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first-investment-long-term-plan\revision-01\resources\"/>
    </mc:Choice>
  </mc:AlternateContent>
  <xr:revisionPtr revIDLastSave="0" documentId="13_ncr:1_{F69CB8A9-1E5C-46CC-9742-64AAED2D68D1}" xr6:coauthVersionLast="47" xr6:coauthVersionMax="47" xr10:uidLastSave="{00000000-0000-0000-0000-000000000000}"/>
  <bookViews>
    <workbookView xWindow="-120" yWindow="-120" windowWidth="29040" windowHeight="15840" activeTab="2" xr2:uid="{00000000-000D-0000-FFFF-FFFF00000000}"/>
  </bookViews>
  <sheets>
    <sheet name="Guide" sheetId="1" r:id="rId1"/>
    <sheet name="Scenario" sheetId="2" r:id="rId2"/>
    <sheet name="Overview" sheetId="3" r:id="rId3"/>
    <sheet name="Option A" sheetId="4" r:id="rId4"/>
    <sheet name="Option B" sheetId="5" r:id="rId5"/>
    <sheet name="Option C" sheetId="6" r:id="rId6"/>
    <sheet name="Schedule A" sheetId="7" r:id="rId7"/>
    <sheet name="Schedule B" sheetId="8" r:id="rId8"/>
    <sheet name="Schedule C" sheetId="9" r:id="rId9"/>
  </sheets>
  <definedNames>
    <definedName name="_xlnm.Print_Area" localSheetId="0">Guide!$A$1:$D$14</definedName>
    <definedName name="_xlnm.Print_Area" localSheetId="3">'Option A'!$A$1:$F$26</definedName>
    <definedName name="_xlnm.Print_Area" localSheetId="4">'Option B'!$A$1:$F$26</definedName>
    <definedName name="_xlnm.Print_Area" localSheetId="5">'Option C'!$A$1:$F$26</definedName>
    <definedName name="_xlnm.Print_Area" localSheetId="2">Overview!$A$1:$D$27</definedName>
    <definedName name="_xlnm.Print_Area" localSheetId="1">Scenario!$A$1:$C$24</definedName>
    <definedName name="_xlnm.Print_Area" localSheetId="6">'Schedule A'!$A$1:$G$16</definedName>
    <definedName name="_xlnm.Print_Area" localSheetId="7">'Schedule B'!$A$1:$G$16</definedName>
    <definedName name="_xlnm.Print_Area" localSheetId="8">'Schedule C'!$A$1:$G$16</definedName>
    <definedName name="_xlnm.Print_Titles" localSheetId="3">'Option A'!$11:$11</definedName>
    <definedName name="_xlnm.Print_Titles" localSheetId="4">'Option B'!$11:$11</definedName>
    <definedName name="_xlnm.Print_Titles" localSheetId="5">'Option C'!$11:$11</definedName>
    <definedName name="_xlnm.Print_Titles" localSheetId="2">Overview!$4:$4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364" i="9" l="1"/>
  <c r="AO364" i="9"/>
  <c r="AN364" i="9"/>
  <c r="AM364" i="9"/>
  <c r="AL364" i="9"/>
  <c r="AK364" i="9"/>
  <c r="AI364" i="9"/>
  <c r="AH364" i="9"/>
  <c r="AG364" i="9"/>
  <c r="AF364" i="9"/>
  <c r="AE364" i="9"/>
  <c r="AD364" i="9"/>
  <c r="AB364" i="9"/>
  <c r="AA364" i="9"/>
  <c r="Z364" i="9"/>
  <c r="Y364" i="9"/>
  <c r="X364" i="9"/>
  <c r="W364" i="9"/>
  <c r="U364" i="9"/>
  <c r="T364" i="9"/>
  <c r="S364" i="9"/>
  <c r="R364" i="9"/>
  <c r="Q364" i="9"/>
  <c r="P364" i="9"/>
  <c r="N364" i="9"/>
  <c r="M364" i="9"/>
  <c r="L364" i="9"/>
  <c r="K364" i="9"/>
  <c r="J364" i="9"/>
  <c r="I364" i="9"/>
  <c r="G364" i="9"/>
  <c r="F364" i="9"/>
  <c r="E364" i="9"/>
  <c r="D364" i="9"/>
  <c r="C364" i="9"/>
  <c r="B364" i="9"/>
  <c r="AP363" i="9"/>
  <c r="AO363" i="9"/>
  <c r="AN363" i="9"/>
  <c r="AM363" i="9"/>
  <c r="AL363" i="9"/>
  <c r="AK363" i="9"/>
  <c r="AI363" i="9"/>
  <c r="AH363" i="9"/>
  <c r="AG363" i="9"/>
  <c r="AF363" i="9"/>
  <c r="AE363" i="9"/>
  <c r="AD363" i="9"/>
  <c r="AB363" i="9"/>
  <c r="AA363" i="9"/>
  <c r="Z363" i="9"/>
  <c r="Y363" i="9"/>
  <c r="X363" i="9"/>
  <c r="W363" i="9"/>
  <c r="U363" i="9"/>
  <c r="T363" i="9"/>
  <c r="S363" i="9"/>
  <c r="R363" i="9"/>
  <c r="Q363" i="9"/>
  <c r="P363" i="9"/>
  <c r="N363" i="9"/>
  <c r="M363" i="9"/>
  <c r="L363" i="9"/>
  <c r="K363" i="9"/>
  <c r="J363" i="9"/>
  <c r="I363" i="9"/>
  <c r="G363" i="9"/>
  <c r="F363" i="9"/>
  <c r="E363" i="9"/>
  <c r="D363" i="9"/>
  <c r="C363" i="9"/>
  <c r="B363" i="9"/>
  <c r="AP362" i="9"/>
  <c r="AO362" i="9"/>
  <c r="AN362" i="9"/>
  <c r="AM362" i="9"/>
  <c r="AL362" i="9"/>
  <c r="AK362" i="9"/>
  <c r="AI362" i="9"/>
  <c r="AH362" i="9"/>
  <c r="AG362" i="9"/>
  <c r="AF362" i="9"/>
  <c r="AE362" i="9"/>
  <c r="AD362" i="9"/>
  <c r="AB362" i="9"/>
  <c r="AA362" i="9"/>
  <c r="Z362" i="9"/>
  <c r="Y362" i="9"/>
  <c r="X362" i="9"/>
  <c r="W362" i="9"/>
  <c r="U362" i="9"/>
  <c r="T362" i="9"/>
  <c r="S362" i="9"/>
  <c r="R362" i="9"/>
  <c r="Q362" i="9"/>
  <c r="P362" i="9"/>
  <c r="N362" i="9"/>
  <c r="M362" i="9"/>
  <c r="L362" i="9"/>
  <c r="K362" i="9"/>
  <c r="J362" i="9"/>
  <c r="I362" i="9"/>
  <c r="G362" i="9"/>
  <c r="F362" i="9"/>
  <c r="E362" i="9"/>
  <c r="D362" i="9"/>
  <c r="C362" i="9"/>
  <c r="B362" i="9"/>
  <c r="AP361" i="9"/>
  <c r="AO361" i="9"/>
  <c r="AN361" i="9"/>
  <c r="AM361" i="9"/>
  <c r="AL361" i="9"/>
  <c r="AK361" i="9"/>
  <c r="AI361" i="9"/>
  <c r="AH361" i="9"/>
  <c r="AG361" i="9"/>
  <c r="AF361" i="9"/>
  <c r="AE361" i="9"/>
  <c r="AD361" i="9"/>
  <c r="AB361" i="9"/>
  <c r="AA361" i="9"/>
  <c r="Z361" i="9"/>
  <c r="Y361" i="9"/>
  <c r="X361" i="9"/>
  <c r="W361" i="9"/>
  <c r="U361" i="9"/>
  <c r="T361" i="9"/>
  <c r="S361" i="9"/>
  <c r="R361" i="9"/>
  <c r="Q361" i="9"/>
  <c r="P361" i="9"/>
  <c r="N361" i="9"/>
  <c r="M361" i="9"/>
  <c r="L361" i="9"/>
  <c r="K361" i="9"/>
  <c r="J361" i="9"/>
  <c r="I361" i="9"/>
  <c r="G361" i="9"/>
  <c r="F361" i="9"/>
  <c r="E361" i="9"/>
  <c r="D361" i="9"/>
  <c r="C361" i="9"/>
  <c r="B361" i="9"/>
  <c r="AP360" i="9"/>
  <c r="AO360" i="9"/>
  <c r="AN360" i="9"/>
  <c r="AM360" i="9"/>
  <c r="AL360" i="9"/>
  <c r="AK360" i="9"/>
  <c r="AI360" i="9"/>
  <c r="AH360" i="9"/>
  <c r="AG360" i="9"/>
  <c r="AF360" i="9"/>
  <c r="AE360" i="9"/>
  <c r="AD360" i="9"/>
  <c r="AB360" i="9"/>
  <c r="AA360" i="9"/>
  <c r="Z360" i="9"/>
  <c r="Y360" i="9"/>
  <c r="X360" i="9"/>
  <c r="W360" i="9"/>
  <c r="U360" i="9"/>
  <c r="T360" i="9"/>
  <c r="S360" i="9"/>
  <c r="R360" i="9"/>
  <c r="Q360" i="9"/>
  <c r="P360" i="9"/>
  <c r="N360" i="9"/>
  <c r="M360" i="9"/>
  <c r="L360" i="9"/>
  <c r="K360" i="9"/>
  <c r="J360" i="9"/>
  <c r="I360" i="9"/>
  <c r="G360" i="9"/>
  <c r="F360" i="9"/>
  <c r="E360" i="9"/>
  <c r="D360" i="9"/>
  <c r="C360" i="9"/>
  <c r="B360" i="9"/>
  <c r="AP359" i="9"/>
  <c r="AO359" i="9"/>
  <c r="AN359" i="9"/>
  <c r="AM359" i="9"/>
  <c r="AL359" i="9"/>
  <c r="AK359" i="9"/>
  <c r="AI359" i="9"/>
  <c r="AH359" i="9"/>
  <c r="AG359" i="9"/>
  <c r="AF359" i="9"/>
  <c r="AE359" i="9"/>
  <c r="AD359" i="9"/>
  <c r="AB359" i="9"/>
  <c r="AA359" i="9"/>
  <c r="Z359" i="9"/>
  <c r="Y359" i="9"/>
  <c r="X359" i="9"/>
  <c r="W359" i="9"/>
  <c r="U359" i="9"/>
  <c r="T359" i="9"/>
  <c r="S359" i="9"/>
  <c r="R359" i="9"/>
  <c r="Q359" i="9"/>
  <c r="P359" i="9"/>
  <c r="N359" i="9"/>
  <c r="M359" i="9"/>
  <c r="L359" i="9"/>
  <c r="K359" i="9"/>
  <c r="J359" i="9"/>
  <c r="I359" i="9"/>
  <c r="G359" i="9"/>
  <c r="F359" i="9"/>
  <c r="E359" i="9"/>
  <c r="D359" i="9"/>
  <c r="C359" i="9"/>
  <c r="B359" i="9"/>
  <c r="AP358" i="9"/>
  <c r="AO358" i="9"/>
  <c r="AN358" i="9"/>
  <c r="AM358" i="9"/>
  <c r="AL358" i="9"/>
  <c r="AK358" i="9"/>
  <c r="AI358" i="9"/>
  <c r="AH358" i="9"/>
  <c r="AG358" i="9"/>
  <c r="AF358" i="9"/>
  <c r="AE358" i="9"/>
  <c r="AD358" i="9"/>
  <c r="AB358" i="9"/>
  <c r="AA358" i="9"/>
  <c r="Z358" i="9"/>
  <c r="Y358" i="9"/>
  <c r="X358" i="9"/>
  <c r="W358" i="9"/>
  <c r="U358" i="9"/>
  <c r="T358" i="9"/>
  <c r="S358" i="9"/>
  <c r="R358" i="9"/>
  <c r="Q358" i="9"/>
  <c r="P358" i="9"/>
  <c r="N358" i="9"/>
  <c r="M358" i="9"/>
  <c r="L358" i="9"/>
  <c r="K358" i="9"/>
  <c r="J358" i="9"/>
  <c r="I358" i="9"/>
  <c r="G358" i="9"/>
  <c r="F358" i="9"/>
  <c r="E358" i="9"/>
  <c r="D358" i="9"/>
  <c r="C358" i="9"/>
  <c r="B358" i="9"/>
  <c r="AP357" i="9"/>
  <c r="AO357" i="9"/>
  <c r="AN357" i="9"/>
  <c r="AM357" i="9"/>
  <c r="AL357" i="9"/>
  <c r="AK357" i="9"/>
  <c r="AI357" i="9"/>
  <c r="AH357" i="9"/>
  <c r="AG357" i="9"/>
  <c r="AF357" i="9"/>
  <c r="AE357" i="9"/>
  <c r="AD357" i="9"/>
  <c r="AB357" i="9"/>
  <c r="AA357" i="9"/>
  <c r="Z357" i="9"/>
  <c r="Y357" i="9"/>
  <c r="X357" i="9"/>
  <c r="W357" i="9"/>
  <c r="U357" i="9"/>
  <c r="T357" i="9"/>
  <c r="S357" i="9"/>
  <c r="R357" i="9"/>
  <c r="Q357" i="9"/>
  <c r="P357" i="9"/>
  <c r="N357" i="9"/>
  <c r="M357" i="9"/>
  <c r="L357" i="9"/>
  <c r="K357" i="9"/>
  <c r="J357" i="9"/>
  <c r="I357" i="9"/>
  <c r="G357" i="9"/>
  <c r="F357" i="9"/>
  <c r="E357" i="9"/>
  <c r="D357" i="9"/>
  <c r="C357" i="9"/>
  <c r="B357" i="9"/>
  <c r="AP356" i="9"/>
  <c r="AO356" i="9"/>
  <c r="AN356" i="9"/>
  <c r="AM356" i="9"/>
  <c r="AL356" i="9"/>
  <c r="AK356" i="9"/>
  <c r="AI356" i="9"/>
  <c r="AH356" i="9"/>
  <c r="AG356" i="9"/>
  <c r="AF356" i="9"/>
  <c r="AE356" i="9"/>
  <c r="AD356" i="9"/>
  <c r="AB356" i="9"/>
  <c r="AA356" i="9"/>
  <c r="Z356" i="9"/>
  <c r="Y356" i="9"/>
  <c r="X356" i="9"/>
  <c r="W356" i="9"/>
  <c r="U356" i="9"/>
  <c r="T356" i="9"/>
  <c r="S356" i="9"/>
  <c r="R356" i="9"/>
  <c r="Q356" i="9"/>
  <c r="P356" i="9"/>
  <c r="N356" i="9"/>
  <c r="M356" i="9"/>
  <c r="L356" i="9"/>
  <c r="K356" i="9"/>
  <c r="J356" i="9"/>
  <c r="I356" i="9"/>
  <c r="G356" i="9"/>
  <c r="F356" i="9"/>
  <c r="E356" i="9"/>
  <c r="D356" i="9"/>
  <c r="C356" i="9"/>
  <c r="B356" i="9"/>
  <c r="AP355" i="9"/>
  <c r="AO355" i="9"/>
  <c r="AN355" i="9"/>
  <c r="AM355" i="9"/>
  <c r="AL355" i="9"/>
  <c r="AK355" i="9"/>
  <c r="AI355" i="9"/>
  <c r="AH355" i="9"/>
  <c r="AG355" i="9"/>
  <c r="AF355" i="9"/>
  <c r="AE355" i="9"/>
  <c r="AD355" i="9"/>
  <c r="AB355" i="9"/>
  <c r="AA355" i="9"/>
  <c r="Z355" i="9"/>
  <c r="Y355" i="9"/>
  <c r="X355" i="9"/>
  <c r="W355" i="9"/>
  <c r="U355" i="9"/>
  <c r="T355" i="9"/>
  <c r="S355" i="9"/>
  <c r="R355" i="9"/>
  <c r="Q355" i="9"/>
  <c r="P355" i="9"/>
  <c r="N355" i="9"/>
  <c r="M355" i="9"/>
  <c r="L355" i="9"/>
  <c r="K355" i="9"/>
  <c r="J355" i="9"/>
  <c r="I355" i="9"/>
  <c r="G355" i="9"/>
  <c r="F355" i="9"/>
  <c r="E355" i="9"/>
  <c r="D355" i="9"/>
  <c r="C355" i="9"/>
  <c r="B355" i="9"/>
  <c r="AP354" i="9"/>
  <c r="AO354" i="9"/>
  <c r="AN354" i="9"/>
  <c r="AM354" i="9"/>
  <c r="AL354" i="9"/>
  <c r="AK354" i="9"/>
  <c r="AI354" i="9"/>
  <c r="AH354" i="9"/>
  <c r="AG354" i="9"/>
  <c r="AF354" i="9"/>
  <c r="AE354" i="9"/>
  <c r="AD354" i="9"/>
  <c r="AB354" i="9"/>
  <c r="AA354" i="9"/>
  <c r="Z354" i="9"/>
  <c r="Y354" i="9"/>
  <c r="X354" i="9"/>
  <c r="W354" i="9"/>
  <c r="U354" i="9"/>
  <c r="T354" i="9"/>
  <c r="S354" i="9"/>
  <c r="R354" i="9"/>
  <c r="Q354" i="9"/>
  <c r="P354" i="9"/>
  <c r="N354" i="9"/>
  <c r="M354" i="9"/>
  <c r="L354" i="9"/>
  <c r="K354" i="9"/>
  <c r="J354" i="9"/>
  <c r="I354" i="9"/>
  <c r="G354" i="9"/>
  <c r="F354" i="9"/>
  <c r="E354" i="9"/>
  <c r="D354" i="9"/>
  <c r="C354" i="9"/>
  <c r="B354" i="9"/>
  <c r="AP353" i="9"/>
  <c r="AO353" i="9"/>
  <c r="AN353" i="9"/>
  <c r="AM353" i="9"/>
  <c r="AL353" i="9"/>
  <c r="AK353" i="9"/>
  <c r="AI353" i="9"/>
  <c r="AH353" i="9"/>
  <c r="AG353" i="9"/>
  <c r="AF353" i="9"/>
  <c r="AE353" i="9"/>
  <c r="AD353" i="9"/>
  <c r="AB353" i="9"/>
  <c r="AA353" i="9"/>
  <c r="Z353" i="9"/>
  <c r="Y353" i="9"/>
  <c r="X353" i="9"/>
  <c r="W353" i="9"/>
  <c r="U353" i="9"/>
  <c r="T353" i="9"/>
  <c r="S353" i="9"/>
  <c r="R353" i="9"/>
  <c r="Q353" i="9"/>
  <c r="P353" i="9"/>
  <c r="N353" i="9"/>
  <c r="M353" i="9"/>
  <c r="L353" i="9"/>
  <c r="K353" i="9"/>
  <c r="J353" i="9"/>
  <c r="I353" i="9"/>
  <c r="G353" i="9"/>
  <c r="F353" i="9"/>
  <c r="E353" i="9"/>
  <c r="D353" i="9"/>
  <c r="C353" i="9"/>
  <c r="B353" i="9"/>
  <c r="AP352" i="9"/>
  <c r="AO352" i="9"/>
  <c r="AN352" i="9"/>
  <c r="AM352" i="9"/>
  <c r="AL352" i="9"/>
  <c r="AK352" i="9"/>
  <c r="AI352" i="9"/>
  <c r="AH352" i="9"/>
  <c r="AG352" i="9"/>
  <c r="AF352" i="9"/>
  <c r="AE352" i="9"/>
  <c r="AD352" i="9"/>
  <c r="AB352" i="9"/>
  <c r="AA352" i="9"/>
  <c r="Z352" i="9"/>
  <c r="Y352" i="9"/>
  <c r="X352" i="9"/>
  <c r="W352" i="9"/>
  <c r="U352" i="9"/>
  <c r="T352" i="9"/>
  <c r="S352" i="9"/>
  <c r="R352" i="9"/>
  <c r="Q352" i="9"/>
  <c r="P352" i="9"/>
  <c r="N352" i="9"/>
  <c r="M352" i="9"/>
  <c r="L352" i="9"/>
  <c r="K352" i="9"/>
  <c r="J352" i="9"/>
  <c r="I352" i="9"/>
  <c r="G352" i="9"/>
  <c r="F352" i="9"/>
  <c r="E352" i="9"/>
  <c r="D352" i="9"/>
  <c r="C352" i="9"/>
  <c r="B352" i="9"/>
  <c r="AP351" i="9"/>
  <c r="AO351" i="9"/>
  <c r="AN351" i="9"/>
  <c r="AM351" i="9"/>
  <c r="AL351" i="9"/>
  <c r="AK351" i="9"/>
  <c r="AI351" i="9"/>
  <c r="AH351" i="9"/>
  <c r="AG351" i="9"/>
  <c r="AF351" i="9"/>
  <c r="AE351" i="9"/>
  <c r="AD351" i="9"/>
  <c r="AB351" i="9"/>
  <c r="AA351" i="9"/>
  <c r="Z351" i="9"/>
  <c r="Y351" i="9"/>
  <c r="X351" i="9"/>
  <c r="W351" i="9"/>
  <c r="U351" i="9"/>
  <c r="T351" i="9"/>
  <c r="S351" i="9"/>
  <c r="R351" i="9"/>
  <c r="Q351" i="9"/>
  <c r="P351" i="9"/>
  <c r="N351" i="9"/>
  <c r="M351" i="9"/>
  <c r="L351" i="9"/>
  <c r="K351" i="9"/>
  <c r="J351" i="9"/>
  <c r="I351" i="9"/>
  <c r="G351" i="9"/>
  <c r="F351" i="9"/>
  <c r="E351" i="9"/>
  <c r="D351" i="9"/>
  <c r="C351" i="9"/>
  <c r="B351" i="9"/>
  <c r="AP350" i="9"/>
  <c r="AO350" i="9"/>
  <c r="AN350" i="9"/>
  <c r="AM350" i="9"/>
  <c r="AL350" i="9"/>
  <c r="AK350" i="9"/>
  <c r="AI350" i="9"/>
  <c r="AH350" i="9"/>
  <c r="AG350" i="9"/>
  <c r="AF350" i="9"/>
  <c r="AE350" i="9"/>
  <c r="AD350" i="9"/>
  <c r="AB350" i="9"/>
  <c r="AA350" i="9"/>
  <c r="Z350" i="9"/>
  <c r="Y350" i="9"/>
  <c r="X350" i="9"/>
  <c r="W350" i="9"/>
  <c r="U350" i="9"/>
  <c r="T350" i="9"/>
  <c r="S350" i="9"/>
  <c r="R350" i="9"/>
  <c r="Q350" i="9"/>
  <c r="P350" i="9"/>
  <c r="N350" i="9"/>
  <c r="M350" i="9"/>
  <c r="L350" i="9"/>
  <c r="K350" i="9"/>
  <c r="J350" i="9"/>
  <c r="I350" i="9"/>
  <c r="G350" i="9"/>
  <c r="F350" i="9"/>
  <c r="E350" i="9"/>
  <c r="D350" i="9"/>
  <c r="C350" i="9"/>
  <c r="B350" i="9"/>
  <c r="AP349" i="9"/>
  <c r="AO349" i="9"/>
  <c r="AN349" i="9"/>
  <c r="AM349" i="9"/>
  <c r="AL349" i="9"/>
  <c r="AK349" i="9"/>
  <c r="AI349" i="9"/>
  <c r="AH349" i="9"/>
  <c r="AG349" i="9"/>
  <c r="AF349" i="9"/>
  <c r="AE349" i="9"/>
  <c r="AD349" i="9"/>
  <c r="AB349" i="9"/>
  <c r="AA349" i="9"/>
  <c r="Z349" i="9"/>
  <c r="Y349" i="9"/>
  <c r="X349" i="9"/>
  <c r="W349" i="9"/>
  <c r="U349" i="9"/>
  <c r="T349" i="9"/>
  <c r="S349" i="9"/>
  <c r="R349" i="9"/>
  <c r="Q349" i="9"/>
  <c r="P349" i="9"/>
  <c r="N349" i="9"/>
  <c r="M349" i="9"/>
  <c r="L349" i="9"/>
  <c r="K349" i="9"/>
  <c r="J349" i="9"/>
  <c r="I349" i="9"/>
  <c r="G349" i="9"/>
  <c r="F349" i="9"/>
  <c r="E349" i="9"/>
  <c r="D349" i="9"/>
  <c r="C349" i="9"/>
  <c r="B349" i="9"/>
  <c r="AP348" i="9"/>
  <c r="AO348" i="9"/>
  <c r="AN348" i="9"/>
  <c r="AM348" i="9"/>
  <c r="AL348" i="9"/>
  <c r="AK348" i="9"/>
  <c r="AI348" i="9"/>
  <c r="AH348" i="9"/>
  <c r="AG348" i="9"/>
  <c r="AF348" i="9"/>
  <c r="AE348" i="9"/>
  <c r="AD348" i="9"/>
  <c r="AB348" i="9"/>
  <c r="AA348" i="9"/>
  <c r="Z348" i="9"/>
  <c r="Y348" i="9"/>
  <c r="X348" i="9"/>
  <c r="W348" i="9"/>
  <c r="U348" i="9"/>
  <c r="T348" i="9"/>
  <c r="S348" i="9"/>
  <c r="R348" i="9"/>
  <c r="Q348" i="9"/>
  <c r="P348" i="9"/>
  <c r="N348" i="9"/>
  <c r="M348" i="9"/>
  <c r="L348" i="9"/>
  <c r="K348" i="9"/>
  <c r="J348" i="9"/>
  <c r="I348" i="9"/>
  <c r="G348" i="9"/>
  <c r="F348" i="9"/>
  <c r="E348" i="9"/>
  <c r="D348" i="9"/>
  <c r="C348" i="9"/>
  <c r="B348" i="9"/>
  <c r="AP347" i="9"/>
  <c r="AO347" i="9"/>
  <c r="AN347" i="9"/>
  <c r="AM347" i="9"/>
  <c r="AL347" i="9"/>
  <c r="AK347" i="9"/>
  <c r="AI347" i="9"/>
  <c r="AH347" i="9"/>
  <c r="AG347" i="9"/>
  <c r="AF347" i="9"/>
  <c r="AE347" i="9"/>
  <c r="AD347" i="9"/>
  <c r="AB347" i="9"/>
  <c r="AA347" i="9"/>
  <c r="Z347" i="9"/>
  <c r="Y347" i="9"/>
  <c r="X347" i="9"/>
  <c r="W347" i="9"/>
  <c r="U347" i="9"/>
  <c r="T347" i="9"/>
  <c r="S347" i="9"/>
  <c r="R347" i="9"/>
  <c r="Q347" i="9"/>
  <c r="P347" i="9"/>
  <c r="N347" i="9"/>
  <c r="M347" i="9"/>
  <c r="L347" i="9"/>
  <c r="K347" i="9"/>
  <c r="J347" i="9"/>
  <c r="I347" i="9"/>
  <c r="G347" i="9"/>
  <c r="F347" i="9"/>
  <c r="E347" i="9"/>
  <c r="D347" i="9"/>
  <c r="C347" i="9"/>
  <c r="B347" i="9"/>
  <c r="AP346" i="9"/>
  <c r="AO346" i="9"/>
  <c r="AN346" i="9"/>
  <c r="AM346" i="9"/>
  <c r="AL346" i="9"/>
  <c r="AK346" i="9"/>
  <c r="AI346" i="9"/>
  <c r="AH346" i="9"/>
  <c r="AG346" i="9"/>
  <c r="AF346" i="9"/>
  <c r="AE346" i="9"/>
  <c r="AD346" i="9"/>
  <c r="AB346" i="9"/>
  <c r="AA346" i="9"/>
  <c r="Z346" i="9"/>
  <c r="Y346" i="9"/>
  <c r="X346" i="9"/>
  <c r="W346" i="9"/>
  <c r="U346" i="9"/>
  <c r="T346" i="9"/>
  <c r="S346" i="9"/>
  <c r="R346" i="9"/>
  <c r="Q346" i="9"/>
  <c r="P346" i="9"/>
  <c r="N346" i="9"/>
  <c r="M346" i="9"/>
  <c r="L346" i="9"/>
  <c r="K346" i="9"/>
  <c r="J346" i="9"/>
  <c r="I346" i="9"/>
  <c r="G346" i="9"/>
  <c r="F346" i="9"/>
  <c r="E346" i="9"/>
  <c r="D346" i="9"/>
  <c r="C346" i="9"/>
  <c r="B346" i="9"/>
  <c r="AP345" i="9"/>
  <c r="AO345" i="9"/>
  <c r="AN345" i="9"/>
  <c r="AM345" i="9"/>
  <c r="AL345" i="9"/>
  <c r="AK345" i="9"/>
  <c r="AI345" i="9"/>
  <c r="AH345" i="9"/>
  <c r="AG345" i="9"/>
  <c r="AF345" i="9"/>
  <c r="AE345" i="9"/>
  <c r="AD345" i="9"/>
  <c r="AB345" i="9"/>
  <c r="AA345" i="9"/>
  <c r="Z345" i="9"/>
  <c r="Y345" i="9"/>
  <c r="X345" i="9"/>
  <c r="W345" i="9"/>
  <c r="U345" i="9"/>
  <c r="T345" i="9"/>
  <c r="S345" i="9"/>
  <c r="R345" i="9"/>
  <c r="Q345" i="9"/>
  <c r="P345" i="9"/>
  <c r="N345" i="9"/>
  <c r="M345" i="9"/>
  <c r="L345" i="9"/>
  <c r="K345" i="9"/>
  <c r="J345" i="9"/>
  <c r="I345" i="9"/>
  <c r="G345" i="9"/>
  <c r="F345" i="9"/>
  <c r="E345" i="9"/>
  <c r="D345" i="9"/>
  <c r="C345" i="9"/>
  <c r="B345" i="9"/>
  <c r="AP344" i="9"/>
  <c r="AO344" i="9"/>
  <c r="AN344" i="9"/>
  <c r="AM344" i="9"/>
  <c r="AL344" i="9"/>
  <c r="AK344" i="9"/>
  <c r="AI344" i="9"/>
  <c r="AH344" i="9"/>
  <c r="AG344" i="9"/>
  <c r="AF344" i="9"/>
  <c r="AE344" i="9"/>
  <c r="AD344" i="9"/>
  <c r="AB344" i="9"/>
  <c r="AA344" i="9"/>
  <c r="Z344" i="9"/>
  <c r="Y344" i="9"/>
  <c r="X344" i="9"/>
  <c r="W344" i="9"/>
  <c r="U344" i="9"/>
  <c r="T344" i="9"/>
  <c r="S344" i="9"/>
  <c r="R344" i="9"/>
  <c r="Q344" i="9"/>
  <c r="P344" i="9"/>
  <c r="N344" i="9"/>
  <c r="M344" i="9"/>
  <c r="L344" i="9"/>
  <c r="K344" i="9"/>
  <c r="J344" i="9"/>
  <c r="I344" i="9"/>
  <c r="G344" i="9"/>
  <c r="F344" i="9"/>
  <c r="E344" i="9"/>
  <c r="D344" i="9"/>
  <c r="C344" i="9"/>
  <c r="B344" i="9"/>
  <c r="AP343" i="9"/>
  <c r="AO343" i="9"/>
  <c r="AN343" i="9"/>
  <c r="AM343" i="9"/>
  <c r="AL343" i="9"/>
  <c r="AK343" i="9"/>
  <c r="AI343" i="9"/>
  <c r="AH343" i="9"/>
  <c r="AG343" i="9"/>
  <c r="AF343" i="9"/>
  <c r="AE343" i="9"/>
  <c r="AD343" i="9"/>
  <c r="AB343" i="9"/>
  <c r="AA343" i="9"/>
  <c r="Z343" i="9"/>
  <c r="Y343" i="9"/>
  <c r="X343" i="9"/>
  <c r="W343" i="9"/>
  <c r="U343" i="9"/>
  <c r="T343" i="9"/>
  <c r="S343" i="9"/>
  <c r="R343" i="9"/>
  <c r="Q343" i="9"/>
  <c r="P343" i="9"/>
  <c r="N343" i="9"/>
  <c r="M343" i="9"/>
  <c r="L343" i="9"/>
  <c r="K343" i="9"/>
  <c r="J343" i="9"/>
  <c r="I343" i="9"/>
  <c r="G343" i="9"/>
  <c r="F343" i="9"/>
  <c r="E343" i="9"/>
  <c r="D343" i="9"/>
  <c r="C343" i="9"/>
  <c r="B343" i="9"/>
  <c r="AP342" i="9"/>
  <c r="AO342" i="9"/>
  <c r="AN342" i="9"/>
  <c r="AM342" i="9"/>
  <c r="AL342" i="9"/>
  <c r="AK342" i="9"/>
  <c r="AI342" i="9"/>
  <c r="AH342" i="9"/>
  <c r="AG342" i="9"/>
  <c r="AF342" i="9"/>
  <c r="AE342" i="9"/>
  <c r="AD342" i="9"/>
  <c r="AB342" i="9"/>
  <c r="AA342" i="9"/>
  <c r="Z342" i="9"/>
  <c r="Y342" i="9"/>
  <c r="X342" i="9"/>
  <c r="W342" i="9"/>
  <c r="U342" i="9"/>
  <c r="T342" i="9"/>
  <c r="S342" i="9"/>
  <c r="R342" i="9"/>
  <c r="Q342" i="9"/>
  <c r="P342" i="9"/>
  <c r="N342" i="9"/>
  <c r="M342" i="9"/>
  <c r="L342" i="9"/>
  <c r="K342" i="9"/>
  <c r="J342" i="9"/>
  <c r="I342" i="9"/>
  <c r="G342" i="9"/>
  <c r="F342" i="9"/>
  <c r="E342" i="9"/>
  <c r="D342" i="9"/>
  <c r="C342" i="9"/>
  <c r="B342" i="9"/>
  <c r="AP341" i="9"/>
  <c r="AO341" i="9"/>
  <c r="AN341" i="9"/>
  <c r="AM341" i="9"/>
  <c r="AL341" i="9"/>
  <c r="AK341" i="9"/>
  <c r="AI341" i="9"/>
  <c r="AH341" i="9"/>
  <c r="AG341" i="9"/>
  <c r="AF341" i="9"/>
  <c r="AE341" i="9"/>
  <c r="AD341" i="9"/>
  <c r="AB341" i="9"/>
  <c r="AA341" i="9"/>
  <c r="Z341" i="9"/>
  <c r="Y341" i="9"/>
  <c r="X341" i="9"/>
  <c r="W341" i="9"/>
  <c r="U341" i="9"/>
  <c r="T341" i="9"/>
  <c r="S341" i="9"/>
  <c r="R341" i="9"/>
  <c r="Q341" i="9"/>
  <c r="P341" i="9"/>
  <c r="N341" i="9"/>
  <c r="M341" i="9"/>
  <c r="L341" i="9"/>
  <c r="K341" i="9"/>
  <c r="J341" i="9"/>
  <c r="I341" i="9"/>
  <c r="G341" i="9"/>
  <c r="F341" i="9"/>
  <c r="E341" i="9"/>
  <c r="D341" i="9"/>
  <c r="C341" i="9"/>
  <c r="B341" i="9"/>
  <c r="AP340" i="9"/>
  <c r="AO340" i="9"/>
  <c r="AN340" i="9"/>
  <c r="AM340" i="9"/>
  <c r="AL340" i="9"/>
  <c r="AK340" i="9"/>
  <c r="AI340" i="9"/>
  <c r="AH340" i="9"/>
  <c r="AG340" i="9"/>
  <c r="AF340" i="9"/>
  <c r="AE340" i="9"/>
  <c r="AD340" i="9"/>
  <c r="AB340" i="9"/>
  <c r="AA340" i="9"/>
  <c r="Z340" i="9"/>
  <c r="Y340" i="9"/>
  <c r="X340" i="9"/>
  <c r="W340" i="9"/>
  <c r="U340" i="9"/>
  <c r="T340" i="9"/>
  <c r="S340" i="9"/>
  <c r="R340" i="9"/>
  <c r="Q340" i="9"/>
  <c r="P340" i="9"/>
  <c r="N340" i="9"/>
  <c r="M340" i="9"/>
  <c r="L340" i="9"/>
  <c r="K340" i="9"/>
  <c r="J340" i="9"/>
  <c r="I340" i="9"/>
  <c r="G340" i="9"/>
  <c r="F340" i="9"/>
  <c r="E340" i="9"/>
  <c r="D340" i="9"/>
  <c r="C340" i="9"/>
  <c r="B340" i="9"/>
  <c r="AP339" i="9"/>
  <c r="AO339" i="9"/>
  <c r="AN339" i="9"/>
  <c r="AM339" i="9"/>
  <c r="AL339" i="9"/>
  <c r="AK339" i="9"/>
  <c r="AI339" i="9"/>
  <c r="AH339" i="9"/>
  <c r="AG339" i="9"/>
  <c r="AF339" i="9"/>
  <c r="AE339" i="9"/>
  <c r="AD339" i="9"/>
  <c r="AB339" i="9"/>
  <c r="AA339" i="9"/>
  <c r="Z339" i="9"/>
  <c r="Y339" i="9"/>
  <c r="X339" i="9"/>
  <c r="W339" i="9"/>
  <c r="U339" i="9"/>
  <c r="T339" i="9"/>
  <c r="S339" i="9"/>
  <c r="R339" i="9"/>
  <c r="Q339" i="9"/>
  <c r="P339" i="9"/>
  <c r="N339" i="9"/>
  <c r="M339" i="9"/>
  <c r="L339" i="9"/>
  <c r="K339" i="9"/>
  <c r="J339" i="9"/>
  <c r="I339" i="9"/>
  <c r="G339" i="9"/>
  <c r="F339" i="9"/>
  <c r="E339" i="9"/>
  <c r="D339" i="9"/>
  <c r="C339" i="9"/>
  <c r="B339" i="9"/>
  <c r="AP338" i="9"/>
  <c r="AO338" i="9"/>
  <c r="AN338" i="9"/>
  <c r="AM338" i="9"/>
  <c r="AL338" i="9"/>
  <c r="AK338" i="9"/>
  <c r="AI338" i="9"/>
  <c r="AH338" i="9"/>
  <c r="AG338" i="9"/>
  <c r="AF338" i="9"/>
  <c r="AE338" i="9"/>
  <c r="AD338" i="9"/>
  <c r="AB338" i="9"/>
  <c r="AA338" i="9"/>
  <c r="Z338" i="9"/>
  <c r="Y338" i="9"/>
  <c r="X338" i="9"/>
  <c r="W338" i="9"/>
  <c r="U338" i="9"/>
  <c r="T338" i="9"/>
  <c r="S338" i="9"/>
  <c r="R338" i="9"/>
  <c r="Q338" i="9"/>
  <c r="P338" i="9"/>
  <c r="N338" i="9"/>
  <c r="M338" i="9"/>
  <c r="L338" i="9"/>
  <c r="K338" i="9"/>
  <c r="J338" i="9"/>
  <c r="I338" i="9"/>
  <c r="G338" i="9"/>
  <c r="F338" i="9"/>
  <c r="E338" i="9"/>
  <c r="D338" i="9"/>
  <c r="C338" i="9"/>
  <c r="B338" i="9"/>
  <c r="AP337" i="9"/>
  <c r="AO337" i="9"/>
  <c r="AN337" i="9"/>
  <c r="AM337" i="9"/>
  <c r="AL337" i="9"/>
  <c r="AK337" i="9"/>
  <c r="AI337" i="9"/>
  <c r="AH337" i="9"/>
  <c r="AG337" i="9"/>
  <c r="AF337" i="9"/>
  <c r="AE337" i="9"/>
  <c r="AD337" i="9"/>
  <c r="AB337" i="9"/>
  <c r="AA337" i="9"/>
  <c r="Z337" i="9"/>
  <c r="Y337" i="9"/>
  <c r="X337" i="9"/>
  <c r="W337" i="9"/>
  <c r="U337" i="9"/>
  <c r="T337" i="9"/>
  <c r="S337" i="9"/>
  <c r="R337" i="9"/>
  <c r="Q337" i="9"/>
  <c r="P337" i="9"/>
  <c r="N337" i="9"/>
  <c r="M337" i="9"/>
  <c r="L337" i="9"/>
  <c r="K337" i="9"/>
  <c r="J337" i="9"/>
  <c r="I337" i="9"/>
  <c r="G337" i="9"/>
  <c r="F337" i="9"/>
  <c r="E337" i="9"/>
  <c r="D337" i="9"/>
  <c r="C337" i="9"/>
  <c r="B337" i="9"/>
  <c r="AP336" i="9"/>
  <c r="AO336" i="9"/>
  <c r="AN336" i="9"/>
  <c r="AM336" i="9"/>
  <c r="AL336" i="9"/>
  <c r="AK336" i="9"/>
  <c r="AI336" i="9"/>
  <c r="AH336" i="9"/>
  <c r="AG336" i="9"/>
  <c r="AF336" i="9"/>
  <c r="AE336" i="9"/>
  <c r="AD336" i="9"/>
  <c r="AB336" i="9"/>
  <c r="AA336" i="9"/>
  <c r="Z336" i="9"/>
  <c r="Y336" i="9"/>
  <c r="X336" i="9"/>
  <c r="W336" i="9"/>
  <c r="U336" i="9"/>
  <c r="T336" i="9"/>
  <c r="S336" i="9"/>
  <c r="R336" i="9"/>
  <c r="Q336" i="9"/>
  <c r="P336" i="9"/>
  <c r="N336" i="9"/>
  <c r="M336" i="9"/>
  <c r="L336" i="9"/>
  <c r="K336" i="9"/>
  <c r="J336" i="9"/>
  <c r="I336" i="9"/>
  <c r="G336" i="9"/>
  <c r="F336" i="9"/>
  <c r="E336" i="9"/>
  <c r="D336" i="9"/>
  <c r="C336" i="9"/>
  <c r="B336" i="9"/>
  <c r="AP335" i="9"/>
  <c r="AO335" i="9"/>
  <c r="AN335" i="9"/>
  <c r="AM335" i="9"/>
  <c r="AL335" i="9"/>
  <c r="AK335" i="9"/>
  <c r="AI335" i="9"/>
  <c r="AH335" i="9"/>
  <c r="AG335" i="9"/>
  <c r="AF335" i="9"/>
  <c r="AE335" i="9"/>
  <c r="AD335" i="9"/>
  <c r="AB335" i="9"/>
  <c r="AA335" i="9"/>
  <c r="Z335" i="9"/>
  <c r="Y335" i="9"/>
  <c r="X335" i="9"/>
  <c r="W335" i="9"/>
  <c r="U335" i="9"/>
  <c r="T335" i="9"/>
  <c r="S335" i="9"/>
  <c r="R335" i="9"/>
  <c r="Q335" i="9"/>
  <c r="P335" i="9"/>
  <c r="N335" i="9"/>
  <c r="M335" i="9"/>
  <c r="L335" i="9"/>
  <c r="K335" i="9"/>
  <c r="J335" i="9"/>
  <c r="I335" i="9"/>
  <c r="G335" i="9"/>
  <c r="F335" i="9"/>
  <c r="E335" i="9"/>
  <c r="D335" i="9"/>
  <c r="C335" i="9"/>
  <c r="B335" i="9"/>
  <c r="AP334" i="9"/>
  <c r="AO334" i="9"/>
  <c r="AN334" i="9"/>
  <c r="AM334" i="9"/>
  <c r="AL334" i="9"/>
  <c r="AK334" i="9"/>
  <c r="AI334" i="9"/>
  <c r="AH334" i="9"/>
  <c r="AG334" i="9"/>
  <c r="AF334" i="9"/>
  <c r="AE334" i="9"/>
  <c r="AD334" i="9"/>
  <c r="AB334" i="9"/>
  <c r="AA334" i="9"/>
  <c r="Z334" i="9"/>
  <c r="Y334" i="9"/>
  <c r="X334" i="9"/>
  <c r="W334" i="9"/>
  <c r="U334" i="9"/>
  <c r="T334" i="9"/>
  <c r="S334" i="9"/>
  <c r="R334" i="9"/>
  <c r="Q334" i="9"/>
  <c r="P334" i="9"/>
  <c r="N334" i="9"/>
  <c r="M334" i="9"/>
  <c r="L334" i="9"/>
  <c r="K334" i="9"/>
  <c r="J334" i="9"/>
  <c r="I334" i="9"/>
  <c r="G334" i="9"/>
  <c r="F334" i="9"/>
  <c r="E334" i="9"/>
  <c r="D334" i="9"/>
  <c r="C334" i="9"/>
  <c r="B334" i="9"/>
  <c r="AP333" i="9"/>
  <c r="AO333" i="9"/>
  <c r="AN333" i="9"/>
  <c r="AM333" i="9"/>
  <c r="AL333" i="9"/>
  <c r="AK333" i="9"/>
  <c r="AI333" i="9"/>
  <c r="AH333" i="9"/>
  <c r="AG333" i="9"/>
  <c r="AF333" i="9"/>
  <c r="AE333" i="9"/>
  <c r="AD333" i="9"/>
  <c r="AB333" i="9"/>
  <c r="AA333" i="9"/>
  <c r="Z333" i="9"/>
  <c r="Y333" i="9"/>
  <c r="X333" i="9"/>
  <c r="W333" i="9"/>
  <c r="U333" i="9"/>
  <c r="T333" i="9"/>
  <c r="S333" i="9"/>
  <c r="R333" i="9"/>
  <c r="Q333" i="9"/>
  <c r="P333" i="9"/>
  <c r="N333" i="9"/>
  <c r="M333" i="9"/>
  <c r="L333" i="9"/>
  <c r="K333" i="9"/>
  <c r="J333" i="9"/>
  <c r="I333" i="9"/>
  <c r="G333" i="9"/>
  <c r="F333" i="9"/>
  <c r="E333" i="9"/>
  <c r="D333" i="9"/>
  <c r="C333" i="9"/>
  <c r="B333" i="9"/>
  <c r="AP332" i="9"/>
  <c r="AO332" i="9"/>
  <c r="AN332" i="9"/>
  <c r="AM332" i="9"/>
  <c r="AL332" i="9"/>
  <c r="AK332" i="9"/>
  <c r="AI332" i="9"/>
  <c r="AH332" i="9"/>
  <c r="AG332" i="9"/>
  <c r="AF332" i="9"/>
  <c r="AE332" i="9"/>
  <c r="AD332" i="9"/>
  <c r="AB332" i="9"/>
  <c r="AA332" i="9"/>
  <c r="Z332" i="9"/>
  <c r="Y332" i="9"/>
  <c r="X332" i="9"/>
  <c r="W332" i="9"/>
  <c r="U332" i="9"/>
  <c r="T332" i="9"/>
  <c r="S332" i="9"/>
  <c r="R332" i="9"/>
  <c r="Q332" i="9"/>
  <c r="P332" i="9"/>
  <c r="N332" i="9"/>
  <c r="M332" i="9"/>
  <c r="L332" i="9"/>
  <c r="K332" i="9"/>
  <c r="J332" i="9"/>
  <c r="I332" i="9"/>
  <c r="G332" i="9"/>
  <c r="F332" i="9"/>
  <c r="E332" i="9"/>
  <c r="D332" i="9"/>
  <c r="C332" i="9"/>
  <c r="B332" i="9"/>
  <c r="AP331" i="9"/>
  <c r="AO331" i="9"/>
  <c r="AN331" i="9"/>
  <c r="AM331" i="9"/>
  <c r="AL331" i="9"/>
  <c r="AK331" i="9"/>
  <c r="AI331" i="9"/>
  <c r="AH331" i="9"/>
  <c r="AG331" i="9"/>
  <c r="AF331" i="9"/>
  <c r="AE331" i="9"/>
  <c r="AD331" i="9"/>
  <c r="AB331" i="9"/>
  <c r="AA331" i="9"/>
  <c r="Z331" i="9"/>
  <c r="Y331" i="9"/>
  <c r="X331" i="9"/>
  <c r="W331" i="9"/>
  <c r="U331" i="9"/>
  <c r="T331" i="9"/>
  <c r="S331" i="9"/>
  <c r="R331" i="9"/>
  <c r="Q331" i="9"/>
  <c r="P331" i="9"/>
  <c r="N331" i="9"/>
  <c r="M331" i="9"/>
  <c r="L331" i="9"/>
  <c r="K331" i="9"/>
  <c r="J331" i="9"/>
  <c r="I331" i="9"/>
  <c r="G331" i="9"/>
  <c r="F331" i="9"/>
  <c r="E331" i="9"/>
  <c r="D331" i="9"/>
  <c r="C331" i="9"/>
  <c r="B331" i="9"/>
  <c r="AP330" i="9"/>
  <c r="AO330" i="9"/>
  <c r="AN330" i="9"/>
  <c r="AM330" i="9"/>
  <c r="AL330" i="9"/>
  <c r="AK330" i="9"/>
  <c r="AI330" i="9"/>
  <c r="AH330" i="9"/>
  <c r="AG330" i="9"/>
  <c r="AF330" i="9"/>
  <c r="AE330" i="9"/>
  <c r="AD330" i="9"/>
  <c r="AB330" i="9"/>
  <c r="AA330" i="9"/>
  <c r="Z330" i="9"/>
  <c r="Y330" i="9"/>
  <c r="X330" i="9"/>
  <c r="W330" i="9"/>
  <c r="U330" i="9"/>
  <c r="T330" i="9"/>
  <c r="S330" i="9"/>
  <c r="R330" i="9"/>
  <c r="Q330" i="9"/>
  <c r="P330" i="9"/>
  <c r="N330" i="9"/>
  <c r="M330" i="9"/>
  <c r="L330" i="9"/>
  <c r="K330" i="9"/>
  <c r="J330" i="9"/>
  <c r="I330" i="9"/>
  <c r="G330" i="9"/>
  <c r="F330" i="9"/>
  <c r="E330" i="9"/>
  <c r="D330" i="9"/>
  <c r="C330" i="9"/>
  <c r="B330" i="9"/>
  <c r="AP329" i="9"/>
  <c r="AO329" i="9"/>
  <c r="AN329" i="9"/>
  <c r="AM329" i="9"/>
  <c r="AL329" i="9"/>
  <c r="AK329" i="9"/>
  <c r="AI329" i="9"/>
  <c r="AH329" i="9"/>
  <c r="AG329" i="9"/>
  <c r="AF329" i="9"/>
  <c r="AE329" i="9"/>
  <c r="AD329" i="9"/>
  <c r="AB329" i="9"/>
  <c r="AA329" i="9"/>
  <c r="Z329" i="9"/>
  <c r="Y329" i="9"/>
  <c r="X329" i="9"/>
  <c r="W329" i="9"/>
  <c r="U329" i="9"/>
  <c r="T329" i="9"/>
  <c r="S329" i="9"/>
  <c r="R329" i="9"/>
  <c r="Q329" i="9"/>
  <c r="P329" i="9"/>
  <c r="N329" i="9"/>
  <c r="M329" i="9"/>
  <c r="L329" i="9"/>
  <c r="K329" i="9"/>
  <c r="J329" i="9"/>
  <c r="I329" i="9"/>
  <c r="G329" i="9"/>
  <c r="F329" i="9"/>
  <c r="E329" i="9"/>
  <c r="D329" i="9"/>
  <c r="C329" i="9"/>
  <c r="B329" i="9"/>
  <c r="AP328" i="9"/>
  <c r="AO328" i="9"/>
  <c r="AN328" i="9"/>
  <c r="AM328" i="9"/>
  <c r="AL328" i="9"/>
  <c r="AK328" i="9"/>
  <c r="AI328" i="9"/>
  <c r="AH328" i="9"/>
  <c r="AG328" i="9"/>
  <c r="AF328" i="9"/>
  <c r="AE328" i="9"/>
  <c r="AD328" i="9"/>
  <c r="AB328" i="9"/>
  <c r="AA328" i="9"/>
  <c r="Z328" i="9"/>
  <c r="Y328" i="9"/>
  <c r="X328" i="9"/>
  <c r="W328" i="9"/>
  <c r="U328" i="9"/>
  <c r="T328" i="9"/>
  <c r="S328" i="9"/>
  <c r="R328" i="9"/>
  <c r="Q328" i="9"/>
  <c r="P328" i="9"/>
  <c r="N328" i="9"/>
  <c r="M328" i="9"/>
  <c r="L328" i="9"/>
  <c r="K328" i="9"/>
  <c r="J328" i="9"/>
  <c r="I328" i="9"/>
  <c r="G328" i="9"/>
  <c r="F328" i="9"/>
  <c r="E328" i="9"/>
  <c r="D328" i="9"/>
  <c r="C328" i="9"/>
  <c r="B328" i="9"/>
  <c r="AP327" i="9"/>
  <c r="AO327" i="9"/>
  <c r="AN327" i="9"/>
  <c r="AM327" i="9"/>
  <c r="AL327" i="9"/>
  <c r="AK327" i="9"/>
  <c r="AI327" i="9"/>
  <c r="AH327" i="9"/>
  <c r="AG327" i="9"/>
  <c r="AF327" i="9"/>
  <c r="AE327" i="9"/>
  <c r="AD327" i="9"/>
  <c r="AB327" i="9"/>
  <c r="AA327" i="9"/>
  <c r="Z327" i="9"/>
  <c r="Y327" i="9"/>
  <c r="X327" i="9"/>
  <c r="W327" i="9"/>
  <c r="U327" i="9"/>
  <c r="T327" i="9"/>
  <c r="S327" i="9"/>
  <c r="R327" i="9"/>
  <c r="Q327" i="9"/>
  <c r="P327" i="9"/>
  <c r="N327" i="9"/>
  <c r="M327" i="9"/>
  <c r="L327" i="9"/>
  <c r="K327" i="9"/>
  <c r="J327" i="9"/>
  <c r="I327" i="9"/>
  <c r="G327" i="9"/>
  <c r="F327" i="9"/>
  <c r="E327" i="9"/>
  <c r="D327" i="9"/>
  <c r="C327" i="9"/>
  <c r="B327" i="9"/>
  <c r="AP326" i="9"/>
  <c r="AO326" i="9"/>
  <c r="AN326" i="9"/>
  <c r="AM326" i="9"/>
  <c r="AL326" i="9"/>
  <c r="AK326" i="9"/>
  <c r="AI326" i="9"/>
  <c r="AH326" i="9"/>
  <c r="AG326" i="9"/>
  <c r="AF326" i="9"/>
  <c r="AE326" i="9"/>
  <c r="AD326" i="9"/>
  <c r="AB326" i="9"/>
  <c r="AA326" i="9"/>
  <c r="Z326" i="9"/>
  <c r="Y326" i="9"/>
  <c r="X326" i="9"/>
  <c r="W326" i="9"/>
  <c r="U326" i="9"/>
  <c r="T326" i="9"/>
  <c r="S326" i="9"/>
  <c r="R326" i="9"/>
  <c r="Q326" i="9"/>
  <c r="P326" i="9"/>
  <c r="N326" i="9"/>
  <c r="M326" i="9"/>
  <c r="L326" i="9"/>
  <c r="K326" i="9"/>
  <c r="J326" i="9"/>
  <c r="I326" i="9"/>
  <c r="G326" i="9"/>
  <c r="F326" i="9"/>
  <c r="E326" i="9"/>
  <c r="D326" i="9"/>
  <c r="C326" i="9"/>
  <c r="B326" i="9"/>
  <c r="AP325" i="9"/>
  <c r="AO325" i="9"/>
  <c r="AN325" i="9"/>
  <c r="AM325" i="9"/>
  <c r="AL325" i="9"/>
  <c r="AK325" i="9"/>
  <c r="AI325" i="9"/>
  <c r="AH325" i="9"/>
  <c r="AG325" i="9"/>
  <c r="AF325" i="9"/>
  <c r="AE325" i="9"/>
  <c r="AD325" i="9"/>
  <c r="AB325" i="9"/>
  <c r="AA325" i="9"/>
  <c r="Z325" i="9"/>
  <c r="Y325" i="9"/>
  <c r="X325" i="9"/>
  <c r="W325" i="9"/>
  <c r="U325" i="9"/>
  <c r="T325" i="9"/>
  <c r="S325" i="9"/>
  <c r="R325" i="9"/>
  <c r="Q325" i="9"/>
  <c r="P325" i="9"/>
  <c r="N325" i="9"/>
  <c r="M325" i="9"/>
  <c r="L325" i="9"/>
  <c r="K325" i="9"/>
  <c r="J325" i="9"/>
  <c r="I325" i="9"/>
  <c r="G325" i="9"/>
  <c r="F325" i="9"/>
  <c r="E325" i="9"/>
  <c r="D325" i="9"/>
  <c r="C325" i="9"/>
  <c r="B325" i="9"/>
  <c r="AP324" i="9"/>
  <c r="AO324" i="9"/>
  <c r="AN324" i="9"/>
  <c r="AM324" i="9"/>
  <c r="AL324" i="9"/>
  <c r="AK324" i="9"/>
  <c r="AI324" i="9"/>
  <c r="AH324" i="9"/>
  <c r="AG324" i="9"/>
  <c r="AF324" i="9"/>
  <c r="AE324" i="9"/>
  <c r="AD324" i="9"/>
  <c r="AB324" i="9"/>
  <c r="AA324" i="9"/>
  <c r="Z324" i="9"/>
  <c r="Y324" i="9"/>
  <c r="X324" i="9"/>
  <c r="W324" i="9"/>
  <c r="U324" i="9"/>
  <c r="T324" i="9"/>
  <c r="S324" i="9"/>
  <c r="R324" i="9"/>
  <c r="Q324" i="9"/>
  <c r="P324" i="9"/>
  <c r="N324" i="9"/>
  <c r="M324" i="9"/>
  <c r="L324" i="9"/>
  <c r="K324" i="9"/>
  <c r="J324" i="9"/>
  <c r="I324" i="9"/>
  <c r="G324" i="9"/>
  <c r="F324" i="9"/>
  <c r="E324" i="9"/>
  <c r="D324" i="9"/>
  <c r="C324" i="9"/>
  <c r="B324" i="9"/>
  <c r="AP323" i="9"/>
  <c r="AO323" i="9"/>
  <c r="AN323" i="9"/>
  <c r="AM323" i="9"/>
  <c r="AL323" i="9"/>
  <c r="AK323" i="9"/>
  <c r="AI323" i="9"/>
  <c r="AH323" i="9"/>
  <c r="AG323" i="9"/>
  <c r="AF323" i="9"/>
  <c r="AE323" i="9"/>
  <c r="AD323" i="9"/>
  <c r="AB323" i="9"/>
  <c r="AA323" i="9"/>
  <c r="Z323" i="9"/>
  <c r="Y323" i="9"/>
  <c r="X323" i="9"/>
  <c r="W323" i="9"/>
  <c r="U323" i="9"/>
  <c r="T323" i="9"/>
  <c r="S323" i="9"/>
  <c r="R323" i="9"/>
  <c r="Q323" i="9"/>
  <c r="P323" i="9"/>
  <c r="N323" i="9"/>
  <c r="M323" i="9"/>
  <c r="L323" i="9"/>
  <c r="K323" i="9"/>
  <c r="J323" i="9"/>
  <c r="I323" i="9"/>
  <c r="G323" i="9"/>
  <c r="F323" i="9"/>
  <c r="E323" i="9"/>
  <c r="D323" i="9"/>
  <c r="C323" i="9"/>
  <c r="B323" i="9"/>
  <c r="AP322" i="9"/>
  <c r="AO322" i="9"/>
  <c r="AN322" i="9"/>
  <c r="AM322" i="9"/>
  <c r="AL322" i="9"/>
  <c r="AK322" i="9"/>
  <c r="AI322" i="9"/>
  <c r="AH322" i="9"/>
  <c r="AG322" i="9"/>
  <c r="AF322" i="9"/>
  <c r="AE322" i="9"/>
  <c r="AD322" i="9"/>
  <c r="AB322" i="9"/>
  <c r="AA322" i="9"/>
  <c r="Z322" i="9"/>
  <c r="Y322" i="9"/>
  <c r="X322" i="9"/>
  <c r="W322" i="9"/>
  <c r="U322" i="9"/>
  <c r="T322" i="9"/>
  <c r="S322" i="9"/>
  <c r="R322" i="9"/>
  <c r="Q322" i="9"/>
  <c r="P322" i="9"/>
  <c r="N322" i="9"/>
  <c r="M322" i="9"/>
  <c r="L322" i="9"/>
  <c r="K322" i="9"/>
  <c r="J322" i="9"/>
  <c r="I322" i="9"/>
  <c r="G322" i="9"/>
  <c r="F322" i="9"/>
  <c r="E322" i="9"/>
  <c r="D322" i="9"/>
  <c r="C322" i="9"/>
  <c r="B322" i="9"/>
  <c r="AP321" i="9"/>
  <c r="AO321" i="9"/>
  <c r="AN321" i="9"/>
  <c r="AM321" i="9"/>
  <c r="AL321" i="9"/>
  <c r="AK321" i="9"/>
  <c r="AI321" i="9"/>
  <c r="AH321" i="9"/>
  <c r="AG321" i="9"/>
  <c r="AF321" i="9"/>
  <c r="AE321" i="9"/>
  <c r="AD321" i="9"/>
  <c r="AB321" i="9"/>
  <c r="AA321" i="9"/>
  <c r="Z321" i="9"/>
  <c r="Y321" i="9"/>
  <c r="X321" i="9"/>
  <c r="W321" i="9"/>
  <c r="U321" i="9"/>
  <c r="T321" i="9"/>
  <c r="S321" i="9"/>
  <c r="R321" i="9"/>
  <c r="Q321" i="9"/>
  <c r="P321" i="9"/>
  <c r="N321" i="9"/>
  <c r="M321" i="9"/>
  <c r="L321" i="9"/>
  <c r="K321" i="9"/>
  <c r="J321" i="9"/>
  <c r="I321" i="9"/>
  <c r="G321" i="9"/>
  <c r="F321" i="9"/>
  <c r="E321" i="9"/>
  <c r="D321" i="9"/>
  <c r="C321" i="9"/>
  <c r="B321" i="9"/>
  <c r="AP320" i="9"/>
  <c r="AO320" i="9"/>
  <c r="AN320" i="9"/>
  <c r="AM320" i="9"/>
  <c r="AL320" i="9"/>
  <c r="AK320" i="9"/>
  <c r="AI320" i="9"/>
  <c r="AH320" i="9"/>
  <c r="AG320" i="9"/>
  <c r="AF320" i="9"/>
  <c r="AE320" i="9"/>
  <c r="AD320" i="9"/>
  <c r="AB320" i="9"/>
  <c r="AA320" i="9"/>
  <c r="Z320" i="9"/>
  <c r="Y320" i="9"/>
  <c r="X320" i="9"/>
  <c r="W320" i="9"/>
  <c r="U320" i="9"/>
  <c r="T320" i="9"/>
  <c r="S320" i="9"/>
  <c r="R320" i="9"/>
  <c r="Q320" i="9"/>
  <c r="P320" i="9"/>
  <c r="N320" i="9"/>
  <c r="M320" i="9"/>
  <c r="L320" i="9"/>
  <c r="K320" i="9"/>
  <c r="J320" i="9"/>
  <c r="I320" i="9"/>
  <c r="G320" i="9"/>
  <c r="F320" i="9"/>
  <c r="E320" i="9"/>
  <c r="D320" i="9"/>
  <c r="C320" i="9"/>
  <c r="B320" i="9"/>
  <c r="AP319" i="9"/>
  <c r="AO319" i="9"/>
  <c r="AN319" i="9"/>
  <c r="AM319" i="9"/>
  <c r="AL319" i="9"/>
  <c r="AK319" i="9"/>
  <c r="AI319" i="9"/>
  <c r="AH319" i="9"/>
  <c r="AG319" i="9"/>
  <c r="AF319" i="9"/>
  <c r="AE319" i="9"/>
  <c r="AD319" i="9"/>
  <c r="AB319" i="9"/>
  <c r="AA319" i="9"/>
  <c r="Z319" i="9"/>
  <c r="Y319" i="9"/>
  <c r="X319" i="9"/>
  <c r="W319" i="9"/>
  <c r="U319" i="9"/>
  <c r="T319" i="9"/>
  <c r="S319" i="9"/>
  <c r="R319" i="9"/>
  <c r="Q319" i="9"/>
  <c r="P319" i="9"/>
  <c r="N319" i="9"/>
  <c r="M319" i="9"/>
  <c r="L319" i="9"/>
  <c r="K319" i="9"/>
  <c r="J319" i="9"/>
  <c r="I319" i="9"/>
  <c r="G319" i="9"/>
  <c r="F319" i="9"/>
  <c r="E319" i="9"/>
  <c r="D319" i="9"/>
  <c r="C319" i="9"/>
  <c r="B319" i="9"/>
  <c r="AP318" i="9"/>
  <c r="AO318" i="9"/>
  <c r="AN318" i="9"/>
  <c r="AM318" i="9"/>
  <c r="AL318" i="9"/>
  <c r="AK318" i="9"/>
  <c r="AI318" i="9"/>
  <c r="AH318" i="9"/>
  <c r="AG318" i="9"/>
  <c r="AF318" i="9"/>
  <c r="AE318" i="9"/>
  <c r="AD318" i="9"/>
  <c r="AB318" i="9"/>
  <c r="AA318" i="9"/>
  <c r="Z318" i="9"/>
  <c r="Y318" i="9"/>
  <c r="X318" i="9"/>
  <c r="W318" i="9"/>
  <c r="U318" i="9"/>
  <c r="T318" i="9"/>
  <c r="S318" i="9"/>
  <c r="R318" i="9"/>
  <c r="Q318" i="9"/>
  <c r="P318" i="9"/>
  <c r="N318" i="9"/>
  <c r="M318" i="9"/>
  <c r="L318" i="9"/>
  <c r="K318" i="9"/>
  <c r="J318" i="9"/>
  <c r="I318" i="9"/>
  <c r="G318" i="9"/>
  <c r="F318" i="9"/>
  <c r="E318" i="9"/>
  <c r="D318" i="9"/>
  <c r="C318" i="9"/>
  <c r="B318" i="9"/>
  <c r="AP317" i="9"/>
  <c r="AO317" i="9"/>
  <c r="AN317" i="9"/>
  <c r="AM317" i="9"/>
  <c r="AL317" i="9"/>
  <c r="AK317" i="9"/>
  <c r="AI317" i="9"/>
  <c r="AH317" i="9"/>
  <c r="AG317" i="9"/>
  <c r="AF317" i="9"/>
  <c r="AE317" i="9"/>
  <c r="AD317" i="9"/>
  <c r="AB317" i="9"/>
  <c r="AA317" i="9"/>
  <c r="Z317" i="9"/>
  <c r="Y317" i="9"/>
  <c r="X317" i="9"/>
  <c r="W317" i="9"/>
  <c r="U317" i="9"/>
  <c r="T317" i="9"/>
  <c r="S317" i="9"/>
  <c r="R317" i="9"/>
  <c r="Q317" i="9"/>
  <c r="P317" i="9"/>
  <c r="N317" i="9"/>
  <c r="M317" i="9"/>
  <c r="L317" i="9"/>
  <c r="K317" i="9"/>
  <c r="J317" i="9"/>
  <c r="I317" i="9"/>
  <c r="G317" i="9"/>
  <c r="F317" i="9"/>
  <c r="E317" i="9"/>
  <c r="D317" i="9"/>
  <c r="C317" i="9"/>
  <c r="B317" i="9"/>
  <c r="AP316" i="9"/>
  <c r="AO316" i="9"/>
  <c r="AN316" i="9"/>
  <c r="AM316" i="9"/>
  <c r="AL316" i="9"/>
  <c r="AK316" i="9"/>
  <c r="AI316" i="9"/>
  <c r="AH316" i="9"/>
  <c r="AG316" i="9"/>
  <c r="AF316" i="9"/>
  <c r="AE316" i="9"/>
  <c r="AD316" i="9"/>
  <c r="AB316" i="9"/>
  <c r="AA316" i="9"/>
  <c r="Z316" i="9"/>
  <c r="Y316" i="9"/>
  <c r="X316" i="9"/>
  <c r="W316" i="9"/>
  <c r="U316" i="9"/>
  <c r="T316" i="9"/>
  <c r="S316" i="9"/>
  <c r="R316" i="9"/>
  <c r="Q316" i="9"/>
  <c r="P316" i="9"/>
  <c r="N316" i="9"/>
  <c r="M316" i="9"/>
  <c r="L316" i="9"/>
  <c r="K316" i="9"/>
  <c r="J316" i="9"/>
  <c r="I316" i="9"/>
  <c r="G316" i="9"/>
  <c r="F316" i="9"/>
  <c r="E316" i="9"/>
  <c r="D316" i="9"/>
  <c r="C316" i="9"/>
  <c r="B316" i="9"/>
  <c r="AP315" i="9"/>
  <c r="AO315" i="9"/>
  <c r="AN315" i="9"/>
  <c r="AM315" i="9"/>
  <c r="AL315" i="9"/>
  <c r="AK315" i="9"/>
  <c r="AI315" i="9"/>
  <c r="AH315" i="9"/>
  <c r="AG315" i="9"/>
  <c r="AF315" i="9"/>
  <c r="AE315" i="9"/>
  <c r="AD315" i="9"/>
  <c r="AB315" i="9"/>
  <c r="AA315" i="9"/>
  <c r="Z315" i="9"/>
  <c r="Y315" i="9"/>
  <c r="X315" i="9"/>
  <c r="W315" i="9"/>
  <c r="U315" i="9"/>
  <c r="T315" i="9"/>
  <c r="S315" i="9"/>
  <c r="R315" i="9"/>
  <c r="Q315" i="9"/>
  <c r="P315" i="9"/>
  <c r="N315" i="9"/>
  <c r="M315" i="9"/>
  <c r="L315" i="9"/>
  <c r="K315" i="9"/>
  <c r="J315" i="9"/>
  <c r="I315" i="9"/>
  <c r="G315" i="9"/>
  <c r="F315" i="9"/>
  <c r="E315" i="9"/>
  <c r="D315" i="9"/>
  <c r="C315" i="9"/>
  <c r="B315" i="9"/>
  <c r="AP314" i="9"/>
  <c r="AO314" i="9"/>
  <c r="AN314" i="9"/>
  <c r="AM314" i="9"/>
  <c r="AL314" i="9"/>
  <c r="AK314" i="9"/>
  <c r="AI314" i="9"/>
  <c r="AH314" i="9"/>
  <c r="AG314" i="9"/>
  <c r="AF314" i="9"/>
  <c r="AE314" i="9"/>
  <c r="AD314" i="9"/>
  <c r="AB314" i="9"/>
  <c r="AA314" i="9"/>
  <c r="Z314" i="9"/>
  <c r="Y314" i="9"/>
  <c r="X314" i="9"/>
  <c r="W314" i="9"/>
  <c r="U314" i="9"/>
  <c r="T314" i="9"/>
  <c r="S314" i="9"/>
  <c r="R314" i="9"/>
  <c r="Q314" i="9"/>
  <c r="P314" i="9"/>
  <c r="N314" i="9"/>
  <c r="M314" i="9"/>
  <c r="L314" i="9"/>
  <c r="K314" i="9"/>
  <c r="J314" i="9"/>
  <c r="I314" i="9"/>
  <c r="G314" i="9"/>
  <c r="F314" i="9"/>
  <c r="E314" i="9"/>
  <c r="D314" i="9"/>
  <c r="C314" i="9"/>
  <c r="B314" i="9"/>
  <c r="AP313" i="9"/>
  <c r="AO313" i="9"/>
  <c r="AN313" i="9"/>
  <c r="AM313" i="9"/>
  <c r="AL313" i="9"/>
  <c r="AK313" i="9"/>
  <c r="AI313" i="9"/>
  <c r="AH313" i="9"/>
  <c r="AG313" i="9"/>
  <c r="AF313" i="9"/>
  <c r="AE313" i="9"/>
  <c r="AD313" i="9"/>
  <c r="AB313" i="9"/>
  <c r="AA313" i="9"/>
  <c r="Z313" i="9"/>
  <c r="Y313" i="9"/>
  <c r="X313" i="9"/>
  <c r="W313" i="9"/>
  <c r="U313" i="9"/>
  <c r="T313" i="9"/>
  <c r="S313" i="9"/>
  <c r="R313" i="9"/>
  <c r="Q313" i="9"/>
  <c r="P313" i="9"/>
  <c r="N313" i="9"/>
  <c r="M313" i="9"/>
  <c r="L313" i="9"/>
  <c r="K313" i="9"/>
  <c r="J313" i="9"/>
  <c r="I313" i="9"/>
  <c r="G313" i="9"/>
  <c r="F313" i="9"/>
  <c r="E313" i="9"/>
  <c r="D313" i="9"/>
  <c r="C313" i="9"/>
  <c r="B313" i="9"/>
  <c r="AP312" i="9"/>
  <c r="AO312" i="9"/>
  <c r="AN312" i="9"/>
  <c r="AM312" i="9"/>
  <c r="AL312" i="9"/>
  <c r="AK312" i="9"/>
  <c r="AI312" i="9"/>
  <c r="AH312" i="9"/>
  <c r="AG312" i="9"/>
  <c r="AF312" i="9"/>
  <c r="AE312" i="9"/>
  <c r="AD312" i="9"/>
  <c r="AB312" i="9"/>
  <c r="AA312" i="9"/>
  <c r="Z312" i="9"/>
  <c r="Y312" i="9"/>
  <c r="X312" i="9"/>
  <c r="W312" i="9"/>
  <c r="U312" i="9"/>
  <c r="T312" i="9"/>
  <c r="S312" i="9"/>
  <c r="R312" i="9"/>
  <c r="Q312" i="9"/>
  <c r="P312" i="9"/>
  <c r="N312" i="9"/>
  <c r="M312" i="9"/>
  <c r="L312" i="9"/>
  <c r="K312" i="9"/>
  <c r="J312" i="9"/>
  <c r="I312" i="9"/>
  <c r="G312" i="9"/>
  <c r="F312" i="9"/>
  <c r="E312" i="9"/>
  <c r="D312" i="9"/>
  <c r="C312" i="9"/>
  <c r="B312" i="9"/>
  <c r="AP311" i="9"/>
  <c r="AO311" i="9"/>
  <c r="AN311" i="9"/>
  <c r="AM311" i="9"/>
  <c r="AL311" i="9"/>
  <c r="AK311" i="9"/>
  <c r="AI311" i="9"/>
  <c r="AH311" i="9"/>
  <c r="AG311" i="9"/>
  <c r="AF311" i="9"/>
  <c r="AE311" i="9"/>
  <c r="AD311" i="9"/>
  <c r="AB311" i="9"/>
  <c r="AA311" i="9"/>
  <c r="Z311" i="9"/>
  <c r="Y311" i="9"/>
  <c r="X311" i="9"/>
  <c r="W311" i="9"/>
  <c r="U311" i="9"/>
  <c r="T311" i="9"/>
  <c r="S311" i="9"/>
  <c r="R311" i="9"/>
  <c r="Q311" i="9"/>
  <c r="P311" i="9"/>
  <c r="N311" i="9"/>
  <c r="M311" i="9"/>
  <c r="L311" i="9"/>
  <c r="K311" i="9"/>
  <c r="J311" i="9"/>
  <c r="I311" i="9"/>
  <c r="G311" i="9"/>
  <c r="F311" i="9"/>
  <c r="E311" i="9"/>
  <c r="D311" i="9"/>
  <c r="C311" i="9"/>
  <c r="B311" i="9"/>
  <c r="AP310" i="9"/>
  <c r="AO310" i="9"/>
  <c r="AN310" i="9"/>
  <c r="AM310" i="9"/>
  <c r="AL310" i="9"/>
  <c r="AK310" i="9"/>
  <c r="AI310" i="9"/>
  <c r="AH310" i="9"/>
  <c r="AG310" i="9"/>
  <c r="AF310" i="9"/>
  <c r="AE310" i="9"/>
  <c r="AD310" i="9"/>
  <c r="AB310" i="9"/>
  <c r="AA310" i="9"/>
  <c r="Z310" i="9"/>
  <c r="Y310" i="9"/>
  <c r="X310" i="9"/>
  <c r="W310" i="9"/>
  <c r="U310" i="9"/>
  <c r="T310" i="9"/>
  <c r="S310" i="9"/>
  <c r="R310" i="9"/>
  <c r="Q310" i="9"/>
  <c r="P310" i="9"/>
  <c r="N310" i="9"/>
  <c r="M310" i="9"/>
  <c r="L310" i="9"/>
  <c r="K310" i="9"/>
  <c r="J310" i="9"/>
  <c r="I310" i="9"/>
  <c r="G310" i="9"/>
  <c r="F310" i="9"/>
  <c r="E310" i="9"/>
  <c r="D310" i="9"/>
  <c r="C310" i="9"/>
  <c r="B310" i="9"/>
  <c r="AP309" i="9"/>
  <c r="AO309" i="9"/>
  <c r="AN309" i="9"/>
  <c r="AM309" i="9"/>
  <c r="AL309" i="9"/>
  <c r="AK309" i="9"/>
  <c r="AI309" i="9"/>
  <c r="AH309" i="9"/>
  <c r="AG309" i="9"/>
  <c r="AF309" i="9"/>
  <c r="AE309" i="9"/>
  <c r="AD309" i="9"/>
  <c r="AB309" i="9"/>
  <c r="AA309" i="9"/>
  <c r="Z309" i="9"/>
  <c r="Y309" i="9"/>
  <c r="X309" i="9"/>
  <c r="W309" i="9"/>
  <c r="U309" i="9"/>
  <c r="T309" i="9"/>
  <c r="S309" i="9"/>
  <c r="R309" i="9"/>
  <c r="Q309" i="9"/>
  <c r="P309" i="9"/>
  <c r="N309" i="9"/>
  <c r="M309" i="9"/>
  <c r="L309" i="9"/>
  <c r="K309" i="9"/>
  <c r="J309" i="9"/>
  <c r="I309" i="9"/>
  <c r="G309" i="9"/>
  <c r="F309" i="9"/>
  <c r="E309" i="9"/>
  <c r="D309" i="9"/>
  <c r="C309" i="9"/>
  <c r="B309" i="9"/>
  <c r="AP308" i="9"/>
  <c r="AO308" i="9"/>
  <c r="AN308" i="9"/>
  <c r="AM308" i="9"/>
  <c r="AL308" i="9"/>
  <c r="AK308" i="9"/>
  <c r="AI308" i="9"/>
  <c r="AH308" i="9"/>
  <c r="AG308" i="9"/>
  <c r="AF308" i="9"/>
  <c r="AE308" i="9"/>
  <c r="AD308" i="9"/>
  <c r="AB308" i="9"/>
  <c r="AA308" i="9"/>
  <c r="Z308" i="9"/>
  <c r="Y308" i="9"/>
  <c r="X308" i="9"/>
  <c r="W308" i="9"/>
  <c r="U308" i="9"/>
  <c r="T308" i="9"/>
  <c r="S308" i="9"/>
  <c r="R308" i="9"/>
  <c r="Q308" i="9"/>
  <c r="P308" i="9"/>
  <c r="N308" i="9"/>
  <c r="M308" i="9"/>
  <c r="L308" i="9"/>
  <c r="K308" i="9"/>
  <c r="J308" i="9"/>
  <c r="I308" i="9"/>
  <c r="G308" i="9"/>
  <c r="F308" i="9"/>
  <c r="E308" i="9"/>
  <c r="D308" i="9"/>
  <c r="C308" i="9"/>
  <c r="B308" i="9"/>
  <c r="AP307" i="9"/>
  <c r="AO307" i="9"/>
  <c r="AN307" i="9"/>
  <c r="AM307" i="9"/>
  <c r="AL307" i="9"/>
  <c r="AK307" i="9"/>
  <c r="AI307" i="9"/>
  <c r="AH307" i="9"/>
  <c r="AG307" i="9"/>
  <c r="AF307" i="9"/>
  <c r="AE307" i="9"/>
  <c r="AD307" i="9"/>
  <c r="AB307" i="9"/>
  <c r="AA307" i="9"/>
  <c r="Z307" i="9"/>
  <c r="Y307" i="9"/>
  <c r="X307" i="9"/>
  <c r="W307" i="9"/>
  <c r="U307" i="9"/>
  <c r="T307" i="9"/>
  <c r="S307" i="9"/>
  <c r="R307" i="9"/>
  <c r="Q307" i="9"/>
  <c r="P307" i="9"/>
  <c r="N307" i="9"/>
  <c r="M307" i="9"/>
  <c r="L307" i="9"/>
  <c r="K307" i="9"/>
  <c r="J307" i="9"/>
  <c r="I307" i="9"/>
  <c r="G307" i="9"/>
  <c r="F307" i="9"/>
  <c r="E307" i="9"/>
  <c r="D307" i="9"/>
  <c r="C307" i="9"/>
  <c r="B307" i="9"/>
  <c r="AP306" i="9"/>
  <c r="AO306" i="9"/>
  <c r="AN306" i="9"/>
  <c r="AM306" i="9"/>
  <c r="AL306" i="9"/>
  <c r="AK306" i="9"/>
  <c r="AI306" i="9"/>
  <c r="AH306" i="9"/>
  <c r="AG306" i="9"/>
  <c r="AF306" i="9"/>
  <c r="AE306" i="9"/>
  <c r="AD306" i="9"/>
  <c r="AB306" i="9"/>
  <c r="AA306" i="9"/>
  <c r="Z306" i="9"/>
  <c r="Y306" i="9"/>
  <c r="X306" i="9"/>
  <c r="W306" i="9"/>
  <c r="U306" i="9"/>
  <c r="T306" i="9"/>
  <c r="S306" i="9"/>
  <c r="R306" i="9"/>
  <c r="Q306" i="9"/>
  <c r="P306" i="9"/>
  <c r="N306" i="9"/>
  <c r="M306" i="9"/>
  <c r="L306" i="9"/>
  <c r="K306" i="9"/>
  <c r="J306" i="9"/>
  <c r="I306" i="9"/>
  <c r="G306" i="9"/>
  <c r="F306" i="9"/>
  <c r="E306" i="9"/>
  <c r="D306" i="9"/>
  <c r="C306" i="9"/>
  <c r="B306" i="9"/>
  <c r="AP305" i="9"/>
  <c r="AO305" i="9"/>
  <c r="AN305" i="9"/>
  <c r="AM305" i="9"/>
  <c r="AL305" i="9"/>
  <c r="AK305" i="9"/>
  <c r="AI305" i="9"/>
  <c r="AH305" i="9"/>
  <c r="AG305" i="9"/>
  <c r="AF305" i="9"/>
  <c r="AE305" i="9"/>
  <c r="AD305" i="9"/>
  <c r="AB305" i="9"/>
  <c r="AA305" i="9"/>
  <c r="Z305" i="9"/>
  <c r="Y305" i="9"/>
  <c r="X305" i="9"/>
  <c r="W305" i="9"/>
  <c r="U305" i="9"/>
  <c r="T305" i="9"/>
  <c r="S305" i="9"/>
  <c r="R305" i="9"/>
  <c r="Q305" i="9"/>
  <c r="P305" i="9"/>
  <c r="N305" i="9"/>
  <c r="M305" i="9"/>
  <c r="L305" i="9"/>
  <c r="K305" i="9"/>
  <c r="J305" i="9"/>
  <c r="I305" i="9"/>
  <c r="G305" i="9"/>
  <c r="F305" i="9"/>
  <c r="E305" i="9"/>
  <c r="D305" i="9"/>
  <c r="C305" i="9"/>
  <c r="B305" i="9"/>
  <c r="AP304" i="9"/>
  <c r="AO304" i="9"/>
  <c r="AN304" i="9"/>
  <c r="AM304" i="9"/>
  <c r="AL304" i="9"/>
  <c r="AK304" i="9"/>
  <c r="AI304" i="9"/>
  <c r="AH304" i="9"/>
  <c r="AG304" i="9"/>
  <c r="AF304" i="9"/>
  <c r="AE304" i="9"/>
  <c r="AD304" i="9"/>
  <c r="AB304" i="9"/>
  <c r="AA304" i="9"/>
  <c r="Z304" i="9"/>
  <c r="Y304" i="9"/>
  <c r="X304" i="9"/>
  <c r="W304" i="9"/>
  <c r="U304" i="9"/>
  <c r="T304" i="9"/>
  <c r="S304" i="9"/>
  <c r="R304" i="9"/>
  <c r="Q304" i="9"/>
  <c r="P304" i="9"/>
  <c r="N304" i="9"/>
  <c r="M304" i="9"/>
  <c r="L304" i="9"/>
  <c r="K304" i="9"/>
  <c r="J304" i="9"/>
  <c r="I304" i="9"/>
  <c r="G304" i="9"/>
  <c r="F304" i="9"/>
  <c r="E304" i="9"/>
  <c r="D304" i="9"/>
  <c r="C304" i="9"/>
  <c r="B304" i="9"/>
  <c r="AP303" i="9"/>
  <c r="AO303" i="9"/>
  <c r="AN303" i="9"/>
  <c r="AM303" i="9"/>
  <c r="AL303" i="9"/>
  <c r="AK303" i="9"/>
  <c r="AI303" i="9"/>
  <c r="AH303" i="9"/>
  <c r="AG303" i="9"/>
  <c r="AF303" i="9"/>
  <c r="AE303" i="9"/>
  <c r="AD303" i="9"/>
  <c r="AB303" i="9"/>
  <c r="AA303" i="9"/>
  <c r="Z303" i="9"/>
  <c r="Y303" i="9"/>
  <c r="X303" i="9"/>
  <c r="W303" i="9"/>
  <c r="U303" i="9"/>
  <c r="T303" i="9"/>
  <c r="S303" i="9"/>
  <c r="R303" i="9"/>
  <c r="Q303" i="9"/>
  <c r="P303" i="9"/>
  <c r="N303" i="9"/>
  <c r="M303" i="9"/>
  <c r="L303" i="9"/>
  <c r="K303" i="9"/>
  <c r="J303" i="9"/>
  <c r="I303" i="9"/>
  <c r="G303" i="9"/>
  <c r="F303" i="9"/>
  <c r="E303" i="9"/>
  <c r="D303" i="9"/>
  <c r="C303" i="9"/>
  <c r="B303" i="9"/>
  <c r="AP302" i="9"/>
  <c r="AO302" i="9"/>
  <c r="AN302" i="9"/>
  <c r="AM302" i="9"/>
  <c r="AL302" i="9"/>
  <c r="AK302" i="9"/>
  <c r="AI302" i="9"/>
  <c r="AH302" i="9"/>
  <c r="AG302" i="9"/>
  <c r="AF302" i="9"/>
  <c r="AE302" i="9"/>
  <c r="AD302" i="9"/>
  <c r="AB302" i="9"/>
  <c r="AA302" i="9"/>
  <c r="Z302" i="9"/>
  <c r="Y302" i="9"/>
  <c r="X302" i="9"/>
  <c r="W302" i="9"/>
  <c r="U302" i="9"/>
  <c r="T302" i="9"/>
  <c r="S302" i="9"/>
  <c r="R302" i="9"/>
  <c r="Q302" i="9"/>
  <c r="P302" i="9"/>
  <c r="N302" i="9"/>
  <c r="M302" i="9"/>
  <c r="L302" i="9"/>
  <c r="K302" i="9"/>
  <c r="J302" i="9"/>
  <c r="I302" i="9"/>
  <c r="G302" i="9"/>
  <c r="F302" i="9"/>
  <c r="E302" i="9"/>
  <c r="D302" i="9"/>
  <c r="C302" i="9"/>
  <c r="B302" i="9"/>
  <c r="AP301" i="9"/>
  <c r="AO301" i="9"/>
  <c r="AN301" i="9"/>
  <c r="AM301" i="9"/>
  <c r="AL301" i="9"/>
  <c r="AK301" i="9"/>
  <c r="AI301" i="9"/>
  <c r="AH301" i="9"/>
  <c r="AG301" i="9"/>
  <c r="AF301" i="9"/>
  <c r="AE301" i="9"/>
  <c r="AD301" i="9"/>
  <c r="AB301" i="9"/>
  <c r="AA301" i="9"/>
  <c r="Z301" i="9"/>
  <c r="Y301" i="9"/>
  <c r="X301" i="9"/>
  <c r="W301" i="9"/>
  <c r="U301" i="9"/>
  <c r="T301" i="9"/>
  <c r="S301" i="9"/>
  <c r="R301" i="9"/>
  <c r="Q301" i="9"/>
  <c r="P301" i="9"/>
  <c r="N301" i="9"/>
  <c r="M301" i="9"/>
  <c r="L301" i="9"/>
  <c r="K301" i="9"/>
  <c r="J301" i="9"/>
  <c r="I301" i="9"/>
  <c r="G301" i="9"/>
  <c r="F301" i="9"/>
  <c r="E301" i="9"/>
  <c r="D301" i="9"/>
  <c r="C301" i="9"/>
  <c r="B301" i="9"/>
  <c r="AP300" i="9"/>
  <c r="AO300" i="9"/>
  <c r="AN300" i="9"/>
  <c r="AM300" i="9"/>
  <c r="AL300" i="9"/>
  <c r="AK300" i="9"/>
  <c r="AI300" i="9"/>
  <c r="AH300" i="9"/>
  <c r="AG300" i="9"/>
  <c r="AF300" i="9"/>
  <c r="AE300" i="9"/>
  <c r="AD300" i="9"/>
  <c r="AB300" i="9"/>
  <c r="AA300" i="9"/>
  <c r="Z300" i="9"/>
  <c r="Y300" i="9"/>
  <c r="X300" i="9"/>
  <c r="W300" i="9"/>
  <c r="U300" i="9"/>
  <c r="T300" i="9"/>
  <c r="S300" i="9"/>
  <c r="R300" i="9"/>
  <c r="Q300" i="9"/>
  <c r="P300" i="9"/>
  <c r="N300" i="9"/>
  <c r="M300" i="9"/>
  <c r="L300" i="9"/>
  <c r="K300" i="9"/>
  <c r="J300" i="9"/>
  <c r="I300" i="9"/>
  <c r="G300" i="9"/>
  <c r="F300" i="9"/>
  <c r="E300" i="9"/>
  <c r="D300" i="9"/>
  <c r="C300" i="9"/>
  <c r="B300" i="9"/>
  <c r="AP299" i="9"/>
  <c r="AO299" i="9"/>
  <c r="AN299" i="9"/>
  <c r="AM299" i="9"/>
  <c r="AL299" i="9"/>
  <c r="AK299" i="9"/>
  <c r="AI299" i="9"/>
  <c r="AH299" i="9"/>
  <c r="AG299" i="9"/>
  <c r="AF299" i="9"/>
  <c r="AE299" i="9"/>
  <c r="AD299" i="9"/>
  <c r="AB299" i="9"/>
  <c r="AA299" i="9"/>
  <c r="Z299" i="9"/>
  <c r="Y299" i="9"/>
  <c r="X299" i="9"/>
  <c r="W299" i="9"/>
  <c r="U299" i="9"/>
  <c r="T299" i="9"/>
  <c r="S299" i="9"/>
  <c r="R299" i="9"/>
  <c r="Q299" i="9"/>
  <c r="P299" i="9"/>
  <c r="N299" i="9"/>
  <c r="M299" i="9"/>
  <c r="L299" i="9"/>
  <c r="K299" i="9"/>
  <c r="J299" i="9"/>
  <c r="I299" i="9"/>
  <c r="G299" i="9"/>
  <c r="F299" i="9"/>
  <c r="E299" i="9"/>
  <c r="D299" i="9"/>
  <c r="C299" i="9"/>
  <c r="B299" i="9"/>
  <c r="AP298" i="9"/>
  <c r="AO298" i="9"/>
  <c r="AN298" i="9"/>
  <c r="AM298" i="9"/>
  <c r="AL298" i="9"/>
  <c r="AK298" i="9"/>
  <c r="AI298" i="9"/>
  <c r="AH298" i="9"/>
  <c r="AG298" i="9"/>
  <c r="AF298" i="9"/>
  <c r="AE298" i="9"/>
  <c r="AD298" i="9"/>
  <c r="AB298" i="9"/>
  <c r="AA298" i="9"/>
  <c r="Z298" i="9"/>
  <c r="Y298" i="9"/>
  <c r="X298" i="9"/>
  <c r="W298" i="9"/>
  <c r="U298" i="9"/>
  <c r="T298" i="9"/>
  <c r="S298" i="9"/>
  <c r="R298" i="9"/>
  <c r="Q298" i="9"/>
  <c r="P298" i="9"/>
  <c r="N298" i="9"/>
  <c r="M298" i="9"/>
  <c r="L298" i="9"/>
  <c r="K298" i="9"/>
  <c r="J298" i="9"/>
  <c r="I298" i="9"/>
  <c r="G298" i="9"/>
  <c r="F298" i="9"/>
  <c r="E298" i="9"/>
  <c r="D298" i="9"/>
  <c r="C298" i="9"/>
  <c r="B298" i="9"/>
  <c r="AP297" i="9"/>
  <c r="AO297" i="9"/>
  <c r="AN297" i="9"/>
  <c r="AM297" i="9"/>
  <c r="AL297" i="9"/>
  <c r="AK297" i="9"/>
  <c r="AI297" i="9"/>
  <c r="AH297" i="9"/>
  <c r="AG297" i="9"/>
  <c r="AF297" i="9"/>
  <c r="AE297" i="9"/>
  <c r="AD297" i="9"/>
  <c r="AB297" i="9"/>
  <c r="AA297" i="9"/>
  <c r="Z297" i="9"/>
  <c r="Y297" i="9"/>
  <c r="X297" i="9"/>
  <c r="W297" i="9"/>
  <c r="U297" i="9"/>
  <c r="T297" i="9"/>
  <c r="S297" i="9"/>
  <c r="R297" i="9"/>
  <c r="Q297" i="9"/>
  <c r="P297" i="9"/>
  <c r="N297" i="9"/>
  <c r="M297" i="9"/>
  <c r="L297" i="9"/>
  <c r="K297" i="9"/>
  <c r="J297" i="9"/>
  <c r="I297" i="9"/>
  <c r="G297" i="9"/>
  <c r="F297" i="9"/>
  <c r="E297" i="9"/>
  <c r="D297" i="9"/>
  <c r="C297" i="9"/>
  <c r="B297" i="9"/>
  <c r="AP296" i="9"/>
  <c r="AO296" i="9"/>
  <c r="AN296" i="9"/>
  <c r="AM296" i="9"/>
  <c r="AL296" i="9"/>
  <c r="AK296" i="9"/>
  <c r="AI296" i="9"/>
  <c r="AH296" i="9"/>
  <c r="AG296" i="9"/>
  <c r="AF296" i="9"/>
  <c r="AE296" i="9"/>
  <c r="AD296" i="9"/>
  <c r="AB296" i="9"/>
  <c r="AA296" i="9"/>
  <c r="Z296" i="9"/>
  <c r="Y296" i="9"/>
  <c r="X296" i="9"/>
  <c r="W296" i="9"/>
  <c r="U296" i="9"/>
  <c r="T296" i="9"/>
  <c r="S296" i="9"/>
  <c r="R296" i="9"/>
  <c r="Q296" i="9"/>
  <c r="P296" i="9"/>
  <c r="N296" i="9"/>
  <c r="M296" i="9"/>
  <c r="L296" i="9"/>
  <c r="K296" i="9"/>
  <c r="J296" i="9"/>
  <c r="I296" i="9"/>
  <c r="G296" i="9"/>
  <c r="F296" i="9"/>
  <c r="E296" i="9"/>
  <c r="D296" i="9"/>
  <c r="C296" i="9"/>
  <c r="B296" i="9"/>
  <c r="AP295" i="9"/>
  <c r="AO295" i="9"/>
  <c r="AN295" i="9"/>
  <c r="AM295" i="9"/>
  <c r="AL295" i="9"/>
  <c r="AK295" i="9"/>
  <c r="AI295" i="9"/>
  <c r="AH295" i="9"/>
  <c r="AG295" i="9"/>
  <c r="AF295" i="9"/>
  <c r="AE295" i="9"/>
  <c r="AD295" i="9"/>
  <c r="AB295" i="9"/>
  <c r="AA295" i="9"/>
  <c r="Z295" i="9"/>
  <c r="Y295" i="9"/>
  <c r="X295" i="9"/>
  <c r="W295" i="9"/>
  <c r="U295" i="9"/>
  <c r="T295" i="9"/>
  <c r="S295" i="9"/>
  <c r="R295" i="9"/>
  <c r="Q295" i="9"/>
  <c r="P295" i="9"/>
  <c r="N295" i="9"/>
  <c r="M295" i="9"/>
  <c r="L295" i="9"/>
  <c r="K295" i="9"/>
  <c r="J295" i="9"/>
  <c r="I295" i="9"/>
  <c r="G295" i="9"/>
  <c r="F295" i="9"/>
  <c r="E295" i="9"/>
  <c r="D295" i="9"/>
  <c r="C295" i="9"/>
  <c r="B295" i="9"/>
  <c r="AP294" i="9"/>
  <c r="AO294" i="9"/>
  <c r="AN294" i="9"/>
  <c r="AM294" i="9"/>
  <c r="AL294" i="9"/>
  <c r="AK294" i="9"/>
  <c r="AI294" i="9"/>
  <c r="AH294" i="9"/>
  <c r="AG294" i="9"/>
  <c r="AF294" i="9"/>
  <c r="AE294" i="9"/>
  <c r="AD294" i="9"/>
  <c r="AB294" i="9"/>
  <c r="AA294" i="9"/>
  <c r="Z294" i="9"/>
  <c r="Y294" i="9"/>
  <c r="X294" i="9"/>
  <c r="W294" i="9"/>
  <c r="U294" i="9"/>
  <c r="T294" i="9"/>
  <c r="S294" i="9"/>
  <c r="R294" i="9"/>
  <c r="Q294" i="9"/>
  <c r="P294" i="9"/>
  <c r="N294" i="9"/>
  <c r="M294" i="9"/>
  <c r="L294" i="9"/>
  <c r="K294" i="9"/>
  <c r="J294" i="9"/>
  <c r="I294" i="9"/>
  <c r="G294" i="9"/>
  <c r="F294" i="9"/>
  <c r="E294" i="9"/>
  <c r="D294" i="9"/>
  <c r="C294" i="9"/>
  <c r="B294" i="9"/>
  <c r="AP293" i="9"/>
  <c r="AO293" i="9"/>
  <c r="AN293" i="9"/>
  <c r="AM293" i="9"/>
  <c r="AL293" i="9"/>
  <c r="AK293" i="9"/>
  <c r="AI293" i="9"/>
  <c r="AH293" i="9"/>
  <c r="AG293" i="9"/>
  <c r="AF293" i="9"/>
  <c r="AE293" i="9"/>
  <c r="AD293" i="9"/>
  <c r="AB293" i="9"/>
  <c r="AA293" i="9"/>
  <c r="Z293" i="9"/>
  <c r="Y293" i="9"/>
  <c r="X293" i="9"/>
  <c r="W293" i="9"/>
  <c r="U293" i="9"/>
  <c r="T293" i="9"/>
  <c r="S293" i="9"/>
  <c r="R293" i="9"/>
  <c r="Q293" i="9"/>
  <c r="P293" i="9"/>
  <c r="N293" i="9"/>
  <c r="M293" i="9"/>
  <c r="L293" i="9"/>
  <c r="K293" i="9"/>
  <c r="J293" i="9"/>
  <c r="I293" i="9"/>
  <c r="G293" i="9"/>
  <c r="F293" i="9"/>
  <c r="E293" i="9"/>
  <c r="D293" i="9"/>
  <c r="C293" i="9"/>
  <c r="B293" i="9"/>
  <c r="AP292" i="9"/>
  <c r="AO292" i="9"/>
  <c r="AN292" i="9"/>
  <c r="AM292" i="9"/>
  <c r="AL292" i="9"/>
  <c r="AK292" i="9"/>
  <c r="AI292" i="9"/>
  <c r="AH292" i="9"/>
  <c r="AG292" i="9"/>
  <c r="AF292" i="9"/>
  <c r="AE292" i="9"/>
  <c r="AD292" i="9"/>
  <c r="AB292" i="9"/>
  <c r="AA292" i="9"/>
  <c r="Z292" i="9"/>
  <c r="Y292" i="9"/>
  <c r="X292" i="9"/>
  <c r="W292" i="9"/>
  <c r="U292" i="9"/>
  <c r="T292" i="9"/>
  <c r="S292" i="9"/>
  <c r="R292" i="9"/>
  <c r="Q292" i="9"/>
  <c r="P292" i="9"/>
  <c r="N292" i="9"/>
  <c r="M292" i="9"/>
  <c r="L292" i="9"/>
  <c r="K292" i="9"/>
  <c r="J292" i="9"/>
  <c r="I292" i="9"/>
  <c r="G292" i="9"/>
  <c r="F292" i="9"/>
  <c r="E292" i="9"/>
  <c r="D292" i="9"/>
  <c r="C292" i="9"/>
  <c r="B292" i="9"/>
  <c r="AP291" i="9"/>
  <c r="AO291" i="9"/>
  <c r="AN291" i="9"/>
  <c r="AM291" i="9"/>
  <c r="AL291" i="9"/>
  <c r="AK291" i="9"/>
  <c r="AI291" i="9"/>
  <c r="AH291" i="9"/>
  <c r="AG291" i="9"/>
  <c r="AF291" i="9"/>
  <c r="AE291" i="9"/>
  <c r="AD291" i="9"/>
  <c r="AB291" i="9"/>
  <c r="AA291" i="9"/>
  <c r="Z291" i="9"/>
  <c r="Y291" i="9"/>
  <c r="X291" i="9"/>
  <c r="W291" i="9"/>
  <c r="U291" i="9"/>
  <c r="T291" i="9"/>
  <c r="S291" i="9"/>
  <c r="R291" i="9"/>
  <c r="Q291" i="9"/>
  <c r="P291" i="9"/>
  <c r="N291" i="9"/>
  <c r="M291" i="9"/>
  <c r="L291" i="9"/>
  <c r="K291" i="9"/>
  <c r="J291" i="9"/>
  <c r="I291" i="9"/>
  <c r="G291" i="9"/>
  <c r="F291" i="9"/>
  <c r="E291" i="9"/>
  <c r="D291" i="9"/>
  <c r="C291" i="9"/>
  <c r="B291" i="9"/>
  <c r="AP290" i="9"/>
  <c r="AO290" i="9"/>
  <c r="AN290" i="9"/>
  <c r="AM290" i="9"/>
  <c r="AL290" i="9"/>
  <c r="AK290" i="9"/>
  <c r="AI290" i="9"/>
  <c r="AH290" i="9"/>
  <c r="AG290" i="9"/>
  <c r="AF290" i="9"/>
  <c r="AE290" i="9"/>
  <c r="AD290" i="9"/>
  <c r="AB290" i="9"/>
  <c r="AA290" i="9"/>
  <c r="Z290" i="9"/>
  <c r="Y290" i="9"/>
  <c r="X290" i="9"/>
  <c r="W290" i="9"/>
  <c r="U290" i="9"/>
  <c r="T290" i="9"/>
  <c r="S290" i="9"/>
  <c r="R290" i="9"/>
  <c r="Q290" i="9"/>
  <c r="P290" i="9"/>
  <c r="N290" i="9"/>
  <c r="M290" i="9"/>
  <c r="L290" i="9"/>
  <c r="K290" i="9"/>
  <c r="J290" i="9"/>
  <c r="I290" i="9"/>
  <c r="G290" i="9"/>
  <c r="F290" i="9"/>
  <c r="E290" i="9"/>
  <c r="D290" i="9"/>
  <c r="C290" i="9"/>
  <c r="B290" i="9"/>
  <c r="AP289" i="9"/>
  <c r="AO289" i="9"/>
  <c r="AN289" i="9"/>
  <c r="AM289" i="9"/>
  <c r="AL289" i="9"/>
  <c r="AK289" i="9"/>
  <c r="AI289" i="9"/>
  <c r="AH289" i="9"/>
  <c r="AG289" i="9"/>
  <c r="AF289" i="9"/>
  <c r="AE289" i="9"/>
  <c r="AD289" i="9"/>
  <c r="AB289" i="9"/>
  <c r="AA289" i="9"/>
  <c r="Z289" i="9"/>
  <c r="Y289" i="9"/>
  <c r="X289" i="9"/>
  <c r="W289" i="9"/>
  <c r="U289" i="9"/>
  <c r="T289" i="9"/>
  <c r="S289" i="9"/>
  <c r="R289" i="9"/>
  <c r="Q289" i="9"/>
  <c r="P289" i="9"/>
  <c r="N289" i="9"/>
  <c r="M289" i="9"/>
  <c r="L289" i="9"/>
  <c r="K289" i="9"/>
  <c r="J289" i="9"/>
  <c r="I289" i="9"/>
  <c r="G289" i="9"/>
  <c r="F289" i="9"/>
  <c r="E289" i="9"/>
  <c r="D289" i="9"/>
  <c r="C289" i="9"/>
  <c r="B289" i="9"/>
  <c r="AP288" i="9"/>
  <c r="AO288" i="9"/>
  <c r="AN288" i="9"/>
  <c r="AM288" i="9"/>
  <c r="AL288" i="9"/>
  <c r="AK288" i="9"/>
  <c r="AI288" i="9"/>
  <c r="AH288" i="9"/>
  <c r="AG288" i="9"/>
  <c r="AF288" i="9"/>
  <c r="AE288" i="9"/>
  <c r="AD288" i="9"/>
  <c r="AB288" i="9"/>
  <c r="AA288" i="9"/>
  <c r="Z288" i="9"/>
  <c r="Y288" i="9"/>
  <c r="X288" i="9"/>
  <c r="W288" i="9"/>
  <c r="U288" i="9"/>
  <c r="T288" i="9"/>
  <c r="S288" i="9"/>
  <c r="R288" i="9"/>
  <c r="Q288" i="9"/>
  <c r="P288" i="9"/>
  <c r="N288" i="9"/>
  <c r="M288" i="9"/>
  <c r="L288" i="9"/>
  <c r="K288" i="9"/>
  <c r="J288" i="9"/>
  <c r="I288" i="9"/>
  <c r="G288" i="9"/>
  <c r="F288" i="9"/>
  <c r="E288" i="9"/>
  <c r="D288" i="9"/>
  <c r="C288" i="9"/>
  <c r="B288" i="9"/>
  <c r="AP287" i="9"/>
  <c r="AO287" i="9"/>
  <c r="AN287" i="9"/>
  <c r="AM287" i="9"/>
  <c r="AL287" i="9"/>
  <c r="AK287" i="9"/>
  <c r="AI287" i="9"/>
  <c r="AH287" i="9"/>
  <c r="AG287" i="9"/>
  <c r="AF287" i="9"/>
  <c r="AE287" i="9"/>
  <c r="AD287" i="9"/>
  <c r="AB287" i="9"/>
  <c r="AA287" i="9"/>
  <c r="Z287" i="9"/>
  <c r="Y287" i="9"/>
  <c r="X287" i="9"/>
  <c r="W287" i="9"/>
  <c r="U287" i="9"/>
  <c r="T287" i="9"/>
  <c r="S287" i="9"/>
  <c r="R287" i="9"/>
  <c r="Q287" i="9"/>
  <c r="P287" i="9"/>
  <c r="N287" i="9"/>
  <c r="M287" i="9"/>
  <c r="L287" i="9"/>
  <c r="K287" i="9"/>
  <c r="J287" i="9"/>
  <c r="I287" i="9"/>
  <c r="G287" i="9"/>
  <c r="F287" i="9"/>
  <c r="E287" i="9"/>
  <c r="D287" i="9"/>
  <c r="C287" i="9"/>
  <c r="B287" i="9"/>
  <c r="AP286" i="9"/>
  <c r="AO286" i="9"/>
  <c r="AN286" i="9"/>
  <c r="AM286" i="9"/>
  <c r="AL286" i="9"/>
  <c r="AK286" i="9"/>
  <c r="AI286" i="9"/>
  <c r="AH286" i="9"/>
  <c r="AG286" i="9"/>
  <c r="AF286" i="9"/>
  <c r="AE286" i="9"/>
  <c r="AD286" i="9"/>
  <c r="AB286" i="9"/>
  <c r="AA286" i="9"/>
  <c r="Z286" i="9"/>
  <c r="Y286" i="9"/>
  <c r="X286" i="9"/>
  <c r="W286" i="9"/>
  <c r="U286" i="9"/>
  <c r="T286" i="9"/>
  <c r="S286" i="9"/>
  <c r="R286" i="9"/>
  <c r="Q286" i="9"/>
  <c r="P286" i="9"/>
  <c r="N286" i="9"/>
  <c r="M286" i="9"/>
  <c r="L286" i="9"/>
  <c r="K286" i="9"/>
  <c r="J286" i="9"/>
  <c r="I286" i="9"/>
  <c r="G286" i="9"/>
  <c r="F286" i="9"/>
  <c r="E286" i="9"/>
  <c r="D286" i="9"/>
  <c r="C286" i="9"/>
  <c r="B286" i="9"/>
  <c r="AP285" i="9"/>
  <c r="AO285" i="9"/>
  <c r="AN285" i="9"/>
  <c r="AM285" i="9"/>
  <c r="AL285" i="9"/>
  <c r="AK285" i="9"/>
  <c r="AI285" i="9"/>
  <c r="AH285" i="9"/>
  <c r="AG285" i="9"/>
  <c r="AF285" i="9"/>
  <c r="AE285" i="9"/>
  <c r="AD285" i="9"/>
  <c r="AB285" i="9"/>
  <c r="AA285" i="9"/>
  <c r="Z285" i="9"/>
  <c r="Y285" i="9"/>
  <c r="X285" i="9"/>
  <c r="W285" i="9"/>
  <c r="U285" i="9"/>
  <c r="T285" i="9"/>
  <c r="S285" i="9"/>
  <c r="R285" i="9"/>
  <c r="Q285" i="9"/>
  <c r="P285" i="9"/>
  <c r="N285" i="9"/>
  <c r="M285" i="9"/>
  <c r="L285" i="9"/>
  <c r="K285" i="9"/>
  <c r="J285" i="9"/>
  <c r="I285" i="9"/>
  <c r="G285" i="9"/>
  <c r="F285" i="9"/>
  <c r="E285" i="9"/>
  <c r="D285" i="9"/>
  <c r="C285" i="9"/>
  <c r="B285" i="9"/>
  <c r="AP284" i="9"/>
  <c r="AO284" i="9"/>
  <c r="AN284" i="9"/>
  <c r="AM284" i="9"/>
  <c r="AL284" i="9"/>
  <c r="AK284" i="9"/>
  <c r="AI284" i="9"/>
  <c r="AH284" i="9"/>
  <c r="AG284" i="9"/>
  <c r="AF284" i="9"/>
  <c r="AE284" i="9"/>
  <c r="AD284" i="9"/>
  <c r="AB284" i="9"/>
  <c r="AA284" i="9"/>
  <c r="Z284" i="9"/>
  <c r="Y284" i="9"/>
  <c r="X284" i="9"/>
  <c r="W284" i="9"/>
  <c r="U284" i="9"/>
  <c r="T284" i="9"/>
  <c r="S284" i="9"/>
  <c r="R284" i="9"/>
  <c r="Q284" i="9"/>
  <c r="P284" i="9"/>
  <c r="N284" i="9"/>
  <c r="M284" i="9"/>
  <c r="L284" i="9"/>
  <c r="K284" i="9"/>
  <c r="J284" i="9"/>
  <c r="I284" i="9"/>
  <c r="G284" i="9"/>
  <c r="F284" i="9"/>
  <c r="E284" i="9"/>
  <c r="D284" i="9"/>
  <c r="C284" i="9"/>
  <c r="B284" i="9"/>
  <c r="AP283" i="9"/>
  <c r="AO283" i="9"/>
  <c r="AN283" i="9"/>
  <c r="AM283" i="9"/>
  <c r="AL283" i="9"/>
  <c r="AK283" i="9"/>
  <c r="AI283" i="9"/>
  <c r="AH283" i="9"/>
  <c r="AG283" i="9"/>
  <c r="AF283" i="9"/>
  <c r="AE283" i="9"/>
  <c r="AD283" i="9"/>
  <c r="AB283" i="9"/>
  <c r="AA283" i="9"/>
  <c r="Z283" i="9"/>
  <c r="Y283" i="9"/>
  <c r="X283" i="9"/>
  <c r="W283" i="9"/>
  <c r="U283" i="9"/>
  <c r="T283" i="9"/>
  <c r="S283" i="9"/>
  <c r="R283" i="9"/>
  <c r="Q283" i="9"/>
  <c r="P283" i="9"/>
  <c r="N283" i="9"/>
  <c r="M283" i="9"/>
  <c r="L283" i="9"/>
  <c r="K283" i="9"/>
  <c r="J283" i="9"/>
  <c r="I283" i="9"/>
  <c r="G283" i="9"/>
  <c r="F283" i="9"/>
  <c r="E283" i="9"/>
  <c r="D283" i="9"/>
  <c r="C283" i="9"/>
  <c r="B283" i="9"/>
  <c r="AP282" i="9"/>
  <c r="AO282" i="9"/>
  <c r="AN282" i="9"/>
  <c r="AM282" i="9"/>
  <c r="AL282" i="9"/>
  <c r="AK282" i="9"/>
  <c r="AI282" i="9"/>
  <c r="AH282" i="9"/>
  <c r="AG282" i="9"/>
  <c r="AF282" i="9"/>
  <c r="AE282" i="9"/>
  <c r="AD282" i="9"/>
  <c r="AB282" i="9"/>
  <c r="AA282" i="9"/>
  <c r="Z282" i="9"/>
  <c r="Y282" i="9"/>
  <c r="X282" i="9"/>
  <c r="W282" i="9"/>
  <c r="U282" i="9"/>
  <c r="T282" i="9"/>
  <c r="S282" i="9"/>
  <c r="R282" i="9"/>
  <c r="Q282" i="9"/>
  <c r="P282" i="9"/>
  <c r="N282" i="9"/>
  <c r="M282" i="9"/>
  <c r="L282" i="9"/>
  <c r="K282" i="9"/>
  <c r="J282" i="9"/>
  <c r="I282" i="9"/>
  <c r="G282" i="9"/>
  <c r="F282" i="9"/>
  <c r="E282" i="9"/>
  <c r="D282" i="9"/>
  <c r="C282" i="9"/>
  <c r="B282" i="9"/>
  <c r="AP281" i="9"/>
  <c r="AO281" i="9"/>
  <c r="AN281" i="9"/>
  <c r="AM281" i="9"/>
  <c r="AL281" i="9"/>
  <c r="AK281" i="9"/>
  <c r="AI281" i="9"/>
  <c r="AH281" i="9"/>
  <c r="AG281" i="9"/>
  <c r="AF281" i="9"/>
  <c r="AE281" i="9"/>
  <c r="AD281" i="9"/>
  <c r="AB281" i="9"/>
  <c r="AA281" i="9"/>
  <c r="Z281" i="9"/>
  <c r="Y281" i="9"/>
  <c r="X281" i="9"/>
  <c r="W281" i="9"/>
  <c r="U281" i="9"/>
  <c r="T281" i="9"/>
  <c r="S281" i="9"/>
  <c r="R281" i="9"/>
  <c r="Q281" i="9"/>
  <c r="P281" i="9"/>
  <c r="N281" i="9"/>
  <c r="M281" i="9"/>
  <c r="L281" i="9"/>
  <c r="K281" i="9"/>
  <c r="J281" i="9"/>
  <c r="I281" i="9"/>
  <c r="G281" i="9"/>
  <c r="F281" i="9"/>
  <c r="E281" i="9"/>
  <c r="D281" i="9"/>
  <c r="C281" i="9"/>
  <c r="B281" i="9"/>
  <c r="AP280" i="9"/>
  <c r="AO280" i="9"/>
  <c r="AN280" i="9"/>
  <c r="AM280" i="9"/>
  <c r="AL280" i="9"/>
  <c r="AK280" i="9"/>
  <c r="AI280" i="9"/>
  <c r="AH280" i="9"/>
  <c r="AG280" i="9"/>
  <c r="AF280" i="9"/>
  <c r="AE280" i="9"/>
  <c r="AD280" i="9"/>
  <c r="AB280" i="9"/>
  <c r="AA280" i="9"/>
  <c r="Z280" i="9"/>
  <c r="Y280" i="9"/>
  <c r="X280" i="9"/>
  <c r="W280" i="9"/>
  <c r="U280" i="9"/>
  <c r="T280" i="9"/>
  <c r="S280" i="9"/>
  <c r="R280" i="9"/>
  <c r="Q280" i="9"/>
  <c r="P280" i="9"/>
  <c r="N280" i="9"/>
  <c r="M280" i="9"/>
  <c r="L280" i="9"/>
  <c r="K280" i="9"/>
  <c r="J280" i="9"/>
  <c r="I280" i="9"/>
  <c r="G280" i="9"/>
  <c r="F280" i="9"/>
  <c r="E280" i="9"/>
  <c r="D280" i="9"/>
  <c r="C280" i="9"/>
  <c r="B280" i="9"/>
  <c r="AP279" i="9"/>
  <c r="AO279" i="9"/>
  <c r="AN279" i="9"/>
  <c r="AM279" i="9"/>
  <c r="AL279" i="9"/>
  <c r="AK279" i="9"/>
  <c r="AI279" i="9"/>
  <c r="AH279" i="9"/>
  <c r="AG279" i="9"/>
  <c r="AF279" i="9"/>
  <c r="AE279" i="9"/>
  <c r="AD279" i="9"/>
  <c r="AB279" i="9"/>
  <c r="AA279" i="9"/>
  <c r="Z279" i="9"/>
  <c r="Y279" i="9"/>
  <c r="X279" i="9"/>
  <c r="W279" i="9"/>
  <c r="U279" i="9"/>
  <c r="T279" i="9"/>
  <c r="S279" i="9"/>
  <c r="R279" i="9"/>
  <c r="Q279" i="9"/>
  <c r="P279" i="9"/>
  <c r="N279" i="9"/>
  <c r="M279" i="9"/>
  <c r="L279" i="9"/>
  <c r="K279" i="9"/>
  <c r="J279" i="9"/>
  <c r="I279" i="9"/>
  <c r="G279" i="9"/>
  <c r="F279" i="9"/>
  <c r="E279" i="9"/>
  <c r="D279" i="9"/>
  <c r="C279" i="9"/>
  <c r="B279" i="9"/>
  <c r="AP278" i="9"/>
  <c r="AO278" i="9"/>
  <c r="AN278" i="9"/>
  <c r="AM278" i="9"/>
  <c r="AL278" i="9"/>
  <c r="AK278" i="9"/>
  <c r="AI278" i="9"/>
  <c r="AH278" i="9"/>
  <c r="AG278" i="9"/>
  <c r="AF278" i="9"/>
  <c r="AE278" i="9"/>
  <c r="AD278" i="9"/>
  <c r="AB278" i="9"/>
  <c r="AA278" i="9"/>
  <c r="Z278" i="9"/>
  <c r="Y278" i="9"/>
  <c r="X278" i="9"/>
  <c r="W278" i="9"/>
  <c r="U278" i="9"/>
  <c r="T278" i="9"/>
  <c r="S278" i="9"/>
  <c r="R278" i="9"/>
  <c r="Q278" i="9"/>
  <c r="P278" i="9"/>
  <c r="N278" i="9"/>
  <c r="M278" i="9"/>
  <c r="L278" i="9"/>
  <c r="K278" i="9"/>
  <c r="J278" i="9"/>
  <c r="I278" i="9"/>
  <c r="G278" i="9"/>
  <c r="F278" i="9"/>
  <c r="E278" i="9"/>
  <c r="D278" i="9"/>
  <c r="C278" i="9"/>
  <c r="B278" i="9"/>
  <c r="AP277" i="9"/>
  <c r="AO277" i="9"/>
  <c r="AN277" i="9"/>
  <c r="AM277" i="9"/>
  <c r="AL277" i="9"/>
  <c r="AK277" i="9"/>
  <c r="AI277" i="9"/>
  <c r="AH277" i="9"/>
  <c r="AG277" i="9"/>
  <c r="AF277" i="9"/>
  <c r="AE277" i="9"/>
  <c r="AD277" i="9"/>
  <c r="AB277" i="9"/>
  <c r="AA277" i="9"/>
  <c r="Z277" i="9"/>
  <c r="Y277" i="9"/>
  <c r="X277" i="9"/>
  <c r="W277" i="9"/>
  <c r="U277" i="9"/>
  <c r="T277" i="9"/>
  <c r="S277" i="9"/>
  <c r="R277" i="9"/>
  <c r="Q277" i="9"/>
  <c r="P277" i="9"/>
  <c r="N277" i="9"/>
  <c r="M277" i="9"/>
  <c r="L277" i="9"/>
  <c r="K277" i="9"/>
  <c r="J277" i="9"/>
  <c r="I277" i="9"/>
  <c r="G277" i="9"/>
  <c r="F277" i="9"/>
  <c r="E277" i="9"/>
  <c r="D277" i="9"/>
  <c r="C277" i="9"/>
  <c r="B277" i="9"/>
  <c r="AP276" i="9"/>
  <c r="AO276" i="9"/>
  <c r="AN276" i="9"/>
  <c r="AM276" i="9"/>
  <c r="AL276" i="9"/>
  <c r="AK276" i="9"/>
  <c r="AI276" i="9"/>
  <c r="AH276" i="9"/>
  <c r="AG276" i="9"/>
  <c r="AF276" i="9"/>
  <c r="AE276" i="9"/>
  <c r="AD276" i="9"/>
  <c r="AB276" i="9"/>
  <c r="AA276" i="9"/>
  <c r="Z276" i="9"/>
  <c r="Y276" i="9"/>
  <c r="X276" i="9"/>
  <c r="W276" i="9"/>
  <c r="U276" i="9"/>
  <c r="T276" i="9"/>
  <c r="S276" i="9"/>
  <c r="R276" i="9"/>
  <c r="Q276" i="9"/>
  <c r="P276" i="9"/>
  <c r="N276" i="9"/>
  <c r="M276" i="9"/>
  <c r="L276" i="9"/>
  <c r="K276" i="9"/>
  <c r="J276" i="9"/>
  <c r="I276" i="9"/>
  <c r="G276" i="9"/>
  <c r="F276" i="9"/>
  <c r="E276" i="9"/>
  <c r="D276" i="9"/>
  <c r="C276" i="9"/>
  <c r="B276" i="9"/>
  <c r="AP275" i="9"/>
  <c r="AO275" i="9"/>
  <c r="AN275" i="9"/>
  <c r="AM275" i="9"/>
  <c r="AL275" i="9"/>
  <c r="AK275" i="9"/>
  <c r="AI275" i="9"/>
  <c r="AH275" i="9"/>
  <c r="AG275" i="9"/>
  <c r="AF275" i="9"/>
  <c r="AE275" i="9"/>
  <c r="AD275" i="9"/>
  <c r="AB275" i="9"/>
  <c r="AA275" i="9"/>
  <c r="Z275" i="9"/>
  <c r="Y275" i="9"/>
  <c r="X275" i="9"/>
  <c r="W275" i="9"/>
  <c r="U275" i="9"/>
  <c r="T275" i="9"/>
  <c r="S275" i="9"/>
  <c r="R275" i="9"/>
  <c r="Q275" i="9"/>
  <c r="P275" i="9"/>
  <c r="N275" i="9"/>
  <c r="M275" i="9"/>
  <c r="L275" i="9"/>
  <c r="K275" i="9"/>
  <c r="J275" i="9"/>
  <c r="I275" i="9"/>
  <c r="G275" i="9"/>
  <c r="F275" i="9"/>
  <c r="E275" i="9"/>
  <c r="D275" i="9"/>
  <c r="C275" i="9"/>
  <c r="B275" i="9"/>
  <c r="AP274" i="9"/>
  <c r="AO274" i="9"/>
  <c r="AN274" i="9"/>
  <c r="AM274" i="9"/>
  <c r="AL274" i="9"/>
  <c r="AK274" i="9"/>
  <c r="AI274" i="9"/>
  <c r="AH274" i="9"/>
  <c r="AG274" i="9"/>
  <c r="AF274" i="9"/>
  <c r="AE274" i="9"/>
  <c r="AD274" i="9"/>
  <c r="AB274" i="9"/>
  <c r="AA274" i="9"/>
  <c r="Z274" i="9"/>
  <c r="Y274" i="9"/>
  <c r="X274" i="9"/>
  <c r="W274" i="9"/>
  <c r="U274" i="9"/>
  <c r="T274" i="9"/>
  <c r="S274" i="9"/>
  <c r="R274" i="9"/>
  <c r="Q274" i="9"/>
  <c r="P274" i="9"/>
  <c r="N274" i="9"/>
  <c r="M274" i="9"/>
  <c r="L274" i="9"/>
  <c r="K274" i="9"/>
  <c r="J274" i="9"/>
  <c r="I274" i="9"/>
  <c r="G274" i="9"/>
  <c r="F274" i="9"/>
  <c r="E274" i="9"/>
  <c r="D274" i="9"/>
  <c r="C274" i="9"/>
  <c r="B274" i="9"/>
  <c r="AP273" i="9"/>
  <c r="AO273" i="9"/>
  <c r="AN273" i="9"/>
  <c r="AM273" i="9"/>
  <c r="AL273" i="9"/>
  <c r="AK273" i="9"/>
  <c r="AI273" i="9"/>
  <c r="AH273" i="9"/>
  <c r="AG273" i="9"/>
  <c r="AF273" i="9"/>
  <c r="AE273" i="9"/>
  <c r="AD273" i="9"/>
  <c r="AB273" i="9"/>
  <c r="AA273" i="9"/>
  <c r="Z273" i="9"/>
  <c r="Y273" i="9"/>
  <c r="X273" i="9"/>
  <c r="W273" i="9"/>
  <c r="U273" i="9"/>
  <c r="T273" i="9"/>
  <c r="S273" i="9"/>
  <c r="R273" i="9"/>
  <c r="Q273" i="9"/>
  <c r="P273" i="9"/>
  <c r="N273" i="9"/>
  <c r="M273" i="9"/>
  <c r="L273" i="9"/>
  <c r="K273" i="9"/>
  <c r="J273" i="9"/>
  <c r="I273" i="9"/>
  <c r="G273" i="9"/>
  <c r="F273" i="9"/>
  <c r="E273" i="9"/>
  <c r="D273" i="9"/>
  <c r="C273" i="9"/>
  <c r="B273" i="9"/>
  <c r="AP272" i="9"/>
  <c r="AO272" i="9"/>
  <c r="AN272" i="9"/>
  <c r="AM272" i="9"/>
  <c r="AL272" i="9"/>
  <c r="AK272" i="9"/>
  <c r="AI272" i="9"/>
  <c r="AH272" i="9"/>
  <c r="AG272" i="9"/>
  <c r="AF272" i="9"/>
  <c r="AE272" i="9"/>
  <c r="AD272" i="9"/>
  <c r="AB272" i="9"/>
  <c r="AA272" i="9"/>
  <c r="Z272" i="9"/>
  <c r="Y272" i="9"/>
  <c r="X272" i="9"/>
  <c r="W272" i="9"/>
  <c r="U272" i="9"/>
  <c r="T272" i="9"/>
  <c r="S272" i="9"/>
  <c r="R272" i="9"/>
  <c r="Q272" i="9"/>
  <c r="P272" i="9"/>
  <c r="N272" i="9"/>
  <c r="M272" i="9"/>
  <c r="L272" i="9"/>
  <c r="K272" i="9"/>
  <c r="J272" i="9"/>
  <c r="I272" i="9"/>
  <c r="G272" i="9"/>
  <c r="F272" i="9"/>
  <c r="E272" i="9"/>
  <c r="D272" i="9"/>
  <c r="C272" i="9"/>
  <c r="B272" i="9"/>
  <c r="AP271" i="9"/>
  <c r="AO271" i="9"/>
  <c r="AN271" i="9"/>
  <c r="AM271" i="9"/>
  <c r="AL271" i="9"/>
  <c r="AK271" i="9"/>
  <c r="AI271" i="9"/>
  <c r="AH271" i="9"/>
  <c r="AG271" i="9"/>
  <c r="AF271" i="9"/>
  <c r="AE271" i="9"/>
  <c r="AD271" i="9"/>
  <c r="AB271" i="9"/>
  <c r="AA271" i="9"/>
  <c r="Z271" i="9"/>
  <c r="Y271" i="9"/>
  <c r="X271" i="9"/>
  <c r="W271" i="9"/>
  <c r="U271" i="9"/>
  <c r="T271" i="9"/>
  <c r="S271" i="9"/>
  <c r="R271" i="9"/>
  <c r="Q271" i="9"/>
  <c r="P271" i="9"/>
  <c r="N271" i="9"/>
  <c r="M271" i="9"/>
  <c r="L271" i="9"/>
  <c r="K271" i="9"/>
  <c r="J271" i="9"/>
  <c r="I271" i="9"/>
  <c r="G271" i="9"/>
  <c r="F271" i="9"/>
  <c r="E271" i="9"/>
  <c r="D271" i="9"/>
  <c r="C271" i="9"/>
  <c r="B271" i="9"/>
  <c r="AP270" i="9"/>
  <c r="AO270" i="9"/>
  <c r="AN270" i="9"/>
  <c r="AM270" i="9"/>
  <c r="AL270" i="9"/>
  <c r="AK270" i="9"/>
  <c r="AI270" i="9"/>
  <c r="AH270" i="9"/>
  <c r="AG270" i="9"/>
  <c r="AF270" i="9"/>
  <c r="AE270" i="9"/>
  <c r="AD270" i="9"/>
  <c r="AB270" i="9"/>
  <c r="AA270" i="9"/>
  <c r="Z270" i="9"/>
  <c r="Y270" i="9"/>
  <c r="X270" i="9"/>
  <c r="W270" i="9"/>
  <c r="U270" i="9"/>
  <c r="T270" i="9"/>
  <c r="S270" i="9"/>
  <c r="R270" i="9"/>
  <c r="Q270" i="9"/>
  <c r="P270" i="9"/>
  <c r="N270" i="9"/>
  <c r="M270" i="9"/>
  <c r="L270" i="9"/>
  <c r="K270" i="9"/>
  <c r="J270" i="9"/>
  <c r="I270" i="9"/>
  <c r="G270" i="9"/>
  <c r="F270" i="9"/>
  <c r="E270" i="9"/>
  <c r="D270" i="9"/>
  <c r="C270" i="9"/>
  <c r="B270" i="9"/>
  <c r="AP269" i="9"/>
  <c r="AO269" i="9"/>
  <c r="AN269" i="9"/>
  <c r="AM269" i="9"/>
  <c r="AL269" i="9"/>
  <c r="AK269" i="9"/>
  <c r="AI269" i="9"/>
  <c r="AH269" i="9"/>
  <c r="AG269" i="9"/>
  <c r="AF269" i="9"/>
  <c r="AE269" i="9"/>
  <c r="AD269" i="9"/>
  <c r="AB269" i="9"/>
  <c r="AA269" i="9"/>
  <c r="Z269" i="9"/>
  <c r="Y269" i="9"/>
  <c r="X269" i="9"/>
  <c r="W269" i="9"/>
  <c r="U269" i="9"/>
  <c r="T269" i="9"/>
  <c r="S269" i="9"/>
  <c r="R269" i="9"/>
  <c r="Q269" i="9"/>
  <c r="P269" i="9"/>
  <c r="N269" i="9"/>
  <c r="M269" i="9"/>
  <c r="L269" i="9"/>
  <c r="K269" i="9"/>
  <c r="J269" i="9"/>
  <c r="I269" i="9"/>
  <c r="G269" i="9"/>
  <c r="F269" i="9"/>
  <c r="E269" i="9"/>
  <c r="D269" i="9"/>
  <c r="C269" i="9"/>
  <c r="B269" i="9"/>
  <c r="AP268" i="9"/>
  <c r="AO268" i="9"/>
  <c r="AN268" i="9"/>
  <c r="AM268" i="9"/>
  <c r="AL268" i="9"/>
  <c r="AK268" i="9"/>
  <c r="AI268" i="9"/>
  <c r="AH268" i="9"/>
  <c r="AG268" i="9"/>
  <c r="AF268" i="9"/>
  <c r="AE268" i="9"/>
  <c r="AD268" i="9"/>
  <c r="AB268" i="9"/>
  <c r="AA268" i="9"/>
  <c r="Z268" i="9"/>
  <c r="Y268" i="9"/>
  <c r="X268" i="9"/>
  <c r="W268" i="9"/>
  <c r="U268" i="9"/>
  <c r="T268" i="9"/>
  <c r="S268" i="9"/>
  <c r="R268" i="9"/>
  <c r="Q268" i="9"/>
  <c r="P268" i="9"/>
  <c r="N268" i="9"/>
  <c r="M268" i="9"/>
  <c r="L268" i="9"/>
  <c r="K268" i="9"/>
  <c r="J268" i="9"/>
  <c r="I268" i="9"/>
  <c r="G268" i="9"/>
  <c r="F268" i="9"/>
  <c r="E268" i="9"/>
  <c r="D268" i="9"/>
  <c r="C268" i="9"/>
  <c r="B268" i="9"/>
  <c r="AP267" i="9"/>
  <c r="AO267" i="9"/>
  <c r="AN267" i="9"/>
  <c r="AM267" i="9"/>
  <c r="AL267" i="9"/>
  <c r="AK267" i="9"/>
  <c r="AI267" i="9"/>
  <c r="AH267" i="9"/>
  <c r="AG267" i="9"/>
  <c r="AF267" i="9"/>
  <c r="AE267" i="9"/>
  <c r="AD267" i="9"/>
  <c r="AB267" i="9"/>
  <c r="AA267" i="9"/>
  <c r="Z267" i="9"/>
  <c r="Y267" i="9"/>
  <c r="X267" i="9"/>
  <c r="W267" i="9"/>
  <c r="U267" i="9"/>
  <c r="T267" i="9"/>
  <c r="S267" i="9"/>
  <c r="R267" i="9"/>
  <c r="Q267" i="9"/>
  <c r="P267" i="9"/>
  <c r="N267" i="9"/>
  <c r="M267" i="9"/>
  <c r="L267" i="9"/>
  <c r="K267" i="9"/>
  <c r="J267" i="9"/>
  <c r="I267" i="9"/>
  <c r="G267" i="9"/>
  <c r="F267" i="9"/>
  <c r="E267" i="9"/>
  <c r="D267" i="9"/>
  <c r="C267" i="9"/>
  <c r="B267" i="9"/>
  <c r="AP266" i="9"/>
  <c r="AO266" i="9"/>
  <c r="AN266" i="9"/>
  <c r="AM266" i="9"/>
  <c r="AL266" i="9"/>
  <c r="AK266" i="9"/>
  <c r="AI266" i="9"/>
  <c r="AH266" i="9"/>
  <c r="AG266" i="9"/>
  <c r="AF266" i="9"/>
  <c r="AE266" i="9"/>
  <c r="AD266" i="9"/>
  <c r="AB266" i="9"/>
  <c r="AA266" i="9"/>
  <c r="Z266" i="9"/>
  <c r="Y266" i="9"/>
  <c r="X266" i="9"/>
  <c r="W266" i="9"/>
  <c r="U266" i="9"/>
  <c r="T266" i="9"/>
  <c r="S266" i="9"/>
  <c r="R266" i="9"/>
  <c r="Q266" i="9"/>
  <c r="P266" i="9"/>
  <c r="N266" i="9"/>
  <c r="M266" i="9"/>
  <c r="L266" i="9"/>
  <c r="K266" i="9"/>
  <c r="J266" i="9"/>
  <c r="I266" i="9"/>
  <c r="G266" i="9"/>
  <c r="F266" i="9"/>
  <c r="E266" i="9"/>
  <c r="D266" i="9"/>
  <c r="C266" i="9"/>
  <c r="B266" i="9"/>
  <c r="AP265" i="9"/>
  <c r="AO265" i="9"/>
  <c r="AN265" i="9"/>
  <c r="AM265" i="9"/>
  <c r="AL265" i="9"/>
  <c r="AK265" i="9"/>
  <c r="AI265" i="9"/>
  <c r="AH265" i="9"/>
  <c r="AG265" i="9"/>
  <c r="AF265" i="9"/>
  <c r="AE265" i="9"/>
  <c r="AD265" i="9"/>
  <c r="AB265" i="9"/>
  <c r="AA265" i="9"/>
  <c r="Z265" i="9"/>
  <c r="Y265" i="9"/>
  <c r="X265" i="9"/>
  <c r="W265" i="9"/>
  <c r="U265" i="9"/>
  <c r="T265" i="9"/>
  <c r="S265" i="9"/>
  <c r="R265" i="9"/>
  <c r="Q265" i="9"/>
  <c r="P265" i="9"/>
  <c r="N265" i="9"/>
  <c r="M265" i="9"/>
  <c r="L265" i="9"/>
  <c r="K265" i="9"/>
  <c r="J265" i="9"/>
  <c r="I265" i="9"/>
  <c r="G265" i="9"/>
  <c r="F265" i="9"/>
  <c r="E265" i="9"/>
  <c r="D265" i="9"/>
  <c r="C265" i="9"/>
  <c r="B265" i="9"/>
  <c r="AP264" i="9"/>
  <c r="AO264" i="9"/>
  <c r="AN264" i="9"/>
  <c r="AM264" i="9"/>
  <c r="AL264" i="9"/>
  <c r="AK264" i="9"/>
  <c r="AI264" i="9"/>
  <c r="AH264" i="9"/>
  <c r="AG264" i="9"/>
  <c r="AF264" i="9"/>
  <c r="AE264" i="9"/>
  <c r="AD264" i="9"/>
  <c r="AB264" i="9"/>
  <c r="AA264" i="9"/>
  <c r="Z264" i="9"/>
  <c r="Y264" i="9"/>
  <c r="X264" i="9"/>
  <c r="W264" i="9"/>
  <c r="U264" i="9"/>
  <c r="T264" i="9"/>
  <c r="S264" i="9"/>
  <c r="R264" i="9"/>
  <c r="Q264" i="9"/>
  <c r="P264" i="9"/>
  <c r="N264" i="9"/>
  <c r="M264" i="9"/>
  <c r="L264" i="9"/>
  <c r="K264" i="9"/>
  <c r="J264" i="9"/>
  <c r="I264" i="9"/>
  <c r="G264" i="9"/>
  <c r="F264" i="9"/>
  <c r="E264" i="9"/>
  <c r="D264" i="9"/>
  <c r="C264" i="9"/>
  <c r="B264" i="9"/>
  <c r="AP263" i="9"/>
  <c r="AO263" i="9"/>
  <c r="AN263" i="9"/>
  <c r="AM263" i="9"/>
  <c r="AL263" i="9"/>
  <c r="AK263" i="9"/>
  <c r="AI263" i="9"/>
  <c r="AH263" i="9"/>
  <c r="AG263" i="9"/>
  <c r="AF263" i="9"/>
  <c r="AE263" i="9"/>
  <c r="AD263" i="9"/>
  <c r="AB263" i="9"/>
  <c r="AA263" i="9"/>
  <c r="Z263" i="9"/>
  <c r="Y263" i="9"/>
  <c r="X263" i="9"/>
  <c r="W263" i="9"/>
  <c r="U263" i="9"/>
  <c r="T263" i="9"/>
  <c r="S263" i="9"/>
  <c r="R263" i="9"/>
  <c r="Q263" i="9"/>
  <c r="P263" i="9"/>
  <c r="N263" i="9"/>
  <c r="M263" i="9"/>
  <c r="L263" i="9"/>
  <c r="K263" i="9"/>
  <c r="J263" i="9"/>
  <c r="I263" i="9"/>
  <c r="G263" i="9"/>
  <c r="F263" i="9"/>
  <c r="E263" i="9"/>
  <c r="D263" i="9"/>
  <c r="C263" i="9"/>
  <c r="B263" i="9"/>
  <c r="AP262" i="9"/>
  <c r="AO262" i="9"/>
  <c r="AN262" i="9"/>
  <c r="AM262" i="9"/>
  <c r="AL262" i="9"/>
  <c r="AK262" i="9"/>
  <c r="AI262" i="9"/>
  <c r="AH262" i="9"/>
  <c r="AG262" i="9"/>
  <c r="AF262" i="9"/>
  <c r="AE262" i="9"/>
  <c r="AD262" i="9"/>
  <c r="AB262" i="9"/>
  <c r="AA262" i="9"/>
  <c r="Z262" i="9"/>
  <c r="Y262" i="9"/>
  <c r="X262" i="9"/>
  <c r="W262" i="9"/>
  <c r="U262" i="9"/>
  <c r="T262" i="9"/>
  <c r="S262" i="9"/>
  <c r="R262" i="9"/>
  <c r="Q262" i="9"/>
  <c r="P262" i="9"/>
  <c r="N262" i="9"/>
  <c r="M262" i="9"/>
  <c r="L262" i="9"/>
  <c r="K262" i="9"/>
  <c r="J262" i="9"/>
  <c r="I262" i="9"/>
  <c r="G262" i="9"/>
  <c r="F262" i="9"/>
  <c r="E262" i="9"/>
  <c r="D262" i="9"/>
  <c r="C262" i="9"/>
  <c r="B262" i="9"/>
  <c r="AP261" i="9"/>
  <c r="AO261" i="9"/>
  <c r="AN261" i="9"/>
  <c r="AM261" i="9"/>
  <c r="AL261" i="9"/>
  <c r="AK261" i="9"/>
  <c r="AI261" i="9"/>
  <c r="AH261" i="9"/>
  <c r="AG261" i="9"/>
  <c r="AF261" i="9"/>
  <c r="AE261" i="9"/>
  <c r="AD261" i="9"/>
  <c r="AB261" i="9"/>
  <c r="AA261" i="9"/>
  <c r="Z261" i="9"/>
  <c r="Y261" i="9"/>
  <c r="X261" i="9"/>
  <c r="W261" i="9"/>
  <c r="U261" i="9"/>
  <c r="T261" i="9"/>
  <c r="S261" i="9"/>
  <c r="R261" i="9"/>
  <c r="Q261" i="9"/>
  <c r="P261" i="9"/>
  <c r="N261" i="9"/>
  <c r="M261" i="9"/>
  <c r="L261" i="9"/>
  <c r="K261" i="9"/>
  <c r="J261" i="9"/>
  <c r="I261" i="9"/>
  <c r="G261" i="9"/>
  <c r="F261" i="9"/>
  <c r="E261" i="9"/>
  <c r="D261" i="9"/>
  <c r="C261" i="9"/>
  <c r="B261" i="9"/>
  <c r="AP260" i="9"/>
  <c r="AO260" i="9"/>
  <c r="AN260" i="9"/>
  <c r="AM260" i="9"/>
  <c r="AL260" i="9"/>
  <c r="AK260" i="9"/>
  <c r="AI260" i="9"/>
  <c r="AH260" i="9"/>
  <c r="AG260" i="9"/>
  <c r="AF260" i="9"/>
  <c r="AE260" i="9"/>
  <c r="AD260" i="9"/>
  <c r="AB260" i="9"/>
  <c r="AA260" i="9"/>
  <c r="Z260" i="9"/>
  <c r="Y260" i="9"/>
  <c r="X260" i="9"/>
  <c r="W260" i="9"/>
  <c r="U260" i="9"/>
  <c r="T260" i="9"/>
  <c r="S260" i="9"/>
  <c r="R260" i="9"/>
  <c r="Q260" i="9"/>
  <c r="P260" i="9"/>
  <c r="N260" i="9"/>
  <c r="M260" i="9"/>
  <c r="L260" i="9"/>
  <c r="K260" i="9"/>
  <c r="J260" i="9"/>
  <c r="I260" i="9"/>
  <c r="G260" i="9"/>
  <c r="F260" i="9"/>
  <c r="E260" i="9"/>
  <c r="D260" i="9"/>
  <c r="C260" i="9"/>
  <c r="B260" i="9"/>
  <c r="AP259" i="9"/>
  <c r="AO259" i="9"/>
  <c r="AN259" i="9"/>
  <c r="AM259" i="9"/>
  <c r="AL259" i="9"/>
  <c r="AK259" i="9"/>
  <c r="AI259" i="9"/>
  <c r="AH259" i="9"/>
  <c r="AG259" i="9"/>
  <c r="AF259" i="9"/>
  <c r="AE259" i="9"/>
  <c r="AD259" i="9"/>
  <c r="AB259" i="9"/>
  <c r="AA259" i="9"/>
  <c r="Z259" i="9"/>
  <c r="Y259" i="9"/>
  <c r="X259" i="9"/>
  <c r="W259" i="9"/>
  <c r="U259" i="9"/>
  <c r="T259" i="9"/>
  <c r="S259" i="9"/>
  <c r="R259" i="9"/>
  <c r="Q259" i="9"/>
  <c r="P259" i="9"/>
  <c r="N259" i="9"/>
  <c r="M259" i="9"/>
  <c r="L259" i="9"/>
  <c r="K259" i="9"/>
  <c r="J259" i="9"/>
  <c r="I259" i="9"/>
  <c r="G259" i="9"/>
  <c r="F259" i="9"/>
  <c r="E259" i="9"/>
  <c r="D259" i="9"/>
  <c r="C259" i="9"/>
  <c r="B259" i="9"/>
  <c r="AP258" i="9"/>
  <c r="AO258" i="9"/>
  <c r="AN258" i="9"/>
  <c r="AM258" i="9"/>
  <c r="AL258" i="9"/>
  <c r="AK258" i="9"/>
  <c r="AI258" i="9"/>
  <c r="AH258" i="9"/>
  <c r="AG258" i="9"/>
  <c r="AF258" i="9"/>
  <c r="AE258" i="9"/>
  <c r="AD258" i="9"/>
  <c r="AB258" i="9"/>
  <c r="AA258" i="9"/>
  <c r="Z258" i="9"/>
  <c r="Y258" i="9"/>
  <c r="X258" i="9"/>
  <c r="W258" i="9"/>
  <c r="U258" i="9"/>
  <c r="T258" i="9"/>
  <c r="S258" i="9"/>
  <c r="R258" i="9"/>
  <c r="Q258" i="9"/>
  <c r="P258" i="9"/>
  <c r="N258" i="9"/>
  <c r="M258" i="9"/>
  <c r="L258" i="9"/>
  <c r="K258" i="9"/>
  <c r="J258" i="9"/>
  <c r="I258" i="9"/>
  <c r="G258" i="9"/>
  <c r="F258" i="9"/>
  <c r="E258" i="9"/>
  <c r="D258" i="9"/>
  <c r="C258" i="9"/>
  <c r="B258" i="9"/>
  <c r="AP257" i="9"/>
  <c r="AO257" i="9"/>
  <c r="AN257" i="9"/>
  <c r="AM257" i="9"/>
  <c r="AL257" i="9"/>
  <c r="AK257" i="9"/>
  <c r="AI257" i="9"/>
  <c r="AH257" i="9"/>
  <c r="AG257" i="9"/>
  <c r="AF257" i="9"/>
  <c r="AE257" i="9"/>
  <c r="AD257" i="9"/>
  <c r="AB257" i="9"/>
  <c r="AA257" i="9"/>
  <c r="Z257" i="9"/>
  <c r="Y257" i="9"/>
  <c r="X257" i="9"/>
  <c r="W257" i="9"/>
  <c r="U257" i="9"/>
  <c r="T257" i="9"/>
  <c r="S257" i="9"/>
  <c r="R257" i="9"/>
  <c r="Q257" i="9"/>
  <c r="P257" i="9"/>
  <c r="N257" i="9"/>
  <c r="M257" i="9"/>
  <c r="L257" i="9"/>
  <c r="K257" i="9"/>
  <c r="J257" i="9"/>
  <c r="I257" i="9"/>
  <c r="G257" i="9"/>
  <c r="F257" i="9"/>
  <c r="E257" i="9"/>
  <c r="D257" i="9"/>
  <c r="C257" i="9"/>
  <c r="B257" i="9"/>
  <c r="AP256" i="9"/>
  <c r="AO256" i="9"/>
  <c r="AN256" i="9"/>
  <c r="AM256" i="9"/>
  <c r="AL256" i="9"/>
  <c r="AK256" i="9"/>
  <c r="AI256" i="9"/>
  <c r="AH256" i="9"/>
  <c r="AG256" i="9"/>
  <c r="AF256" i="9"/>
  <c r="AE256" i="9"/>
  <c r="AD256" i="9"/>
  <c r="AB256" i="9"/>
  <c r="AA256" i="9"/>
  <c r="Z256" i="9"/>
  <c r="Y256" i="9"/>
  <c r="X256" i="9"/>
  <c r="W256" i="9"/>
  <c r="U256" i="9"/>
  <c r="T256" i="9"/>
  <c r="S256" i="9"/>
  <c r="R256" i="9"/>
  <c r="Q256" i="9"/>
  <c r="P256" i="9"/>
  <c r="N256" i="9"/>
  <c r="M256" i="9"/>
  <c r="L256" i="9"/>
  <c r="K256" i="9"/>
  <c r="J256" i="9"/>
  <c r="I256" i="9"/>
  <c r="G256" i="9"/>
  <c r="F256" i="9"/>
  <c r="E256" i="9"/>
  <c r="D256" i="9"/>
  <c r="C256" i="9"/>
  <c r="B256" i="9"/>
  <c r="AP255" i="9"/>
  <c r="AO255" i="9"/>
  <c r="AN255" i="9"/>
  <c r="AM255" i="9"/>
  <c r="AL255" i="9"/>
  <c r="AK255" i="9"/>
  <c r="AI255" i="9"/>
  <c r="AH255" i="9"/>
  <c r="AG255" i="9"/>
  <c r="AF255" i="9"/>
  <c r="AE255" i="9"/>
  <c r="AD255" i="9"/>
  <c r="AB255" i="9"/>
  <c r="AA255" i="9"/>
  <c r="Z255" i="9"/>
  <c r="Y255" i="9"/>
  <c r="X255" i="9"/>
  <c r="W255" i="9"/>
  <c r="U255" i="9"/>
  <c r="T255" i="9"/>
  <c r="S255" i="9"/>
  <c r="R255" i="9"/>
  <c r="Q255" i="9"/>
  <c r="P255" i="9"/>
  <c r="N255" i="9"/>
  <c r="M255" i="9"/>
  <c r="L255" i="9"/>
  <c r="K255" i="9"/>
  <c r="J255" i="9"/>
  <c r="I255" i="9"/>
  <c r="G255" i="9"/>
  <c r="F255" i="9"/>
  <c r="E255" i="9"/>
  <c r="D255" i="9"/>
  <c r="C255" i="9"/>
  <c r="B255" i="9"/>
  <c r="AP254" i="9"/>
  <c r="AO254" i="9"/>
  <c r="AN254" i="9"/>
  <c r="AM254" i="9"/>
  <c r="AL254" i="9"/>
  <c r="AK254" i="9"/>
  <c r="AI254" i="9"/>
  <c r="AH254" i="9"/>
  <c r="AG254" i="9"/>
  <c r="AF254" i="9"/>
  <c r="AE254" i="9"/>
  <c r="AD254" i="9"/>
  <c r="AB254" i="9"/>
  <c r="AA254" i="9"/>
  <c r="Z254" i="9"/>
  <c r="Y254" i="9"/>
  <c r="X254" i="9"/>
  <c r="W254" i="9"/>
  <c r="U254" i="9"/>
  <c r="T254" i="9"/>
  <c r="S254" i="9"/>
  <c r="R254" i="9"/>
  <c r="Q254" i="9"/>
  <c r="P254" i="9"/>
  <c r="N254" i="9"/>
  <c r="M254" i="9"/>
  <c r="L254" i="9"/>
  <c r="K254" i="9"/>
  <c r="J254" i="9"/>
  <c r="I254" i="9"/>
  <c r="G254" i="9"/>
  <c r="F254" i="9"/>
  <c r="E254" i="9"/>
  <c r="D254" i="9"/>
  <c r="C254" i="9"/>
  <c r="B254" i="9"/>
  <c r="AP253" i="9"/>
  <c r="AO253" i="9"/>
  <c r="AN253" i="9"/>
  <c r="AM253" i="9"/>
  <c r="AL253" i="9"/>
  <c r="AK253" i="9"/>
  <c r="AI253" i="9"/>
  <c r="AH253" i="9"/>
  <c r="AG253" i="9"/>
  <c r="AF253" i="9"/>
  <c r="AE253" i="9"/>
  <c r="AD253" i="9"/>
  <c r="AB253" i="9"/>
  <c r="AA253" i="9"/>
  <c r="Z253" i="9"/>
  <c r="Y253" i="9"/>
  <c r="X253" i="9"/>
  <c r="W253" i="9"/>
  <c r="U253" i="9"/>
  <c r="T253" i="9"/>
  <c r="S253" i="9"/>
  <c r="R253" i="9"/>
  <c r="Q253" i="9"/>
  <c r="P253" i="9"/>
  <c r="N253" i="9"/>
  <c r="M253" i="9"/>
  <c r="L253" i="9"/>
  <c r="K253" i="9"/>
  <c r="J253" i="9"/>
  <c r="I253" i="9"/>
  <c r="G253" i="9"/>
  <c r="F253" i="9"/>
  <c r="E253" i="9"/>
  <c r="D253" i="9"/>
  <c r="C253" i="9"/>
  <c r="B253" i="9"/>
  <c r="AP252" i="9"/>
  <c r="AO252" i="9"/>
  <c r="AN252" i="9"/>
  <c r="AM252" i="9"/>
  <c r="AL252" i="9"/>
  <c r="AK252" i="9"/>
  <c r="AI252" i="9"/>
  <c r="AH252" i="9"/>
  <c r="AG252" i="9"/>
  <c r="AF252" i="9"/>
  <c r="AE252" i="9"/>
  <c r="AD252" i="9"/>
  <c r="AB252" i="9"/>
  <c r="AA252" i="9"/>
  <c r="Z252" i="9"/>
  <c r="Y252" i="9"/>
  <c r="X252" i="9"/>
  <c r="W252" i="9"/>
  <c r="U252" i="9"/>
  <c r="T252" i="9"/>
  <c r="S252" i="9"/>
  <c r="R252" i="9"/>
  <c r="Q252" i="9"/>
  <c r="P252" i="9"/>
  <c r="N252" i="9"/>
  <c r="M252" i="9"/>
  <c r="L252" i="9"/>
  <c r="K252" i="9"/>
  <c r="J252" i="9"/>
  <c r="I252" i="9"/>
  <c r="G252" i="9"/>
  <c r="F252" i="9"/>
  <c r="E252" i="9"/>
  <c r="D252" i="9"/>
  <c r="C252" i="9"/>
  <c r="B252" i="9"/>
  <c r="AP251" i="9"/>
  <c r="AO251" i="9"/>
  <c r="AN251" i="9"/>
  <c r="AM251" i="9"/>
  <c r="AL251" i="9"/>
  <c r="AK251" i="9"/>
  <c r="AI251" i="9"/>
  <c r="AH251" i="9"/>
  <c r="AG251" i="9"/>
  <c r="AF251" i="9"/>
  <c r="AE251" i="9"/>
  <c r="AD251" i="9"/>
  <c r="AB251" i="9"/>
  <c r="AA251" i="9"/>
  <c r="Z251" i="9"/>
  <c r="Y251" i="9"/>
  <c r="X251" i="9"/>
  <c r="W251" i="9"/>
  <c r="U251" i="9"/>
  <c r="T251" i="9"/>
  <c r="S251" i="9"/>
  <c r="R251" i="9"/>
  <c r="Q251" i="9"/>
  <c r="P251" i="9"/>
  <c r="N251" i="9"/>
  <c r="M251" i="9"/>
  <c r="L251" i="9"/>
  <c r="K251" i="9"/>
  <c r="J251" i="9"/>
  <c r="I251" i="9"/>
  <c r="G251" i="9"/>
  <c r="F251" i="9"/>
  <c r="E251" i="9"/>
  <c r="D251" i="9"/>
  <c r="C251" i="9"/>
  <c r="B251" i="9"/>
  <c r="AP250" i="9"/>
  <c r="AO250" i="9"/>
  <c r="AN250" i="9"/>
  <c r="AM250" i="9"/>
  <c r="AL250" i="9"/>
  <c r="AK250" i="9"/>
  <c r="AI250" i="9"/>
  <c r="AH250" i="9"/>
  <c r="AG250" i="9"/>
  <c r="AF250" i="9"/>
  <c r="AE250" i="9"/>
  <c r="AD250" i="9"/>
  <c r="AB250" i="9"/>
  <c r="AA250" i="9"/>
  <c r="Z250" i="9"/>
  <c r="Y250" i="9"/>
  <c r="X250" i="9"/>
  <c r="W250" i="9"/>
  <c r="U250" i="9"/>
  <c r="T250" i="9"/>
  <c r="S250" i="9"/>
  <c r="R250" i="9"/>
  <c r="Q250" i="9"/>
  <c r="P250" i="9"/>
  <c r="N250" i="9"/>
  <c r="M250" i="9"/>
  <c r="L250" i="9"/>
  <c r="K250" i="9"/>
  <c r="J250" i="9"/>
  <c r="I250" i="9"/>
  <c r="G250" i="9"/>
  <c r="F250" i="9"/>
  <c r="E250" i="9"/>
  <c r="D250" i="9"/>
  <c r="C250" i="9"/>
  <c r="B250" i="9"/>
  <c r="AP249" i="9"/>
  <c r="AO249" i="9"/>
  <c r="AN249" i="9"/>
  <c r="AM249" i="9"/>
  <c r="AL249" i="9"/>
  <c r="AK249" i="9"/>
  <c r="AI249" i="9"/>
  <c r="AH249" i="9"/>
  <c r="AG249" i="9"/>
  <c r="AF249" i="9"/>
  <c r="AE249" i="9"/>
  <c r="AD249" i="9"/>
  <c r="AB249" i="9"/>
  <c r="AA249" i="9"/>
  <c r="Z249" i="9"/>
  <c r="Y249" i="9"/>
  <c r="X249" i="9"/>
  <c r="W249" i="9"/>
  <c r="U249" i="9"/>
  <c r="T249" i="9"/>
  <c r="S249" i="9"/>
  <c r="R249" i="9"/>
  <c r="Q249" i="9"/>
  <c r="P249" i="9"/>
  <c r="N249" i="9"/>
  <c r="M249" i="9"/>
  <c r="L249" i="9"/>
  <c r="K249" i="9"/>
  <c r="J249" i="9"/>
  <c r="I249" i="9"/>
  <c r="G249" i="9"/>
  <c r="F249" i="9"/>
  <c r="E249" i="9"/>
  <c r="D249" i="9"/>
  <c r="C249" i="9"/>
  <c r="B249" i="9"/>
  <c r="AP248" i="9"/>
  <c r="AO248" i="9"/>
  <c r="AN248" i="9"/>
  <c r="AM248" i="9"/>
  <c r="AL248" i="9"/>
  <c r="AK248" i="9"/>
  <c r="AI248" i="9"/>
  <c r="AH248" i="9"/>
  <c r="AG248" i="9"/>
  <c r="AF248" i="9"/>
  <c r="AE248" i="9"/>
  <c r="AD248" i="9"/>
  <c r="AB248" i="9"/>
  <c r="AA248" i="9"/>
  <c r="Z248" i="9"/>
  <c r="Y248" i="9"/>
  <c r="X248" i="9"/>
  <c r="W248" i="9"/>
  <c r="U248" i="9"/>
  <c r="T248" i="9"/>
  <c r="S248" i="9"/>
  <c r="R248" i="9"/>
  <c r="Q248" i="9"/>
  <c r="P248" i="9"/>
  <c r="N248" i="9"/>
  <c r="M248" i="9"/>
  <c r="L248" i="9"/>
  <c r="K248" i="9"/>
  <c r="J248" i="9"/>
  <c r="I248" i="9"/>
  <c r="G248" i="9"/>
  <c r="F248" i="9"/>
  <c r="E248" i="9"/>
  <c r="D248" i="9"/>
  <c r="C248" i="9"/>
  <c r="B248" i="9"/>
  <c r="AP247" i="9"/>
  <c r="AO247" i="9"/>
  <c r="AN247" i="9"/>
  <c r="AM247" i="9"/>
  <c r="AL247" i="9"/>
  <c r="AK247" i="9"/>
  <c r="AI247" i="9"/>
  <c r="AH247" i="9"/>
  <c r="AG247" i="9"/>
  <c r="AF247" i="9"/>
  <c r="AE247" i="9"/>
  <c r="AD247" i="9"/>
  <c r="AB247" i="9"/>
  <c r="AA247" i="9"/>
  <c r="Z247" i="9"/>
  <c r="Y247" i="9"/>
  <c r="X247" i="9"/>
  <c r="W247" i="9"/>
  <c r="U247" i="9"/>
  <c r="T247" i="9"/>
  <c r="S247" i="9"/>
  <c r="R247" i="9"/>
  <c r="Q247" i="9"/>
  <c r="P247" i="9"/>
  <c r="N247" i="9"/>
  <c r="M247" i="9"/>
  <c r="L247" i="9"/>
  <c r="K247" i="9"/>
  <c r="J247" i="9"/>
  <c r="I247" i="9"/>
  <c r="G247" i="9"/>
  <c r="F247" i="9"/>
  <c r="E247" i="9"/>
  <c r="D247" i="9"/>
  <c r="C247" i="9"/>
  <c r="B247" i="9"/>
  <c r="AP246" i="9"/>
  <c r="AO246" i="9"/>
  <c r="AN246" i="9"/>
  <c r="AM246" i="9"/>
  <c r="AL246" i="9"/>
  <c r="AK246" i="9"/>
  <c r="AI246" i="9"/>
  <c r="AH246" i="9"/>
  <c r="AG246" i="9"/>
  <c r="AF246" i="9"/>
  <c r="AE246" i="9"/>
  <c r="AD246" i="9"/>
  <c r="AB246" i="9"/>
  <c r="AA246" i="9"/>
  <c r="Z246" i="9"/>
  <c r="Y246" i="9"/>
  <c r="X246" i="9"/>
  <c r="W246" i="9"/>
  <c r="U246" i="9"/>
  <c r="T246" i="9"/>
  <c r="S246" i="9"/>
  <c r="R246" i="9"/>
  <c r="Q246" i="9"/>
  <c r="P246" i="9"/>
  <c r="N246" i="9"/>
  <c r="M246" i="9"/>
  <c r="L246" i="9"/>
  <c r="K246" i="9"/>
  <c r="J246" i="9"/>
  <c r="I246" i="9"/>
  <c r="G246" i="9"/>
  <c r="F246" i="9"/>
  <c r="E246" i="9"/>
  <c r="D246" i="9"/>
  <c r="C246" i="9"/>
  <c r="B246" i="9"/>
  <c r="AP245" i="9"/>
  <c r="AO245" i="9"/>
  <c r="AN245" i="9"/>
  <c r="AM245" i="9"/>
  <c r="AL245" i="9"/>
  <c r="AK245" i="9"/>
  <c r="AI245" i="9"/>
  <c r="AH245" i="9"/>
  <c r="AG245" i="9"/>
  <c r="AF245" i="9"/>
  <c r="AE245" i="9"/>
  <c r="AD245" i="9"/>
  <c r="AB245" i="9"/>
  <c r="AA245" i="9"/>
  <c r="Z245" i="9"/>
  <c r="Y245" i="9"/>
  <c r="X245" i="9"/>
  <c r="W245" i="9"/>
  <c r="U245" i="9"/>
  <c r="T245" i="9"/>
  <c r="S245" i="9"/>
  <c r="R245" i="9"/>
  <c r="Q245" i="9"/>
  <c r="P245" i="9"/>
  <c r="N245" i="9"/>
  <c r="M245" i="9"/>
  <c r="L245" i="9"/>
  <c r="K245" i="9"/>
  <c r="J245" i="9"/>
  <c r="I245" i="9"/>
  <c r="G245" i="9"/>
  <c r="F245" i="9"/>
  <c r="E245" i="9"/>
  <c r="D245" i="9"/>
  <c r="C245" i="9"/>
  <c r="B245" i="9"/>
  <c r="AP244" i="9"/>
  <c r="AO244" i="9"/>
  <c r="AN244" i="9"/>
  <c r="AM244" i="9"/>
  <c r="AL244" i="9"/>
  <c r="AK244" i="9"/>
  <c r="AI244" i="9"/>
  <c r="AH244" i="9"/>
  <c r="AG244" i="9"/>
  <c r="AF244" i="9"/>
  <c r="AE244" i="9"/>
  <c r="AD244" i="9"/>
  <c r="AB244" i="9"/>
  <c r="AA244" i="9"/>
  <c r="Z244" i="9"/>
  <c r="Y244" i="9"/>
  <c r="X244" i="9"/>
  <c r="W244" i="9"/>
  <c r="U244" i="9"/>
  <c r="T244" i="9"/>
  <c r="S244" i="9"/>
  <c r="R244" i="9"/>
  <c r="Q244" i="9"/>
  <c r="P244" i="9"/>
  <c r="N244" i="9"/>
  <c r="M244" i="9"/>
  <c r="L244" i="9"/>
  <c r="K244" i="9"/>
  <c r="J244" i="9"/>
  <c r="I244" i="9"/>
  <c r="G244" i="9"/>
  <c r="F244" i="9"/>
  <c r="E244" i="9"/>
  <c r="D244" i="9"/>
  <c r="C244" i="9"/>
  <c r="B244" i="9"/>
  <c r="AP243" i="9"/>
  <c r="AO243" i="9"/>
  <c r="AN243" i="9"/>
  <c r="AM243" i="9"/>
  <c r="AL243" i="9"/>
  <c r="AK243" i="9"/>
  <c r="AI243" i="9"/>
  <c r="AH243" i="9"/>
  <c r="AG243" i="9"/>
  <c r="AF243" i="9"/>
  <c r="AE243" i="9"/>
  <c r="AD243" i="9"/>
  <c r="AB243" i="9"/>
  <c r="AA243" i="9"/>
  <c r="Z243" i="9"/>
  <c r="Y243" i="9"/>
  <c r="X243" i="9"/>
  <c r="W243" i="9"/>
  <c r="U243" i="9"/>
  <c r="T243" i="9"/>
  <c r="S243" i="9"/>
  <c r="R243" i="9"/>
  <c r="Q243" i="9"/>
  <c r="P243" i="9"/>
  <c r="N243" i="9"/>
  <c r="M243" i="9"/>
  <c r="L243" i="9"/>
  <c r="K243" i="9"/>
  <c r="J243" i="9"/>
  <c r="I243" i="9"/>
  <c r="G243" i="9"/>
  <c r="F243" i="9"/>
  <c r="E243" i="9"/>
  <c r="D243" i="9"/>
  <c r="C243" i="9"/>
  <c r="B243" i="9"/>
  <c r="AP242" i="9"/>
  <c r="AO242" i="9"/>
  <c r="AN242" i="9"/>
  <c r="AM242" i="9"/>
  <c r="AL242" i="9"/>
  <c r="AK242" i="9"/>
  <c r="AI242" i="9"/>
  <c r="AH242" i="9"/>
  <c r="AG242" i="9"/>
  <c r="AF242" i="9"/>
  <c r="AE242" i="9"/>
  <c r="AD242" i="9"/>
  <c r="AB242" i="9"/>
  <c r="AA242" i="9"/>
  <c r="Z242" i="9"/>
  <c r="Y242" i="9"/>
  <c r="X242" i="9"/>
  <c r="W242" i="9"/>
  <c r="U242" i="9"/>
  <c r="T242" i="9"/>
  <c r="S242" i="9"/>
  <c r="R242" i="9"/>
  <c r="Q242" i="9"/>
  <c r="P242" i="9"/>
  <c r="N242" i="9"/>
  <c r="M242" i="9"/>
  <c r="L242" i="9"/>
  <c r="K242" i="9"/>
  <c r="J242" i="9"/>
  <c r="I242" i="9"/>
  <c r="G242" i="9"/>
  <c r="F242" i="9"/>
  <c r="E242" i="9"/>
  <c r="D242" i="9"/>
  <c r="C242" i="9"/>
  <c r="B242" i="9"/>
  <c r="AP241" i="9"/>
  <c r="AO241" i="9"/>
  <c r="AN241" i="9"/>
  <c r="AM241" i="9"/>
  <c r="AL241" i="9"/>
  <c r="AK241" i="9"/>
  <c r="AI241" i="9"/>
  <c r="AH241" i="9"/>
  <c r="AG241" i="9"/>
  <c r="AF241" i="9"/>
  <c r="AE241" i="9"/>
  <c r="AD241" i="9"/>
  <c r="AB241" i="9"/>
  <c r="AA241" i="9"/>
  <c r="Z241" i="9"/>
  <c r="Y241" i="9"/>
  <c r="X241" i="9"/>
  <c r="W241" i="9"/>
  <c r="U241" i="9"/>
  <c r="T241" i="9"/>
  <c r="S241" i="9"/>
  <c r="R241" i="9"/>
  <c r="Q241" i="9"/>
  <c r="P241" i="9"/>
  <c r="N241" i="9"/>
  <c r="M241" i="9"/>
  <c r="L241" i="9"/>
  <c r="K241" i="9"/>
  <c r="J241" i="9"/>
  <c r="I241" i="9"/>
  <c r="G241" i="9"/>
  <c r="F241" i="9"/>
  <c r="E241" i="9"/>
  <c r="D241" i="9"/>
  <c r="C241" i="9"/>
  <c r="B241" i="9"/>
  <c r="AP240" i="9"/>
  <c r="AO240" i="9"/>
  <c r="AN240" i="9"/>
  <c r="AM240" i="9"/>
  <c r="AL240" i="9"/>
  <c r="AK240" i="9"/>
  <c r="AI240" i="9"/>
  <c r="AH240" i="9"/>
  <c r="AG240" i="9"/>
  <c r="AF240" i="9"/>
  <c r="AE240" i="9"/>
  <c r="AD240" i="9"/>
  <c r="AB240" i="9"/>
  <c r="AA240" i="9"/>
  <c r="Z240" i="9"/>
  <c r="Y240" i="9"/>
  <c r="X240" i="9"/>
  <c r="W240" i="9"/>
  <c r="U240" i="9"/>
  <c r="T240" i="9"/>
  <c r="S240" i="9"/>
  <c r="R240" i="9"/>
  <c r="Q240" i="9"/>
  <c r="P240" i="9"/>
  <c r="N240" i="9"/>
  <c r="M240" i="9"/>
  <c r="L240" i="9"/>
  <c r="K240" i="9"/>
  <c r="J240" i="9"/>
  <c r="I240" i="9"/>
  <c r="G240" i="9"/>
  <c r="F240" i="9"/>
  <c r="E240" i="9"/>
  <c r="D240" i="9"/>
  <c r="C240" i="9"/>
  <c r="B240" i="9"/>
  <c r="AP239" i="9"/>
  <c r="AO239" i="9"/>
  <c r="AN239" i="9"/>
  <c r="AM239" i="9"/>
  <c r="AL239" i="9"/>
  <c r="AK239" i="9"/>
  <c r="AI239" i="9"/>
  <c r="AH239" i="9"/>
  <c r="AG239" i="9"/>
  <c r="AF239" i="9"/>
  <c r="AE239" i="9"/>
  <c r="AD239" i="9"/>
  <c r="AB239" i="9"/>
  <c r="AA239" i="9"/>
  <c r="Z239" i="9"/>
  <c r="Y239" i="9"/>
  <c r="X239" i="9"/>
  <c r="W239" i="9"/>
  <c r="U239" i="9"/>
  <c r="T239" i="9"/>
  <c r="S239" i="9"/>
  <c r="R239" i="9"/>
  <c r="Q239" i="9"/>
  <c r="P239" i="9"/>
  <c r="N239" i="9"/>
  <c r="M239" i="9"/>
  <c r="L239" i="9"/>
  <c r="K239" i="9"/>
  <c r="J239" i="9"/>
  <c r="I239" i="9"/>
  <c r="G239" i="9"/>
  <c r="F239" i="9"/>
  <c r="E239" i="9"/>
  <c r="D239" i="9"/>
  <c r="C239" i="9"/>
  <c r="B239" i="9"/>
  <c r="AP238" i="9"/>
  <c r="AO238" i="9"/>
  <c r="AN238" i="9"/>
  <c r="AM238" i="9"/>
  <c r="AL238" i="9"/>
  <c r="AK238" i="9"/>
  <c r="AI238" i="9"/>
  <c r="AH238" i="9"/>
  <c r="AG238" i="9"/>
  <c r="AF238" i="9"/>
  <c r="AE238" i="9"/>
  <c r="AD238" i="9"/>
  <c r="AB238" i="9"/>
  <c r="AA238" i="9"/>
  <c r="Z238" i="9"/>
  <c r="Y238" i="9"/>
  <c r="X238" i="9"/>
  <c r="W238" i="9"/>
  <c r="U238" i="9"/>
  <c r="T238" i="9"/>
  <c r="S238" i="9"/>
  <c r="R238" i="9"/>
  <c r="Q238" i="9"/>
  <c r="P238" i="9"/>
  <c r="N238" i="9"/>
  <c r="M238" i="9"/>
  <c r="L238" i="9"/>
  <c r="K238" i="9"/>
  <c r="J238" i="9"/>
  <c r="I238" i="9"/>
  <c r="G238" i="9"/>
  <c r="F238" i="9"/>
  <c r="E238" i="9"/>
  <c r="D238" i="9"/>
  <c r="C238" i="9"/>
  <c r="B238" i="9"/>
  <c r="AP237" i="9"/>
  <c r="AO237" i="9"/>
  <c r="AN237" i="9"/>
  <c r="AM237" i="9"/>
  <c r="AL237" i="9"/>
  <c r="AK237" i="9"/>
  <c r="AI237" i="9"/>
  <c r="AH237" i="9"/>
  <c r="AG237" i="9"/>
  <c r="AF237" i="9"/>
  <c r="AE237" i="9"/>
  <c r="AD237" i="9"/>
  <c r="AB237" i="9"/>
  <c r="AA237" i="9"/>
  <c r="Z237" i="9"/>
  <c r="Y237" i="9"/>
  <c r="X237" i="9"/>
  <c r="W237" i="9"/>
  <c r="U237" i="9"/>
  <c r="T237" i="9"/>
  <c r="S237" i="9"/>
  <c r="R237" i="9"/>
  <c r="Q237" i="9"/>
  <c r="P237" i="9"/>
  <c r="N237" i="9"/>
  <c r="M237" i="9"/>
  <c r="L237" i="9"/>
  <c r="K237" i="9"/>
  <c r="J237" i="9"/>
  <c r="I237" i="9"/>
  <c r="G237" i="9"/>
  <c r="F237" i="9"/>
  <c r="E237" i="9"/>
  <c r="D237" i="9"/>
  <c r="C237" i="9"/>
  <c r="B237" i="9"/>
  <c r="AP236" i="9"/>
  <c r="AO236" i="9"/>
  <c r="AN236" i="9"/>
  <c r="AM236" i="9"/>
  <c r="AL236" i="9"/>
  <c r="AK236" i="9"/>
  <c r="AI236" i="9"/>
  <c r="AH236" i="9"/>
  <c r="AG236" i="9"/>
  <c r="AF236" i="9"/>
  <c r="AE236" i="9"/>
  <c r="AD236" i="9"/>
  <c r="AB236" i="9"/>
  <c r="AA236" i="9"/>
  <c r="Z236" i="9"/>
  <c r="Y236" i="9"/>
  <c r="X236" i="9"/>
  <c r="W236" i="9"/>
  <c r="U236" i="9"/>
  <c r="T236" i="9"/>
  <c r="S236" i="9"/>
  <c r="R236" i="9"/>
  <c r="Q236" i="9"/>
  <c r="P236" i="9"/>
  <c r="N236" i="9"/>
  <c r="M236" i="9"/>
  <c r="L236" i="9"/>
  <c r="K236" i="9"/>
  <c r="J236" i="9"/>
  <c r="I236" i="9"/>
  <c r="G236" i="9"/>
  <c r="F236" i="9"/>
  <c r="E236" i="9"/>
  <c r="D236" i="9"/>
  <c r="C236" i="9"/>
  <c r="B236" i="9"/>
  <c r="AP235" i="9"/>
  <c r="AO235" i="9"/>
  <c r="AN235" i="9"/>
  <c r="AM235" i="9"/>
  <c r="AL235" i="9"/>
  <c r="AK235" i="9"/>
  <c r="AI235" i="9"/>
  <c r="AH235" i="9"/>
  <c r="AG235" i="9"/>
  <c r="AF235" i="9"/>
  <c r="AE235" i="9"/>
  <c r="AD235" i="9"/>
  <c r="AB235" i="9"/>
  <c r="AA235" i="9"/>
  <c r="Z235" i="9"/>
  <c r="Y235" i="9"/>
  <c r="X235" i="9"/>
  <c r="W235" i="9"/>
  <c r="U235" i="9"/>
  <c r="T235" i="9"/>
  <c r="S235" i="9"/>
  <c r="R235" i="9"/>
  <c r="Q235" i="9"/>
  <c r="P235" i="9"/>
  <c r="N235" i="9"/>
  <c r="M235" i="9"/>
  <c r="L235" i="9"/>
  <c r="K235" i="9"/>
  <c r="J235" i="9"/>
  <c r="I235" i="9"/>
  <c r="G235" i="9"/>
  <c r="F235" i="9"/>
  <c r="E235" i="9"/>
  <c r="D235" i="9"/>
  <c r="C235" i="9"/>
  <c r="B235" i="9"/>
  <c r="AP234" i="9"/>
  <c r="AO234" i="9"/>
  <c r="AN234" i="9"/>
  <c r="AM234" i="9"/>
  <c r="AL234" i="9"/>
  <c r="AK234" i="9"/>
  <c r="AI234" i="9"/>
  <c r="AH234" i="9"/>
  <c r="AG234" i="9"/>
  <c r="AF234" i="9"/>
  <c r="AE234" i="9"/>
  <c r="AD234" i="9"/>
  <c r="AB234" i="9"/>
  <c r="AA234" i="9"/>
  <c r="Z234" i="9"/>
  <c r="Y234" i="9"/>
  <c r="X234" i="9"/>
  <c r="W234" i="9"/>
  <c r="U234" i="9"/>
  <c r="T234" i="9"/>
  <c r="S234" i="9"/>
  <c r="R234" i="9"/>
  <c r="Q234" i="9"/>
  <c r="P234" i="9"/>
  <c r="N234" i="9"/>
  <c r="M234" i="9"/>
  <c r="L234" i="9"/>
  <c r="K234" i="9"/>
  <c r="J234" i="9"/>
  <c r="I234" i="9"/>
  <c r="G234" i="9"/>
  <c r="F234" i="9"/>
  <c r="E234" i="9"/>
  <c r="D234" i="9"/>
  <c r="C234" i="9"/>
  <c r="B234" i="9"/>
  <c r="AP233" i="9"/>
  <c r="AO233" i="9"/>
  <c r="AN233" i="9"/>
  <c r="AM233" i="9"/>
  <c r="AL233" i="9"/>
  <c r="AK233" i="9"/>
  <c r="AI233" i="9"/>
  <c r="AH233" i="9"/>
  <c r="AG233" i="9"/>
  <c r="AF233" i="9"/>
  <c r="AE233" i="9"/>
  <c r="AD233" i="9"/>
  <c r="AB233" i="9"/>
  <c r="AA233" i="9"/>
  <c r="Z233" i="9"/>
  <c r="Y233" i="9"/>
  <c r="X233" i="9"/>
  <c r="W233" i="9"/>
  <c r="U233" i="9"/>
  <c r="T233" i="9"/>
  <c r="S233" i="9"/>
  <c r="R233" i="9"/>
  <c r="Q233" i="9"/>
  <c r="P233" i="9"/>
  <c r="N233" i="9"/>
  <c r="M233" i="9"/>
  <c r="L233" i="9"/>
  <c r="K233" i="9"/>
  <c r="J233" i="9"/>
  <c r="I233" i="9"/>
  <c r="G233" i="9"/>
  <c r="F233" i="9"/>
  <c r="E233" i="9"/>
  <c r="D233" i="9"/>
  <c r="C233" i="9"/>
  <c r="B233" i="9"/>
  <c r="AP232" i="9"/>
  <c r="AO232" i="9"/>
  <c r="AN232" i="9"/>
  <c r="AM232" i="9"/>
  <c r="AL232" i="9"/>
  <c r="AK232" i="9"/>
  <c r="AI232" i="9"/>
  <c r="AH232" i="9"/>
  <c r="AG232" i="9"/>
  <c r="AF232" i="9"/>
  <c r="AE232" i="9"/>
  <c r="AD232" i="9"/>
  <c r="AB232" i="9"/>
  <c r="AA232" i="9"/>
  <c r="Z232" i="9"/>
  <c r="Y232" i="9"/>
  <c r="X232" i="9"/>
  <c r="W232" i="9"/>
  <c r="U232" i="9"/>
  <c r="T232" i="9"/>
  <c r="S232" i="9"/>
  <c r="R232" i="9"/>
  <c r="Q232" i="9"/>
  <c r="P232" i="9"/>
  <c r="N232" i="9"/>
  <c r="M232" i="9"/>
  <c r="L232" i="9"/>
  <c r="K232" i="9"/>
  <c r="J232" i="9"/>
  <c r="I232" i="9"/>
  <c r="G232" i="9"/>
  <c r="F232" i="9"/>
  <c r="E232" i="9"/>
  <c r="D232" i="9"/>
  <c r="C232" i="9"/>
  <c r="B232" i="9"/>
  <c r="AP231" i="9"/>
  <c r="AO231" i="9"/>
  <c r="AN231" i="9"/>
  <c r="AM231" i="9"/>
  <c r="AL231" i="9"/>
  <c r="AK231" i="9"/>
  <c r="AI231" i="9"/>
  <c r="AH231" i="9"/>
  <c r="AG231" i="9"/>
  <c r="AF231" i="9"/>
  <c r="AE231" i="9"/>
  <c r="AD231" i="9"/>
  <c r="AB231" i="9"/>
  <c r="AA231" i="9"/>
  <c r="Z231" i="9"/>
  <c r="Y231" i="9"/>
  <c r="X231" i="9"/>
  <c r="W231" i="9"/>
  <c r="U231" i="9"/>
  <c r="T231" i="9"/>
  <c r="S231" i="9"/>
  <c r="R231" i="9"/>
  <c r="Q231" i="9"/>
  <c r="P231" i="9"/>
  <c r="N231" i="9"/>
  <c r="M231" i="9"/>
  <c r="L231" i="9"/>
  <c r="K231" i="9"/>
  <c r="J231" i="9"/>
  <c r="I231" i="9"/>
  <c r="G231" i="9"/>
  <c r="F231" i="9"/>
  <c r="E231" i="9"/>
  <c r="D231" i="9"/>
  <c r="C231" i="9"/>
  <c r="B231" i="9"/>
  <c r="AP230" i="9"/>
  <c r="AO230" i="9"/>
  <c r="AN230" i="9"/>
  <c r="AM230" i="9"/>
  <c r="AL230" i="9"/>
  <c r="AK230" i="9"/>
  <c r="AI230" i="9"/>
  <c r="AH230" i="9"/>
  <c r="AG230" i="9"/>
  <c r="AF230" i="9"/>
  <c r="AE230" i="9"/>
  <c r="AD230" i="9"/>
  <c r="AB230" i="9"/>
  <c r="AA230" i="9"/>
  <c r="Z230" i="9"/>
  <c r="Y230" i="9"/>
  <c r="X230" i="9"/>
  <c r="W230" i="9"/>
  <c r="U230" i="9"/>
  <c r="T230" i="9"/>
  <c r="S230" i="9"/>
  <c r="R230" i="9"/>
  <c r="Q230" i="9"/>
  <c r="P230" i="9"/>
  <c r="N230" i="9"/>
  <c r="M230" i="9"/>
  <c r="L230" i="9"/>
  <c r="K230" i="9"/>
  <c r="J230" i="9"/>
  <c r="I230" i="9"/>
  <c r="G230" i="9"/>
  <c r="F230" i="9"/>
  <c r="E230" i="9"/>
  <c r="D230" i="9"/>
  <c r="C230" i="9"/>
  <c r="B230" i="9"/>
  <c r="AP229" i="9"/>
  <c r="AO229" i="9"/>
  <c r="AN229" i="9"/>
  <c r="AM229" i="9"/>
  <c r="AL229" i="9"/>
  <c r="AK229" i="9"/>
  <c r="AI229" i="9"/>
  <c r="AH229" i="9"/>
  <c r="AG229" i="9"/>
  <c r="AF229" i="9"/>
  <c r="AE229" i="9"/>
  <c r="AD229" i="9"/>
  <c r="AB229" i="9"/>
  <c r="AA229" i="9"/>
  <c r="Z229" i="9"/>
  <c r="Y229" i="9"/>
  <c r="X229" i="9"/>
  <c r="W229" i="9"/>
  <c r="U229" i="9"/>
  <c r="T229" i="9"/>
  <c r="S229" i="9"/>
  <c r="R229" i="9"/>
  <c r="Q229" i="9"/>
  <c r="P229" i="9"/>
  <c r="N229" i="9"/>
  <c r="M229" i="9"/>
  <c r="L229" i="9"/>
  <c r="K229" i="9"/>
  <c r="J229" i="9"/>
  <c r="I229" i="9"/>
  <c r="G229" i="9"/>
  <c r="F229" i="9"/>
  <c r="E229" i="9"/>
  <c r="D229" i="9"/>
  <c r="C229" i="9"/>
  <c r="B229" i="9"/>
  <c r="AP228" i="9"/>
  <c r="AO228" i="9"/>
  <c r="AN228" i="9"/>
  <c r="AM228" i="9"/>
  <c r="AL228" i="9"/>
  <c r="AK228" i="9"/>
  <c r="AI228" i="9"/>
  <c r="AH228" i="9"/>
  <c r="AG228" i="9"/>
  <c r="AF228" i="9"/>
  <c r="AE228" i="9"/>
  <c r="AD228" i="9"/>
  <c r="AB228" i="9"/>
  <c r="AA228" i="9"/>
  <c r="Z228" i="9"/>
  <c r="Y228" i="9"/>
  <c r="X228" i="9"/>
  <c r="W228" i="9"/>
  <c r="U228" i="9"/>
  <c r="T228" i="9"/>
  <c r="S228" i="9"/>
  <c r="R228" i="9"/>
  <c r="Q228" i="9"/>
  <c r="P228" i="9"/>
  <c r="N228" i="9"/>
  <c r="M228" i="9"/>
  <c r="L228" i="9"/>
  <c r="K228" i="9"/>
  <c r="J228" i="9"/>
  <c r="I228" i="9"/>
  <c r="G228" i="9"/>
  <c r="F228" i="9"/>
  <c r="E228" i="9"/>
  <c r="D228" i="9"/>
  <c r="C228" i="9"/>
  <c r="B228" i="9"/>
  <c r="AP227" i="9"/>
  <c r="AO227" i="9"/>
  <c r="AN227" i="9"/>
  <c r="AM227" i="9"/>
  <c r="AL227" i="9"/>
  <c r="AK227" i="9"/>
  <c r="AI227" i="9"/>
  <c r="AH227" i="9"/>
  <c r="AG227" i="9"/>
  <c r="AF227" i="9"/>
  <c r="AE227" i="9"/>
  <c r="AD227" i="9"/>
  <c r="AB227" i="9"/>
  <c r="AA227" i="9"/>
  <c r="Z227" i="9"/>
  <c r="Y227" i="9"/>
  <c r="X227" i="9"/>
  <c r="W227" i="9"/>
  <c r="U227" i="9"/>
  <c r="T227" i="9"/>
  <c r="S227" i="9"/>
  <c r="R227" i="9"/>
  <c r="Q227" i="9"/>
  <c r="P227" i="9"/>
  <c r="N227" i="9"/>
  <c r="M227" i="9"/>
  <c r="L227" i="9"/>
  <c r="K227" i="9"/>
  <c r="J227" i="9"/>
  <c r="I227" i="9"/>
  <c r="G227" i="9"/>
  <c r="F227" i="9"/>
  <c r="E227" i="9"/>
  <c r="D227" i="9"/>
  <c r="C227" i="9"/>
  <c r="B227" i="9"/>
  <c r="AP226" i="9"/>
  <c r="AO226" i="9"/>
  <c r="AN226" i="9"/>
  <c r="AM226" i="9"/>
  <c r="AL226" i="9"/>
  <c r="AK226" i="9"/>
  <c r="AI226" i="9"/>
  <c r="AH226" i="9"/>
  <c r="AG226" i="9"/>
  <c r="AF226" i="9"/>
  <c r="AE226" i="9"/>
  <c r="AD226" i="9"/>
  <c r="AB226" i="9"/>
  <c r="AA226" i="9"/>
  <c r="Z226" i="9"/>
  <c r="Y226" i="9"/>
  <c r="X226" i="9"/>
  <c r="W226" i="9"/>
  <c r="U226" i="9"/>
  <c r="T226" i="9"/>
  <c r="S226" i="9"/>
  <c r="R226" i="9"/>
  <c r="Q226" i="9"/>
  <c r="P226" i="9"/>
  <c r="N226" i="9"/>
  <c r="M226" i="9"/>
  <c r="L226" i="9"/>
  <c r="K226" i="9"/>
  <c r="J226" i="9"/>
  <c r="I226" i="9"/>
  <c r="G226" i="9"/>
  <c r="F226" i="9"/>
  <c r="E226" i="9"/>
  <c r="D226" i="9"/>
  <c r="C226" i="9"/>
  <c r="B226" i="9"/>
  <c r="AP225" i="9"/>
  <c r="AO225" i="9"/>
  <c r="AN225" i="9"/>
  <c r="AM225" i="9"/>
  <c r="AL225" i="9"/>
  <c r="AK225" i="9"/>
  <c r="AI225" i="9"/>
  <c r="AH225" i="9"/>
  <c r="AG225" i="9"/>
  <c r="AF225" i="9"/>
  <c r="AE225" i="9"/>
  <c r="AD225" i="9"/>
  <c r="AB225" i="9"/>
  <c r="AA225" i="9"/>
  <c r="Z225" i="9"/>
  <c r="Y225" i="9"/>
  <c r="X225" i="9"/>
  <c r="W225" i="9"/>
  <c r="U225" i="9"/>
  <c r="T225" i="9"/>
  <c r="S225" i="9"/>
  <c r="R225" i="9"/>
  <c r="Q225" i="9"/>
  <c r="P225" i="9"/>
  <c r="N225" i="9"/>
  <c r="M225" i="9"/>
  <c r="L225" i="9"/>
  <c r="K225" i="9"/>
  <c r="J225" i="9"/>
  <c r="I225" i="9"/>
  <c r="G225" i="9"/>
  <c r="F225" i="9"/>
  <c r="E225" i="9"/>
  <c r="D225" i="9"/>
  <c r="C225" i="9"/>
  <c r="B225" i="9"/>
  <c r="AP224" i="9"/>
  <c r="AO224" i="9"/>
  <c r="AN224" i="9"/>
  <c r="AM224" i="9"/>
  <c r="AL224" i="9"/>
  <c r="AK224" i="9"/>
  <c r="AI224" i="9"/>
  <c r="AH224" i="9"/>
  <c r="AG224" i="9"/>
  <c r="AF224" i="9"/>
  <c r="AE224" i="9"/>
  <c r="AD224" i="9"/>
  <c r="AB224" i="9"/>
  <c r="AA224" i="9"/>
  <c r="Z224" i="9"/>
  <c r="Y224" i="9"/>
  <c r="X224" i="9"/>
  <c r="W224" i="9"/>
  <c r="U224" i="9"/>
  <c r="T224" i="9"/>
  <c r="S224" i="9"/>
  <c r="R224" i="9"/>
  <c r="Q224" i="9"/>
  <c r="P224" i="9"/>
  <c r="N224" i="9"/>
  <c r="M224" i="9"/>
  <c r="L224" i="9"/>
  <c r="K224" i="9"/>
  <c r="J224" i="9"/>
  <c r="I224" i="9"/>
  <c r="G224" i="9"/>
  <c r="F224" i="9"/>
  <c r="E224" i="9"/>
  <c r="D224" i="9"/>
  <c r="C224" i="9"/>
  <c r="B224" i="9"/>
  <c r="AP223" i="9"/>
  <c r="AO223" i="9"/>
  <c r="AN223" i="9"/>
  <c r="AM223" i="9"/>
  <c r="AL223" i="9"/>
  <c r="AK223" i="9"/>
  <c r="AI223" i="9"/>
  <c r="AH223" i="9"/>
  <c r="AG223" i="9"/>
  <c r="AF223" i="9"/>
  <c r="AE223" i="9"/>
  <c r="AD223" i="9"/>
  <c r="AB223" i="9"/>
  <c r="AA223" i="9"/>
  <c r="Z223" i="9"/>
  <c r="Y223" i="9"/>
  <c r="X223" i="9"/>
  <c r="W223" i="9"/>
  <c r="U223" i="9"/>
  <c r="T223" i="9"/>
  <c r="S223" i="9"/>
  <c r="R223" i="9"/>
  <c r="Q223" i="9"/>
  <c r="P223" i="9"/>
  <c r="N223" i="9"/>
  <c r="M223" i="9"/>
  <c r="L223" i="9"/>
  <c r="K223" i="9"/>
  <c r="J223" i="9"/>
  <c r="I223" i="9"/>
  <c r="G223" i="9"/>
  <c r="F223" i="9"/>
  <c r="E223" i="9"/>
  <c r="D223" i="9"/>
  <c r="C223" i="9"/>
  <c r="B223" i="9"/>
  <c r="AP222" i="9"/>
  <c r="AO222" i="9"/>
  <c r="AN222" i="9"/>
  <c r="AM222" i="9"/>
  <c r="AL222" i="9"/>
  <c r="AK222" i="9"/>
  <c r="AI222" i="9"/>
  <c r="AH222" i="9"/>
  <c r="AG222" i="9"/>
  <c r="AF222" i="9"/>
  <c r="AE222" i="9"/>
  <c r="AD222" i="9"/>
  <c r="AB222" i="9"/>
  <c r="AA222" i="9"/>
  <c r="Z222" i="9"/>
  <c r="Y222" i="9"/>
  <c r="X222" i="9"/>
  <c r="W222" i="9"/>
  <c r="U222" i="9"/>
  <c r="T222" i="9"/>
  <c r="S222" i="9"/>
  <c r="R222" i="9"/>
  <c r="Q222" i="9"/>
  <c r="P222" i="9"/>
  <c r="N222" i="9"/>
  <c r="M222" i="9"/>
  <c r="L222" i="9"/>
  <c r="K222" i="9"/>
  <c r="J222" i="9"/>
  <c r="I222" i="9"/>
  <c r="G222" i="9"/>
  <c r="F222" i="9"/>
  <c r="E222" i="9"/>
  <c r="D222" i="9"/>
  <c r="C222" i="9"/>
  <c r="B222" i="9"/>
  <c r="AP221" i="9"/>
  <c r="AO221" i="9"/>
  <c r="AN221" i="9"/>
  <c r="AM221" i="9"/>
  <c r="AL221" i="9"/>
  <c r="AK221" i="9"/>
  <c r="AI221" i="9"/>
  <c r="AH221" i="9"/>
  <c r="AG221" i="9"/>
  <c r="AF221" i="9"/>
  <c r="AE221" i="9"/>
  <c r="AD221" i="9"/>
  <c r="AB221" i="9"/>
  <c r="AA221" i="9"/>
  <c r="Z221" i="9"/>
  <c r="Y221" i="9"/>
  <c r="X221" i="9"/>
  <c r="W221" i="9"/>
  <c r="U221" i="9"/>
  <c r="T221" i="9"/>
  <c r="S221" i="9"/>
  <c r="R221" i="9"/>
  <c r="Q221" i="9"/>
  <c r="P221" i="9"/>
  <c r="N221" i="9"/>
  <c r="M221" i="9"/>
  <c r="L221" i="9"/>
  <c r="K221" i="9"/>
  <c r="J221" i="9"/>
  <c r="I221" i="9"/>
  <c r="G221" i="9"/>
  <c r="F221" i="9"/>
  <c r="E221" i="9"/>
  <c r="D221" i="9"/>
  <c r="C221" i="9"/>
  <c r="B221" i="9"/>
  <c r="AP220" i="9"/>
  <c r="AO220" i="9"/>
  <c r="AN220" i="9"/>
  <c r="AM220" i="9"/>
  <c r="AL220" i="9"/>
  <c r="AK220" i="9"/>
  <c r="AI220" i="9"/>
  <c r="AH220" i="9"/>
  <c r="AG220" i="9"/>
  <c r="AF220" i="9"/>
  <c r="AE220" i="9"/>
  <c r="AD220" i="9"/>
  <c r="AB220" i="9"/>
  <c r="AA220" i="9"/>
  <c r="Z220" i="9"/>
  <c r="Y220" i="9"/>
  <c r="X220" i="9"/>
  <c r="W220" i="9"/>
  <c r="U220" i="9"/>
  <c r="T220" i="9"/>
  <c r="S220" i="9"/>
  <c r="R220" i="9"/>
  <c r="Q220" i="9"/>
  <c r="P220" i="9"/>
  <c r="N220" i="9"/>
  <c r="M220" i="9"/>
  <c r="L220" i="9"/>
  <c r="K220" i="9"/>
  <c r="J220" i="9"/>
  <c r="I220" i="9"/>
  <c r="G220" i="9"/>
  <c r="F220" i="9"/>
  <c r="E220" i="9"/>
  <c r="D220" i="9"/>
  <c r="C220" i="9"/>
  <c r="B220" i="9"/>
  <c r="AP219" i="9"/>
  <c r="AO219" i="9"/>
  <c r="AN219" i="9"/>
  <c r="AM219" i="9"/>
  <c r="AL219" i="9"/>
  <c r="AK219" i="9"/>
  <c r="AI219" i="9"/>
  <c r="AH219" i="9"/>
  <c r="AG219" i="9"/>
  <c r="AF219" i="9"/>
  <c r="AE219" i="9"/>
  <c r="AD219" i="9"/>
  <c r="AB219" i="9"/>
  <c r="AA219" i="9"/>
  <c r="Z219" i="9"/>
  <c r="Y219" i="9"/>
  <c r="X219" i="9"/>
  <c r="W219" i="9"/>
  <c r="U219" i="9"/>
  <c r="T219" i="9"/>
  <c r="S219" i="9"/>
  <c r="R219" i="9"/>
  <c r="Q219" i="9"/>
  <c r="P219" i="9"/>
  <c r="N219" i="9"/>
  <c r="M219" i="9"/>
  <c r="L219" i="9"/>
  <c r="K219" i="9"/>
  <c r="J219" i="9"/>
  <c r="I219" i="9"/>
  <c r="G219" i="9"/>
  <c r="F219" i="9"/>
  <c r="E219" i="9"/>
  <c r="D219" i="9"/>
  <c r="C219" i="9"/>
  <c r="B219" i="9"/>
  <c r="AP218" i="9"/>
  <c r="AO218" i="9"/>
  <c r="AN218" i="9"/>
  <c r="AM218" i="9"/>
  <c r="AL218" i="9"/>
  <c r="AK218" i="9"/>
  <c r="AI218" i="9"/>
  <c r="AH218" i="9"/>
  <c r="AG218" i="9"/>
  <c r="AF218" i="9"/>
  <c r="AE218" i="9"/>
  <c r="AD218" i="9"/>
  <c r="AB218" i="9"/>
  <c r="AA218" i="9"/>
  <c r="Z218" i="9"/>
  <c r="Y218" i="9"/>
  <c r="X218" i="9"/>
  <c r="W218" i="9"/>
  <c r="U218" i="9"/>
  <c r="T218" i="9"/>
  <c r="S218" i="9"/>
  <c r="R218" i="9"/>
  <c r="Q218" i="9"/>
  <c r="P218" i="9"/>
  <c r="N218" i="9"/>
  <c r="M218" i="9"/>
  <c r="L218" i="9"/>
  <c r="K218" i="9"/>
  <c r="J218" i="9"/>
  <c r="I218" i="9"/>
  <c r="G218" i="9"/>
  <c r="F218" i="9"/>
  <c r="E218" i="9"/>
  <c r="D218" i="9"/>
  <c r="C218" i="9"/>
  <c r="B218" i="9"/>
  <c r="AP217" i="9"/>
  <c r="AO217" i="9"/>
  <c r="AN217" i="9"/>
  <c r="AM217" i="9"/>
  <c r="AL217" i="9"/>
  <c r="AK217" i="9"/>
  <c r="AI217" i="9"/>
  <c r="AH217" i="9"/>
  <c r="AG217" i="9"/>
  <c r="AF217" i="9"/>
  <c r="AE217" i="9"/>
  <c r="AD217" i="9"/>
  <c r="AB217" i="9"/>
  <c r="AA217" i="9"/>
  <c r="Z217" i="9"/>
  <c r="Y217" i="9"/>
  <c r="X217" i="9"/>
  <c r="W217" i="9"/>
  <c r="U217" i="9"/>
  <c r="T217" i="9"/>
  <c r="S217" i="9"/>
  <c r="R217" i="9"/>
  <c r="Q217" i="9"/>
  <c r="P217" i="9"/>
  <c r="N217" i="9"/>
  <c r="M217" i="9"/>
  <c r="L217" i="9"/>
  <c r="K217" i="9"/>
  <c r="J217" i="9"/>
  <c r="I217" i="9"/>
  <c r="G217" i="9"/>
  <c r="F217" i="9"/>
  <c r="E217" i="9"/>
  <c r="D217" i="9"/>
  <c r="C217" i="9"/>
  <c r="B217" i="9"/>
  <c r="AP216" i="9"/>
  <c r="AO216" i="9"/>
  <c r="AN216" i="9"/>
  <c r="AM216" i="9"/>
  <c r="AL216" i="9"/>
  <c r="AK216" i="9"/>
  <c r="AI216" i="9"/>
  <c r="AH216" i="9"/>
  <c r="AG216" i="9"/>
  <c r="AF216" i="9"/>
  <c r="AE216" i="9"/>
  <c r="AD216" i="9"/>
  <c r="AB216" i="9"/>
  <c r="AA216" i="9"/>
  <c r="Z216" i="9"/>
  <c r="Y216" i="9"/>
  <c r="X216" i="9"/>
  <c r="W216" i="9"/>
  <c r="U216" i="9"/>
  <c r="T216" i="9"/>
  <c r="S216" i="9"/>
  <c r="R216" i="9"/>
  <c r="Q216" i="9"/>
  <c r="P216" i="9"/>
  <c r="N216" i="9"/>
  <c r="M216" i="9"/>
  <c r="L216" i="9"/>
  <c r="K216" i="9"/>
  <c r="J216" i="9"/>
  <c r="I216" i="9"/>
  <c r="G216" i="9"/>
  <c r="F216" i="9"/>
  <c r="E216" i="9"/>
  <c r="D216" i="9"/>
  <c r="C216" i="9"/>
  <c r="B216" i="9"/>
  <c r="AP215" i="9"/>
  <c r="AO215" i="9"/>
  <c r="AN215" i="9"/>
  <c r="AM215" i="9"/>
  <c r="AL215" i="9"/>
  <c r="AK215" i="9"/>
  <c r="AI215" i="9"/>
  <c r="AH215" i="9"/>
  <c r="AG215" i="9"/>
  <c r="AF215" i="9"/>
  <c r="AE215" i="9"/>
  <c r="AD215" i="9"/>
  <c r="AB215" i="9"/>
  <c r="AA215" i="9"/>
  <c r="Z215" i="9"/>
  <c r="Y215" i="9"/>
  <c r="X215" i="9"/>
  <c r="W215" i="9"/>
  <c r="U215" i="9"/>
  <c r="T215" i="9"/>
  <c r="S215" i="9"/>
  <c r="R215" i="9"/>
  <c r="Q215" i="9"/>
  <c r="P215" i="9"/>
  <c r="N215" i="9"/>
  <c r="M215" i="9"/>
  <c r="L215" i="9"/>
  <c r="K215" i="9"/>
  <c r="J215" i="9"/>
  <c r="I215" i="9"/>
  <c r="G215" i="9"/>
  <c r="F215" i="9"/>
  <c r="E215" i="9"/>
  <c r="D215" i="9"/>
  <c r="C215" i="9"/>
  <c r="B215" i="9"/>
  <c r="AP214" i="9"/>
  <c r="AO214" i="9"/>
  <c r="AN214" i="9"/>
  <c r="AM214" i="9"/>
  <c r="AL214" i="9"/>
  <c r="AK214" i="9"/>
  <c r="AI214" i="9"/>
  <c r="AH214" i="9"/>
  <c r="AG214" i="9"/>
  <c r="AF214" i="9"/>
  <c r="AE214" i="9"/>
  <c r="AD214" i="9"/>
  <c r="AB214" i="9"/>
  <c r="AA214" i="9"/>
  <c r="Z214" i="9"/>
  <c r="Y214" i="9"/>
  <c r="X214" i="9"/>
  <c r="W214" i="9"/>
  <c r="U214" i="9"/>
  <c r="T214" i="9"/>
  <c r="S214" i="9"/>
  <c r="R214" i="9"/>
  <c r="Q214" i="9"/>
  <c r="P214" i="9"/>
  <c r="N214" i="9"/>
  <c r="M214" i="9"/>
  <c r="L214" i="9"/>
  <c r="K214" i="9"/>
  <c r="J214" i="9"/>
  <c r="I214" i="9"/>
  <c r="G214" i="9"/>
  <c r="F214" i="9"/>
  <c r="E214" i="9"/>
  <c r="D214" i="9"/>
  <c r="C214" i="9"/>
  <c r="B214" i="9"/>
  <c r="AP213" i="9"/>
  <c r="AO213" i="9"/>
  <c r="AN213" i="9"/>
  <c r="AM213" i="9"/>
  <c r="AL213" i="9"/>
  <c r="AK213" i="9"/>
  <c r="AI213" i="9"/>
  <c r="AH213" i="9"/>
  <c r="AG213" i="9"/>
  <c r="AF213" i="9"/>
  <c r="AE213" i="9"/>
  <c r="AD213" i="9"/>
  <c r="AB213" i="9"/>
  <c r="AA213" i="9"/>
  <c r="Z213" i="9"/>
  <c r="Y213" i="9"/>
  <c r="X213" i="9"/>
  <c r="W213" i="9"/>
  <c r="U213" i="9"/>
  <c r="T213" i="9"/>
  <c r="S213" i="9"/>
  <c r="R213" i="9"/>
  <c r="Q213" i="9"/>
  <c r="P213" i="9"/>
  <c r="N213" i="9"/>
  <c r="M213" i="9"/>
  <c r="L213" i="9"/>
  <c r="K213" i="9"/>
  <c r="J213" i="9"/>
  <c r="I213" i="9"/>
  <c r="G213" i="9"/>
  <c r="F213" i="9"/>
  <c r="E213" i="9"/>
  <c r="D213" i="9"/>
  <c r="C213" i="9"/>
  <c r="B213" i="9"/>
  <c r="AP212" i="9"/>
  <c r="AO212" i="9"/>
  <c r="AN212" i="9"/>
  <c r="AM212" i="9"/>
  <c r="AL212" i="9"/>
  <c r="AK212" i="9"/>
  <c r="AI212" i="9"/>
  <c r="AH212" i="9"/>
  <c r="AG212" i="9"/>
  <c r="AF212" i="9"/>
  <c r="AE212" i="9"/>
  <c r="AD212" i="9"/>
  <c r="AB212" i="9"/>
  <c r="AA212" i="9"/>
  <c r="Z212" i="9"/>
  <c r="Y212" i="9"/>
  <c r="X212" i="9"/>
  <c r="W212" i="9"/>
  <c r="U212" i="9"/>
  <c r="T212" i="9"/>
  <c r="S212" i="9"/>
  <c r="R212" i="9"/>
  <c r="Q212" i="9"/>
  <c r="P212" i="9"/>
  <c r="N212" i="9"/>
  <c r="M212" i="9"/>
  <c r="L212" i="9"/>
  <c r="K212" i="9"/>
  <c r="J212" i="9"/>
  <c r="I212" i="9"/>
  <c r="G212" i="9"/>
  <c r="F212" i="9"/>
  <c r="E212" i="9"/>
  <c r="D212" i="9"/>
  <c r="C212" i="9"/>
  <c r="B212" i="9"/>
  <c r="AP211" i="9"/>
  <c r="AO211" i="9"/>
  <c r="AN211" i="9"/>
  <c r="AM211" i="9"/>
  <c r="AL211" i="9"/>
  <c r="AK211" i="9"/>
  <c r="AI211" i="9"/>
  <c r="AH211" i="9"/>
  <c r="AG211" i="9"/>
  <c r="AF211" i="9"/>
  <c r="AE211" i="9"/>
  <c r="AD211" i="9"/>
  <c r="AB211" i="9"/>
  <c r="AA211" i="9"/>
  <c r="Z211" i="9"/>
  <c r="Y211" i="9"/>
  <c r="X211" i="9"/>
  <c r="W211" i="9"/>
  <c r="U211" i="9"/>
  <c r="T211" i="9"/>
  <c r="S211" i="9"/>
  <c r="R211" i="9"/>
  <c r="Q211" i="9"/>
  <c r="P211" i="9"/>
  <c r="N211" i="9"/>
  <c r="M211" i="9"/>
  <c r="L211" i="9"/>
  <c r="K211" i="9"/>
  <c r="J211" i="9"/>
  <c r="I211" i="9"/>
  <c r="G211" i="9"/>
  <c r="F211" i="9"/>
  <c r="E211" i="9"/>
  <c r="D211" i="9"/>
  <c r="C211" i="9"/>
  <c r="B211" i="9"/>
  <c r="AP210" i="9"/>
  <c r="AO210" i="9"/>
  <c r="AN210" i="9"/>
  <c r="AM210" i="9"/>
  <c r="AL210" i="9"/>
  <c r="AK210" i="9"/>
  <c r="AI210" i="9"/>
  <c r="AH210" i="9"/>
  <c r="AG210" i="9"/>
  <c r="AF210" i="9"/>
  <c r="AE210" i="9"/>
  <c r="AD210" i="9"/>
  <c r="AB210" i="9"/>
  <c r="AA210" i="9"/>
  <c r="Z210" i="9"/>
  <c r="Y210" i="9"/>
  <c r="X210" i="9"/>
  <c r="W210" i="9"/>
  <c r="U210" i="9"/>
  <c r="T210" i="9"/>
  <c r="S210" i="9"/>
  <c r="R210" i="9"/>
  <c r="Q210" i="9"/>
  <c r="P210" i="9"/>
  <c r="N210" i="9"/>
  <c r="M210" i="9"/>
  <c r="L210" i="9"/>
  <c r="K210" i="9"/>
  <c r="J210" i="9"/>
  <c r="I210" i="9"/>
  <c r="G210" i="9"/>
  <c r="F210" i="9"/>
  <c r="E210" i="9"/>
  <c r="D210" i="9"/>
  <c r="C210" i="9"/>
  <c r="B210" i="9"/>
  <c r="AP209" i="9"/>
  <c r="AO209" i="9"/>
  <c r="AN209" i="9"/>
  <c r="AM209" i="9"/>
  <c r="AL209" i="9"/>
  <c r="AK209" i="9"/>
  <c r="AI209" i="9"/>
  <c r="AH209" i="9"/>
  <c r="AG209" i="9"/>
  <c r="AF209" i="9"/>
  <c r="AE209" i="9"/>
  <c r="AD209" i="9"/>
  <c r="AB209" i="9"/>
  <c r="AA209" i="9"/>
  <c r="Z209" i="9"/>
  <c r="Y209" i="9"/>
  <c r="X209" i="9"/>
  <c r="W209" i="9"/>
  <c r="U209" i="9"/>
  <c r="T209" i="9"/>
  <c r="S209" i="9"/>
  <c r="R209" i="9"/>
  <c r="Q209" i="9"/>
  <c r="P209" i="9"/>
  <c r="N209" i="9"/>
  <c r="M209" i="9"/>
  <c r="L209" i="9"/>
  <c r="K209" i="9"/>
  <c r="J209" i="9"/>
  <c r="I209" i="9"/>
  <c r="G209" i="9"/>
  <c r="F209" i="9"/>
  <c r="E209" i="9"/>
  <c r="D209" i="9"/>
  <c r="C209" i="9"/>
  <c r="B209" i="9"/>
  <c r="AP208" i="9"/>
  <c r="AO208" i="9"/>
  <c r="AN208" i="9"/>
  <c r="AM208" i="9"/>
  <c r="AL208" i="9"/>
  <c r="AK208" i="9"/>
  <c r="AI208" i="9"/>
  <c r="AH208" i="9"/>
  <c r="AG208" i="9"/>
  <c r="AF208" i="9"/>
  <c r="AE208" i="9"/>
  <c r="AD208" i="9"/>
  <c r="AB208" i="9"/>
  <c r="AA208" i="9"/>
  <c r="Z208" i="9"/>
  <c r="Y208" i="9"/>
  <c r="X208" i="9"/>
  <c r="W208" i="9"/>
  <c r="U208" i="9"/>
  <c r="T208" i="9"/>
  <c r="S208" i="9"/>
  <c r="R208" i="9"/>
  <c r="Q208" i="9"/>
  <c r="P208" i="9"/>
  <c r="N208" i="9"/>
  <c r="M208" i="9"/>
  <c r="L208" i="9"/>
  <c r="K208" i="9"/>
  <c r="J208" i="9"/>
  <c r="I208" i="9"/>
  <c r="G208" i="9"/>
  <c r="F208" i="9"/>
  <c r="E208" i="9"/>
  <c r="D208" i="9"/>
  <c r="C208" i="9"/>
  <c r="B208" i="9"/>
  <c r="AP207" i="9"/>
  <c r="AO207" i="9"/>
  <c r="AN207" i="9"/>
  <c r="AM207" i="9"/>
  <c r="AL207" i="9"/>
  <c r="AK207" i="9"/>
  <c r="AI207" i="9"/>
  <c r="AH207" i="9"/>
  <c r="AG207" i="9"/>
  <c r="AF207" i="9"/>
  <c r="AE207" i="9"/>
  <c r="AD207" i="9"/>
  <c r="AB207" i="9"/>
  <c r="AA207" i="9"/>
  <c r="Z207" i="9"/>
  <c r="Y207" i="9"/>
  <c r="X207" i="9"/>
  <c r="W207" i="9"/>
  <c r="U207" i="9"/>
  <c r="T207" i="9"/>
  <c r="S207" i="9"/>
  <c r="R207" i="9"/>
  <c r="Q207" i="9"/>
  <c r="P207" i="9"/>
  <c r="N207" i="9"/>
  <c r="M207" i="9"/>
  <c r="L207" i="9"/>
  <c r="K207" i="9"/>
  <c r="J207" i="9"/>
  <c r="I207" i="9"/>
  <c r="G207" i="9"/>
  <c r="F207" i="9"/>
  <c r="E207" i="9"/>
  <c r="D207" i="9"/>
  <c r="C207" i="9"/>
  <c r="B207" i="9"/>
  <c r="AP206" i="9"/>
  <c r="AO206" i="9"/>
  <c r="AN206" i="9"/>
  <c r="AM206" i="9"/>
  <c r="AL206" i="9"/>
  <c r="AK206" i="9"/>
  <c r="AI206" i="9"/>
  <c r="AH206" i="9"/>
  <c r="AG206" i="9"/>
  <c r="AF206" i="9"/>
  <c r="AE206" i="9"/>
  <c r="AD206" i="9"/>
  <c r="AB206" i="9"/>
  <c r="AA206" i="9"/>
  <c r="Z206" i="9"/>
  <c r="Y206" i="9"/>
  <c r="X206" i="9"/>
  <c r="W206" i="9"/>
  <c r="U206" i="9"/>
  <c r="T206" i="9"/>
  <c r="S206" i="9"/>
  <c r="R206" i="9"/>
  <c r="Q206" i="9"/>
  <c r="P206" i="9"/>
  <c r="N206" i="9"/>
  <c r="M206" i="9"/>
  <c r="L206" i="9"/>
  <c r="K206" i="9"/>
  <c r="J206" i="9"/>
  <c r="I206" i="9"/>
  <c r="G206" i="9"/>
  <c r="F206" i="9"/>
  <c r="E206" i="9"/>
  <c r="D206" i="9"/>
  <c r="C206" i="9"/>
  <c r="B206" i="9"/>
  <c r="AP205" i="9"/>
  <c r="AO205" i="9"/>
  <c r="AN205" i="9"/>
  <c r="AM205" i="9"/>
  <c r="AL205" i="9"/>
  <c r="AK205" i="9"/>
  <c r="AI205" i="9"/>
  <c r="AH205" i="9"/>
  <c r="AG205" i="9"/>
  <c r="AF205" i="9"/>
  <c r="AE205" i="9"/>
  <c r="AD205" i="9"/>
  <c r="AB205" i="9"/>
  <c r="AA205" i="9"/>
  <c r="Z205" i="9"/>
  <c r="Y205" i="9"/>
  <c r="X205" i="9"/>
  <c r="W205" i="9"/>
  <c r="U205" i="9"/>
  <c r="T205" i="9"/>
  <c r="S205" i="9"/>
  <c r="R205" i="9"/>
  <c r="Q205" i="9"/>
  <c r="P205" i="9"/>
  <c r="N205" i="9"/>
  <c r="M205" i="9"/>
  <c r="L205" i="9"/>
  <c r="K205" i="9"/>
  <c r="J205" i="9"/>
  <c r="I205" i="9"/>
  <c r="G205" i="9"/>
  <c r="F205" i="9"/>
  <c r="E205" i="9"/>
  <c r="D205" i="9"/>
  <c r="C205" i="9"/>
  <c r="B205" i="9"/>
  <c r="AP204" i="9"/>
  <c r="AO204" i="9"/>
  <c r="AN204" i="9"/>
  <c r="AM204" i="9"/>
  <c r="AL204" i="9"/>
  <c r="AK204" i="9"/>
  <c r="AI204" i="9"/>
  <c r="AH204" i="9"/>
  <c r="AG204" i="9"/>
  <c r="AF204" i="9"/>
  <c r="AE204" i="9"/>
  <c r="AD204" i="9"/>
  <c r="AB204" i="9"/>
  <c r="AA204" i="9"/>
  <c r="Z204" i="9"/>
  <c r="Y204" i="9"/>
  <c r="X204" i="9"/>
  <c r="W204" i="9"/>
  <c r="U204" i="9"/>
  <c r="T204" i="9"/>
  <c r="S204" i="9"/>
  <c r="R204" i="9"/>
  <c r="Q204" i="9"/>
  <c r="P204" i="9"/>
  <c r="N204" i="9"/>
  <c r="M204" i="9"/>
  <c r="L204" i="9"/>
  <c r="K204" i="9"/>
  <c r="J204" i="9"/>
  <c r="I204" i="9"/>
  <c r="G204" i="9"/>
  <c r="F204" i="9"/>
  <c r="E204" i="9"/>
  <c r="D204" i="9"/>
  <c r="C204" i="9"/>
  <c r="B204" i="9"/>
  <c r="AP203" i="9"/>
  <c r="AO203" i="9"/>
  <c r="AN203" i="9"/>
  <c r="AM203" i="9"/>
  <c r="AL203" i="9"/>
  <c r="AK203" i="9"/>
  <c r="AI203" i="9"/>
  <c r="AH203" i="9"/>
  <c r="AG203" i="9"/>
  <c r="AF203" i="9"/>
  <c r="AE203" i="9"/>
  <c r="AD203" i="9"/>
  <c r="AB203" i="9"/>
  <c r="AA203" i="9"/>
  <c r="Z203" i="9"/>
  <c r="Y203" i="9"/>
  <c r="X203" i="9"/>
  <c r="W203" i="9"/>
  <c r="U203" i="9"/>
  <c r="T203" i="9"/>
  <c r="S203" i="9"/>
  <c r="R203" i="9"/>
  <c r="Q203" i="9"/>
  <c r="P203" i="9"/>
  <c r="N203" i="9"/>
  <c r="M203" i="9"/>
  <c r="L203" i="9"/>
  <c r="K203" i="9"/>
  <c r="J203" i="9"/>
  <c r="I203" i="9"/>
  <c r="G203" i="9"/>
  <c r="F203" i="9"/>
  <c r="E203" i="9"/>
  <c r="D203" i="9"/>
  <c r="C203" i="9"/>
  <c r="B203" i="9"/>
  <c r="AP202" i="9"/>
  <c r="AO202" i="9"/>
  <c r="AN202" i="9"/>
  <c r="AM202" i="9"/>
  <c r="AL202" i="9"/>
  <c r="AK202" i="9"/>
  <c r="AI202" i="9"/>
  <c r="AH202" i="9"/>
  <c r="AG202" i="9"/>
  <c r="AF202" i="9"/>
  <c r="AE202" i="9"/>
  <c r="AD202" i="9"/>
  <c r="AB202" i="9"/>
  <c r="AA202" i="9"/>
  <c r="Z202" i="9"/>
  <c r="Y202" i="9"/>
  <c r="X202" i="9"/>
  <c r="W202" i="9"/>
  <c r="U202" i="9"/>
  <c r="T202" i="9"/>
  <c r="S202" i="9"/>
  <c r="R202" i="9"/>
  <c r="Q202" i="9"/>
  <c r="P202" i="9"/>
  <c r="N202" i="9"/>
  <c r="M202" i="9"/>
  <c r="L202" i="9"/>
  <c r="K202" i="9"/>
  <c r="J202" i="9"/>
  <c r="I202" i="9"/>
  <c r="G202" i="9"/>
  <c r="F202" i="9"/>
  <c r="E202" i="9"/>
  <c r="D202" i="9"/>
  <c r="C202" i="9"/>
  <c r="B202" i="9"/>
  <c r="AP201" i="9"/>
  <c r="AO201" i="9"/>
  <c r="AN201" i="9"/>
  <c r="AM201" i="9"/>
  <c r="AL201" i="9"/>
  <c r="AK201" i="9"/>
  <c r="AI201" i="9"/>
  <c r="AH201" i="9"/>
  <c r="AG201" i="9"/>
  <c r="AF201" i="9"/>
  <c r="AE201" i="9"/>
  <c r="AD201" i="9"/>
  <c r="AB201" i="9"/>
  <c r="AA201" i="9"/>
  <c r="Z201" i="9"/>
  <c r="Y201" i="9"/>
  <c r="X201" i="9"/>
  <c r="W201" i="9"/>
  <c r="U201" i="9"/>
  <c r="T201" i="9"/>
  <c r="S201" i="9"/>
  <c r="R201" i="9"/>
  <c r="Q201" i="9"/>
  <c r="P201" i="9"/>
  <c r="N201" i="9"/>
  <c r="M201" i="9"/>
  <c r="L201" i="9"/>
  <c r="K201" i="9"/>
  <c r="J201" i="9"/>
  <c r="I201" i="9"/>
  <c r="G201" i="9"/>
  <c r="F201" i="9"/>
  <c r="E201" i="9"/>
  <c r="D201" i="9"/>
  <c r="C201" i="9"/>
  <c r="B201" i="9"/>
  <c r="AP200" i="9"/>
  <c r="AO200" i="9"/>
  <c r="AN200" i="9"/>
  <c r="AM200" i="9"/>
  <c r="AL200" i="9"/>
  <c r="AK200" i="9"/>
  <c r="AI200" i="9"/>
  <c r="AH200" i="9"/>
  <c r="AG200" i="9"/>
  <c r="AF200" i="9"/>
  <c r="AE200" i="9"/>
  <c r="AD200" i="9"/>
  <c r="AB200" i="9"/>
  <c r="AA200" i="9"/>
  <c r="Z200" i="9"/>
  <c r="Y200" i="9"/>
  <c r="X200" i="9"/>
  <c r="W200" i="9"/>
  <c r="U200" i="9"/>
  <c r="T200" i="9"/>
  <c r="S200" i="9"/>
  <c r="R200" i="9"/>
  <c r="Q200" i="9"/>
  <c r="P200" i="9"/>
  <c r="N200" i="9"/>
  <c r="M200" i="9"/>
  <c r="L200" i="9"/>
  <c r="K200" i="9"/>
  <c r="J200" i="9"/>
  <c r="I200" i="9"/>
  <c r="G200" i="9"/>
  <c r="F200" i="9"/>
  <c r="E200" i="9"/>
  <c r="D200" i="9"/>
  <c r="C200" i="9"/>
  <c r="B200" i="9"/>
  <c r="AP199" i="9"/>
  <c r="AO199" i="9"/>
  <c r="AN199" i="9"/>
  <c r="AM199" i="9"/>
  <c r="AL199" i="9"/>
  <c r="AK199" i="9"/>
  <c r="AI199" i="9"/>
  <c r="AH199" i="9"/>
  <c r="AG199" i="9"/>
  <c r="AF199" i="9"/>
  <c r="AE199" i="9"/>
  <c r="AD199" i="9"/>
  <c r="AB199" i="9"/>
  <c r="AA199" i="9"/>
  <c r="Z199" i="9"/>
  <c r="Y199" i="9"/>
  <c r="X199" i="9"/>
  <c r="W199" i="9"/>
  <c r="U199" i="9"/>
  <c r="T199" i="9"/>
  <c r="S199" i="9"/>
  <c r="R199" i="9"/>
  <c r="Q199" i="9"/>
  <c r="P199" i="9"/>
  <c r="N199" i="9"/>
  <c r="M199" i="9"/>
  <c r="L199" i="9"/>
  <c r="K199" i="9"/>
  <c r="J199" i="9"/>
  <c r="I199" i="9"/>
  <c r="G199" i="9"/>
  <c r="F199" i="9"/>
  <c r="E199" i="9"/>
  <c r="D199" i="9"/>
  <c r="C199" i="9"/>
  <c r="B199" i="9"/>
  <c r="AP198" i="9"/>
  <c r="AO198" i="9"/>
  <c r="AN198" i="9"/>
  <c r="AM198" i="9"/>
  <c r="AL198" i="9"/>
  <c r="AK198" i="9"/>
  <c r="AI198" i="9"/>
  <c r="AH198" i="9"/>
  <c r="AG198" i="9"/>
  <c r="AF198" i="9"/>
  <c r="AE198" i="9"/>
  <c r="AD198" i="9"/>
  <c r="AB198" i="9"/>
  <c r="AA198" i="9"/>
  <c r="Z198" i="9"/>
  <c r="Y198" i="9"/>
  <c r="X198" i="9"/>
  <c r="W198" i="9"/>
  <c r="U198" i="9"/>
  <c r="T198" i="9"/>
  <c r="S198" i="9"/>
  <c r="R198" i="9"/>
  <c r="Q198" i="9"/>
  <c r="P198" i="9"/>
  <c r="N198" i="9"/>
  <c r="M198" i="9"/>
  <c r="L198" i="9"/>
  <c r="K198" i="9"/>
  <c r="J198" i="9"/>
  <c r="I198" i="9"/>
  <c r="G198" i="9"/>
  <c r="F198" i="9"/>
  <c r="E198" i="9"/>
  <c r="D198" i="9"/>
  <c r="C198" i="9"/>
  <c r="B198" i="9"/>
  <c r="AP197" i="9"/>
  <c r="AO197" i="9"/>
  <c r="AN197" i="9"/>
  <c r="AM197" i="9"/>
  <c r="AL197" i="9"/>
  <c r="AK197" i="9"/>
  <c r="AI197" i="9"/>
  <c r="AH197" i="9"/>
  <c r="AG197" i="9"/>
  <c r="AF197" i="9"/>
  <c r="AE197" i="9"/>
  <c r="AD197" i="9"/>
  <c r="AB197" i="9"/>
  <c r="AA197" i="9"/>
  <c r="Z197" i="9"/>
  <c r="Y197" i="9"/>
  <c r="X197" i="9"/>
  <c r="W197" i="9"/>
  <c r="U197" i="9"/>
  <c r="T197" i="9"/>
  <c r="S197" i="9"/>
  <c r="R197" i="9"/>
  <c r="Q197" i="9"/>
  <c r="P197" i="9"/>
  <c r="N197" i="9"/>
  <c r="M197" i="9"/>
  <c r="L197" i="9"/>
  <c r="K197" i="9"/>
  <c r="J197" i="9"/>
  <c r="I197" i="9"/>
  <c r="G197" i="9"/>
  <c r="F197" i="9"/>
  <c r="E197" i="9"/>
  <c r="D197" i="9"/>
  <c r="C197" i="9"/>
  <c r="B197" i="9"/>
  <c r="AP196" i="9"/>
  <c r="AO196" i="9"/>
  <c r="AN196" i="9"/>
  <c r="AM196" i="9"/>
  <c r="AL196" i="9"/>
  <c r="AK196" i="9"/>
  <c r="AI196" i="9"/>
  <c r="AH196" i="9"/>
  <c r="AG196" i="9"/>
  <c r="AF196" i="9"/>
  <c r="AE196" i="9"/>
  <c r="AD196" i="9"/>
  <c r="AB196" i="9"/>
  <c r="AA196" i="9"/>
  <c r="Z196" i="9"/>
  <c r="Y196" i="9"/>
  <c r="X196" i="9"/>
  <c r="W196" i="9"/>
  <c r="U196" i="9"/>
  <c r="T196" i="9"/>
  <c r="S196" i="9"/>
  <c r="R196" i="9"/>
  <c r="Q196" i="9"/>
  <c r="P196" i="9"/>
  <c r="N196" i="9"/>
  <c r="M196" i="9"/>
  <c r="L196" i="9"/>
  <c r="K196" i="9"/>
  <c r="J196" i="9"/>
  <c r="I196" i="9"/>
  <c r="G196" i="9"/>
  <c r="F196" i="9"/>
  <c r="E196" i="9"/>
  <c r="D196" i="9"/>
  <c r="C196" i="9"/>
  <c r="B196" i="9"/>
  <c r="AP195" i="9"/>
  <c r="AO195" i="9"/>
  <c r="AN195" i="9"/>
  <c r="AM195" i="9"/>
  <c r="AL195" i="9"/>
  <c r="AK195" i="9"/>
  <c r="AI195" i="9"/>
  <c r="AH195" i="9"/>
  <c r="AG195" i="9"/>
  <c r="AF195" i="9"/>
  <c r="AE195" i="9"/>
  <c r="AD195" i="9"/>
  <c r="AB195" i="9"/>
  <c r="AA195" i="9"/>
  <c r="Z195" i="9"/>
  <c r="Y195" i="9"/>
  <c r="X195" i="9"/>
  <c r="W195" i="9"/>
  <c r="U195" i="9"/>
  <c r="T195" i="9"/>
  <c r="S195" i="9"/>
  <c r="R195" i="9"/>
  <c r="Q195" i="9"/>
  <c r="P195" i="9"/>
  <c r="N195" i="9"/>
  <c r="M195" i="9"/>
  <c r="L195" i="9"/>
  <c r="K195" i="9"/>
  <c r="J195" i="9"/>
  <c r="I195" i="9"/>
  <c r="G195" i="9"/>
  <c r="F195" i="9"/>
  <c r="E195" i="9"/>
  <c r="D195" i="9"/>
  <c r="C195" i="9"/>
  <c r="B195" i="9"/>
  <c r="AP194" i="9"/>
  <c r="AO194" i="9"/>
  <c r="AN194" i="9"/>
  <c r="AM194" i="9"/>
  <c r="AL194" i="9"/>
  <c r="AK194" i="9"/>
  <c r="AI194" i="9"/>
  <c r="AH194" i="9"/>
  <c r="AG194" i="9"/>
  <c r="AF194" i="9"/>
  <c r="AE194" i="9"/>
  <c r="AD194" i="9"/>
  <c r="AB194" i="9"/>
  <c r="AA194" i="9"/>
  <c r="Z194" i="9"/>
  <c r="Y194" i="9"/>
  <c r="X194" i="9"/>
  <c r="W194" i="9"/>
  <c r="U194" i="9"/>
  <c r="T194" i="9"/>
  <c r="S194" i="9"/>
  <c r="R194" i="9"/>
  <c r="Q194" i="9"/>
  <c r="P194" i="9"/>
  <c r="N194" i="9"/>
  <c r="M194" i="9"/>
  <c r="L194" i="9"/>
  <c r="K194" i="9"/>
  <c r="J194" i="9"/>
  <c r="I194" i="9"/>
  <c r="G194" i="9"/>
  <c r="F194" i="9"/>
  <c r="E194" i="9"/>
  <c r="D194" i="9"/>
  <c r="C194" i="9"/>
  <c r="B194" i="9"/>
  <c r="AP193" i="9"/>
  <c r="AO193" i="9"/>
  <c r="AN193" i="9"/>
  <c r="AM193" i="9"/>
  <c r="AL193" i="9"/>
  <c r="AK193" i="9"/>
  <c r="AI193" i="9"/>
  <c r="AH193" i="9"/>
  <c r="AG193" i="9"/>
  <c r="AF193" i="9"/>
  <c r="AE193" i="9"/>
  <c r="AD193" i="9"/>
  <c r="AB193" i="9"/>
  <c r="AA193" i="9"/>
  <c r="Z193" i="9"/>
  <c r="Y193" i="9"/>
  <c r="X193" i="9"/>
  <c r="W193" i="9"/>
  <c r="U193" i="9"/>
  <c r="T193" i="9"/>
  <c r="S193" i="9"/>
  <c r="R193" i="9"/>
  <c r="Q193" i="9"/>
  <c r="P193" i="9"/>
  <c r="N193" i="9"/>
  <c r="M193" i="9"/>
  <c r="L193" i="9"/>
  <c r="K193" i="9"/>
  <c r="J193" i="9"/>
  <c r="I193" i="9"/>
  <c r="G193" i="9"/>
  <c r="F193" i="9"/>
  <c r="E193" i="9"/>
  <c r="D193" i="9"/>
  <c r="C193" i="9"/>
  <c r="B193" i="9"/>
  <c r="AP192" i="9"/>
  <c r="AO192" i="9"/>
  <c r="AN192" i="9"/>
  <c r="AM192" i="9"/>
  <c r="AL192" i="9"/>
  <c r="AK192" i="9"/>
  <c r="AI192" i="9"/>
  <c r="AH192" i="9"/>
  <c r="AG192" i="9"/>
  <c r="AF192" i="9"/>
  <c r="AE192" i="9"/>
  <c r="AD192" i="9"/>
  <c r="AB192" i="9"/>
  <c r="AA192" i="9"/>
  <c r="Z192" i="9"/>
  <c r="Y192" i="9"/>
  <c r="X192" i="9"/>
  <c r="W192" i="9"/>
  <c r="U192" i="9"/>
  <c r="T192" i="9"/>
  <c r="S192" i="9"/>
  <c r="R192" i="9"/>
  <c r="Q192" i="9"/>
  <c r="P192" i="9"/>
  <c r="N192" i="9"/>
  <c r="M192" i="9"/>
  <c r="L192" i="9"/>
  <c r="K192" i="9"/>
  <c r="J192" i="9"/>
  <c r="I192" i="9"/>
  <c r="G192" i="9"/>
  <c r="F192" i="9"/>
  <c r="E192" i="9"/>
  <c r="D192" i="9"/>
  <c r="C192" i="9"/>
  <c r="B192" i="9"/>
  <c r="AP191" i="9"/>
  <c r="AO191" i="9"/>
  <c r="AN191" i="9"/>
  <c r="AM191" i="9"/>
  <c r="AL191" i="9"/>
  <c r="AK191" i="9"/>
  <c r="AI191" i="9"/>
  <c r="AH191" i="9"/>
  <c r="AG191" i="9"/>
  <c r="AF191" i="9"/>
  <c r="AE191" i="9"/>
  <c r="AD191" i="9"/>
  <c r="AB191" i="9"/>
  <c r="AA191" i="9"/>
  <c r="Z191" i="9"/>
  <c r="Y191" i="9"/>
  <c r="X191" i="9"/>
  <c r="W191" i="9"/>
  <c r="U191" i="9"/>
  <c r="T191" i="9"/>
  <c r="S191" i="9"/>
  <c r="R191" i="9"/>
  <c r="Q191" i="9"/>
  <c r="P191" i="9"/>
  <c r="N191" i="9"/>
  <c r="M191" i="9"/>
  <c r="L191" i="9"/>
  <c r="K191" i="9"/>
  <c r="J191" i="9"/>
  <c r="I191" i="9"/>
  <c r="G191" i="9"/>
  <c r="F191" i="9"/>
  <c r="E191" i="9"/>
  <c r="D191" i="9"/>
  <c r="C191" i="9"/>
  <c r="B191" i="9"/>
  <c r="AP190" i="9"/>
  <c r="AO190" i="9"/>
  <c r="AN190" i="9"/>
  <c r="AM190" i="9"/>
  <c r="AL190" i="9"/>
  <c r="AK190" i="9"/>
  <c r="AI190" i="9"/>
  <c r="AH190" i="9"/>
  <c r="AG190" i="9"/>
  <c r="AF190" i="9"/>
  <c r="AE190" i="9"/>
  <c r="AD190" i="9"/>
  <c r="AB190" i="9"/>
  <c r="AA190" i="9"/>
  <c r="Z190" i="9"/>
  <c r="Y190" i="9"/>
  <c r="X190" i="9"/>
  <c r="W190" i="9"/>
  <c r="U190" i="9"/>
  <c r="T190" i="9"/>
  <c r="S190" i="9"/>
  <c r="R190" i="9"/>
  <c r="Q190" i="9"/>
  <c r="P190" i="9"/>
  <c r="N190" i="9"/>
  <c r="M190" i="9"/>
  <c r="L190" i="9"/>
  <c r="K190" i="9"/>
  <c r="J190" i="9"/>
  <c r="I190" i="9"/>
  <c r="G190" i="9"/>
  <c r="F190" i="9"/>
  <c r="E190" i="9"/>
  <c r="D190" i="9"/>
  <c r="C190" i="9"/>
  <c r="B190" i="9"/>
  <c r="AP189" i="9"/>
  <c r="AO189" i="9"/>
  <c r="AN189" i="9"/>
  <c r="AM189" i="9"/>
  <c r="AL189" i="9"/>
  <c r="AK189" i="9"/>
  <c r="AI189" i="9"/>
  <c r="AH189" i="9"/>
  <c r="AG189" i="9"/>
  <c r="AF189" i="9"/>
  <c r="AE189" i="9"/>
  <c r="AD189" i="9"/>
  <c r="AB189" i="9"/>
  <c r="AA189" i="9"/>
  <c r="Z189" i="9"/>
  <c r="Y189" i="9"/>
  <c r="X189" i="9"/>
  <c r="W189" i="9"/>
  <c r="U189" i="9"/>
  <c r="T189" i="9"/>
  <c r="S189" i="9"/>
  <c r="R189" i="9"/>
  <c r="Q189" i="9"/>
  <c r="P189" i="9"/>
  <c r="N189" i="9"/>
  <c r="M189" i="9"/>
  <c r="L189" i="9"/>
  <c r="K189" i="9"/>
  <c r="J189" i="9"/>
  <c r="I189" i="9"/>
  <c r="G189" i="9"/>
  <c r="F189" i="9"/>
  <c r="E189" i="9"/>
  <c r="D189" i="9"/>
  <c r="C189" i="9"/>
  <c r="B189" i="9"/>
  <c r="AP188" i="9"/>
  <c r="AO188" i="9"/>
  <c r="AN188" i="9"/>
  <c r="AM188" i="9"/>
  <c r="AL188" i="9"/>
  <c r="AK188" i="9"/>
  <c r="AI188" i="9"/>
  <c r="AH188" i="9"/>
  <c r="AG188" i="9"/>
  <c r="AF188" i="9"/>
  <c r="AE188" i="9"/>
  <c r="AD188" i="9"/>
  <c r="AB188" i="9"/>
  <c r="AA188" i="9"/>
  <c r="Z188" i="9"/>
  <c r="Y188" i="9"/>
  <c r="X188" i="9"/>
  <c r="W188" i="9"/>
  <c r="U188" i="9"/>
  <c r="T188" i="9"/>
  <c r="S188" i="9"/>
  <c r="R188" i="9"/>
  <c r="Q188" i="9"/>
  <c r="P188" i="9"/>
  <c r="N188" i="9"/>
  <c r="M188" i="9"/>
  <c r="L188" i="9"/>
  <c r="K188" i="9"/>
  <c r="J188" i="9"/>
  <c r="I188" i="9"/>
  <c r="G188" i="9"/>
  <c r="F188" i="9"/>
  <c r="E188" i="9"/>
  <c r="D188" i="9"/>
  <c r="C188" i="9"/>
  <c r="B188" i="9"/>
  <c r="AP187" i="9"/>
  <c r="AO187" i="9"/>
  <c r="AN187" i="9"/>
  <c r="AM187" i="9"/>
  <c r="AL187" i="9"/>
  <c r="AK187" i="9"/>
  <c r="AI187" i="9"/>
  <c r="AH187" i="9"/>
  <c r="AG187" i="9"/>
  <c r="AF187" i="9"/>
  <c r="AE187" i="9"/>
  <c r="AD187" i="9"/>
  <c r="AB187" i="9"/>
  <c r="AA187" i="9"/>
  <c r="Z187" i="9"/>
  <c r="Y187" i="9"/>
  <c r="X187" i="9"/>
  <c r="W187" i="9"/>
  <c r="U187" i="9"/>
  <c r="T187" i="9"/>
  <c r="S187" i="9"/>
  <c r="R187" i="9"/>
  <c r="Q187" i="9"/>
  <c r="P187" i="9"/>
  <c r="N187" i="9"/>
  <c r="M187" i="9"/>
  <c r="L187" i="9"/>
  <c r="K187" i="9"/>
  <c r="J187" i="9"/>
  <c r="I187" i="9"/>
  <c r="G187" i="9"/>
  <c r="F187" i="9"/>
  <c r="E187" i="9"/>
  <c r="D187" i="9"/>
  <c r="C187" i="9"/>
  <c r="B187" i="9"/>
  <c r="AP186" i="9"/>
  <c r="AO186" i="9"/>
  <c r="AN186" i="9"/>
  <c r="AM186" i="9"/>
  <c r="AL186" i="9"/>
  <c r="AK186" i="9"/>
  <c r="AI186" i="9"/>
  <c r="AH186" i="9"/>
  <c r="AG186" i="9"/>
  <c r="AF186" i="9"/>
  <c r="AE186" i="9"/>
  <c r="AD186" i="9"/>
  <c r="AB186" i="9"/>
  <c r="AA186" i="9"/>
  <c r="Z186" i="9"/>
  <c r="Y186" i="9"/>
  <c r="X186" i="9"/>
  <c r="W186" i="9"/>
  <c r="U186" i="9"/>
  <c r="T186" i="9"/>
  <c r="S186" i="9"/>
  <c r="R186" i="9"/>
  <c r="Q186" i="9"/>
  <c r="P186" i="9"/>
  <c r="N186" i="9"/>
  <c r="M186" i="9"/>
  <c r="L186" i="9"/>
  <c r="K186" i="9"/>
  <c r="J186" i="9"/>
  <c r="I186" i="9"/>
  <c r="G186" i="9"/>
  <c r="F186" i="9"/>
  <c r="E186" i="9"/>
  <c r="D186" i="9"/>
  <c r="C186" i="9"/>
  <c r="B186" i="9"/>
  <c r="AP185" i="9"/>
  <c r="AO185" i="9"/>
  <c r="AN185" i="9"/>
  <c r="AM185" i="9"/>
  <c r="AL185" i="9"/>
  <c r="AK185" i="9"/>
  <c r="AI185" i="9"/>
  <c r="AH185" i="9"/>
  <c r="AG185" i="9"/>
  <c r="AF185" i="9"/>
  <c r="AE185" i="9"/>
  <c r="AD185" i="9"/>
  <c r="AB185" i="9"/>
  <c r="AA185" i="9"/>
  <c r="Z185" i="9"/>
  <c r="Y185" i="9"/>
  <c r="X185" i="9"/>
  <c r="W185" i="9"/>
  <c r="U185" i="9"/>
  <c r="T185" i="9"/>
  <c r="S185" i="9"/>
  <c r="R185" i="9"/>
  <c r="Q185" i="9"/>
  <c r="P185" i="9"/>
  <c r="N185" i="9"/>
  <c r="M185" i="9"/>
  <c r="L185" i="9"/>
  <c r="K185" i="9"/>
  <c r="J185" i="9"/>
  <c r="I185" i="9"/>
  <c r="G185" i="9"/>
  <c r="F185" i="9"/>
  <c r="E185" i="9"/>
  <c r="D185" i="9"/>
  <c r="C185" i="9"/>
  <c r="B185" i="9"/>
  <c r="AP184" i="9"/>
  <c r="AO184" i="9"/>
  <c r="AN184" i="9"/>
  <c r="AM184" i="9"/>
  <c r="AL184" i="9"/>
  <c r="AK184" i="9"/>
  <c r="AI184" i="9"/>
  <c r="AH184" i="9"/>
  <c r="AG184" i="9"/>
  <c r="AF184" i="9"/>
  <c r="AE184" i="9"/>
  <c r="AD184" i="9"/>
  <c r="AB184" i="9"/>
  <c r="AA184" i="9"/>
  <c r="Z184" i="9"/>
  <c r="Y184" i="9"/>
  <c r="X184" i="9"/>
  <c r="W184" i="9"/>
  <c r="U184" i="9"/>
  <c r="T184" i="9"/>
  <c r="S184" i="9"/>
  <c r="R184" i="9"/>
  <c r="Q184" i="9"/>
  <c r="P184" i="9"/>
  <c r="N184" i="9"/>
  <c r="M184" i="9"/>
  <c r="L184" i="9"/>
  <c r="K184" i="9"/>
  <c r="J184" i="9"/>
  <c r="I184" i="9"/>
  <c r="G184" i="9"/>
  <c r="F184" i="9"/>
  <c r="E184" i="9"/>
  <c r="D184" i="9"/>
  <c r="C184" i="9"/>
  <c r="B184" i="9"/>
  <c r="AP183" i="9"/>
  <c r="AO183" i="9"/>
  <c r="AN183" i="9"/>
  <c r="AM183" i="9"/>
  <c r="AL183" i="9"/>
  <c r="AK183" i="9"/>
  <c r="AI183" i="9"/>
  <c r="AH183" i="9"/>
  <c r="AG183" i="9"/>
  <c r="AF183" i="9"/>
  <c r="AE183" i="9"/>
  <c r="AD183" i="9"/>
  <c r="AB183" i="9"/>
  <c r="AA183" i="9"/>
  <c r="Z183" i="9"/>
  <c r="Y183" i="9"/>
  <c r="X183" i="9"/>
  <c r="W183" i="9"/>
  <c r="U183" i="9"/>
  <c r="T183" i="9"/>
  <c r="S183" i="9"/>
  <c r="R183" i="9"/>
  <c r="Q183" i="9"/>
  <c r="P183" i="9"/>
  <c r="N183" i="9"/>
  <c r="M183" i="9"/>
  <c r="L183" i="9"/>
  <c r="K183" i="9"/>
  <c r="J183" i="9"/>
  <c r="I183" i="9"/>
  <c r="G183" i="9"/>
  <c r="F183" i="9"/>
  <c r="E183" i="9"/>
  <c r="D183" i="9"/>
  <c r="C183" i="9"/>
  <c r="B183" i="9"/>
  <c r="AP182" i="9"/>
  <c r="AO182" i="9"/>
  <c r="AN182" i="9"/>
  <c r="AM182" i="9"/>
  <c r="AL182" i="9"/>
  <c r="AK182" i="9"/>
  <c r="AI182" i="9"/>
  <c r="AH182" i="9"/>
  <c r="AG182" i="9"/>
  <c r="AF182" i="9"/>
  <c r="AE182" i="9"/>
  <c r="AD182" i="9"/>
  <c r="AB182" i="9"/>
  <c r="AA182" i="9"/>
  <c r="Z182" i="9"/>
  <c r="Y182" i="9"/>
  <c r="X182" i="9"/>
  <c r="W182" i="9"/>
  <c r="U182" i="9"/>
  <c r="T182" i="9"/>
  <c r="S182" i="9"/>
  <c r="R182" i="9"/>
  <c r="Q182" i="9"/>
  <c r="P182" i="9"/>
  <c r="N182" i="9"/>
  <c r="M182" i="9"/>
  <c r="L182" i="9"/>
  <c r="K182" i="9"/>
  <c r="J182" i="9"/>
  <c r="I182" i="9"/>
  <c r="G182" i="9"/>
  <c r="F182" i="9"/>
  <c r="E182" i="9"/>
  <c r="D182" i="9"/>
  <c r="C182" i="9"/>
  <c r="B182" i="9"/>
  <c r="AP181" i="9"/>
  <c r="AO181" i="9"/>
  <c r="AN181" i="9"/>
  <c r="AM181" i="9"/>
  <c r="AL181" i="9"/>
  <c r="AK181" i="9"/>
  <c r="AI181" i="9"/>
  <c r="AH181" i="9"/>
  <c r="AG181" i="9"/>
  <c r="AF181" i="9"/>
  <c r="AE181" i="9"/>
  <c r="AD181" i="9"/>
  <c r="AB181" i="9"/>
  <c r="AA181" i="9"/>
  <c r="Z181" i="9"/>
  <c r="Y181" i="9"/>
  <c r="X181" i="9"/>
  <c r="W181" i="9"/>
  <c r="U181" i="9"/>
  <c r="T181" i="9"/>
  <c r="S181" i="9"/>
  <c r="R181" i="9"/>
  <c r="Q181" i="9"/>
  <c r="P181" i="9"/>
  <c r="N181" i="9"/>
  <c r="M181" i="9"/>
  <c r="L181" i="9"/>
  <c r="K181" i="9"/>
  <c r="J181" i="9"/>
  <c r="I181" i="9"/>
  <c r="G181" i="9"/>
  <c r="F181" i="9"/>
  <c r="E181" i="9"/>
  <c r="D181" i="9"/>
  <c r="C181" i="9"/>
  <c r="B181" i="9"/>
  <c r="AP180" i="9"/>
  <c r="AO180" i="9"/>
  <c r="AN180" i="9"/>
  <c r="AM180" i="9"/>
  <c r="AL180" i="9"/>
  <c r="AK180" i="9"/>
  <c r="AI180" i="9"/>
  <c r="AH180" i="9"/>
  <c r="AG180" i="9"/>
  <c r="AF180" i="9"/>
  <c r="AE180" i="9"/>
  <c r="AD180" i="9"/>
  <c r="AB180" i="9"/>
  <c r="AA180" i="9"/>
  <c r="Z180" i="9"/>
  <c r="Y180" i="9"/>
  <c r="X180" i="9"/>
  <c r="W180" i="9"/>
  <c r="U180" i="9"/>
  <c r="T180" i="9"/>
  <c r="S180" i="9"/>
  <c r="R180" i="9"/>
  <c r="Q180" i="9"/>
  <c r="P180" i="9"/>
  <c r="N180" i="9"/>
  <c r="M180" i="9"/>
  <c r="L180" i="9"/>
  <c r="K180" i="9"/>
  <c r="J180" i="9"/>
  <c r="I180" i="9"/>
  <c r="G180" i="9"/>
  <c r="F180" i="9"/>
  <c r="E180" i="9"/>
  <c r="D180" i="9"/>
  <c r="C180" i="9"/>
  <c r="B180" i="9"/>
  <c r="AP179" i="9"/>
  <c r="AO179" i="9"/>
  <c r="AN179" i="9"/>
  <c r="AM179" i="9"/>
  <c r="AL179" i="9"/>
  <c r="AK179" i="9"/>
  <c r="AI179" i="9"/>
  <c r="AH179" i="9"/>
  <c r="AG179" i="9"/>
  <c r="AF179" i="9"/>
  <c r="AE179" i="9"/>
  <c r="AD179" i="9"/>
  <c r="AB179" i="9"/>
  <c r="AA179" i="9"/>
  <c r="Z179" i="9"/>
  <c r="Y179" i="9"/>
  <c r="X179" i="9"/>
  <c r="W179" i="9"/>
  <c r="U179" i="9"/>
  <c r="T179" i="9"/>
  <c r="S179" i="9"/>
  <c r="R179" i="9"/>
  <c r="Q179" i="9"/>
  <c r="P179" i="9"/>
  <c r="N179" i="9"/>
  <c r="M179" i="9"/>
  <c r="L179" i="9"/>
  <c r="K179" i="9"/>
  <c r="J179" i="9"/>
  <c r="I179" i="9"/>
  <c r="G179" i="9"/>
  <c r="F179" i="9"/>
  <c r="E179" i="9"/>
  <c r="D179" i="9"/>
  <c r="C179" i="9"/>
  <c r="B179" i="9"/>
  <c r="AP178" i="9"/>
  <c r="AO178" i="9"/>
  <c r="AN178" i="9"/>
  <c r="AM178" i="9"/>
  <c r="AL178" i="9"/>
  <c r="AK178" i="9"/>
  <c r="AI178" i="9"/>
  <c r="AH178" i="9"/>
  <c r="AG178" i="9"/>
  <c r="AF178" i="9"/>
  <c r="AE178" i="9"/>
  <c r="AD178" i="9"/>
  <c r="AB178" i="9"/>
  <c r="AA178" i="9"/>
  <c r="Z178" i="9"/>
  <c r="Y178" i="9"/>
  <c r="X178" i="9"/>
  <c r="W178" i="9"/>
  <c r="U178" i="9"/>
  <c r="T178" i="9"/>
  <c r="S178" i="9"/>
  <c r="R178" i="9"/>
  <c r="Q178" i="9"/>
  <c r="P178" i="9"/>
  <c r="N178" i="9"/>
  <c r="M178" i="9"/>
  <c r="L178" i="9"/>
  <c r="K178" i="9"/>
  <c r="J178" i="9"/>
  <c r="I178" i="9"/>
  <c r="G178" i="9"/>
  <c r="F178" i="9"/>
  <c r="E178" i="9"/>
  <c r="D178" i="9"/>
  <c r="C178" i="9"/>
  <c r="B178" i="9"/>
  <c r="AP177" i="9"/>
  <c r="AO177" i="9"/>
  <c r="AN177" i="9"/>
  <c r="AM177" i="9"/>
  <c r="AL177" i="9"/>
  <c r="AK177" i="9"/>
  <c r="AI177" i="9"/>
  <c r="AH177" i="9"/>
  <c r="AG177" i="9"/>
  <c r="AF177" i="9"/>
  <c r="AE177" i="9"/>
  <c r="AD177" i="9"/>
  <c r="AB177" i="9"/>
  <c r="AA177" i="9"/>
  <c r="Z177" i="9"/>
  <c r="Y177" i="9"/>
  <c r="X177" i="9"/>
  <c r="W177" i="9"/>
  <c r="U177" i="9"/>
  <c r="T177" i="9"/>
  <c r="S177" i="9"/>
  <c r="R177" i="9"/>
  <c r="Q177" i="9"/>
  <c r="P177" i="9"/>
  <c r="N177" i="9"/>
  <c r="M177" i="9"/>
  <c r="L177" i="9"/>
  <c r="K177" i="9"/>
  <c r="J177" i="9"/>
  <c r="I177" i="9"/>
  <c r="G177" i="9"/>
  <c r="F177" i="9"/>
  <c r="E177" i="9"/>
  <c r="D177" i="9"/>
  <c r="C177" i="9"/>
  <c r="B177" i="9"/>
  <c r="AP176" i="9"/>
  <c r="AO176" i="9"/>
  <c r="AN176" i="9"/>
  <c r="AM176" i="9"/>
  <c r="AL176" i="9"/>
  <c r="AK176" i="9"/>
  <c r="AI176" i="9"/>
  <c r="AH176" i="9"/>
  <c r="AG176" i="9"/>
  <c r="AF176" i="9"/>
  <c r="AE176" i="9"/>
  <c r="AD176" i="9"/>
  <c r="AB176" i="9"/>
  <c r="AA176" i="9"/>
  <c r="Z176" i="9"/>
  <c r="Y176" i="9"/>
  <c r="X176" i="9"/>
  <c r="W176" i="9"/>
  <c r="U176" i="9"/>
  <c r="T176" i="9"/>
  <c r="S176" i="9"/>
  <c r="R176" i="9"/>
  <c r="Q176" i="9"/>
  <c r="P176" i="9"/>
  <c r="N176" i="9"/>
  <c r="M176" i="9"/>
  <c r="L176" i="9"/>
  <c r="K176" i="9"/>
  <c r="J176" i="9"/>
  <c r="I176" i="9"/>
  <c r="G176" i="9"/>
  <c r="F176" i="9"/>
  <c r="E176" i="9"/>
  <c r="D176" i="9"/>
  <c r="C176" i="9"/>
  <c r="B176" i="9"/>
  <c r="AP175" i="9"/>
  <c r="AO175" i="9"/>
  <c r="AN175" i="9"/>
  <c r="AM175" i="9"/>
  <c r="AL175" i="9"/>
  <c r="AK175" i="9"/>
  <c r="AI175" i="9"/>
  <c r="AH175" i="9"/>
  <c r="AG175" i="9"/>
  <c r="AF175" i="9"/>
  <c r="AE175" i="9"/>
  <c r="AD175" i="9"/>
  <c r="AB175" i="9"/>
  <c r="AA175" i="9"/>
  <c r="Z175" i="9"/>
  <c r="Y175" i="9"/>
  <c r="X175" i="9"/>
  <c r="W175" i="9"/>
  <c r="U175" i="9"/>
  <c r="T175" i="9"/>
  <c r="S175" i="9"/>
  <c r="R175" i="9"/>
  <c r="Q175" i="9"/>
  <c r="P175" i="9"/>
  <c r="N175" i="9"/>
  <c r="M175" i="9"/>
  <c r="L175" i="9"/>
  <c r="K175" i="9"/>
  <c r="J175" i="9"/>
  <c r="I175" i="9"/>
  <c r="G175" i="9"/>
  <c r="F175" i="9"/>
  <c r="E175" i="9"/>
  <c r="D175" i="9"/>
  <c r="C175" i="9"/>
  <c r="B175" i="9"/>
  <c r="AP174" i="9"/>
  <c r="AO174" i="9"/>
  <c r="AN174" i="9"/>
  <c r="AM174" i="9"/>
  <c r="AL174" i="9"/>
  <c r="AK174" i="9"/>
  <c r="AI174" i="9"/>
  <c r="AH174" i="9"/>
  <c r="AG174" i="9"/>
  <c r="AF174" i="9"/>
  <c r="AE174" i="9"/>
  <c r="AD174" i="9"/>
  <c r="AB174" i="9"/>
  <c r="AA174" i="9"/>
  <c r="Z174" i="9"/>
  <c r="Y174" i="9"/>
  <c r="X174" i="9"/>
  <c r="W174" i="9"/>
  <c r="U174" i="9"/>
  <c r="T174" i="9"/>
  <c r="S174" i="9"/>
  <c r="R174" i="9"/>
  <c r="Q174" i="9"/>
  <c r="P174" i="9"/>
  <c r="N174" i="9"/>
  <c r="M174" i="9"/>
  <c r="L174" i="9"/>
  <c r="K174" i="9"/>
  <c r="J174" i="9"/>
  <c r="I174" i="9"/>
  <c r="G174" i="9"/>
  <c r="F174" i="9"/>
  <c r="E174" i="9"/>
  <c r="D174" i="9"/>
  <c r="C174" i="9"/>
  <c r="B174" i="9"/>
  <c r="AP173" i="9"/>
  <c r="AO173" i="9"/>
  <c r="AN173" i="9"/>
  <c r="AM173" i="9"/>
  <c r="AL173" i="9"/>
  <c r="AK173" i="9"/>
  <c r="AI173" i="9"/>
  <c r="AH173" i="9"/>
  <c r="AG173" i="9"/>
  <c r="AF173" i="9"/>
  <c r="AE173" i="9"/>
  <c r="AD173" i="9"/>
  <c r="AB173" i="9"/>
  <c r="AA173" i="9"/>
  <c r="Z173" i="9"/>
  <c r="Y173" i="9"/>
  <c r="X173" i="9"/>
  <c r="W173" i="9"/>
  <c r="U173" i="9"/>
  <c r="T173" i="9"/>
  <c r="S173" i="9"/>
  <c r="R173" i="9"/>
  <c r="Q173" i="9"/>
  <c r="P173" i="9"/>
  <c r="N173" i="9"/>
  <c r="M173" i="9"/>
  <c r="L173" i="9"/>
  <c r="K173" i="9"/>
  <c r="J173" i="9"/>
  <c r="I173" i="9"/>
  <c r="G173" i="9"/>
  <c r="F173" i="9"/>
  <c r="E173" i="9"/>
  <c r="D173" i="9"/>
  <c r="C173" i="9"/>
  <c r="B173" i="9"/>
  <c r="AP172" i="9"/>
  <c r="AO172" i="9"/>
  <c r="AN172" i="9"/>
  <c r="AM172" i="9"/>
  <c r="AL172" i="9"/>
  <c r="AK172" i="9"/>
  <c r="AI172" i="9"/>
  <c r="AH172" i="9"/>
  <c r="AG172" i="9"/>
  <c r="AF172" i="9"/>
  <c r="AE172" i="9"/>
  <c r="AD172" i="9"/>
  <c r="AB172" i="9"/>
  <c r="AA172" i="9"/>
  <c r="Z172" i="9"/>
  <c r="Y172" i="9"/>
  <c r="X172" i="9"/>
  <c r="W172" i="9"/>
  <c r="U172" i="9"/>
  <c r="T172" i="9"/>
  <c r="S172" i="9"/>
  <c r="R172" i="9"/>
  <c r="Q172" i="9"/>
  <c r="P172" i="9"/>
  <c r="N172" i="9"/>
  <c r="M172" i="9"/>
  <c r="L172" i="9"/>
  <c r="K172" i="9"/>
  <c r="J172" i="9"/>
  <c r="I172" i="9"/>
  <c r="G172" i="9"/>
  <c r="F172" i="9"/>
  <c r="E172" i="9"/>
  <c r="D172" i="9"/>
  <c r="C172" i="9"/>
  <c r="B172" i="9"/>
  <c r="AP171" i="9"/>
  <c r="AO171" i="9"/>
  <c r="AN171" i="9"/>
  <c r="AM171" i="9"/>
  <c r="AL171" i="9"/>
  <c r="AK171" i="9"/>
  <c r="AI171" i="9"/>
  <c r="AH171" i="9"/>
  <c r="AG171" i="9"/>
  <c r="AF171" i="9"/>
  <c r="AE171" i="9"/>
  <c r="AD171" i="9"/>
  <c r="AB171" i="9"/>
  <c r="AA171" i="9"/>
  <c r="Z171" i="9"/>
  <c r="Y171" i="9"/>
  <c r="X171" i="9"/>
  <c r="W171" i="9"/>
  <c r="U171" i="9"/>
  <c r="T171" i="9"/>
  <c r="S171" i="9"/>
  <c r="R171" i="9"/>
  <c r="Q171" i="9"/>
  <c r="P171" i="9"/>
  <c r="N171" i="9"/>
  <c r="M171" i="9"/>
  <c r="L171" i="9"/>
  <c r="K171" i="9"/>
  <c r="J171" i="9"/>
  <c r="I171" i="9"/>
  <c r="G171" i="9"/>
  <c r="F171" i="9"/>
  <c r="E171" i="9"/>
  <c r="D171" i="9"/>
  <c r="C171" i="9"/>
  <c r="B171" i="9"/>
  <c r="AP170" i="9"/>
  <c r="AO170" i="9"/>
  <c r="AN170" i="9"/>
  <c r="AM170" i="9"/>
  <c r="AL170" i="9"/>
  <c r="AK170" i="9"/>
  <c r="AI170" i="9"/>
  <c r="AH170" i="9"/>
  <c r="AG170" i="9"/>
  <c r="AF170" i="9"/>
  <c r="AE170" i="9"/>
  <c r="AD170" i="9"/>
  <c r="AB170" i="9"/>
  <c r="AA170" i="9"/>
  <c r="Z170" i="9"/>
  <c r="Y170" i="9"/>
  <c r="X170" i="9"/>
  <c r="W170" i="9"/>
  <c r="U170" i="9"/>
  <c r="T170" i="9"/>
  <c r="S170" i="9"/>
  <c r="R170" i="9"/>
  <c r="Q170" i="9"/>
  <c r="P170" i="9"/>
  <c r="N170" i="9"/>
  <c r="M170" i="9"/>
  <c r="L170" i="9"/>
  <c r="K170" i="9"/>
  <c r="J170" i="9"/>
  <c r="I170" i="9"/>
  <c r="G170" i="9"/>
  <c r="F170" i="9"/>
  <c r="E170" i="9"/>
  <c r="D170" i="9"/>
  <c r="C170" i="9"/>
  <c r="B170" i="9"/>
  <c r="AP169" i="9"/>
  <c r="AO169" i="9"/>
  <c r="AN169" i="9"/>
  <c r="AM169" i="9"/>
  <c r="AL169" i="9"/>
  <c r="AK169" i="9"/>
  <c r="AI169" i="9"/>
  <c r="AH169" i="9"/>
  <c r="AG169" i="9"/>
  <c r="AF169" i="9"/>
  <c r="AE169" i="9"/>
  <c r="AD169" i="9"/>
  <c r="AB169" i="9"/>
  <c r="AA169" i="9"/>
  <c r="Z169" i="9"/>
  <c r="Y169" i="9"/>
  <c r="X169" i="9"/>
  <c r="W169" i="9"/>
  <c r="U169" i="9"/>
  <c r="T169" i="9"/>
  <c r="S169" i="9"/>
  <c r="R169" i="9"/>
  <c r="Q169" i="9"/>
  <c r="P169" i="9"/>
  <c r="N169" i="9"/>
  <c r="M169" i="9"/>
  <c r="L169" i="9"/>
  <c r="K169" i="9"/>
  <c r="J169" i="9"/>
  <c r="I169" i="9"/>
  <c r="G169" i="9"/>
  <c r="F169" i="9"/>
  <c r="E169" i="9"/>
  <c r="D169" i="9"/>
  <c r="C169" i="9"/>
  <c r="B169" i="9"/>
  <c r="AP168" i="9"/>
  <c r="AO168" i="9"/>
  <c r="AN168" i="9"/>
  <c r="AM168" i="9"/>
  <c r="AL168" i="9"/>
  <c r="AK168" i="9"/>
  <c r="AI168" i="9"/>
  <c r="AH168" i="9"/>
  <c r="AG168" i="9"/>
  <c r="AF168" i="9"/>
  <c r="AE168" i="9"/>
  <c r="AD168" i="9"/>
  <c r="AB168" i="9"/>
  <c r="AA168" i="9"/>
  <c r="Z168" i="9"/>
  <c r="Y168" i="9"/>
  <c r="X168" i="9"/>
  <c r="W168" i="9"/>
  <c r="U168" i="9"/>
  <c r="T168" i="9"/>
  <c r="S168" i="9"/>
  <c r="R168" i="9"/>
  <c r="Q168" i="9"/>
  <c r="P168" i="9"/>
  <c r="N168" i="9"/>
  <c r="M168" i="9"/>
  <c r="L168" i="9"/>
  <c r="K168" i="9"/>
  <c r="J168" i="9"/>
  <c r="I168" i="9"/>
  <c r="G168" i="9"/>
  <c r="F168" i="9"/>
  <c r="E168" i="9"/>
  <c r="D168" i="9"/>
  <c r="C168" i="9"/>
  <c r="B168" i="9"/>
  <c r="AP167" i="9"/>
  <c r="AO167" i="9"/>
  <c r="AN167" i="9"/>
  <c r="AM167" i="9"/>
  <c r="AL167" i="9"/>
  <c r="AK167" i="9"/>
  <c r="AI167" i="9"/>
  <c r="AH167" i="9"/>
  <c r="AG167" i="9"/>
  <c r="AF167" i="9"/>
  <c r="AE167" i="9"/>
  <c r="AD167" i="9"/>
  <c r="AB167" i="9"/>
  <c r="AA167" i="9"/>
  <c r="Z167" i="9"/>
  <c r="Y167" i="9"/>
  <c r="X167" i="9"/>
  <c r="W167" i="9"/>
  <c r="U167" i="9"/>
  <c r="T167" i="9"/>
  <c r="S167" i="9"/>
  <c r="R167" i="9"/>
  <c r="Q167" i="9"/>
  <c r="P167" i="9"/>
  <c r="N167" i="9"/>
  <c r="M167" i="9"/>
  <c r="L167" i="9"/>
  <c r="K167" i="9"/>
  <c r="J167" i="9"/>
  <c r="I167" i="9"/>
  <c r="G167" i="9"/>
  <c r="F167" i="9"/>
  <c r="E167" i="9"/>
  <c r="D167" i="9"/>
  <c r="C167" i="9"/>
  <c r="B167" i="9"/>
  <c r="AP166" i="9"/>
  <c r="AO166" i="9"/>
  <c r="AN166" i="9"/>
  <c r="AM166" i="9"/>
  <c r="AL166" i="9"/>
  <c r="AK166" i="9"/>
  <c r="AI166" i="9"/>
  <c r="AH166" i="9"/>
  <c r="AG166" i="9"/>
  <c r="AF166" i="9"/>
  <c r="AE166" i="9"/>
  <c r="AD166" i="9"/>
  <c r="AB166" i="9"/>
  <c r="AA166" i="9"/>
  <c r="Z166" i="9"/>
  <c r="Y166" i="9"/>
  <c r="X166" i="9"/>
  <c r="W166" i="9"/>
  <c r="U166" i="9"/>
  <c r="T166" i="9"/>
  <c r="S166" i="9"/>
  <c r="R166" i="9"/>
  <c r="Q166" i="9"/>
  <c r="P166" i="9"/>
  <c r="N166" i="9"/>
  <c r="M166" i="9"/>
  <c r="L166" i="9"/>
  <c r="K166" i="9"/>
  <c r="J166" i="9"/>
  <c r="I166" i="9"/>
  <c r="G166" i="9"/>
  <c r="F166" i="9"/>
  <c r="E166" i="9"/>
  <c r="D166" i="9"/>
  <c r="C166" i="9"/>
  <c r="B166" i="9"/>
  <c r="AP165" i="9"/>
  <c r="AO165" i="9"/>
  <c r="AN165" i="9"/>
  <c r="AM165" i="9"/>
  <c r="AL165" i="9"/>
  <c r="AK165" i="9"/>
  <c r="AI165" i="9"/>
  <c r="AH165" i="9"/>
  <c r="AG165" i="9"/>
  <c r="AF165" i="9"/>
  <c r="AE165" i="9"/>
  <c r="AD165" i="9"/>
  <c r="AB165" i="9"/>
  <c r="AA165" i="9"/>
  <c r="Z165" i="9"/>
  <c r="Y165" i="9"/>
  <c r="X165" i="9"/>
  <c r="W165" i="9"/>
  <c r="U165" i="9"/>
  <c r="T165" i="9"/>
  <c r="S165" i="9"/>
  <c r="R165" i="9"/>
  <c r="Q165" i="9"/>
  <c r="P165" i="9"/>
  <c r="N165" i="9"/>
  <c r="M165" i="9"/>
  <c r="L165" i="9"/>
  <c r="K165" i="9"/>
  <c r="J165" i="9"/>
  <c r="I165" i="9"/>
  <c r="G165" i="9"/>
  <c r="F165" i="9"/>
  <c r="E165" i="9"/>
  <c r="D165" i="9"/>
  <c r="C165" i="9"/>
  <c r="B165" i="9"/>
  <c r="AP164" i="9"/>
  <c r="AO164" i="9"/>
  <c r="AN164" i="9"/>
  <c r="AM164" i="9"/>
  <c r="AL164" i="9"/>
  <c r="AK164" i="9"/>
  <c r="AI164" i="9"/>
  <c r="AH164" i="9"/>
  <c r="AG164" i="9"/>
  <c r="AF164" i="9"/>
  <c r="AE164" i="9"/>
  <c r="AD164" i="9"/>
  <c r="AB164" i="9"/>
  <c r="AA164" i="9"/>
  <c r="Z164" i="9"/>
  <c r="Y164" i="9"/>
  <c r="X164" i="9"/>
  <c r="W164" i="9"/>
  <c r="U164" i="9"/>
  <c r="T164" i="9"/>
  <c r="S164" i="9"/>
  <c r="R164" i="9"/>
  <c r="Q164" i="9"/>
  <c r="P164" i="9"/>
  <c r="N164" i="9"/>
  <c r="M164" i="9"/>
  <c r="L164" i="9"/>
  <c r="K164" i="9"/>
  <c r="J164" i="9"/>
  <c r="I164" i="9"/>
  <c r="G164" i="9"/>
  <c r="F164" i="9"/>
  <c r="E164" i="9"/>
  <c r="D164" i="9"/>
  <c r="C164" i="9"/>
  <c r="B164" i="9"/>
  <c r="AP163" i="9"/>
  <c r="AO163" i="9"/>
  <c r="AN163" i="9"/>
  <c r="AM163" i="9"/>
  <c r="AL163" i="9"/>
  <c r="AK163" i="9"/>
  <c r="AI163" i="9"/>
  <c r="AH163" i="9"/>
  <c r="AG163" i="9"/>
  <c r="AF163" i="9"/>
  <c r="AE163" i="9"/>
  <c r="AD163" i="9"/>
  <c r="AB163" i="9"/>
  <c r="AA163" i="9"/>
  <c r="Z163" i="9"/>
  <c r="Y163" i="9"/>
  <c r="X163" i="9"/>
  <c r="W163" i="9"/>
  <c r="U163" i="9"/>
  <c r="T163" i="9"/>
  <c r="S163" i="9"/>
  <c r="R163" i="9"/>
  <c r="Q163" i="9"/>
  <c r="P163" i="9"/>
  <c r="N163" i="9"/>
  <c r="M163" i="9"/>
  <c r="L163" i="9"/>
  <c r="K163" i="9"/>
  <c r="J163" i="9"/>
  <c r="I163" i="9"/>
  <c r="G163" i="9"/>
  <c r="F163" i="9"/>
  <c r="E163" i="9"/>
  <c r="D163" i="9"/>
  <c r="C163" i="9"/>
  <c r="B163" i="9"/>
  <c r="AP162" i="9"/>
  <c r="AO162" i="9"/>
  <c r="AN162" i="9"/>
  <c r="AM162" i="9"/>
  <c r="AL162" i="9"/>
  <c r="AK162" i="9"/>
  <c r="AI162" i="9"/>
  <c r="AH162" i="9"/>
  <c r="AG162" i="9"/>
  <c r="AF162" i="9"/>
  <c r="AE162" i="9"/>
  <c r="AD162" i="9"/>
  <c r="AB162" i="9"/>
  <c r="AA162" i="9"/>
  <c r="Z162" i="9"/>
  <c r="Y162" i="9"/>
  <c r="X162" i="9"/>
  <c r="W162" i="9"/>
  <c r="U162" i="9"/>
  <c r="T162" i="9"/>
  <c r="S162" i="9"/>
  <c r="R162" i="9"/>
  <c r="Q162" i="9"/>
  <c r="P162" i="9"/>
  <c r="N162" i="9"/>
  <c r="M162" i="9"/>
  <c r="L162" i="9"/>
  <c r="K162" i="9"/>
  <c r="J162" i="9"/>
  <c r="I162" i="9"/>
  <c r="G162" i="9"/>
  <c r="F162" i="9"/>
  <c r="E162" i="9"/>
  <c r="D162" i="9"/>
  <c r="C162" i="9"/>
  <c r="B162" i="9"/>
  <c r="AP161" i="9"/>
  <c r="AO161" i="9"/>
  <c r="AN161" i="9"/>
  <c r="AM161" i="9"/>
  <c r="AL161" i="9"/>
  <c r="AK161" i="9"/>
  <c r="AI161" i="9"/>
  <c r="AH161" i="9"/>
  <c r="AG161" i="9"/>
  <c r="AF161" i="9"/>
  <c r="AE161" i="9"/>
  <c r="AD161" i="9"/>
  <c r="AB161" i="9"/>
  <c r="AA161" i="9"/>
  <c r="Z161" i="9"/>
  <c r="Y161" i="9"/>
  <c r="X161" i="9"/>
  <c r="W161" i="9"/>
  <c r="U161" i="9"/>
  <c r="T161" i="9"/>
  <c r="S161" i="9"/>
  <c r="R161" i="9"/>
  <c r="Q161" i="9"/>
  <c r="P161" i="9"/>
  <c r="N161" i="9"/>
  <c r="M161" i="9"/>
  <c r="L161" i="9"/>
  <c r="K161" i="9"/>
  <c r="J161" i="9"/>
  <c r="I161" i="9"/>
  <c r="G161" i="9"/>
  <c r="F161" i="9"/>
  <c r="E161" i="9"/>
  <c r="D161" i="9"/>
  <c r="C161" i="9"/>
  <c r="B161" i="9"/>
  <c r="AP160" i="9"/>
  <c r="AO160" i="9"/>
  <c r="AN160" i="9"/>
  <c r="AM160" i="9"/>
  <c r="AL160" i="9"/>
  <c r="AK160" i="9"/>
  <c r="AI160" i="9"/>
  <c r="AH160" i="9"/>
  <c r="AG160" i="9"/>
  <c r="AF160" i="9"/>
  <c r="AE160" i="9"/>
  <c r="AD160" i="9"/>
  <c r="AB160" i="9"/>
  <c r="AA160" i="9"/>
  <c r="Z160" i="9"/>
  <c r="Y160" i="9"/>
  <c r="X160" i="9"/>
  <c r="W160" i="9"/>
  <c r="U160" i="9"/>
  <c r="T160" i="9"/>
  <c r="S160" i="9"/>
  <c r="R160" i="9"/>
  <c r="Q160" i="9"/>
  <c r="P160" i="9"/>
  <c r="N160" i="9"/>
  <c r="M160" i="9"/>
  <c r="L160" i="9"/>
  <c r="K160" i="9"/>
  <c r="J160" i="9"/>
  <c r="I160" i="9"/>
  <c r="G160" i="9"/>
  <c r="F160" i="9"/>
  <c r="E160" i="9"/>
  <c r="D160" i="9"/>
  <c r="C160" i="9"/>
  <c r="B160" i="9"/>
  <c r="AP159" i="9"/>
  <c r="AO159" i="9"/>
  <c r="AN159" i="9"/>
  <c r="AM159" i="9"/>
  <c r="AL159" i="9"/>
  <c r="AK159" i="9"/>
  <c r="AI159" i="9"/>
  <c r="AH159" i="9"/>
  <c r="AG159" i="9"/>
  <c r="AF159" i="9"/>
  <c r="AE159" i="9"/>
  <c r="AD159" i="9"/>
  <c r="AB159" i="9"/>
  <c r="AA159" i="9"/>
  <c r="Z159" i="9"/>
  <c r="Y159" i="9"/>
  <c r="X159" i="9"/>
  <c r="W159" i="9"/>
  <c r="U159" i="9"/>
  <c r="T159" i="9"/>
  <c r="S159" i="9"/>
  <c r="R159" i="9"/>
  <c r="Q159" i="9"/>
  <c r="P159" i="9"/>
  <c r="N159" i="9"/>
  <c r="M159" i="9"/>
  <c r="L159" i="9"/>
  <c r="K159" i="9"/>
  <c r="J159" i="9"/>
  <c r="I159" i="9"/>
  <c r="G159" i="9"/>
  <c r="F159" i="9"/>
  <c r="E159" i="9"/>
  <c r="D159" i="9"/>
  <c r="C159" i="9"/>
  <c r="B159" i="9"/>
  <c r="AP158" i="9"/>
  <c r="AO158" i="9"/>
  <c r="AN158" i="9"/>
  <c r="AM158" i="9"/>
  <c r="AL158" i="9"/>
  <c r="AK158" i="9"/>
  <c r="AI158" i="9"/>
  <c r="AH158" i="9"/>
  <c r="AG158" i="9"/>
  <c r="AF158" i="9"/>
  <c r="AE158" i="9"/>
  <c r="AD158" i="9"/>
  <c r="AB158" i="9"/>
  <c r="AA158" i="9"/>
  <c r="Z158" i="9"/>
  <c r="Y158" i="9"/>
  <c r="X158" i="9"/>
  <c r="W158" i="9"/>
  <c r="U158" i="9"/>
  <c r="T158" i="9"/>
  <c r="S158" i="9"/>
  <c r="R158" i="9"/>
  <c r="Q158" i="9"/>
  <c r="P158" i="9"/>
  <c r="N158" i="9"/>
  <c r="M158" i="9"/>
  <c r="L158" i="9"/>
  <c r="K158" i="9"/>
  <c r="J158" i="9"/>
  <c r="I158" i="9"/>
  <c r="G158" i="9"/>
  <c r="F158" i="9"/>
  <c r="E158" i="9"/>
  <c r="D158" i="9"/>
  <c r="C158" i="9"/>
  <c r="B158" i="9"/>
  <c r="AP157" i="9"/>
  <c r="AO157" i="9"/>
  <c r="AN157" i="9"/>
  <c r="AM157" i="9"/>
  <c r="AL157" i="9"/>
  <c r="AK157" i="9"/>
  <c r="AI157" i="9"/>
  <c r="AH157" i="9"/>
  <c r="AG157" i="9"/>
  <c r="AF157" i="9"/>
  <c r="AE157" i="9"/>
  <c r="AD157" i="9"/>
  <c r="AB157" i="9"/>
  <c r="AA157" i="9"/>
  <c r="Z157" i="9"/>
  <c r="Y157" i="9"/>
  <c r="X157" i="9"/>
  <c r="W157" i="9"/>
  <c r="U157" i="9"/>
  <c r="T157" i="9"/>
  <c r="S157" i="9"/>
  <c r="R157" i="9"/>
  <c r="Q157" i="9"/>
  <c r="P157" i="9"/>
  <c r="N157" i="9"/>
  <c r="M157" i="9"/>
  <c r="L157" i="9"/>
  <c r="K157" i="9"/>
  <c r="J157" i="9"/>
  <c r="I157" i="9"/>
  <c r="G157" i="9"/>
  <c r="F157" i="9"/>
  <c r="E157" i="9"/>
  <c r="D157" i="9"/>
  <c r="C157" i="9"/>
  <c r="B157" i="9"/>
  <c r="AP156" i="9"/>
  <c r="AO156" i="9"/>
  <c r="AN156" i="9"/>
  <c r="AM156" i="9"/>
  <c r="AL156" i="9"/>
  <c r="AK156" i="9"/>
  <c r="AI156" i="9"/>
  <c r="AH156" i="9"/>
  <c r="AG156" i="9"/>
  <c r="AF156" i="9"/>
  <c r="AE156" i="9"/>
  <c r="AD156" i="9"/>
  <c r="AB156" i="9"/>
  <c r="AA156" i="9"/>
  <c r="Z156" i="9"/>
  <c r="Y156" i="9"/>
  <c r="X156" i="9"/>
  <c r="W156" i="9"/>
  <c r="U156" i="9"/>
  <c r="T156" i="9"/>
  <c r="S156" i="9"/>
  <c r="R156" i="9"/>
  <c r="Q156" i="9"/>
  <c r="P156" i="9"/>
  <c r="N156" i="9"/>
  <c r="M156" i="9"/>
  <c r="L156" i="9"/>
  <c r="K156" i="9"/>
  <c r="J156" i="9"/>
  <c r="I156" i="9"/>
  <c r="G156" i="9"/>
  <c r="F156" i="9"/>
  <c r="E156" i="9"/>
  <c r="D156" i="9"/>
  <c r="C156" i="9"/>
  <c r="B156" i="9"/>
  <c r="AP155" i="9"/>
  <c r="AO155" i="9"/>
  <c r="AN155" i="9"/>
  <c r="AM155" i="9"/>
  <c r="AL155" i="9"/>
  <c r="AK155" i="9"/>
  <c r="AI155" i="9"/>
  <c r="AH155" i="9"/>
  <c r="AG155" i="9"/>
  <c r="AF155" i="9"/>
  <c r="AE155" i="9"/>
  <c r="AD155" i="9"/>
  <c r="AB155" i="9"/>
  <c r="AA155" i="9"/>
  <c r="Z155" i="9"/>
  <c r="Y155" i="9"/>
  <c r="X155" i="9"/>
  <c r="W155" i="9"/>
  <c r="U155" i="9"/>
  <c r="T155" i="9"/>
  <c r="S155" i="9"/>
  <c r="R155" i="9"/>
  <c r="Q155" i="9"/>
  <c r="P155" i="9"/>
  <c r="N155" i="9"/>
  <c r="M155" i="9"/>
  <c r="L155" i="9"/>
  <c r="K155" i="9"/>
  <c r="J155" i="9"/>
  <c r="I155" i="9"/>
  <c r="G155" i="9"/>
  <c r="F155" i="9"/>
  <c r="E155" i="9"/>
  <c r="D155" i="9"/>
  <c r="C155" i="9"/>
  <c r="B155" i="9"/>
  <c r="AP154" i="9"/>
  <c r="AO154" i="9"/>
  <c r="AN154" i="9"/>
  <c r="AM154" i="9"/>
  <c r="AL154" i="9"/>
  <c r="AK154" i="9"/>
  <c r="AI154" i="9"/>
  <c r="AH154" i="9"/>
  <c r="AG154" i="9"/>
  <c r="AF154" i="9"/>
  <c r="AE154" i="9"/>
  <c r="AD154" i="9"/>
  <c r="AB154" i="9"/>
  <c r="AA154" i="9"/>
  <c r="Z154" i="9"/>
  <c r="Y154" i="9"/>
  <c r="X154" i="9"/>
  <c r="W154" i="9"/>
  <c r="U154" i="9"/>
  <c r="T154" i="9"/>
  <c r="S154" i="9"/>
  <c r="R154" i="9"/>
  <c r="Q154" i="9"/>
  <c r="P154" i="9"/>
  <c r="N154" i="9"/>
  <c r="M154" i="9"/>
  <c r="L154" i="9"/>
  <c r="K154" i="9"/>
  <c r="J154" i="9"/>
  <c r="I154" i="9"/>
  <c r="G154" i="9"/>
  <c r="F154" i="9"/>
  <c r="E154" i="9"/>
  <c r="D154" i="9"/>
  <c r="C154" i="9"/>
  <c r="B154" i="9"/>
  <c r="AP153" i="9"/>
  <c r="AO153" i="9"/>
  <c r="AN153" i="9"/>
  <c r="AM153" i="9"/>
  <c r="AL153" i="9"/>
  <c r="AK153" i="9"/>
  <c r="AI153" i="9"/>
  <c r="AH153" i="9"/>
  <c r="AG153" i="9"/>
  <c r="AF153" i="9"/>
  <c r="AE153" i="9"/>
  <c r="AD153" i="9"/>
  <c r="AB153" i="9"/>
  <c r="AA153" i="9"/>
  <c r="Z153" i="9"/>
  <c r="Y153" i="9"/>
  <c r="X153" i="9"/>
  <c r="W153" i="9"/>
  <c r="U153" i="9"/>
  <c r="T153" i="9"/>
  <c r="S153" i="9"/>
  <c r="R153" i="9"/>
  <c r="Q153" i="9"/>
  <c r="P153" i="9"/>
  <c r="N153" i="9"/>
  <c r="M153" i="9"/>
  <c r="L153" i="9"/>
  <c r="K153" i="9"/>
  <c r="J153" i="9"/>
  <c r="I153" i="9"/>
  <c r="G153" i="9"/>
  <c r="F153" i="9"/>
  <c r="E153" i="9"/>
  <c r="D153" i="9"/>
  <c r="C153" i="9"/>
  <c r="B153" i="9"/>
  <c r="AP152" i="9"/>
  <c r="AO152" i="9"/>
  <c r="AN152" i="9"/>
  <c r="AM152" i="9"/>
  <c r="AL152" i="9"/>
  <c r="AK152" i="9"/>
  <c r="AI152" i="9"/>
  <c r="AH152" i="9"/>
  <c r="AG152" i="9"/>
  <c r="AF152" i="9"/>
  <c r="AE152" i="9"/>
  <c r="AD152" i="9"/>
  <c r="AB152" i="9"/>
  <c r="AA152" i="9"/>
  <c r="Z152" i="9"/>
  <c r="Y152" i="9"/>
  <c r="X152" i="9"/>
  <c r="W152" i="9"/>
  <c r="U152" i="9"/>
  <c r="T152" i="9"/>
  <c r="S152" i="9"/>
  <c r="R152" i="9"/>
  <c r="Q152" i="9"/>
  <c r="P152" i="9"/>
  <c r="N152" i="9"/>
  <c r="M152" i="9"/>
  <c r="L152" i="9"/>
  <c r="K152" i="9"/>
  <c r="J152" i="9"/>
  <c r="I152" i="9"/>
  <c r="G152" i="9"/>
  <c r="F152" i="9"/>
  <c r="E152" i="9"/>
  <c r="D152" i="9"/>
  <c r="C152" i="9"/>
  <c r="B152" i="9"/>
  <c r="AP151" i="9"/>
  <c r="AO151" i="9"/>
  <c r="AN151" i="9"/>
  <c r="AM151" i="9"/>
  <c r="AL151" i="9"/>
  <c r="AK151" i="9"/>
  <c r="AI151" i="9"/>
  <c r="AH151" i="9"/>
  <c r="AG151" i="9"/>
  <c r="AF151" i="9"/>
  <c r="AE151" i="9"/>
  <c r="AD151" i="9"/>
  <c r="AB151" i="9"/>
  <c r="AA151" i="9"/>
  <c r="Z151" i="9"/>
  <c r="Y151" i="9"/>
  <c r="X151" i="9"/>
  <c r="W151" i="9"/>
  <c r="U151" i="9"/>
  <c r="T151" i="9"/>
  <c r="S151" i="9"/>
  <c r="R151" i="9"/>
  <c r="Q151" i="9"/>
  <c r="P151" i="9"/>
  <c r="N151" i="9"/>
  <c r="M151" i="9"/>
  <c r="L151" i="9"/>
  <c r="K151" i="9"/>
  <c r="J151" i="9"/>
  <c r="I151" i="9"/>
  <c r="G151" i="9"/>
  <c r="F151" i="9"/>
  <c r="E151" i="9"/>
  <c r="D151" i="9"/>
  <c r="C151" i="9"/>
  <c r="B151" i="9"/>
  <c r="AP150" i="9"/>
  <c r="AO150" i="9"/>
  <c r="AN150" i="9"/>
  <c r="AM150" i="9"/>
  <c r="AL150" i="9"/>
  <c r="AK150" i="9"/>
  <c r="AI150" i="9"/>
  <c r="AH150" i="9"/>
  <c r="AG150" i="9"/>
  <c r="AF150" i="9"/>
  <c r="AE150" i="9"/>
  <c r="AD150" i="9"/>
  <c r="AB150" i="9"/>
  <c r="AA150" i="9"/>
  <c r="Z150" i="9"/>
  <c r="Y150" i="9"/>
  <c r="X150" i="9"/>
  <c r="W150" i="9"/>
  <c r="U150" i="9"/>
  <c r="T150" i="9"/>
  <c r="S150" i="9"/>
  <c r="R150" i="9"/>
  <c r="Q150" i="9"/>
  <c r="P150" i="9"/>
  <c r="N150" i="9"/>
  <c r="M150" i="9"/>
  <c r="L150" i="9"/>
  <c r="K150" i="9"/>
  <c r="J150" i="9"/>
  <c r="I150" i="9"/>
  <c r="G150" i="9"/>
  <c r="F150" i="9"/>
  <c r="E150" i="9"/>
  <c r="D150" i="9"/>
  <c r="C150" i="9"/>
  <c r="B150" i="9"/>
  <c r="AP149" i="9"/>
  <c r="AO149" i="9"/>
  <c r="AN149" i="9"/>
  <c r="AM149" i="9"/>
  <c r="AL149" i="9"/>
  <c r="AK149" i="9"/>
  <c r="AI149" i="9"/>
  <c r="AH149" i="9"/>
  <c r="AG149" i="9"/>
  <c r="AF149" i="9"/>
  <c r="AE149" i="9"/>
  <c r="AD149" i="9"/>
  <c r="AB149" i="9"/>
  <c r="AA149" i="9"/>
  <c r="Z149" i="9"/>
  <c r="Y149" i="9"/>
  <c r="X149" i="9"/>
  <c r="W149" i="9"/>
  <c r="U149" i="9"/>
  <c r="T149" i="9"/>
  <c r="S149" i="9"/>
  <c r="R149" i="9"/>
  <c r="Q149" i="9"/>
  <c r="P149" i="9"/>
  <c r="N149" i="9"/>
  <c r="M149" i="9"/>
  <c r="L149" i="9"/>
  <c r="K149" i="9"/>
  <c r="J149" i="9"/>
  <c r="I149" i="9"/>
  <c r="G149" i="9"/>
  <c r="F149" i="9"/>
  <c r="E149" i="9"/>
  <c r="D149" i="9"/>
  <c r="C149" i="9"/>
  <c r="B149" i="9"/>
  <c r="AP148" i="9"/>
  <c r="AO148" i="9"/>
  <c r="AN148" i="9"/>
  <c r="AM148" i="9"/>
  <c r="AL148" i="9"/>
  <c r="AK148" i="9"/>
  <c r="AI148" i="9"/>
  <c r="AH148" i="9"/>
  <c r="AG148" i="9"/>
  <c r="AF148" i="9"/>
  <c r="AE148" i="9"/>
  <c r="AD148" i="9"/>
  <c r="AB148" i="9"/>
  <c r="AA148" i="9"/>
  <c r="Z148" i="9"/>
  <c r="Y148" i="9"/>
  <c r="X148" i="9"/>
  <c r="W148" i="9"/>
  <c r="U148" i="9"/>
  <c r="T148" i="9"/>
  <c r="S148" i="9"/>
  <c r="R148" i="9"/>
  <c r="Q148" i="9"/>
  <c r="P148" i="9"/>
  <c r="N148" i="9"/>
  <c r="M148" i="9"/>
  <c r="L148" i="9"/>
  <c r="K148" i="9"/>
  <c r="J148" i="9"/>
  <c r="I148" i="9"/>
  <c r="G148" i="9"/>
  <c r="F148" i="9"/>
  <c r="E148" i="9"/>
  <c r="D148" i="9"/>
  <c r="C148" i="9"/>
  <c r="B148" i="9"/>
  <c r="AP147" i="9"/>
  <c r="AO147" i="9"/>
  <c r="AN147" i="9"/>
  <c r="AM147" i="9"/>
  <c r="AL147" i="9"/>
  <c r="AK147" i="9"/>
  <c r="AI147" i="9"/>
  <c r="AH147" i="9"/>
  <c r="AG147" i="9"/>
  <c r="AF147" i="9"/>
  <c r="AE147" i="9"/>
  <c r="AD147" i="9"/>
  <c r="AB147" i="9"/>
  <c r="AA147" i="9"/>
  <c r="Z147" i="9"/>
  <c r="Y147" i="9"/>
  <c r="X147" i="9"/>
  <c r="W147" i="9"/>
  <c r="U147" i="9"/>
  <c r="T147" i="9"/>
  <c r="S147" i="9"/>
  <c r="R147" i="9"/>
  <c r="Q147" i="9"/>
  <c r="P147" i="9"/>
  <c r="N147" i="9"/>
  <c r="M147" i="9"/>
  <c r="L147" i="9"/>
  <c r="K147" i="9"/>
  <c r="J147" i="9"/>
  <c r="I147" i="9"/>
  <c r="G147" i="9"/>
  <c r="F147" i="9"/>
  <c r="E147" i="9"/>
  <c r="D147" i="9"/>
  <c r="C147" i="9"/>
  <c r="B147" i="9"/>
  <c r="AP146" i="9"/>
  <c r="AO146" i="9"/>
  <c r="AN146" i="9"/>
  <c r="AM146" i="9"/>
  <c r="AL146" i="9"/>
  <c r="AK146" i="9"/>
  <c r="AI146" i="9"/>
  <c r="AH146" i="9"/>
  <c r="AG146" i="9"/>
  <c r="AF146" i="9"/>
  <c r="AE146" i="9"/>
  <c r="AD146" i="9"/>
  <c r="AB146" i="9"/>
  <c r="AA146" i="9"/>
  <c r="Z146" i="9"/>
  <c r="Y146" i="9"/>
  <c r="X146" i="9"/>
  <c r="W146" i="9"/>
  <c r="U146" i="9"/>
  <c r="T146" i="9"/>
  <c r="S146" i="9"/>
  <c r="R146" i="9"/>
  <c r="Q146" i="9"/>
  <c r="P146" i="9"/>
  <c r="N146" i="9"/>
  <c r="M146" i="9"/>
  <c r="L146" i="9"/>
  <c r="K146" i="9"/>
  <c r="J146" i="9"/>
  <c r="I146" i="9"/>
  <c r="G146" i="9"/>
  <c r="F146" i="9"/>
  <c r="E146" i="9"/>
  <c r="D146" i="9"/>
  <c r="C146" i="9"/>
  <c r="B146" i="9"/>
  <c r="AP145" i="9"/>
  <c r="AO145" i="9"/>
  <c r="AN145" i="9"/>
  <c r="AM145" i="9"/>
  <c r="AL145" i="9"/>
  <c r="AK145" i="9"/>
  <c r="AI145" i="9"/>
  <c r="AH145" i="9"/>
  <c r="AG145" i="9"/>
  <c r="AF145" i="9"/>
  <c r="AE145" i="9"/>
  <c r="AD145" i="9"/>
  <c r="AB145" i="9"/>
  <c r="AA145" i="9"/>
  <c r="Z145" i="9"/>
  <c r="Y145" i="9"/>
  <c r="X145" i="9"/>
  <c r="W145" i="9"/>
  <c r="U145" i="9"/>
  <c r="T145" i="9"/>
  <c r="S145" i="9"/>
  <c r="R145" i="9"/>
  <c r="Q145" i="9"/>
  <c r="P145" i="9"/>
  <c r="N145" i="9"/>
  <c r="M145" i="9"/>
  <c r="L145" i="9"/>
  <c r="K145" i="9"/>
  <c r="J145" i="9"/>
  <c r="I145" i="9"/>
  <c r="G145" i="9"/>
  <c r="F145" i="9"/>
  <c r="E145" i="9"/>
  <c r="D145" i="9"/>
  <c r="C145" i="9"/>
  <c r="B145" i="9"/>
  <c r="AP144" i="9"/>
  <c r="AO144" i="9"/>
  <c r="AN144" i="9"/>
  <c r="AM144" i="9"/>
  <c r="AL144" i="9"/>
  <c r="AK144" i="9"/>
  <c r="AI144" i="9"/>
  <c r="AH144" i="9"/>
  <c r="AG144" i="9"/>
  <c r="AF144" i="9"/>
  <c r="AE144" i="9"/>
  <c r="AD144" i="9"/>
  <c r="AB144" i="9"/>
  <c r="AA144" i="9"/>
  <c r="Z144" i="9"/>
  <c r="Y144" i="9"/>
  <c r="X144" i="9"/>
  <c r="W144" i="9"/>
  <c r="U144" i="9"/>
  <c r="T144" i="9"/>
  <c r="S144" i="9"/>
  <c r="R144" i="9"/>
  <c r="Q144" i="9"/>
  <c r="P144" i="9"/>
  <c r="N144" i="9"/>
  <c r="M144" i="9"/>
  <c r="L144" i="9"/>
  <c r="K144" i="9"/>
  <c r="J144" i="9"/>
  <c r="I144" i="9"/>
  <c r="G144" i="9"/>
  <c r="F144" i="9"/>
  <c r="E144" i="9"/>
  <c r="D144" i="9"/>
  <c r="C144" i="9"/>
  <c r="B144" i="9"/>
  <c r="AP143" i="9"/>
  <c r="AO143" i="9"/>
  <c r="AN143" i="9"/>
  <c r="AM143" i="9"/>
  <c r="AL143" i="9"/>
  <c r="AK143" i="9"/>
  <c r="AI143" i="9"/>
  <c r="AH143" i="9"/>
  <c r="AG143" i="9"/>
  <c r="AF143" i="9"/>
  <c r="AE143" i="9"/>
  <c r="AD143" i="9"/>
  <c r="AB143" i="9"/>
  <c r="AA143" i="9"/>
  <c r="Z143" i="9"/>
  <c r="Y143" i="9"/>
  <c r="X143" i="9"/>
  <c r="W143" i="9"/>
  <c r="U143" i="9"/>
  <c r="T143" i="9"/>
  <c r="S143" i="9"/>
  <c r="R143" i="9"/>
  <c r="Q143" i="9"/>
  <c r="P143" i="9"/>
  <c r="N143" i="9"/>
  <c r="M143" i="9"/>
  <c r="L143" i="9"/>
  <c r="K143" i="9"/>
  <c r="J143" i="9"/>
  <c r="I143" i="9"/>
  <c r="G143" i="9"/>
  <c r="F143" i="9"/>
  <c r="E143" i="9"/>
  <c r="D143" i="9"/>
  <c r="C143" i="9"/>
  <c r="B143" i="9"/>
  <c r="AP142" i="9"/>
  <c r="AO142" i="9"/>
  <c r="AN142" i="9"/>
  <c r="AM142" i="9"/>
  <c r="AL142" i="9"/>
  <c r="AK142" i="9"/>
  <c r="AI142" i="9"/>
  <c r="AH142" i="9"/>
  <c r="AG142" i="9"/>
  <c r="AF142" i="9"/>
  <c r="AE142" i="9"/>
  <c r="AD142" i="9"/>
  <c r="AB142" i="9"/>
  <c r="AA142" i="9"/>
  <c r="Z142" i="9"/>
  <c r="Y142" i="9"/>
  <c r="X142" i="9"/>
  <c r="W142" i="9"/>
  <c r="U142" i="9"/>
  <c r="T142" i="9"/>
  <c r="S142" i="9"/>
  <c r="R142" i="9"/>
  <c r="Q142" i="9"/>
  <c r="P142" i="9"/>
  <c r="N142" i="9"/>
  <c r="M142" i="9"/>
  <c r="L142" i="9"/>
  <c r="K142" i="9"/>
  <c r="J142" i="9"/>
  <c r="I142" i="9"/>
  <c r="G142" i="9"/>
  <c r="F142" i="9"/>
  <c r="E142" i="9"/>
  <c r="D142" i="9"/>
  <c r="C142" i="9"/>
  <c r="B142" i="9"/>
  <c r="AP141" i="9"/>
  <c r="AO141" i="9"/>
  <c r="AN141" i="9"/>
  <c r="AM141" i="9"/>
  <c r="AL141" i="9"/>
  <c r="AK141" i="9"/>
  <c r="AI141" i="9"/>
  <c r="AH141" i="9"/>
  <c r="AG141" i="9"/>
  <c r="AF141" i="9"/>
  <c r="AE141" i="9"/>
  <c r="AD141" i="9"/>
  <c r="AB141" i="9"/>
  <c r="AA141" i="9"/>
  <c r="Z141" i="9"/>
  <c r="Y141" i="9"/>
  <c r="X141" i="9"/>
  <c r="W141" i="9"/>
  <c r="U141" i="9"/>
  <c r="T141" i="9"/>
  <c r="S141" i="9"/>
  <c r="R141" i="9"/>
  <c r="Q141" i="9"/>
  <c r="P141" i="9"/>
  <c r="N141" i="9"/>
  <c r="M141" i="9"/>
  <c r="L141" i="9"/>
  <c r="K141" i="9"/>
  <c r="J141" i="9"/>
  <c r="I141" i="9"/>
  <c r="G141" i="9"/>
  <c r="F141" i="9"/>
  <c r="E141" i="9"/>
  <c r="D141" i="9"/>
  <c r="C141" i="9"/>
  <c r="B141" i="9"/>
  <c r="AP140" i="9"/>
  <c r="AO140" i="9"/>
  <c r="AN140" i="9"/>
  <c r="AM140" i="9"/>
  <c r="AL140" i="9"/>
  <c r="AK140" i="9"/>
  <c r="AI140" i="9"/>
  <c r="AH140" i="9"/>
  <c r="AG140" i="9"/>
  <c r="AF140" i="9"/>
  <c r="AE140" i="9"/>
  <c r="AD140" i="9"/>
  <c r="AB140" i="9"/>
  <c r="AA140" i="9"/>
  <c r="Z140" i="9"/>
  <c r="Y140" i="9"/>
  <c r="X140" i="9"/>
  <c r="W140" i="9"/>
  <c r="U140" i="9"/>
  <c r="T140" i="9"/>
  <c r="S140" i="9"/>
  <c r="R140" i="9"/>
  <c r="Q140" i="9"/>
  <c r="P140" i="9"/>
  <c r="N140" i="9"/>
  <c r="M140" i="9"/>
  <c r="L140" i="9"/>
  <c r="K140" i="9"/>
  <c r="J140" i="9"/>
  <c r="I140" i="9"/>
  <c r="G140" i="9"/>
  <c r="F140" i="9"/>
  <c r="E140" i="9"/>
  <c r="D140" i="9"/>
  <c r="C140" i="9"/>
  <c r="B140" i="9"/>
  <c r="AP139" i="9"/>
  <c r="AO139" i="9"/>
  <c r="AN139" i="9"/>
  <c r="AM139" i="9"/>
  <c r="AL139" i="9"/>
  <c r="AK139" i="9"/>
  <c r="AI139" i="9"/>
  <c r="AH139" i="9"/>
  <c r="AG139" i="9"/>
  <c r="AF139" i="9"/>
  <c r="AE139" i="9"/>
  <c r="AD139" i="9"/>
  <c r="AB139" i="9"/>
  <c r="AA139" i="9"/>
  <c r="Z139" i="9"/>
  <c r="Y139" i="9"/>
  <c r="X139" i="9"/>
  <c r="W139" i="9"/>
  <c r="U139" i="9"/>
  <c r="T139" i="9"/>
  <c r="S139" i="9"/>
  <c r="R139" i="9"/>
  <c r="Q139" i="9"/>
  <c r="P139" i="9"/>
  <c r="N139" i="9"/>
  <c r="M139" i="9"/>
  <c r="L139" i="9"/>
  <c r="K139" i="9"/>
  <c r="J139" i="9"/>
  <c r="I139" i="9"/>
  <c r="G139" i="9"/>
  <c r="F139" i="9"/>
  <c r="E139" i="9"/>
  <c r="D139" i="9"/>
  <c r="C139" i="9"/>
  <c r="B139" i="9"/>
  <c r="AP138" i="9"/>
  <c r="AO138" i="9"/>
  <c r="AN138" i="9"/>
  <c r="AM138" i="9"/>
  <c r="AL138" i="9"/>
  <c r="AK138" i="9"/>
  <c r="AI138" i="9"/>
  <c r="AH138" i="9"/>
  <c r="AG138" i="9"/>
  <c r="AF138" i="9"/>
  <c r="AE138" i="9"/>
  <c r="AD138" i="9"/>
  <c r="AB138" i="9"/>
  <c r="AA138" i="9"/>
  <c r="Z138" i="9"/>
  <c r="Y138" i="9"/>
  <c r="X138" i="9"/>
  <c r="W138" i="9"/>
  <c r="U138" i="9"/>
  <c r="T138" i="9"/>
  <c r="S138" i="9"/>
  <c r="R138" i="9"/>
  <c r="Q138" i="9"/>
  <c r="P138" i="9"/>
  <c r="N138" i="9"/>
  <c r="M138" i="9"/>
  <c r="L138" i="9"/>
  <c r="K138" i="9"/>
  <c r="J138" i="9"/>
  <c r="I138" i="9"/>
  <c r="G138" i="9"/>
  <c r="F138" i="9"/>
  <c r="E138" i="9"/>
  <c r="D138" i="9"/>
  <c r="C138" i="9"/>
  <c r="B138" i="9"/>
  <c r="AP137" i="9"/>
  <c r="AO137" i="9"/>
  <c r="AN137" i="9"/>
  <c r="AM137" i="9"/>
  <c r="AL137" i="9"/>
  <c r="AK137" i="9"/>
  <c r="AI137" i="9"/>
  <c r="AH137" i="9"/>
  <c r="AG137" i="9"/>
  <c r="AF137" i="9"/>
  <c r="AE137" i="9"/>
  <c r="AD137" i="9"/>
  <c r="AB137" i="9"/>
  <c r="AA137" i="9"/>
  <c r="Z137" i="9"/>
  <c r="Y137" i="9"/>
  <c r="X137" i="9"/>
  <c r="W137" i="9"/>
  <c r="U137" i="9"/>
  <c r="T137" i="9"/>
  <c r="S137" i="9"/>
  <c r="R137" i="9"/>
  <c r="Q137" i="9"/>
  <c r="P137" i="9"/>
  <c r="N137" i="9"/>
  <c r="M137" i="9"/>
  <c r="L137" i="9"/>
  <c r="K137" i="9"/>
  <c r="J137" i="9"/>
  <c r="I137" i="9"/>
  <c r="G137" i="9"/>
  <c r="F137" i="9"/>
  <c r="E137" i="9"/>
  <c r="D137" i="9"/>
  <c r="C137" i="9"/>
  <c r="B137" i="9"/>
  <c r="AP136" i="9"/>
  <c r="AO136" i="9"/>
  <c r="AN136" i="9"/>
  <c r="AM136" i="9"/>
  <c r="AL136" i="9"/>
  <c r="AK136" i="9"/>
  <c r="AI136" i="9"/>
  <c r="AH136" i="9"/>
  <c r="AG136" i="9"/>
  <c r="AF136" i="9"/>
  <c r="AE136" i="9"/>
  <c r="AD136" i="9"/>
  <c r="AB136" i="9"/>
  <c r="AA136" i="9"/>
  <c r="Z136" i="9"/>
  <c r="Y136" i="9"/>
  <c r="X136" i="9"/>
  <c r="W136" i="9"/>
  <c r="U136" i="9"/>
  <c r="T136" i="9"/>
  <c r="S136" i="9"/>
  <c r="R136" i="9"/>
  <c r="Q136" i="9"/>
  <c r="P136" i="9"/>
  <c r="N136" i="9"/>
  <c r="M136" i="9"/>
  <c r="L136" i="9"/>
  <c r="K136" i="9"/>
  <c r="J136" i="9"/>
  <c r="I136" i="9"/>
  <c r="G136" i="9"/>
  <c r="F136" i="9"/>
  <c r="E136" i="9"/>
  <c r="D136" i="9"/>
  <c r="C136" i="9"/>
  <c r="B136" i="9"/>
  <c r="AP135" i="9"/>
  <c r="AO135" i="9"/>
  <c r="AN135" i="9"/>
  <c r="AM135" i="9"/>
  <c r="AL135" i="9"/>
  <c r="AK135" i="9"/>
  <c r="AI135" i="9"/>
  <c r="AH135" i="9"/>
  <c r="AG135" i="9"/>
  <c r="AF135" i="9"/>
  <c r="AE135" i="9"/>
  <c r="AD135" i="9"/>
  <c r="AB135" i="9"/>
  <c r="AA135" i="9"/>
  <c r="Z135" i="9"/>
  <c r="Y135" i="9"/>
  <c r="X135" i="9"/>
  <c r="W135" i="9"/>
  <c r="U135" i="9"/>
  <c r="T135" i="9"/>
  <c r="S135" i="9"/>
  <c r="R135" i="9"/>
  <c r="Q135" i="9"/>
  <c r="P135" i="9"/>
  <c r="N135" i="9"/>
  <c r="M135" i="9"/>
  <c r="L135" i="9"/>
  <c r="K135" i="9"/>
  <c r="J135" i="9"/>
  <c r="I135" i="9"/>
  <c r="G135" i="9"/>
  <c r="F135" i="9"/>
  <c r="E135" i="9"/>
  <c r="D135" i="9"/>
  <c r="C135" i="9"/>
  <c r="B135" i="9"/>
  <c r="AP134" i="9"/>
  <c r="AO134" i="9"/>
  <c r="AN134" i="9"/>
  <c r="AM134" i="9"/>
  <c r="AL134" i="9"/>
  <c r="AK134" i="9"/>
  <c r="AI134" i="9"/>
  <c r="AH134" i="9"/>
  <c r="AG134" i="9"/>
  <c r="AF134" i="9"/>
  <c r="AE134" i="9"/>
  <c r="AD134" i="9"/>
  <c r="AB134" i="9"/>
  <c r="AA134" i="9"/>
  <c r="Z134" i="9"/>
  <c r="Y134" i="9"/>
  <c r="X134" i="9"/>
  <c r="W134" i="9"/>
  <c r="U134" i="9"/>
  <c r="T134" i="9"/>
  <c r="S134" i="9"/>
  <c r="R134" i="9"/>
  <c r="Q134" i="9"/>
  <c r="P134" i="9"/>
  <c r="N134" i="9"/>
  <c r="M134" i="9"/>
  <c r="L134" i="9"/>
  <c r="K134" i="9"/>
  <c r="J134" i="9"/>
  <c r="I134" i="9"/>
  <c r="G134" i="9"/>
  <c r="F134" i="9"/>
  <c r="E134" i="9"/>
  <c r="D134" i="9"/>
  <c r="C134" i="9"/>
  <c r="B134" i="9"/>
  <c r="AP133" i="9"/>
  <c r="AO133" i="9"/>
  <c r="AN133" i="9"/>
  <c r="AM133" i="9"/>
  <c r="AL133" i="9"/>
  <c r="AK133" i="9"/>
  <c r="AI133" i="9"/>
  <c r="AH133" i="9"/>
  <c r="AG133" i="9"/>
  <c r="AF133" i="9"/>
  <c r="AE133" i="9"/>
  <c r="AD133" i="9"/>
  <c r="AB133" i="9"/>
  <c r="AA133" i="9"/>
  <c r="Z133" i="9"/>
  <c r="Y133" i="9"/>
  <c r="X133" i="9"/>
  <c r="W133" i="9"/>
  <c r="U133" i="9"/>
  <c r="T133" i="9"/>
  <c r="S133" i="9"/>
  <c r="R133" i="9"/>
  <c r="Q133" i="9"/>
  <c r="P133" i="9"/>
  <c r="N133" i="9"/>
  <c r="M133" i="9"/>
  <c r="L133" i="9"/>
  <c r="K133" i="9"/>
  <c r="J133" i="9"/>
  <c r="I133" i="9"/>
  <c r="G133" i="9"/>
  <c r="F133" i="9"/>
  <c r="E133" i="9"/>
  <c r="D133" i="9"/>
  <c r="C133" i="9"/>
  <c r="B133" i="9"/>
  <c r="AP132" i="9"/>
  <c r="AO132" i="9"/>
  <c r="AN132" i="9"/>
  <c r="AM132" i="9"/>
  <c r="AL132" i="9"/>
  <c r="AK132" i="9"/>
  <c r="AI132" i="9"/>
  <c r="AH132" i="9"/>
  <c r="AG132" i="9"/>
  <c r="AF132" i="9"/>
  <c r="AE132" i="9"/>
  <c r="AD132" i="9"/>
  <c r="AB132" i="9"/>
  <c r="AA132" i="9"/>
  <c r="Z132" i="9"/>
  <c r="Y132" i="9"/>
  <c r="X132" i="9"/>
  <c r="W132" i="9"/>
  <c r="U132" i="9"/>
  <c r="T132" i="9"/>
  <c r="S132" i="9"/>
  <c r="R132" i="9"/>
  <c r="Q132" i="9"/>
  <c r="P132" i="9"/>
  <c r="N132" i="9"/>
  <c r="M132" i="9"/>
  <c r="L132" i="9"/>
  <c r="K132" i="9"/>
  <c r="J132" i="9"/>
  <c r="I132" i="9"/>
  <c r="G132" i="9"/>
  <c r="F132" i="9"/>
  <c r="E132" i="9"/>
  <c r="D132" i="9"/>
  <c r="C132" i="9"/>
  <c r="B132" i="9"/>
  <c r="AP131" i="9"/>
  <c r="AO131" i="9"/>
  <c r="AN131" i="9"/>
  <c r="AM131" i="9"/>
  <c r="AL131" i="9"/>
  <c r="AK131" i="9"/>
  <c r="AI131" i="9"/>
  <c r="AH131" i="9"/>
  <c r="AG131" i="9"/>
  <c r="AF131" i="9"/>
  <c r="AE131" i="9"/>
  <c r="AD131" i="9"/>
  <c r="AB131" i="9"/>
  <c r="AA131" i="9"/>
  <c r="Z131" i="9"/>
  <c r="Y131" i="9"/>
  <c r="X131" i="9"/>
  <c r="W131" i="9"/>
  <c r="U131" i="9"/>
  <c r="T131" i="9"/>
  <c r="S131" i="9"/>
  <c r="R131" i="9"/>
  <c r="Q131" i="9"/>
  <c r="P131" i="9"/>
  <c r="N131" i="9"/>
  <c r="M131" i="9"/>
  <c r="L131" i="9"/>
  <c r="K131" i="9"/>
  <c r="J131" i="9"/>
  <c r="I131" i="9"/>
  <c r="G131" i="9"/>
  <c r="F131" i="9"/>
  <c r="E131" i="9"/>
  <c r="D131" i="9"/>
  <c r="C131" i="9"/>
  <c r="B131" i="9"/>
  <c r="AP130" i="9"/>
  <c r="AO130" i="9"/>
  <c r="AN130" i="9"/>
  <c r="AM130" i="9"/>
  <c r="AL130" i="9"/>
  <c r="AK130" i="9"/>
  <c r="AI130" i="9"/>
  <c r="AH130" i="9"/>
  <c r="AG130" i="9"/>
  <c r="AF130" i="9"/>
  <c r="AE130" i="9"/>
  <c r="AD130" i="9"/>
  <c r="AB130" i="9"/>
  <c r="AA130" i="9"/>
  <c r="Z130" i="9"/>
  <c r="Y130" i="9"/>
  <c r="X130" i="9"/>
  <c r="W130" i="9"/>
  <c r="U130" i="9"/>
  <c r="T130" i="9"/>
  <c r="S130" i="9"/>
  <c r="R130" i="9"/>
  <c r="Q130" i="9"/>
  <c r="P130" i="9"/>
  <c r="N130" i="9"/>
  <c r="M130" i="9"/>
  <c r="L130" i="9"/>
  <c r="K130" i="9"/>
  <c r="J130" i="9"/>
  <c r="I130" i="9"/>
  <c r="G130" i="9"/>
  <c r="F130" i="9"/>
  <c r="E130" i="9"/>
  <c r="D130" i="9"/>
  <c r="C130" i="9"/>
  <c r="B130" i="9"/>
  <c r="AP129" i="9"/>
  <c r="AO129" i="9"/>
  <c r="AN129" i="9"/>
  <c r="AM129" i="9"/>
  <c r="AL129" i="9"/>
  <c r="AK129" i="9"/>
  <c r="AI129" i="9"/>
  <c r="AH129" i="9"/>
  <c r="AG129" i="9"/>
  <c r="AF129" i="9"/>
  <c r="AE129" i="9"/>
  <c r="AD129" i="9"/>
  <c r="AB129" i="9"/>
  <c r="AA129" i="9"/>
  <c r="Z129" i="9"/>
  <c r="Y129" i="9"/>
  <c r="X129" i="9"/>
  <c r="W129" i="9"/>
  <c r="U129" i="9"/>
  <c r="T129" i="9"/>
  <c r="S129" i="9"/>
  <c r="R129" i="9"/>
  <c r="Q129" i="9"/>
  <c r="P129" i="9"/>
  <c r="N129" i="9"/>
  <c r="M129" i="9"/>
  <c r="L129" i="9"/>
  <c r="K129" i="9"/>
  <c r="J129" i="9"/>
  <c r="I129" i="9"/>
  <c r="G129" i="9"/>
  <c r="F129" i="9"/>
  <c r="E129" i="9"/>
  <c r="D129" i="9"/>
  <c r="C129" i="9"/>
  <c r="B129" i="9"/>
  <c r="AP128" i="9"/>
  <c r="AO128" i="9"/>
  <c r="AN128" i="9"/>
  <c r="AM128" i="9"/>
  <c r="AL128" i="9"/>
  <c r="AK128" i="9"/>
  <c r="AI128" i="9"/>
  <c r="AH128" i="9"/>
  <c r="AG128" i="9"/>
  <c r="AF128" i="9"/>
  <c r="AE128" i="9"/>
  <c r="AD128" i="9"/>
  <c r="AB128" i="9"/>
  <c r="AA128" i="9"/>
  <c r="Z128" i="9"/>
  <c r="Y128" i="9"/>
  <c r="X128" i="9"/>
  <c r="W128" i="9"/>
  <c r="U128" i="9"/>
  <c r="T128" i="9"/>
  <c r="S128" i="9"/>
  <c r="R128" i="9"/>
  <c r="Q128" i="9"/>
  <c r="P128" i="9"/>
  <c r="N128" i="9"/>
  <c r="M128" i="9"/>
  <c r="L128" i="9"/>
  <c r="K128" i="9"/>
  <c r="J128" i="9"/>
  <c r="I128" i="9"/>
  <c r="G128" i="9"/>
  <c r="F128" i="9"/>
  <c r="E128" i="9"/>
  <c r="D128" i="9"/>
  <c r="C128" i="9"/>
  <c r="B128" i="9"/>
  <c r="AP127" i="9"/>
  <c r="AO127" i="9"/>
  <c r="AN127" i="9"/>
  <c r="AM127" i="9"/>
  <c r="AL127" i="9"/>
  <c r="AK127" i="9"/>
  <c r="AI127" i="9"/>
  <c r="AH127" i="9"/>
  <c r="AG127" i="9"/>
  <c r="AF127" i="9"/>
  <c r="AE127" i="9"/>
  <c r="AD127" i="9"/>
  <c r="AB127" i="9"/>
  <c r="AA127" i="9"/>
  <c r="Z127" i="9"/>
  <c r="Y127" i="9"/>
  <c r="X127" i="9"/>
  <c r="W127" i="9"/>
  <c r="U127" i="9"/>
  <c r="T127" i="9"/>
  <c r="S127" i="9"/>
  <c r="R127" i="9"/>
  <c r="Q127" i="9"/>
  <c r="P127" i="9"/>
  <c r="N127" i="9"/>
  <c r="M127" i="9"/>
  <c r="L127" i="9"/>
  <c r="K127" i="9"/>
  <c r="J127" i="9"/>
  <c r="I127" i="9"/>
  <c r="G127" i="9"/>
  <c r="F127" i="9"/>
  <c r="E127" i="9"/>
  <c r="D127" i="9"/>
  <c r="C127" i="9"/>
  <c r="B127" i="9"/>
  <c r="AP126" i="9"/>
  <c r="AO126" i="9"/>
  <c r="AN126" i="9"/>
  <c r="AM126" i="9"/>
  <c r="AL126" i="9"/>
  <c r="AK126" i="9"/>
  <c r="AI126" i="9"/>
  <c r="AH126" i="9"/>
  <c r="AG126" i="9"/>
  <c r="AF126" i="9"/>
  <c r="AE126" i="9"/>
  <c r="AD126" i="9"/>
  <c r="AB126" i="9"/>
  <c r="AA126" i="9"/>
  <c r="Z126" i="9"/>
  <c r="Y126" i="9"/>
  <c r="X126" i="9"/>
  <c r="W126" i="9"/>
  <c r="U126" i="9"/>
  <c r="T126" i="9"/>
  <c r="S126" i="9"/>
  <c r="R126" i="9"/>
  <c r="Q126" i="9"/>
  <c r="P126" i="9"/>
  <c r="N126" i="9"/>
  <c r="M126" i="9"/>
  <c r="L126" i="9"/>
  <c r="K126" i="9"/>
  <c r="J126" i="9"/>
  <c r="I126" i="9"/>
  <c r="G126" i="9"/>
  <c r="F126" i="9"/>
  <c r="E126" i="9"/>
  <c r="D126" i="9"/>
  <c r="C126" i="9"/>
  <c r="B126" i="9"/>
  <c r="AP125" i="9"/>
  <c r="AO125" i="9"/>
  <c r="AN125" i="9"/>
  <c r="AM125" i="9"/>
  <c r="AL125" i="9"/>
  <c r="AK125" i="9"/>
  <c r="AI125" i="9"/>
  <c r="AH125" i="9"/>
  <c r="AG125" i="9"/>
  <c r="AF125" i="9"/>
  <c r="AE125" i="9"/>
  <c r="AD125" i="9"/>
  <c r="AB125" i="9"/>
  <c r="AA125" i="9"/>
  <c r="Z125" i="9"/>
  <c r="Y125" i="9"/>
  <c r="X125" i="9"/>
  <c r="W125" i="9"/>
  <c r="U125" i="9"/>
  <c r="T125" i="9"/>
  <c r="S125" i="9"/>
  <c r="R125" i="9"/>
  <c r="Q125" i="9"/>
  <c r="P125" i="9"/>
  <c r="N125" i="9"/>
  <c r="M125" i="9"/>
  <c r="L125" i="9"/>
  <c r="K125" i="9"/>
  <c r="J125" i="9"/>
  <c r="I125" i="9"/>
  <c r="G125" i="9"/>
  <c r="F125" i="9"/>
  <c r="E125" i="9"/>
  <c r="D125" i="9"/>
  <c r="C125" i="9"/>
  <c r="B125" i="9"/>
  <c r="AP124" i="9"/>
  <c r="AO124" i="9"/>
  <c r="AN124" i="9"/>
  <c r="AM124" i="9"/>
  <c r="AL124" i="9"/>
  <c r="AK124" i="9"/>
  <c r="AI124" i="9"/>
  <c r="AH124" i="9"/>
  <c r="AG124" i="9"/>
  <c r="AF124" i="9"/>
  <c r="AE124" i="9"/>
  <c r="AD124" i="9"/>
  <c r="AB124" i="9"/>
  <c r="AA124" i="9"/>
  <c r="Z124" i="9"/>
  <c r="Y124" i="9"/>
  <c r="X124" i="9"/>
  <c r="W124" i="9"/>
  <c r="U124" i="9"/>
  <c r="T124" i="9"/>
  <c r="S124" i="9"/>
  <c r="R124" i="9"/>
  <c r="Q124" i="9"/>
  <c r="P124" i="9"/>
  <c r="N124" i="9"/>
  <c r="M124" i="9"/>
  <c r="L124" i="9"/>
  <c r="K124" i="9"/>
  <c r="J124" i="9"/>
  <c r="I124" i="9"/>
  <c r="G124" i="9"/>
  <c r="F124" i="9"/>
  <c r="E124" i="9"/>
  <c r="D124" i="9"/>
  <c r="C124" i="9"/>
  <c r="B124" i="9"/>
  <c r="AP123" i="9"/>
  <c r="AO123" i="9"/>
  <c r="AN123" i="9"/>
  <c r="AM123" i="9"/>
  <c r="AL123" i="9"/>
  <c r="AK123" i="9"/>
  <c r="AI123" i="9"/>
  <c r="AH123" i="9"/>
  <c r="AG123" i="9"/>
  <c r="AF123" i="9"/>
  <c r="AE123" i="9"/>
  <c r="AD123" i="9"/>
  <c r="AB123" i="9"/>
  <c r="AA123" i="9"/>
  <c r="Z123" i="9"/>
  <c r="Y123" i="9"/>
  <c r="X123" i="9"/>
  <c r="W123" i="9"/>
  <c r="U123" i="9"/>
  <c r="T123" i="9"/>
  <c r="S123" i="9"/>
  <c r="R123" i="9"/>
  <c r="Q123" i="9"/>
  <c r="P123" i="9"/>
  <c r="N123" i="9"/>
  <c r="M123" i="9"/>
  <c r="L123" i="9"/>
  <c r="K123" i="9"/>
  <c r="J123" i="9"/>
  <c r="I123" i="9"/>
  <c r="G123" i="9"/>
  <c r="F123" i="9"/>
  <c r="E123" i="9"/>
  <c r="D123" i="9"/>
  <c r="C123" i="9"/>
  <c r="B123" i="9"/>
  <c r="AP122" i="9"/>
  <c r="AO122" i="9"/>
  <c r="AN122" i="9"/>
  <c r="AM122" i="9"/>
  <c r="AL122" i="9"/>
  <c r="AK122" i="9"/>
  <c r="AI122" i="9"/>
  <c r="AH122" i="9"/>
  <c r="AG122" i="9"/>
  <c r="AF122" i="9"/>
  <c r="AE122" i="9"/>
  <c r="AD122" i="9"/>
  <c r="AB122" i="9"/>
  <c r="AA122" i="9"/>
  <c r="Z122" i="9"/>
  <c r="Y122" i="9"/>
  <c r="X122" i="9"/>
  <c r="W122" i="9"/>
  <c r="U122" i="9"/>
  <c r="T122" i="9"/>
  <c r="S122" i="9"/>
  <c r="R122" i="9"/>
  <c r="Q122" i="9"/>
  <c r="P122" i="9"/>
  <c r="N122" i="9"/>
  <c r="M122" i="9"/>
  <c r="L122" i="9"/>
  <c r="K122" i="9"/>
  <c r="J122" i="9"/>
  <c r="I122" i="9"/>
  <c r="G122" i="9"/>
  <c r="F122" i="9"/>
  <c r="E122" i="9"/>
  <c r="D122" i="9"/>
  <c r="C122" i="9"/>
  <c r="B122" i="9"/>
  <c r="AP121" i="9"/>
  <c r="AO121" i="9"/>
  <c r="AN121" i="9"/>
  <c r="AM121" i="9"/>
  <c r="AL121" i="9"/>
  <c r="AK121" i="9"/>
  <c r="AI121" i="9"/>
  <c r="AH121" i="9"/>
  <c r="AG121" i="9"/>
  <c r="AF121" i="9"/>
  <c r="AE121" i="9"/>
  <c r="AD121" i="9"/>
  <c r="AB121" i="9"/>
  <c r="AA121" i="9"/>
  <c r="Z121" i="9"/>
  <c r="Y121" i="9"/>
  <c r="X121" i="9"/>
  <c r="W121" i="9"/>
  <c r="U121" i="9"/>
  <c r="T121" i="9"/>
  <c r="S121" i="9"/>
  <c r="R121" i="9"/>
  <c r="Q121" i="9"/>
  <c r="P121" i="9"/>
  <c r="N121" i="9"/>
  <c r="M121" i="9"/>
  <c r="L121" i="9"/>
  <c r="K121" i="9"/>
  <c r="J121" i="9"/>
  <c r="I121" i="9"/>
  <c r="G121" i="9"/>
  <c r="F121" i="9"/>
  <c r="E121" i="9"/>
  <c r="D121" i="9"/>
  <c r="C121" i="9"/>
  <c r="B121" i="9"/>
  <c r="AP120" i="9"/>
  <c r="AO120" i="9"/>
  <c r="AN120" i="9"/>
  <c r="AM120" i="9"/>
  <c r="AL120" i="9"/>
  <c r="AK120" i="9"/>
  <c r="AI120" i="9"/>
  <c r="AH120" i="9"/>
  <c r="AG120" i="9"/>
  <c r="AF120" i="9"/>
  <c r="AE120" i="9"/>
  <c r="AD120" i="9"/>
  <c r="AB120" i="9"/>
  <c r="AA120" i="9"/>
  <c r="Z120" i="9"/>
  <c r="Y120" i="9"/>
  <c r="X120" i="9"/>
  <c r="W120" i="9"/>
  <c r="U120" i="9"/>
  <c r="T120" i="9"/>
  <c r="S120" i="9"/>
  <c r="R120" i="9"/>
  <c r="Q120" i="9"/>
  <c r="P120" i="9"/>
  <c r="N120" i="9"/>
  <c r="M120" i="9"/>
  <c r="L120" i="9"/>
  <c r="K120" i="9"/>
  <c r="J120" i="9"/>
  <c r="I120" i="9"/>
  <c r="G120" i="9"/>
  <c r="F120" i="9"/>
  <c r="E120" i="9"/>
  <c r="D120" i="9"/>
  <c r="C120" i="9"/>
  <c r="B120" i="9"/>
  <c r="AP119" i="9"/>
  <c r="AO119" i="9"/>
  <c r="AN119" i="9"/>
  <c r="AM119" i="9"/>
  <c r="AL119" i="9"/>
  <c r="AK119" i="9"/>
  <c r="AI119" i="9"/>
  <c r="AH119" i="9"/>
  <c r="AG119" i="9"/>
  <c r="AF119" i="9"/>
  <c r="AE119" i="9"/>
  <c r="AD119" i="9"/>
  <c r="AB119" i="9"/>
  <c r="AA119" i="9"/>
  <c r="Z119" i="9"/>
  <c r="Y119" i="9"/>
  <c r="X119" i="9"/>
  <c r="W119" i="9"/>
  <c r="U119" i="9"/>
  <c r="T119" i="9"/>
  <c r="S119" i="9"/>
  <c r="R119" i="9"/>
  <c r="Q119" i="9"/>
  <c r="P119" i="9"/>
  <c r="N119" i="9"/>
  <c r="M119" i="9"/>
  <c r="L119" i="9"/>
  <c r="K119" i="9"/>
  <c r="J119" i="9"/>
  <c r="I119" i="9"/>
  <c r="G119" i="9"/>
  <c r="F119" i="9"/>
  <c r="E119" i="9"/>
  <c r="D119" i="9"/>
  <c r="C119" i="9"/>
  <c r="B119" i="9"/>
  <c r="AP118" i="9"/>
  <c r="AO118" i="9"/>
  <c r="AN118" i="9"/>
  <c r="AM118" i="9"/>
  <c r="AL118" i="9"/>
  <c r="AK118" i="9"/>
  <c r="AI118" i="9"/>
  <c r="AH118" i="9"/>
  <c r="AG118" i="9"/>
  <c r="AF118" i="9"/>
  <c r="AE118" i="9"/>
  <c r="AD118" i="9"/>
  <c r="AB118" i="9"/>
  <c r="AA118" i="9"/>
  <c r="Z118" i="9"/>
  <c r="Y118" i="9"/>
  <c r="X118" i="9"/>
  <c r="W118" i="9"/>
  <c r="U118" i="9"/>
  <c r="T118" i="9"/>
  <c r="S118" i="9"/>
  <c r="R118" i="9"/>
  <c r="Q118" i="9"/>
  <c r="P118" i="9"/>
  <c r="N118" i="9"/>
  <c r="M118" i="9"/>
  <c r="L118" i="9"/>
  <c r="K118" i="9"/>
  <c r="J118" i="9"/>
  <c r="I118" i="9"/>
  <c r="G118" i="9"/>
  <c r="F118" i="9"/>
  <c r="E118" i="9"/>
  <c r="D118" i="9"/>
  <c r="C118" i="9"/>
  <c r="B118" i="9"/>
  <c r="AP117" i="9"/>
  <c r="AO117" i="9"/>
  <c r="AN117" i="9"/>
  <c r="AM117" i="9"/>
  <c r="AL117" i="9"/>
  <c r="AK117" i="9"/>
  <c r="AI117" i="9"/>
  <c r="AH117" i="9"/>
  <c r="AG117" i="9"/>
  <c r="AF117" i="9"/>
  <c r="AE117" i="9"/>
  <c r="AD117" i="9"/>
  <c r="AB117" i="9"/>
  <c r="AA117" i="9"/>
  <c r="Z117" i="9"/>
  <c r="Y117" i="9"/>
  <c r="X117" i="9"/>
  <c r="W117" i="9"/>
  <c r="U117" i="9"/>
  <c r="T117" i="9"/>
  <c r="S117" i="9"/>
  <c r="R117" i="9"/>
  <c r="Q117" i="9"/>
  <c r="P117" i="9"/>
  <c r="N117" i="9"/>
  <c r="M117" i="9"/>
  <c r="L117" i="9"/>
  <c r="K117" i="9"/>
  <c r="J117" i="9"/>
  <c r="I117" i="9"/>
  <c r="G117" i="9"/>
  <c r="F117" i="9"/>
  <c r="E117" i="9"/>
  <c r="D117" i="9"/>
  <c r="C117" i="9"/>
  <c r="B117" i="9"/>
  <c r="AP116" i="9"/>
  <c r="AO116" i="9"/>
  <c r="AN116" i="9"/>
  <c r="AM116" i="9"/>
  <c r="AL116" i="9"/>
  <c r="AK116" i="9"/>
  <c r="AI116" i="9"/>
  <c r="AH116" i="9"/>
  <c r="AG116" i="9"/>
  <c r="AF116" i="9"/>
  <c r="AE116" i="9"/>
  <c r="AD116" i="9"/>
  <c r="AB116" i="9"/>
  <c r="AA116" i="9"/>
  <c r="Z116" i="9"/>
  <c r="Y116" i="9"/>
  <c r="X116" i="9"/>
  <c r="W116" i="9"/>
  <c r="U116" i="9"/>
  <c r="T116" i="9"/>
  <c r="S116" i="9"/>
  <c r="R116" i="9"/>
  <c r="Q116" i="9"/>
  <c r="P116" i="9"/>
  <c r="N116" i="9"/>
  <c r="M116" i="9"/>
  <c r="L116" i="9"/>
  <c r="K116" i="9"/>
  <c r="J116" i="9"/>
  <c r="I116" i="9"/>
  <c r="G116" i="9"/>
  <c r="F116" i="9"/>
  <c r="E116" i="9"/>
  <c r="D116" i="9"/>
  <c r="C116" i="9"/>
  <c r="B116" i="9"/>
  <c r="AP115" i="9"/>
  <c r="AO115" i="9"/>
  <c r="AN115" i="9"/>
  <c r="AM115" i="9"/>
  <c r="AL115" i="9"/>
  <c r="AK115" i="9"/>
  <c r="AI115" i="9"/>
  <c r="AH115" i="9"/>
  <c r="AG115" i="9"/>
  <c r="AF115" i="9"/>
  <c r="AE115" i="9"/>
  <c r="AD115" i="9"/>
  <c r="AB115" i="9"/>
  <c r="AA115" i="9"/>
  <c r="Z115" i="9"/>
  <c r="Y115" i="9"/>
  <c r="X115" i="9"/>
  <c r="W115" i="9"/>
  <c r="U115" i="9"/>
  <c r="T115" i="9"/>
  <c r="S115" i="9"/>
  <c r="R115" i="9"/>
  <c r="Q115" i="9"/>
  <c r="P115" i="9"/>
  <c r="N115" i="9"/>
  <c r="M115" i="9"/>
  <c r="L115" i="9"/>
  <c r="K115" i="9"/>
  <c r="J115" i="9"/>
  <c r="I115" i="9"/>
  <c r="G115" i="9"/>
  <c r="F115" i="9"/>
  <c r="E115" i="9"/>
  <c r="D115" i="9"/>
  <c r="C115" i="9"/>
  <c r="B115" i="9"/>
  <c r="AP114" i="9"/>
  <c r="AO114" i="9"/>
  <c r="AN114" i="9"/>
  <c r="AM114" i="9"/>
  <c r="AL114" i="9"/>
  <c r="AK114" i="9"/>
  <c r="AI114" i="9"/>
  <c r="AH114" i="9"/>
  <c r="AG114" i="9"/>
  <c r="AF114" i="9"/>
  <c r="AE114" i="9"/>
  <c r="AD114" i="9"/>
  <c r="AB114" i="9"/>
  <c r="AA114" i="9"/>
  <c r="Z114" i="9"/>
  <c r="Y114" i="9"/>
  <c r="X114" i="9"/>
  <c r="W114" i="9"/>
  <c r="U114" i="9"/>
  <c r="T114" i="9"/>
  <c r="S114" i="9"/>
  <c r="R114" i="9"/>
  <c r="Q114" i="9"/>
  <c r="P114" i="9"/>
  <c r="N114" i="9"/>
  <c r="M114" i="9"/>
  <c r="L114" i="9"/>
  <c r="K114" i="9"/>
  <c r="J114" i="9"/>
  <c r="I114" i="9"/>
  <c r="G114" i="9"/>
  <c r="F114" i="9"/>
  <c r="E114" i="9"/>
  <c r="D114" i="9"/>
  <c r="C114" i="9"/>
  <c r="B114" i="9"/>
  <c r="AP113" i="9"/>
  <c r="AO113" i="9"/>
  <c r="AN113" i="9"/>
  <c r="AM113" i="9"/>
  <c r="AL113" i="9"/>
  <c r="AK113" i="9"/>
  <c r="AI113" i="9"/>
  <c r="AH113" i="9"/>
  <c r="AG113" i="9"/>
  <c r="AF113" i="9"/>
  <c r="AE113" i="9"/>
  <c r="AD113" i="9"/>
  <c r="AB113" i="9"/>
  <c r="AA113" i="9"/>
  <c r="Z113" i="9"/>
  <c r="Y113" i="9"/>
  <c r="X113" i="9"/>
  <c r="W113" i="9"/>
  <c r="U113" i="9"/>
  <c r="T113" i="9"/>
  <c r="S113" i="9"/>
  <c r="R113" i="9"/>
  <c r="Q113" i="9"/>
  <c r="P113" i="9"/>
  <c r="N113" i="9"/>
  <c r="M113" i="9"/>
  <c r="L113" i="9"/>
  <c r="K113" i="9"/>
  <c r="J113" i="9"/>
  <c r="I113" i="9"/>
  <c r="G113" i="9"/>
  <c r="F113" i="9"/>
  <c r="E113" i="9"/>
  <c r="D113" i="9"/>
  <c r="C113" i="9"/>
  <c r="B113" i="9"/>
  <c r="AP112" i="9"/>
  <c r="AO112" i="9"/>
  <c r="AN112" i="9"/>
  <c r="AM112" i="9"/>
  <c r="AL112" i="9"/>
  <c r="AK112" i="9"/>
  <c r="AI112" i="9"/>
  <c r="AH112" i="9"/>
  <c r="AG112" i="9"/>
  <c r="AF112" i="9"/>
  <c r="AE112" i="9"/>
  <c r="AD112" i="9"/>
  <c r="AB112" i="9"/>
  <c r="AA112" i="9"/>
  <c r="Z112" i="9"/>
  <c r="Y112" i="9"/>
  <c r="X112" i="9"/>
  <c r="W112" i="9"/>
  <c r="U112" i="9"/>
  <c r="T112" i="9"/>
  <c r="S112" i="9"/>
  <c r="R112" i="9"/>
  <c r="Q112" i="9"/>
  <c r="P112" i="9"/>
  <c r="N112" i="9"/>
  <c r="M112" i="9"/>
  <c r="L112" i="9"/>
  <c r="K112" i="9"/>
  <c r="J112" i="9"/>
  <c r="I112" i="9"/>
  <c r="G112" i="9"/>
  <c r="F112" i="9"/>
  <c r="E112" i="9"/>
  <c r="D112" i="9"/>
  <c r="C112" i="9"/>
  <c r="B112" i="9"/>
  <c r="AP111" i="9"/>
  <c r="AO111" i="9"/>
  <c r="AN111" i="9"/>
  <c r="AM111" i="9"/>
  <c r="AL111" i="9"/>
  <c r="AK111" i="9"/>
  <c r="AI111" i="9"/>
  <c r="AH111" i="9"/>
  <c r="AG111" i="9"/>
  <c r="AF111" i="9"/>
  <c r="AE111" i="9"/>
  <c r="AD111" i="9"/>
  <c r="AB111" i="9"/>
  <c r="AA111" i="9"/>
  <c r="Z111" i="9"/>
  <c r="Y111" i="9"/>
  <c r="X111" i="9"/>
  <c r="W111" i="9"/>
  <c r="U111" i="9"/>
  <c r="T111" i="9"/>
  <c r="S111" i="9"/>
  <c r="R111" i="9"/>
  <c r="Q111" i="9"/>
  <c r="P111" i="9"/>
  <c r="N111" i="9"/>
  <c r="M111" i="9"/>
  <c r="L111" i="9"/>
  <c r="K111" i="9"/>
  <c r="J111" i="9"/>
  <c r="I111" i="9"/>
  <c r="G111" i="9"/>
  <c r="F111" i="9"/>
  <c r="E111" i="9"/>
  <c r="D111" i="9"/>
  <c r="C111" i="9"/>
  <c r="B111" i="9"/>
  <c r="AP110" i="9"/>
  <c r="AO110" i="9"/>
  <c r="AN110" i="9"/>
  <c r="AM110" i="9"/>
  <c r="AL110" i="9"/>
  <c r="AK110" i="9"/>
  <c r="AI110" i="9"/>
  <c r="AH110" i="9"/>
  <c r="AG110" i="9"/>
  <c r="AF110" i="9"/>
  <c r="AE110" i="9"/>
  <c r="AD110" i="9"/>
  <c r="AB110" i="9"/>
  <c r="AA110" i="9"/>
  <c r="Z110" i="9"/>
  <c r="Y110" i="9"/>
  <c r="X110" i="9"/>
  <c r="W110" i="9"/>
  <c r="U110" i="9"/>
  <c r="T110" i="9"/>
  <c r="S110" i="9"/>
  <c r="R110" i="9"/>
  <c r="Q110" i="9"/>
  <c r="P110" i="9"/>
  <c r="N110" i="9"/>
  <c r="M110" i="9"/>
  <c r="L110" i="9"/>
  <c r="K110" i="9"/>
  <c r="J110" i="9"/>
  <c r="I110" i="9"/>
  <c r="G110" i="9"/>
  <c r="F110" i="9"/>
  <c r="E110" i="9"/>
  <c r="D110" i="9"/>
  <c r="C110" i="9"/>
  <c r="B110" i="9"/>
  <c r="AP109" i="9"/>
  <c r="AO109" i="9"/>
  <c r="AN109" i="9"/>
  <c r="AM109" i="9"/>
  <c r="AL109" i="9"/>
  <c r="AK109" i="9"/>
  <c r="AI109" i="9"/>
  <c r="AH109" i="9"/>
  <c r="AG109" i="9"/>
  <c r="AF109" i="9"/>
  <c r="AE109" i="9"/>
  <c r="AD109" i="9"/>
  <c r="AB109" i="9"/>
  <c r="AA109" i="9"/>
  <c r="Z109" i="9"/>
  <c r="Y109" i="9"/>
  <c r="X109" i="9"/>
  <c r="W109" i="9"/>
  <c r="U109" i="9"/>
  <c r="T109" i="9"/>
  <c r="S109" i="9"/>
  <c r="R109" i="9"/>
  <c r="Q109" i="9"/>
  <c r="P109" i="9"/>
  <c r="N109" i="9"/>
  <c r="M109" i="9"/>
  <c r="L109" i="9"/>
  <c r="K109" i="9"/>
  <c r="J109" i="9"/>
  <c r="I109" i="9"/>
  <c r="G109" i="9"/>
  <c r="F109" i="9"/>
  <c r="E109" i="9"/>
  <c r="D109" i="9"/>
  <c r="C109" i="9"/>
  <c r="B109" i="9"/>
  <c r="AP108" i="9"/>
  <c r="AO108" i="9"/>
  <c r="AN108" i="9"/>
  <c r="AM108" i="9"/>
  <c r="AL108" i="9"/>
  <c r="AK108" i="9"/>
  <c r="AI108" i="9"/>
  <c r="AH108" i="9"/>
  <c r="AG108" i="9"/>
  <c r="AF108" i="9"/>
  <c r="AE108" i="9"/>
  <c r="AD108" i="9"/>
  <c r="AB108" i="9"/>
  <c r="AA108" i="9"/>
  <c r="Z108" i="9"/>
  <c r="Y108" i="9"/>
  <c r="X108" i="9"/>
  <c r="W108" i="9"/>
  <c r="U108" i="9"/>
  <c r="T108" i="9"/>
  <c r="S108" i="9"/>
  <c r="R108" i="9"/>
  <c r="Q108" i="9"/>
  <c r="P108" i="9"/>
  <c r="N108" i="9"/>
  <c r="M108" i="9"/>
  <c r="L108" i="9"/>
  <c r="K108" i="9"/>
  <c r="J108" i="9"/>
  <c r="I108" i="9"/>
  <c r="G108" i="9"/>
  <c r="F108" i="9"/>
  <c r="E108" i="9"/>
  <c r="D108" i="9"/>
  <c r="C108" i="9"/>
  <c r="B108" i="9"/>
  <c r="AP107" i="9"/>
  <c r="AO107" i="9"/>
  <c r="AN107" i="9"/>
  <c r="AM107" i="9"/>
  <c r="AL107" i="9"/>
  <c r="AK107" i="9"/>
  <c r="AI107" i="9"/>
  <c r="AH107" i="9"/>
  <c r="AG107" i="9"/>
  <c r="AF107" i="9"/>
  <c r="AE107" i="9"/>
  <c r="AD107" i="9"/>
  <c r="AB107" i="9"/>
  <c r="AA107" i="9"/>
  <c r="Z107" i="9"/>
  <c r="Y107" i="9"/>
  <c r="X107" i="9"/>
  <c r="W107" i="9"/>
  <c r="U107" i="9"/>
  <c r="T107" i="9"/>
  <c r="S107" i="9"/>
  <c r="R107" i="9"/>
  <c r="Q107" i="9"/>
  <c r="P107" i="9"/>
  <c r="N107" i="9"/>
  <c r="M107" i="9"/>
  <c r="L107" i="9"/>
  <c r="K107" i="9"/>
  <c r="J107" i="9"/>
  <c r="I107" i="9"/>
  <c r="G107" i="9"/>
  <c r="F107" i="9"/>
  <c r="E107" i="9"/>
  <c r="D107" i="9"/>
  <c r="C107" i="9"/>
  <c r="B107" i="9"/>
  <c r="AP106" i="9"/>
  <c r="AO106" i="9"/>
  <c r="AN106" i="9"/>
  <c r="AM106" i="9"/>
  <c r="AL106" i="9"/>
  <c r="AK106" i="9"/>
  <c r="AI106" i="9"/>
  <c r="AH106" i="9"/>
  <c r="AG106" i="9"/>
  <c r="AF106" i="9"/>
  <c r="AE106" i="9"/>
  <c r="AD106" i="9"/>
  <c r="AB106" i="9"/>
  <c r="AA106" i="9"/>
  <c r="Z106" i="9"/>
  <c r="Y106" i="9"/>
  <c r="X106" i="9"/>
  <c r="W106" i="9"/>
  <c r="U106" i="9"/>
  <c r="T106" i="9"/>
  <c r="S106" i="9"/>
  <c r="R106" i="9"/>
  <c r="Q106" i="9"/>
  <c r="P106" i="9"/>
  <c r="N106" i="9"/>
  <c r="M106" i="9"/>
  <c r="L106" i="9"/>
  <c r="K106" i="9"/>
  <c r="J106" i="9"/>
  <c r="I106" i="9"/>
  <c r="G106" i="9"/>
  <c r="F106" i="9"/>
  <c r="E106" i="9"/>
  <c r="D106" i="9"/>
  <c r="C106" i="9"/>
  <c r="B106" i="9"/>
  <c r="AP105" i="9"/>
  <c r="AO105" i="9"/>
  <c r="AN105" i="9"/>
  <c r="AM105" i="9"/>
  <c r="AL105" i="9"/>
  <c r="AK105" i="9"/>
  <c r="AI105" i="9"/>
  <c r="AH105" i="9"/>
  <c r="AG105" i="9"/>
  <c r="AF105" i="9"/>
  <c r="AE105" i="9"/>
  <c r="AD105" i="9"/>
  <c r="AB105" i="9"/>
  <c r="AA105" i="9"/>
  <c r="Z105" i="9"/>
  <c r="Y105" i="9"/>
  <c r="X105" i="9"/>
  <c r="W105" i="9"/>
  <c r="U105" i="9"/>
  <c r="T105" i="9"/>
  <c r="S105" i="9"/>
  <c r="R105" i="9"/>
  <c r="Q105" i="9"/>
  <c r="P105" i="9"/>
  <c r="N105" i="9"/>
  <c r="M105" i="9"/>
  <c r="L105" i="9"/>
  <c r="K105" i="9"/>
  <c r="J105" i="9"/>
  <c r="I105" i="9"/>
  <c r="G105" i="9"/>
  <c r="F105" i="9"/>
  <c r="E105" i="9"/>
  <c r="D105" i="9"/>
  <c r="C105" i="9"/>
  <c r="B105" i="9"/>
  <c r="AP104" i="9"/>
  <c r="AO104" i="9"/>
  <c r="AN104" i="9"/>
  <c r="AM104" i="9"/>
  <c r="AL104" i="9"/>
  <c r="AK104" i="9"/>
  <c r="AI104" i="9"/>
  <c r="AH104" i="9"/>
  <c r="AG104" i="9"/>
  <c r="AF104" i="9"/>
  <c r="AE104" i="9"/>
  <c r="AD104" i="9"/>
  <c r="AB104" i="9"/>
  <c r="AA104" i="9"/>
  <c r="Z104" i="9"/>
  <c r="Y104" i="9"/>
  <c r="X104" i="9"/>
  <c r="W104" i="9"/>
  <c r="U104" i="9"/>
  <c r="T104" i="9"/>
  <c r="S104" i="9"/>
  <c r="R104" i="9"/>
  <c r="Q104" i="9"/>
  <c r="P104" i="9"/>
  <c r="N104" i="9"/>
  <c r="M104" i="9"/>
  <c r="L104" i="9"/>
  <c r="K104" i="9"/>
  <c r="J104" i="9"/>
  <c r="I104" i="9"/>
  <c r="G104" i="9"/>
  <c r="F104" i="9"/>
  <c r="E104" i="9"/>
  <c r="D104" i="9"/>
  <c r="C104" i="9"/>
  <c r="B104" i="9"/>
  <c r="AP103" i="9"/>
  <c r="AO103" i="9"/>
  <c r="AN103" i="9"/>
  <c r="AM103" i="9"/>
  <c r="AL103" i="9"/>
  <c r="AK103" i="9"/>
  <c r="AI103" i="9"/>
  <c r="AH103" i="9"/>
  <c r="AG103" i="9"/>
  <c r="AF103" i="9"/>
  <c r="AE103" i="9"/>
  <c r="AD103" i="9"/>
  <c r="AB103" i="9"/>
  <c r="AA103" i="9"/>
  <c r="Z103" i="9"/>
  <c r="Y103" i="9"/>
  <c r="X103" i="9"/>
  <c r="W103" i="9"/>
  <c r="U103" i="9"/>
  <c r="T103" i="9"/>
  <c r="S103" i="9"/>
  <c r="R103" i="9"/>
  <c r="Q103" i="9"/>
  <c r="P103" i="9"/>
  <c r="N103" i="9"/>
  <c r="M103" i="9"/>
  <c r="L103" i="9"/>
  <c r="K103" i="9"/>
  <c r="J103" i="9"/>
  <c r="I103" i="9"/>
  <c r="G103" i="9"/>
  <c r="F103" i="9"/>
  <c r="E103" i="9"/>
  <c r="D103" i="9"/>
  <c r="C103" i="9"/>
  <c r="B103" i="9"/>
  <c r="AP102" i="9"/>
  <c r="AO102" i="9"/>
  <c r="AN102" i="9"/>
  <c r="AM102" i="9"/>
  <c r="AL102" i="9"/>
  <c r="AK102" i="9"/>
  <c r="AI102" i="9"/>
  <c r="AH102" i="9"/>
  <c r="AG102" i="9"/>
  <c r="AF102" i="9"/>
  <c r="AE102" i="9"/>
  <c r="AD102" i="9"/>
  <c r="AB102" i="9"/>
  <c r="AA102" i="9"/>
  <c r="Z102" i="9"/>
  <c r="Y102" i="9"/>
  <c r="X102" i="9"/>
  <c r="W102" i="9"/>
  <c r="U102" i="9"/>
  <c r="T102" i="9"/>
  <c r="S102" i="9"/>
  <c r="R102" i="9"/>
  <c r="Q102" i="9"/>
  <c r="P102" i="9"/>
  <c r="N102" i="9"/>
  <c r="M102" i="9"/>
  <c r="L102" i="9"/>
  <c r="K102" i="9"/>
  <c r="J102" i="9"/>
  <c r="I102" i="9"/>
  <c r="G102" i="9"/>
  <c r="F102" i="9"/>
  <c r="E102" i="9"/>
  <c r="D102" i="9"/>
  <c r="C102" i="9"/>
  <c r="B102" i="9"/>
  <c r="AP101" i="9"/>
  <c r="AO101" i="9"/>
  <c r="AN101" i="9"/>
  <c r="AM101" i="9"/>
  <c r="AL101" i="9"/>
  <c r="AK101" i="9"/>
  <c r="AI101" i="9"/>
  <c r="AH101" i="9"/>
  <c r="AG101" i="9"/>
  <c r="AF101" i="9"/>
  <c r="AE101" i="9"/>
  <c r="AD101" i="9"/>
  <c r="AB101" i="9"/>
  <c r="AA101" i="9"/>
  <c r="Z101" i="9"/>
  <c r="Y101" i="9"/>
  <c r="X101" i="9"/>
  <c r="W101" i="9"/>
  <c r="U101" i="9"/>
  <c r="T101" i="9"/>
  <c r="S101" i="9"/>
  <c r="R101" i="9"/>
  <c r="Q101" i="9"/>
  <c r="P101" i="9"/>
  <c r="N101" i="9"/>
  <c r="M101" i="9"/>
  <c r="L101" i="9"/>
  <c r="K101" i="9"/>
  <c r="J101" i="9"/>
  <c r="I101" i="9"/>
  <c r="G101" i="9"/>
  <c r="F101" i="9"/>
  <c r="E101" i="9"/>
  <c r="D101" i="9"/>
  <c r="C101" i="9"/>
  <c r="B101" i="9"/>
  <c r="AP100" i="9"/>
  <c r="AO100" i="9"/>
  <c r="AN100" i="9"/>
  <c r="AM100" i="9"/>
  <c r="AL100" i="9"/>
  <c r="AK100" i="9"/>
  <c r="AI100" i="9"/>
  <c r="AH100" i="9"/>
  <c r="AG100" i="9"/>
  <c r="AF100" i="9"/>
  <c r="AE100" i="9"/>
  <c r="AD100" i="9"/>
  <c r="AB100" i="9"/>
  <c r="AA100" i="9"/>
  <c r="Z100" i="9"/>
  <c r="Y100" i="9"/>
  <c r="X100" i="9"/>
  <c r="W100" i="9"/>
  <c r="U100" i="9"/>
  <c r="T100" i="9"/>
  <c r="S100" i="9"/>
  <c r="R100" i="9"/>
  <c r="Q100" i="9"/>
  <c r="P100" i="9"/>
  <c r="N100" i="9"/>
  <c r="M100" i="9"/>
  <c r="L100" i="9"/>
  <c r="K100" i="9"/>
  <c r="J100" i="9"/>
  <c r="I100" i="9"/>
  <c r="G100" i="9"/>
  <c r="F100" i="9"/>
  <c r="E100" i="9"/>
  <c r="D100" i="9"/>
  <c r="C100" i="9"/>
  <c r="B100" i="9"/>
  <c r="AP99" i="9"/>
  <c r="AO99" i="9"/>
  <c r="AN99" i="9"/>
  <c r="AM99" i="9"/>
  <c r="AL99" i="9"/>
  <c r="AK99" i="9"/>
  <c r="AI99" i="9"/>
  <c r="AH99" i="9"/>
  <c r="AG99" i="9"/>
  <c r="AF99" i="9"/>
  <c r="AE99" i="9"/>
  <c r="AD99" i="9"/>
  <c r="AB99" i="9"/>
  <c r="AA99" i="9"/>
  <c r="Z99" i="9"/>
  <c r="Y99" i="9"/>
  <c r="X99" i="9"/>
  <c r="W99" i="9"/>
  <c r="U99" i="9"/>
  <c r="T99" i="9"/>
  <c r="S99" i="9"/>
  <c r="R99" i="9"/>
  <c r="Q99" i="9"/>
  <c r="P99" i="9"/>
  <c r="N99" i="9"/>
  <c r="M99" i="9"/>
  <c r="L99" i="9"/>
  <c r="K99" i="9"/>
  <c r="J99" i="9"/>
  <c r="I99" i="9"/>
  <c r="G99" i="9"/>
  <c r="F99" i="9"/>
  <c r="E99" i="9"/>
  <c r="D99" i="9"/>
  <c r="C99" i="9"/>
  <c r="B99" i="9"/>
  <c r="AP98" i="9"/>
  <c r="AO98" i="9"/>
  <c r="AN98" i="9"/>
  <c r="AM98" i="9"/>
  <c r="AL98" i="9"/>
  <c r="AK98" i="9"/>
  <c r="AI98" i="9"/>
  <c r="AH98" i="9"/>
  <c r="AG98" i="9"/>
  <c r="AF98" i="9"/>
  <c r="AE98" i="9"/>
  <c r="AD98" i="9"/>
  <c r="AB98" i="9"/>
  <c r="AA98" i="9"/>
  <c r="Z98" i="9"/>
  <c r="Y98" i="9"/>
  <c r="X98" i="9"/>
  <c r="W98" i="9"/>
  <c r="U98" i="9"/>
  <c r="T98" i="9"/>
  <c r="S98" i="9"/>
  <c r="R98" i="9"/>
  <c r="Q98" i="9"/>
  <c r="P98" i="9"/>
  <c r="N98" i="9"/>
  <c r="M98" i="9"/>
  <c r="L98" i="9"/>
  <c r="K98" i="9"/>
  <c r="J98" i="9"/>
  <c r="I98" i="9"/>
  <c r="G98" i="9"/>
  <c r="F98" i="9"/>
  <c r="E98" i="9"/>
  <c r="D98" i="9"/>
  <c r="C98" i="9"/>
  <c r="B98" i="9"/>
  <c r="AP97" i="9"/>
  <c r="AO97" i="9"/>
  <c r="AN97" i="9"/>
  <c r="AM97" i="9"/>
  <c r="AL97" i="9"/>
  <c r="AK97" i="9"/>
  <c r="AI97" i="9"/>
  <c r="AH97" i="9"/>
  <c r="AG97" i="9"/>
  <c r="AF97" i="9"/>
  <c r="AE97" i="9"/>
  <c r="AD97" i="9"/>
  <c r="AB97" i="9"/>
  <c r="AA97" i="9"/>
  <c r="Z97" i="9"/>
  <c r="Y97" i="9"/>
  <c r="X97" i="9"/>
  <c r="W97" i="9"/>
  <c r="U97" i="9"/>
  <c r="T97" i="9"/>
  <c r="S97" i="9"/>
  <c r="R97" i="9"/>
  <c r="Q97" i="9"/>
  <c r="P97" i="9"/>
  <c r="N97" i="9"/>
  <c r="M97" i="9"/>
  <c r="L97" i="9"/>
  <c r="K97" i="9"/>
  <c r="J97" i="9"/>
  <c r="I97" i="9"/>
  <c r="G97" i="9"/>
  <c r="F97" i="9"/>
  <c r="E97" i="9"/>
  <c r="D97" i="9"/>
  <c r="C97" i="9"/>
  <c r="B97" i="9"/>
  <c r="AP96" i="9"/>
  <c r="AO96" i="9"/>
  <c r="AN96" i="9"/>
  <c r="AM96" i="9"/>
  <c r="AL96" i="9"/>
  <c r="AK96" i="9"/>
  <c r="AI96" i="9"/>
  <c r="AH96" i="9"/>
  <c r="AG96" i="9"/>
  <c r="AF96" i="9"/>
  <c r="AE96" i="9"/>
  <c r="AD96" i="9"/>
  <c r="AB96" i="9"/>
  <c r="AA96" i="9"/>
  <c r="Z96" i="9"/>
  <c r="Y96" i="9"/>
  <c r="X96" i="9"/>
  <c r="W96" i="9"/>
  <c r="U96" i="9"/>
  <c r="T96" i="9"/>
  <c r="S96" i="9"/>
  <c r="R96" i="9"/>
  <c r="Q96" i="9"/>
  <c r="P96" i="9"/>
  <c r="N96" i="9"/>
  <c r="M96" i="9"/>
  <c r="L96" i="9"/>
  <c r="K96" i="9"/>
  <c r="J96" i="9"/>
  <c r="I96" i="9"/>
  <c r="G96" i="9"/>
  <c r="F96" i="9"/>
  <c r="E96" i="9"/>
  <c r="D96" i="9"/>
  <c r="C96" i="9"/>
  <c r="B96" i="9"/>
  <c r="AP95" i="9"/>
  <c r="AO95" i="9"/>
  <c r="AN95" i="9"/>
  <c r="AM95" i="9"/>
  <c r="AL95" i="9"/>
  <c r="AK95" i="9"/>
  <c r="AI95" i="9"/>
  <c r="AH95" i="9"/>
  <c r="AG95" i="9"/>
  <c r="AF95" i="9"/>
  <c r="AE95" i="9"/>
  <c r="AD95" i="9"/>
  <c r="AB95" i="9"/>
  <c r="AA95" i="9"/>
  <c r="Z95" i="9"/>
  <c r="Y95" i="9"/>
  <c r="X95" i="9"/>
  <c r="W95" i="9"/>
  <c r="U95" i="9"/>
  <c r="T95" i="9"/>
  <c r="S95" i="9"/>
  <c r="R95" i="9"/>
  <c r="Q95" i="9"/>
  <c r="P95" i="9"/>
  <c r="N95" i="9"/>
  <c r="M95" i="9"/>
  <c r="L95" i="9"/>
  <c r="K95" i="9"/>
  <c r="J95" i="9"/>
  <c r="I95" i="9"/>
  <c r="G95" i="9"/>
  <c r="F95" i="9"/>
  <c r="E95" i="9"/>
  <c r="D95" i="9"/>
  <c r="C95" i="9"/>
  <c r="B95" i="9"/>
  <c r="AP94" i="9"/>
  <c r="AO94" i="9"/>
  <c r="AN94" i="9"/>
  <c r="AM94" i="9"/>
  <c r="AL94" i="9"/>
  <c r="AK94" i="9"/>
  <c r="AI94" i="9"/>
  <c r="AH94" i="9"/>
  <c r="AG94" i="9"/>
  <c r="AF94" i="9"/>
  <c r="AE94" i="9"/>
  <c r="AD94" i="9"/>
  <c r="AB94" i="9"/>
  <c r="AA94" i="9"/>
  <c r="Z94" i="9"/>
  <c r="Y94" i="9"/>
  <c r="X94" i="9"/>
  <c r="W94" i="9"/>
  <c r="U94" i="9"/>
  <c r="T94" i="9"/>
  <c r="S94" i="9"/>
  <c r="R94" i="9"/>
  <c r="Q94" i="9"/>
  <c r="P94" i="9"/>
  <c r="N94" i="9"/>
  <c r="M94" i="9"/>
  <c r="L94" i="9"/>
  <c r="K94" i="9"/>
  <c r="J94" i="9"/>
  <c r="I94" i="9"/>
  <c r="G94" i="9"/>
  <c r="F94" i="9"/>
  <c r="E94" i="9"/>
  <c r="D94" i="9"/>
  <c r="C94" i="9"/>
  <c r="B94" i="9"/>
  <c r="AP93" i="9"/>
  <c r="AO93" i="9"/>
  <c r="AN93" i="9"/>
  <c r="AM93" i="9"/>
  <c r="AL93" i="9"/>
  <c r="AK93" i="9"/>
  <c r="AI93" i="9"/>
  <c r="AH93" i="9"/>
  <c r="AG93" i="9"/>
  <c r="AF93" i="9"/>
  <c r="AE93" i="9"/>
  <c r="AD93" i="9"/>
  <c r="AB93" i="9"/>
  <c r="AA93" i="9"/>
  <c r="Z93" i="9"/>
  <c r="Y93" i="9"/>
  <c r="X93" i="9"/>
  <c r="W93" i="9"/>
  <c r="U93" i="9"/>
  <c r="T93" i="9"/>
  <c r="S93" i="9"/>
  <c r="R93" i="9"/>
  <c r="Q93" i="9"/>
  <c r="P93" i="9"/>
  <c r="N93" i="9"/>
  <c r="M93" i="9"/>
  <c r="L93" i="9"/>
  <c r="K93" i="9"/>
  <c r="J93" i="9"/>
  <c r="I93" i="9"/>
  <c r="G93" i="9"/>
  <c r="F93" i="9"/>
  <c r="E93" i="9"/>
  <c r="D93" i="9"/>
  <c r="C93" i="9"/>
  <c r="B93" i="9"/>
  <c r="AP92" i="9"/>
  <c r="AO92" i="9"/>
  <c r="AN92" i="9"/>
  <c r="AM92" i="9"/>
  <c r="AL92" i="9"/>
  <c r="AK92" i="9"/>
  <c r="AI92" i="9"/>
  <c r="AH92" i="9"/>
  <c r="AG92" i="9"/>
  <c r="AF92" i="9"/>
  <c r="AE92" i="9"/>
  <c r="AD92" i="9"/>
  <c r="AB92" i="9"/>
  <c r="AA92" i="9"/>
  <c r="Z92" i="9"/>
  <c r="Y92" i="9"/>
  <c r="X92" i="9"/>
  <c r="W92" i="9"/>
  <c r="U92" i="9"/>
  <c r="T92" i="9"/>
  <c r="S92" i="9"/>
  <c r="R92" i="9"/>
  <c r="Q92" i="9"/>
  <c r="P92" i="9"/>
  <c r="N92" i="9"/>
  <c r="M92" i="9"/>
  <c r="L92" i="9"/>
  <c r="K92" i="9"/>
  <c r="J92" i="9"/>
  <c r="I92" i="9"/>
  <c r="G92" i="9"/>
  <c r="F92" i="9"/>
  <c r="E92" i="9"/>
  <c r="D92" i="9"/>
  <c r="C92" i="9"/>
  <c r="B92" i="9"/>
  <c r="AP91" i="9"/>
  <c r="AO91" i="9"/>
  <c r="AN91" i="9"/>
  <c r="AM91" i="9"/>
  <c r="AL91" i="9"/>
  <c r="AK91" i="9"/>
  <c r="AI91" i="9"/>
  <c r="AH91" i="9"/>
  <c r="AG91" i="9"/>
  <c r="AF91" i="9"/>
  <c r="AE91" i="9"/>
  <c r="AD91" i="9"/>
  <c r="AB91" i="9"/>
  <c r="AA91" i="9"/>
  <c r="Z91" i="9"/>
  <c r="Y91" i="9"/>
  <c r="X91" i="9"/>
  <c r="W91" i="9"/>
  <c r="U91" i="9"/>
  <c r="T91" i="9"/>
  <c r="S91" i="9"/>
  <c r="R91" i="9"/>
  <c r="Q91" i="9"/>
  <c r="P91" i="9"/>
  <c r="N91" i="9"/>
  <c r="M91" i="9"/>
  <c r="L91" i="9"/>
  <c r="K91" i="9"/>
  <c r="J91" i="9"/>
  <c r="I91" i="9"/>
  <c r="G91" i="9"/>
  <c r="F91" i="9"/>
  <c r="E91" i="9"/>
  <c r="D91" i="9"/>
  <c r="C91" i="9"/>
  <c r="B91" i="9"/>
  <c r="AP90" i="9"/>
  <c r="AO90" i="9"/>
  <c r="AN90" i="9"/>
  <c r="AM90" i="9"/>
  <c r="AL90" i="9"/>
  <c r="AK90" i="9"/>
  <c r="AI90" i="9"/>
  <c r="AH90" i="9"/>
  <c r="AG90" i="9"/>
  <c r="AF90" i="9"/>
  <c r="AE90" i="9"/>
  <c r="AD90" i="9"/>
  <c r="AB90" i="9"/>
  <c r="AA90" i="9"/>
  <c r="Z90" i="9"/>
  <c r="Y90" i="9"/>
  <c r="X90" i="9"/>
  <c r="W90" i="9"/>
  <c r="U90" i="9"/>
  <c r="T90" i="9"/>
  <c r="S90" i="9"/>
  <c r="R90" i="9"/>
  <c r="Q90" i="9"/>
  <c r="P90" i="9"/>
  <c r="N90" i="9"/>
  <c r="M90" i="9"/>
  <c r="L90" i="9"/>
  <c r="K90" i="9"/>
  <c r="J90" i="9"/>
  <c r="I90" i="9"/>
  <c r="G90" i="9"/>
  <c r="F90" i="9"/>
  <c r="E90" i="9"/>
  <c r="D90" i="9"/>
  <c r="C90" i="9"/>
  <c r="B90" i="9"/>
  <c r="AP89" i="9"/>
  <c r="AO89" i="9"/>
  <c r="AN89" i="9"/>
  <c r="AM89" i="9"/>
  <c r="AL89" i="9"/>
  <c r="AK89" i="9"/>
  <c r="AI89" i="9"/>
  <c r="AH89" i="9"/>
  <c r="AG89" i="9"/>
  <c r="AF89" i="9"/>
  <c r="AE89" i="9"/>
  <c r="AD89" i="9"/>
  <c r="AB89" i="9"/>
  <c r="AA89" i="9"/>
  <c r="Z89" i="9"/>
  <c r="Y89" i="9"/>
  <c r="X89" i="9"/>
  <c r="W89" i="9"/>
  <c r="U89" i="9"/>
  <c r="T89" i="9"/>
  <c r="S89" i="9"/>
  <c r="R89" i="9"/>
  <c r="Q89" i="9"/>
  <c r="P89" i="9"/>
  <c r="N89" i="9"/>
  <c r="M89" i="9"/>
  <c r="L89" i="9"/>
  <c r="K89" i="9"/>
  <c r="J89" i="9"/>
  <c r="I89" i="9"/>
  <c r="G89" i="9"/>
  <c r="F89" i="9"/>
  <c r="E89" i="9"/>
  <c r="D89" i="9"/>
  <c r="C89" i="9"/>
  <c r="B89" i="9"/>
  <c r="AP88" i="9"/>
  <c r="AO88" i="9"/>
  <c r="AN88" i="9"/>
  <c r="AM88" i="9"/>
  <c r="AL88" i="9"/>
  <c r="AK88" i="9"/>
  <c r="AI88" i="9"/>
  <c r="AH88" i="9"/>
  <c r="AG88" i="9"/>
  <c r="AF88" i="9"/>
  <c r="AE88" i="9"/>
  <c r="AD88" i="9"/>
  <c r="AB88" i="9"/>
  <c r="AA88" i="9"/>
  <c r="Z88" i="9"/>
  <c r="Y88" i="9"/>
  <c r="X88" i="9"/>
  <c r="W88" i="9"/>
  <c r="U88" i="9"/>
  <c r="T88" i="9"/>
  <c r="S88" i="9"/>
  <c r="R88" i="9"/>
  <c r="Q88" i="9"/>
  <c r="P88" i="9"/>
  <c r="N88" i="9"/>
  <c r="M88" i="9"/>
  <c r="L88" i="9"/>
  <c r="K88" i="9"/>
  <c r="J88" i="9"/>
  <c r="I88" i="9"/>
  <c r="G88" i="9"/>
  <c r="F88" i="9"/>
  <c r="E88" i="9"/>
  <c r="D88" i="9"/>
  <c r="C88" i="9"/>
  <c r="B88" i="9"/>
  <c r="AP87" i="9"/>
  <c r="AO87" i="9"/>
  <c r="AN87" i="9"/>
  <c r="AM87" i="9"/>
  <c r="AL87" i="9"/>
  <c r="AK87" i="9"/>
  <c r="AI87" i="9"/>
  <c r="AH87" i="9"/>
  <c r="AG87" i="9"/>
  <c r="AF87" i="9"/>
  <c r="AE87" i="9"/>
  <c r="AD87" i="9"/>
  <c r="AB87" i="9"/>
  <c r="AA87" i="9"/>
  <c r="Z87" i="9"/>
  <c r="Y87" i="9"/>
  <c r="X87" i="9"/>
  <c r="W87" i="9"/>
  <c r="U87" i="9"/>
  <c r="T87" i="9"/>
  <c r="S87" i="9"/>
  <c r="R87" i="9"/>
  <c r="Q87" i="9"/>
  <c r="P87" i="9"/>
  <c r="N87" i="9"/>
  <c r="M87" i="9"/>
  <c r="L87" i="9"/>
  <c r="K87" i="9"/>
  <c r="J87" i="9"/>
  <c r="I87" i="9"/>
  <c r="G87" i="9"/>
  <c r="F87" i="9"/>
  <c r="E87" i="9"/>
  <c r="D87" i="9"/>
  <c r="C87" i="9"/>
  <c r="B87" i="9"/>
  <c r="AP86" i="9"/>
  <c r="AO86" i="9"/>
  <c r="AN86" i="9"/>
  <c r="AM86" i="9"/>
  <c r="AL86" i="9"/>
  <c r="AK86" i="9"/>
  <c r="AI86" i="9"/>
  <c r="AH86" i="9"/>
  <c r="AG86" i="9"/>
  <c r="AF86" i="9"/>
  <c r="AE86" i="9"/>
  <c r="AD86" i="9"/>
  <c r="AB86" i="9"/>
  <c r="AA86" i="9"/>
  <c r="Z86" i="9"/>
  <c r="Y86" i="9"/>
  <c r="X86" i="9"/>
  <c r="W86" i="9"/>
  <c r="U86" i="9"/>
  <c r="T86" i="9"/>
  <c r="S86" i="9"/>
  <c r="R86" i="9"/>
  <c r="Q86" i="9"/>
  <c r="P86" i="9"/>
  <c r="N86" i="9"/>
  <c r="M86" i="9"/>
  <c r="L86" i="9"/>
  <c r="K86" i="9"/>
  <c r="J86" i="9"/>
  <c r="I86" i="9"/>
  <c r="G86" i="9"/>
  <c r="F86" i="9"/>
  <c r="E86" i="9"/>
  <c r="D86" i="9"/>
  <c r="C86" i="9"/>
  <c r="B86" i="9"/>
  <c r="AP85" i="9"/>
  <c r="AO85" i="9"/>
  <c r="AN85" i="9"/>
  <c r="AM85" i="9"/>
  <c r="AL85" i="9"/>
  <c r="AK85" i="9"/>
  <c r="AI85" i="9"/>
  <c r="AH85" i="9"/>
  <c r="AG85" i="9"/>
  <c r="AF85" i="9"/>
  <c r="AE85" i="9"/>
  <c r="AD85" i="9"/>
  <c r="AB85" i="9"/>
  <c r="AA85" i="9"/>
  <c r="Z85" i="9"/>
  <c r="Y85" i="9"/>
  <c r="X85" i="9"/>
  <c r="W85" i="9"/>
  <c r="U85" i="9"/>
  <c r="T85" i="9"/>
  <c r="S85" i="9"/>
  <c r="R85" i="9"/>
  <c r="Q85" i="9"/>
  <c r="P85" i="9"/>
  <c r="N85" i="9"/>
  <c r="M85" i="9"/>
  <c r="L85" i="9"/>
  <c r="K85" i="9"/>
  <c r="J85" i="9"/>
  <c r="I85" i="9"/>
  <c r="G85" i="9"/>
  <c r="F85" i="9"/>
  <c r="E85" i="9"/>
  <c r="D85" i="9"/>
  <c r="C85" i="9"/>
  <c r="B85" i="9"/>
  <c r="AP84" i="9"/>
  <c r="AO84" i="9"/>
  <c r="AN84" i="9"/>
  <c r="AM84" i="9"/>
  <c r="AL84" i="9"/>
  <c r="AK84" i="9"/>
  <c r="AI84" i="9"/>
  <c r="AH84" i="9"/>
  <c r="AG84" i="9"/>
  <c r="AF84" i="9"/>
  <c r="AE84" i="9"/>
  <c r="AD84" i="9"/>
  <c r="AB84" i="9"/>
  <c r="AA84" i="9"/>
  <c r="Z84" i="9"/>
  <c r="Y84" i="9"/>
  <c r="X84" i="9"/>
  <c r="W84" i="9"/>
  <c r="U84" i="9"/>
  <c r="T84" i="9"/>
  <c r="S84" i="9"/>
  <c r="R84" i="9"/>
  <c r="Q84" i="9"/>
  <c r="P84" i="9"/>
  <c r="N84" i="9"/>
  <c r="M84" i="9"/>
  <c r="L84" i="9"/>
  <c r="K84" i="9"/>
  <c r="J84" i="9"/>
  <c r="I84" i="9"/>
  <c r="G84" i="9"/>
  <c r="F84" i="9"/>
  <c r="E84" i="9"/>
  <c r="D84" i="9"/>
  <c r="C84" i="9"/>
  <c r="B84" i="9"/>
  <c r="AP83" i="9"/>
  <c r="AO83" i="9"/>
  <c r="AN83" i="9"/>
  <c r="AM83" i="9"/>
  <c r="AL83" i="9"/>
  <c r="AK83" i="9"/>
  <c r="AI83" i="9"/>
  <c r="AH83" i="9"/>
  <c r="AG83" i="9"/>
  <c r="AF83" i="9"/>
  <c r="AE83" i="9"/>
  <c r="AD83" i="9"/>
  <c r="AB83" i="9"/>
  <c r="AA83" i="9"/>
  <c r="Z83" i="9"/>
  <c r="Y83" i="9"/>
  <c r="X83" i="9"/>
  <c r="W83" i="9"/>
  <c r="U83" i="9"/>
  <c r="T83" i="9"/>
  <c r="S83" i="9"/>
  <c r="R83" i="9"/>
  <c r="Q83" i="9"/>
  <c r="P83" i="9"/>
  <c r="N83" i="9"/>
  <c r="M83" i="9"/>
  <c r="L83" i="9"/>
  <c r="K83" i="9"/>
  <c r="J83" i="9"/>
  <c r="I83" i="9"/>
  <c r="G83" i="9"/>
  <c r="F83" i="9"/>
  <c r="E83" i="9"/>
  <c r="D83" i="9"/>
  <c r="C83" i="9"/>
  <c r="B83" i="9"/>
  <c r="AP82" i="9"/>
  <c r="AO82" i="9"/>
  <c r="AN82" i="9"/>
  <c r="AM82" i="9"/>
  <c r="AL82" i="9"/>
  <c r="AK82" i="9"/>
  <c r="AI82" i="9"/>
  <c r="AH82" i="9"/>
  <c r="AG82" i="9"/>
  <c r="AF82" i="9"/>
  <c r="AE82" i="9"/>
  <c r="AD82" i="9"/>
  <c r="AB82" i="9"/>
  <c r="AA82" i="9"/>
  <c r="Z82" i="9"/>
  <c r="Y82" i="9"/>
  <c r="X82" i="9"/>
  <c r="W82" i="9"/>
  <c r="U82" i="9"/>
  <c r="T82" i="9"/>
  <c r="S82" i="9"/>
  <c r="R82" i="9"/>
  <c r="Q82" i="9"/>
  <c r="P82" i="9"/>
  <c r="N82" i="9"/>
  <c r="M82" i="9"/>
  <c r="L82" i="9"/>
  <c r="K82" i="9"/>
  <c r="J82" i="9"/>
  <c r="I82" i="9"/>
  <c r="G82" i="9"/>
  <c r="F82" i="9"/>
  <c r="E82" i="9"/>
  <c r="D82" i="9"/>
  <c r="C82" i="9"/>
  <c r="B82" i="9"/>
  <c r="AP81" i="9"/>
  <c r="AO81" i="9"/>
  <c r="AN81" i="9"/>
  <c r="AM81" i="9"/>
  <c r="AL81" i="9"/>
  <c r="AK81" i="9"/>
  <c r="AI81" i="9"/>
  <c r="AH81" i="9"/>
  <c r="AG81" i="9"/>
  <c r="AF81" i="9"/>
  <c r="AE81" i="9"/>
  <c r="AD81" i="9"/>
  <c r="AB81" i="9"/>
  <c r="AA81" i="9"/>
  <c r="Z81" i="9"/>
  <c r="Y81" i="9"/>
  <c r="X81" i="9"/>
  <c r="W81" i="9"/>
  <c r="U81" i="9"/>
  <c r="T81" i="9"/>
  <c r="S81" i="9"/>
  <c r="R81" i="9"/>
  <c r="Q81" i="9"/>
  <c r="P81" i="9"/>
  <c r="N81" i="9"/>
  <c r="M81" i="9"/>
  <c r="L81" i="9"/>
  <c r="K81" i="9"/>
  <c r="J81" i="9"/>
  <c r="I81" i="9"/>
  <c r="G81" i="9"/>
  <c r="F81" i="9"/>
  <c r="E81" i="9"/>
  <c r="D81" i="9"/>
  <c r="C81" i="9"/>
  <c r="B81" i="9"/>
  <c r="AP80" i="9"/>
  <c r="AO80" i="9"/>
  <c r="AN80" i="9"/>
  <c r="AM80" i="9"/>
  <c r="AL80" i="9"/>
  <c r="AK80" i="9"/>
  <c r="AI80" i="9"/>
  <c r="AH80" i="9"/>
  <c r="AG80" i="9"/>
  <c r="AF80" i="9"/>
  <c r="AE80" i="9"/>
  <c r="AD80" i="9"/>
  <c r="AB80" i="9"/>
  <c r="AA80" i="9"/>
  <c r="Z80" i="9"/>
  <c r="Y80" i="9"/>
  <c r="X80" i="9"/>
  <c r="W80" i="9"/>
  <c r="U80" i="9"/>
  <c r="T80" i="9"/>
  <c r="S80" i="9"/>
  <c r="R80" i="9"/>
  <c r="Q80" i="9"/>
  <c r="P80" i="9"/>
  <c r="N80" i="9"/>
  <c r="M80" i="9"/>
  <c r="L80" i="9"/>
  <c r="K80" i="9"/>
  <c r="J80" i="9"/>
  <c r="I80" i="9"/>
  <c r="G80" i="9"/>
  <c r="F80" i="9"/>
  <c r="E80" i="9"/>
  <c r="D80" i="9"/>
  <c r="C80" i="9"/>
  <c r="B80" i="9"/>
  <c r="AP79" i="9"/>
  <c r="AO79" i="9"/>
  <c r="AN79" i="9"/>
  <c r="AM79" i="9"/>
  <c r="AL79" i="9"/>
  <c r="AK79" i="9"/>
  <c r="AI79" i="9"/>
  <c r="AH79" i="9"/>
  <c r="AG79" i="9"/>
  <c r="AF79" i="9"/>
  <c r="AE79" i="9"/>
  <c r="AD79" i="9"/>
  <c r="AB79" i="9"/>
  <c r="AA79" i="9"/>
  <c r="Z79" i="9"/>
  <c r="Y79" i="9"/>
  <c r="X79" i="9"/>
  <c r="W79" i="9"/>
  <c r="U79" i="9"/>
  <c r="T79" i="9"/>
  <c r="S79" i="9"/>
  <c r="R79" i="9"/>
  <c r="Q79" i="9"/>
  <c r="P79" i="9"/>
  <c r="N79" i="9"/>
  <c r="M79" i="9"/>
  <c r="L79" i="9"/>
  <c r="K79" i="9"/>
  <c r="J79" i="9"/>
  <c r="I79" i="9"/>
  <c r="G79" i="9"/>
  <c r="F79" i="9"/>
  <c r="E79" i="9"/>
  <c r="D79" i="9"/>
  <c r="C79" i="9"/>
  <c r="B79" i="9"/>
  <c r="AP78" i="9"/>
  <c r="AO78" i="9"/>
  <c r="AN78" i="9"/>
  <c r="AM78" i="9"/>
  <c r="AL78" i="9"/>
  <c r="AK78" i="9"/>
  <c r="AI78" i="9"/>
  <c r="AH78" i="9"/>
  <c r="AG78" i="9"/>
  <c r="AF78" i="9"/>
  <c r="AE78" i="9"/>
  <c r="AD78" i="9"/>
  <c r="AB78" i="9"/>
  <c r="AA78" i="9"/>
  <c r="Z78" i="9"/>
  <c r="Y78" i="9"/>
  <c r="X78" i="9"/>
  <c r="W78" i="9"/>
  <c r="U78" i="9"/>
  <c r="T78" i="9"/>
  <c r="S78" i="9"/>
  <c r="R78" i="9"/>
  <c r="Q78" i="9"/>
  <c r="P78" i="9"/>
  <c r="N78" i="9"/>
  <c r="M78" i="9"/>
  <c r="L78" i="9"/>
  <c r="K78" i="9"/>
  <c r="J78" i="9"/>
  <c r="I78" i="9"/>
  <c r="G78" i="9"/>
  <c r="F78" i="9"/>
  <c r="E78" i="9"/>
  <c r="D78" i="9"/>
  <c r="C78" i="9"/>
  <c r="B78" i="9"/>
  <c r="AP77" i="9"/>
  <c r="AO77" i="9"/>
  <c r="AN77" i="9"/>
  <c r="AM77" i="9"/>
  <c r="AL77" i="9"/>
  <c r="AK77" i="9"/>
  <c r="AI77" i="9"/>
  <c r="AH77" i="9"/>
  <c r="AG77" i="9"/>
  <c r="AF77" i="9"/>
  <c r="AE77" i="9"/>
  <c r="AD77" i="9"/>
  <c r="AB77" i="9"/>
  <c r="AA77" i="9"/>
  <c r="Z77" i="9"/>
  <c r="Y77" i="9"/>
  <c r="X77" i="9"/>
  <c r="W77" i="9"/>
  <c r="U77" i="9"/>
  <c r="T77" i="9"/>
  <c r="S77" i="9"/>
  <c r="R77" i="9"/>
  <c r="Q77" i="9"/>
  <c r="P77" i="9"/>
  <c r="N77" i="9"/>
  <c r="M77" i="9"/>
  <c r="L77" i="9"/>
  <c r="K77" i="9"/>
  <c r="J77" i="9"/>
  <c r="I77" i="9"/>
  <c r="G77" i="9"/>
  <c r="F77" i="9"/>
  <c r="E77" i="9"/>
  <c r="D77" i="9"/>
  <c r="C77" i="9"/>
  <c r="B77" i="9"/>
  <c r="AP76" i="9"/>
  <c r="AO76" i="9"/>
  <c r="AN76" i="9"/>
  <c r="AM76" i="9"/>
  <c r="AL76" i="9"/>
  <c r="AK76" i="9"/>
  <c r="AI76" i="9"/>
  <c r="AH76" i="9"/>
  <c r="AG76" i="9"/>
  <c r="AF76" i="9"/>
  <c r="AE76" i="9"/>
  <c r="AD76" i="9"/>
  <c r="AB76" i="9"/>
  <c r="AA76" i="9"/>
  <c r="Z76" i="9"/>
  <c r="Y76" i="9"/>
  <c r="X76" i="9"/>
  <c r="W76" i="9"/>
  <c r="U76" i="9"/>
  <c r="T76" i="9"/>
  <c r="S76" i="9"/>
  <c r="R76" i="9"/>
  <c r="Q76" i="9"/>
  <c r="P76" i="9"/>
  <c r="N76" i="9"/>
  <c r="M76" i="9"/>
  <c r="L76" i="9"/>
  <c r="K76" i="9"/>
  <c r="J76" i="9"/>
  <c r="I76" i="9"/>
  <c r="G76" i="9"/>
  <c r="F76" i="9"/>
  <c r="E76" i="9"/>
  <c r="D76" i="9"/>
  <c r="C76" i="9"/>
  <c r="B76" i="9"/>
  <c r="AP75" i="9"/>
  <c r="AO75" i="9"/>
  <c r="AN75" i="9"/>
  <c r="AM75" i="9"/>
  <c r="AL75" i="9"/>
  <c r="AK75" i="9"/>
  <c r="AI75" i="9"/>
  <c r="AH75" i="9"/>
  <c r="AG75" i="9"/>
  <c r="AF75" i="9"/>
  <c r="AE75" i="9"/>
  <c r="AD75" i="9"/>
  <c r="AB75" i="9"/>
  <c r="AA75" i="9"/>
  <c r="Z75" i="9"/>
  <c r="Y75" i="9"/>
  <c r="X75" i="9"/>
  <c r="W75" i="9"/>
  <c r="U75" i="9"/>
  <c r="T75" i="9"/>
  <c r="S75" i="9"/>
  <c r="R75" i="9"/>
  <c r="Q75" i="9"/>
  <c r="P75" i="9"/>
  <c r="N75" i="9"/>
  <c r="M75" i="9"/>
  <c r="L75" i="9"/>
  <c r="K75" i="9"/>
  <c r="J75" i="9"/>
  <c r="I75" i="9"/>
  <c r="G75" i="9"/>
  <c r="F75" i="9"/>
  <c r="E75" i="9"/>
  <c r="D75" i="9"/>
  <c r="C75" i="9"/>
  <c r="B75" i="9"/>
  <c r="AP74" i="9"/>
  <c r="AO74" i="9"/>
  <c r="AN74" i="9"/>
  <c r="AM74" i="9"/>
  <c r="AL74" i="9"/>
  <c r="AK74" i="9"/>
  <c r="AI74" i="9"/>
  <c r="AH74" i="9"/>
  <c r="AG74" i="9"/>
  <c r="AF74" i="9"/>
  <c r="AE74" i="9"/>
  <c r="AD74" i="9"/>
  <c r="AB74" i="9"/>
  <c r="AA74" i="9"/>
  <c r="Z74" i="9"/>
  <c r="Y74" i="9"/>
  <c r="X74" i="9"/>
  <c r="W74" i="9"/>
  <c r="U74" i="9"/>
  <c r="T74" i="9"/>
  <c r="S74" i="9"/>
  <c r="R74" i="9"/>
  <c r="Q74" i="9"/>
  <c r="P74" i="9"/>
  <c r="N74" i="9"/>
  <c r="M74" i="9"/>
  <c r="L74" i="9"/>
  <c r="K74" i="9"/>
  <c r="J74" i="9"/>
  <c r="I74" i="9"/>
  <c r="G74" i="9"/>
  <c r="F74" i="9"/>
  <c r="E74" i="9"/>
  <c r="D74" i="9"/>
  <c r="C74" i="9"/>
  <c r="B74" i="9"/>
  <c r="AP73" i="9"/>
  <c r="AO73" i="9"/>
  <c r="AN73" i="9"/>
  <c r="AM73" i="9"/>
  <c r="AL73" i="9"/>
  <c r="AK73" i="9"/>
  <c r="AI73" i="9"/>
  <c r="AH73" i="9"/>
  <c r="AG73" i="9"/>
  <c r="AF73" i="9"/>
  <c r="AE73" i="9"/>
  <c r="AD73" i="9"/>
  <c r="AB73" i="9"/>
  <c r="AA73" i="9"/>
  <c r="Z73" i="9"/>
  <c r="Y73" i="9"/>
  <c r="X73" i="9"/>
  <c r="W73" i="9"/>
  <c r="U73" i="9"/>
  <c r="T73" i="9"/>
  <c r="S73" i="9"/>
  <c r="R73" i="9"/>
  <c r="Q73" i="9"/>
  <c r="P73" i="9"/>
  <c r="N73" i="9"/>
  <c r="M73" i="9"/>
  <c r="L73" i="9"/>
  <c r="K73" i="9"/>
  <c r="J73" i="9"/>
  <c r="I73" i="9"/>
  <c r="G73" i="9"/>
  <c r="F73" i="9"/>
  <c r="E73" i="9"/>
  <c r="D73" i="9"/>
  <c r="C73" i="9"/>
  <c r="B73" i="9"/>
  <c r="AP72" i="9"/>
  <c r="AO72" i="9"/>
  <c r="AN72" i="9"/>
  <c r="AM72" i="9"/>
  <c r="AL72" i="9"/>
  <c r="AK72" i="9"/>
  <c r="AI72" i="9"/>
  <c r="AH72" i="9"/>
  <c r="AG72" i="9"/>
  <c r="AF72" i="9"/>
  <c r="AE72" i="9"/>
  <c r="AD72" i="9"/>
  <c r="AB72" i="9"/>
  <c r="AA72" i="9"/>
  <c r="Z72" i="9"/>
  <c r="Y72" i="9"/>
  <c r="X72" i="9"/>
  <c r="W72" i="9"/>
  <c r="U72" i="9"/>
  <c r="T72" i="9"/>
  <c r="S72" i="9"/>
  <c r="R72" i="9"/>
  <c r="Q72" i="9"/>
  <c r="P72" i="9"/>
  <c r="N72" i="9"/>
  <c r="M72" i="9"/>
  <c r="L72" i="9"/>
  <c r="K72" i="9"/>
  <c r="J72" i="9"/>
  <c r="I72" i="9"/>
  <c r="G72" i="9"/>
  <c r="F72" i="9"/>
  <c r="E72" i="9"/>
  <c r="D72" i="9"/>
  <c r="C72" i="9"/>
  <c r="B72" i="9"/>
  <c r="AP71" i="9"/>
  <c r="AO71" i="9"/>
  <c r="AN71" i="9"/>
  <c r="AM71" i="9"/>
  <c r="AL71" i="9"/>
  <c r="AK71" i="9"/>
  <c r="AI71" i="9"/>
  <c r="AH71" i="9"/>
  <c r="AG71" i="9"/>
  <c r="AF71" i="9"/>
  <c r="AE71" i="9"/>
  <c r="AD71" i="9"/>
  <c r="AB71" i="9"/>
  <c r="AA71" i="9"/>
  <c r="Z71" i="9"/>
  <c r="Y71" i="9"/>
  <c r="X71" i="9"/>
  <c r="W71" i="9"/>
  <c r="U71" i="9"/>
  <c r="T71" i="9"/>
  <c r="S71" i="9"/>
  <c r="R71" i="9"/>
  <c r="Q71" i="9"/>
  <c r="P71" i="9"/>
  <c r="N71" i="9"/>
  <c r="M71" i="9"/>
  <c r="L71" i="9"/>
  <c r="K71" i="9"/>
  <c r="J71" i="9"/>
  <c r="I71" i="9"/>
  <c r="G71" i="9"/>
  <c r="F71" i="9"/>
  <c r="E71" i="9"/>
  <c r="D71" i="9"/>
  <c r="C71" i="9"/>
  <c r="B71" i="9"/>
  <c r="AP70" i="9"/>
  <c r="AO70" i="9"/>
  <c r="AN70" i="9"/>
  <c r="AM70" i="9"/>
  <c r="AL70" i="9"/>
  <c r="AK70" i="9"/>
  <c r="AI70" i="9"/>
  <c r="AH70" i="9"/>
  <c r="AG70" i="9"/>
  <c r="AF70" i="9"/>
  <c r="AE70" i="9"/>
  <c r="AD70" i="9"/>
  <c r="AB70" i="9"/>
  <c r="AA70" i="9"/>
  <c r="Z70" i="9"/>
  <c r="Y70" i="9"/>
  <c r="X70" i="9"/>
  <c r="W70" i="9"/>
  <c r="U70" i="9"/>
  <c r="T70" i="9"/>
  <c r="S70" i="9"/>
  <c r="R70" i="9"/>
  <c r="Q70" i="9"/>
  <c r="P70" i="9"/>
  <c r="N70" i="9"/>
  <c r="M70" i="9"/>
  <c r="L70" i="9"/>
  <c r="K70" i="9"/>
  <c r="J70" i="9"/>
  <c r="I70" i="9"/>
  <c r="G70" i="9"/>
  <c r="F70" i="9"/>
  <c r="E70" i="9"/>
  <c r="D70" i="9"/>
  <c r="C70" i="9"/>
  <c r="B70" i="9"/>
  <c r="AP69" i="9"/>
  <c r="AO69" i="9"/>
  <c r="AN69" i="9"/>
  <c r="AM69" i="9"/>
  <c r="AL69" i="9"/>
  <c r="AK69" i="9"/>
  <c r="AI69" i="9"/>
  <c r="AH69" i="9"/>
  <c r="AG69" i="9"/>
  <c r="AF69" i="9"/>
  <c r="AE69" i="9"/>
  <c r="AD69" i="9"/>
  <c r="AB69" i="9"/>
  <c r="AA69" i="9"/>
  <c r="Z69" i="9"/>
  <c r="Y69" i="9"/>
  <c r="X69" i="9"/>
  <c r="W69" i="9"/>
  <c r="U69" i="9"/>
  <c r="T69" i="9"/>
  <c r="S69" i="9"/>
  <c r="R69" i="9"/>
  <c r="Q69" i="9"/>
  <c r="P69" i="9"/>
  <c r="N69" i="9"/>
  <c r="M69" i="9"/>
  <c r="L69" i="9"/>
  <c r="K69" i="9"/>
  <c r="J69" i="9"/>
  <c r="I69" i="9"/>
  <c r="G69" i="9"/>
  <c r="F69" i="9"/>
  <c r="E69" i="9"/>
  <c r="D69" i="9"/>
  <c r="C69" i="9"/>
  <c r="B69" i="9"/>
  <c r="AP68" i="9"/>
  <c r="AO68" i="9"/>
  <c r="AN68" i="9"/>
  <c r="AM68" i="9"/>
  <c r="AL68" i="9"/>
  <c r="AK68" i="9"/>
  <c r="AI68" i="9"/>
  <c r="AH68" i="9"/>
  <c r="AG68" i="9"/>
  <c r="AF68" i="9"/>
  <c r="AE68" i="9"/>
  <c r="AD68" i="9"/>
  <c r="AB68" i="9"/>
  <c r="AA68" i="9"/>
  <c r="Z68" i="9"/>
  <c r="Y68" i="9"/>
  <c r="X68" i="9"/>
  <c r="W68" i="9"/>
  <c r="U68" i="9"/>
  <c r="T68" i="9"/>
  <c r="S68" i="9"/>
  <c r="R68" i="9"/>
  <c r="Q68" i="9"/>
  <c r="P68" i="9"/>
  <c r="N68" i="9"/>
  <c r="M68" i="9"/>
  <c r="L68" i="9"/>
  <c r="K68" i="9"/>
  <c r="J68" i="9"/>
  <c r="I68" i="9"/>
  <c r="G68" i="9"/>
  <c r="F68" i="9"/>
  <c r="E68" i="9"/>
  <c r="D68" i="9"/>
  <c r="C68" i="9"/>
  <c r="B68" i="9"/>
  <c r="AP67" i="9"/>
  <c r="AO67" i="9"/>
  <c r="AN67" i="9"/>
  <c r="AM67" i="9"/>
  <c r="AL67" i="9"/>
  <c r="AK67" i="9"/>
  <c r="AI67" i="9"/>
  <c r="AH67" i="9"/>
  <c r="AG67" i="9"/>
  <c r="AF67" i="9"/>
  <c r="AE67" i="9"/>
  <c r="AD67" i="9"/>
  <c r="AB67" i="9"/>
  <c r="AA67" i="9"/>
  <c r="Z67" i="9"/>
  <c r="Y67" i="9"/>
  <c r="X67" i="9"/>
  <c r="W67" i="9"/>
  <c r="U67" i="9"/>
  <c r="T67" i="9"/>
  <c r="S67" i="9"/>
  <c r="R67" i="9"/>
  <c r="Q67" i="9"/>
  <c r="P67" i="9"/>
  <c r="N67" i="9"/>
  <c r="M67" i="9"/>
  <c r="L67" i="9"/>
  <c r="K67" i="9"/>
  <c r="J67" i="9"/>
  <c r="I67" i="9"/>
  <c r="G67" i="9"/>
  <c r="F67" i="9"/>
  <c r="E67" i="9"/>
  <c r="D67" i="9"/>
  <c r="C67" i="9"/>
  <c r="B67" i="9"/>
  <c r="AP66" i="9"/>
  <c r="AO66" i="9"/>
  <c r="AN66" i="9"/>
  <c r="AM66" i="9"/>
  <c r="AL66" i="9"/>
  <c r="AK66" i="9"/>
  <c r="AI66" i="9"/>
  <c r="AH66" i="9"/>
  <c r="AG66" i="9"/>
  <c r="AF66" i="9"/>
  <c r="AE66" i="9"/>
  <c r="AD66" i="9"/>
  <c r="AB66" i="9"/>
  <c r="AA66" i="9"/>
  <c r="Z66" i="9"/>
  <c r="Y66" i="9"/>
  <c r="X66" i="9"/>
  <c r="W66" i="9"/>
  <c r="U66" i="9"/>
  <c r="T66" i="9"/>
  <c r="S66" i="9"/>
  <c r="R66" i="9"/>
  <c r="Q66" i="9"/>
  <c r="P66" i="9"/>
  <c r="N66" i="9"/>
  <c r="M66" i="9"/>
  <c r="L66" i="9"/>
  <c r="K66" i="9"/>
  <c r="J66" i="9"/>
  <c r="I66" i="9"/>
  <c r="G66" i="9"/>
  <c r="F66" i="9"/>
  <c r="E66" i="9"/>
  <c r="D66" i="9"/>
  <c r="C66" i="9"/>
  <c r="B66" i="9"/>
  <c r="AP65" i="9"/>
  <c r="AO65" i="9"/>
  <c r="AN65" i="9"/>
  <c r="AM65" i="9"/>
  <c r="AL65" i="9"/>
  <c r="AK65" i="9"/>
  <c r="AI65" i="9"/>
  <c r="AH65" i="9"/>
  <c r="AG65" i="9"/>
  <c r="AF65" i="9"/>
  <c r="AE65" i="9"/>
  <c r="AD65" i="9"/>
  <c r="AB65" i="9"/>
  <c r="AA65" i="9"/>
  <c r="Z65" i="9"/>
  <c r="Y65" i="9"/>
  <c r="X65" i="9"/>
  <c r="W65" i="9"/>
  <c r="U65" i="9"/>
  <c r="T65" i="9"/>
  <c r="S65" i="9"/>
  <c r="R65" i="9"/>
  <c r="Q65" i="9"/>
  <c r="P65" i="9"/>
  <c r="N65" i="9"/>
  <c r="M65" i="9"/>
  <c r="L65" i="9"/>
  <c r="K65" i="9"/>
  <c r="J65" i="9"/>
  <c r="I65" i="9"/>
  <c r="G65" i="9"/>
  <c r="F65" i="9"/>
  <c r="E65" i="9"/>
  <c r="D65" i="9"/>
  <c r="C65" i="9"/>
  <c r="B65" i="9"/>
  <c r="AP64" i="9"/>
  <c r="AO64" i="9"/>
  <c r="AN64" i="9"/>
  <c r="AM64" i="9"/>
  <c r="AL64" i="9"/>
  <c r="AK64" i="9"/>
  <c r="AI64" i="9"/>
  <c r="AH64" i="9"/>
  <c r="AG64" i="9"/>
  <c r="AF64" i="9"/>
  <c r="AE64" i="9"/>
  <c r="AD64" i="9"/>
  <c r="AB64" i="9"/>
  <c r="AA64" i="9"/>
  <c r="Z64" i="9"/>
  <c r="Y64" i="9"/>
  <c r="X64" i="9"/>
  <c r="W64" i="9"/>
  <c r="U64" i="9"/>
  <c r="T64" i="9"/>
  <c r="S64" i="9"/>
  <c r="R64" i="9"/>
  <c r="Q64" i="9"/>
  <c r="P64" i="9"/>
  <c r="N64" i="9"/>
  <c r="M64" i="9"/>
  <c r="L64" i="9"/>
  <c r="K64" i="9"/>
  <c r="J64" i="9"/>
  <c r="I64" i="9"/>
  <c r="G64" i="9"/>
  <c r="F64" i="9"/>
  <c r="E64" i="9"/>
  <c r="D64" i="9"/>
  <c r="C64" i="9"/>
  <c r="B64" i="9"/>
  <c r="AP63" i="9"/>
  <c r="AO63" i="9"/>
  <c r="AN63" i="9"/>
  <c r="AM63" i="9"/>
  <c r="AL63" i="9"/>
  <c r="AK63" i="9"/>
  <c r="AI63" i="9"/>
  <c r="AH63" i="9"/>
  <c r="AG63" i="9"/>
  <c r="AF63" i="9"/>
  <c r="AE63" i="9"/>
  <c r="AD63" i="9"/>
  <c r="AB63" i="9"/>
  <c r="AA63" i="9"/>
  <c r="Z63" i="9"/>
  <c r="Y63" i="9"/>
  <c r="X63" i="9"/>
  <c r="W63" i="9"/>
  <c r="U63" i="9"/>
  <c r="T63" i="9"/>
  <c r="S63" i="9"/>
  <c r="R63" i="9"/>
  <c r="Q63" i="9"/>
  <c r="P63" i="9"/>
  <c r="N63" i="9"/>
  <c r="M63" i="9"/>
  <c r="L63" i="9"/>
  <c r="K63" i="9"/>
  <c r="J63" i="9"/>
  <c r="I63" i="9"/>
  <c r="G63" i="9"/>
  <c r="F63" i="9"/>
  <c r="E63" i="9"/>
  <c r="D63" i="9"/>
  <c r="C63" i="9"/>
  <c r="B63" i="9"/>
  <c r="AP62" i="9"/>
  <c r="AO62" i="9"/>
  <c r="AN62" i="9"/>
  <c r="AM62" i="9"/>
  <c r="AL62" i="9"/>
  <c r="AK62" i="9"/>
  <c r="AI62" i="9"/>
  <c r="AH62" i="9"/>
  <c r="AG62" i="9"/>
  <c r="AF62" i="9"/>
  <c r="AE62" i="9"/>
  <c r="AD62" i="9"/>
  <c r="AB62" i="9"/>
  <c r="AA62" i="9"/>
  <c r="Z62" i="9"/>
  <c r="Y62" i="9"/>
  <c r="X62" i="9"/>
  <c r="W62" i="9"/>
  <c r="U62" i="9"/>
  <c r="T62" i="9"/>
  <c r="S62" i="9"/>
  <c r="R62" i="9"/>
  <c r="Q62" i="9"/>
  <c r="P62" i="9"/>
  <c r="N62" i="9"/>
  <c r="M62" i="9"/>
  <c r="L62" i="9"/>
  <c r="K62" i="9"/>
  <c r="J62" i="9"/>
  <c r="I62" i="9"/>
  <c r="G62" i="9"/>
  <c r="F62" i="9"/>
  <c r="E62" i="9"/>
  <c r="D62" i="9"/>
  <c r="C62" i="9"/>
  <c r="B62" i="9"/>
  <c r="AP61" i="9"/>
  <c r="AO61" i="9"/>
  <c r="AN61" i="9"/>
  <c r="AM61" i="9"/>
  <c r="AL61" i="9"/>
  <c r="AK61" i="9"/>
  <c r="AI61" i="9"/>
  <c r="AH61" i="9"/>
  <c r="AG61" i="9"/>
  <c r="AF61" i="9"/>
  <c r="AE61" i="9"/>
  <c r="AD61" i="9"/>
  <c r="AB61" i="9"/>
  <c r="AA61" i="9"/>
  <c r="Z61" i="9"/>
  <c r="Y61" i="9"/>
  <c r="X61" i="9"/>
  <c r="W61" i="9"/>
  <c r="U61" i="9"/>
  <c r="T61" i="9"/>
  <c r="S61" i="9"/>
  <c r="R61" i="9"/>
  <c r="Q61" i="9"/>
  <c r="P61" i="9"/>
  <c r="N61" i="9"/>
  <c r="M61" i="9"/>
  <c r="L61" i="9"/>
  <c r="K61" i="9"/>
  <c r="J61" i="9"/>
  <c r="I61" i="9"/>
  <c r="G61" i="9"/>
  <c r="F61" i="9"/>
  <c r="E61" i="9"/>
  <c r="D61" i="9"/>
  <c r="C61" i="9"/>
  <c r="B61" i="9"/>
  <c r="AP60" i="9"/>
  <c r="AO60" i="9"/>
  <c r="AN60" i="9"/>
  <c r="AM60" i="9"/>
  <c r="AL60" i="9"/>
  <c r="AK60" i="9"/>
  <c r="AI60" i="9"/>
  <c r="AH60" i="9"/>
  <c r="AG60" i="9"/>
  <c r="AF60" i="9"/>
  <c r="AE60" i="9"/>
  <c r="AD60" i="9"/>
  <c r="AB60" i="9"/>
  <c r="AA60" i="9"/>
  <c r="Z60" i="9"/>
  <c r="Y60" i="9"/>
  <c r="X60" i="9"/>
  <c r="W60" i="9"/>
  <c r="U60" i="9"/>
  <c r="T60" i="9"/>
  <c r="S60" i="9"/>
  <c r="R60" i="9"/>
  <c r="Q60" i="9"/>
  <c r="P60" i="9"/>
  <c r="N60" i="9"/>
  <c r="M60" i="9"/>
  <c r="L60" i="9"/>
  <c r="K60" i="9"/>
  <c r="J60" i="9"/>
  <c r="I60" i="9"/>
  <c r="G60" i="9"/>
  <c r="F60" i="9"/>
  <c r="E60" i="9"/>
  <c r="D60" i="9"/>
  <c r="C60" i="9"/>
  <c r="B60" i="9"/>
  <c r="AP59" i="9"/>
  <c r="AO59" i="9"/>
  <c r="AN59" i="9"/>
  <c r="AM59" i="9"/>
  <c r="AL59" i="9"/>
  <c r="AK59" i="9"/>
  <c r="AI59" i="9"/>
  <c r="AH59" i="9"/>
  <c r="AG59" i="9"/>
  <c r="AF59" i="9"/>
  <c r="AE59" i="9"/>
  <c r="AD59" i="9"/>
  <c r="AB59" i="9"/>
  <c r="AA59" i="9"/>
  <c r="Z59" i="9"/>
  <c r="Y59" i="9"/>
  <c r="X59" i="9"/>
  <c r="W59" i="9"/>
  <c r="U59" i="9"/>
  <c r="T59" i="9"/>
  <c r="S59" i="9"/>
  <c r="R59" i="9"/>
  <c r="Q59" i="9"/>
  <c r="P59" i="9"/>
  <c r="N59" i="9"/>
  <c r="M59" i="9"/>
  <c r="L59" i="9"/>
  <c r="K59" i="9"/>
  <c r="J59" i="9"/>
  <c r="I59" i="9"/>
  <c r="G59" i="9"/>
  <c r="F59" i="9"/>
  <c r="E59" i="9"/>
  <c r="D59" i="9"/>
  <c r="C59" i="9"/>
  <c r="B59" i="9"/>
  <c r="AP58" i="9"/>
  <c r="AO58" i="9"/>
  <c r="AN58" i="9"/>
  <c r="AM58" i="9"/>
  <c r="AL58" i="9"/>
  <c r="AK58" i="9"/>
  <c r="AI58" i="9"/>
  <c r="AH58" i="9"/>
  <c r="AG58" i="9"/>
  <c r="AF58" i="9"/>
  <c r="AE58" i="9"/>
  <c r="AD58" i="9"/>
  <c r="AB58" i="9"/>
  <c r="AA58" i="9"/>
  <c r="Z58" i="9"/>
  <c r="Y58" i="9"/>
  <c r="X58" i="9"/>
  <c r="W58" i="9"/>
  <c r="U58" i="9"/>
  <c r="T58" i="9"/>
  <c r="S58" i="9"/>
  <c r="R58" i="9"/>
  <c r="Q58" i="9"/>
  <c r="P58" i="9"/>
  <c r="N58" i="9"/>
  <c r="M58" i="9"/>
  <c r="L58" i="9"/>
  <c r="K58" i="9"/>
  <c r="J58" i="9"/>
  <c r="I58" i="9"/>
  <c r="G58" i="9"/>
  <c r="F58" i="9"/>
  <c r="E58" i="9"/>
  <c r="D58" i="9"/>
  <c r="C58" i="9"/>
  <c r="B58" i="9"/>
  <c r="AP57" i="9"/>
  <c r="AO57" i="9"/>
  <c r="AN57" i="9"/>
  <c r="AM57" i="9"/>
  <c r="AL57" i="9"/>
  <c r="AK57" i="9"/>
  <c r="AI57" i="9"/>
  <c r="AH57" i="9"/>
  <c r="AG57" i="9"/>
  <c r="AF57" i="9"/>
  <c r="AE57" i="9"/>
  <c r="AD57" i="9"/>
  <c r="AB57" i="9"/>
  <c r="AA57" i="9"/>
  <c r="Z57" i="9"/>
  <c r="Y57" i="9"/>
  <c r="X57" i="9"/>
  <c r="W57" i="9"/>
  <c r="U57" i="9"/>
  <c r="T57" i="9"/>
  <c r="S57" i="9"/>
  <c r="R57" i="9"/>
  <c r="Q57" i="9"/>
  <c r="P57" i="9"/>
  <c r="N57" i="9"/>
  <c r="M57" i="9"/>
  <c r="L57" i="9"/>
  <c r="K57" i="9"/>
  <c r="J57" i="9"/>
  <c r="I57" i="9"/>
  <c r="G57" i="9"/>
  <c r="F57" i="9"/>
  <c r="E57" i="9"/>
  <c r="D57" i="9"/>
  <c r="C57" i="9"/>
  <c r="B57" i="9"/>
  <c r="AP56" i="9"/>
  <c r="AO56" i="9"/>
  <c r="AN56" i="9"/>
  <c r="AM56" i="9"/>
  <c r="AL56" i="9"/>
  <c r="AK56" i="9"/>
  <c r="AI56" i="9"/>
  <c r="AH56" i="9"/>
  <c r="AG56" i="9"/>
  <c r="AF56" i="9"/>
  <c r="AE56" i="9"/>
  <c r="AD56" i="9"/>
  <c r="AB56" i="9"/>
  <c r="AA56" i="9"/>
  <c r="Z56" i="9"/>
  <c r="Y56" i="9"/>
  <c r="X56" i="9"/>
  <c r="W56" i="9"/>
  <c r="U56" i="9"/>
  <c r="T56" i="9"/>
  <c r="S56" i="9"/>
  <c r="R56" i="9"/>
  <c r="Q56" i="9"/>
  <c r="P56" i="9"/>
  <c r="N56" i="9"/>
  <c r="M56" i="9"/>
  <c r="L56" i="9"/>
  <c r="K56" i="9"/>
  <c r="J56" i="9"/>
  <c r="I56" i="9"/>
  <c r="G56" i="9"/>
  <c r="F56" i="9"/>
  <c r="E56" i="9"/>
  <c r="D56" i="9"/>
  <c r="C56" i="9"/>
  <c r="B56" i="9"/>
  <c r="AP55" i="9"/>
  <c r="AO55" i="9"/>
  <c r="AN55" i="9"/>
  <c r="AM55" i="9"/>
  <c r="AL55" i="9"/>
  <c r="AK55" i="9"/>
  <c r="AI55" i="9"/>
  <c r="AH55" i="9"/>
  <c r="AG55" i="9"/>
  <c r="AF55" i="9"/>
  <c r="AE55" i="9"/>
  <c r="AD55" i="9"/>
  <c r="AB55" i="9"/>
  <c r="AA55" i="9"/>
  <c r="Z55" i="9"/>
  <c r="Y55" i="9"/>
  <c r="X55" i="9"/>
  <c r="W55" i="9"/>
  <c r="U55" i="9"/>
  <c r="T55" i="9"/>
  <c r="S55" i="9"/>
  <c r="R55" i="9"/>
  <c r="Q55" i="9"/>
  <c r="P55" i="9"/>
  <c r="N55" i="9"/>
  <c r="M55" i="9"/>
  <c r="L55" i="9"/>
  <c r="K55" i="9"/>
  <c r="J55" i="9"/>
  <c r="I55" i="9"/>
  <c r="G55" i="9"/>
  <c r="F55" i="9"/>
  <c r="E55" i="9"/>
  <c r="D55" i="9"/>
  <c r="C55" i="9"/>
  <c r="B55" i="9"/>
  <c r="AP54" i="9"/>
  <c r="AO54" i="9"/>
  <c r="AN54" i="9"/>
  <c r="AM54" i="9"/>
  <c r="AL54" i="9"/>
  <c r="AK54" i="9"/>
  <c r="AI54" i="9"/>
  <c r="AH54" i="9"/>
  <c r="AG54" i="9"/>
  <c r="AF54" i="9"/>
  <c r="AE54" i="9"/>
  <c r="AD54" i="9"/>
  <c r="AB54" i="9"/>
  <c r="AA54" i="9"/>
  <c r="Z54" i="9"/>
  <c r="Y54" i="9"/>
  <c r="X54" i="9"/>
  <c r="W54" i="9"/>
  <c r="U54" i="9"/>
  <c r="T54" i="9"/>
  <c r="S54" i="9"/>
  <c r="R54" i="9"/>
  <c r="Q54" i="9"/>
  <c r="P54" i="9"/>
  <c r="N54" i="9"/>
  <c r="M54" i="9"/>
  <c r="L54" i="9"/>
  <c r="K54" i="9"/>
  <c r="J54" i="9"/>
  <c r="I54" i="9"/>
  <c r="G54" i="9"/>
  <c r="F54" i="9"/>
  <c r="E54" i="9"/>
  <c r="D54" i="9"/>
  <c r="C54" i="9"/>
  <c r="B54" i="9"/>
  <c r="AP53" i="9"/>
  <c r="AO53" i="9"/>
  <c r="AN53" i="9"/>
  <c r="AM53" i="9"/>
  <c r="AL53" i="9"/>
  <c r="AK53" i="9"/>
  <c r="AI53" i="9"/>
  <c r="AH53" i="9"/>
  <c r="AG53" i="9"/>
  <c r="AF53" i="9"/>
  <c r="AE53" i="9"/>
  <c r="AD53" i="9"/>
  <c r="AB53" i="9"/>
  <c r="AA53" i="9"/>
  <c r="Z53" i="9"/>
  <c r="Y53" i="9"/>
  <c r="X53" i="9"/>
  <c r="W53" i="9"/>
  <c r="U53" i="9"/>
  <c r="T53" i="9"/>
  <c r="S53" i="9"/>
  <c r="R53" i="9"/>
  <c r="Q53" i="9"/>
  <c r="P53" i="9"/>
  <c r="N53" i="9"/>
  <c r="M53" i="9"/>
  <c r="L53" i="9"/>
  <c r="K53" i="9"/>
  <c r="J53" i="9"/>
  <c r="I53" i="9"/>
  <c r="G53" i="9"/>
  <c r="F53" i="9"/>
  <c r="E53" i="9"/>
  <c r="D53" i="9"/>
  <c r="C53" i="9"/>
  <c r="B53" i="9"/>
  <c r="AP52" i="9"/>
  <c r="AO52" i="9"/>
  <c r="AN52" i="9"/>
  <c r="AM52" i="9"/>
  <c r="AL52" i="9"/>
  <c r="AK52" i="9"/>
  <c r="AI52" i="9"/>
  <c r="AH52" i="9"/>
  <c r="AG52" i="9"/>
  <c r="AF52" i="9"/>
  <c r="AE52" i="9"/>
  <c r="AD52" i="9"/>
  <c r="AB52" i="9"/>
  <c r="AA52" i="9"/>
  <c r="Z52" i="9"/>
  <c r="Y52" i="9"/>
  <c r="X52" i="9"/>
  <c r="W52" i="9"/>
  <c r="U52" i="9"/>
  <c r="T52" i="9"/>
  <c r="S52" i="9"/>
  <c r="R52" i="9"/>
  <c r="Q52" i="9"/>
  <c r="P52" i="9"/>
  <c r="N52" i="9"/>
  <c r="M52" i="9"/>
  <c r="L52" i="9"/>
  <c r="K52" i="9"/>
  <c r="J52" i="9"/>
  <c r="I52" i="9"/>
  <c r="G52" i="9"/>
  <c r="F52" i="9"/>
  <c r="E52" i="9"/>
  <c r="D52" i="9"/>
  <c r="C52" i="9"/>
  <c r="B52" i="9"/>
  <c r="AP51" i="9"/>
  <c r="AO51" i="9"/>
  <c r="AN51" i="9"/>
  <c r="AM51" i="9"/>
  <c r="AL51" i="9"/>
  <c r="AK51" i="9"/>
  <c r="AI51" i="9"/>
  <c r="AH51" i="9"/>
  <c r="AG51" i="9"/>
  <c r="AF51" i="9"/>
  <c r="AE51" i="9"/>
  <c r="AD51" i="9"/>
  <c r="AB51" i="9"/>
  <c r="AA51" i="9"/>
  <c r="Z51" i="9"/>
  <c r="Y51" i="9"/>
  <c r="X51" i="9"/>
  <c r="W51" i="9"/>
  <c r="U51" i="9"/>
  <c r="T51" i="9"/>
  <c r="S51" i="9"/>
  <c r="R51" i="9"/>
  <c r="Q51" i="9"/>
  <c r="P51" i="9"/>
  <c r="N51" i="9"/>
  <c r="M51" i="9"/>
  <c r="L51" i="9"/>
  <c r="K51" i="9"/>
  <c r="J51" i="9"/>
  <c r="I51" i="9"/>
  <c r="G51" i="9"/>
  <c r="F51" i="9"/>
  <c r="E51" i="9"/>
  <c r="D51" i="9"/>
  <c r="C51" i="9"/>
  <c r="B51" i="9"/>
  <c r="AP50" i="9"/>
  <c r="AO50" i="9"/>
  <c r="AN50" i="9"/>
  <c r="AM50" i="9"/>
  <c r="AL50" i="9"/>
  <c r="AK50" i="9"/>
  <c r="AI50" i="9"/>
  <c r="AH50" i="9"/>
  <c r="AG50" i="9"/>
  <c r="AF50" i="9"/>
  <c r="AE50" i="9"/>
  <c r="AD50" i="9"/>
  <c r="AB50" i="9"/>
  <c r="AA50" i="9"/>
  <c r="Z50" i="9"/>
  <c r="Y50" i="9"/>
  <c r="X50" i="9"/>
  <c r="W50" i="9"/>
  <c r="U50" i="9"/>
  <c r="T50" i="9"/>
  <c r="S50" i="9"/>
  <c r="R50" i="9"/>
  <c r="Q50" i="9"/>
  <c r="P50" i="9"/>
  <c r="N50" i="9"/>
  <c r="M50" i="9"/>
  <c r="L50" i="9"/>
  <c r="K50" i="9"/>
  <c r="J50" i="9"/>
  <c r="I50" i="9"/>
  <c r="G50" i="9"/>
  <c r="F50" i="9"/>
  <c r="E50" i="9"/>
  <c r="D50" i="9"/>
  <c r="C50" i="9"/>
  <c r="B50" i="9"/>
  <c r="AP49" i="9"/>
  <c r="AO49" i="9"/>
  <c r="AN49" i="9"/>
  <c r="AM49" i="9"/>
  <c r="AL49" i="9"/>
  <c r="AK49" i="9"/>
  <c r="AI49" i="9"/>
  <c r="AH49" i="9"/>
  <c r="AG49" i="9"/>
  <c r="AF49" i="9"/>
  <c r="AE49" i="9"/>
  <c r="AD49" i="9"/>
  <c r="AB49" i="9"/>
  <c r="AA49" i="9"/>
  <c r="Z49" i="9"/>
  <c r="Y49" i="9"/>
  <c r="X49" i="9"/>
  <c r="W49" i="9"/>
  <c r="U49" i="9"/>
  <c r="T49" i="9"/>
  <c r="S49" i="9"/>
  <c r="R49" i="9"/>
  <c r="Q49" i="9"/>
  <c r="P49" i="9"/>
  <c r="N49" i="9"/>
  <c r="M49" i="9"/>
  <c r="L49" i="9"/>
  <c r="K49" i="9"/>
  <c r="J49" i="9"/>
  <c r="I49" i="9"/>
  <c r="G49" i="9"/>
  <c r="F49" i="9"/>
  <c r="E49" i="9"/>
  <c r="D49" i="9"/>
  <c r="C49" i="9"/>
  <c r="B49" i="9"/>
  <c r="AP48" i="9"/>
  <c r="AO48" i="9"/>
  <c r="AN48" i="9"/>
  <c r="AM48" i="9"/>
  <c r="AL48" i="9"/>
  <c r="AK48" i="9"/>
  <c r="AI48" i="9"/>
  <c r="AH48" i="9"/>
  <c r="AG48" i="9"/>
  <c r="AF48" i="9"/>
  <c r="AE48" i="9"/>
  <c r="AD48" i="9"/>
  <c r="AB48" i="9"/>
  <c r="AA48" i="9"/>
  <c r="Z48" i="9"/>
  <c r="Y48" i="9"/>
  <c r="X48" i="9"/>
  <c r="W48" i="9"/>
  <c r="U48" i="9"/>
  <c r="T48" i="9"/>
  <c r="S48" i="9"/>
  <c r="R48" i="9"/>
  <c r="Q48" i="9"/>
  <c r="P48" i="9"/>
  <c r="N48" i="9"/>
  <c r="M48" i="9"/>
  <c r="L48" i="9"/>
  <c r="K48" i="9"/>
  <c r="J48" i="9"/>
  <c r="I48" i="9"/>
  <c r="G48" i="9"/>
  <c r="F48" i="9"/>
  <c r="E48" i="9"/>
  <c r="D48" i="9"/>
  <c r="C48" i="9"/>
  <c r="B48" i="9"/>
  <c r="AP47" i="9"/>
  <c r="AO47" i="9"/>
  <c r="AN47" i="9"/>
  <c r="AM47" i="9"/>
  <c r="AL47" i="9"/>
  <c r="AK47" i="9"/>
  <c r="AI47" i="9"/>
  <c r="AH47" i="9"/>
  <c r="AG47" i="9"/>
  <c r="AF47" i="9"/>
  <c r="AE47" i="9"/>
  <c r="AD47" i="9"/>
  <c r="AB47" i="9"/>
  <c r="AA47" i="9"/>
  <c r="Z47" i="9"/>
  <c r="Y47" i="9"/>
  <c r="X47" i="9"/>
  <c r="W47" i="9"/>
  <c r="U47" i="9"/>
  <c r="T47" i="9"/>
  <c r="S47" i="9"/>
  <c r="R47" i="9"/>
  <c r="Q47" i="9"/>
  <c r="P47" i="9"/>
  <c r="N47" i="9"/>
  <c r="M47" i="9"/>
  <c r="L47" i="9"/>
  <c r="K47" i="9"/>
  <c r="J47" i="9"/>
  <c r="I47" i="9"/>
  <c r="G47" i="9"/>
  <c r="F47" i="9"/>
  <c r="E47" i="9"/>
  <c r="D47" i="9"/>
  <c r="C47" i="9"/>
  <c r="B47" i="9"/>
  <c r="AP46" i="9"/>
  <c r="AO46" i="9"/>
  <c r="AN46" i="9"/>
  <c r="AM46" i="9"/>
  <c r="AL46" i="9"/>
  <c r="AK46" i="9"/>
  <c r="AI46" i="9"/>
  <c r="AH46" i="9"/>
  <c r="AG46" i="9"/>
  <c r="AF46" i="9"/>
  <c r="AE46" i="9"/>
  <c r="AD46" i="9"/>
  <c r="AB46" i="9"/>
  <c r="AA46" i="9"/>
  <c r="Z46" i="9"/>
  <c r="Y46" i="9"/>
  <c r="X46" i="9"/>
  <c r="W46" i="9"/>
  <c r="U46" i="9"/>
  <c r="T46" i="9"/>
  <c r="S46" i="9"/>
  <c r="R46" i="9"/>
  <c r="Q46" i="9"/>
  <c r="P46" i="9"/>
  <c r="N46" i="9"/>
  <c r="M46" i="9"/>
  <c r="L46" i="9"/>
  <c r="K46" i="9"/>
  <c r="J46" i="9"/>
  <c r="I46" i="9"/>
  <c r="G46" i="9"/>
  <c r="F46" i="9"/>
  <c r="E46" i="9"/>
  <c r="D46" i="9"/>
  <c r="C46" i="9"/>
  <c r="B46" i="9"/>
  <c r="AP45" i="9"/>
  <c r="AO45" i="9"/>
  <c r="AN45" i="9"/>
  <c r="AM45" i="9"/>
  <c r="AL45" i="9"/>
  <c r="AK45" i="9"/>
  <c r="AI45" i="9"/>
  <c r="AH45" i="9"/>
  <c r="AG45" i="9"/>
  <c r="AF45" i="9"/>
  <c r="AE45" i="9"/>
  <c r="AD45" i="9"/>
  <c r="AB45" i="9"/>
  <c r="AA45" i="9"/>
  <c r="Z45" i="9"/>
  <c r="Y45" i="9"/>
  <c r="X45" i="9"/>
  <c r="W45" i="9"/>
  <c r="U45" i="9"/>
  <c r="T45" i="9"/>
  <c r="S45" i="9"/>
  <c r="R45" i="9"/>
  <c r="Q45" i="9"/>
  <c r="P45" i="9"/>
  <c r="N45" i="9"/>
  <c r="M45" i="9"/>
  <c r="L45" i="9"/>
  <c r="K45" i="9"/>
  <c r="J45" i="9"/>
  <c r="I45" i="9"/>
  <c r="G45" i="9"/>
  <c r="F45" i="9"/>
  <c r="E45" i="9"/>
  <c r="D45" i="9"/>
  <c r="C45" i="9"/>
  <c r="B45" i="9"/>
  <c r="AP44" i="9"/>
  <c r="AO44" i="9"/>
  <c r="AN44" i="9"/>
  <c r="AM44" i="9"/>
  <c r="AL44" i="9"/>
  <c r="AK44" i="9"/>
  <c r="AI44" i="9"/>
  <c r="AH44" i="9"/>
  <c r="AG44" i="9"/>
  <c r="AF44" i="9"/>
  <c r="AE44" i="9"/>
  <c r="AD44" i="9"/>
  <c r="AB44" i="9"/>
  <c r="AA44" i="9"/>
  <c r="Z44" i="9"/>
  <c r="Y44" i="9"/>
  <c r="X44" i="9"/>
  <c r="W44" i="9"/>
  <c r="U44" i="9"/>
  <c r="T44" i="9"/>
  <c r="S44" i="9"/>
  <c r="R44" i="9"/>
  <c r="Q44" i="9"/>
  <c r="P44" i="9"/>
  <c r="N44" i="9"/>
  <c r="M44" i="9"/>
  <c r="L44" i="9"/>
  <c r="K44" i="9"/>
  <c r="J44" i="9"/>
  <c r="I44" i="9"/>
  <c r="G44" i="9"/>
  <c r="F44" i="9"/>
  <c r="E44" i="9"/>
  <c r="D44" i="9"/>
  <c r="C44" i="9"/>
  <c r="B44" i="9"/>
  <c r="AP43" i="9"/>
  <c r="AO43" i="9"/>
  <c r="AN43" i="9"/>
  <c r="AM43" i="9"/>
  <c r="AL43" i="9"/>
  <c r="AK43" i="9"/>
  <c r="AI43" i="9"/>
  <c r="AH43" i="9"/>
  <c r="AG43" i="9"/>
  <c r="AF43" i="9"/>
  <c r="AE43" i="9"/>
  <c r="AD43" i="9"/>
  <c r="AB43" i="9"/>
  <c r="AA43" i="9"/>
  <c r="Z43" i="9"/>
  <c r="Y43" i="9"/>
  <c r="X43" i="9"/>
  <c r="W43" i="9"/>
  <c r="U43" i="9"/>
  <c r="T43" i="9"/>
  <c r="S43" i="9"/>
  <c r="R43" i="9"/>
  <c r="Q43" i="9"/>
  <c r="P43" i="9"/>
  <c r="N43" i="9"/>
  <c r="M43" i="9"/>
  <c r="L43" i="9"/>
  <c r="K43" i="9"/>
  <c r="J43" i="9"/>
  <c r="I43" i="9"/>
  <c r="G43" i="9"/>
  <c r="F43" i="9"/>
  <c r="E43" i="9"/>
  <c r="D43" i="9"/>
  <c r="C43" i="9"/>
  <c r="B43" i="9"/>
  <c r="AP42" i="9"/>
  <c r="AO42" i="9"/>
  <c r="AN42" i="9"/>
  <c r="AM42" i="9"/>
  <c r="AL42" i="9"/>
  <c r="AK42" i="9"/>
  <c r="AI42" i="9"/>
  <c r="AH42" i="9"/>
  <c r="AG42" i="9"/>
  <c r="AF42" i="9"/>
  <c r="AE42" i="9"/>
  <c r="AD42" i="9"/>
  <c r="AB42" i="9"/>
  <c r="AA42" i="9"/>
  <c r="Z42" i="9"/>
  <c r="Y42" i="9"/>
  <c r="X42" i="9"/>
  <c r="W42" i="9"/>
  <c r="U42" i="9"/>
  <c r="T42" i="9"/>
  <c r="S42" i="9"/>
  <c r="R42" i="9"/>
  <c r="Q42" i="9"/>
  <c r="P42" i="9"/>
  <c r="N42" i="9"/>
  <c r="M42" i="9"/>
  <c r="L42" i="9"/>
  <c r="K42" i="9"/>
  <c r="J42" i="9"/>
  <c r="I42" i="9"/>
  <c r="G42" i="9"/>
  <c r="F42" i="9"/>
  <c r="E42" i="9"/>
  <c r="D42" i="9"/>
  <c r="C42" i="9"/>
  <c r="B42" i="9"/>
  <c r="AP41" i="9"/>
  <c r="AO41" i="9"/>
  <c r="AN41" i="9"/>
  <c r="AM41" i="9"/>
  <c r="AL41" i="9"/>
  <c r="AK41" i="9"/>
  <c r="AI41" i="9"/>
  <c r="AH41" i="9"/>
  <c r="AG41" i="9"/>
  <c r="AF41" i="9"/>
  <c r="AE41" i="9"/>
  <c r="AD41" i="9"/>
  <c r="AB41" i="9"/>
  <c r="AA41" i="9"/>
  <c r="Z41" i="9"/>
  <c r="Y41" i="9"/>
  <c r="X41" i="9"/>
  <c r="W41" i="9"/>
  <c r="U41" i="9"/>
  <c r="T41" i="9"/>
  <c r="S41" i="9"/>
  <c r="R41" i="9"/>
  <c r="Q41" i="9"/>
  <c r="P41" i="9"/>
  <c r="N41" i="9"/>
  <c r="M41" i="9"/>
  <c r="L41" i="9"/>
  <c r="K41" i="9"/>
  <c r="J41" i="9"/>
  <c r="I41" i="9"/>
  <c r="G41" i="9"/>
  <c r="F41" i="9"/>
  <c r="E41" i="9"/>
  <c r="D41" i="9"/>
  <c r="C41" i="9"/>
  <c r="B41" i="9"/>
  <c r="AP40" i="9"/>
  <c r="AO40" i="9"/>
  <c r="AN40" i="9"/>
  <c r="AM40" i="9"/>
  <c r="AL40" i="9"/>
  <c r="AK40" i="9"/>
  <c r="AI40" i="9"/>
  <c r="AH40" i="9"/>
  <c r="AG40" i="9"/>
  <c r="AF40" i="9"/>
  <c r="AE40" i="9"/>
  <c r="AD40" i="9"/>
  <c r="AB40" i="9"/>
  <c r="AA40" i="9"/>
  <c r="Z40" i="9"/>
  <c r="Y40" i="9"/>
  <c r="X40" i="9"/>
  <c r="W40" i="9"/>
  <c r="U40" i="9"/>
  <c r="T40" i="9"/>
  <c r="S40" i="9"/>
  <c r="R40" i="9"/>
  <c r="Q40" i="9"/>
  <c r="P40" i="9"/>
  <c r="N40" i="9"/>
  <c r="M40" i="9"/>
  <c r="L40" i="9"/>
  <c r="K40" i="9"/>
  <c r="J40" i="9"/>
  <c r="I40" i="9"/>
  <c r="G40" i="9"/>
  <c r="F40" i="9"/>
  <c r="E40" i="9"/>
  <c r="D40" i="9"/>
  <c r="C40" i="9"/>
  <c r="B40" i="9"/>
  <c r="AP39" i="9"/>
  <c r="AO39" i="9"/>
  <c r="AN39" i="9"/>
  <c r="AM39" i="9"/>
  <c r="AL39" i="9"/>
  <c r="AK39" i="9"/>
  <c r="AI39" i="9"/>
  <c r="AH39" i="9"/>
  <c r="AG39" i="9"/>
  <c r="AF39" i="9"/>
  <c r="AE39" i="9"/>
  <c r="AD39" i="9"/>
  <c r="AB39" i="9"/>
  <c r="AA39" i="9"/>
  <c r="Z39" i="9"/>
  <c r="Y39" i="9"/>
  <c r="X39" i="9"/>
  <c r="W39" i="9"/>
  <c r="U39" i="9"/>
  <c r="T39" i="9"/>
  <c r="S39" i="9"/>
  <c r="R39" i="9"/>
  <c r="Q39" i="9"/>
  <c r="P39" i="9"/>
  <c r="N39" i="9"/>
  <c r="M39" i="9"/>
  <c r="L39" i="9"/>
  <c r="K39" i="9"/>
  <c r="J39" i="9"/>
  <c r="I39" i="9"/>
  <c r="G39" i="9"/>
  <c r="F39" i="9"/>
  <c r="E39" i="9"/>
  <c r="D39" i="9"/>
  <c r="C39" i="9"/>
  <c r="B39" i="9"/>
  <c r="AP38" i="9"/>
  <c r="AO38" i="9"/>
  <c r="AN38" i="9"/>
  <c r="AM38" i="9"/>
  <c r="AL38" i="9"/>
  <c r="AK38" i="9"/>
  <c r="AI38" i="9"/>
  <c r="AH38" i="9"/>
  <c r="AG38" i="9"/>
  <c r="AF38" i="9"/>
  <c r="AE38" i="9"/>
  <c r="AD38" i="9"/>
  <c r="AB38" i="9"/>
  <c r="AA38" i="9"/>
  <c r="Z38" i="9"/>
  <c r="Y38" i="9"/>
  <c r="X38" i="9"/>
  <c r="W38" i="9"/>
  <c r="U38" i="9"/>
  <c r="T38" i="9"/>
  <c r="S38" i="9"/>
  <c r="R38" i="9"/>
  <c r="Q38" i="9"/>
  <c r="P38" i="9"/>
  <c r="N38" i="9"/>
  <c r="M38" i="9"/>
  <c r="L38" i="9"/>
  <c r="K38" i="9"/>
  <c r="J38" i="9"/>
  <c r="I38" i="9"/>
  <c r="G38" i="9"/>
  <c r="F38" i="9"/>
  <c r="E38" i="9"/>
  <c r="D38" i="9"/>
  <c r="C38" i="9"/>
  <c r="B38" i="9"/>
  <c r="AP37" i="9"/>
  <c r="AO37" i="9"/>
  <c r="AN37" i="9"/>
  <c r="AM37" i="9"/>
  <c r="AL37" i="9"/>
  <c r="AK37" i="9"/>
  <c r="AI37" i="9"/>
  <c r="AH37" i="9"/>
  <c r="AG37" i="9"/>
  <c r="AF37" i="9"/>
  <c r="AE37" i="9"/>
  <c r="AD37" i="9"/>
  <c r="AB37" i="9"/>
  <c r="AA37" i="9"/>
  <c r="Z37" i="9"/>
  <c r="Y37" i="9"/>
  <c r="X37" i="9"/>
  <c r="W37" i="9"/>
  <c r="U37" i="9"/>
  <c r="T37" i="9"/>
  <c r="S37" i="9"/>
  <c r="R37" i="9"/>
  <c r="Q37" i="9"/>
  <c r="P37" i="9"/>
  <c r="N37" i="9"/>
  <c r="M37" i="9"/>
  <c r="L37" i="9"/>
  <c r="K37" i="9"/>
  <c r="J37" i="9"/>
  <c r="I37" i="9"/>
  <c r="G37" i="9"/>
  <c r="F37" i="9"/>
  <c r="E37" i="9"/>
  <c r="D37" i="9"/>
  <c r="C37" i="9"/>
  <c r="B37" i="9"/>
  <c r="AP36" i="9"/>
  <c r="AO36" i="9"/>
  <c r="AN36" i="9"/>
  <c r="AM36" i="9"/>
  <c r="AL36" i="9"/>
  <c r="AK36" i="9"/>
  <c r="AI36" i="9"/>
  <c r="AH36" i="9"/>
  <c r="AG36" i="9"/>
  <c r="AF36" i="9"/>
  <c r="AE36" i="9"/>
  <c r="AD36" i="9"/>
  <c r="AB36" i="9"/>
  <c r="AA36" i="9"/>
  <c r="Z36" i="9"/>
  <c r="Y36" i="9"/>
  <c r="X36" i="9"/>
  <c r="W36" i="9"/>
  <c r="U36" i="9"/>
  <c r="T36" i="9"/>
  <c r="S36" i="9"/>
  <c r="R36" i="9"/>
  <c r="Q36" i="9"/>
  <c r="P36" i="9"/>
  <c r="N36" i="9"/>
  <c r="M36" i="9"/>
  <c r="L36" i="9"/>
  <c r="K36" i="9"/>
  <c r="J36" i="9"/>
  <c r="I36" i="9"/>
  <c r="G36" i="9"/>
  <c r="F36" i="9"/>
  <c r="E36" i="9"/>
  <c r="D36" i="9"/>
  <c r="C36" i="9"/>
  <c r="B36" i="9"/>
  <c r="AP35" i="9"/>
  <c r="AO35" i="9"/>
  <c r="AN35" i="9"/>
  <c r="AM35" i="9"/>
  <c r="AL35" i="9"/>
  <c r="AK35" i="9"/>
  <c r="AI35" i="9"/>
  <c r="AH35" i="9"/>
  <c r="AG35" i="9"/>
  <c r="AF35" i="9"/>
  <c r="AE35" i="9"/>
  <c r="AD35" i="9"/>
  <c r="AB35" i="9"/>
  <c r="AA35" i="9"/>
  <c r="Z35" i="9"/>
  <c r="Y35" i="9"/>
  <c r="X35" i="9"/>
  <c r="W35" i="9"/>
  <c r="U35" i="9"/>
  <c r="T35" i="9"/>
  <c r="S35" i="9"/>
  <c r="R35" i="9"/>
  <c r="Q35" i="9"/>
  <c r="P35" i="9"/>
  <c r="N35" i="9"/>
  <c r="M35" i="9"/>
  <c r="L35" i="9"/>
  <c r="K35" i="9"/>
  <c r="J35" i="9"/>
  <c r="I35" i="9"/>
  <c r="G35" i="9"/>
  <c r="F35" i="9"/>
  <c r="E35" i="9"/>
  <c r="D35" i="9"/>
  <c r="C35" i="9"/>
  <c r="B35" i="9"/>
  <c r="AP34" i="9"/>
  <c r="AO34" i="9"/>
  <c r="AN34" i="9"/>
  <c r="AM34" i="9"/>
  <c r="AL34" i="9"/>
  <c r="AK34" i="9"/>
  <c r="AI34" i="9"/>
  <c r="AH34" i="9"/>
  <c r="AG34" i="9"/>
  <c r="AF34" i="9"/>
  <c r="AE34" i="9"/>
  <c r="AD34" i="9"/>
  <c r="AB34" i="9"/>
  <c r="AA34" i="9"/>
  <c r="Z34" i="9"/>
  <c r="Y34" i="9"/>
  <c r="X34" i="9"/>
  <c r="W34" i="9"/>
  <c r="U34" i="9"/>
  <c r="T34" i="9"/>
  <c r="S34" i="9"/>
  <c r="R34" i="9"/>
  <c r="Q34" i="9"/>
  <c r="P34" i="9"/>
  <c r="N34" i="9"/>
  <c r="M34" i="9"/>
  <c r="L34" i="9"/>
  <c r="K34" i="9"/>
  <c r="J34" i="9"/>
  <c r="I34" i="9"/>
  <c r="G34" i="9"/>
  <c r="F34" i="9"/>
  <c r="E34" i="9"/>
  <c r="D34" i="9"/>
  <c r="C34" i="9"/>
  <c r="B34" i="9"/>
  <c r="AP33" i="9"/>
  <c r="AO33" i="9"/>
  <c r="AN33" i="9"/>
  <c r="AM33" i="9"/>
  <c r="AL33" i="9"/>
  <c r="AK33" i="9"/>
  <c r="AI33" i="9"/>
  <c r="AH33" i="9"/>
  <c r="AG33" i="9"/>
  <c r="AF33" i="9"/>
  <c r="AE33" i="9"/>
  <c r="AD33" i="9"/>
  <c r="AB33" i="9"/>
  <c r="AA33" i="9"/>
  <c r="Z33" i="9"/>
  <c r="Y33" i="9"/>
  <c r="X33" i="9"/>
  <c r="W33" i="9"/>
  <c r="U33" i="9"/>
  <c r="T33" i="9"/>
  <c r="S33" i="9"/>
  <c r="R33" i="9"/>
  <c r="Q33" i="9"/>
  <c r="P33" i="9"/>
  <c r="N33" i="9"/>
  <c r="M33" i="9"/>
  <c r="L33" i="9"/>
  <c r="K33" i="9"/>
  <c r="J33" i="9"/>
  <c r="I33" i="9"/>
  <c r="G33" i="9"/>
  <c r="F33" i="9"/>
  <c r="E33" i="9"/>
  <c r="D33" i="9"/>
  <c r="C33" i="9"/>
  <c r="B33" i="9"/>
  <c r="AP32" i="9"/>
  <c r="AO32" i="9"/>
  <c r="AN32" i="9"/>
  <c r="AM32" i="9"/>
  <c r="AL32" i="9"/>
  <c r="AK32" i="9"/>
  <c r="AI32" i="9"/>
  <c r="AH32" i="9"/>
  <c r="AG32" i="9"/>
  <c r="AF32" i="9"/>
  <c r="AE32" i="9"/>
  <c r="AD32" i="9"/>
  <c r="AB32" i="9"/>
  <c r="AA32" i="9"/>
  <c r="Z32" i="9"/>
  <c r="Y32" i="9"/>
  <c r="X32" i="9"/>
  <c r="W32" i="9"/>
  <c r="U32" i="9"/>
  <c r="T32" i="9"/>
  <c r="S32" i="9"/>
  <c r="R32" i="9"/>
  <c r="Q32" i="9"/>
  <c r="P32" i="9"/>
  <c r="N32" i="9"/>
  <c r="M32" i="9"/>
  <c r="L32" i="9"/>
  <c r="K32" i="9"/>
  <c r="J32" i="9"/>
  <c r="I32" i="9"/>
  <c r="G32" i="9"/>
  <c r="F32" i="9"/>
  <c r="E32" i="9"/>
  <c r="D32" i="9"/>
  <c r="C32" i="9"/>
  <c r="B32" i="9"/>
  <c r="AP31" i="9"/>
  <c r="AO31" i="9"/>
  <c r="AN31" i="9"/>
  <c r="AM31" i="9"/>
  <c r="AL31" i="9"/>
  <c r="AK31" i="9"/>
  <c r="AI31" i="9"/>
  <c r="AH31" i="9"/>
  <c r="AG31" i="9"/>
  <c r="AF31" i="9"/>
  <c r="AE31" i="9"/>
  <c r="AD31" i="9"/>
  <c r="AB31" i="9"/>
  <c r="AA31" i="9"/>
  <c r="Z31" i="9"/>
  <c r="Y31" i="9"/>
  <c r="X31" i="9"/>
  <c r="W31" i="9"/>
  <c r="U31" i="9"/>
  <c r="T31" i="9"/>
  <c r="S31" i="9"/>
  <c r="R31" i="9"/>
  <c r="Q31" i="9"/>
  <c r="P31" i="9"/>
  <c r="N31" i="9"/>
  <c r="M31" i="9"/>
  <c r="L31" i="9"/>
  <c r="K31" i="9"/>
  <c r="J31" i="9"/>
  <c r="I31" i="9"/>
  <c r="G31" i="9"/>
  <c r="F31" i="9"/>
  <c r="E31" i="9"/>
  <c r="D31" i="9"/>
  <c r="C31" i="9"/>
  <c r="B31" i="9"/>
  <c r="AP30" i="9"/>
  <c r="AO30" i="9"/>
  <c r="AN30" i="9"/>
  <c r="AM30" i="9"/>
  <c r="AL30" i="9"/>
  <c r="AK30" i="9"/>
  <c r="AI30" i="9"/>
  <c r="AH30" i="9"/>
  <c r="AG30" i="9"/>
  <c r="AF30" i="9"/>
  <c r="AE30" i="9"/>
  <c r="AD30" i="9"/>
  <c r="AB30" i="9"/>
  <c r="AA30" i="9"/>
  <c r="Z30" i="9"/>
  <c r="Y30" i="9"/>
  <c r="X30" i="9"/>
  <c r="W30" i="9"/>
  <c r="U30" i="9"/>
  <c r="T30" i="9"/>
  <c r="S30" i="9"/>
  <c r="R30" i="9"/>
  <c r="Q30" i="9"/>
  <c r="P30" i="9"/>
  <c r="N30" i="9"/>
  <c r="M30" i="9"/>
  <c r="L30" i="9"/>
  <c r="K30" i="9"/>
  <c r="J30" i="9"/>
  <c r="I30" i="9"/>
  <c r="G30" i="9"/>
  <c r="F30" i="9"/>
  <c r="E30" i="9"/>
  <c r="D30" i="9"/>
  <c r="C30" i="9"/>
  <c r="B30" i="9"/>
  <c r="AP29" i="9"/>
  <c r="AO29" i="9"/>
  <c r="AN29" i="9"/>
  <c r="AM29" i="9"/>
  <c r="AL29" i="9"/>
  <c r="AK29" i="9"/>
  <c r="AI29" i="9"/>
  <c r="AH29" i="9"/>
  <c r="AG29" i="9"/>
  <c r="AF29" i="9"/>
  <c r="AE29" i="9"/>
  <c r="AD29" i="9"/>
  <c r="AB29" i="9"/>
  <c r="AA29" i="9"/>
  <c r="Z29" i="9"/>
  <c r="Y29" i="9"/>
  <c r="X29" i="9"/>
  <c r="W29" i="9"/>
  <c r="U29" i="9"/>
  <c r="T29" i="9"/>
  <c r="S29" i="9"/>
  <c r="R29" i="9"/>
  <c r="Q29" i="9"/>
  <c r="P29" i="9"/>
  <c r="N29" i="9"/>
  <c r="M29" i="9"/>
  <c r="L29" i="9"/>
  <c r="K29" i="9"/>
  <c r="J29" i="9"/>
  <c r="I29" i="9"/>
  <c r="G29" i="9"/>
  <c r="F29" i="9"/>
  <c r="E29" i="9"/>
  <c r="D29" i="9"/>
  <c r="C29" i="9"/>
  <c r="B29" i="9"/>
  <c r="AP28" i="9"/>
  <c r="AO28" i="9"/>
  <c r="AN28" i="9"/>
  <c r="AM28" i="9"/>
  <c r="AL28" i="9"/>
  <c r="AK28" i="9"/>
  <c r="AI28" i="9"/>
  <c r="AH28" i="9"/>
  <c r="AG28" i="9"/>
  <c r="AF28" i="9"/>
  <c r="AE28" i="9"/>
  <c r="AD28" i="9"/>
  <c r="AB28" i="9"/>
  <c r="AA28" i="9"/>
  <c r="Z28" i="9"/>
  <c r="Y28" i="9"/>
  <c r="X28" i="9"/>
  <c r="W28" i="9"/>
  <c r="U28" i="9"/>
  <c r="T28" i="9"/>
  <c r="S28" i="9"/>
  <c r="R28" i="9"/>
  <c r="Q28" i="9"/>
  <c r="P28" i="9"/>
  <c r="N28" i="9"/>
  <c r="M28" i="9"/>
  <c r="L28" i="9"/>
  <c r="K28" i="9"/>
  <c r="J28" i="9"/>
  <c r="I28" i="9"/>
  <c r="G28" i="9"/>
  <c r="F28" i="9"/>
  <c r="E28" i="9"/>
  <c r="D28" i="9"/>
  <c r="C28" i="9"/>
  <c r="B28" i="9"/>
  <c r="AP27" i="9"/>
  <c r="AO27" i="9"/>
  <c r="AN27" i="9"/>
  <c r="AM27" i="9"/>
  <c r="AL27" i="9"/>
  <c r="AK27" i="9"/>
  <c r="AI27" i="9"/>
  <c r="AH27" i="9"/>
  <c r="AG27" i="9"/>
  <c r="AF27" i="9"/>
  <c r="AE27" i="9"/>
  <c r="AD27" i="9"/>
  <c r="AB27" i="9"/>
  <c r="AA27" i="9"/>
  <c r="Z27" i="9"/>
  <c r="Y27" i="9"/>
  <c r="X27" i="9"/>
  <c r="W27" i="9"/>
  <c r="U27" i="9"/>
  <c r="T27" i="9"/>
  <c r="S27" i="9"/>
  <c r="R27" i="9"/>
  <c r="Q27" i="9"/>
  <c r="P27" i="9"/>
  <c r="N27" i="9"/>
  <c r="M27" i="9"/>
  <c r="L27" i="9"/>
  <c r="K27" i="9"/>
  <c r="J27" i="9"/>
  <c r="I27" i="9"/>
  <c r="G27" i="9"/>
  <c r="F27" i="9"/>
  <c r="E27" i="9"/>
  <c r="D27" i="9"/>
  <c r="C27" i="9"/>
  <c r="B27" i="9"/>
  <c r="AP26" i="9"/>
  <c r="AO26" i="9"/>
  <c r="AN26" i="9"/>
  <c r="AM26" i="9"/>
  <c r="AL26" i="9"/>
  <c r="AK26" i="9"/>
  <c r="AI26" i="9"/>
  <c r="AH26" i="9"/>
  <c r="AG26" i="9"/>
  <c r="AF26" i="9"/>
  <c r="AE26" i="9"/>
  <c r="AD26" i="9"/>
  <c r="AB26" i="9"/>
  <c r="AA26" i="9"/>
  <c r="Z26" i="9"/>
  <c r="Y26" i="9"/>
  <c r="X26" i="9"/>
  <c r="W26" i="9"/>
  <c r="U26" i="9"/>
  <c r="T26" i="9"/>
  <c r="S26" i="9"/>
  <c r="R26" i="9"/>
  <c r="Q26" i="9"/>
  <c r="P26" i="9"/>
  <c r="N26" i="9"/>
  <c r="M26" i="9"/>
  <c r="L26" i="9"/>
  <c r="K26" i="9"/>
  <c r="J26" i="9"/>
  <c r="I26" i="9"/>
  <c r="G26" i="9"/>
  <c r="F26" i="9"/>
  <c r="E26" i="9"/>
  <c r="D26" i="9"/>
  <c r="C26" i="9"/>
  <c r="B26" i="9"/>
  <c r="AP25" i="9"/>
  <c r="AO25" i="9"/>
  <c r="AN25" i="9"/>
  <c r="AM25" i="9"/>
  <c r="AL25" i="9"/>
  <c r="AK25" i="9"/>
  <c r="AI25" i="9"/>
  <c r="AH25" i="9"/>
  <c r="AG25" i="9"/>
  <c r="AF25" i="9"/>
  <c r="AE25" i="9"/>
  <c r="AD25" i="9"/>
  <c r="AB25" i="9"/>
  <c r="AA25" i="9"/>
  <c r="Z25" i="9"/>
  <c r="Y25" i="9"/>
  <c r="X25" i="9"/>
  <c r="W25" i="9"/>
  <c r="U25" i="9"/>
  <c r="T25" i="9"/>
  <c r="S25" i="9"/>
  <c r="R25" i="9"/>
  <c r="Q25" i="9"/>
  <c r="P25" i="9"/>
  <c r="N25" i="9"/>
  <c r="M25" i="9"/>
  <c r="L25" i="9"/>
  <c r="K25" i="9"/>
  <c r="J25" i="9"/>
  <c r="I25" i="9"/>
  <c r="G25" i="9"/>
  <c r="F25" i="9"/>
  <c r="E25" i="9"/>
  <c r="D25" i="9"/>
  <c r="C25" i="9"/>
  <c r="B25" i="9"/>
  <c r="AP24" i="9"/>
  <c r="AO24" i="9"/>
  <c r="AN24" i="9"/>
  <c r="AM24" i="9"/>
  <c r="AL24" i="9"/>
  <c r="AK24" i="9"/>
  <c r="AI24" i="9"/>
  <c r="AH24" i="9"/>
  <c r="AG24" i="9"/>
  <c r="AF24" i="9"/>
  <c r="AE24" i="9"/>
  <c r="AD24" i="9"/>
  <c r="AB24" i="9"/>
  <c r="AA24" i="9"/>
  <c r="Z24" i="9"/>
  <c r="Y24" i="9"/>
  <c r="X24" i="9"/>
  <c r="W24" i="9"/>
  <c r="U24" i="9"/>
  <c r="T24" i="9"/>
  <c r="S24" i="9"/>
  <c r="R24" i="9"/>
  <c r="Q24" i="9"/>
  <c r="P24" i="9"/>
  <c r="N24" i="9"/>
  <c r="M24" i="9"/>
  <c r="L24" i="9"/>
  <c r="K24" i="9"/>
  <c r="J24" i="9"/>
  <c r="I24" i="9"/>
  <c r="G24" i="9"/>
  <c r="F24" i="9"/>
  <c r="E24" i="9"/>
  <c r="D24" i="9"/>
  <c r="C24" i="9"/>
  <c r="B24" i="9"/>
  <c r="AP23" i="9"/>
  <c r="AO23" i="9"/>
  <c r="AN23" i="9"/>
  <c r="AM23" i="9"/>
  <c r="AL23" i="9"/>
  <c r="AK23" i="9"/>
  <c r="AI23" i="9"/>
  <c r="AH23" i="9"/>
  <c r="AG23" i="9"/>
  <c r="AF23" i="9"/>
  <c r="AE23" i="9"/>
  <c r="AD23" i="9"/>
  <c r="AB23" i="9"/>
  <c r="AA23" i="9"/>
  <c r="Z23" i="9"/>
  <c r="Y23" i="9"/>
  <c r="X23" i="9"/>
  <c r="W23" i="9"/>
  <c r="U23" i="9"/>
  <c r="T23" i="9"/>
  <c r="S23" i="9"/>
  <c r="R23" i="9"/>
  <c r="Q23" i="9"/>
  <c r="P23" i="9"/>
  <c r="N23" i="9"/>
  <c r="M23" i="9"/>
  <c r="L23" i="9"/>
  <c r="K23" i="9"/>
  <c r="J23" i="9"/>
  <c r="I23" i="9"/>
  <c r="G23" i="9"/>
  <c r="F23" i="9"/>
  <c r="E23" i="9"/>
  <c r="D23" i="9"/>
  <c r="C23" i="9"/>
  <c r="B23" i="9"/>
  <c r="AP22" i="9"/>
  <c r="AO22" i="9"/>
  <c r="AN22" i="9"/>
  <c r="AM22" i="9"/>
  <c r="AL22" i="9"/>
  <c r="AK22" i="9"/>
  <c r="AI22" i="9"/>
  <c r="AH22" i="9"/>
  <c r="AG22" i="9"/>
  <c r="AF22" i="9"/>
  <c r="AE22" i="9"/>
  <c r="AD22" i="9"/>
  <c r="AB22" i="9"/>
  <c r="AA22" i="9"/>
  <c r="Z22" i="9"/>
  <c r="Y22" i="9"/>
  <c r="X22" i="9"/>
  <c r="W22" i="9"/>
  <c r="U22" i="9"/>
  <c r="T22" i="9"/>
  <c r="S22" i="9"/>
  <c r="R22" i="9"/>
  <c r="Q22" i="9"/>
  <c r="P22" i="9"/>
  <c r="N22" i="9"/>
  <c r="M22" i="9"/>
  <c r="L22" i="9"/>
  <c r="K22" i="9"/>
  <c r="J22" i="9"/>
  <c r="I22" i="9"/>
  <c r="G22" i="9"/>
  <c r="F22" i="9"/>
  <c r="E22" i="9"/>
  <c r="D22" i="9"/>
  <c r="C22" i="9"/>
  <c r="B22" i="9"/>
  <c r="AP21" i="9"/>
  <c r="AO21" i="9"/>
  <c r="AN21" i="9"/>
  <c r="AM21" i="9"/>
  <c r="AL21" i="9"/>
  <c r="AK21" i="9"/>
  <c r="AI21" i="9"/>
  <c r="AH21" i="9"/>
  <c r="AG21" i="9"/>
  <c r="AF21" i="9"/>
  <c r="AE21" i="9"/>
  <c r="AD21" i="9"/>
  <c r="AB21" i="9"/>
  <c r="AA21" i="9"/>
  <c r="Z21" i="9"/>
  <c r="Y21" i="9"/>
  <c r="X21" i="9"/>
  <c r="W21" i="9"/>
  <c r="U21" i="9"/>
  <c r="T21" i="9"/>
  <c r="S21" i="9"/>
  <c r="R21" i="9"/>
  <c r="Q21" i="9"/>
  <c r="P21" i="9"/>
  <c r="N21" i="9"/>
  <c r="M21" i="9"/>
  <c r="L21" i="9"/>
  <c r="K21" i="9"/>
  <c r="J21" i="9"/>
  <c r="I21" i="9"/>
  <c r="G21" i="9"/>
  <c r="F21" i="9"/>
  <c r="E21" i="9"/>
  <c r="D21" i="9"/>
  <c r="C21" i="9"/>
  <c r="B21" i="9"/>
  <c r="AP20" i="9"/>
  <c r="AO20" i="9"/>
  <c r="AN20" i="9"/>
  <c r="AM20" i="9"/>
  <c r="AL20" i="9"/>
  <c r="AK20" i="9"/>
  <c r="AI20" i="9"/>
  <c r="AH20" i="9"/>
  <c r="AG20" i="9"/>
  <c r="AF20" i="9"/>
  <c r="AE20" i="9"/>
  <c r="AD20" i="9"/>
  <c r="AB20" i="9"/>
  <c r="AA20" i="9"/>
  <c r="Z20" i="9"/>
  <c r="Y20" i="9"/>
  <c r="X20" i="9"/>
  <c r="W20" i="9"/>
  <c r="U20" i="9"/>
  <c r="T20" i="9"/>
  <c r="S20" i="9"/>
  <c r="R20" i="9"/>
  <c r="Q20" i="9"/>
  <c r="P20" i="9"/>
  <c r="N20" i="9"/>
  <c r="M20" i="9"/>
  <c r="L20" i="9"/>
  <c r="K20" i="9"/>
  <c r="J20" i="9"/>
  <c r="I20" i="9"/>
  <c r="G20" i="9"/>
  <c r="F20" i="9"/>
  <c r="E20" i="9"/>
  <c r="D20" i="9"/>
  <c r="C20" i="9"/>
  <c r="B20" i="9"/>
  <c r="AP19" i="9"/>
  <c r="AO19" i="9"/>
  <c r="AN19" i="9"/>
  <c r="AM19" i="9"/>
  <c r="AL19" i="9"/>
  <c r="AK19" i="9"/>
  <c r="AI19" i="9"/>
  <c r="AH19" i="9"/>
  <c r="AG19" i="9"/>
  <c r="AF19" i="9"/>
  <c r="AE19" i="9"/>
  <c r="AD19" i="9"/>
  <c r="AB19" i="9"/>
  <c r="AA19" i="9"/>
  <c r="Z19" i="9"/>
  <c r="Y19" i="9"/>
  <c r="X19" i="9"/>
  <c r="W19" i="9"/>
  <c r="U19" i="9"/>
  <c r="T19" i="9"/>
  <c r="S19" i="9"/>
  <c r="R19" i="9"/>
  <c r="Q19" i="9"/>
  <c r="P19" i="9"/>
  <c r="N19" i="9"/>
  <c r="M19" i="9"/>
  <c r="L19" i="9"/>
  <c r="K19" i="9"/>
  <c r="J19" i="9"/>
  <c r="I19" i="9"/>
  <c r="G19" i="9"/>
  <c r="F19" i="9"/>
  <c r="E19" i="9"/>
  <c r="D19" i="9"/>
  <c r="C19" i="9"/>
  <c r="B19" i="9"/>
  <c r="AP18" i="9"/>
  <c r="AO18" i="9"/>
  <c r="AN18" i="9"/>
  <c r="AM18" i="9"/>
  <c r="AL18" i="9"/>
  <c r="AK18" i="9"/>
  <c r="AI18" i="9"/>
  <c r="AH18" i="9"/>
  <c r="AG18" i="9"/>
  <c r="AF18" i="9"/>
  <c r="AE18" i="9"/>
  <c r="AD18" i="9"/>
  <c r="AB18" i="9"/>
  <c r="AA18" i="9"/>
  <c r="Z18" i="9"/>
  <c r="Y18" i="9"/>
  <c r="X18" i="9"/>
  <c r="W18" i="9"/>
  <c r="U18" i="9"/>
  <c r="T18" i="9"/>
  <c r="S18" i="9"/>
  <c r="R18" i="9"/>
  <c r="Q18" i="9"/>
  <c r="P18" i="9"/>
  <c r="N18" i="9"/>
  <c r="M18" i="9"/>
  <c r="L18" i="9"/>
  <c r="K18" i="9"/>
  <c r="J18" i="9"/>
  <c r="I18" i="9"/>
  <c r="G18" i="9"/>
  <c r="F18" i="9"/>
  <c r="E18" i="9"/>
  <c r="D18" i="9"/>
  <c r="C18" i="9"/>
  <c r="B18" i="9"/>
  <c r="AP17" i="9"/>
  <c r="AO17" i="9"/>
  <c r="AN17" i="9"/>
  <c r="AM17" i="9"/>
  <c r="AL17" i="9"/>
  <c r="AK17" i="9"/>
  <c r="AI17" i="9"/>
  <c r="AH17" i="9"/>
  <c r="AG17" i="9"/>
  <c r="AF17" i="9"/>
  <c r="AE17" i="9"/>
  <c r="AD17" i="9"/>
  <c r="AB17" i="9"/>
  <c r="AA17" i="9"/>
  <c r="Z17" i="9"/>
  <c r="Y17" i="9"/>
  <c r="X17" i="9"/>
  <c r="W17" i="9"/>
  <c r="U17" i="9"/>
  <c r="T17" i="9"/>
  <c r="S17" i="9"/>
  <c r="R17" i="9"/>
  <c r="Q17" i="9"/>
  <c r="P17" i="9"/>
  <c r="N17" i="9"/>
  <c r="M17" i="9"/>
  <c r="L17" i="9"/>
  <c r="K17" i="9"/>
  <c r="J17" i="9"/>
  <c r="I17" i="9"/>
  <c r="G17" i="9"/>
  <c r="F17" i="9"/>
  <c r="E17" i="9"/>
  <c r="D17" i="9"/>
  <c r="C17" i="9"/>
  <c r="B17" i="9"/>
  <c r="AP16" i="9"/>
  <c r="AO16" i="9"/>
  <c r="AN16" i="9"/>
  <c r="AM16" i="9"/>
  <c r="AL16" i="9"/>
  <c r="AK16" i="9"/>
  <c r="AI16" i="9"/>
  <c r="AH16" i="9"/>
  <c r="AG16" i="9"/>
  <c r="AF16" i="9"/>
  <c r="AE16" i="9"/>
  <c r="AD16" i="9"/>
  <c r="AB16" i="9"/>
  <c r="AA16" i="9"/>
  <c r="Z16" i="9"/>
  <c r="Y16" i="9"/>
  <c r="X16" i="9"/>
  <c r="W16" i="9"/>
  <c r="U16" i="9"/>
  <c r="T16" i="9"/>
  <c r="S16" i="9"/>
  <c r="R16" i="9"/>
  <c r="Q16" i="9"/>
  <c r="P16" i="9"/>
  <c r="N16" i="9"/>
  <c r="M16" i="9"/>
  <c r="L16" i="9"/>
  <c r="K16" i="9"/>
  <c r="J16" i="9"/>
  <c r="I16" i="9"/>
  <c r="G16" i="9"/>
  <c r="F16" i="9"/>
  <c r="E16" i="9"/>
  <c r="D16" i="9"/>
  <c r="C16" i="9"/>
  <c r="B16" i="9"/>
  <c r="AP15" i="9"/>
  <c r="AO15" i="9"/>
  <c r="AN15" i="9"/>
  <c r="AM15" i="9"/>
  <c r="AL15" i="9"/>
  <c r="AK15" i="9"/>
  <c r="AI15" i="9"/>
  <c r="AH15" i="9"/>
  <c r="AG15" i="9"/>
  <c r="AF15" i="9"/>
  <c r="AE15" i="9"/>
  <c r="AD15" i="9"/>
  <c r="AB15" i="9"/>
  <c r="AA15" i="9"/>
  <c r="Z15" i="9"/>
  <c r="Y15" i="9"/>
  <c r="X15" i="9"/>
  <c r="W15" i="9"/>
  <c r="U15" i="9"/>
  <c r="T15" i="9"/>
  <c r="S15" i="9"/>
  <c r="R15" i="9"/>
  <c r="Q15" i="9"/>
  <c r="P15" i="9"/>
  <c r="N15" i="9"/>
  <c r="M15" i="9"/>
  <c r="L15" i="9"/>
  <c r="K15" i="9"/>
  <c r="J15" i="9"/>
  <c r="I15" i="9"/>
  <c r="G15" i="9"/>
  <c r="F15" i="9"/>
  <c r="E15" i="9"/>
  <c r="D15" i="9"/>
  <c r="C15" i="9"/>
  <c r="B15" i="9"/>
  <c r="AP14" i="9"/>
  <c r="AO14" i="9"/>
  <c r="AN14" i="9"/>
  <c r="AM14" i="9"/>
  <c r="AL14" i="9"/>
  <c r="AK14" i="9"/>
  <c r="AI14" i="9"/>
  <c r="AH14" i="9"/>
  <c r="AG14" i="9"/>
  <c r="AF14" i="9"/>
  <c r="AE14" i="9"/>
  <c r="AD14" i="9"/>
  <c r="AB14" i="9"/>
  <c r="AA14" i="9"/>
  <c r="Z14" i="9"/>
  <c r="Y14" i="9"/>
  <c r="X14" i="9"/>
  <c r="W14" i="9"/>
  <c r="U14" i="9"/>
  <c r="T14" i="9"/>
  <c r="S14" i="9"/>
  <c r="R14" i="9"/>
  <c r="Q14" i="9"/>
  <c r="P14" i="9"/>
  <c r="N14" i="9"/>
  <c r="M14" i="9"/>
  <c r="L14" i="9"/>
  <c r="K14" i="9"/>
  <c r="J14" i="9"/>
  <c r="I14" i="9"/>
  <c r="G14" i="9"/>
  <c r="F14" i="9"/>
  <c r="E14" i="9"/>
  <c r="D14" i="9"/>
  <c r="C14" i="9"/>
  <c r="B14" i="9"/>
  <c r="AP13" i="9"/>
  <c r="AO13" i="9"/>
  <c r="AN13" i="9"/>
  <c r="AM13" i="9"/>
  <c r="AL13" i="9"/>
  <c r="AK13" i="9"/>
  <c r="AI13" i="9"/>
  <c r="AH13" i="9"/>
  <c r="AG13" i="9"/>
  <c r="AF13" i="9"/>
  <c r="AE13" i="9"/>
  <c r="AD13" i="9"/>
  <c r="AB13" i="9"/>
  <c r="AA13" i="9"/>
  <c r="Z13" i="9"/>
  <c r="Y13" i="9"/>
  <c r="X13" i="9"/>
  <c r="W13" i="9"/>
  <c r="U13" i="9"/>
  <c r="T13" i="9"/>
  <c r="S13" i="9"/>
  <c r="R13" i="9"/>
  <c r="Q13" i="9"/>
  <c r="P13" i="9"/>
  <c r="N13" i="9"/>
  <c r="M13" i="9"/>
  <c r="L13" i="9"/>
  <c r="K13" i="9"/>
  <c r="J13" i="9"/>
  <c r="I13" i="9"/>
  <c r="G13" i="9"/>
  <c r="F13" i="9"/>
  <c r="E13" i="9"/>
  <c r="D13" i="9"/>
  <c r="C13" i="9"/>
  <c r="B13" i="9"/>
  <c r="AP12" i="9"/>
  <c r="AO12" i="9"/>
  <c r="AN12" i="9"/>
  <c r="AM12" i="9"/>
  <c r="AL12" i="9"/>
  <c r="AK12" i="9"/>
  <c r="AI12" i="9"/>
  <c r="AH12" i="9"/>
  <c r="AG12" i="9"/>
  <c r="AF12" i="9"/>
  <c r="AE12" i="9"/>
  <c r="AD12" i="9"/>
  <c r="AB12" i="9"/>
  <c r="AA12" i="9"/>
  <c r="Z12" i="9"/>
  <c r="Y12" i="9"/>
  <c r="X12" i="9"/>
  <c r="W12" i="9"/>
  <c r="U12" i="9"/>
  <c r="T12" i="9"/>
  <c r="S12" i="9"/>
  <c r="R12" i="9"/>
  <c r="Q12" i="9"/>
  <c r="P12" i="9"/>
  <c r="N12" i="9"/>
  <c r="M12" i="9"/>
  <c r="L12" i="9"/>
  <c r="K12" i="9"/>
  <c r="J12" i="9"/>
  <c r="I12" i="9"/>
  <c r="G12" i="9"/>
  <c r="F12" i="9"/>
  <c r="E12" i="9"/>
  <c r="D12" i="9"/>
  <c r="C12" i="9"/>
  <c r="B12" i="9"/>
  <c r="AP11" i="9"/>
  <c r="AO11" i="9"/>
  <c r="AN11" i="9"/>
  <c r="AM11" i="9"/>
  <c r="AL11" i="9"/>
  <c r="AK11" i="9"/>
  <c r="AI11" i="9"/>
  <c r="AH11" i="9"/>
  <c r="AG11" i="9"/>
  <c r="AF11" i="9"/>
  <c r="AE11" i="9"/>
  <c r="AD11" i="9"/>
  <c r="AB11" i="9"/>
  <c r="AA11" i="9"/>
  <c r="Z11" i="9"/>
  <c r="Y11" i="9"/>
  <c r="X11" i="9"/>
  <c r="W11" i="9"/>
  <c r="U11" i="9"/>
  <c r="T11" i="9"/>
  <c r="S11" i="9"/>
  <c r="R11" i="9"/>
  <c r="Q11" i="9"/>
  <c r="P11" i="9"/>
  <c r="N11" i="9"/>
  <c r="M11" i="9"/>
  <c r="L11" i="9"/>
  <c r="K11" i="9"/>
  <c r="J11" i="9"/>
  <c r="I11" i="9"/>
  <c r="G11" i="9"/>
  <c r="F11" i="9"/>
  <c r="E11" i="9"/>
  <c r="D11" i="9"/>
  <c r="C11" i="9"/>
  <c r="B11" i="9"/>
  <c r="AP10" i="9"/>
  <c r="AO10" i="9"/>
  <c r="AN10" i="9"/>
  <c r="AM10" i="9"/>
  <c r="AL10" i="9"/>
  <c r="AK10" i="9"/>
  <c r="AI10" i="9"/>
  <c r="AH10" i="9"/>
  <c r="AG10" i="9"/>
  <c r="AF10" i="9"/>
  <c r="AE10" i="9"/>
  <c r="AD10" i="9"/>
  <c r="AB10" i="9"/>
  <c r="AA10" i="9"/>
  <c r="Z10" i="9"/>
  <c r="Y10" i="9"/>
  <c r="X10" i="9"/>
  <c r="W10" i="9"/>
  <c r="U10" i="9"/>
  <c r="T10" i="9"/>
  <c r="S10" i="9"/>
  <c r="R10" i="9"/>
  <c r="Q10" i="9"/>
  <c r="P10" i="9"/>
  <c r="N10" i="9"/>
  <c r="M10" i="9"/>
  <c r="L10" i="9"/>
  <c r="K10" i="9"/>
  <c r="J10" i="9"/>
  <c r="I10" i="9"/>
  <c r="G10" i="9"/>
  <c r="F10" i="9"/>
  <c r="E10" i="9"/>
  <c r="D10" i="9"/>
  <c r="C10" i="9"/>
  <c r="B10" i="9"/>
  <c r="AP9" i="9"/>
  <c r="AO9" i="9"/>
  <c r="AN9" i="9"/>
  <c r="AM9" i="9"/>
  <c r="AL9" i="9"/>
  <c r="AK9" i="9"/>
  <c r="AI9" i="9"/>
  <c r="AH9" i="9"/>
  <c r="AG9" i="9"/>
  <c r="AF9" i="9"/>
  <c r="AE9" i="9"/>
  <c r="AD9" i="9"/>
  <c r="AB9" i="9"/>
  <c r="AA9" i="9"/>
  <c r="Z9" i="9"/>
  <c r="Y9" i="9"/>
  <c r="X9" i="9"/>
  <c r="W9" i="9"/>
  <c r="U9" i="9"/>
  <c r="T9" i="9"/>
  <c r="S9" i="9"/>
  <c r="R9" i="9"/>
  <c r="Q9" i="9"/>
  <c r="P9" i="9"/>
  <c r="N9" i="9"/>
  <c r="M9" i="9"/>
  <c r="L9" i="9"/>
  <c r="K9" i="9"/>
  <c r="J9" i="9"/>
  <c r="I9" i="9"/>
  <c r="G9" i="9"/>
  <c r="F9" i="9"/>
  <c r="E9" i="9"/>
  <c r="D9" i="9"/>
  <c r="C9" i="9"/>
  <c r="B9" i="9"/>
  <c r="AP8" i="9"/>
  <c r="AO8" i="9"/>
  <c r="AN8" i="9"/>
  <c r="AM8" i="9"/>
  <c r="AL8" i="9"/>
  <c r="AK8" i="9"/>
  <c r="AI8" i="9"/>
  <c r="AH8" i="9"/>
  <c r="AG8" i="9"/>
  <c r="AF8" i="9"/>
  <c r="AE8" i="9"/>
  <c r="AD8" i="9"/>
  <c r="AB8" i="9"/>
  <c r="AA8" i="9"/>
  <c r="Z8" i="9"/>
  <c r="Y8" i="9"/>
  <c r="X8" i="9"/>
  <c r="W8" i="9"/>
  <c r="U8" i="9"/>
  <c r="T8" i="9"/>
  <c r="S8" i="9"/>
  <c r="R8" i="9"/>
  <c r="Q8" i="9"/>
  <c r="P8" i="9"/>
  <c r="N8" i="9"/>
  <c r="M8" i="9"/>
  <c r="L8" i="9"/>
  <c r="K8" i="9"/>
  <c r="J8" i="9"/>
  <c r="I8" i="9"/>
  <c r="G8" i="9"/>
  <c r="F8" i="9"/>
  <c r="E8" i="9"/>
  <c r="D8" i="9"/>
  <c r="C8" i="9"/>
  <c r="B8" i="9"/>
  <c r="AP7" i="9"/>
  <c r="AO7" i="9"/>
  <c r="AN7" i="9"/>
  <c r="AM7" i="9"/>
  <c r="AL7" i="9"/>
  <c r="AK7" i="9"/>
  <c r="AI7" i="9"/>
  <c r="AH7" i="9"/>
  <c r="AG7" i="9"/>
  <c r="AF7" i="9"/>
  <c r="AE7" i="9"/>
  <c r="AD7" i="9"/>
  <c r="AB7" i="9"/>
  <c r="AA7" i="9"/>
  <c r="Z7" i="9"/>
  <c r="Y7" i="9"/>
  <c r="X7" i="9"/>
  <c r="W7" i="9"/>
  <c r="U7" i="9"/>
  <c r="T7" i="9"/>
  <c r="S7" i="9"/>
  <c r="R7" i="9"/>
  <c r="Q7" i="9"/>
  <c r="P7" i="9"/>
  <c r="N7" i="9"/>
  <c r="M7" i="9"/>
  <c r="L7" i="9"/>
  <c r="K7" i="9"/>
  <c r="J7" i="9"/>
  <c r="I7" i="9"/>
  <c r="G7" i="9"/>
  <c r="F7" i="9"/>
  <c r="E7" i="9"/>
  <c r="D7" i="9"/>
  <c r="C7" i="9"/>
  <c r="B7" i="9"/>
  <c r="AP6" i="9"/>
  <c r="AO6" i="9"/>
  <c r="AN6" i="9"/>
  <c r="AM6" i="9"/>
  <c r="AL6" i="9"/>
  <c r="AK6" i="9"/>
  <c r="AI6" i="9"/>
  <c r="AH6" i="9"/>
  <c r="AG6" i="9"/>
  <c r="AF6" i="9"/>
  <c r="AE6" i="9"/>
  <c r="AD6" i="9"/>
  <c r="AB6" i="9"/>
  <c r="AA6" i="9"/>
  <c r="Z6" i="9"/>
  <c r="Y6" i="9"/>
  <c r="X6" i="9"/>
  <c r="W6" i="9"/>
  <c r="U6" i="9"/>
  <c r="T6" i="9"/>
  <c r="S6" i="9"/>
  <c r="R6" i="9"/>
  <c r="Q6" i="9"/>
  <c r="P6" i="9"/>
  <c r="N6" i="9"/>
  <c r="M6" i="9"/>
  <c r="L6" i="9"/>
  <c r="K6" i="9"/>
  <c r="J6" i="9"/>
  <c r="I6" i="9"/>
  <c r="G6" i="9"/>
  <c r="F6" i="9"/>
  <c r="E6" i="9"/>
  <c r="D6" i="9"/>
  <c r="C6" i="9"/>
  <c r="B6" i="9"/>
  <c r="AP5" i="9"/>
  <c r="AO5" i="9"/>
  <c r="AN5" i="9"/>
  <c r="AM5" i="9"/>
  <c r="AL5" i="9"/>
  <c r="AK5" i="9"/>
  <c r="AI5" i="9"/>
  <c r="AH5" i="9"/>
  <c r="AG5" i="9"/>
  <c r="AF5" i="9"/>
  <c r="AE5" i="9"/>
  <c r="AD5" i="9"/>
  <c r="AB5" i="9"/>
  <c r="AA5" i="9"/>
  <c r="Z5" i="9"/>
  <c r="Y5" i="9"/>
  <c r="X5" i="9"/>
  <c r="W5" i="9"/>
  <c r="U5" i="9"/>
  <c r="T5" i="9"/>
  <c r="S5" i="9"/>
  <c r="R5" i="9"/>
  <c r="Q5" i="9"/>
  <c r="P5" i="9"/>
  <c r="N5" i="9"/>
  <c r="M5" i="9"/>
  <c r="L5" i="9"/>
  <c r="K5" i="9"/>
  <c r="J5" i="9"/>
  <c r="I5" i="9"/>
  <c r="G5" i="9"/>
  <c r="F5" i="9"/>
  <c r="E5" i="9"/>
  <c r="D5" i="9"/>
  <c r="C5" i="9"/>
  <c r="B5" i="9"/>
  <c r="AJ2" i="9"/>
  <c r="AC2" i="9"/>
  <c r="V2" i="9"/>
  <c r="O2" i="9"/>
  <c r="D20" i="3" s="1"/>
  <c r="H2" i="9"/>
  <c r="A2" i="9"/>
  <c r="D16" i="3" s="1"/>
  <c r="AP364" i="8"/>
  <c r="AO364" i="8"/>
  <c r="AN364" i="8"/>
  <c r="AM364" i="8"/>
  <c r="AL364" i="8"/>
  <c r="AK364" i="8"/>
  <c r="AI364" i="8"/>
  <c r="AH364" i="8"/>
  <c r="AG364" i="8"/>
  <c r="AF364" i="8"/>
  <c r="AE364" i="8"/>
  <c r="AD364" i="8"/>
  <c r="AB364" i="8"/>
  <c r="AA364" i="8"/>
  <c r="Z364" i="8"/>
  <c r="Y364" i="8"/>
  <c r="X364" i="8"/>
  <c r="W364" i="8"/>
  <c r="U364" i="8"/>
  <c r="T364" i="8"/>
  <c r="S364" i="8"/>
  <c r="R364" i="8"/>
  <c r="Q364" i="8"/>
  <c r="P364" i="8"/>
  <c r="N364" i="8"/>
  <c r="M364" i="8"/>
  <c r="L364" i="8"/>
  <c r="K364" i="8"/>
  <c r="J364" i="8"/>
  <c r="I364" i="8"/>
  <c r="G364" i="8"/>
  <c r="F364" i="8"/>
  <c r="E364" i="8"/>
  <c r="D364" i="8"/>
  <c r="C364" i="8"/>
  <c r="B364" i="8"/>
  <c r="AP363" i="8"/>
  <c r="AO363" i="8"/>
  <c r="AN363" i="8"/>
  <c r="AM363" i="8"/>
  <c r="AL363" i="8"/>
  <c r="AK363" i="8"/>
  <c r="AI363" i="8"/>
  <c r="AH363" i="8"/>
  <c r="AG363" i="8"/>
  <c r="AF363" i="8"/>
  <c r="AE363" i="8"/>
  <c r="AD363" i="8"/>
  <c r="AB363" i="8"/>
  <c r="AA363" i="8"/>
  <c r="Z363" i="8"/>
  <c r="Y363" i="8"/>
  <c r="X363" i="8"/>
  <c r="W363" i="8"/>
  <c r="U363" i="8"/>
  <c r="T363" i="8"/>
  <c r="S363" i="8"/>
  <c r="R363" i="8"/>
  <c r="Q363" i="8"/>
  <c r="P363" i="8"/>
  <c r="N363" i="8"/>
  <c r="M363" i="8"/>
  <c r="L363" i="8"/>
  <c r="K363" i="8"/>
  <c r="J363" i="8"/>
  <c r="I363" i="8"/>
  <c r="G363" i="8"/>
  <c r="F363" i="8"/>
  <c r="E363" i="8"/>
  <c r="D363" i="8"/>
  <c r="C363" i="8"/>
  <c r="B363" i="8"/>
  <c r="AP362" i="8"/>
  <c r="AO362" i="8"/>
  <c r="AN362" i="8"/>
  <c r="AM362" i="8"/>
  <c r="AL362" i="8"/>
  <c r="AK362" i="8"/>
  <c r="AI362" i="8"/>
  <c r="AH362" i="8"/>
  <c r="AG362" i="8"/>
  <c r="AF362" i="8"/>
  <c r="AE362" i="8"/>
  <c r="AD362" i="8"/>
  <c r="AB362" i="8"/>
  <c r="AA362" i="8"/>
  <c r="Z362" i="8"/>
  <c r="Y362" i="8"/>
  <c r="X362" i="8"/>
  <c r="W362" i="8"/>
  <c r="U362" i="8"/>
  <c r="T362" i="8"/>
  <c r="S362" i="8"/>
  <c r="R362" i="8"/>
  <c r="Q362" i="8"/>
  <c r="P362" i="8"/>
  <c r="N362" i="8"/>
  <c r="M362" i="8"/>
  <c r="L362" i="8"/>
  <c r="K362" i="8"/>
  <c r="J362" i="8"/>
  <c r="I362" i="8"/>
  <c r="G362" i="8"/>
  <c r="F362" i="8"/>
  <c r="E362" i="8"/>
  <c r="D362" i="8"/>
  <c r="C362" i="8"/>
  <c r="B362" i="8"/>
  <c r="AP361" i="8"/>
  <c r="AO361" i="8"/>
  <c r="AN361" i="8"/>
  <c r="AM361" i="8"/>
  <c r="AL361" i="8"/>
  <c r="AK361" i="8"/>
  <c r="AI361" i="8"/>
  <c r="AH361" i="8"/>
  <c r="AG361" i="8"/>
  <c r="AF361" i="8"/>
  <c r="AE361" i="8"/>
  <c r="AD361" i="8"/>
  <c r="AB361" i="8"/>
  <c r="AA361" i="8"/>
  <c r="Z361" i="8"/>
  <c r="Y361" i="8"/>
  <c r="X361" i="8"/>
  <c r="W361" i="8"/>
  <c r="U361" i="8"/>
  <c r="T361" i="8"/>
  <c r="S361" i="8"/>
  <c r="R361" i="8"/>
  <c r="Q361" i="8"/>
  <c r="P361" i="8"/>
  <c r="N361" i="8"/>
  <c r="M361" i="8"/>
  <c r="L361" i="8"/>
  <c r="K361" i="8"/>
  <c r="J361" i="8"/>
  <c r="I361" i="8"/>
  <c r="G361" i="8"/>
  <c r="F361" i="8"/>
  <c r="E361" i="8"/>
  <c r="D361" i="8"/>
  <c r="C361" i="8"/>
  <c r="B361" i="8"/>
  <c r="AP360" i="8"/>
  <c r="AO360" i="8"/>
  <c r="AN360" i="8"/>
  <c r="AM360" i="8"/>
  <c r="AL360" i="8"/>
  <c r="AK360" i="8"/>
  <c r="AI360" i="8"/>
  <c r="AH360" i="8"/>
  <c r="AG360" i="8"/>
  <c r="AF360" i="8"/>
  <c r="AE360" i="8"/>
  <c r="AD360" i="8"/>
  <c r="AB360" i="8"/>
  <c r="AA360" i="8"/>
  <c r="Z360" i="8"/>
  <c r="Y360" i="8"/>
  <c r="X360" i="8"/>
  <c r="W360" i="8"/>
  <c r="U360" i="8"/>
  <c r="T360" i="8"/>
  <c r="S360" i="8"/>
  <c r="R360" i="8"/>
  <c r="Q360" i="8"/>
  <c r="P360" i="8"/>
  <c r="N360" i="8"/>
  <c r="M360" i="8"/>
  <c r="L360" i="8"/>
  <c r="K360" i="8"/>
  <c r="J360" i="8"/>
  <c r="I360" i="8"/>
  <c r="G360" i="8"/>
  <c r="F360" i="8"/>
  <c r="E360" i="8"/>
  <c r="D360" i="8"/>
  <c r="C360" i="8"/>
  <c r="B360" i="8"/>
  <c r="AP359" i="8"/>
  <c r="AO359" i="8"/>
  <c r="AN359" i="8"/>
  <c r="AM359" i="8"/>
  <c r="AL359" i="8"/>
  <c r="AK359" i="8"/>
  <c r="AI359" i="8"/>
  <c r="AH359" i="8"/>
  <c r="AG359" i="8"/>
  <c r="AF359" i="8"/>
  <c r="AE359" i="8"/>
  <c r="AD359" i="8"/>
  <c r="AB359" i="8"/>
  <c r="AA359" i="8"/>
  <c r="Z359" i="8"/>
  <c r="Y359" i="8"/>
  <c r="X359" i="8"/>
  <c r="W359" i="8"/>
  <c r="U359" i="8"/>
  <c r="T359" i="8"/>
  <c r="S359" i="8"/>
  <c r="R359" i="8"/>
  <c r="Q359" i="8"/>
  <c r="P359" i="8"/>
  <c r="N359" i="8"/>
  <c r="M359" i="8"/>
  <c r="L359" i="8"/>
  <c r="K359" i="8"/>
  <c r="J359" i="8"/>
  <c r="I359" i="8"/>
  <c r="G359" i="8"/>
  <c r="F359" i="8"/>
  <c r="E359" i="8"/>
  <c r="D359" i="8"/>
  <c r="C359" i="8"/>
  <c r="B359" i="8"/>
  <c r="AP358" i="8"/>
  <c r="AO358" i="8"/>
  <c r="AN358" i="8"/>
  <c r="AM358" i="8"/>
  <c r="AL358" i="8"/>
  <c r="AK358" i="8"/>
  <c r="AI358" i="8"/>
  <c r="AH358" i="8"/>
  <c r="AG358" i="8"/>
  <c r="AF358" i="8"/>
  <c r="AE358" i="8"/>
  <c r="AD358" i="8"/>
  <c r="AB358" i="8"/>
  <c r="AA358" i="8"/>
  <c r="Z358" i="8"/>
  <c r="Y358" i="8"/>
  <c r="X358" i="8"/>
  <c r="W358" i="8"/>
  <c r="U358" i="8"/>
  <c r="T358" i="8"/>
  <c r="S358" i="8"/>
  <c r="R358" i="8"/>
  <c r="Q358" i="8"/>
  <c r="P358" i="8"/>
  <c r="N358" i="8"/>
  <c r="M358" i="8"/>
  <c r="L358" i="8"/>
  <c r="K358" i="8"/>
  <c r="J358" i="8"/>
  <c r="I358" i="8"/>
  <c r="G358" i="8"/>
  <c r="F358" i="8"/>
  <c r="E358" i="8"/>
  <c r="D358" i="8"/>
  <c r="C358" i="8"/>
  <c r="B358" i="8"/>
  <c r="AP357" i="8"/>
  <c r="AO357" i="8"/>
  <c r="AN357" i="8"/>
  <c r="AM357" i="8"/>
  <c r="AL357" i="8"/>
  <c r="AK357" i="8"/>
  <c r="AI357" i="8"/>
  <c r="AH357" i="8"/>
  <c r="AG357" i="8"/>
  <c r="AF357" i="8"/>
  <c r="AE357" i="8"/>
  <c r="AD357" i="8"/>
  <c r="AB357" i="8"/>
  <c r="AA357" i="8"/>
  <c r="Z357" i="8"/>
  <c r="Y357" i="8"/>
  <c r="X357" i="8"/>
  <c r="W357" i="8"/>
  <c r="U357" i="8"/>
  <c r="T357" i="8"/>
  <c r="S357" i="8"/>
  <c r="R357" i="8"/>
  <c r="Q357" i="8"/>
  <c r="P357" i="8"/>
  <c r="N357" i="8"/>
  <c r="M357" i="8"/>
  <c r="L357" i="8"/>
  <c r="K357" i="8"/>
  <c r="J357" i="8"/>
  <c r="I357" i="8"/>
  <c r="G357" i="8"/>
  <c r="F357" i="8"/>
  <c r="E357" i="8"/>
  <c r="D357" i="8"/>
  <c r="C357" i="8"/>
  <c r="B357" i="8"/>
  <c r="AP356" i="8"/>
  <c r="AO356" i="8"/>
  <c r="AN356" i="8"/>
  <c r="AM356" i="8"/>
  <c r="AL356" i="8"/>
  <c r="AK356" i="8"/>
  <c r="AI356" i="8"/>
  <c r="AH356" i="8"/>
  <c r="AG356" i="8"/>
  <c r="AF356" i="8"/>
  <c r="AE356" i="8"/>
  <c r="AD356" i="8"/>
  <c r="AB356" i="8"/>
  <c r="AA356" i="8"/>
  <c r="Z356" i="8"/>
  <c r="Y356" i="8"/>
  <c r="X356" i="8"/>
  <c r="W356" i="8"/>
  <c r="U356" i="8"/>
  <c r="T356" i="8"/>
  <c r="S356" i="8"/>
  <c r="R356" i="8"/>
  <c r="Q356" i="8"/>
  <c r="P356" i="8"/>
  <c r="N356" i="8"/>
  <c r="M356" i="8"/>
  <c r="L356" i="8"/>
  <c r="K356" i="8"/>
  <c r="J356" i="8"/>
  <c r="I356" i="8"/>
  <c r="G356" i="8"/>
  <c r="F356" i="8"/>
  <c r="E356" i="8"/>
  <c r="D356" i="8"/>
  <c r="C356" i="8"/>
  <c r="B356" i="8"/>
  <c r="AP355" i="8"/>
  <c r="AO355" i="8"/>
  <c r="AN355" i="8"/>
  <c r="AM355" i="8"/>
  <c r="AL355" i="8"/>
  <c r="AK355" i="8"/>
  <c r="AI355" i="8"/>
  <c r="AH355" i="8"/>
  <c r="AG355" i="8"/>
  <c r="AF355" i="8"/>
  <c r="AE355" i="8"/>
  <c r="AD355" i="8"/>
  <c r="AB355" i="8"/>
  <c r="AA355" i="8"/>
  <c r="Z355" i="8"/>
  <c r="Y355" i="8"/>
  <c r="X355" i="8"/>
  <c r="W355" i="8"/>
  <c r="U355" i="8"/>
  <c r="T355" i="8"/>
  <c r="S355" i="8"/>
  <c r="R355" i="8"/>
  <c r="Q355" i="8"/>
  <c r="P355" i="8"/>
  <c r="N355" i="8"/>
  <c r="M355" i="8"/>
  <c r="L355" i="8"/>
  <c r="K355" i="8"/>
  <c r="J355" i="8"/>
  <c r="I355" i="8"/>
  <c r="G355" i="8"/>
  <c r="F355" i="8"/>
  <c r="E355" i="8"/>
  <c r="D355" i="8"/>
  <c r="C355" i="8"/>
  <c r="B355" i="8"/>
  <c r="AP354" i="8"/>
  <c r="AO354" i="8"/>
  <c r="AN354" i="8"/>
  <c r="AM354" i="8"/>
  <c r="AL354" i="8"/>
  <c r="AK354" i="8"/>
  <c r="AI354" i="8"/>
  <c r="AH354" i="8"/>
  <c r="AG354" i="8"/>
  <c r="AF354" i="8"/>
  <c r="AE354" i="8"/>
  <c r="AD354" i="8"/>
  <c r="AB354" i="8"/>
  <c r="AA354" i="8"/>
  <c r="Z354" i="8"/>
  <c r="Y354" i="8"/>
  <c r="X354" i="8"/>
  <c r="W354" i="8"/>
  <c r="U354" i="8"/>
  <c r="T354" i="8"/>
  <c r="S354" i="8"/>
  <c r="R354" i="8"/>
  <c r="Q354" i="8"/>
  <c r="P354" i="8"/>
  <c r="N354" i="8"/>
  <c r="M354" i="8"/>
  <c r="L354" i="8"/>
  <c r="K354" i="8"/>
  <c r="J354" i="8"/>
  <c r="I354" i="8"/>
  <c r="G354" i="8"/>
  <c r="F354" i="8"/>
  <c r="E354" i="8"/>
  <c r="D354" i="8"/>
  <c r="C354" i="8"/>
  <c r="B354" i="8"/>
  <c r="AP353" i="8"/>
  <c r="AO353" i="8"/>
  <c r="AN353" i="8"/>
  <c r="AM353" i="8"/>
  <c r="AL353" i="8"/>
  <c r="AK353" i="8"/>
  <c r="AI353" i="8"/>
  <c r="AH353" i="8"/>
  <c r="AG353" i="8"/>
  <c r="AF353" i="8"/>
  <c r="AE353" i="8"/>
  <c r="AD353" i="8"/>
  <c r="AB353" i="8"/>
  <c r="AA353" i="8"/>
  <c r="Z353" i="8"/>
  <c r="Y353" i="8"/>
  <c r="X353" i="8"/>
  <c r="W353" i="8"/>
  <c r="U353" i="8"/>
  <c r="T353" i="8"/>
  <c r="S353" i="8"/>
  <c r="R353" i="8"/>
  <c r="Q353" i="8"/>
  <c r="P353" i="8"/>
  <c r="N353" i="8"/>
  <c r="M353" i="8"/>
  <c r="L353" i="8"/>
  <c r="K353" i="8"/>
  <c r="J353" i="8"/>
  <c r="I353" i="8"/>
  <c r="G353" i="8"/>
  <c r="F353" i="8"/>
  <c r="E353" i="8"/>
  <c r="D353" i="8"/>
  <c r="C353" i="8"/>
  <c r="B353" i="8"/>
  <c r="AP352" i="8"/>
  <c r="AO352" i="8"/>
  <c r="AN352" i="8"/>
  <c r="AM352" i="8"/>
  <c r="AL352" i="8"/>
  <c r="AK352" i="8"/>
  <c r="AI352" i="8"/>
  <c r="AH352" i="8"/>
  <c r="AG352" i="8"/>
  <c r="AF352" i="8"/>
  <c r="AE352" i="8"/>
  <c r="AD352" i="8"/>
  <c r="AB352" i="8"/>
  <c r="AA352" i="8"/>
  <c r="Z352" i="8"/>
  <c r="Y352" i="8"/>
  <c r="X352" i="8"/>
  <c r="W352" i="8"/>
  <c r="U352" i="8"/>
  <c r="T352" i="8"/>
  <c r="S352" i="8"/>
  <c r="R352" i="8"/>
  <c r="Q352" i="8"/>
  <c r="P352" i="8"/>
  <c r="N352" i="8"/>
  <c r="M352" i="8"/>
  <c r="L352" i="8"/>
  <c r="K352" i="8"/>
  <c r="J352" i="8"/>
  <c r="I352" i="8"/>
  <c r="G352" i="8"/>
  <c r="F352" i="8"/>
  <c r="E352" i="8"/>
  <c r="D352" i="8"/>
  <c r="C352" i="8"/>
  <c r="B352" i="8"/>
  <c r="AP351" i="8"/>
  <c r="AO351" i="8"/>
  <c r="AN351" i="8"/>
  <c r="AM351" i="8"/>
  <c r="AL351" i="8"/>
  <c r="AK351" i="8"/>
  <c r="AI351" i="8"/>
  <c r="AH351" i="8"/>
  <c r="AG351" i="8"/>
  <c r="AF351" i="8"/>
  <c r="AE351" i="8"/>
  <c r="AD351" i="8"/>
  <c r="AB351" i="8"/>
  <c r="AA351" i="8"/>
  <c r="Z351" i="8"/>
  <c r="Y351" i="8"/>
  <c r="X351" i="8"/>
  <c r="W351" i="8"/>
  <c r="U351" i="8"/>
  <c r="T351" i="8"/>
  <c r="S351" i="8"/>
  <c r="R351" i="8"/>
  <c r="Q351" i="8"/>
  <c r="P351" i="8"/>
  <c r="N351" i="8"/>
  <c r="M351" i="8"/>
  <c r="L351" i="8"/>
  <c r="K351" i="8"/>
  <c r="J351" i="8"/>
  <c r="I351" i="8"/>
  <c r="G351" i="8"/>
  <c r="F351" i="8"/>
  <c r="E351" i="8"/>
  <c r="D351" i="8"/>
  <c r="C351" i="8"/>
  <c r="B351" i="8"/>
  <c r="AP350" i="8"/>
  <c r="AO350" i="8"/>
  <c r="AN350" i="8"/>
  <c r="AM350" i="8"/>
  <c r="AL350" i="8"/>
  <c r="AK350" i="8"/>
  <c r="AI350" i="8"/>
  <c r="AH350" i="8"/>
  <c r="AG350" i="8"/>
  <c r="AF350" i="8"/>
  <c r="AE350" i="8"/>
  <c r="AD350" i="8"/>
  <c r="AB350" i="8"/>
  <c r="AA350" i="8"/>
  <c r="Z350" i="8"/>
  <c r="Y350" i="8"/>
  <c r="X350" i="8"/>
  <c r="W350" i="8"/>
  <c r="U350" i="8"/>
  <c r="T350" i="8"/>
  <c r="S350" i="8"/>
  <c r="R350" i="8"/>
  <c r="Q350" i="8"/>
  <c r="P350" i="8"/>
  <c r="N350" i="8"/>
  <c r="M350" i="8"/>
  <c r="L350" i="8"/>
  <c r="K350" i="8"/>
  <c r="J350" i="8"/>
  <c r="I350" i="8"/>
  <c r="G350" i="8"/>
  <c r="F350" i="8"/>
  <c r="E350" i="8"/>
  <c r="D350" i="8"/>
  <c r="C350" i="8"/>
  <c r="B350" i="8"/>
  <c r="AP349" i="8"/>
  <c r="AO349" i="8"/>
  <c r="AN349" i="8"/>
  <c r="AM349" i="8"/>
  <c r="AL349" i="8"/>
  <c r="AK349" i="8"/>
  <c r="AI349" i="8"/>
  <c r="AH349" i="8"/>
  <c r="AG349" i="8"/>
  <c r="AF349" i="8"/>
  <c r="AE349" i="8"/>
  <c r="AD349" i="8"/>
  <c r="AB349" i="8"/>
  <c r="AA349" i="8"/>
  <c r="Z349" i="8"/>
  <c r="Y349" i="8"/>
  <c r="X349" i="8"/>
  <c r="W349" i="8"/>
  <c r="U349" i="8"/>
  <c r="T349" i="8"/>
  <c r="S349" i="8"/>
  <c r="R349" i="8"/>
  <c r="Q349" i="8"/>
  <c r="P349" i="8"/>
  <c r="N349" i="8"/>
  <c r="M349" i="8"/>
  <c r="L349" i="8"/>
  <c r="K349" i="8"/>
  <c r="J349" i="8"/>
  <c r="I349" i="8"/>
  <c r="G349" i="8"/>
  <c r="F349" i="8"/>
  <c r="E349" i="8"/>
  <c r="D349" i="8"/>
  <c r="C349" i="8"/>
  <c r="B349" i="8"/>
  <c r="AP348" i="8"/>
  <c r="AO348" i="8"/>
  <c r="AN348" i="8"/>
  <c r="AM348" i="8"/>
  <c r="AL348" i="8"/>
  <c r="AK348" i="8"/>
  <c r="AI348" i="8"/>
  <c r="AH348" i="8"/>
  <c r="AG348" i="8"/>
  <c r="AF348" i="8"/>
  <c r="AE348" i="8"/>
  <c r="AD348" i="8"/>
  <c r="AB348" i="8"/>
  <c r="AA348" i="8"/>
  <c r="Z348" i="8"/>
  <c r="Y348" i="8"/>
  <c r="X348" i="8"/>
  <c r="W348" i="8"/>
  <c r="U348" i="8"/>
  <c r="T348" i="8"/>
  <c r="S348" i="8"/>
  <c r="R348" i="8"/>
  <c r="Q348" i="8"/>
  <c r="P348" i="8"/>
  <c r="N348" i="8"/>
  <c r="M348" i="8"/>
  <c r="L348" i="8"/>
  <c r="K348" i="8"/>
  <c r="J348" i="8"/>
  <c r="I348" i="8"/>
  <c r="G348" i="8"/>
  <c r="F348" i="8"/>
  <c r="E348" i="8"/>
  <c r="D348" i="8"/>
  <c r="C348" i="8"/>
  <c r="B348" i="8"/>
  <c r="AP347" i="8"/>
  <c r="AO347" i="8"/>
  <c r="AN347" i="8"/>
  <c r="AM347" i="8"/>
  <c r="AL347" i="8"/>
  <c r="AK347" i="8"/>
  <c r="AI347" i="8"/>
  <c r="AH347" i="8"/>
  <c r="AG347" i="8"/>
  <c r="AF347" i="8"/>
  <c r="AE347" i="8"/>
  <c r="AD347" i="8"/>
  <c r="AB347" i="8"/>
  <c r="AA347" i="8"/>
  <c r="Z347" i="8"/>
  <c r="Y347" i="8"/>
  <c r="X347" i="8"/>
  <c r="W347" i="8"/>
  <c r="U347" i="8"/>
  <c r="T347" i="8"/>
  <c r="S347" i="8"/>
  <c r="R347" i="8"/>
  <c r="Q347" i="8"/>
  <c r="P347" i="8"/>
  <c r="N347" i="8"/>
  <c r="M347" i="8"/>
  <c r="L347" i="8"/>
  <c r="K347" i="8"/>
  <c r="J347" i="8"/>
  <c r="I347" i="8"/>
  <c r="G347" i="8"/>
  <c r="F347" i="8"/>
  <c r="E347" i="8"/>
  <c r="D347" i="8"/>
  <c r="C347" i="8"/>
  <c r="B347" i="8"/>
  <c r="AP346" i="8"/>
  <c r="AO346" i="8"/>
  <c r="AN346" i="8"/>
  <c r="AM346" i="8"/>
  <c r="AL346" i="8"/>
  <c r="AK346" i="8"/>
  <c r="AI346" i="8"/>
  <c r="AH346" i="8"/>
  <c r="AG346" i="8"/>
  <c r="AF346" i="8"/>
  <c r="AE346" i="8"/>
  <c r="AD346" i="8"/>
  <c r="AB346" i="8"/>
  <c r="AA346" i="8"/>
  <c r="Z346" i="8"/>
  <c r="Y346" i="8"/>
  <c r="X346" i="8"/>
  <c r="W346" i="8"/>
  <c r="U346" i="8"/>
  <c r="T346" i="8"/>
  <c r="S346" i="8"/>
  <c r="R346" i="8"/>
  <c r="Q346" i="8"/>
  <c r="P346" i="8"/>
  <c r="N346" i="8"/>
  <c r="M346" i="8"/>
  <c r="L346" i="8"/>
  <c r="K346" i="8"/>
  <c r="J346" i="8"/>
  <c r="I346" i="8"/>
  <c r="G346" i="8"/>
  <c r="F346" i="8"/>
  <c r="E346" i="8"/>
  <c r="D346" i="8"/>
  <c r="C346" i="8"/>
  <c r="B346" i="8"/>
  <c r="AP345" i="8"/>
  <c r="AO345" i="8"/>
  <c r="AN345" i="8"/>
  <c r="AM345" i="8"/>
  <c r="AL345" i="8"/>
  <c r="AK345" i="8"/>
  <c r="AI345" i="8"/>
  <c r="AH345" i="8"/>
  <c r="AG345" i="8"/>
  <c r="AF345" i="8"/>
  <c r="AE345" i="8"/>
  <c r="AD345" i="8"/>
  <c r="AB345" i="8"/>
  <c r="AA345" i="8"/>
  <c r="Z345" i="8"/>
  <c r="Y345" i="8"/>
  <c r="X345" i="8"/>
  <c r="W345" i="8"/>
  <c r="U345" i="8"/>
  <c r="T345" i="8"/>
  <c r="S345" i="8"/>
  <c r="R345" i="8"/>
  <c r="Q345" i="8"/>
  <c r="P345" i="8"/>
  <c r="N345" i="8"/>
  <c r="M345" i="8"/>
  <c r="L345" i="8"/>
  <c r="K345" i="8"/>
  <c r="J345" i="8"/>
  <c r="I345" i="8"/>
  <c r="G345" i="8"/>
  <c r="F345" i="8"/>
  <c r="E345" i="8"/>
  <c r="D345" i="8"/>
  <c r="C345" i="8"/>
  <c r="B345" i="8"/>
  <c r="AP344" i="8"/>
  <c r="AO344" i="8"/>
  <c r="AN344" i="8"/>
  <c r="AM344" i="8"/>
  <c r="AL344" i="8"/>
  <c r="AK344" i="8"/>
  <c r="AI344" i="8"/>
  <c r="AH344" i="8"/>
  <c r="AG344" i="8"/>
  <c r="AF344" i="8"/>
  <c r="AE344" i="8"/>
  <c r="AD344" i="8"/>
  <c r="AB344" i="8"/>
  <c r="AA344" i="8"/>
  <c r="Z344" i="8"/>
  <c r="Y344" i="8"/>
  <c r="X344" i="8"/>
  <c r="W344" i="8"/>
  <c r="U344" i="8"/>
  <c r="T344" i="8"/>
  <c r="S344" i="8"/>
  <c r="R344" i="8"/>
  <c r="Q344" i="8"/>
  <c r="P344" i="8"/>
  <c r="N344" i="8"/>
  <c r="M344" i="8"/>
  <c r="L344" i="8"/>
  <c r="K344" i="8"/>
  <c r="J344" i="8"/>
  <c r="I344" i="8"/>
  <c r="G344" i="8"/>
  <c r="F344" i="8"/>
  <c r="E344" i="8"/>
  <c r="D344" i="8"/>
  <c r="C344" i="8"/>
  <c r="B344" i="8"/>
  <c r="AP343" i="8"/>
  <c r="AO343" i="8"/>
  <c r="AN343" i="8"/>
  <c r="AM343" i="8"/>
  <c r="AL343" i="8"/>
  <c r="AK343" i="8"/>
  <c r="AI343" i="8"/>
  <c r="AH343" i="8"/>
  <c r="AG343" i="8"/>
  <c r="AF343" i="8"/>
  <c r="AE343" i="8"/>
  <c r="AD343" i="8"/>
  <c r="AB343" i="8"/>
  <c r="AA343" i="8"/>
  <c r="Z343" i="8"/>
  <c r="Y343" i="8"/>
  <c r="X343" i="8"/>
  <c r="W343" i="8"/>
  <c r="U343" i="8"/>
  <c r="T343" i="8"/>
  <c r="S343" i="8"/>
  <c r="R343" i="8"/>
  <c r="Q343" i="8"/>
  <c r="P343" i="8"/>
  <c r="N343" i="8"/>
  <c r="M343" i="8"/>
  <c r="L343" i="8"/>
  <c r="K343" i="8"/>
  <c r="J343" i="8"/>
  <c r="I343" i="8"/>
  <c r="G343" i="8"/>
  <c r="F343" i="8"/>
  <c r="E343" i="8"/>
  <c r="D343" i="8"/>
  <c r="C343" i="8"/>
  <c r="B343" i="8"/>
  <c r="AP342" i="8"/>
  <c r="AO342" i="8"/>
  <c r="AN342" i="8"/>
  <c r="AM342" i="8"/>
  <c r="AL342" i="8"/>
  <c r="AK342" i="8"/>
  <c r="AI342" i="8"/>
  <c r="AH342" i="8"/>
  <c r="AG342" i="8"/>
  <c r="AF342" i="8"/>
  <c r="AE342" i="8"/>
  <c r="AD342" i="8"/>
  <c r="AB342" i="8"/>
  <c r="AA342" i="8"/>
  <c r="Z342" i="8"/>
  <c r="Y342" i="8"/>
  <c r="X342" i="8"/>
  <c r="W342" i="8"/>
  <c r="U342" i="8"/>
  <c r="T342" i="8"/>
  <c r="S342" i="8"/>
  <c r="R342" i="8"/>
  <c r="Q342" i="8"/>
  <c r="P342" i="8"/>
  <c r="N342" i="8"/>
  <c r="M342" i="8"/>
  <c r="L342" i="8"/>
  <c r="K342" i="8"/>
  <c r="J342" i="8"/>
  <c r="I342" i="8"/>
  <c r="G342" i="8"/>
  <c r="F342" i="8"/>
  <c r="E342" i="8"/>
  <c r="D342" i="8"/>
  <c r="C342" i="8"/>
  <c r="B342" i="8"/>
  <c r="AP341" i="8"/>
  <c r="AO341" i="8"/>
  <c r="AN341" i="8"/>
  <c r="AM341" i="8"/>
  <c r="AL341" i="8"/>
  <c r="AK341" i="8"/>
  <c r="AI341" i="8"/>
  <c r="AH341" i="8"/>
  <c r="AG341" i="8"/>
  <c r="AF341" i="8"/>
  <c r="AE341" i="8"/>
  <c r="AD341" i="8"/>
  <c r="AB341" i="8"/>
  <c r="AA341" i="8"/>
  <c r="Z341" i="8"/>
  <c r="Y341" i="8"/>
  <c r="X341" i="8"/>
  <c r="W341" i="8"/>
  <c r="U341" i="8"/>
  <c r="T341" i="8"/>
  <c r="S341" i="8"/>
  <c r="R341" i="8"/>
  <c r="Q341" i="8"/>
  <c r="P341" i="8"/>
  <c r="N341" i="8"/>
  <c r="M341" i="8"/>
  <c r="L341" i="8"/>
  <c r="K341" i="8"/>
  <c r="J341" i="8"/>
  <c r="I341" i="8"/>
  <c r="G341" i="8"/>
  <c r="F341" i="8"/>
  <c r="E341" i="8"/>
  <c r="D341" i="8"/>
  <c r="C341" i="8"/>
  <c r="B341" i="8"/>
  <c r="AP340" i="8"/>
  <c r="AO340" i="8"/>
  <c r="AN340" i="8"/>
  <c r="AM340" i="8"/>
  <c r="AL340" i="8"/>
  <c r="AK340" i="8"/>
  <c r="AI340" i="8"/>
  <c r="AH340" i="8"/>
  <c r="AG340" i="8"/>
  <c r="AF340" i="8"/>
  <c r="AE340" i="8"/>
  <c r="AD340" i="8"/>
  <c r="AB340" i="8"/>
  <c r="AA340" i="8"/>
  <c r="Z340" i="8"/>
  <c r="Y340" i="8"/>
  <c r="X340" i="8"/>
  <c r="W340" i="8"/>
  <c r="U340" i="8"/>
  <c r="T340" i="8"/>
  <c r="S340" i="8"/>
  <c r="R340" i="8"/>
  <c r="Q340" i="8"/>
  <c r="P340" i="8"/>
  <c r="N340" i="8"/>
  <c r="M340" i="8"/>
  <c r="L340" i="8"/>
  <c r="K340" i="8"/>
  <c r="J340" i="8"/>
  <c r="I340" i="8"/>
  <c r="G340" i="8"/>
  <c r="F340" i="8"/>
  <c r="E340" i="8"/>
  <c r="D340" i="8"/>
  <c r="C340" i="8"/>
  <c r="B340" i="8"/>
  <c r="AP339" i="8"/>
  <c r="AO339" i="8"/>
  <c r="AN339" i="8"/>
  <c r="AM339" i="8"/>
  <c r="AL339" i="8"/>
  <c r="AK339" i="8"/>
  <c r="AI339" i="8"/>
  <c r="AH339" i="8"/>
  <c r="AG339" i="8"/>
  <c r="AF339" i="8"/>
  <c r="AE339" i="8"/>
  <c r="AD339" i="8"/>
  <c r="AB339" i="8"/>
  <c r="AA339" i="8"/>
  <c r="Z339" i="8"/>
  <c r="Y339" i="8"/>
  <c r="X339" i="8"/>
  <c r="W339" i="8"/>
  <c r="U339" i="8"/>
  <c r="T339" i="8"/>
  <c r="S339" i="8"/>
  <c r="R339" i="8"/>
  <c r="Q339" i="8"/>
  <c r="P339" i="8"/>
  <c r="N339" i="8"/>
  <c r="M339" i="8"/>
  <c r="L339" i="8"/>
  <c r="K339" i="8"/>
  <c r="J339" i="8"/>
  <c r="I339" i="8"/>
  <c r="G339" i="8"/>
  <c r="F339" i="8"/>
  <c r="E339" i="8"/>
  <c r="D339" i="8"/>
  <c r="C339" i="8"/>
  <c r="B339" i="8"/>
  <c r="AP338" i="8"/>
  <c r="AO338" i="8"/>
  <c r="AN338" i="8"/>
  <c r="AM338" i="8"/>
  <c r="AL338" i="8"/>
  <c r="AK338" i="8"/>
  <c r="AI338" i="8"/>
  <c r="AH338" i="8"/>
  <c r="AG338" i="8"/>
  <c r="AF338" i="8"/>
  <c r="AE338" i="8"/>
  <c r="AD338" i="8"/>
  <c r="AB338" i="8"/>
  <c r="AA338" i="8"/>
  <c r="Z338" i="8"/>
  <c r="Y338" i="8"/>
  <c r="X338" i="8"/>
  <c r="W338" i="8"/>
  <c r="U338" i="8"/>
  <c r="T338" i="8"/>
  <c r="S338" i="8"/>
  <c r="R338" i="8"/>
  <c r="Q338" i="8"/>
  <c r="P338" i="8"/>
  <c r="N338" i="8"/>
  <c r="M338" i="8"/>
  <c r="L338" i="8"/>
  <c r="K338" i="8"/>
  <c r="J338" i="8"/>
  <c r="I338" i="8"/>
  <c r="G338" i="8"/>
  <c r="F338" i="8"/>
  <c r="E338" i="8"/>
  <c r="D338" i="8"/>
  <c r="C338" i="8"/>
  <c r="B338" i="8"/>
  <c r="AP337" i="8"/>
  <c r="AO337" i="8"/>
  <c r="AN337" i="8"/>
  <c r="AM337" i="8"/>
  <c r="AL337" i="8"/>
  <c r="AK337" i="8"/>
  <c r="AI337" i="8"/>
  <c r="AH337" i="8"/>
  <c r="AG337" i="8"/>
  <c r="AF337" i="8"/>
  <c r="AE337" i="8"/>
  <c r="AD337" i="8"/>
  <c r="AB337" i="8"/>
  <c r="AA337" i="8"/>
  <c r="Z337" i="8"/>
  <c r="Y337" i="8"/>
  <c r="X337" i="8"/>
  <c r="W337" i="8"/>
  <c r="U337" i="8"/>
  <c r="T337" i="8"/>
  <c r="S337" i="8"/>
  <c r="R337" i="8"/>
  <c r="Q337" i="8"/>
  <c r="P337" i="8"/>
  <c r="N337" i="8"/>
  <c r="M337" i="8"/>
  <c r="L337" i="8"/>
  <c r="K337" i="8"/>
  <c r="J337" i="8"/>
  <c r="I337" i="8"/>
  <c r="G337" i="8"/>
  <c r="F337" i="8"/>
  <c r="E337" i="8"/>
  <c r="D337" i="8"/>
  <c r="C337" i="8"/>
  <c r="B337" i="8"/>
  <c r="AP336" i="8"/>
  <c r="AO336" i="8"/>
  <c r="AN336" i="8"/>
  <c r="AM336" i="8"/>
  <c r="AL336" i="8"/>
  <c r="AK336" i="8"/>
  <c r="AI336" i="8"/>
  <c r="AH336" i="8"/>
  <c r="AG336" i="8"/>
  <c r="AF336" i="8"/>
  <c r="AE336" i="8"/>
  <c r="AD336" i="8"/>
  <c r="AB336" i="8"/>
  <c r="AA336" i="8"/>
  <c r="Z336" i="8"/>
  <c r="Y336" i="8"/>
  <c r="X336" i="8"/>
  <c r="W336" i="8"/>
  <c r="U336" i="8"/>
  <c r="T336" i="8"/>
  <c r="S336" i="8"/>
  <c r="R336" i="8"/>
  <c r="Q336" i="8"/>
  <c r="P336" i="8"/>
  <c r="N336" i="8"/>
  <c r="M336" i="8"/>
  <c r="L336" i="8"/>
  <c r="K336" i="8"/>
  <c r="J336" i="8"/>
  <c r="I336" i="8"/>
  <c r="G336" i="8"/>
  <c r="F336" i="8"/>
  <c r="E336" i="8"/>
  <c r="D336" i="8"/>
  <c r="C336" i="8"/>
  <c r="B336" i="8"/>
  <c r="AP335" i="8"/>
  <c r="AO335" i="8"/>
  <c r="AN335" i="8"/>
  <c r="AM335" i="8"/>
  <c r="AL335" i="8"/>
  <c r="AK335" i="8"/>
  <c r="AI335" i="8"/>
  <c r="AH335" i="8"/>
  <c r="AG335" i="8"/>
  <c r="AF335" i="8"/>
  <c r="AE335" i="8"/>
  <c r="AD335" i="8"/>
  <c r="AB335" i="8"/>
  <c r="AA335" i="8"/>
  <c r="Z335" i="8"/>
  <c r="Y335" i="8"/>
  <c r="X335" i="8"/>
  <c r="W335" i="8"/>
  <c r="U335" i="8"/>
  <c r="T335" i="8"/>
  <c r="S335" i="8"/>
  <c r="R335" i="8"/>
  <c r="Q335" i="8"/>
  <c r="P335" i="8"/>
  <c r="N335" i="8"/>
  <c r="M335" i="8"/>
  <c r="L335" i="8"/>
  <c r="K335" i="8"/>
  <c r="J335" i="8"/>
  <c r="I335" i="8"/>
  <c r="G335" i="8"/>
  <c r="F335" i="8"/>
  <c r="E335" i="8"/>
  <c r="D335" i="8"/>
  <c r="C335" i="8"/>
  <c r="B335" i="8"/>
  <c r="AP334" i="8"/>
  <c r="AO334" i="8"/>
  <c r="AN334" i="8"/>
  <c r="AM334" i="8"/>
  <c r="AL334" i="8"/>
  <c r="AK334" i="8"/>
  <c r="AI334" i="8"/>
  <c r="AH334" i="8"/>
  <c r="AG334" i="8"/>
  <c r="AF334" i="8"/>
  <c r="AE334" i="8"/>
  <c r="AD334" i="8"/>
  <c r="AB334" i="8"/>
  <c r="AA334" i="8"/>
  <c r="Z334" i="8"/>
  <c r="Y334" i="8"/>
  <c r="X334" i="8"/>
  <c r="W334" i="8"/>
  <c r="U334" i="8"/>
  <c r="T334" i="8"/>
  <c r="S334" i="8"/>
  <c r="R334" i="8"/>
  <c r="Q334" i="8"/>
  <c r="P334" i="8"/>
  <c r="N334" i="8"/>
  <c r="M334" i="8"/>
  <c r="L334" i="8"/>
  <c r="K334" i="8"/>
  <c r="J334" i="8"/>
  <c r="I334" i="8"/>
  <c r="G334" i="8"/>
  <c r="F334" i="8"/>
  <c r="E334" i="8"/>
  <c r="D334" i="8"/>
  <c r="C334" i="8"/>
  <c r="B334" i="8"/>
  <c r="AP333" i="8"/>
  <c r="AO333" i="8"/>
  <c r="AN333" i="8"/>
  <c r="AM333" i="8"/>
  <c r="AL333" i="8"/>
  <c r="AK333" i="8"/>
  <c r="AI333" i="8"/>
  <c r="AH333" i="8"/>
  <c r="AG333" i="8"/>
  <c r="AF333" i="8"/>
  <c r="AE333" i="8"/>
  <c r="AD333" i="8"/>
  <c r="AB333" i="8"/>
  <c r="AA333" i="8"/>
  <c r="Z333" i="8"/>
  <c r="Y333" i="8"/>
  <c r="X333" i="8"/>
  <c r="W333" i="8"/>
  <c r="U333" i="8"/>
  <c r="T333" i="8"/>
  <c r="S333" i="8"/>
  <c r="R333" i="8"/>
  <c r="Q333" i="8"/>
  <c r="P333" i="8"/>
  <c r="N333" i="8"/>
  <c r="M333" i="8"/>
  <c r="L333" i="8"/>
  <c r="K333" i="8"/>
  <c r="J333" i="8"/>
  <c r="I333" i="8"/>
  <c r="G333" i="8"/>
  <c r="F333" i="8"/>
  <c r="E333" i="8"/>
  <c r="D333" i="8"/>
  <c r="C333" i="8"/>
  <c r="B333" i="8"/>
  <c r="AP332" i="8"/>
  <c r="AO332" i="8"/>
  <c r="AN332" i="8"/>
  <c r="AM332" i="8"/>
  <c r="AL332" i="8"/>
  <c r="AK332" i="8"/>
  <c r="AI332" i="8"/>
  <c r="AH332" i="8"/>
  <c r="AG332" i="8"/>
  <c r="AF332" i="8"/>
  <c r="AE332" i="8"/>
  <c r="AD332" i="8"/>
  <c r="AB332" i="8"/>
  <c r="AA332" i="8"/>
  <c r="Z332" i="8"/>
  <c r="Y332" i="8"/>
  <c r="X332" i="8"/>
  <c r="W332" i="8"/>
  <c r="U332" i="8"/>
  <c r="T332" i="8"/>
  <c r="S332" i="8"/>
  <c r="R332" i="8"/>
  <c r="Q332" i="8"/>
  <c r="P332" i="8"/>
  <c r="N332" i="8"/>
  <c r="M332" i="8"/>
  <c r="L332" i="8"/>
  <c r="K332" i="8"/>
  <c r="J332" i="8"/>
  <c r="I332" i="8"/>
  <c r="G332" i="8"/>
  <c r="F332" i="8"/>
  <c r="E332" i="8"/>
  <c r="D332" i="8"/>
  <c r="C332" i="8"/>
  <c r="B332" i="8"/>
  <c r="AP331" i="8"/>
  <c r="AO331" i="8"/>
  <c r="AN331" i="8"/>
  <c r="AM331" i="8"/>
  <c r="AL331" i="8"/>
  <c r="AK331" i="8"/>
  <c r="AI331" i="8"/>
  <c r="AH331" i="8"/>
  <c r="AG331" i="8"/>
  <c r="AF331" i="8"/>
  <c r="AE331" i="8"/>
  <c r="AD331" i="8"/>
  <c r="AB331" i="8"/>
  <c r="AA331" i="8"/>
  <c r="Z331" i="8"/>
  <c r="Y331" i="8"/>
  <c r="X331" i="8"/>
  <c r="W331" i="8"/>
  <c r="U331" i="8"/>
  <c r="T331" i="8"/>
  <c r="S331" i="8"/>
  <c r="R331" i="8"/>
  <c r="Q331" i="8"/>
  <c r="P331" i="8"/>
  <c r="N331" i="8"/>
  <c r="M331" i="8"/>
  <c r="L331" i="8"/>
  <c r="K331" i="8"/>
  <c r="J331" i="8"/>
  <c r="I331" i="8"/>
  <c r="G331" i="8"/>
  <c r="F331" i="8"/>
  <c r="E331" i="8"/>
  <c r="D331" i="8"/>
  <c r="C331" i="8"/>
  <c r="B331" i="8"/>
  <c r="AP330" i="8"/>
  <c r="AO330" i="8"/>
  <c r="AN330" i="8"/>
  <c r="AM330" i="8"/>
  <c r="AL330" i="8"/>
  <c r="AK330" i="8"/>
  <c r="AI330" i="8"/>
  <c r="AH330" i="8"/>
  <c r="AG330" i="8"/>
  <c r="AF330" i="8"/>
  <c r="AE330" i="8"/>
  <c r="AD330" i="8"/>
  <c r="AB330" i="8"/>
  <c r="AA330" i="8"/>
  <c r="Z330" i="8"/>
  <c r="Y330" i="8"/>
  <c r="X330" i="8"/>
  <c r="W330" i="8"/>
  <c r="U330" i="8"/>
  <c r="T330" i="8"/>
  <c r="S330" i="8"/>
  <c r="R330" i="8"/>
  <c r="Q330" i="8"/>
  <c r="P330" i="8"/>
  <c r="N330" i="8"/>
  <c r="M330" i="8"/>
  <c r="L330" i="8"/>
  <c r="K330" i="8"/>
  <c r="J330" i="8"/>
  <c r="I330" i="8"/>
  <c r="G330" i="8"/>
  <c r="F330" i="8"/>
  <c r="E330" i="8"/>
  <c r="D330" i="8"/>
  <c r="C330" i="8"/>
  <c r="B330" i="8"/>
  <c r="AP329" i="8"/>
  <c r="AO329" i="8"/>
  <c r="AN329" i="8"/>
  <c r="AM329" i="8"/>
  <c r="AL329" i="8"/>
  <c r="AK329" i="8"/>
  <c r="AI329" i="8"/>
  <c r="AH329" i="8"/>
  <c r="AG329" i="8"/>
  <c r="AF329" i="8"/>
  <c r="AE329" i="8"/>
  <c r="AD329" i="8"/>
  <c r="AB329" i="8"/>
  <c r="AA329" i="8"/>
  <c r="Z329" i="8"/>
  <c r="Y329" i="8"/>
  <c r="X329" i="8"/>
  <c r="W329" i="8"/>
  <c r="U329" i="8"/>
  <c r="T329" i="8"/>
  <c r="S329" i="8"/>
  <c r="R329" i="8"/>
  <c r="Q329" i="8"/>
  <c r="P329" i="8"/>
  <c r="N329" i="8"/>
  <c r="M329" i="8"/>
  <c r="L329" i="8"/>
  <c r="K329" i="8"/>
  <c r="J329" i="8"/>
  <c r="I329" i="8"/>
  <c r="G329" i="8"/>
  <c r="F329" i="8"/>
  <c r="E329" i="8"/>
  <c r="D329" i="8"/>
  <c r="C329" i="8"/>
  <c r="B329" i="8"/>
  <c r="AP328" i="8"/>
  <c r="AO328" i="8"/>
  <c r="AN328" i="8"/>
  <c r="AM328" i="8"/>
  <c r="AL328" i="8"/>
  <c r="AK328" i="8"/>
  <c r="AI328" i="8"/>
  <c r="AH328" i="8"/>
  <c r="AG328" i="8"/>
  <c r="AF328" i="8"/>
  <c r="AE328" i="8"/>
  <c r="AD328" i="8"/>
  <c r="AB328" i="8"/>
  <c r="AA328" i="8"/>
  <c r="Z328" i="8"/>
  <c r="Y328" i="8"/>
  <c r="X328" i="8"/>
  <c r="W328" i="8"/>
  <c r="U328" i="8"/>
  <c r="T328" i="8"/>
  <c r="S328" i="8"/>
  <c r="R328" i="8"/>
  <c r="Q328" i="8"/>
  <c r="P328" i="8"/>
  <c r="N328" i="8"/>
  <c r="M328" i="8"/>
  <c r="L328" i="8"/>
  <c r="K328" i="8"/>
  <c r="J328" i="8"/>
  <c r="I328" i="8"/>
  <c r="G328" i="8"/>
  <c r="F328" i="8"/>
  <c r="E328" i="8"/>
  <c r="D328" i="8"/>
  <c r="C328" i="8"/>
  <c r="B328" i="8"/>
  <c r="AP327" i="8"/>
  <c r="AO327" i="8"/>
  <c r="AN327" i="8"/>
  <c r="AM327" i="8"/>
  <c r="AL327" i="8"/>
  <c r="AK327" i="8"/>
  <c r="AI327" i="8"/>
  <c r="AH327" i="8"/>
  <c r="AG327" i="8"/>
  <c r="AF327" i="8"/>
  <c r="AE327" i="8"/>
  <c r="AD327" i="8"/>
  <c r="AB327" i="8"/>
  <c r="AA327" i="8"/>
  <c r="Z327" i="8"/>
  <c r="Y327" i="8"/>
  <c r="X327" i="8"/>
  <c r="W327" i="8"/>
  <c r="U327" i="8"/>
  <c r="T327" i="8"/>
  <c r="S327" i="8"/>
  <c r="R327" i="8"/>
  <c r="Q327" i="8"/>
  <c r="P327" i="8"/>
  <c r="N327" i="8"/>
  <c r="M327" i="8"/>
  <c r="L327" i="8"/>
  <c r="K327" i="8"/>
  <c r="J327" i="8"/>
  <c r="I327" i="8"/>
  <c r="G327" i="8"/>
  <c r="F327" i="8"/>
  <c r="E327" i="8"/>
  <c r="D327" i="8"/>
  <c r="C327" i="8"/>
  <c r="B327" i="8"/>
  <c r="AP326" i="8"/>
  <c r="AO326" i="8"/>
  <c r="AN326" i="8"/>
  <c r="AM326" i="8"/>
  <c r="AL326" i="8"/>
  <c r="AK326" i="8"/>
  <c r="AI326" i="8"/>
  <c r="AH326" i="8"/>
  <c r="AG326" i="8"/>
  <c r="AF326" i="8"/>
  <c r="AE326" i="8"/>
  <c r="AD326" i="8"/>
  <c r="AB326" i="8"/>
  <c r="AA326" i="8"/>
  <c r="Z326" i="8"/>
  <c r="Y326" i="8"/>
  <c r="X326" i="8"/>
  <c r="W326" i="8"/>
  <c r="U326" i="8"/>
  <c r="T326" i="8"/>
  <c r="S326" i="8"/>
  <c r="R326" i="8"/>
  <c r="Q326" i="8"/>
  <c r="P326" i="8"/>
  <c r="N326" i="8"/>
  <c r="M326" i="8"/>
  <c r="L326" i="8"/>
  <c r="K326" i="8"/>
  <c r="J326" i="8"/>
  <c r="I326" i="8"/>
  <c r="G326" i="8"/>
  <c r="F326" i="8"/>
  <c r="E326" i="8"/>
  <c r="D326" i="8"/>
  <c r="C326" i="8"/>
  <c r="B326" i="8"/>
  <c r="AP325" i="8"/>
  <c r="AO325" i="8"/>
  <c r="AN325" i="8"/>
  <c r="AM325" i="8"/>
  <c r="AL325" i="8"/>
  <c r="AK325" i="8"/>
  <c r="AI325" i="8"/>
  <c r="AH325" i="8"/>
  <c r="AG325" i="8"/>
  <c r="AF325" i="8"/>
  <c r="AE325" i="8"/>
  <c r="AD325" i="8"/>
  <c r="AB325" i="8"/>
  <c r="AA325" i="8"/>
  <c r="Z325" i="8"/>
  <c r="Y325" i="8"/>
  <c r="X325" i="8"/>
  <c r="W325" i="8"/>
  <c r="U325" i="8"/>
  <c r="T325" i="8"/>
  <c r="S325" i="8"/>
  <c r="R325" i="8"/>
  <c r="Q325" i="8"/>
  <c r="P325" i="8"/>
  <c r="N325" i="8"/>
  <c r="M325" i="8"/>
  <c r="L325" i="8"/>
  <c r="K325" i="8"/>
  <c r="J325" i="8"/>
  <c r="I325" i="8"/>
  <c r="G325" i="8"/>
  <c r="F325" i="8"/>
  <c r="E325" i="8"/>
  <c r="D325" i="8"/>
  <c r="C325" i="8"/>
  <c r="B325" i="8"/>
  <c r="AP324" i="8"/>
  <c r="AO324" i="8"/>
  <c r="AN324" i="8"/>
  <c r="AM324" i="8"/>
  <c r="AL324" i="8"/>
  <c r="AK324" i="8"/>
  <c r="AI324" i="8"/>
  <c r="AH324" i="8"/>
  <c r="AG324" i="8"/>
  <c r="AF324" i="8"/>
  <c r="AE324" i="8"/>
  <c r="AD324" i="8"/>
  <c r="AB324" i="8"/>
  <c r="AA324" i="8"/>
  <c r="Z324" i="8"/>
  <c r="Y324" i="8"/>
  <c r="X324" i="8"/>
  <c r="W324" i="8"/>
  <c r="U324" i="8"/>
  <c r="T324" i="8"/>
  <c r="S324" i="8"/>
  <c r="R324" i="8"/>
  <c r="Q324" i="8"/>
  <c r="P324" i="8"/>
  <c r="N324" i="8"/>
  <c r="M324" i="8"/>
  <c r="L324" i="8"/>
  <c r="K324" i="8"/>
  <c r="J324" i="8"/>
  <c r="I324" i="8"/>
  <c r="G324" i="8"/>
  <c r="F324" i="8"/>
  <c r="E324" i="8"/>
  <c r="D324" i="8"/>
  <c r="C324" i="8"/>
  <c r="B324" i="8"/>
  <c r="AP323" i="8"/>
  <c r="AO323" i="8"/>
  <c r="AN323" i="8"/>
  <c r="AM323" i="8"/>
  <c r="AL323" i="8"/>
  <c r="AK323" i="8"/>
  <c r="AI323" i="8"/>
  <c r="AH323" i="8"/>
  <c r="AG323" i="8"/>
  <c r="AF323" i="8"/>
  <c r="AE323" i="8"/>
  <c r="AD323" i="8"/>
  <c r="AB323" i="8"/>
  <c r="AA323" i="8"/>
  <c r="Z323" i="8"/>
  <c r="Y323" i="8"/>
  <c r="X323" i="8"/>
  <c r="W323" i="8"/>
  <c r="U323" i="8"/>
  <c r="T323" i="8"/>
  <c r="S323" i="8"/>
  <c r="R323" i="8"/>
  <c r="Q323" i="8"/>
  <c r="P323" i="8"/>
  <c r="N323" i="8"/>
  <c r="M323" i="8"/>
  <c r="L323" i="8"/>
  <c r="K323" i="8"/>
  <c r="J323" i="8"/>
  <c r="I323" i="8"/>
  <c r="G323" i="8"/>
  <c r="F323" i="8"/>
  <c r="E323" i="8"/>
  <c r="D323" i="8"/>
  <c r="C323" i="8"/>
  <c r="B323" i="8"/>
  <c r="AP322" i="8"/>
  <c r="AO322" i="8"/>
  <c r="AN322" i="8"/>
  <c r="AM322" i="8"/>
  <c r="AL322" i="8"/>
  <c r="AK322" i="8"/>
  <c r="AI322" i="8"/>
  <c r="AH322" i="8"/>
  <c r="AG322" i="8"/>
  <c r="AF322" i="8"/>
  <c r="AE322" i="8"/>
  <c r="AD322" i="8"/>
  <c r="AB322" i="8"/>
  <c r="AA322" i="8"/>
  <c r="Z322" i="8"/>
  <c r="Y322" i="8"/>
  <c r="X322" i="8"/>
  <c r="W322" i="8"/>
  <c r="U322" i="8"/>
  <c r="T322" i="8"/>
  <c r="S322" i="8"/>
  <c r="R322" i="8"/>
  <c r="Q322" i="8"/>
  <c r="P322" i="8"/>
  <c r="N322" i="8"/>
  <c r="M322" i="8"/>
  <c r="L322" i="8"/>
  <c r="K322" i="8"/>
  <c r="J322" i="8"/>
  <c r="I322" i="8"/>
  <c r="G322" i="8"/>
  <c r="F322" i="8"/>
  <c r="E322" i="8"/>
  <c r="D322" i="8"/>
  <c r="C322" i="8"/>
  <c r="B322" i="8"/>
  <c r="AP321" i="8"/>
  <c r="AO321" i="8"/>
  <c r="AN321" i="8"/>
  <c r="AM321" i="8"/>
  <c r="AL321" i="8"/>
  <c r="AK321" i="8"/>
  <c r="AI321" i="8"/>
  <c r="AH321" i="8"/>
  <c r="AG321" i="8"/>
  <c r="AF321" i="8"/>
  <c r="AE321" i="8"/>
  <c r="AD321" i="8"/>
  <c r="AB321" i="8"/>
  <c r="AA321" i="8"/>
  <c r="Z321" i="8"/>
  <c r="Y321" i="8"/>
  <c r="X321" i="8"/>
  <c r="W321" i="8"/>
  <c r="U321" i="8"/>
  <c r="T321" i="8"/>
  <c r="S321" i="8"/>
  <c r="R321" i="8"/>
  <c r="Q321" i="8"/>
  <c r="P321" i="8"/>
  <c r="N321" i="8"/>
  <c r="M321" i="8"/>
  <c r="L321" i="8"/>
  <c r="K321" i="8"/>
  <c r="J321" i="8"/>
  <c r="I321" i="8"/>
  <c r="G321" i="8"/>
  <c r="F321" i="8"/>
  <c r="E321" i="8"/>
  <c r="D321" i="8"/>
  <c r="C321" i="8"/>
  <c r="B321" i="8"/>
  <c r="AP320" i="8"/>
  <c r="AO320" i="8"/>
  <c r="AN320" i="8"/>
  <c r="AM320" i="8"/>
  <c r="AL320" i="8"/>
  <c r="AK320" i="8"/>
  <c r="AI320" i="8"/>
  <c r="AH320" i="8"/>
  <c r="AG320" i="8"/>
  <c r="AF320" i="8"/>
  <c r="AE320" i="8"/>
  <c r="AD320" i="8"/>
  <c r="AB320" i="8"/>
  <c r="AA320" i="8"/>
  <c r="Z320" i="8"/>
  <c r="Y320" i="8"/>
  <c r="X320" i="8"/>
  <c r="W320" i="8"/>
  <c r="U320" i="8"/>
  <c r="T320" i="8"/>
  <c r="S320" i="8"/>
  <c r="R320" i="8"/>
  <c r="Q320" i="8"/>
  <c r="P320" i="8"/>
  <c r="N320" i="8"/>
  <c r="M320" i="8"/>
  <c r="L320" i="8"/>
  <c r="K320" i="8"/>
  <c r="J320" i="8"/>
  <c r="I320" i="8"/>
  <c r="G320" i="8"/>
  <c r="F320" i="8"/>
  <c r="E320" i="8"/>
  <c r="D320" i="8"/>
  <c r="C320" i="8"/>
  <c r="B320" i="8"/>
  <c r="AP319" i="8"/>
  <c r="AO319" i="8"/>
  <c r="AN319" i="8"/>
  <c r="AM319" i="8"/>
  <c r="AL319" i="8"/>
  <c r="AK319" i="8"/>
  <c r="AI319" i="8"/>
  <c r="AH319" i="8"/>
  <c r="AG319" i="8"/>
  <c r="AF319" i="8"/>
  <c r="AE319" i="8"/>
  <c r="AD319" i="8"/>
  <c r="AB319" i="8"/>
  <c r="AA319" i="8"/>
  <c r="Z319" i="8"/>
  <c r="Y319" i="8"/>
  <c r="X319" i="8"/>
  <c r="W319" i="8"/>
  <c r="U319" i="8"/>
  <c r="T319" i="8"/>
  <c r="S319" i="8"/>
  <c r="R319" i="8"/>
  <c r="Q319" i="8"/>
  <c r="P319" i="8"/>
  <c r="N319" i="8"/>
  <c r="M319" i="8"/>
  <c r="L319" i="8"/>
  <c r="K319" i="8"/>
  <c r="J319" i="8"/>
  <c r="I319" i="8"/>
  <c r="G319" i="8"/>
  <c r="F319" i="8"/>
  <c r="E319" i="8"/>
  <c r="D319" i="8"/>
  <c r="C319" i="8"/>
  <c r="B319" i="8"/>
  <c r="AP318" i="8"/>
  <c r="AO318" i="8"/>
  <c r="AN318" i="8"/>
  <c r="AM318" i="8"/>
  <c r="AL318" i="8"/>
  <c r="AK318" i="8"/>
  <c r="AI318" i="8"/>
  <c r="AH318" i="8"/>
  <c r="AG318" i="8"/>
  <c r="AF318" i="8"/>
  <c r="AE318" i="8"/>
  <c r="AD318" i="8"/>
  <c r="AB318" i="8"/>
  <c r="AA318" i="8"/>
  <c r="Z318" i="8"/>
  <c r="Y318" i="8"/>
  <c r="X318" i="8"/>
  <c r="W318" i="8"/>
  <c r="U318" i="8"/>
  <c r="T318" i="8"/>
  <c r="S318" i="8"/>
  <c r="R318" i="8"/>
  <c r="Q318" i="8"/>
  <c r="P318" i="8"/>
  <c r="N318" i="8"/>
  <c r="M318" i="8"/>
  <c r="L318" i="8"/>
  <c r="K318" i="8"/>
  <c r="J318" i="8"/>
  <c r="I318" i="8"/>
  <c r="G318" i="8"/>
  <c r="F318" i="8"/>
  <c r="E318" i="8"/>
  <c r="D318" i="8"/>
  <c r="C318" i="8"/>
  <c r="B318" i="8"/>
  <c r="AP317" i="8"/>
  <c r="AO317" i="8"/>
  <c r="AN317" i="8"/>
  <c r="AM317" i="8"/>
  <c r="AL317" i="8"/>
  <c r="AK317" i="8"/>
  <c r="AI317" i="8"/>
  <c r="AH317" i="8"/>
  <c r="AG317" i="8"/>
  <c r="AF317" i="8"/>
  <c r="AE317" i="8"/>
  <c r="AD317" i="8"/>
  <c r="AB317" i="8"/>
  <c r="AA317" i="8"/>
  <c r="Z317" i="8"/>
  <c r="Y317" i="8"/>
  <c r="X317" i="8"/>
  <c r="W317" i="8"/>
  <c r="U317" i="8"/>
  <c r="T317" i="8"/>
  <c r="S317" i="8"/>
  <c r="R317" i="8"/>
  <c r="Q317" i="8"/>
  <c r="P317" i="8"/>
  <c r="N317" i="8"/>
  <c r="M317" i="8"/>
  <c r="L317" i="8"/>
  <c r="K317" i="8"/>
  <c r="J317" i="8"/>
  <c r="I317" i="8"/>
  <c r="G317" i="8"/>
  <c r="F317" i="8"/>
  <c r="E317" i="8"/>
  <c r="D317" i="8"/>
  <c r="C317" i="8"/>
  <c r="B317" i="8"/>
  <c r="AP316" i="8"/>
  <c r="AO316" i="8"/>
  <c r="AN316" i="8"/>
  <c r="AM316" i="8"/>
  <c r="AL316" i="8"/>
  <c r="AK316" i="8"/>
  <c r="AI316" i="8"/>
  <c r="AH316" i="8"/>
  <c r="AG316" i="8"/>
  <c r="AF316" i="8"/>
  <c r="AE316" i="8"/>
  <c r="AD316" i="8"/>
  <c r="AB316" i="8"/>
  <c r="AA316" i="8"/>
  <c r="Z316" i="8"/>
  <c r="Y316" i="8"/>
  <c r="X316" i="8"/>
  <c r="W316" i="8"/>
  <c r="U316" i="8"/>
  <c r="T316" i="8"/>
  <c r="S316" i="8"/>
  <c r="R316" i="8"/>
  <c r="Q316" i="8"/>
  <c r="P316" i="8"/>
  <c r="N316" i="8"/>
  <c r="M316" i="8"/>
  <c r="L316" i="8"/>
  <c r="K316" i="8"/>
  <c r="J316" i="8"/>
  <c r="I316" i="8"/>
  <c r="G316" i="8"/>
  <c r="F316" i="8"/>
  <c r="E316" i="8"/>
  <c r="D316" i="8"/>
  <c r="C316" i="8"/>
  <c r="B316" i="8"/>
  <c r="AP315" i="8"/>
  <c r="AO315" i="8"/>
  <c r="AN315" i="8"/>
  <c r="AM315" i="8"/>
  <c r="AL315" i="8"/>
  <c r="AK315" i="8"/>
  <c r="AI315" i="8"/>
  <c r="AH315" i="8"/>
  <c r="AG315" i="8"/>
  <c r="AF315" i="8"/>
  <c r="AE315" i="8"/>
  <c r="AD315" i="8"/>
  <c r="AB315" i="8"/>
  <c r="AA315" i="8"/>
  <c r="Z315" i="8"/>
  <c r="Y315" i="8"/>
  <c r="X315" i="8"/>
  <c r="W315" i="8"/>
  <c r="U315" i="8"/>
  <c r="T315" i="8"/>
  <c r="S315" i="8"/>
  <c r="R315" i="8"/>
  <c r="Q315" i="8"/>
  <c r="P315" i="8"/>
  <c r="N315" i="8"/>
  <c r="M315" i="8"/>
  <c r="L315" i="8"/>
  <c r="K315" i="8"/>
  <c r="J315" i="8"/>
  <c r="I315" i="8"/>
  <c r="G315" i="8"/>
  <c r="F315" i="8"/>
  <c r="E315" i="8"/>
  <c r="D315" i="8"/>
  <c r="C315" i="8"/>
  <c r="B315" i="8"/>
  <c r="AP314" i="8"/>
  <c r="AO314" i="8"/>
  <c r="AN314" i="8"/>
  <c r="AM314" i="8"/>
  <c r="AL314" i="8"/>
  <c r="AK314" i="8"/>
  <c r="AI314" i="8"/>
  <c r="AH314" i="8"/>
  <c r="AG314" i="8"/>
  <c r="AF314" i="8"/>
  <c r="AE314" i="8"/>
  <c r="AD314" i="8"/>
  <c r="AB314" i="8"/>
  <c r="AA314" i="8"/>
  <c r="Z314" i="8"/>
  <c r="Y314" i="8"/>
  <c r="X314" i="8"/>
  <c r="W314" i="8"/>
  <c r="U314" i="8"/>
  <c r="T314" i="8"/>
  <c r="S314" i="8"/>
  <c r="R314" i="8"/>
  <c r="Q314" i="8"/>
  <c r="P314" i="8"/>
  <c r="N314" i="8"/>
  <c r="M314" i="8"/>
  <c r="L314" i="8"/>
  <c r="K314" i="8"/>
  <c r="J314" i="8"/>
  <c r="I314" i="8"/>
  <c r="G314" i="8"/>
  <c r="F314" i="8"/>
  <c r="E314" i="8"/>
  <c r="D314" i="8"/>
  <c r="C314" i="8"/>
  <c r="B314" i="8"/>
  <c r="AP313" i="8"/>
  <c r="AO313" i="8"/>
  <c r="AN313" i="8"/>
  <c r="AM313" i="8"/>
  <c r="AL313" i="8"/>
  <c r="AK313" i="8"/>
  <c r="AI313" i="8"/>
  <c r="AH313" i="8"/>
  <c r="AG313" i="8"/>
  <c r="AF313" i="8"/>
  <c r="AE313" i="8"/>
  <c r="AD313" i="8"/>
  <c r="AB313" i="8"/>
  <c r="AA313" i="8"/>
  <c r="Z313" i="8"/>
  <c r="Y313" i="8"/>
  <c r="X313" i="8"/>
  <c r="W313" i="8"/>
  <c r="U313" i="8"/>
  <c r="T313" i="8"/>
  <c r="S313" i="8"/>
  <c r="R313" i="8"/>
  <c r="Q313" i="8"/>
  <c r="P313" i="8"/>
  <c r="N313" i="8"/>
  <c r="M313" i="8"/>
  <c r="L313" i="8"/>
  <c r="K313" i="8"/>
  <c r="J313" i="8"/>
  <c r="I313" i="8"/>
  <c r="G313" i="8"/>
  <c r="F313" i="8"/>
  <c r="E313" i="8"/>
  <c r="D313" i="8"/>
  <c r="C313" i="8"/>
  <c r="B313" i="8"/>
  <c r="AP312" i="8"/>
  <c r="AO312" i="8"/>
  <c r="AN312" i="8"/>
  <c r="AM312" i="8"/>
  <c r="AL312" i="8"/>
  <c r="AK312" i="8"/>
  <c r="AI312" i="8"/>
  <c r="AH312" i="8"/>
  <c r="AG312" i="8"/>
  <c r="AF312" i="8"/>
  <c r="AE312" i="8"/>
  <c r="AD312" i="8"/>
  <c r="AB312" i="8"/>
  <c r="AA312" i="8"/>
  <c r="Z312" i="8"/>
  <c r="Y312" i="8"/>
  <c r="X312" i="8"/>
  <c r="W312" i="8"/>
  <c r="U312" i="8"/>
  <c r="T312" i="8"/>
  <c r="S312" i="8"/>
  <c r="R312" i="8"/>
  <c r="Q312" i="8"/>
  <c r="P312" i="8"/>
  <c r="N312" i="8"/>
  <c r="M312" i="8"/>
  <c r="L312" i="8"/>
  <c r="K312" i="8"/>
  <c r="J312" i="8"/>
  <c r="I312" i="8"/>
  <c r="G312" i="8"/>
  <c r="F312" i="8"/>
  <c r="E312" i="8"/>
  <c r="D312" i="8"/>
  <c r="C312" i="8"/>
  <c r="B312" i="8"/>
  <c r="AP311" i="8"/>
  <c r="AO311" i="8"/>
  <c r="AN311" i="8"/>
  <c r="AM311" i="8"/>
  <c r="AL311" i="8"/>
  <c r="AK311" i="8"/>
  <c r="AI311" i="8"/>
  <c r="AH311" i="8"/>
  <c r="AG311" i="8"/>
  <c r="AF311" i="8"/>
  <c r="AE311" i="8"/>
  <c r="AD311" i="8"/>
  <c r="AB311" i="8"/>
  <c r="AA311" i="8"/>
  <c r="Z311" i="8"/>
  <c r="Y311" i="8"/>
  <c r="X311" i="8"/>
  <c r="W311" i="8"/>
  <c r="U311" i="8"/>
  <c r="T311" i="8"/>
  <c r="S311" i="8"/>
  <c r="R311" i="8"/>
  <c r="Q311" i="8"/>
  <c r="P311" i="8"/>
  <c r="N311" i="8"/>
  <c r="M311" i="8"/>
  <c r="L311" i="8"/>
  <c r="K311" i="8"/>
  <c r="J311" i="8"/>
  <c r="I311" i="8"/>
  <c r="G311" i="8"/>
  <c r="F311" i="8"/>
  <c r="E311" i="8"/>
  <c r="D311" i="8"/>
  <c r="C311" i="8"/>
  <c r="B311" i="8"/>
  <c r="AP310" i="8"/>
  <c r="AO310" i="8"/>
  <c r="AN310" i="8"/>
  <c r="AM310" i="8"/>
  <c r="AL310" i="8"/>
  <c r="AK310" i="8"/>
  <c r="AI310" i="8"/>
  <c r="AH310" i="8"/>
  <c r="AG310" i="8"/>
  <c r="AF310" i="8"/>
  <c r="AE310" i="8"/>
  <c r="AD310" i="8"/>
  <c r="AB310" i="8"/>
  <c r="AA310" i="8"/>
  <c r="Z310" i="8"/>
  <c r="Y310" i="8"/>
  <c r="X310" i="8"/>
  <c r="W310" i="8"/>
  <c r="U310" i="8"/>
  <c r="T310" i="8"/>
  <c r="S310" i="8"/>
  <c r="R310" i="8"/>
  <c r="Q310" i="8"/>
  <c r="P310" i="8"/>
  <c r="N310" i="8"/>
  <c r="M310" i="8"/>
  <c r="L310" i="8"/>
  <c r="K310" i="8"/>
  <c r="J310" i="8"/>
  <c r="I310" i="8"/>
  <c r="G310" i="8"/>
  <c r="F310" i="8"/>
  <c r="E310" i="8"/>
  <c r="D310" i="8"/>
  <c r="C310" i="8"/>
  <c r="B310" i="8"/>
  <c r="AP309" i="8"/>
  <c r="AO309" i="8"/>
  <c r="AN309" i="8"/>
  <c r="AM309" i="8"/>
  <c r="AL309" i="8"/>
  <c r="AK309" i="8"/>
  <c r="AI309" i="8"/>
  <c r="AH309" i="8"/>
  <c r="AG309" i="8"/>
  <c r="AF309" i="8"/>
  <c r="AE309" i="8"/>
  <c r="AD309" i="8"/>
  <c r="AB309" i="8"/>
  <c r="AA309" i="8"/>
  <c r="Z309" i="8"/>
  <c r="Y309" i="8"/>
  <c r="X309" i="8"/>
  <c r="W309" i="8"/>
  <c r="U309" i="8"/>
  <c r="T309" i="8"/>
  <c r="S309" i="8"/>
  <c r="R309" i="8"/>
  <c r="Q309" i="8"/>
  <c r="P309" i="8"/>
  <c r="N309" i="8"/>
  <c r="M309" i="8"/>
  <c r="L309" i="8"/>
  <c r="K309" i="8"/>
  <c r="J309" i="8"/>
  <c r="I309" i="8"/>
  <c r="G309" i="8"/>
  <c r="F309" i="8"/>
  <c r="E309" i="8"/>
  <c r="D309" i="8"/>
  <c r="C309" i="8"/>
  <c r="B309" i="8"/>
  <c r="AP308" i="8"/>
  <c r="AO308" i="8"/>
  <c r="AN308" i="8"/>
  <c r="AM308" i="8"/>
  <c r="AL308" i="8"/>
  <c r="AK308" i="8"/>
  <c r="AI308" i="8"/>
  <c r="AH308" i="8"/>
  <c r="AG308" i="8"/>
  <c r="AF308" i="8"/>
  <c r="AE308" i="8"/>
  <c r="AD308" i="8"/>
  <c r="AB308" i="8"/>
  <c r="AA308" i="8"/>
  <c r="Z308" i="8"/>
  <c r="Y308" i="8"/>
  <c r="X308" i="8"/>
  <c r="W308" i="8"/>
  <c r="U308" i="8"/>
  <c r="T308" i="8"/>
  <c r="S308" i="8"/>
  <c r="R308" i="8"/>
  <c r="Q308" i="8"/>
  <c r="P308" i="8"/>
  <c r="N308" i="8"/>
  <c r="M308" i="8"/>
  <c r="L308" i="8"/>
  <c r="K308" i="8"/>
  <c r="J308" i="8"/>
  <c r="I308" i="8"/>
  <c r="G308" i="8"/>
  <c r="F308" i="8"/>
  <c r="E308" i="8"/>
  <c r="D308" i="8"/>
  <c r="C308" i="8"/>
  <c r="B308" i="8"/>
  <c r="AP307" i="8"/>
  <c r="AO307" i="8"/>
  <c r="AN307" i="8"/>
  <c r="AM307" i="8"/>
  <c r="AL307" i="8"/>
  <c r="AK307" i="8"/>
  <c r="AI307" i="8"/>
  <c r="AH307" i="8"/>
  <c r="AG307" i="8"/>
  <c r="AF307" i="8"/>
  <c r="AE307" i="8"/>
  <c r="AD307" i="8"/>
  <c r="AB307" i="8"/>
  <c r="AA307" i="8"/>
  <c r="Z307" i="8"/>
  <c r="Y307" i="8"/>
  <c r="X307" i="8"/>
  <c r="W307" i="8"/>
  <c r="U307" i="8"/>
  <c r="T307" i="8"/>
  <c r="S307" i="8"/>
  <c r="R307" i="8"/>
  <c r="Q307" i="8"/>
  <c r="P307" i="8"/>
  <c r="N307" i="8"/>
  <c r="M307" i="8"/>
  <c r="L307" i="8"/>
  <c r="K307" i="8"/>
  <c r="J307" i="8"/>
  <c r="I307" i="8"/>
  <c r="G307" i="8"/>
  <c r="F307" i="8"/>
  <c r="E307" i="8"/>
  <c r="D307" i="8"/>
  <c r="C307" i="8"/>
  <c r="B307" i="8"/>
  <c r="AP306" i="8"/>
  <c r="AO306" i="8"/>
  <c r="AN306" i="8"/>
  <c r="AM306" i="8"/>
  <c r="AL306" i="8"/>
  <c r="AK306" i="8"/>
  <c r="AI306" i="8"/>
  <c r="AH306" i="8"/>
  <c r="AG306" i="8"/>
  <c r="AF306" i="8"/>
  <c r="AE306" i="8"/>
  <c r="AD306" i="8"/>
  <c r="AB306" i="8"/>
  <c r="AA306" i="8"/>
  <c r="Z306" i="8"/>
  <c r="Y306" i="8"/>
  <c r="X306" i="8"/>
  <c r="W306" i="8"/>
  <c r="U306" i="8"/>
  <c r="T306" i="8"/>
  <c r="S306" i="8"/>
  <c r="R306" i="8"/>
  <c r="Q306" i="8"/>
  <c r="P306" i="8"/>
  <c r="N306" i="8"/>
  <c r="M306" i="8"/>
  <c r="L306" i="8"/>
  <c r="K306" i="8"/>
  <c r="J306" i="8"/>
  <c r="I306" i="8"/>
  <c r="G306" i="8"/>
  <c r="F306" i="8"/>
  <c r="E306" i="8"/>
  <c r="D306" i="8"/>
  <c r="C306" i="8"/>
  <c r="B306" i="8"/>
  <c r="AP305" i="8"/>
  <c r="AO305" i="8"/>
  <c r="AN305" i="8"/>
  <c r="AM305" i="8"/>
  <c r="AL305" i="8"/>
  <c r="AK305" i="8"/>
  <c r="AI305" i="8"/>
  <c r="AH305" i="8"/>
  <c r="AG305" i="8"/>
  <c r="AF305" i="8"/>
  <c r="AE305" i="8"/>
  <c r="AD305" i="8"/>
  <c r="AB305" i="8"/>
  <c r="AA305" i="8"/>
  <c r="Z305" i="8"/>
  <c r="Y305" i="8"/>
  <c r="X305" i="8"/>
  <c r="W305" i="8"/>
  <c r="U305" i="8"/>
  <c r="T305" i="8"/>
  <c r="S305" i="8"/>
  <c r="R305" i="8"/>
  <c r="Q305" i="8"/>
  <c r="P305" i="8"/>
  <c r="N305" i="8"/>
  <c r="M305" i="8"/>
  <c r="L305" i="8"/>
  <c r="K305" i="8"/>
  <c r="J305" i="8"/>
  <c r="I305" i="8"/>
  <c r="G305" i="8"/>
  <c r="F305" i="8"/>
  <c r="E305" i="8"/>
  <c r="D305" i="8"/>
  <c r="C305" i="8"/>
  <c r="B305" i="8"/>
  <c r="AP304" i="8"/>
  <c r="AO304" i="8"/>
  <c r="AN304" i="8"/>
  <c r="AM304" i="8"/>
  <c r="AL304" i="8"/>
  <c r="AK304" i="8"/>
  <c r="AI304" i="8"/>
  <c r="AH304" i="8"/>
  <c r="AG304" i="8"/>
  <c r="AF304" i="8"/>
  <c r="AE304" i="8"/>
  <c r="AD304" i="8"/>
  <c r="AB304" i="8"/>
  <c r="AA304" i="8"/>
  <c r="Z304" i="8"/>
  <c r="Y304" i="8"/>
  <c r="X304" i="8"/>
  <c r="W304" i="8"/>
  <c r="U304" i="8"/>
  <c r="T304" i="8"/>
  <c r="S304" i="8"/>
  <c r="R304" i="8"/>
  <c r="Q304" i="8"/>
  <c r="P304" i="8"/>
  <c r="N304" i="8"/>
  <c r="M304" i="8"/>
  <c r="L304" i="8"/>
  <c r="K304" i="8"/>
  <c r="J304" i="8"/>
  <c r="I304" i="8"/>
  <c r="G304" i="8"/>
  <c r="F304" i="8"/>
  <c r="E304" i="8"/>
  <c r="D304" i="8"/>
  <c r="C304" i="8"/>
  <c r="B304" i="8"/>
  <c r="AP303" i="8"/>
  <c r="AO303" i="8"/>
  <c r="AN303" i="8"/>
  <c r="AM303" i="8"/>
  <c r="AL303" i="8"/>
  <c r="AK303" i="8"/>
  <c r="AI303" i="8"/>
  <c r="AH303" i="8"/>
  <c r="AG303" i="8"/>
  <c r="AF303" i="8"/>
  <c r="AE303" i="8"/>
  <c r="AD303" i="8"/>
  <c r="AB303" i="8"/>
  <c r="AA303" i="8"/>
  <c r="Z303" i="8"/>
  <c r="Y303" i="8"/>
  <c r="X303" i="8"/>
  <c r="W303" i="8"/>
  <c r="U303" i="8"/>
  <c r="T303" i="8"/>
  <c r="S303" i="8"/>
  <c r="R303" i="8"/>
  <c r="Q303" i="8"/>
  <c r="P303" i="8"/>
  <c r="N303" i="8"/>
  <c r="M303" i="8"/>
  <c r="L303" i="8"/>
  <c r="K303" i="8"/>
  <c r="J303" i="8"/>
  <c r="I303" i="8"/>
  <c r="G303" i="8"/>
  <c r="F303" i="8"/>
  <c r="E303" i="8"/>
  <c r="D303" i="8"/>
  <c r="C303" i="8"/>
  <c r="B303" i="8"/>
  <c r="AP302" i="8"/>
  <c r="AO302" i="8"/>
  <c r="AN302" i="8"/>
  <c r="AM302" i="8"/>
  <c r="AL302" i="8"/>
  <c r="AK302" i="8"/>
  <c r="AI302" i="8"/>
  <c r="AH302" i="8"/>
  <c r="AG302" i="8"/>
  <c r="AF302" i="8"/>
  <c r="AE302" i="8"/>
  <c r="AD302" i="8"/>
  <c r="AB302" i="8"/>
  <c r="AA302" i="8"/>
  <c r="Z302" i="8"/>
  <c r="Y302" i="8"/>
  <c r="X302" i="8"/>
  <c r="W302" i="8"/>
  <c r="U302" i="8"/>
  <c r="T302" i="8"/>
  <c r="S302" i="8"/>
  <c r="R302" i="8"/>
  <c r="Q302" i="8"/>
  <c r="P302" i="8"/>
  <c r="N302" i="8"/>
  <c r="M302" i="8"/>
  <c r="L302" i="8"/>
  <c r="K302" i="8"/>
  <c r="J302" i="8"/>
  <c r="I302" i="8"/>
  <c r="G302" i="8"/>
  <c r="F302" i="8"/>
  <c r="E302" i="8"/>
  <c r="D302" i="8"/>
  <c r="C302" i="8"/>
  <c r="B302" i="8"/>
  <c r="AP301" i="8"/>
  <c r="AO301" i="8"/>
  <c r="AN301" i="8"/>
  <c r="AM301" i="8"/>
  <c r="AL301" i="8"/>
  <c r="AK301" i="8"/>
  <c r="AI301" i="8"/>
  <c r="AH301" i="8"/>
  <c r="AG301" i="8"/>
  <c r="AF301" i="8"/>
  <c r="AE301" i="8"/>
  <c r="AD301" i="8"/>
  <c r="AB301" i="8"/>
  <c r="AA301" i="8"/>
  <c r="Z301" i="8"/>
  <c r="Y301" i="8"/>
  <c r="X301" i="8"/>
  <c r="W301" i="8"/>
  <c r="U301" i="8"/>
  <c r="T301" i="8"/>
  <c r="S301" i="8"/>
  <c r="R301" i="8"/>
  <c r="Q301" i="8"/>
  <c r="P301" i="8"/>
  <c r="N301" i="8"/>
  <c r="M301" i="8"/>
  <c r="L301" i="8"/>
  <c r="K301" i="8"/>
  <c r="J301" i="8"/>
  <c r="I301" i="8"/>
  <c r="G301" i="8"/>
  <c r="F301" i="8"/>
  <c r="E301" i="8"/>
  <c r="D301" i="8"/>
  <c r="C301" i="8"/>
  <c r="B301" i="8"/>
  <c r="AP300" i="8"/>
  <c r="AO300" i="8"/>
  <c r="AN300" i="8"/>
  <c r="AM300" i="8"/>
  <c r="AL300" i="8"/>
  <c r="AK300" i="8"/>
  <c r="AI300" i="8"/>
  <c r="AH300" i="8"/>
  <c r="AG300" i="8"/>
  <c r="AF300" i="8"/>
  <c r="AE300" i="8"/>
  <c r="AD300" i="8"/>
  <c r="AB300" i="8"/>
  <c r="AA300" i="8"/>
  <c r="Z300" i="8"/>
  <c r="Y300" i="8"/>
  <c r="X300" i="8"/>
  <c r="W300" i="8"/>
  <c r="U300" i="8"/>
  <c r="T300" i="8"/>
  <c r="S300" i="8"/>
  <c r="R300" i="8"/>
  <c r="Q300" i="8"/>
  <c r="P300" i="8"/>
  <c r="N300" i="8"/>
  <c r="M300" i="8"/>
  <c r="L300" i="8"/>
  <c r="K300" i="8"/>
  <c r="J300" i="8"/>
  <c r="I300" i="8"/>
  <c r="G300" i="8"/>
  <c r="F300" i="8"/>
  <c r="E300" i="8"/>
  <c r="D300" i="8"/>
  <c r="C300" i="8"/>
  <c r="B300" i="8"/>
  <c r="AP299" i="8"/>
  <c r="AO299" i="8"/>
  <c r="AN299" i="8"/>
  <c r="AM299" i="8"/>
  <c r="AL299" i="8"/>
  <c r="AK299" i="8"/>
  <c r="AI299" i="8"/>
  <c r="AH299" i="8"/>
  <c r="AG299" i="8"/>
  <c r="AF299" i="8"/>
  <c r="AE299" i="8"/>
  <c r="AD299" i="8"/>
  <c r="AB299" i="8"/>
  <c r="AA299" i="8"/>
  <c r="Z299" i="8"/>
  <c r="Y299" i="8"/>
  <c r="X299" i="8"/>
  <c r="W299" i="8"/>
  <c r="U299" i="8"/>
  <c r="T299" i="8"/>
  <c r="S299" i="8"/>
  <c r="R299" i="8"/>
  <c r="Q299" i="8"/>
  <c r="P299" i="8"/>
  <c r="N299" i="8"/>
  <c r="M299" i="8"/>
  <c r="L299" i="8"/>
  <c r="K299" i="8"/>
  <c r="J299" i="8"/>
  <c r="I299" i="8"/>
  <c r="G299" i="8"/>
  <c r="F299" i="8"/>
  <c r="E299" i="8"/>
  <c r="D299" i="8"/>
  <c r="C299" i="8"/>
  <c r="B299" i="8"/>
  <c r="AP298" i="8"/>
  <c r="AO298" i="8"/>
  <c r="AN298" i="8"/>
  <c r="AM298" i="8"/>
  <c r="AL298" i="8"/>
  <c r="AK298" i="8"/>
  <c r="AI298" i="8"/>
  <c r="AH298" i="8"/>
  <c r="AG298" i="8"/>
  <c r="AF298" i="8"/>
  <c r="AE298" i="8"/>
  <c r="AD298" i="8"/>
  <c r="AB298" i="8"/>
  <c r="AA298" i="8"/>
  <c r="Z298" i="8"/>
  <c r="Y298" i="8"/>
  <c r="X298" i="8"/>
  <c r="W298" i="8"/>
  <c r="U298" i="8"/>
  <c r="T298" i="8"/>
  <c r="S298" i="8"/>
  <c r="R298" i="8"/>
  <c r="Q298" i="8"/>
  <c r="P298" i="8"/>
  <c r="N298" i="8"/>
  <c r="M298" i="8"/>
  <c r="L298" i="8"/>
  <c r="K298" i="8"/>
  <c r="J298" i="8"/>
  <c r="I298" i="8"/>
  <c r="G298" i="8"/>
  <c r="F298" i="8"/>
  <c r="E298" i="8"/>
  <c r="D298" i="8"/>
  <c r="C298" i="8"/>
  <c r="B298" i="8"/>
  <c r="AP297" i="8"/>
  <c r="AO297" i="8"/>
  <c r="AN297" i="8"/>
  <c r="AM297" i="8"/>
  <c r="AL297" i="8"/>
  <c r="AK297" i="8"/>
  <c r="AI297" i="8"/>
  <c r="AH297" i="8"/>
  <c r="AG297" i="8"/>
  <c r="AF297" i="8"/>
  <c r="AE297" i="8"/>
  <c r="AD297" i="8"/>
  <c r="AB297" i="8"/>
  <c r="AA297" i="8"/>
  <c r="Z297" i="8"/>
  <c r="Y297" i="8"/>
  <c r="X297" i="8"/>
  <c r="W297" i="8"/>
  <c r="U297" i="8"/>
  <c r="T297" i="8"/>
  <c r="S297" i="8"/>
  <c r="R297" i="8"/>
  <c r="Q297" i="8"/>
  <c r="P297" i="8"/>
  <c r="N297" i="8"/>
  <c r="M297" i="8"/>
  <c r="L297" i="8"/>
  <c r="K297" i="8"/>
  <c r="J297" i="8"/>
  <c r="I297" i="8"/>
  <c r="G297" i="8"/>
  <c r="F297" i="8"/>
  <c r="E297" i="8"/>
  <c r="D297" i="8"/>
  <c r="C297" i="8"/>
  <c r="B297" i="8"/>
  <c r="AP296" i="8"/>
  <c r="AO296" i="8"/>
  <c r="AN296" i="8"/>
  <c r="AM296" i="8"/>
  <c r="AL296" i="8"/>
  <c r="AK296" i="8"/>
  <c r="AI296" i="8"/>
  <c r="AH296" i="8"/>
  <c r="AG296" i="8"/>
  <c r="AF296" i="8"/>
  <c r="AE296" i="8"/>
  <c r="AD296" i="8"/>
  <c r="AB296" i="8"/>
  <c r="AA296" i="8"/>
  <c r="Z296" i="8"/>
  <c r="Y296" i="8"/>
  <c r="X296" i="8"/>
  <c r="W296" i="8"/>
  <c r="U296" i="8"/>
  <c r="T296" i="8"/>
  <c r="S296" i="8"/>
  <c r="R296" i="8"/>
  <c r="Q296" i="8"/>
  <c r="P296" i="8"/>
  <c r="N296" i="8"/>
  <c r="M296" i="8"/>
  <c r="L296" i="8"/>
  <c r="K296" i="8"/>
  <c r="J296" i="8"/>
  <c r="I296" i="8"/>
  <c r="G296" i="8"/>
  <c r="F296" i="8"/>
  <c r="E296" i="8"/>
  <c r="D296" i="8"/>
  <c r="C296" i="8"/>
  <c r="B296" i="8"/>
  <c r="AP295" i="8"/>
  <c r="AO295" i="8"/>
  <c r="AN295" i="8"/>
  <c r="AM295" i="8"/>
  <c r="AL295" i="8"/>
  <c r="AK295" i="8"/>
  <c r="AI295" i="8"/>
  <c r="AH295" i="8"/>
  <c r="AG295" i="8"/>
  <c r="AF295" i="8"/>
  <c r="AE295" i="8"/>
  <c r="AD295" i="8"/>
  <c r="AB295" i="8"/>
  <c r="AA295" i="8"/>
  <c r="Z295" i="8"/>
  <c r="Y295" i="8"/>
  <c r="X295" i="8"/>
  <c r="W295" i="8"/>
  <c r="U295" i="8"/>
  <c r="T295" i="8"/>
  <c r="S295" i="8"/>
  <c r="R295" i="8"/>
  <c r="Q295" i="8"/>
  <c r="P295" i="8"/>
  <c r="N295" i="8"/>
  <c r="M295" i="8"/>
  <c r="L295" i="8"/>
  <c r="K295" i="8"/>
  <c r="J295" i="8"/>
  <c r="I295" i="8"/>
  <c r="G295" i="8"/>
  <c r="F295" i="8"/>
  <c r="E295" i="8"/>
  <c r="D295" i="8"/>
  <c r="C295" i="8"/>
  <c r="B295" i="8"/>
  <c r="AP294" i="8"/>
  <c r="AO294" i="8"/>
  <c r="AN294" i="8"/>
  <c r="AM294" i="8"/>
  <c r="AL294" i="8"/>
  <c r="AK294" i="8"/>
  <c r="AI294" i="8"/>
  <c r="AH294" i="8"/>
  <c r="AG294" i="8"/>
  <c r="AF294" i="8"/>
  <c r="AE294" i="8"/>
  <c r="AD294" i="8"/>
  <c r="AB294" i="8"/>
  <c r="AA294" i="8"/>
  <c r="Z294" i="8"/>
  <c r="Y294" i="8"/>
  <c r="X294" i="8"/>
  <c r="W294" i="8"/>
  <c r="U294" i="8"/>
  <c r="T294" i="8"/>
  <c r="S294" i="8"/>
  <c r="R294" i="8"/>
  <c r="Q294" i="8"/>
  <c r="P294" i="8"/>
  <c r="N294" i="8"/>
  <c r="M294" i="8"/>
  <c r="L294" i="8"/>
  <c r="K294" i="8"/>
  <c r="J294" i="8"/>
  <c r="I294" i="8"/>
  <c r="G294" i="8"/>
  <c r="F294" i="8"/>
  <c r="E294" i="8"/>
  <c r="D294" i="8"/>
  <c r="C294" i="8"/>
  <c r="B294" i="8"/>
  <c r="AP293" i="8"/>
  <c r="AO293" i="8"/>
  <c r="AN293" i="8"/>
  <c r="AM293" i="8"/>
  <c r="AL293" i="8"/>
  <c r="AK293" i="8"/>
  <c r="AI293" i="8"/>
  <c r="AH293" i="8"/>
  <c r="AG293" i="8"/>
  <c r="AF293" i="8"/>
  <c r="AE293" i="8"/>
  <c r="AD293" i="8"/>
  <c r="AB293" i="8"/>
  <c r="AA293" i="8"/>
  <c r="Z293" i="8"/>
  <c r="Y293" i="8"/>
  <c r="X293" i="8"/>
  <c r="W293" i="8"/>
  <c r="U293" i="8"/>
  <c r="T293" i="8"/>
  <c r="S293" i="8"/>
  <c r="R293" i="8"/>
  <c r="Q293" i="8"/>
  <c r="P293" i="8"/>
  <c r="N293" i="8"/>
  <c r="M293" i="8"/>
  <c r="L293" i="8"/>
  <c r="K293" i="8"/>
  <c r="J293" i="8"/>
  <c r="I293" i="8"/>
  <c r="G293" i="8"/>
  <c r="F293" i="8"/>
  <c r="E293" i="8"/>
  <c r="D293" i="8"/>
  <c r="C293" i="8"/>
  <c r="B293" i="8"/>
  <c r="AP292" i="8"/>
  <c r="AO292" i="8"/>
  <c r="AN292" i="8"/>
  <c r="AM292" i="8"/>
  <c r="AL292" i="8"/>
  <c r="AK292" i="8"/>
  <c r="AI292" i="8"/>
  <c r="AH292" i="8"/>
  <c r="AG292" i="8"/>
  <c r="AF292" i="8"/>
  <c r="AE292" i="8"/>
  <c r="AD292" i="8"/>
  <c r="AB292" i="8"/>
  <c r="AA292" i="8"/>
  <c r="Z292" i="8"/>
  <c r="Y292" i="8"/>
  <c r="X292" i="8"/>
  <c r="W292" i="8"/>
  <c r="U292" i="8"/>
  <c r="T292" i="8"/>
  <c r="S292" i="8"/>
  <c r="R292" i="8"/>
  <c r="Q292" i="8"/>
  <c r="P292" i="8"/>
  <c r="N292" i="8"/>
  <c r="M292" i="8"/>
  <c r="L292" i="8"/>
  <c r="K292" i="8"/>
  <c r="J292" i="8"/>
  <c r="I292" i="8"/>
  <c r="G292" i="8"/>
  <c r="F292" i="8"/>
  <c r="E292" i="8"/>
  <c r="D292" i="8"/>
  <c r="C292" i="8"/>
  <c r="B292" i="8"/>
  <c r="AP291" i="8"/>
  <c r="AO291" i="8"/>
  <c r="AN291" i="8"/>
  <c r="AM291" i="8"/>
  <c r="AL291" i="8"/>
  <c r="AK291" i="8"/>
  <c r="AI291" i="8"/>
  <c r="AH291" i="8"/>
  <c r="AG291" i="8"/>
  <c r="AF291" i="8"/>
  <c r="AE291" i="8"/>
  <c r="AD291" i="8"/>
  <c r="AB291" i="8"/>
  <c r="AA291" i="8"/>
  <c r="Z291" i="8"/>
  <c r="Y291" i="8"/>
  <c r="X291" i="8"/>
  <c r="W291" i="8"/>
  <c r="U291" i="8"/>
  <c r="T291" i="8"/>
  <c r="S291" i="8"/>
  <c r="R291" i="8"/>
  <c r="Q291" i="8"/>
  <c r="P291" i="8"/>
  <c r="N291" i="8"/>
  <c r="M291" i="8"/>
  <c r="L291" i="8"/>
  <c r="K291" i="8"/>
  <c r="J291" i="8"/>
  <c r="I291" i="8"/>
  <c r="G291" i="8"/>
  <c r="F291" i="8"/>
  <c r="E291" i="8"/>
  <c r="D291" i="8"/>
  <c r="C291" i="8"/>
  <c r="B291" i="8"/>
  <c r="AP290" i="8"/>
  <c r="AO290" i="8"/>
  <c r="AN290" i="8"/>
  <c r="AM290" i="8"/>
  <c r="AL290" i="8"/>
  <c r="AK290" i="8"/>
  <c r="AI290" i="8"/>
  <c r="AH290" i="8"/>
  <c r="AG290" i="8"/>
  <c r="AF290" i="8"/>
  <c r="AE290" i="8"/>
  <c r="AD290" i="8"/>
  <c r="AB290" i="8"/>
  <c r="AA290" i="8"/>
  <c r="Z290" i="8"/>
  <c r="Y290" i="8"/>
  <c r="X290" i="8"/>
  <c r="W290" i="8"/>
  <c r="U290" i="8"/>
  <c r="T290" i="8"/>
  <c r="S290" i="8"/>
  <c r="R290" i="8"/>
  <c r="Q290" i="8"/>
  <c r="P290" i="8"/>
  <c r="N290" i="8"/>
  <c r="M290" i="8"/>
  <c r="L290" i="8"/>
  <c r="K290" i="8"/>
  <c r="J290" i="8"/>
  <c r="I290" i="8"/>
  <c r="G290" i="8"/>
  <c r="F290" i="8"/>
  <c r="E290" i="8"/>
  <c r="D290" i="8"/>
  <c r="C290" i="8"/>
  <c r="B290" i="8"/>
  <c r="AP289" i="8"/>
  <c r="AO289" i="8"/>
  <c r="AN289" i="8"/>
  <c r="AM289" i="8"/>
  <c r="AL289" i="8"/>
  <c r="AK289" i="8"/>
  <c r="AI289" i="8"/>
  <c r="AH289" i="8"/>
  <c r="AG289" i="8"/>
  <c r="AF289" i="8"/>
  <c r="AE289" i="8"/>
  <c r="AD289" i="8"/>
  <c r="AB289" i="8"/>
  <c r="AA289" i="8"/>
  <c r="Z289" i="8"/>
  <c r="Y289" i="8"/>
  <c r="X289" i="8"/>
  <c r="W289" i="8"/>
  <c r="U289" i="8"/>
  <c r="T289" i="8"/>
  <c r="S289" i="8"/>
  <c r="R289" i="8"/>
  <c r="Q289" i="8"/>
  <c r="P289" i="8"/>
  <c r="N289" i="8"/>
  <c r="M289" i="8"/>
  <c r="L289" i="8"/>
  <c r="K289" i="8"/>
  <c r="J289" i="8"/>
  <c r="I289" i="8"/>
  <c r="G289" i="8"/>
  <c r="F289" i="8"/>
  <c r="E289" i="8"/>
  <c r="D289" i="8"/>
  <c r="C289" i="8"/>
  <c r="B289" i="8"/>
  <c r="AP288" i="8"/>
  <c r="AO288" i="8"/>
  <c r="AN288" i="8"/>
  <c r="AM288" i="8"/>
  <c r="AL288" i="8"/>
  <c r="AK288" i="8"/>
  <c r="AI288" i="8"/>
  <c r="AH288" i="8"/>
  <c r="AG288" i="8"/>
  <c r="AF288" i="8"/>
  <c r="AE288" i="8"/>
  <c r="AD288" i="8"/>
  <c r="AB288" i="8"/>
  <c r="AA288" i="8"/>
  <c r="Z288" i="8"/>
  <c r="Y288" i="8"/>
  <c r="X288" i="8"/>
  <c r="W288" i="8"/>
  <c r="U288" i="8"/>
  <c r="T288" i="8"/>
  <c r="S288" i="8"/>
  <c r="R288" i="8"/>
  <c r="Q288" i="8"/>
  <c r="P288" i="8"/>
  <c r="N288" i="8"/>
  <c r="M288" i="8"/>
  <c r="L288" i="8"/>
  <c r="K288" i="8"/>
  <c r="J288" i="8"/>
  <c r="I288" i="8"/>
  <c r="G288" i="8"/>
  <c r="F288" i="8"/>
  <c r="E288" i="8"/>
  <c r="D288" i="8"/>
  <c r="C288" i="8"/>
  <c r="B288" i="8"/>
  <c r="AP287" i="8"/>
  <c r="AO287" i="8"/>
  <c r="AN287" i="8"/>
  <c r="AM287" i="8"/>
  <c r="AL287" i="8"/>
  <c r="AK287" i="8"/>
  <c r="AI287" i="8"/>
  <c r="AH287" i="8"/>
  <c r="AG287" i="8"/>
  <c r="AF287" i="8"/>
  <c r="AE287" i="8"/>
  <c r="AD287" i="8"/>
  <c r="AB287" i="8"/>
  <c r="AA287" i="8"/>
  <c r="Z287" i="8"/>
  <c r="Y287" i="8"/>
  <c r="X287" i="8"/>
  <c r="W287" i="8"/>
  <c r="U287" i="8"/>
  <c r="T287" i="8"/>
  <c r="S287" i="8"/>
  <c r="R287" i="8"/>
  <c r="Q287" i="8"/>
  <c r="P287" i="8"/>
  <c r="N287" i="8"/>
  <c r="M287" i="8"/>
  <c r="L287" i="8"/>
  <c r="K287" i="8"/>
  <c r="J287" i="8"/>
  <c r="I287" i="8"/>
  <c r="G287" i="8"/>
  <c r="F287" i="8"/>
  <c r="E287" i="8"/>
  <c r="D287" i="8"/>
  <c r="C287" i="8"/>
  <c r="B287" i="8"/>
  <c r="AP286" i="8"/>
  <c r="AO286" i="8"/>
  <c r="AN286" i="8"/>
  <c r="AM286" i="8"/>
  <c r="AL286" i="8"/>
  <c r="AK286" i="8"/>
  <c r="AI286" i="8"/>
  <c r="AH286" i="8"/>
  <c r="AG286" i="8"/>
  <c r="AF286" i="8"/>
  <c r="AE286" i="8"/>
  <c r="AD286" i="8"/>
  <c r="AB286" i="8"/>
  <c r="AA286" i="8"/>
  <c r="Z286" i="8"/>
  <c r="Y286" i="8"/>
  <c r="X286" i="8"/>
  <c r="W286" i="8"/>
  <c r="U286" i="8"/>
  <c r="T286" i="8"/>
  <c r="S286" i="8"/>
  <c r="R286" i="8"/>
  <c r="Q286" i="8"/>
  <c r="P286" i="8"/>
  <c r="N286" i="8"/>
  <c r="M286" i="8"/>
  <c r="L286" i="8"/>
  <c r="K286" i="8"/>
  <c r="J286" i="8"/>
  <c r="I286" i="8"/>
  <c r="G286" i="8"/>
  <c r="F286" i="8"/>
  <c r="E286" i="8"/>
  <c r="D286" i="8"/>
  <c r="C286" i="8"/>
  <c r="B286" i="8"/>
  <c r="AP285" i="8"/>
  <c r="AO285" i="8"/>
  <c r="AN285" i="8"/>
  <c r="AM285" i="8"/>
  <c r="AL285" i="8"/>
  <c r="AK285" i="8"/>
  <c r="AI285" i="8"/>
  <c r="AH285" i="8"/>
  <c r="AG285" i="8"/>
  <c r="AF285" i="8"/>
  <c r="AE285" i="8"/>
  <c r="AD285" i="8"/>
  <c r="AB285" i="8"/>
  <c r="AA285" i="8"/>
  <c r="Z285" i="8"/>
  <c r="Y285" i="8"/>
  <c r="X285" i="8"/>
  <c r="W285" i="8"/>
  <c r="U285" i="8"/>
  <c r="T285" i="8"/>
  <c r="S285" i="8"/>
  <c r="R285" i="8"/>
  <c r="Q285" i="8"/>
  <c r="P285" i="8"/>
  <c r="N285" i="8"/>
  <c r="M285" i="8"/>
  <c r="L285" i="8"/>
  <c r="K285" i="8"/>
  <c r="J285" i="8"/>
  <c r="I285" i="8"/>
  <c r="G285" i="8"/>
  <c r="F285" i="8"/>
  <c r="E285" i="8"/>
  <c r="D285" i="8"/>
  <c r="C285" i="8"/>
  <c r="B285" i="8"/>
  <c r="AP284" i="8"/>
  <c r="AO284" i="8"/>
  <c r="AN284" i="8"/>
  <c r="AM284" i="8"/>
  <c r="AL284" i="8"/>
  <c r="AK284" i="8"/>
  <c r="AI284" i="8"/>
  <c r="AH284" i="8"/>
  <c r="AG284" i="8"/>
  <c r="AF284" i="8"/>
  <c r="AE284" i="8"/>
  <c r="AD284" i="8"/>
  <c r="AB284" i="8"/>
  <c r="AA284" i="8"/>
  <c r="Z284" i="8"/>
  <c r="Y284" i="8"/>
  <c r="X284" i="8"/>
  <c r="W284" i="8"/>
  <c r="U284" i="8"/>
  <c r="T284" i="8"/>
  <c r="S284" i="8"/>
  <c r="R284" i="8"/>
  <c r="Q284" i="8"/>
  <c r="P284" i="8"/>
  <c r="N284" i="8"/>
  <c r="M284" i="8"/>
  <c r="L284" i="8"/>
  <c r="K284" i="8"/>
  <c r="J284" i="8"/>
  <c r="I284" i="8"/>
  <c r="G284" i="8"/>
  <c r="F284" i="8"/>
  <c r="E284" i="8"/>
  <c r="D284" i="8"/>
  <c r="C284" i="8"/>
  <c r="B284" i="8"/>
  <c r="AP283" i="8"/>
  <c r="AO283" i="8"/>
  <c r="AN283" i="8"/>
  <c r="AM283" i="8"/>
  <c r="AL283" i="8"/>
  <c r="AK283" i="8"/>
  <c r="AI283" i="8"/>
  <c r="AH283" i="8"/>
  <c r="AG283" i="8"/>
  <c r="AF283" i="8"/>
  <c r="AE283" i="8"/>
  <c r="AD283" i="8"/>
  <c r="AB283" i="8"/>
  <c r="AA283" i="8"/>
  <c r="Z283" i="8"/>
  <c r="Y283" i="8"/>
  <c r="X283" i="8"/>
  <c r="W283" i="8"/>
  <c r="U283" i="8"/>
  <c r="T283" i="8"/>
  <c r="S283" i="8"/>
  <c r="R283" i="8"/>
  <c r="Q283" i="8"/>
  <c r="P283" i="8"/>
  <c r="N283" i="8"/>
  <c r="M283" i="8"/>
  <c r="L283" i="8"/>
  <c r="K283" i="8"/>
  <c r="J283" i="8"/>
  <c r="I283" i="8"/>
  <c r="G283" i="8"/>
  <c r="F283" i="8"/>
  <c r="E283" i="8"/>
  <c r="D283" i="8"/>
  <c r="C283" i="8"/>
  <c r="B283" i="8"/>
  <c r="AP282" i="8"/>
  <c r="AO282" i="8"/>
  <c r="AN282" i="8"/>
  <c r="AM282" i="8"/>
  <c r="AL282" i="8"/>
  <c r="AK282" i="8"/>
  <c r="AI282" i="8"/>
  <c r="AH282" i="8"/>
  <c r="AG282" i="8"/>
  <c r="AF282" i="8"/>
  <c r="AE282" i="8"/>
  <c r="AD282" i="8"/>
  <c r="AB282" i="8"/>
  <c r="AA282" i="8"/>
  <c r="Z282" i="8"/>
  <c r="Y282" i="8"/>
  <c r="X282" i="8"/>
  <c r="W282" i="8"/>
  <c r="U282" i="8"/>
  <c r="T282" i="8"/>
  <c r="S282" i="8"/>
  <c r="R282" i="8"/>
  <c r="Q282" i="8"/>
  <c r="P282" i="8"/>
  <c r="N282" i="8"/>
  <c r="M282" i="8"/>
  <c r="L282" i="8"/>
  <c r="K282" i="8"/>
  <c r="J282" i="8"/>
  <c r="I282" i="8"/>
  <c r="G282" i="8"/>
  <c r="F282" i="8"/>
  <c r="E282" i="8"/>
  <c r="D282" i="8"/>
  <c r="C282" i="8"/>
  <c r="B282" i="8"/>
  <c r="AP281" i="8"/>
  <c r="AO281" i="8"/>
  <c r="AN281" i="8"/>
  <c r="AM281" i="8"/>
  <c r="AL281" i="8"/>
  <c r="AK281" i="8"/>
  <c r="AI281" i="8"/>
  <c r="AH281" i="8"/>
  <c r="AG281" i="8"/>
  <c r="AF281" i="8"/>
  <c r="AE281" i="8"/>
  <c r="AD281" i="8"/>
  <c r="AB281" i="8"/>
  <c r="AA281" i="8"/>
  <c r="Z281" i="8"/>
  <c r="Y281" i="8"/>
  <c r="X281" i="8"/>
  <c r="W281" i="8"/>
  <c r="U281" i="8"/>
  <c r="T281" i="8"/>
  <c r="S281" i="8"/>
  <c r="R281" i="8"/>
  <c r="Q281" i="8"/>
  <c r="P281" i="8"/>
  <c r="N281" i="8"/>
  <c r="M281" i="8"/>
  <c r="L281" i="8"/>
  <c r="K281" i="8"/>
  <c r="J281" i="8"/>
  <c r="I281" i="8"/>
  <c r="G281" i="8"/>
  <c r="F281" i="8"/>
  <c r="E281" i="8"/>
  <c r="D281" i="8"/>
  <c r="C281" i="8"/>
  <c r="B281" i="8"/>
  <c r="AP280" i="8"/>
  <c r="AO280" i="8"/>
  <c r="AN280" i="8"/>
  <c r="AM280" i="8"/>
  <c r="AL280" i="8"/>
  <c r="AK280" i="8"/>
  <c r="AI280" i="8"/>
  <c r="AH280" i="8"/>
  <c r="AG280" i="8"/>
  <c r="AF280" i="8"/>
  <c r="AE280" i="8"/>
  <c r="AD280" i="8"/>
  <c r="AB280" i="8"/>
  <c r="AA280" i="8"/>
  <c r="Z280" i="8"/>
  <c r="Y280" i="8"/>
  <c r="X280" i="8"/>
  <c r="W280" i="8"/>
  <c r="U280" i="8"/>
  <c r="T280" i="8"/>
  <c r="S280" i="8"/>
  <c r="R280" i="8"/>
  <c r="Q280" i="8"/>
  <c r="P280" i="8"/>
  <c r="N280" i="8"/>
  <c r="M280" i="8"/>
  <c r="L280" i="8"/>
  <c r="K280" i="8"/>
  <c r="J280" i="8"/>
  <c r="I280" i="8"/>
  <c r="G280" i="8"/>
  <c r="F280" i="8"/>
  <c r="E280" i="8"/>
  <c r="D280" i="8"/>
  <c r="C280" i="8"/>
  <c r="B280" i="8"/>
  <c r="AP279" i="8"/>
  <c r="AO279" i="8"/>
  <c r="AN279" i="8"/>
  <c r="AM279" i="8"/>
  <c r="AL279" i="8"/>
  <c r="AK279" i="8"/>
  <c r="AI279" i="8"/>
  <c r="AH279" i="8"/>
  <c r="AG279" i="8"/>
  <c r="AF279" i="8"/>
  <c r="AE279" i="8"/>
  <c r="AD279" i="8"/>
  <c r="AB279" i="8"/>
  <c r="AA279" i="8"/>
  <c r="Z279" i="8"/>
  <c r="Y279" i="8"/>
  <c r="X279" i="8"/>
  <c r="W279" i="8"/>
  <c r="U279" i="8"/>
  <c r="T279" i="8"/>
  <c r="S279" i="8"/>
  <c r="R279" i="8"/>
  <c r="Q279" i="8"/>
  <c r="P279" i="8"/>
  <c r="N279" i="8"/>
  <c r="M279" i="8"/>
  <c r="L279" i="8"/>
  <c r="K279" i="8"/>
  <c r="J279" i="8"/>
  <c r="I279" i="8"/>
  <c r="G279" i="8"/>
  <c r="F279" i="8"/>
  <c r="E279" i="8"/>
  <c r="D279" i="8"/>
  <c r="C279" i="8"/>
  <c r="B279" i="8"/>
  <c r="AP278" i="8"/>
  <c r="AO278" i="8"/>
  <c r="AN278" i="8"/>
  <c r="AM278" i="8"/>
  <c r="AL278" i="8"/>
  <c r="AK278" i="8"/>
  <c r="AI278" i="8"/>
  <c r="AH278" i="8"/>
  <c r="AG278" i="8"/>
  <c r="AF278" i="8"/>
  <c r="AE278" i="8"/>
  <c r="AD278" i="8"/>
  <c r="AB278" i="8"/>
  <c r="AA278" i="8"/>
  <c r="Z278" i="8"/>
  <c r="Y278" i="8"/>
  <c r="X278" i="8"/>
  <c r="W278" i="8"/>
  <c r="U278" i="8"/>
  <c r="T278" i="8"/>
  <c r="S278" i="8"/>
  <c r="R278" i="8"/>
  <c r="Q278" i="8"/>
  <c r="P278" i="8"/>
  <c r="N278" i="8"/>
  <c r="M278" i="8"/>
  <c r="L278" i="8"/>
  <c r="K278" i="8"/>
  <c r="J278" i="8"/>
  <c r="I278" i="8"/>
  <c r="G278" i="8"/>
  <c r="F278" i="8"/>
  <c r="E278" i="8"/>
  <c r="D278" i="8"/>
  <c r="C278" i="8"/>
  <c r="B278" i="8"/>
  <c r="AP277" i="8"/>
  <c r="AO277" i="8"/>
  <c r="AN277" i="8"/>
  <c r="AM277" i="8"/>
  <c r="AL277" i="8"/>
  <c r="AK277" i="8"/>
  <c r="AI277" i="8"/>
  <c r="AH277" i="8"/>
  <c r="AG277" i="8"/>
  <c r="AF277" i="8"/>
  <c r="AE277" i="8"/>
  <c r="AD277" i="8"/>
  <c r="AB277" i="8"/>
  <c r="AA277" i="8"/>
  <c r="Z277" i="8"/>
  <c r="Y277" i="8"/>
  <c r="X277" i="8"/>
  <c r="W277" i="8"/>
  <c r="U277" i="8"/>
  <c r="T277" i="8"/>
  <c r="S277" i="8"/>
  <c r="R277" i="8"/>
  <c r="Q277" i="8"/>
  <c r="P277" i="8"/>
  <c r="N277" i="8"/>
  <c r="M277" i="8"/>
  <c r="L277" i="8"/>
  <c r="K277" i="8"/>
  <c r="J277" i="8"/>
  <c r="I277" i="8"/>
  <c r="G277" i="8"/>
  <c r="F277" i="8"/>
  <c r="E277" i="8"/>
  <c r="D277" i="8"/>
  <c r="C277" i="8"/>
  <c r="B277" i="8"/>
  <c r="AP276" i="8"/>
  <c r="AO276" i="8"/>
  <c r="AN276" i="8"/>
  <c r="AM276" i="8"/>
  <c r="AL276" i="8"/>
  <c r="AK276" i="8"/>
  <c r="AI276" i="8"/>
  <c r="AH276" i="8"/>
  <c r="AG276" i="8"/>
  <c r="AF276" i="8"/>
  <c r="AE276" i="8"/>
  <c r="AD276" i="8"/>
  <c r="AB276" i="8"/>
  <c r="AA276" i="8"/>
  <c r="Z276" i="8"/>
  <c r="Y276" i="8"/>
  <c r="X276" i="8"/>
  <c r="W276" i="8"/>
  <c r="U276" i="8"/>
  <c r="T276" i="8"/>
  <c r="S276" i="8"/>
  <c r="R276" i="8"/>
  <c r="Q276" i="8"/>
  <c r="P276" i="8"/>
  <c r="N276" i="8"/>
  <c r="M276" i="8"/>
  <c r="L276" i="8"/>
  <c r="K276" i="8"/>
  <c r="J276" i="8"/>
  <c r="I276" i="8"/>
  <c r="G276" i="8"/>
  <c r="F276" i="8"/>
  <c r="E276" i="8"/>
  <c r="D276" i="8"/>
  <c r="C276" i="8"/>
  <c r="B276" i="8"/>
  <c r="AP275" i="8"/>
  <c r="AO275" i="8"/>
  <c r="AN275" i="8"/>
  <c r="AM275" i="8"/>
  <c r="AL275" i="8"/>
  <c r="AK275" i="8"/>
  <c r="AI275" i="8"/>
  <c r="AH275" i="8"/>
  <c r="AG275" i="8"/>
  <c r="AF275" i="8"/>
  <c r="AE275" i="8"/>
  <c r="AD275" i="8"/>
  <c r="AB275" i="8"/>
  <c r="AA275" i="8"/>
  <c r="Z275" i="8"/>
  <c r="Y275" i="8"/>
  <c r="X275" i="8"/>
  <c r="W275" i="8"/>
  <c r="U275" i="8"/>
  <c r="T275" i="8"/>
  <c r="S275" i="8"/>
  <c r="R275" i="8"/>
  <c r="Q275" i="8"/>
  <c r="P275" i="8"/>
  <c r="N275" i="8"/>
  <c r="M275" i="8"/>
  <c r="L275" i="8"/>
  <c r="K275" i="8"/>
  <c r="J275" i="8"/>
  <c r="I275" i="8"/>
  <c r="G275" i="8"/>
  <c r="F275" i="8"/>
  <c r="E275" i="8"/>
  <c r="D275" i="8"/>
  <c r="C275" i="8"/>
  <c r="B275" i="8"/>
  <c r="AP274" i="8"/>
  <c r="AO274" i="8"/>
  <c r="AN274" i="8"/>
  <c r="AM274" i="8"/>
  <c r="AL274" i="8"/>
  <c r="AK274" i="8"/>
  <c r="AI274" i="8"/>
  <c r="AH274" i="8"/>
  <c r="AG274" i="8"/>
  <c r="AF274" i="8"/>
  <c r="AE274" i="8"/>
  <c r="AD274" i="8"/>
  <c r="AB274" i="8"/>
  <c r="AA274" i="8"/>
  <c r="Z274" i="8"/>
  <c r="Y274" i="8"/>
  <c r="X274" i="8"/>
  <c r="W274" i="8"/>
  <c r="U274" i="8"/>
  <c r="T274" i="8"/>
  <c r="S274" i="8"/>
  <c r="R274" i="8"/>
  <c r="Q274" i="8"/>
  <c r="P274" i="8"/>
  <c r="N274" i="8"/>
  <c r="M274" i="8"/>
  <c r="L274" i="8"/>
  <c r="K274" i="8"/>
  <c r="J274" i="8"/>
  <c r="I274" i="8"/>
  <c r="G274" i="8"/>
  <c r="F274" i="8"/>
  <c r="E274" i="8"/>
  <c r="D274" i="8"/>
  <c r="C274" i="8"/>
  <c r="B274" i="8"/>
  <c r="AP273" i="8"/>
  <c r="AO273" i="8"/>
  <c r="AN273" i="8"/>
  <c r="AM273" i="8"/>
  <c r="AL273" i="8"/>
  <c r="AK273" i="8"/>
  <c r="AI273" i="8"/>
  <c r="AH273" i="8"/>
  <c r="AG273" i="8"/>
  <c r="AF273" i="8"/>
  <c r="AE273" i="8"/>
  <c r="AD273" i="8"/>
  <c r="AB273" i="8"/>
  <c r="AA273" i="8"/>
  <c r="Z273" i="8"/>
  <c r="Y273" i="8"/>
  <c r="X273" i="8"/>
  <c r="W273" i="8"/>
  <c r="U273" i="8"/>
  <c r="T273" i="8"/>
  <c r="S273" i="8"/>
  <c r="R273" i="8"/>
  <c r="Q273" i="8"/>
  <c r="P273" i="8"/>
  <c r="N273" i="8"/>
  <c r="M273" i="8"/>
  <c r="L273" i="8"/>
  <c r="K273" i="8"/>
  <c r="J273" i="8"/>
  <c r="I273" i="8"/>
  <c r="G273" i="8"/>
  <c r="F273" i="8"/>
  <c r="E273" i="8"/>
  <c r="D273" i="8"/>
  <c r="C273" i="8"/>
  <c r="B273" i="8"/>
  <c r="AP272" i="8"/>
  <c r="AO272" i="8"/>
  <c r="AN272" i="8"/>
  <c r="AM272" i="8"/>
  <c r="AL272" i="8"/>
  <c r="AK272" i="8"/>
  <c r="AI272" i="8"/>
  <c r="AH272" i="8"/>
  <c r="AG272" i="8"/>
  <c r="AF272" i="8"/>
  <c r="AE272" i="8"/>
  <c r="AD272" i="8"/>
  <c r="AB272" i="8"/>
  <c r="AA272" i="8"/>
  <c r="Z272" i="8"/>
  <c r="Y272" i="8"/>
  <c r="X272" i="8"/>
  <c r="W272" i="8"/>
  <c r="U272" i="8"/>
  <c r="T272" i="8"/>
  <c r="S272" i="8"/>
  <c r="R272" i="8"/>
  <c r="Q272" i="8"/>
  <c r="P272" i="8"/>
  <c r="N272" i="8"/>
  <c r="M272" i="8"/>
  <c r="L272" i="8"/>
  <c r="K272" i="8"/>
  <c r="J272" i="8"/>
  <c r="I272" i="8"/>
  <c r="G272" i="8"/>
  <c r="F272" i="8"/>
  <c r="E272" i="8"/>
  <c r="D272" i="8"/>
  <c r="C272" i="8"/>
  <c r="B272" i="8"/>
  <c r="AP271" i="8"/>
  <c r="AO271" i="8"/>
  <c r="AN271" i="8"/>
  <c r="AM271" i="8"/>
  <c r="AL271" i="8"/>
  <c r="AK271" i="8"/>
  <c r="AI271" i="8"/>
  <c r="AH271" i="8"/>
  <c r="AG271" i="8"/>
  <c r="AF271" i="8"/>
  <c r="AE271" i="8"/>
  <c r="AD271" i="8"/>
  <c r="AB271" i="8"/>
  <c r="AA271" i="8"/>
  <c r="Z271" i="8"/>
  <c r="Y271" i="8"/>
  <c r="X271" i="8"/>
  <c r="W271" i="8"/>
  <c r="U271" i="8"/>
  <c r="T271" i="8"/>
  <c r="S271" i="8"/>
  <c r="R271" i="8"/>
  <c r="Q271" i="8"/>
  <c r="P271" i="8"/>
  <c r="N271" i="8"/>
  <c r="M271" i="8"/>
  <c r="L271" i="8"/>
  <c r="K271" i="8"/>
  <c r="J271" i="8"/>
  <c r="I271" i="8"/>
  <c r="G271" i="8"/>
  <c r="F271" i="8"/>
  <c r="E271" i="8"/>
  <c r="D271" i="8"/>
  <c r="C271" i="8"/>
  <c r="B271" i="8"/>
  <c r="AP270" i="8"/>
  <c r="AO270" i="8"/>
  <c r="AN270" i="8"/>
  <c r="AM270" i="8"/>
  <c r="AL270" i="8"/>
  <c r="AK270" i="8"/>
  <c r="AI270" i="8"/>
  <c r="AH270" i="8"/>
  <c r="AG270" i="8"/>
  <c r="AF270" i="8"/>
  <c r="AE270" i="8"/>
  <c r="AD270" i="8"/>
  <c r="AB270" i="8"/>
  <c r="AA270" i="8"/>
  <c r="Z270" i="8"/>
  <c r="Y270" i="8"/>
  <c r="X270" i="8"/>
  <c r="W270" i="8"/>
  <c r="U270" i="8"/>
  <c r="T270" i="8"/>
  <c r="S270" i="8"/>
  <c r="R270" i="8"/>
  <c r="Q270" i="8"/>
  <c r="P270" i="8"/>
  <c r="N270" i="8"/>
  <c r="M270" i="8"/>
  <c r="L270" i="8"/>
  <c r="K270" i="8"/>
  <c r="J270" i="8"/>
  <c r="I270" i="8"/>
  <c r="G270" i="8"/>
  <c r="F270" i="8"/>
  <c r="E270" i="8"/>
  <c r="D270" i="8"/>
  <c r="C270" i="8"/>
  <c r="B270" i="8"/>
  <c r="AP269" i="8"/>
  <c r="AO269" i="8"/>
  <c r="AN269" i="8"/>
  <c r="AM269" i="8"/>
  <c r="AL269" i="8"/>
  <c r="AK269" i="8"/>
  <c r="AI269" i="8"/>
  <c r="AH269" i="8"/>
  <c r="AG269" i="8"/>
  <c r="AF269" i="8"/>
  <c r="AE269" i="8"/>
  <c r="AD269" i="8"/>
  <c r="AB269" i="8"/>
  <c r="AA269" i="8"/>
  <c r="Z269" i="8"/>
  <c r="Y269" i="8"/>
  <c r="X269" i="8"/>
  <c r="W269" i="8"/>
  <c r="U269" i="8"/>
  <c r="T269" i="8"/>
  <c r="S269" i="8"/>
  <c r="R269" i="8"/>
  <c r="Q269" i="8"/>
  <c r="P269" i="8"/>
  <c r="N269" i="8"/>
  <c r="M269" i="8"/>
  <c r="L269" i="8"/>
  <c r="K269" i="8"/>
  <c r="J269" i="8"/>
  <c r="I269" i="8"/>
  <c r="G269" i="8"/>
  <c r="F269" i="8"/>
  <c r="E269" i="8"/>
  <c r="D269" i="8"/>
  <c r="C269" i="8"/>
  <c r="B269" i="8"/>
  <c r="AP268" i="8"/>
  <c r="AO268" i="8"/>
  <c r="AN268" i="8"/>
  <c r="AM268" i="8"/>
  <c r="AL268" i="8"/>
  <c r="AK268" i="8"/>
  <c r="AI268" i="8"/>
  <c r="AH268" i="8"/>
  <c r="AG268" i="8"/>
  <c r="AF268" i="8"/>
  <c r="AE268" i="8"/>
  <c r="AD268" i="8"/>
  <c r="AB268" i="8"/>
  <c r="AA268" i="8"/>
  <c r="Z268" i="8"/>
  <c r="Y268" i="8"/>
  <c r="X268" i="8"/>
  <c r="W268" i="8"/>
  <c r="U268" i="8"/>
  <c r="T268" i="8"/>
  <c r="S268" i="8"/>
  <c r="R268" i="8"/>
  <c r="Q268" i="8"/>
  <c r="P268" i="8"/>
  <c r="N268" i="8"/>
  <c r="M268" i="8"/>
  <c r="L268" i="8"/>
  <c r="K268" i="8"/>
  <c r="J268" i="8"/>
  <c r="I268" i="8"/>
  <c r="G268" i="8"/>
  <c r="F268" i="8"/>
  <c r="E268" i="8"/>
  <c r="D268" i="8"/>
  <c r="C268" i="8"/>
  <c r="B268" i="8"/>
  <c r="AP267" i="8"/>
  <c r="AO267" i="8"/>
  <c r="AN267" i="8"/>
  <c r="AM267" i="8"/>
  <c r="AL267" i="8"/>
  <c r="AK267" i="8"/>
  <c r="AI267" i="8"/>
  <c r="AH267" i="8"/>
  <c r="AG267" i="8"/>
  <c r="AF267" i="8"/>
  <c r="AE267" i="8"/>
  <c r="AD267" i="8"/>
  <c r="AB267" i="8"/>
  <c r="AA267" i="8"/>
  <c r="Z267" i="8"/>
  <c r="Y267" i="8"/>
  <c r="X267" i="8"/>
  <c r="W267" i="8"/>
  <c r="U267" i="8"/>
  <c r="T267" i="8"/>
  <c r="S267" i="8"/>
  <c r="R267" i="8"/>
  <c r="Q267" i="8"/>
  <c r="P267" i="8"/>
  <c r="N267" i="8"/>
  <c r="M267" i="8"/>
  <c r="L267" i="8"/>
  <c r="K267" i="8"/>
  <c r="J267" i="8"/>
  <c r="I267" i="8"/>
  <c r="G267" i="8"/>
  <c r="F267" i="8"/>
  <c r="E267" i="8"/>
  <c r="D267" i="8"/>
  <c r="C267" i="8"/>
  <c r="B267" i="8"/>
  <c r="AP266" i="8"/>
  <c r="AO266" i="8"/>
  <c r="AN266" i="8"/>
  <c r="AM266" i="8"/>
  <c r="AL266" i="8"/>
  <c r="AK266" i="8"/>
  <c r="AI266" i="8"/>
  <c r="AH266" i="8"/>
  <c r="AG266" i="8"/>
  <c r="AF266" i="8"/>
  <c r="AE266" i="8"/>
  <c r="AD266" i="8"/>
  <c r="AB266" i="8"/>
  <c r="AA266" i="8"/>
  <c r="Z266" i="8"/>
  <c r="Y266" i="8"/>
  <c r="X266" i="8"/>
  <c r="W266" i="8"/>
  <c r="U266" i="8"/>
  <c r="T266" i="8"/>
  <c r="S266" i="8"/>
  <c r="R266" i="8"/>
  <c r="Q266" i="8"/>
  <c r="P266" i="8"/>
  <c r="N266" i="8"/>
  <c r="M266" i="8"/>
  <c r="L266" i="8"/>
  <c r="K266" i="8"/>
  <c r="J266" i="8"/>
  <c r="I266" i="8"/>
  <c r="G266" i="8"/>
  <c r="F266" i="8"/>
  <c r="E266" i="8"/>
  <c r="D266" i="8"/>
  <c r="C266" i="8"/>
  <c r="B266" i="8"/>
  <c r="AP265" i="8"/>
  <c r="AO265" i="8"/>
  <c r="AN265" i="8"/>
  <c r="AM265" i="8"/>
  <c r="AL265" i="8"/>
  <c r="AK265" i="8"/>
  <c r="AI265" i="8"/>
  <c r="AH265" i="8"/>
  <c r="AG265" i="8"/>
  <c r="AF265" i="8"/>
  <c r="AE265" i="8"/>
  <c r="AD265" i="8"/>
  <c r="AB265" i="8"/>
  <c r="AA265" i="8"/>
  <c r="Z265" i="8"/>
  <c r="Y265" i="8"/>
  <c r="X265" i="8"/>
  <c r="W265" i="8"/>
  <c r="U265" i="8"/>
  <c r="T265" i="8"/>
  <c r="S265" i="8"/>
  <c r="R265" i="8"/>
  <c r="Q265" i="8"/>
  <c r="P265" i="8"/>
  <c r="N265" i="8"/>
  <c r="M265" i="8"/>
  <c r="L265" i="8"/>
  <c r="K265" i="8"/>
  <c r="J265" i="8"/>
  <c r="I265" i="8"/>
  <c r="G265" i="8"/>
  <c r="F265" i="8"/>
  <c r="E265" i="8"/>
  <c r="D265" i="8"/>
  <c r="C265" i="8"/>
  <c r="B265" i="8"/>
  <c r="AP264" i="8"/>
  <c r="AO264" i="8"/>
  <c r="AN264" i="8"/>
  <c r="AM264" i="8"/>
  <c r="AL264" i="8"/>
  <c r="AK264" i="8"/>
  <c r="AI264" i="8"/>
  <c r="AH264" i="8"/>
  <c r="AG264" i="8"/>
  <c r="AF264" i="8"/>
  <c r="AE264" i="8"/>
  <c r="AD264" i="8"/>
  <c r="AB264" i="8"/>
  <c r="AA264" i="8"/>
  <c r="Z264" i="8"/>
  <c r="Y264" i="8"/>
  <c r="X264" i="8"/>
  <c r="W264" i="8"/>
  <c r="U264" i="8"/>
  <c r="T264" i="8"/>
  <c r="S264" i="8"/>
  <c r="R264" i="8"/>
  <c r="Q264" i="8"/>
  <c r="P264" i="8"/>
  <c r="N264" i="8"/>
  <c r="M264" i="8"/>
  <c r="L264" i="8"/>
  <c r="K264" i="8"/>
  <c r="J264" i="8"/>
  <c r="I264" i="8"/>
  <c r="G264" i="8"/>
  <c r="F264" i="8"/>
  <c r="E264" i="8"/>
  <c r="D264" i="8"/>
  <c r="C264" i="8"/>
  <c r="B264" i="8"/>
  <c r="AP263" i="8"/>
  <c r="AO263" i="8"/>
  <c r="AN263" i="8"/>
  <c r="AM263" i="8"/>
  <c r="AL263" i="8"/>
  <c r="AK263" i="8"/>
  <c r="AI263" i="8"/>
  <c r="AH263" i="8"/>
  <c r="AG263" i="8"/>
  <c r="AF263" i="8"/>
  <c r="AE263" i="8"/>
  <c r="AD263" i="8"/>
  <c r="AB263" i="8"/>
  <c r="AA263" i="8"/>
  <c r="Z263" i="8"/>
  <c r="Y263" i="8"/>
  <c r="X263" i="8"/>
  <c r="W263" i="8"/>
  <c r="U263" i="8"/>
  <c r="T263" i="8"/>
  <c r="S263" i="8"/>
  <c r="R263" i="8"/>
  <c r="Q263" i="8"/>
  <c r="P263" i="8"/>
  <c r="N263" i="8"/>
  <c r="M263" i="8"/>
  <c r="L263" i="8"/>
  <c r="K263" i="8"/>
  <c r="J263" i="8"/>
  <c r="I263" i="8"/>
  <c r="G263" i="8"/>
  <c r="F263" i="8"/>
  <c r="E263" i="8"/>
  <c r="D263" i="8"/>
  <c r="C263" i="8"/>
  <c r="B263" i="8"/>
  <c r="AP262" i="8"/>
  <c r="AO262" i="8"/>
  <c r="AN262" i="8"/>
  <c r="AM262" i="8"/>
  <c r="AL262" i="8"/>
  <c r="AK262" i="8"/>
  <c r="AI262" i="8"/>
  <c r="AH262" i="8"/>
  <c r="AG262" i="8"/>
  <c r="AF262" i="8"/>
  <c r="AE262" i="8"/>
  <c r="AD262" i="8"/>
  <c r="AB262" i="8"/>
  <c r="AA262" i="8"/>
  <c r="Z262" i="8"/>
  <c r="Y262" i="8"/>
  <c r="X262" i="8"/>
  <c r="W262" i="8"/>
  <c r="U262" i="8"/>
  <c r="T262" i="8"/>
  <c r="S262" i="8"/>
  <c r="R262" i="8"/>
  <c r="Q262" i="8"/>
  <c r="P262" i="8"/>
  <c r="N262" i="8"/>
  <c r="M262" i="8"/>
  <c r="L262" i="8"/>
  <c r="K262" i="8"/>
  <c r="J262" i="8"/>
  <c r="I262" i="8"/>
  <c r="G262" i="8"/>
  <c r="F262" i="8"/>
  <c r="E262" i="8"/>
  <c r="D262" i="8"/>
  <c r="C262" i="8"/>
  <c r="B262" i="8"/>
  <c r="AP261" i="8"/>
  <c r="AO261" i="8"/>
  <c r="AN261" i="8"/>
  <c r="AM261" i="8"/>
  <c r="AL261" i="8"/>
  <c r="AK261" i="8"/>
  <c r="AI261" i="8"/>
  <c r="AH261" i="8"/>
  <c r="AG261" i="8"/>
  <c r="AF261" i="8"/>
  <c r="AE261" i="8"/>
  <c r="AD261" i="8"/>
  <c r="AB261" i="8"/>
  <c r="AA261" i="8"/>
  <c r="Z261" i="8"/>
  <c r="Y261" i="8"/>
  <c r="X261" i="8"/>
  <c r="W261" i="8"/>
  <c r="U261" i="8"/>
  <c r="T261" i="8"/>
  <c r="S261" i="8"/>
  <c r="R261" i="8"/>
  <c r="Q261" i="8"/>
  <c r="P261" i="8"/>
  <c r="N261" i="8"/>
  <c r="M261" i="8"/>
  <c r="L261" i="8"/>
  <c r="K261" i="8"/>
  <c r="J261" i="8"/>
  <c r="I261" i="8"/>
  <c r="G261" i="8"/>
  <c r="F261" i="8"/>
  <c r="E261" i="8"/>
  <c r="D261" i="8"/>
  <c r="C261" i="8"/>
  <c r="B261" i="8"/>
  <c r="AP260" i="8"/>
  <c r="AO260" i="8"/>
  <c r="AN260" i="8"/>
  <c r="AM260" i="8"/>
  <c r="AL260" i="8"/>
  <c r="AK260" i="8"/>
  <c r="AI260" i="8"/>
  <c r="AH260" i="8"/>
  <c r="AG260" i="8"/>
  <c r="AF260" i="8"/>
  <c r="AE260" i="8"/>
  <c r="AD260" i="8"/>
  <c r="AB260" i="8"/>
  <c r="AA260" i="8"/>
  <c r="Z260" i="8"/>
  <c r="Y260" i="8"/>
  <c r="X260" i="8"/>
  <c r="W260" i="8"/>
  <c r="U260" i="8"/>
  <c r="T260" i="8"/>
  <c r="S260" i="8"/>
  <c r="R260" i="8"/>
  <c r="Q260" i="8"/>
  <c r="P260" i="8"/>
  <c r="N260" i="8"/>
  <c r="M260" i="8"/>
  <c r="L260" i="8"/>
  <c r="K260" i="8"/>
  <c r="J260" i="8"/>
  <c r="I260" i="8"/>
  <c r="G260" i="8"/>
  <c r="F260" i="8"/>
  <c r="E260" i="8"/>
  <c r="D260" i="8"/>
  <c r="C260" i="8"/>
  <c r="B260" i="8"/>
  <c r="AP259" i="8"/>
  <c r="AO259" i="8"/>
  <c r="AN259" i="8"/>
  <c r="AM259" i="8"/>
  <c r="AL259" i="8"/>
  <c r="AK259" i="8"/>
  <c r="AI259" i="8"/>
  <c r="AH259" i="8"/>
  <c r="AG259" i="8"/>
  <c r="AF259" i="8"/>
  <c r="AE259" i="8"/>
  <c r="AD259" i="8"/>
  <c r="AB259" i="8"/>
  <c r="AA259" i="8"/>
  <c r="Z259" i="8"/>
  <c r="Y259" i="8"/>
  <c r="X259" i="8"/>
  <c r="W259" i="8"/>
  <c r="U259" i="8"/>
  <c r="T259" i="8"/>
  <c r="S259" i="8"/>
  <c r="R259" i="8"/>
  <c r="Q259" i="8"/>
  <c r="P259" i="8"/>
  <c r="N259" i="8"/>
  <c r="M259" i="8"/>
  <c r="L259" i="8"/>
  <c r="K259" i="8"/>
  <c r="J259" i="8"/>
  <c r="I259" i="8"/>
  <c r="G259" i="8"/>
  <c r="F259" i="8"/>
  <c r="E259" i="8"/>
  <c r="D259" i="8"/>
  <c r="C259" i="8"/>
  <c r="B259" i="8"/>
  <c r="AP258" i="8"/>
  <c r="AO258" i="8"/>
  <c r="AN258" i="8"/>
  <c r="AM258" i="8"/>
  <c r="AL258" i="8"/>
  <c r="AK258" i="8"/>
  <c r="AI258" i="8"/>
  <c r="AH258" i="8"/>
  <c r="AG258" i="8"/>
  <c r="AF258" i="8"/>
  <c r="AE258" i="8"/>
  <c r="AD258" i="8"/>
  <c r="AB258" i="8"/>
  <c r="AA258" i="8"/>
  <c r="Z258" i="8"/>
  <c r="Y258" i="8"/>
  <c r="X258" i="8"/>
  <c r="W258" i="8"/>
  <c r="U258" i="8"/>
  <c r="T258" i="8"/>
  <c r="S258" i="8"/>
  <c r="R258" i="8"/>
  <c r="Q258" i="8"/>
  <c r="P258" i="8"/>
  <c r="N258" i="8"/>
  <c r="M258" i="8"/>
  <c r="L258" i="8"/>
  <c r="K258" i="8"/>
  <c r="J258" i="8"/>
  <c r="I258" i="8"/>
  <c r="G258" i="8"/>
  <c r="F258" i="8"/>
  <c r="E258" i="8"/>
  <c r="D258" i="8"/>
  <c r="C258" i="8"/>
  <c r="B258" i="8"/>
  <c r="AP257" i="8"/>
  <c r="AO257" i="8"/>
  <c r="AN257" i="8"/>
  <c r="AM257" i="8"/>
  <c r="AL257" i="8"/>
  <c r="AK257" i="8"/>
  <c r="AI257" i="8"/>
  <c r="AH257" i="8"/>
  <c r="AG257" i="8"/>
  <c r="AF257" i="8"/>
  <c r="AE257" i="8"/>
  <c r="AD257" i="8"/>
  <c r="AB257" i="8"/>
  <c r="AA257" i="8"/>
  <c r="Z257" i="8"/>
  <c r="Y257" i="8"/>
  <c r="X257" i="8"/>
  <c r="W257" i="8"/>
  <c r="U257" i="8"/>
  <c r="T257" i="8"/>
  <c r="S257" i="8"/>
  <c r="R257" i="8"/>
  <c r="Q257" i="8"/>
  <c r="P257" i="8"/>
  <c r="N257" i="8"/>
  <c r="M257" i="8"/>
  <c r="L257" i="8"/>
  <c r="K257" i="8"/>
  <c r="J257" i="8"/>
  <c r="I257" i="8"/>
  <c r="G257" i="8"/>
  <c r="F257" i="8"/>
  <c r="E257" i="8"/>
  <c r="D257" i="8"/>
  <c r="C257" i="8"/>
  <c r="B257" i="8"/>
  <c r="AP256" i="8"/>
  <c r="AO256" i="8"/>
  <c r="AN256" i="8"/>
  <c r="AM256" i="8"/>
  <c r="AL256" i="8"/>
  <c r="AK256" i="8"/>
  <c r="AI256" i="8"/>
  <c r="AH256" i="8"/>
  <c r="AG256" i="8"/>
  <c r="AF256" i="8"/>
  <c r="AE256" i="8"/>
  <c r="AD256" i="8"/>
  <c r="AB256" i="8"/>
  <c r="AA256" i="8"/>
  <c r="Z256" i="8"/>
  <c r="Y256" i="8"/>
  <c r="X256" i="8"/>
  <c r="W256" i="8"/>
  <c r="U256" i="8"/>
  <c r="T256" i="8"/>
  <c r="S256" i="8"/>
  <c r="R256" i="8"/>
  <c r="Q256" i="8"/>
  <c r="P256" i="8"/>
  <c r="N256" i="8"/>
  <c r="M256" i="8"/>
  <c r="L256" i="8"/>
  <c r="K256" i="8"/>
  <c r="J256" i="8"/>
  <c r="I256" i="8"/>
  <c r="G256" i="8"/>
  <c r="F256" i="8"/>
  <c r="E256" i="8"/>
  <c r="D256" i="8"/>
  <c r="C256" i="8"/>
  <c r="B256" i="8"/>
  <c r="AP255" i="8"/>
  <c r="AO255" i="8"/>
  <c r="AN255" i="8"/>
  <c r="AM255" i="8"/>
  <c r="AL255" i="8"/>
  <c r="AK255" i="8"/>
  <c r="AI255" i="8"/>
  <c r="AH255" i="8"/>
  <c r="AG255" i="8"/>
  <c r="AF255" i="8"/>
  <c r="AE255" i="8"/>
  <c r="AD255" i="8"/>
  <c r="AB255" i="8"/>
  <c r="AA255" i="8"/>
  <c r="Z255" i="8"/>
  <c r="Y255" i="8"/>
  <c r="X255" i="8"/>
  <c r="W255" i="8"/>
  <c r="U255" i="8"/>
  <c r="T255" i="8"/>
  <c r="S255" i="8"/>
  <c r="R255" i="8"/>
  <c r="Q255" i="8"/>
  <c r="P255" i="8"/>
  <c r="N255" i="8"/>
  <c r="M255" i="8"/>
  <c r="L255" i="8"/>
  <c r="K255" i="8"/>
  <c r="J255" i="8"/>
  <c r="I255" i="8"/>
  <c r="G255" i="8"/>
  <c r="F255" i="8"/>
  <c r="E255" i="8"/>
  <c r="D255" i="8"/>
  <c r="C255" i="8"/>
  <c r="B255" i="8"/>
  <c r="AP254" i="8"/>
  <c r="AO254" i="8"/>
  <c r="AN254" i="8"/>
  <c r="AM254" i="8"/>
  <c r="AL254" i="8"/>
  <c r="AK254" i="8"/>
  <c r="AI254" i="8"/>
  <c r="AH254" i="8"/>
  <c r="AG254" i="8"/>
  <c r="AF254" i="8"/>
  <c r="AE254" i="8"/>
  <c r="AD254" i="8"/>
  <c r="AB254" i="8"/>
  <c r="AA254" i="8"/>
  <c r="Z254" i="8"/>
  <c r="Y254" i="8"/>
  <c r="X254" i="8"/>
  <c r="W254" i="8"/>
  <c r="U254" i="8"/>
  <c r="T254" i="8"/>
  <c r="S254" i="8"/>
  <c r="R254" i="8"/>
  <c r="Q254" i="8"/>
  <c r="P254" i="8"/>
  <c r="N254" i="8"/>
  <c r="M254" i="8"/>
  <c r="L254" i="8"/>
  <c r="K254" i="8"/>
  <c r="J254" i="8"/>
  <c r="I254" i="8"/>
  <c r="G254" i="8"/>
  <c r="F254" i="8"/>
  <c r="E254" i="8"/>
  <c r="D254" i="8"/>
  <c r="C254" i="8"/>
  <c r="B254" i="8"/>
  <c r="AP253" i="8"/>
  <c r="AO253" i="8"/>
  <c r="AN253" i="8"/>
  <c r="AM253" i="8"/>
  <c r="AL253" i="8"/>
  <c r="AK253" i="8"/>
  <c r="AI253" i="8"/>
  <c r="AH253" i="8"/>
  <c r="AG253" i="8"/>
  <c r="AF253" i="8"/>
  <c r="AE253" i="8"/>
  <c r="AD253" i="8"/>
  <c r="AB253" i="8"/>
  <c r="AA253" i="8"/>
  <c r="Z253" i="8"/>
  <c r="Y253" i="8"/>
  <c r="X253" i="8"/>
  <c r="W253" i="8"/>
  <c r="U253" i="8"/>
  <c r="T253" i="8"/>
  <c r="S253" i="8"/>
  <c r="R253" i="8"/>
  <c r="Q253" i="8"/>
  <c r="P253" i="8"/>
  <c r="N253" i="8"/>
  <c r="M253" i="8"/>
  <c r="L253" i="8"/>
  <c r="K253" i="8"/>
  <c r="J253" i="8"/>
  <c r="I253" i="8"/>
  <c r="G253" i="8"/>
  <c r="F253" i="8"/>
  <c r="E253" i="8"/>
  <c r="D253" i="8"/>
  <c r="C253" i="8"/>
  <c r="B253" i="8"/>
  <c r="AP252" i="8"/>
  <c r="AO252" i="8"/>
  <c r="AN252" i="8"/>
  <c r="AM252" i="8"/>
  <c r="AL252" i="8"/>
  <c r="AK252" i="8"/>
  <c r="AI252" i="8"/>
  <c r="AH252" i="8"/>
  <c r="AG252" i="8"/>
  <c r="AF252" i="8"/>
  <c r="AE252" i="8"/>
  <c r="AD252" i="8"/>
  <c r="AB252" i="8"/>
  <c r="AA252" i="8"/>
  <c r="Z252" i="8"/>
  <c r="Y252" i="8"/>
  <c r="X252" i="8"/>
  <c r="W252" i="8"/>
  <c r="U252" i="8"/>
  <c r="T252" i="8"/>
  <c r="S252" i="8"/>
  <c r="R252" i="8"/>
  <c r="Q252" i="8"/>
  <c r="P252" i="8"/>
  <c r="N252" i="8"/>
  <c r="M252" i="8"/>
  <c r="L252" i="8"/>
  <c r="K252" i="8"/>
  <c r="J252" i="8"/>
  <c r="I252" i="8"/>
  <c r="G252" i="8"/>
  <c r="F252" i="8"/>
  <c r="E252" i="8"/>
  <c r="D252" i="8"/>
  <c r="C252" i="8"/>
  <c r="B252" i="8"/>
  <c r="AP251" i="8"/>
  <c r="AO251" i="8"/>
  <c r="AN251" i="8"/>
  <c r="AM251" i="8"/>
  <c r="AL251" i="8"/>
  <c r="AK251" i="8"/>
  <c r="AI251" i="8"/>
  <c r="AH251" i="8"/>
  <c r="AG251" i="8"/>
  <c r="AF251" i="8"/>
  <c r="AE251" i="8"/>
  <c r="AD251" i="8"/>
  <c r="AB251" i="8"/>
  <c r="AA251" i="8"/>
  <c r="Z251" i="8"/>
  <c r="Y251" i="8"/>
  <c r="X251" i="8"/>
  <c r="W251" i="8"/>
  <c r="U251" i="8"/>
  <c r="T251" i="8"/>
  <c r="S251" i="8"/>
  <c r="R251" i="8"/>
  <c r="Q251" i="8"/>
  <c r="P251" i="8"/>
  <c r="N251" i="8"/>
  <c r="M251" i="8"/>
  <c r="L251" i="8"/>
  <c r="K251" i="8"/>
  <c r="J251" i="8"/>
  <c r="I251" i="8"/>
  <c r="G251" i="8"/>
  <c r="F251" i="8"/>
  <c r="E251" i="8"/>
  <c r="D251" i="8"/>
  <c r="C251" i="8"/>
  <c r="B251" i="8"/>
  <c r="AP250" i="8"/>
  <c r="AO250" i="8"/>
  <c r="AN250" i="8"/>
  <c r="AM250" i="8"/>
  <c r="AL250" i="8"/>
  <c r="AK250" i="8"/>
  <c r="AI250" i="8"/>
  <c r="AH250" i="8"/>
  <c r="AG250" i="8"/>
  <c r="AF250" i="8"/>
  <c r="AE250" i="8"/>
  <c r="AD250" i="8"/>
  <c r="AB250" i="8"/>
  <c r="AA250" i="8"/>
  <c r="Z250" i="8"/>
  <c r="Y250" i="8"/>
  <c r="X250" i="8"/>
  <c r="W250" i="8"/>
  <c r="U250" i="8"/>
  <c r="T250" i="8"/>
  <c r="S250" i="8"/>
  <c r="R250" i="8"/>
  <c r="Q250" i="8"/>
  <c r="P250" i="8"/>
  <c r="N250" i="8"/>
  <c r="M250" i="8"/>
  <c r="L250" i="8"/>
  <c r="K250" i="8"/>
  <c r="J250" i="8"/>
  <c r="I250" i="8"/>
  <c r="G250" i="8"/>
  <c r="F250" i="8"/>
  <c r="E250" i="8"/>
  <c r="D250" i="8"/>
  <c r="C250" i="8"/>
  <c r="B250" i="8"/>
  <c r="AP249" i="8"/>
  <c r="AO249" i="8"/>
  <c r="AN249" i="8"/>
  <c r="AM249" i="8"/>
  <c r="AL249" i="8"/>
  <c r="AK249" i="8"/>
  <c r="AI249" i="8"/>
  <c r="AH249" i="8"/>
  <c r="AG249" i="8"/>
  <c r="AF249" i="8"/>
  <c r="AE249" i="8"/>
  <c r="AD249" i="8"/>
  <c r="AB249" i="8"/>
  <c r="AA249" i="8"/>
  <c r="Z249" i="8"/>
  <c r="Y249" i="8"/>
  <c r="X249" i="8"/>
  <c r="W249" i="8"/>
  <c r="U249" i="8"/>
  <c r="T249" i="8"/>
  <c r="S249" i="8"/>
  <c r="R249" i="8"/>
  <c r="Q249" i="8"/>
  <c r="P249" i="8"/>
  <c r="N249" i="8"/>
  <c r="M249" i="8"/>
  <c r="L249" i="8"/>
  <c r="K249" i="8"/>
  <c r="J249" i="8"/>
  <c r="I249" i="8"/>
  <c r="G249" i="8"/>
  <c r="F249" i="8"/>
  <c r="E249" i="8"/>
  <c r="D249" i="8"/>
  <c r="C249" i="8"/>
  <c r="B249" i="8"/>
  <c r="AP248" i="8"/>
  <c r="AO248" i="8"/>
  <c r="AN248" i="8"/>
  <c r="AM248" i="8"/>
  <c r="AL248" i="8"/>
  <c r="AK248" i="8"/>
  <c r="AI248" i="8"/>
  <c r="AH248" i="8"/>
  <c r="AG248" i="8"/>
  <c r="AF248" i="8"/>
  <c r="AE248" i="8"/>
  <c r="AD248" i="8"/>
  <c r="AB248" i="8"/>
  <c r="AA248" i="8"/>
  <c r="Z248" i="8"/>
  <c r="Y248" i="8"/>
  <c r="X248" i="8"/>
  <c r="W248" i="8"/>
  <c r="U248" i="8"/>
  <c r="T248" i="8"/>
  <c r="S248" i="8"/>
  <c r="R248" i="8"/>
  <c r="Q248" i="8"/>
  <c r="P248" i="8"/>
  <c r="N248" i="8"/>
  <c r="M248" i="8"/>
  <c r="L248" i="8"/>
  <c r="K248" i="8"/>
  <c r="J248" i="8"/>
  <c r="I248" i="8"/>
  <c r="G248" i="8"/>
  <c r="F248" i="8"/>
  <c r="E248" i="8"/>
  <c r="D248" i="8"/>
  <c r="C248" i="8"/>
  <c r="B248" i="8"/>
  <c r="AP247" i="8"/>
  <c r="AO247" i="8"/>
  <c r="AN247" i="8"/>
  <c r="AM247" i="8"/>
  <c r="AL247" i="8"/>
  <c r="AK247" i="8"/>
  <c r="AI247" i="8"/>
  <c r="AH247" i="8"/>
  <c r="AG247" i="8"/>
  <c r="AF247" i="8"/>
  <c r="AE247" i="8"/>
  <c r="AD247" i="8"/>
  <c r="AB247" i="8"/>
  <c r="AA247" i="8"/>
  <c r="Z247" i="8"/>
  <c r="Y247" i="8"/>
  <c r="X247" i="8"/>
  <c r="W247" i="8"/>
  <c r="U247" i="8"/>
  <c r="T247" i="8"/>
  <c r="S247" i="8"/>
  <c r="R247" i="8"/>
  <c r="Q247" i="8"/>
  <c r="P247" i="8"/>
  <c r="N247" i="8"/>
  <c r="M247" i="8"/>
  <c r="L247" i="8"/>
  <c r="K247" i="8"/>
  <c r="J247" i="8"/>
  <c r="I247" i="8"/>
  <c r="G247" i="8"/>
  <c r="F247" i="8"/>
  <c r="E247" i="8"/>
  <c r="D247" i="8"/>
  <c r="C247" i="8"/>
  <c r="B247" i="8"/>
  <c r="AP246" i="8"/>
  <c r="AO246" i="8"/>
  <c r="AN246" i="8"/>
  <c r="AM246" i="8"/>
  <c r="AL246" i="8"/>
  <c r="AK246" i="8"/>
  <c r="AI246" i="8"/>
  <c r="AH246" i="8"/>
  <c r="AG246" i="8"/>
  <c r="AF246" i="8"/>
  <c r="AE246" i="8"/>
  <c r="AD246" i="8"/>
  <c r="AB246" i="8"/>
  <c r="AA246" i="8"/>
  <c r="Z246" i="8"/>
  <c r="Y246" i="8"/>
  <c r="X246" i="8"/>
  <c r="W246" i="8"/>
  <c r="U246" i="8"/>
  <c r="T246" i="8"/>
  <c r="S246" i="8"/>
  <c r="R246" i="8"/>
  <c r="Q246" i="8"/>
  <c r="P246" i="8"/>
  <c r="N246" i="8"/>
  <c r="M246" i="8"/>
  <c r="L246" i="8"/>
  <c r="K246" i="8"/>
  <c r="J246" i="8"/>
  <c r="I246" i="8"/>
  <c r="G246" i="8"/>
  <c r="F246" i="8"/>
  <c r="E246" i="8"/>
  <c r="D246" i="8"/>
  <c r="C246" i="8"/>
  <c r="B246" i="8"/>
  <c r="AP245" i="8"/>
  <c r="AO245" i="8"/>
  <c r="AN245" i="8"/>
  <c r="AM245" i="8"/>
  <c r="AL245" i="8"/>
  <c r="AK245" i="8"/>
  <c r="AI245" i="8"/>
  <c r="AH245" i="8"/>
  <c r="AG245" i="8"/>
  <c r="AF245" i="8"/>
  <c r="AE245" i="8"/>
  <c r="AD245" i="8"/>
  <c r="AB245" i="8"/>
  <c r="AA245" i="8"/>
  <c r="Z245" i="8"/>
  <c r="Y245" i="8"/>
  <c r="X245" i="8"/>
  <c r="W245" i="8"/>
  <c r="U245" i="8"/>
  <c r="T245" i="8"/>
  <c r="S245" i="8"/>
  <c r="R245" i="8"/>
  <c r="Q245" i="8"/>
  <c r="P245" i="8"/>
  <c r="N245" i="8"/>
  <c r="M245" i="8"/>
  <c r="L245" i="8"/>
  <c r="K245" i="8"/>
  <c r="J245" i="8"/>
  <c r="I245" i="8"/>
  <c r="G245" i="8"/>
  <c r="F245" i="8"/>
  <c r="E245" i="8"/>
  <c r="D245" i="8"/>
  <c r="C245" i="8"/>
  <c r="B245" i="8"/>
  <c r="AP244" i="8"/>
  <c r="AO244" i="8"/>
  <c r="AN244" i="8"/>
  <c r="AM244" i="8"/>
  <c r="AL244" i="8"/>
  <c r="AK244" i="8"/>
  <c r="AI244" i="8"/>
  <c r="AH244" i="8"/>
  <c r="AG244" i="8"/>
  <c r="AF244" i="8"/>
  <c r="AE244" i="8"/>
  <c r="AD244" i="8"/>
  <c r="AB244" i="8"/>
  <c r="AA244" i="8"/>
  <c r="Z244" i="8"/>
  <c r="Y244" i="8"/>
  <c r="X244" i="8"/>
  <c r="W244" i="8"/>
  <c r="U244" i="8"/>
  <c r="T244" i="8"/>
  <c r="S244" i="8"/>
  <c r="R244" i="8"/>
  <c r="Q244" i="8"/>
  <c r="P244" i="8"/>
  <c r="N244" i="8"/>
  <c r="M244" i="8"/>
  <c r="L244" i="8"/>
  <c r="K244" i="8"/>
  <c r="J244" i="8"/>
  <c r="I244" i="8"/>
  <c r="G244" i="8"/>
  <c r="F244" i="8"/>
  <c r="E244" i="8"/>
  <c r="D244" i="8"/>
  <c r="C244" i="8"/>
  <c r="B244" i="8"/>
  <c r="AP243" i="8"/>
  <c r="AO243" i="8"/>
  <c r="AN243" i="8"/>
  <c r="AM243" i="8"/>
  <c r="AL243" i="8"/>
  <c r="AK243" i="8"/>
  <c r="AI243" i="8"/>
  <c r="AH243" i="8"/>
  <c r="AG243" i="8"/>
  <c r="AF243" i="8"/>
  <c r="AE243" i="8"/>
  <c r="AD243" i="8"/>
  <c r="AB243" i="8"/>
  <c r="AA243" i="8"/>
  <c r="Z243" i="8"/>
  <c r="Y243" i="8"/>
  <c r="X243" i="8"/>
  <c r="W243" i="8"/>
  <c r="U243" i="8"/>
  <c r="T243" i="8"/>
  <c r="S243" i="8"/>
  <c r="R243" i="8"/>
  <c r="Q243" i="8"/>
  <c r="P243" i="8"/>
  <c r="N243" i="8"/>
  <c r="M243" i="8"/>
  <c r="L243" i="8"/>
  <c r="K243" i="8"/>
  <c r="J243" i="8"/>
  <c r="I243" i="8"/>
  <c r="G243" i="8"/>
  <c r="F243" i="8"/>
  <c r="E243" i="8"/>
  <c r="D243" i="8"/>
  <c r="C243" i="8"/>
  <c r="B243" i="8"/>
  <c r="AP242" i="8"/>
  <c r="AO242" i="8"/>
  <c r="AN242" i="8"/>
  <c r="AM242" i="8"/>
  <c r="AL242" i="8"/>
  <c r="AK242" i="8"/>
  <c r="AI242" i="8"/>
  <c r="AH242" i="8"/>
  <c r="AG242" i="8"/>
  <c r="AF242" i="8"/>
  <c r="AE242" i="8"/>
  <c r="AD242" i="8"/>
  <c r="AB242" i="8"/>
  <c r="AA242" i="8"/>
  <c r="Z242" i="8"/>
  <c r="Y242" i="8"/>
  <c r="X242" i="8"/>
  <c r="W242" i="8"/>
  <c r="U242" i="8"/>
  <c r="T242" i="8"/>
  <c r="S242" i="8"/>
  <c r="R242" i="8"/>
  <c r="Q242" i="8"/>
  <c r="P242" i="8"/>
  <c r="N242" i="8"/>
  <c r="M242" i="8"/>
  <c r="L242" i="8"/>
  <c r="K242" i="8"/>
  <c r="J242" i="8"/>
  <c r="I242" i="8"/>
  <c r="G242" i="8"/>
  <c r="F242" i="8"/>
  <c r="E242" i="8"/>
  <c r="D242" i="8"/>
  <c r="C242" i="8"/>
  <c r="B242" i="8"/>
  <c r="AP241" i="8"/>
  <c r="AO241" i="8"/>
  <c r="AN241" i="8"/>
  <c r="AM241" i="8"/>
  <c r="AL241" i="8"/>
  <c r="AK241" i="8"/>
  <c r="AI241" i="8"/>
  <c r="AH241" i="8"/>
  <c r="AG241" i="8"/>
  <c r="AF241" i="8"/>
  <c r="AE241" i="8"/>
  <c r="AD241" i="8"/>
  <c r="AB241" i="8"/>
  <c r="AA241" i="8"/>
  <c r="Z241" i="8"/>
  <c r="Y241" i="8"/>
  <c r="X241" i="8"/>
  <c r="W241" i="8"/>
  <c r="U241" i="8"/>
  <c r="T241" i="8"/>
  <c r="S241" i="8"/>
  <c r="R241" i="8"/>
  <c r="Q241" i="8"/>
  <c r="P241" i="8"/>
  <c r="N241" i="8"/>
  <c r="M241" i="8"/>
  <c r="L241" i="8"/>
  <c r="K241" i="8"/>
  <c r="J241" i="8"/>
  <c r="I241" i="8"/>
  <c r="G241" i="8"/>
  <c r="F241" i="8"/>
  <c r="E241" i="8"/>
  <c r="D241" i="8"/>
  <c r="C241" i="8"/>
  <c r="B241" i="8"/>
  <c r="AP240" i="8"/>
  <c r="AO240" i="8"/>
  <c r="AN240" i="8"/>
  <c r="AM240" i="8"/>
  <c r="AL240" i="8"/>
  <c r="AK240" i="8"/>
  <c r="AI240" i="8"/>
  <c r="AH240" i="8"/>
  <c r="AG240" i="8"/>
  <c r="AF240" i="8"/>
  <c r="AE240" i="8"/>
  <c r="AD240" i="8"/>
  <c r="AB240" i="8"/>
  <c r="AA240" i="8"/>
  <c r="Z240" i="8"/>
  <c r="Y240" i="8"/>
  <c r="X240" i="8"/>
  <c r="W240" i="8"/>
  <c r="U240" i="8"/>
  <c r="T240" i="8"/>
  <c r="S240" i="8"/>
  <c r="R240" i="8"/>
  <c r="Q240" i="8"/>
  <c r="P240" i="8"/>
  <c r="N240" i="8"/>
  <c r="M240" i="8"/>
  <c r="L240" i="8"/>
  <c r="K240" i="8"/>
  <c r="J240" i="8"/>
  <c r="I240" i="8"/>
  <c r="G240" i="8"/>
  <c r="F240" i="8"/>
  <c r="E240" i="8"/>
  <c r="D240" i="8"/>
  <c r="C240" i="8"/>
  <c r="B240" i="8"/>
  <c r="AP239" i="8"/>
  <c r="AO239" i="8"/>
  <c r="AN239" i="8"/>
  <c r="AM239" i="8"/>
  <c r="AL239" i="8"/>
  <c r="AK239" i="8"/>
  <c r="AI239" i="8"/>
  <c r="AH239" i="8"/>
  <c r="AG239" i="8"/>
  <c r="AF239" i="8"/>
  <c r="AE239" i="8"/>
  <c r="AD239" i="8"/>
  <c r="AB239" i="8"/>
  <c r="AA239" i="8"/>
  <c r="Z239" i="8"/>
  <c r="Y239" i="8"/>
  <c r="X239" i="8"/>
  <c r="W239" i="8"/>
  <c r="U239" i="8"/>
  <c r="T239" i="8"/>
  <c r="S239" i="8"/>
  <c r="R239" i="8"/>
  <c r="Q239" i="8"/>
  <c r="P239" i="8"/>
  <c r="N239" i="8"/>
  <c r="M239" i="8"/>
  <c r="L239" i="8"/>
  <c r="K239" i="8"/>
  <c r="J239" i="8"/>
  <c r="I239" i="8"/>
  <c r="G239" i="8"/>
  <c r="F239" i="8"/>
  <c r="E239" i="8"/>
  <c r="D239" i="8"/>
  <c r="C239" i="8"/>
  <c r="B239" i="8"/>
  <c r="AP238" i="8"/>
  <c r="AO238" i="8"/>
  <c r="AN238" i="8"/>
  <c r="AM238" i="8"/>
  <c r="AL238" i="8"/>
  <c r="AK238" i="8"/>
  <c r="AI238" i="8"/>
  <c r="AH238" i="8"/>
  <c r="AG238" i="8"/>
  <c r="AF238" i="8"/>
  <c r="AE238" i="8"/>
  <c r="AD238" i="8"/>
  <c r="AB238" i="8"/>
  <c r="AA238" i="8"/>
  <c r="Z238" i="8"/>
  <c r="Y238" i="8"/>
  <c r="X238" i="8"/>
  <c r="W238" i="8"/>
  <c r="U238" i="8"/>
  <c r="T238" i="8"/>
  <c r="S238" i="8"/>
  <c r="R238" i="8"/>
  <c r="Q238" i="8"/>
  <c r="P238" i="8"/>
  <c r="N238" i="8"/>
  <c r="M238" i="8"/>
  <c r="L238" i="8"/>
  <c r="K238" i="8"/>
  <c r="J238" i="8"/>
  <c r="I238" i="8"/>
  <c r="G238" i="8"/>
  <c r="F238" i="8"/>
  <c r="E238" i="8"/>
  <c r="D238" i="8"/>
  <c r="C238" i="8"/>
  <c r="B238" i="8"/>
  <c r="AP237" i="8"/>
  <c r="AO237" i="8"/>
  <c r="AN237" i="8"/>
  <c r="AM237" i="8"/>
  <c r="AL237" i="8"/>
  <c r="AK237" i="8"/>
  <c r="AI237" i="8"/>
  <c r="AH237" i="8"/>
  <c r="AG237" i="8"/>
  <c r="AF237" i="8"/>
  <c r="AE237" i="8"/>
  <c r="AD237" i="8"/>
  <c r="AB237" i="8"/>
  <c r="AA237" i="8"/>
  <c r="Z237" i="8"/>
  <c r="Y237" i="8"/>
  <c r="X237" i="8"/>
  <c r="W237" i="8"/>
  <c r="U237" i="8"/>
  <c r="T237" i="8"/>
  <c r="S237" i="8"/>
  <c r="R237" i="8"/>
  <c r="Q237" i="8"/>
  <c r="P237" i="8"/>
  <c r="N237" i="8"/>
  <c r="M237" i="8"/>
  <c r="L237" i="8"/>
  <c r="K237" i="8"/>
  <c r="J237" i="8"/>
  <c r="I237" i="8"/>
  <c r="G237" i="8"/>
  <c r="F237" i="8"/>
  <c r="E237" i="8"/>
  <c r="D237" i="8"/>
  <c r="C237" i="8"/>
  <c r="B237" i="8"/>
  <c r="AP236" i="8"/>
  <c r="AO236" i="8"/>
  <c r="AN236" i="8"/>
  <c r="AM236" i="8"/>
  <c r="AL236" i="8"/>
  <c r="AK236" i="8"/>
  <c r="AI236" i="8"/>
  <c r="AH236" i="8"/>
  <c r="AG236" i="8"/>
  <c r="AF236" i="8"/>
  <c r="AE236" i="8"/>
  <c r="AD236" i="8"/>
  <c r="AB236" i="8"/>
  <c r="AA236" i="8"/>
  <c r="Z236" i="8"/>
  <c r="Y236" i="8"/>
  <c r="X236" i="8"/>
  <c r="W236" i="8"/>
  <c r="U236" i="8"/>
  <c r="T236" i="8"/>
  <c r="S236" i="8"/>
  <c r="R236" i="8"/>
  <c r="Q236" i="8"/>
  <c r="P236" i="8"/>
  <c r="N236" i="8"/>
  <c r="M236" i="8"/>
  <c r="L236" i="8"/>
  <c r="K236" i="8"/>
  <c r="J236" i="8"/>
  <c r="I236" i="8"/>
  <c r="G236" i="8"/>
  <c r="F236" i="8"/>
  <c r="E236" i="8"/>
  <c r="D236" i="8"/>
  <c r="C236" i="8"/>
  <c r="B236" i="8"/>
  <c r="AP235" i="8"/>
  <c r="AO235" i="8"/>
  <c r="AN235" i="8"/>
  <c r="AM235" i="8"/>
  <c r="AL235" i="8"/>
  <c r="AK235" i="8"/>
  <c r="AI235" i="8"/>
  <c r="AH235" i="8"/>
  <c r="AG235" i="8"/>
  <c r="AF235" i="8"/>
  <c r="AE235" i="8"/>
  <c r="AD235" i="8"/>
  <c r="AB235" i="8"/>
  <c r="AA235" i="8"/>
  <c r="Z235" i="8"/>
  <c r="Y235" i="8"/>
  <c r="X235" i="8"/>
  <c r="W235" i="8"/>
  <c r="U235" i="8"/>
  <c r="T235" i="8"/>
  <c r="S235" i="8"/>
  <c r="R235" i="8"/>
  <c r="Q235" i="8"/>
  <c r="P235" i="8"/>
  <c r="N235" i="8"/>
  <c r="M235" i="8"/>
  <c r="L235" i="8"/>
  <c r="K235" i="8"/>
  <c r="J235" i="8"/>
  <c r="I235" i="8"/>
  <c r="G235" i="8"/>
  <c r="F235" i="8"/>
  <c r="E235" i="8"/>
  <c r="D235" i="8"/>
  <c r="C235" i="8"/>
  <c r="B235" i="8"/>
  <c r="AP234" i="8"/>
  <c r="AO234" i="8"/>
  <c r="AN234" i="8"/>
  <c r="AM234" i="8"/>
  <c r="AL234" i="8"/>
  <c r="AK234" i="8"/>
  <c r="AI234" i="8"/>
  <c r="AH234" i="8"/>
  <c r="AG234" i="8"/>
  <c r="AF234" i="8"/>
  <c r="AE234" i="8"/>
  <c r="AD234" i="8"/>
  <c r="AB234" i="8"/>
  <c r="AA234" i="8"/>
  <c r="Z234" i="8"/>
  <c r="Y234" i="8"/>
  <c r="X234" i="8"/>
  <c r="W234" i="8"/>
  <c r="U234" i="8"/>
  <c r="T234" i="8"/>
  <c r="S234" i="8"/>
  <c r="R234" i="8"/>
  <c r="Q234" i="8"/>
  <c r="P234" i="8"/>
  <c r="N234" i="8"/>
  <c r="M234" i="8"/>
  <c r="L234" i="8"/>
  <c r="K234" i="8"/>
  <c r="J234" i="8"/>
  <c r="I234" i="8"/>
  <c r="G234" i="8"/>
  <c r="F234" i="8"/>
  <c r="E234" i="8"/>
  <c r="D234" i="8"/>
  <c r="C234" i="8"/>
  <c r="B234" i="8"/>
  <c r="AP233" i="8"/>
  <c r="AO233" i="8"/>
  <c r="AN233" i="8"/>
  <c r="AM233" i="8"/>
  <c r="AL233" i="8"/>
  <c r="AK233" i="8"/>
  <c r="AI233" i="8"/>
  <c r="AH233" i="8"/>
  <c r="AG233" i="8"/>
  <c r="AF233" i="8"/>
  <c r="AE233" i="8"/>
  <c r="AD233" i="8"/>
  <c r="AB233" i="8"/>
  <c r="AA233" i="8"/>
  <c r="Z233" i="8"/>
  <c r="Y233" i="8"/>
  <c r="X233" i="8"/>
  <c r="W233" i="8"/>
  <c r="U233" i="8"/>
  <c r="T233" i="8"/>
  <c r="S233" i="8"/>
  <c r="R233" i="8"/>
  <c r="Q233" i="8"/>
  <c r="P233" i="8"/>
  <c r="N233" i="8"/>
  <c r="M233" i="8"/>
  <c r="L233" i="8"/>
  <c r="K233" i="8"/>
  <c r="J233" i="8"/>
  <c r="I233" i="8"/>
  <c r="G233" i="8"/>
  <c r="F233" i="8"/>
  <c r="E233" i="8"/>
  <c r="D233" i="8"/>
  <c r="C233" i="8"/>
  <c r="B233" i="8"/>
  <c r="AP232" i="8"/>
  <c r="AO232" i="8"/>
  <c r="AN232" i="8"/>
  <c r="AM232" i="8"/>
  <c r="AL232" i="8"/>
  <c r="AK232" i="8"/>
  <c r="AI232" i="8"/>
  <c r="AH232" i="8"/>
  <c r="AG232" i="8"/>
  <c r="AF232" i="8"/>
  <c r="AE232" i="8"/>
  <c r="AD232" i="8"/>
  <c r="AB232" i="8"/>
  <c r="AA232" i="8"/>
  <c r="Z232" i="8"/>
  <c r="Y232" i="8"/>
  <c r="X232" i="8"/>
  <c r="W232" i="8"/>
  <c r="U232" i="8"/>
  <c r="T232" i="8"/>
  <c r="S232" i="8"/>
  <c r="R232" i="8"/>
  <c r="Q232" i="8"/>
  <c r="P232" i="8"/>
  <c r="N232" i="8"/>
  <c r="M232" i="8"/>
  <c r="L232" i="8"/>
  <c r="K232" i="8"/>
  <c r="J232" i="8"/>
  <c r="I232" i="8"/>
  <c r="G232" i="8"/>
  <c r="F232" i="8"/>
  <c r="E232" i="8"/>
  <c r="D232" i="8"/>
  <c r="C232" i="8"/>
  <c r="B232" i="8"/>
  <c r="AP231" i="8"/>
  <c r="AO231" i="8"/>
  <c r="AN231" i="8"/>
  <c r="AM231" i="8"/>
  <c r="AL231" i="8"/>
  <c r="AK231" i="8"/>
  <c r="AI231" i="8"/>
  <c r="AH231" i="8"/>
  <c r="AG231" i="8"/>
  <c r="AF231" i="8"/>
  <c r="AE231" i="8"/>
  <c r="AD231" i="8"/>
  <c r="AB231" i="8"/>
  <c r="AA231" i="8"/>
  <c r="Z231" i="8"/>
  <c r="Y231" i="8"/>
  <c r="X231" i="8"/>
  <c r="W231" i="8"/>
  <c r="U231" i="8"/>
  <c r="T231" i="8"/>
  <c r="S231" i="8"/>
  <c r="R231" i="8"/>
  <c r="Q231" i="8"/>
  <c r="P231" i="8"/>
  <c r="N231" i="8"/>
  <c r="M231" i="8"/>
  <c r="L231" i="8"/>
  <c r="K231" i="8"/>
  <c r="J231" i="8"/>
  <c r="I231" i="8"/>
  <c r="G231" i="8"/>
  <c r="F231" i="8"/>
  <c r="E231" i="8"/>
  <c r="D231" i="8"/>
  <c r="C231" i="8"/>
  <c r="B231" i="8"/>
  <c r="AP230" i="8"/>
  <c r="AO230" i="8"/>
  <c r="AN230" i="8"/>
  <c r="AM230" i="8"/>
  <c r="AL230" i="8"/>
  <c r="AK230" i="8"/>
  <c r="AI230" i="8"/>
  <c r="AH230" i="8"/>
  <c r="AG230" i="8"/>
  <c r="AF230" i="8"/>
  <c r="AE230" i="8"/>
  <c r="AD230" i="8"/>
  <c r="AB230" i="8"/>
  <c r="AA230" i="8"/>
  <c r="Z230" i="8"/>
  <c r="Y230" i="8"/>
  <c r="X230" i="8"/>
  <c r="W230" i="8"/>
  <c r="U230" i="8"/>
  <c r="T230" i="8"/>
  <c r="S230" i="8"/>
  <c r="R230" i="8"/>
  <c r="Q230" i="8"/>
  <c r="P230" i="8"/>
  <c r="N230" i="8"/>
  <c r="M230" i="8"/>
  <c r="L230" i="8"/>
  <c r="K230" i="8"/>
  <c r="J230" i="8"/>
  <c r="I230" i="8"/>
  <c r="G230" i="8"/>
  <c r="F230" i="8"/>
  <c r="E230" i="8"/>
  <c r="D230" i="8"/>
  <c r="C230" i="8"/>
  <c r="B230" i="8"/>
  <c r="AP229" i="8"/>
  <c r="AO229" i="8"/>
  <c r="AN229" i="8"/>
  <c r="AM229" i="8"/>
  <c r="AL229" i="8"/>
  <c r="AK229" i="8"/>
  <c r="AI229" i="8"/>
  <c r="AH229" i="8"/>
  <c r="AG229" i="8"/>
  <c r="AF229" i="8"/>
  <c r="AE229" i="8"/>
  <c r="AD229" i="8"/>
  <c r="AB229" i="8"/>
  <c r="AA229" i="8"/>
  <c r="Z229" i="8"/>
  <c r="Y229" i="8"/>
  <c r="X229" i="8"/>
  <c r="W229" i="8"/>
  <c r="U229" i="8"/>
  <c r="T229" i="8"/>
  <c r="S229" i="8"/>
  <c r="R229" i="8"/>
  <c r="Q229" i="8"/>
  <c r="P229" i="8"/>
  <c r="N229" i="8"/>
  <c r="M229" i="8"/>
  <c r="L229" i="8"/>
  <c r="K229" i="8"/>
  <c r="J229" i="8"/>
  <c r="I229" i="8"/>
  <c r="G229" i="8"/>
  <c r="F229" i="8"/>
  <c r="E229" i="8"/>
  <c r="D229" i="8"/>
  <c r="C229" i="8"/>
  <c r="B229" i="8"/>
  <c r="AP228" i="8"/>
  <c r="AO228" i="8"/>
  <c r="AN228" i="8"/>
  <c r="AM228" i="8"/>
  <c r="AL228" i="8"/>
  <c r="AK228" i="8"/>
  <c r="AI228" i="8"/>
  <c r="AH228" i="8"/>
  <c r="AG228" i="8"/>
  <c r="AF228" i="8"/>
  <c r="AE228" i="8"/>
  <c r="AD228" i="8"/>
  <c r="AB228" i="8"/>
  <c r="AA228" i="8"/>
  <c r="Z228" i="8"/>
  <c r="Y228" i="8"/>
  <c r="X228" i="8"/>
  <c r="W228" i="8"/>
  <c r="U228" i="8"/>
  <c r="T228" i="8"/>
  <c r="S228" i="8"/>
  <c r="R228" i="8"/>
  <c r="Q228" i="8"/>
  <c r="P228" i="8"/>
  <c r="N228" i="8"/>
  <c r="M228" i="8"/>
  <c r="L228" i="8"/>
  <c r="K228" i="8"/>
  <c r="J228" i="8"/>
  <c r="I228" i="8"/>
  <c r="G228" i="8"/>
  <c r="F228" i="8"/>
  <c r="E228" i="8"/>
  <c r="D228" i="8"/>
  <c r="C228" i="8"/>
  <c r="B228" i="8"/>
  <c r="AP227" i="8"/>
  <c r="AO227" i="8"/>
  <c r="AN227" i="8"/>
  <c r="AM227" i="8"/>
  <c r="AL227" i="8"/>
  <c r="AK227" i="8"/>
  <c r="AI227" i="8"/>
  <c r="AH227" i="8"/>
  <c r="AG227" i="8"/>
  <c r="AF227" i="8"/>
  <c r="AE227" i="8"/>
  <c r="AD227" i="8"/>
  <c r="AB227" i="8"/>
  <c r="AA227" i="8"/>
  <c r="Z227" i="8"/>
  <c r="Y227" i="8"/>
  <c r="X227" i="8"/>
  <c r="W227" i="8"/>
  <c r="U227" i="8"/>
  <c r="T227" i="8"/>
  <c r="S227" i="8"/>
  <c r="R227" i="8"/>
  <c r="Q227" i="8"/>
  <c r="P227" i="8"/>
  <c r="N227" i="8"/>
  <c r="M227" i="8"/>
  <c r="L227" i="8"/>
  <c r="K227" i="8"/>
  <c r="J227" i="8"/>
  <c r="I227" i="8"/>
  <c r="G227" i="8"/>
  <c r="F227" i="8"/>
  <c r="E227" i="8"/>
  <c r="D227" i="8"/>
  <c r="C227" i="8"/>
  <c r="B227" i="8"/>
  <c r="AP226" i="8"/>
  <c r="AO226" i="8"/>
  <c r="AN226" i="8"/>
  <c r="AM226" i="8"/>
  <c r="AL226" i="8"/>
  <c r="AK226" i="8"/>
  <c r="AI226" i="8"/>
  <c r="AH226" i="8"/>
  <c r="AG226" i="8"/>
  <c r="AF226" i="8"/>
  <c r="AE226" i="8"/>
  <c r="AD226" i="8"/>
  <c r="AB226" i="8"/>
  <c r="AA226" i="8"/>
  <c r="Z226" i="8"/>
  <c r="Y226" i="8"/>
  <c r="X226" i="8"/>
  <c r="W226" i="8"/>
  <c r="U226" i="8"/>
  <c r="T226" i="8"/>
  <c r="S226" i="8"/>
  <c r="R226" i="8"/>
  <c r="Q226" i="8"/>
  <c r="P226" i="8"/>
  <c r="N226" i="8"/>
  <c r="M226" i="8"/>
  <c r="L226" i="8"/>
  <c r="K226" i="8"/>
  <c r="J226" i="8"/>
  <c r="I226" i="8"/>
  <c r="G226" i="8"/>
  <c r="F226" i="8"/>
  <c r="E226" i="8"/>
  <c r="D226" i="8"/>
  <c r="C226" i="8"/>
  <c r="B226" i="8"/>
  <c r="AP225" i="8"/>
  <c r="AO225" i="8"/>
  <c r="AN225" i="8"/>
  <c r="AM225" i="8"/>
  <c r="AL225" i="8"/>
  <c r="AK225" i="8"/>
  <c r="AI225" i="8"/>
  <c r="AH225" i="8"/>
  <c r="AG225" i="8"/>
  <c r="AF225" i="8"/>
  <c r="AE225" i="8"/>
  <c r="AD225" i="8"/>
  <c r="AB225" i="8"/>
  <c r="AA225" i="8"/>
  <c r="Z225" i="8"/>
  <c r="Y225" i="8"/>
  <c r="X225" i="8"/>
  <c r="W225" i="8"/>
  <c r="U225" i="8"/>
  <c r="T225" i="8"/>
  <c r="S225" i="8"/>
  <c r="R225" i="8"/>
  <c r="Q225" i="8"/>
  <c r="P225" i="8"/>
  <c r="N225" i="8"/>
  <c r="M225" i="8"/>
  <c r="L225" i="8"/>
  <c r="K225" i="8"/>
  <c r="J225" i="8"/>
  <c r="I225" i="8"/>
  <c r="G225" i="8"/>
  <c r="F225" i="8"/>
  <c r="E225" i="8"/>
  <c r="D225" i="8"/>
  <c r="C225" i="8"/>
  <c r="B225" i="8"/>
  <c r="AP224" i="8"/>
  <c r="AO224" i="8"/>
  <c r="AN224" i="8"/>
  <c r="AM224" i="8"/>
  <c r="AL224" i="8"/>
  <c r="AK224" i="8"/>
  <c r="AI224" i="8"/>
  <c r="AH224" i="8"/>
  <c r="AG224" i="8"/>
  <c r="AF224" i="8"/>
  <c r="AE224" i="8"/>
  <c r="AD224" i="8"/>
  <c r="AB224" i="8"/>
  <c r="AA224" i="8"/>
  <c r="Z224" i="8"/>
  <c r="Y224" i="8"/>
  <c r="X224" i="8"/>
  <c r="W224" i="8"/>
  <c r="U224" i="8"/>
  <c r="T224" i="8"/>
  <c r="S224" i="8"/>
  <c r="R224" i="8"/>
  <c r="Q224" i="8"/>
  <c r="P224" i="8"/>
  <c r="N224" i="8"/>
  <c r="M224" i="8"/>
  <c r="L224" i="8"/>
  <c r="K224" i="8"/>
  <c r="J224" i="8"/>
  <c r="I224" i="8"/>
  <c r="G224" i="8"/>
  <c r="F224" i="8"/>
  <c r="E224" i="8"/>
  <c r="D224" i="8"/>
  <c r="C224" i="8"/>
  <c r="B224" i="8"/>
  <c r="AP223" i="8"/>
  <c r="AO223" i="8"/>
  <c r="AN223" i="8"/>
  <c r="AM223" i="8"/>
  <c r="AL223" i="8"/>
  <c r="AK223" i="8"/>
  <c r="AI223" i="8"/>
  <c r="AH223" i="8"/>
  <c r="AG223" i="8"/>
  <c r="AF223" i="8"/>
  <c r="AE223" i="8"/>
  <c r="AD223" i="8"/>
  <c r="AB223" i="8"/>
  <c r="AA223" i="8"/>
  <c r="Z223" i="8"/>
  <c r="Y223" i="8"/>
  <c r="X223" i="8"/>
  <c r="W223" i="8"/>
  <c r="U223" i="8"/>
  <c r="T223" i="8"/>
  <c r="S223" i="8"/>
  <c r="R223" i="8"/>
  <c r="Q223" i="8"/>
  <c r="P223" i="8"/>
  <c r="N223" i="8"/>
  <c r="M223" i="8"/>
  <c r="L223" i="8"/>
  <c r="K223" i="8"/>
  <c r="J223" i="8"/>
  <c r="I223" i="8"/>
  <c r="G223" i="8"/>
  <c r="F223" i="8"/>
  <c r="E223" i="8"/>
  <c r="D223" i="8"/>
  <c r="C223" i="8"/>
  <c r="B223" i="8"/>
  <c r="AP222" i="8"/>
  <c r="AO222" i="8"/>
  <c r="AN222" i="8"/>
  <c r="AM222" i="8"/>
  <c r="AL222" i="8"/>
  <c r="AK222" i="8"/>
  <c r="AI222" i="8"/>
  <c r="AH222" i="8"/>
  <c r="AG222" i="8"/>
  <c r="AF222" i="8"/>
  <c r="AE222" i="8"/>
  <c r="AD222" i="8"/>
  <c r="AB222" i="8"/>
  <c r="AA222" i="8"/>
  <c r="Z222" i="8"/>
  <c r="Y222" i="8"/>
  <c r="X222" i="8"/>
  <c r="W222" i="8"/>
  <c r="U222" i="8"/>
  <c r="T222" i="8"/>
  <c r="S222" i="8"/>
  <c r="R222" i="8"/>
  <c r="Q222" i="8"/>
  <c r="P222" i="8"/>
  <c r="N222" i="8"/>
  <c r="M222" i="8"/>
  <c r="L222" i="8"/>
  <c r="K222" i="8"/>
  <c r="J222" i="8"/>
  <c r="I222" i="8"/>
  <c r="G222" i="8"/>
  <c r="F222" i="8"/>
  <c r="E222" i="8"/>
  <c r="D222" i="8"/>
  <c r="C222" i="8"/>
  <c r="B222" i="8"/>
  <c r="AP221" i="8"/>
  <c r="AO221" i="8"/>
  <c r="AN221" i="8"/>
  <c r="AM221" i="8"/>
  <c r="AL221" i="8"/>
  <c r="AK221" i="8"/>
  <c r="AI221" i="8"/>
  <c r="AH221" i="8"/>
  <c r="AG221" i="8"/>
  <c r="AF221" i="8"/>
  <c r="AE221" i="8"/>
  <c r="AD221" i="8"/>
  <c r="AB221" i="8"/>
  <c r="AA221" i="8"/>
  <c r="Z221" i="8"/>
  <c r="Y221" i="8"/>
  <c r="X221" i="8"/>
  <c r="W221" i="8"/>
  <c r="U221" i="8"/>
  <c r="T221" i="8"/>
  <c r="S221" i="8"/>
  <c r="R221" i="8"/>
  <c r="Q221" i="8"/>
  <c r="P221" i="8"/>
  <c r="N221" i="8"/>
  <c r="M221" i="8"/>
  <c r="L221" i="8"/>
  <c r="K221" i="8"/>
  <c r="J221" i="8"/>
  <c r="I221" i="8"/>
  <c r="G221" i="8"/>
  <c r="F221" i="8"/>
  <c r="E221" i="8"/>
  <c r="D221" i="8"/>
  <c r="C221" i="8"/>
  <c r="B221" i="8"/>
  <c r="AP220" i="8"/>
  <c r="AO220" i="8"/>
  <c r="AN220" i="8"/>
  <c r="AM220" i="8"/>
  <c r="AL220" i="8"/>
  <c r="AK220" i="8"/>
  <c r="AI220" i="8"/>
  <c r="AH220" i="8"/>
  <c r="AG220" i="8"/>
  <c r="AF220" i="8"/>
  <c r="AE220" i="8"/>
  <c r="AD220" i="8"/>
  <c r="AB220" i="8"/>
  <c r="AA220" i="8"/>
  <c r="Z220" i="8"/>
  <c r="Y220" i="8"/>
  <c r="X220" i="8"/>
  <c r="W220" i="8"/>
  <c r="U220" i="8"/>
  <c r="T220" i="8"/>
  <c r="S220" i="8"/>
  <c r="R220" i="8"/>
  <c r="Q220" i="8"/>
  <c r="P220" i="8"/>
  <c r="N220" i="8"/>
  <c r="M220" i="8"/>
  <c r="L220" i="8"/>
  <c r="K220" i="8"/>
  <c r="J220" i="8"/>
  <c r="I220" i="8"/>
  <c r="G220" i="8"/>
  <c r="F220" i="8"/>
  <c r="E220" i="8"/>
  <c r="D220" i="8"/>
  <c r="C220" i="8"/>
  <c r="B220" i="8"/>
  <c r="AP219" i="8"/>
  <c r="AO219" i="8"/>
  <c r="AN219" i="8"/>
  <c r="AM219" i="8"/>
  <c r="AL219" i="8"/>
  <c r="AK219" i="8"/>
  <c r="AI219" i="8"/>
  <c r="AH219" i="8"/>
  <c r="AG219" i="8"/>
  <c r="AF219" i="8"/>
  <c r="AE219" i="8"/>
  <c r="AD219" i="8"/>
  <c r="AB219" i="8"/>
  <c r="AA219" i="8"/>
  <c r="Z219" i="8"/>
  <c r="Y219" i="8"/>
  <c r="X219" i="8"/>
  <c r="W219" i="8"/>
  <c r="U219" i="8"/>
  <c r="T219" i="8"/>
  <c r="S219" i="8"/>
  <c r="R219" i="8"/>
  <c r="Q219" i="8"/>
  <c r="P219" i="8"/>
  <c r="N219" i="8"/>
  <c r="M219" i="8"/>
  <c r="L219" i="8"/>
  <c r="K219" i="8"/>
  <c r="J219" i="8"/>
  <c r="I219" i="8"/>
  <c r="G219" i="8"/>
  <c r="F219" i="8"/>
  <c r="E219" i="8"/>
  <c r="D219" i="8"/>
  <c r="C219" i="8"/>
  <c r="B219" i="8"/>
  <c r="AP218" i="8"/>
  <c r="AO218" i="8"/>
  <c r="AN218" i="8"/>
  <c r="AM218" i="8"/>
  <c r="AL218" i="8"/>
  <c r="AK218" i="8"/>
  <c r="AI218" i="8"/>
  <c r="AH218" i="8"/>
  <c r="AG218" i="8"/>
  <c r="AF218" i="8"/>
  <c r="AE218" i="8"/>
  <c r="AD218" i="8"/>
  <c r="AB218" i="8"/>
  <c r="AA218" i="8"/>
  <c r="Z218" i="8"/>
  <c r="Y218" i="8"/>
  <c r="X218" i="8"/>
  <c r="W218" i="8"/>
  <c r="U218" i="8"/>
  <c r="T218" i="8"/>
  <c r="S218" i="8"/>
  <c r="R218" i="8"/>
  <c r="Q218" i="8"/>
  <c r="P218" i="8"/>
  <c r="N218" i="8"/>
  <c r="M218" i="8"/>
  <c r="L218" i="8"/>
  <c r="K218" i="8"/>
  <c r="J218" i="8"/>
  <c r="I218" i="8"/>
  <c r="G218" i="8"/>
  <c r="F218" i="8"/>
  <c r="E218" i="8"/>
  <c r="D218" i="8"/>
  <c r="C218" i="8"/>
  <c r="B218" i="8"/>
  <c r="AP217" i="8"/>
  <c r="AO217" i="8"/>
  <c r="AN217" i="8"/>
  <c r="AM217" i="8"/>
  <c r="AL217" i="8"/>
  <c r="AK217" i="8"/>
  <c r="AI217" i="8"/>
  <c r="AH217" i="8"/>
  <c r="AG217" i="8"/>
  <c r="AF217" i="8"/>
  <c r="AE217" i="8"/>
  <c r="AD217" i="8"/>
  <c r="AB217" i="8"/>
  <c r="AA217" i="8"/>
  <c r="Z217" i="8"/>
  <c r="Y217" i="8"/>
  <c r="X217" i="8"/>
  <c r="W217" i="8"/>
  <c r="U217" i="8"/>
  <c r="T217" i="8"/>
  <c r="S217" i="8"/>
  <c r="R217" i="8"/>
  <c r="Q217" i="8"/>
  <c r="P217" i="8"/>
  <c r="N217" i="8"/>
  <c r="M217" i="8"/>
  <c r="L217" i="8"/>
  <c r="K217" i="8"/>
  <c r="J217" i="8"/>
  <c r="I217" i="8"/>
  <c r="G217" i="8"/>
  <c r="F217" i="8"/>
  <c r="E217" i="8"/>
  <c r="D217" i="8"/>
  <c r="C217" i="8"/>
  <c r="B217" i="8"/>
  <c r="AP216" i="8"/>
  <c r="AO216" i="8"/>
  <c r="AN216" i="8"/>
  <c r="AM216" i="8"/>
  <c r="AL216" i="8"/>
  <c r="AK216" i="8"/>
  <c r="AI216" i="8"/>
  <c r="AH216" i="8"/>
  <c r="AG216" i="8"/>
  <c r="AF216" i="8"/>
  <c r="AE216" i="8"/>
  <c r="AD216" i="8"/>
  <c r="AB216" i="8"/>
  <c r="AA216" i="8"/>
  <c r="Z216" i="8"/>
  <c r="Y216" i="8"/>
  <c r="X216" i="8"/>
  <c r="W216" i="8"/>
  <c r="U216" i="8"/>
  <c r="T216" i="8"/>
  <c r="S216" i="8"/>
  <c r="R216" i="8"/>
  <c r="Q216" i="8"/>
  <c r="P216" i="8"/>
  <c r="N216" i="8"/>
  <c r="M216" i="8"/>
  <c r="L216" i="8"/>
  <c r="K216" i="8"/>
  <c r="J216" i="8"/>
  <c r="I216" i="8"/>
  <c r="G216" i="8"/>
  <c r="F216" i="8"/>
  <c r="E216" i="8"/>
  <c r="D216" i="8"/>
  <c r="C216" i="8"/>
  <c r="B216" i="8"/>
  <c r="AP215" i="8"/>
  <c r="AO215" i="8"/>
  <c r="AN215" i="8"/>
  <c r="AM215" i="8"/>
  <c r="AL215" i="8"/>
  <c r="AK215" i="8"/>
  <c r="AI215" i="8"/>
  <c r="AH215" i="8"/>
  <c r="AG215" i="8"/>
  <c r="AF215" i="8"/>
  <c r="AE215" i="8"/>
  <c r="AD215" i="8"/>
  <c r="AB215" i="8"/>
  <c r="AA215" i="8"/>
  <c r="Z215" i="8"/>
  <c r="Y215" i="8"/>
  <c r="X215" i="8"/>
  <c r="W215" i="8"/>
  <c r="U215" i="8"/>
  <c r="T215" i="8"/>
  <c r="S215" i="8"/>
  <c r="R215" i="8"/>
  <c r="Q215" i="8"/>
  <c r="P215" i="8"/>
  <c r="N215" i="8"/>
  <c r="M215" i="8"/>
  <c r="L215" i="8"/>
  <c r="K215" i="8"/>
  <c r="J215" i="8"/>
  <c r="I215" i="8"/>
  <c r="G215" i="8"/>
  <c r="F215" i="8"/>
  <c r="E215" i="8"/>
  <c r="D215" i="8"/>
  <c r="C215" i="8"/>
  <c r="B215" i="8"/>
  <c r="AP214" i="8"/>
  <c r="AO214" i="8"/>
  <c r="AN214" i="8"/>
  <c r="AM214" i="8"/>
  <c r="AL214" i="8"/>
  <c r="AK214" i="8"/>
  <c r="AI214" i="8"/>
  <c r="AH214" i="8"/>
  <c r="AG214" i="8"/>
  <c r="AF214" i="8"/>
  <c r="AE214" i="8"/>
  <c r="AD214" i="8"/>
  <c r="AB214" i="8"/>
  <c r="AA214" i="8"/>
  <c r="Z214" i="8"/>
  <c r="Y214" i="8"/>
  <c r="X214" i="8"/>
  <c r="W214" i="8"/>
  <c r="U214" i="8"/>
  <c r="T214" i="8"/>
  <c r="S214" i="8"/>
  <c r="R214" i="8"/>
  <c r="Q214" i="8"/>
  <c r="P214" i="8"/>
  <c r="N214" i="8"/>
  <c r="M214" i="8"/>
  <c r="L214" i="8"/>
  <c r="K214" i="8"/>
  <c r="J214" i="8"/>
  <c r="I214" i="8"/>
  <c r="G214" i="8"/>
  <c r="F214" i="8"/>
  <c r="E214" i="8"/>
  <c r="D214" i="8"/>
  <c r="C214" i="8"/>
  <c r="B214" i="8"/>
  <c r="AP213" i="8"/>
  <c r="AO213" i="8"/>
  <c r="AN213" i="8"/>
  <c r="AM213" i="8"/>
  <c r="AL213" i="8"/>
  <c r="AK213" i="8"/>
  <c r="AI213" i="8"/>
  <c r="AH213" i="8"/>
  <c r="AG213" i="8"/>
  <c r="AF213" i="8"/>
  <c r="AE213" i="8"/>
  <c r="AD213" i="8"/>
  <c r="AB213" i="8"/>
  <c r="AA213" i="8"/>
  <c r="Z213" i="8"/>
  <c r="Y213" i="8"/>
  <c r="X213" i="8"/>
  <c r="W213" i="8"/>
  <c r="U213" i="8"/>
  <c r="T213" i="8"/>
  <c r="S213" i="8"/>
  <c r="R213" i="8"/>
  <c r="Q213" i="8"/>
  <c r="P213" i="8"/>
  <c r="N213" i="8"/>
  <c r="M213" i="8"/>
  <c r="L213" i="8"/>
  <c r="K213" i="8"/>
  <c r="J213" i="8"/>
  <c r="I213" i="8"/>
  <c r="G213" i="8"/>
  <c r="F213" i="8"/>
  <c r="E213" i="8"/>
  <c r="D213" i="8"/>
  <c r="C213" i="8"/>
  <c r="B213" i="8"/>
  <c r="AP212" i="8"/>
  <c r="AO212" i="8"/>
  <c r="AN212" i="8"/>
  <c r="AM212" i="8"/>
  <c r="AL212" i="8"/>
  <c r="AK212" i="8"/>
  <c r="AI212" i="8"/>
  <c r="AH212" i="8"/>
  <c r="AG212" i="8"/>
  <c r="AF212" i="8"/>
  <c r="AE212" i="8"/>
  <c r="AD212" i="8"/>
  <c r="AB212" i="8"/>
  <c r="AA212" i="8"/>
  <c r="Z212" i="8"/>
  <c r="Y212" i="8"/>
  <c r="X212" i="8"/>
  <c r="W212" i="8"/>
  <c r="U212" i="8"/>
  <c r="T212" i="8"/>
  <c r="S212" i="8"/>
  <c r="R212" i="8"/>
  <c r="Q212" i="8"/>
  <c r="P212" i="8"/>
  <c r="N212" i="8"/>
  <c r="M212" i="8"/>
  <c r="L212" i="8"/>
  <c r="K212" i="8"/>
  <c r="J212" i="8"/>
  <c r="I212" i="8"/>
  <c r="G212" i="8"/>
  <c r="F212" i="8"/>
  <c r="E212" i="8"/>
  <c r="D212" i="8"/>
  <c r="C212" i="8"/>
  <c r="B212" i="8"/>
  <c r="AP211" i="8"/>
  <c r="AO211" i="8"/>
  <c r="AN211" i="8"/>
  <c r="AM211" i="8"/>
  <c r="AL211" i="8"/>
  <c r="AK211" i="8"/>
  <c r="AI211" i="8"/>
  <c r="AH211" i="8"/>
  <c r="AG211" i="8"/>
  <c r="AF211" i="8"/>
  <c r="AE211" i="8"/>
  <c r="AD211" i="8"/>
  <c r="AB211" i="8"/>
  <c r="AA211" i="8"/>
  <c r="Z211" i="8"/>
  <c r="Y211" i="8"/>
  <c r="X211" i="8"/>
  <c r="W211" i="8"/>
  <c r="U211" i="8"/>
  <c r="T211" i="8"/>
  <c r="S211" i="8"/>
  <c r="R211" i="8"/>
  <c r="Q211" i="8"/>
  <c r="P211" i="8"/>
  <c r="N211" i="8"/>
  <c r="M211" i="8"/>
  <c r="L211" i="8"/>
  <c r="K211" i="8"/>
  <c r="J211" i="8"/>
  <c r="I211" i="8"/>
  <c r="G211" i="8"/>
  <c r="F211" i="8"/>
  <c r="E211" i="8"/>
  <c r="D211" i="8"/>
  <c r="C211" i="8"/>
  <c r="B211" i="8"/>
  <c r="AP210" i="8"/>
  <c r="AO210" i="8"/>
  <c r="AN210" i="8"/>
  <c r="AM210" i="8"/>
  <c r="AL210" i="8"/>
  <c r="AK210" i="8"/>
  <c r="AI210" i="8"/>
  <c r="AH210" i="8"/>
  <c r="AG210" i="8"/>
  <c r="AF210" i="8"/>
  <c r="AE210" i="8"/>
  <c r="AD210" i="8"/>
  <c r="AB210" i="8"/>
  <c r="AA210" i="8"/>
  <c r="Z210" i="8"/>
  <c r="Y210" i="8"/>
  <c r="X210" i="8"/>
  <c r="W210" i="8"/>
  <c r="U210" i="8"/>
  <c r="T210" i="8"/>
  <c r="S210" i="8"/>
  <c r="R210" i="8"/>
  <c r="Q210" i="8"/>
  <c r="P210" i="8"/>
  <c r="N210" i="8"/>
  <c r="M210" i="8"/>
  <c r="L210" i="8"/>
  <c r="K210" i="8"/>
  <c r="J210" i="8"/>
  <c r="I210" i="8"/>
  <c r="G210" i="8"/>
  <c r="F210" i="8"/>
  <c r="E210" i="8"/>
  <c r="D210" i="8"/>
  <c r="C210" i="8"/>
  <c r="B210" i="8"/>
  <c r="AP209" i="8"/>
  <c r="AO209" i="8"/>
  <c r="AN209" i="8"/>
  <c r="AM209" i="8"/>
  <c r="AL209" i="8"/>
  <c r="AK209" i="8"/>
  <c r="AI209" i="8"/>
  <c r="AH209" i="8"/>
  <c r="AG209" i="8"/>
  <c r="AF209" i="8"/>
  <c r="AE209" i="8"/>
  <c r="AD209" i="8"/>
  <c r="AB209" i="8"/>
  <c r="AA209" i="8"/>
  <c r="Z209" i="8"/>
  <c r="Y209" i="8"/>
  <c r="X209" i="8"/>
  <c r="W209" i="8"/>
  <c r="U209" i="8"/>
  <c r="T209" i="8"/>
  <c r="S209" i="8"/>
  <c r="R209" i="8"/>
  <c r="Q209" i="8"/>
  <c r="P209" i="8"/>
  <c r="N209" i="8"/>
  <c r="M209" i="8"/>
  <c r="L209" i="8"/>
  <c r="K209" i="8"/>
  <c r="J209" i="8"/>
  <c r="I209" i="8"/>
  <c r="G209" i="8"/>
  <c r="F209" i="8"/>
  <c r="E209" i="8"/>
  <c r="D209" i="8"/>
  <c r="C209" i="8"/>
  <c r="B209" i="8"/>
  <c r="AP208" i="8"/>
  <c r="AO208" i="8"/>
  <c r="AN208" i="8"/>
  <c r="AM208" i="8"/>
  <c r="AL208" i="8"/>
  <c r="AK208" i="8"/>
  <c r="AI208" i="8"/>
  <c r="AH208" i="8"/>
  <c r="AG208" i="8"/>
  <c r="AF208" i="8"/>
  <c r="AE208" i="8"/>
  <c r="AD208" i="8"/>
  <c r="AB208" i="8"/>
  <c r="AA208" i="8"/>
  <c r="Z208" i="8"/>
  <c r="Y208" i="8"/>
  <c r="X208" i="8"/>
  <c r="W208" i="8"/>
  <c r="U208" i="8"/>
  <c r="T208" i="8"/>
  <c r="S208" i="8"/>
  <c r="R208" i="8"/>
  <c r="Q208" i="8"/>
  <c r="P208" i="8"/>
  <c r="N208" i="8"/>
  <c r="M208" i="8"/>
  <c r="L208" i="8"/>
  <c r="K208" i="8"/>
  <c r="J208" i="8"/>
  <c r="I208" i="8"/>
  <c r="G208" i="8"/>
  <c r="F208" i="8"/>
  <c r="E208" i="8"/>
  <c r="D208" i="8"/>
  <c r="C208" i="8"/>
  <c r="B208" i="8"/>
  <c r="AP207" i="8"/>
  <c r="AO207" i="8"/>
  <c r="AN207" i="8"/>
  <c r="AM207" i="8"/>
  <c r="AL207" i="8"/>
  <c r="AK207" i="8"/>
  <c r="AI207" i="8"/>
  <c r="AH207" i="8"/>
  <c r="AG207" i="8"/>
  <c r="AF207" i="8"/>
  <c r="AE207" i="8"/>
  <c r="AD207" i="8"/>
  <c r="AB207" i="8"/>
  <c r="AA207" i="8"/>
  <c r="Z207" i="8"/>
  <c r="Y207" i="8"/>
  <c r="X207" i="8"/>
  <c r="W207" i="8"/>
  <c r="U207" i="8"/>
  <c r="T207" i="8"/>
  <c r="S207" i="8"/>
  <c r="R207" i="8"/>
  <c r="Q207" i="8"/>
  <c r="P207" i="8"/>
  <c r="N207" i="8"/>
  <c r="M207" i="8"/>
  <c r="L207" i="8"/>
  <c r="K207" i="8"/>
  <c r="J207" i="8"/>
  <c r="I207" i="8"/>
  <c r="G207" i="8"/>
  <c r="F207" i="8"/>
  <c r="E207" i="8"/>
  <c r="D207" i="8"/>
  <c r="C207" i="8"/>
  <c r="B207" i="8"/>
  <c r="AP206" i="8"/>
  <c r="AO206" i="8"/>
  <c r="AN206" i="8"/>
  <c r="AM206" i="8"/>
  <c r="AL206" i="8"/>
  <c r="AK206" i="8"/>
  <c r="AI206" i="8"/>
  <c r="AH206" i="8"/>
  <c r="AG206" i="8"/>
  <c r="AF206" i="8"/>
  <c r="AE206" i="8"/>
  <c r="AD206" i="8"/>
  <c r="AB206" i="8"/>
  <c r="AA206" i="8"/>
  <c r="Z206" i="8"/>
  <c r="Y206" i="8"/>
  <c r="X206" i="8"/>
  <c r="W206" i="8"/>
  <c r="U206" i="8"/>
  <c r="T206" i="8"/>
  <c r="S206" i="8"/>
  <c r="R206" i="8"/>
  <c r="Q206" i="8"/>
  <c r="P206" i="8"/>
  <c r="N206" i="8"/>
  <c r="M206" i="8"/>
  <c r="L206" i="8"/>
  <c r="K206" i="8"/>
  <c r="J206" i="8"/>
  <c r="I206" i="8"/>
  <c r="G206" i="8"/>
  <c r="F206" i="8"/>
  <c r="E206" i="8"/>
  <c r="D206" i="8"/>
  <c r="C206" i="8"/>
  <c r="B206" i="8"/>
  <c r="AP205" i="8"/>
  <c r="AO205" i="8"/>
  <c r="AN205" i="8"/>
  <c r="AM205" i="8"/>
  <c r="AL205" i="8"/>
  <c r="AK205" i="8"/>
  <c r="AI205" i="8"/>
  <c r="AH205" i="8"/>
  <c r="AG205" i="8"/>
  <c r="AF205" i="8"/>
  <c r="AE205" i="8"/>
  <c r="AD205" i="8"/>
  <c r="AB205" i="8"/>
  <c r="AA205" i="8"/>
  <c r="Z205" i="8"/>
  <c r="Y205" i="8"/>
  <c r="X205" i="8"/>
  <c r="W205" i="8"/>
  <c r="U205" i="8"/>
  <c r="T205" i="8"/>
  <c r="S205" i="8"/>
  <c r="R205" i="8"/>
  <c r="Q205" i="8"/>
  <c r="P205" i="8"/>
  <c r="N205" i="8"/>
  <c r="M205" i="8"/>
  <c r="L205" i="8"/>
  <c r="K205" i="8"/>
  <c r="J205" i="8"/>
  <c r="I205" i="8"/>
  <c r="G205" i="8"/>
  <c r="F205" i="8"/>
  <c r="E205" i="8"/>
  <c r="D205" i="8"/>
  <c r="C205" i="8"/>
  <c r="B205" i="8"/>
  <c r="AP204" i="8"/>
  <c r="AO204" i="8"/>
  <c r="AN204" i="8"/>
  <c r="AM204" i="8"/>
  <c r="AL204" i="8"/>
  <c r="AK204" i="8"/>
  <c r="AI204" i="8"/>
  <c r="AH204" i="8"/>
  <c r="AG204" i="8"/>
  <c r="AF204" i="8"/>
  <c r="AE204" i="8"/>
  <c r="AD204" i="8"/>
  <c r="AB204" i="8"/>
  <c r="AA204" i="8"/>
  <c r="Z204" i="8"/>
  <c r="Y204" i="8"/>
  <c r="X204" i="8"/>
  <c r="W204" i="8"/>
  <c r="U204" i="8"/>
  <c r="T204" i="8"/>
  <c r="S204" i="8"/>
  <c r="R204" i="8"/>
  <c r="Q204" i="8"/>
  <c r="P204" i="8"/>
  <c r="N204" i="8"/>
  <c r="M204" i="8"/>
  <c r="L204" i="8"/>
  <c r="K204" i="8"/>
  <c r="J204" i="8"/>
  <c r="I204" i="8"/>
  <c r="G204" i="8"/>
  <c r="F204" i="8"/>
  <c r="E204" i="8"/>
  <c r="D204" i="8"/>
  <c r="C204" i="8"/>
  <c r="B204" i="8"/>
  <c r="AP203" i="8"/>
  <c r="AO203" i="8"/>
  <c r="AN203" i="8"/>
  <c r="AM203" i="8"/>
  <c r="AL203" i="8"/>
  <c r="AK203" i="8"/>
  <c r="AI203" i="8"/>
  <c r="AH203" i="8"/>
  <c r="AG203" i="8"/>
  <c r="AF203" i="8"/>
  <c r="AE203" i="8"/>
  <c r="AD203" i="8"/>
  <c r="AB203" i="8"/>
  <c r="AA203" i="8"/>
  <c r="Z203" i="8"/>
  <c r="Y203" i="8"/>
  <c r="X203" i="8"/>
  <c r="W203" i="8"/>
  <c r="U203" i="8"/>
  <c r="T203" i="8"/>
  <c r="S203" i="8"/>
  <c r="R203" i="8"/>
  <c r="Q203" i="8"/>
  <c r="P203" i="8"/>
  <c r="N203" i="8"/>
  <c r="M203" i="8"/>
  <c r="L203" i="8"/>
  <c r="K203" i="8"/>
  <c r="J203" i="8"/>
  <c r="I203" i="8"/>
  <c r="G203" i="8"/>
  <c r="F203" i="8"/>
  <c r="E203" i="8"/>
  <c r="D203" i="8"/>
  <c r="C203" i="8"/>
  <c r="B203" i="8"/>
  <c r="AP202" i="8"/>
  <c r="AO202" i="8"/>
  <c r="AN202" i="8"/>
  <c r="AM202" i="8"/>
  <c r="AL202" i="8"/>
  <c r="AK202" i="8"/>
  <c r="AI202" i="8"/>
  <c r="AH202" i="8"/>
  <c r="AG202" i="8"/>
  <c r="AF202" i="8"/>
  <c r="AE202" i="8"/>
  <c r="AD202" i="8"/>
  <c r="AB202" i="8"/>
  <c r="AA202" i="8"/>
  <c r="Z202" i="8"/>
  <c r="Y202" i="8"/>
  <c r="X202" i="8"/>
  <c r="W202" i="8"/>
  <c r="U202" i="8"/>
  <c r="T202" i="8"/>
  <c r="S202" i="8"/>
  <c r="R202" i="8"/>
  <c r="Q202" i="8"/>
  <c r="P202" i="8"/>
  <c r="N202" i="8"/>
  <c r="M202" i="8"/>
  <c r="L202" i="8"/>
  <c r="K202" i="8"/>
  <c r="J202" i="8"/>
  <c r="I202" i="8"/>
  <c r="G202" i="8"/>
  <c r="F202" i="8"/>
  <c r="E202" i="8"/>
  <c r="D202" i="8"/>
  <c r="C202" i="8"/>
  <c r="B202" i="8"/>
  <c r="AP201" i="8"/>
  <c r="AO201" i="8"/>
  <c r="AN201" i="8"/>
  <c r="AM201" i="8"/>
  <c r="AL201" i="8"/>
  <c r="AK201" i="8"/>
  <c r="AI201" i="8"/>
  <c r="AH201" i="8"/>
  <c r="AG201" i="8"/>
  <c r="AF201" i="8"/>
  <c r="AE201" i="8"/>
  <c r="AD201" i="8"/>
  <c r="AB201" i="8"/>
  <c r="AA201" i="8"/>
  <c r="Z201" i="8"/>
  <c r="Y201" i="8"/>
  <c r="X201" i="8"/>
  <c r="W201" i="8"/>
  <c r="U201" i="8"/>
  <c r="T201" i="8"/>
  <c r="S201" i="8"/>
  <c r="R201" i="8"/>
  <c r="Q201" i="8"/>
  <c r="P201" i="8"/>
  <c r="N201" i="8"/>
  <c r="M201" i="8"/>
  <c r="L201" i="8"/>
  <c r="K201" i="8"/>
  <c r="J201" i="8"/>
  <c r="I201" i="8"/>
  <c r="G201" i="8"/>
  <c r="F201" i="8"/>
  <c r="E201" i="8"/>
  <c r="D201" i="8"/>
  <c r="C201" i="8"/>
  <c r="B201" i="8"/>
  <c r="AP200" i="8"/>
  <c r="AO200" i="8"/>
  <c r="AN200" i="8"/>
  <c r="AM200" i="8"/>
  <c r="AL200" i="8"/>
  <c r="AK200" i="8"/>
  <c r="AI200" i="8"/>
  <c r="AH200" i="8"/>
  <c r="AG200" i="8"/>
  <c r="AF200" i="8"/>
  <c r="AE200" i="8"/>
  <c r="AD200" i="8"/>
  <c r="AB200" i="8"/>
  <c r="AA200" i="8"/>
  <c r="Z200" i="8"/>
  <c r="Y200" i="8"/>
  <c r="X200" i="8"/>
  <c r="W200" i="8"/>
  <c r="U200" i="8"/>
  <c r="T200" i="8"/>
  <c r="S200" i="8"/>
  <c r="R200" i="8"/>
  <c r="Q200" i="8"/>
  <c r="P200" i="8"/>
  <c r="N200" i="8"/>
  <c r="M200" i="8"/>
  <c r="L200" i="8"/>
  <c r="K200" i="8"/>
  <c r="J200" i="8"/>
  <c r="I200" i="8"/>
  <c r="G200" i="8"/>
  <c r="F200" i="8"/>
  <c r="E200" i="8"/>
  <c r="D200" i="8"/>
  <c r="C200" i="8"/>
  <c r="B200" i="8"/>
  <c r="AP199" i="8"/>
  <c r="AO199" i="8"/>
  <c r="AN199" i="8"/>
  <c r="AM199" i="8"/>
  <c r="AL199" i="8"/>
  <c r="AK199" i="8"/>
  <c r="AI199" i="8"/>
  <c r="AH199" i="8"/>
  <c r="AG199" i="8"/>
  <c r="AF199" i="8"/>
  <c r="AE199" i="8"/>
  <c r="AD199" i="8"/>
  <c r="AB199" i="8"/>
  <c r="AA199" i="8"/>
  <c r="Z199" i="8"/>
  <c r="Y199" i="8"/>
  <c r="X199" i="8"/>
  <c r="W199" i="8"/>
  <c r="U199" i="8"/>
  <c r="T199" i="8"/>
  <c r="S199" i="8"/>
  <c r="R199" i="8"/>
  <c r="Q199" i="8"/>
  <c r="P199" i="8"/>
  <c r="N199" i="8"/>
  <c r="M199" i="8"/>
  <c r="L199" i="8"/>
  <c r="K199" i="8"/>
  <c r="J199" i="8"/>
  <c r="I199" i="8"/>
  <c r="G199" i="8"/>
  <c r="F199" i="8"/>
  <c r="E199" i="8"/>
  <c r="D199" i="8"/>
  <c r="C199" i="8"/>
  <c r="B199" i="8"/>
  <c r="AP198" i="8"/>
  <c r="AO198" i="8"/>
  <c r="AN198" i="8"/>
  <c r="AM198" i="8"/>
  <c r="AL198" i="8"/>
  <c r="AK198" i="8"/>
  <c r="AI198" i="8"/>
  <c r="AH198" i="8"/>
  <c r="AG198" i="8"/>
  <c r="AF198" i="8"/>
  <c r="AE198" i="8"/>
  <c r="AD198" i="8"/>
  <c r="AB198" i="8"/>
  <c r="AA198" i="8"/>
  <c r="Z198" i="8"/>
  <c r="Y198" i="8"/>
  <c r="X198" i="8"/>
  <c r="W198" i="8"/>
  <c r="U198" i="8"/>
  <c r="T198" i="8"/>
  <c r="S198" i="8"/>
  <c r="R198" i="8"/>
  <c r="Q198" i="8"/>
  <c r="P198" i="8"/>
  <c r="N198" i="8"/>
  <c r="M198" i="8"/>
  <c r="L198" i="8"/>
  <c r="K198" i="8"/>
  <c r="J198" i="8"/>
  <c r="I198" i="8"/>
  <c r="G198" i="8"/>
  <c r="F198" i="8"/>
  <c r="E198" i="8"/>
  <c r="D198" i="8"/>
  <c r="C198" i="8"/>
  <c r="B198" i="8"/>
  <c r="AP197" i="8"/>
  <c r="AO197" i="8"/>
  <c r="AN197" i="8"/>
  <c r="AM197" i="8"/>
  <c r="AL197" i="8"/>
  <c r="AK197" i="8"/>
  <c r="AI197" i="8"/>
  <c r="AH197" i="8"/>
  <c r="AG197" i="8"/>
  <c r="AF197" i="8"/>
  <c r="AE197" i="8"/>
  <c r="AD197" i="8"/>
  <c r="AB197" i="8"/>
  <c r="AA197" i="8"/>
  <c r="Z197" i="8"/>
  <c r="Y197" i="8"/>
  <c r="X197" i="8"/>
  <c r="W197" i="8"/>
  <c r="U197" i="8"/>
  <c r="T197" i="8"/>
  <c r="S197" i="8"/>
  <c r="R197" i="8"/>
  <c r="Q197" i="8"/>
  <c r="P197" i="8"/>
  <c r="N197" i="8"/>
  <c r="M197" i="8"/>
  <c r="L197" i="8"/>
  <c r="K197" i="8"/>
  <c r="J197" i="8"/>
  <c r="I197" i="8"/>
  <c r="G197" i="8"/>
  <c r="F197" i="8"/>
  <c r="E197" i="8"/>
  <c r="D197" i="8"/>
  <c r="C197" i="8"/>
  <c r="B197" i="8"/>
  <c r="AP196" i="8"/>
  <c r="AO196" i="8"/>
  <c r="AN196" i="8"/>
  <c r="AM196" i="8"/>
  <c r="AL196" i="8"/>
  <c r="AK196" i="8"/>
  <c r="AI196" i="8"/>
  <c r="AH196" i="8"/>
  <c r="AG196" i="8"/>
  <c r="AF196" i="8"/>
  <c r="AE196" i="8"/>
  <c r="AD196" i="8"/>
  <c r="AB196" i="8"/>
  <c r="AA196" i="8"/>
  <c r="Z196" i="8"/>
  <c r="Y196" i="8"/>
  <c r="X196" i="8"/>
  <c r="W196" i="8"/>
  <c r="U196" i="8"/>
  <c r="T196" i="8"/>
  <c r="S196" i="8"/>
  <c r="R196" i="8"/>
  <c r="Q196" i="8"/>
  <c r="P196" i="8"/>
  <c r="N196" i="8"/>
  <c r="M196" i="8"/>
  <c r="L196" i="8"/>
  <c r="K196" i="8"/>
  <c r="J196" i="8"/>
  <c r="I196" i="8"/>
  <c r="G196" i="8"/>
  <c r="F196" i="8"/>
  <c r="E196" i="8"/>
  <c r="D196" i="8"/>
  <c r="C196" i="8"/>
  <c r="B196" i="8"/>
  <c r="AP195" i="8"/>
  <c r="AO195" i="8"/>
  <c r="AN195" i="8"/>
  <c r="AM195" i="8"/>
  <c r="AL195" i="8"/>
  <c r="AK195" i="8"/>
  <c r="AI195" i="8"/>
  <c r="AH195" i="8"/>
  <c r="AG195" i="8"/>
  <c r="AF195" i="8"/>
  <c r="AE195" i="8"/>
  <c r="AD195" i="8"/>
  <c r="AB195" i="8"/>
  <c r="AA195" i="8"/>
  <c r="Z195" i="8"/>
  <c r="Y195" i="8"/>
  <c r="X195" i="8"/>
  <c r="W195" i="8"/>
  <c r="U195" i="8"/>
  <c r="T195" i="8"/>
  <c r="S195" i="8"/>
  <c r="R195" i="8"/>
  <c r="Q195" i="8"/>
  <c r="P195" i="8"/>
  <c r="N195" i="8"/>
  <c r="M195" i="8"/>
  <c r="L195" i="8"/>
  <c r="K195" i="8"/>
  <c r="J195" i="8"/>
  <c r="I195" i="8"/>
  <c r="G195" i="8"/>
  <c r="F195" i="8"/>
  <c r="E195" i="8"/>
  <c r="D195" i="8"/>
  <c r="C195" i="8"/>
  <c r="B195" i="8"/>
  <c r="AP194" i="8"/>
  <c r="AO194" i="8"/>
  <c r="AN194" i="8"/>
  <c r="AM194" i="8"/>
  <c r="AL194" i="8"/>
  <c r="AK194" i="8"/>
  <c r="AI194" i="8"/>
  <c r="AH194" i="8"/>
  <c r="AG194" i="8"/>
  <c r="AF194" i="8"/>
  <c r="AE194" i="8"/>
  <c r="AD194" i="8"/>
  <c r="AB194" i="8"/>
  <c r="AA194" i="8"/>
  <c r="Z194" i="8"/>
  <c r="Y194" i="8"/>
  <c r="X194" i="8"/>
  <c r="W194" i="8"/>
  <c r="U194" i="8"/>
  <c r="T194" i="8"/>
  <c r="S194" i="8"/>
  <c r="R194" i="8"/>
  <c r="Q194" i="8"/>
  <c r="P194" i="8"/>
  <c r="N194" i="8"/>
  <c r="M194" i="8"/>
  <c r="L194" i="8"/>
  <c r="K194" i="8"/>
  <c r="J194" i="8"/>
  <c r="I194" i="8"/>
  <c r="G194" i="8"/>
  <c r="F194" i="8"/>
  <c r="E194" i="8"/>
  <c r="D194" i="8"/>
  <c r="C194" i="8"/>
  <c r="B194" i="8"/>
  <c r="AP193" i="8"/>
  <c r="AO193" i="8"/>
  <c r="AN193" i="8"/>
  <c r="AM193" i="8"/>
  <c r="AL193" i="8"/>
  <c r="AK193" i="8"/>
  <c r="AI193" i="8"/>
  <c r="AH193" i="8"/>
  <c r="AG193" i="8"/>
  <c r="AF193" i="8"/>
  <c r="AE193" i="8"/>
  <c r="AD193" i="8"/>
  <c r="AB193" i="8"/>
  <c r="AA193" i="8"/>
  <c r="Z193" i="8"/>
  <c r="Y193" i="8"/>
  <c r="X193" i="8"/>
  <c r="W193" i="8"/>
  <c r="U193" i="8"/>
  <c r="T193" i="8"/>
  <c r="S193" i="8"/>
  <c r="R193" i="8"/>
  <c r="Q193" i="8"/>
  <c r="P193" i="8"/>
  <c r="N193" i="8"/>
  <c r="M193" i="8"/>
  <c r="L193" i="8"/>
  <c r="K193" i="8"/>
  <c r="J193" i="8"/>
  <c r="I193" i="8"/>
  <c r="G193" i="8"/>
  <c r="F193" i="8"/>
  <c r="E193" i="8"/>
  <c r="D193" i="8"/>
  <c r="C193" i="8"/>
  <c r="B193" i="8"/>
  <c r="AP192" i="8"/>
  <c r="AO192" i="8"/>
  <c r="AN192" i="8"/>
  <c r="AM192" i="8"/>
  <c r="AL192" i="8"/>
  <c r="AK192" i="8"/>
  <c r="AI192" i="8"/>
  <c r="AH192" i="8"/>
  <c r="AG192" i="8"/>
  <c r="AF192" i="8"/>
  <c r="AE192" i="8"/>
  <c r="AD192" i="8"/>
  <c r="AB192" i="8"/>
  <c r="AA192" i="8"/>
  <c r="Z192" i="8"/>
  <c r="Y192" i="8"/>
  <c r="X192" i="8"/>
  <c r="W192" i="8"/>
  <c r="U192" i="8"/>
  <c r="T192" i="8"/>
  <c r="S192" i="8"/>
  <c r="R192" i="8"/>
  <c r="Q192" i="8"/>
  <c r="P192" i="8"/>
  <c r="N192" i="8"/>
  <c r="M192" i="8"/>
  <c r="L192" i="8"/>
  <c r="K192" i="8"/>
  <c r="J192" i="8"/>
  <c r="I192" i="8"/>
  <c r="G192" i="8"/>
  <c r="F192" i="8"/>
  <c r="E192" i="8"/>
  <c r="D192" i="8"/>
  <c r="C192" i="8"/>
  <c r="B192" i="8"/>
  <c r="AP191" i="8"/>
  <c r="AO191" i="8"/>
  <c r="AN191" i="8"/>
  <c r="AM191" i="8"/>
  <c r="AL191" i="8"/>
  <c r="AK191" i="8"/>
  <c r="AI191" i="8"/>
  <c r="AH191" i="8"/>
  <c r="AG191" i="8"/>
  <c r="AF191" i="8"/>
  <c r="AE191" i="8"/>
  <c r="AD191" i="8"/>
  <c r="AB191" i="8"/>
  <c r="AA191" i="8"/>
  <c r="Z191" i="8"/>
  <c r="Y191" i="8"/>
  <c r="X191" i="8"/>
  <c r="W191" i="8"/>
  <c r="U191" i="8"/>
  <c r="T191" i="8"/>
  <c r="S191" i="8"/>
  <c r="R191" i="8"/>
  <c r="Q191" i="8"/>
  <c r="P191" i="8"/>
  <c r="N191" i="8"/>
  <c r="M191" i="8"/>
  <c r="L191" i="8"/>
  <c r="K191" i="8"/>
  <c r="J191" i="8"/>
  <c r="I191" i="8"/>
  <c r="G191" i="8"/>
  <c r="F191" i="8"/>
  <c r="E191" i="8"/>
  <c r="D191" i="8"/>
  <c r="C191" i="8"/>
  <c r="B191" i="8"/>
  <c r="AP190" i="8"/>
  <c r="AO190" i="8"/>
  <c r="AN190" i="8"/>
  <c r="AM190" i="8"/>
  <c r="AL190" i="8"/>
  <c r="AK190" i="8"/>
  <c r="AI190" i="8"/>
  <c r="AH190" i="8"/>
  <c r="AG190" i="8"/>
  <c r="AF190" i="8"/>
  <c r="AE190" i="8"/>
  <c r="AD190" i="8"/>
  <c r="AB190" i="8"/>
  <c r="AA190" i="8"/>
  <c r="Z190" i="8"/>
  <c r="Y190" i="8"/>
  <c r="X190" i="8"/>
  <c r="W190" i="8"/>
  <c r="U190" i="8"/>
  <c r="T190" i="8"/>
  <c r="S190" i="8"/>
  <c r="R190" i="8"/>
  <c r="Q190" i="8"/>
  <c r="P190" i="8"/>
  <c r="N190" i="8"/>
  <c r="M190" i="8"/>
  <c r="L190" i="8"/>
  <c r="K190" i="8"/>
  <c r="J190" i="8"/>
  <c r="I190" i="8"/>
  <c r="G190" i="8"/>
  <c r="F190" i="8"/>
  <c r="E190" i="8"/>
  <c r="D190" i="8"/>
  <c r="C190" i="8"/>
  <c r="B190" i="8"/>
  <c r="AP189" i="8"/>
  <c r="AO189" i="8"/>
  <c r="AN189" i="8"/>
  <c r="AM189" i="8"/>
  <c r="AL189" i="8"/>
  <c r="AK189" i="8"/>
  <c r="AI189" i="8"/>
  <c r="AH189" i="8"/>
  <c r="AG189" i="8"/>
  <c r="AF189" i="8"/>
  <c r="AE189" i="8"/>
  <c r="AD189" i="8"/>
  <c r="AB189" i="8"/>
  <c r="AA189" i="8"/>
  <c r="Z189" i="8"/>
  <c r="Y189" i="8"/>
  <c r="X189" i="8"/>
  <c r="W189" i="8"/>
  <c r="U189" i="8"/>
  <c r="T189" i="8"/>
  <c r="S189" i="8"/>
  <c r="R189" i="8"/>
  <c r="Q189" i="8"/>
  <c r="P189" i="8"/>
  <c r="N189" i="8"/>
  <c r="M189" i="8"/>
  <c r="L189" i="8"/>
  <c r="K189" i="8"/>
  <c r="J189" i="8"/>
  <c r="I189" i="8"/>
  <c r="G189" i="8"/>
  <c r="F189" i="8"/>
  <c r="E189" i="8"/>
  <c r="D189" i="8"/>
  <c r="C189" i="8"/>
  <c r="B189" i="8"/>
  <c r="AP188" i="8"/>
  <c r="AO188" i="8"/>
  <c r="AN188" i="8"/>
  <c r="AM188" i="8"/>
  <c r="AL188" i="8"/>
  <c r="AK188" i="8"/>
  <c r="AI188" i="8"/>
  <c r="AH188" i="8"/>
  <c r="AG188" i="8"/>
  <c r="AF188" i="8"/>
  <c r="AE188" i="8"/>
  <c r="AD188" i="8"/>
  <c r="AB188" i="8"/>
  <c r="AA188" i="8"/>
  <c r="Z188" i="8"/>
  <c r="Y188" i="8"/>
  <c r="X188" i="8"/>
  <c r="W188" i="8"/>
  <c r="U188" i="8"/>
  <c r="T188" i="8"/>
  <c r="S188" i="8"/>
  <c r="R188" i="8"/>
  <c r="Q188" i="8"/>
  <c r="P188" i="8"/>
  <c r="N188" i="8"/>
  <c r="M188" i="8"/>
  <c r="L188" i="8"/>
  <c r="K188" i="8"/>
  <c r="J188" i="8"/>
  <c r="I188" i="8"/>
  <c r="G188" i="8"/>
  <c r="F188" i="8"/>
  <c r="E188" i="8"/>
  <c r="D188" i="8"/>
  <c r="C188" i="8"/>
  <c r="B188" i="8"/>
  <c r="AP187" i="8"/>
  <c r="AO187" i="8"/>
  <c r="AN187" i="8"/>
  <c r="AM187" i="8"/>
  <c r="AL187" i="8"/>
  <c r="AK187" i="8"/>
  <c r="AI187" i="8"/>
  <c r="AH187" i="8"/>
  <c r="AG187" i="8"/>
  <c r="AF187" i="8"/>
  <c r="AE187" i="8"/>
  <c r="AD187" i="8"/>
  <c r="AB187" i="8"/>
  <c r="AA187" i="8"/>
  <c r="Z187" i="8"/>
  <c r="Y187" i="8"/>
  <c r="X187" i="8"/>
  <c r="W187" i="8"/>
  <c r="U187" i="8"/>
  <c r="T187" i="8"/>
  <c r="S187" i="8"/>
  <c r="R187" i="8"/>
  <c r="Q187" i="8"/>
  <c r="P187" i="8"/>
  <c r="N187" i="8"/>
  <c r="M187" i="8"/>
  <c r="L187" i="8"/>
  <c r="K187" i="8"/>
  <c r="J187" i="8"/>
  <c r="I187" i="8"/>
  <c r="G187" i="8"/>
  <c r="F187" i="8"/>
  <c r="E187" i="8"/>
  <c r="D187" i="8"/>
  <c r="C187" i="8"/>
  <c r="B187" i="8"/>
  <c r="AP186" i="8"/>
  <c r="AO186" i="8"/>
  <c r="AN186" i="8"/>
  <c r="AM186" i="8"/>
  <c r="AL186" i="8"/>
  <c r="AK186" i="8"/>
  <c r="AI186" i="8"/>
  <c r="AH186" i="8"/>
  <c r="AG186" i="8"/>
  <c r="AF186" i="8"/>
  <c r="AE186" i="8"/>
  <c r="AD186" i="8"/>
  <c r="AB186" i="8"/>
  <c r="AA186" i="8"/>
  <c r="Z186" i="8"/>
  <c r="Y186" i="8"/>
  <c r="X186" i="8"/>
  <c r="W186" i="8"/>
  <c r="U186" i="8"/>
  <c r="T186" i="8"/>
  <c r="S186" i="8"/>
  <c r="R186" i="8"/>
  <c r="Q186" i="8"/>
  <c r="P186" i="8"/>
  <c r="N186" i="8"/>
  <c r="M186" i="8"/>
  <c r="L186" i="8"/>
  <c r="K186" i="8"/>
  <c r="J186" i="8"/>
  <c r="I186" i="8"/>
  <c r="G186" i="8"/>
  <c r="F186" i="8"/>
  <c r="E186" i="8"/>
  <c r="D186" i="8"/>
  <c r="C186" i="8"/>
  <c r="B186" i="8"/>
  <c r="AP185" i="8"/>
  <c r="AO185" i="8"/>
  <c r="AN185" i="8"/>
  <c r="AM185" i="8"/>
  <c r="AL185" i="8"/>
  <c r="AK185" i="8"/>
  <c r="AI185" i="8"/>
  <c r="AH185" i="8"/>
  <c r="AG185" i="8"/>
  <c r="AF185" i="8"/>
  <c r="AE185" i="8"/>
  <c r="AD185" i="8"/>
  <c r="AB185" i="8"/>
  <c r="AA185" i="8"/>
  <c r="Z185" i="8"/>
  <c r="Y185" i="8"/>
  <c r="X185" i="8"/>
  <c r="W185" i="8"/>
  <c r="U185" i="8"/>
  <c r="T185" i="8"/>
  <c r="S185" i="8"/>
  <c r="R185" i="8"/>
  <c r="Q185" i="8"/>
  <c r="P185" i="8"/>
  <c r="N185" i="8"/>
  <c r="M185" i="8"/>
  <c r="L185" i="8"/>
  <c r="K185" i="8"/>
  <c r="J185" i="8"/>
  <c r="I185" i="8"/>
  <c r="G185" i="8"/>
  <c r="F185" i="8"/>
  <c r="E185" i="8"/>
  <c r="D185" i="8"/>
  <c r="C185" i="8"/>
  <c r="B185" i="8"/>
  <c r="AP184" i="8"/>
  <c r="AO184" i="8"/>
  <c r="AN184" i="8"/>
  <c r="AM184" i="8"/>
  <c r="AL184" i="8"/>
  <c r="AK184" i="8"/>
  <c r="AI184" i="8"/>
  <c r="AH184" i="8"/>
  <c r="AG184" i="8"/>
  <c r="AF184" i="8"/>
  <c r="AE184" i="8"/>
  <c r="AD184" i="8"/>
  <c r="AB184" i="8"/>
  <c r="AA184" i="8"/>
  <c r="Z184" i="8"/>
  <c r="Y184" i="8"/>
  <c r="X184" i="8"/>
  <c r="W184" i="8"/>
  <c r="U184" i="8"/>
  <c r="T184" i="8"/>
  <c r="S184" i="8"/>
  <c r="R184" i="8"/>
  <c r="Q184" i="8"/>
  <c r="P184" i="8"/>
  <c r="N184" i="8"/>
  <c r="M184" i="8"/>
  <c r="L184" i="8"/>
  <c r="K184" i="8"/>
  <c r="J184" i="8"/>
  <c r="I184" i="8"/>
  <c r="G184" i="8"/>
  <c r="F184" i="8"/>
  <c r="E184" i="8"/>
  <c r="D184" i="8"/>
  <c r="C184" i="8"/>
  <c r="B184" i="8"/>
  <c r="AP183" i="8"/>
  <c r="AO183" i="8"/>
  <c r="AN183" i="8"/>
  <c r="AM183" i="8"/>
  <c r="AL183" i="8"/>
  <c r="AK183" i="8"/>
  <c r="AI183" i="8"/>
  <c r="AH183" i="8"/>
  <c r="AG183" i="8"/>
  <c r="AF183" i="8"/>
  <c r="AE183" i="8"/>
  <c r="AD183" i="8"/>
  <c r="AB183" i="8"/>
  <c r="AA183" i="8"/>
  <c r="Z183" i="8"/>
  <c r="Y183" i="8"/>
  <c r="X183" i="8"/>
  <c r="W183" i="8"/>
  <c r="U183" i="8"/>
  <c r="T183" i="8"/>
  <c r="S183" i="8"/>
  <c r="R183" i="8"/>
  <c r="Q183" i="8"/>
  <c r="P183" i="8"/>
  <c r="N183" i="8"/>
  <c r="M183" i="8"/>
  <c r="L183" i="8"/>
  <c r="K183" i="8"/>
  <c r="J183" i="8"/>
  <c r="I183" i="8"/>
  <c r="G183" i="8"/>
  <c r="F183" i="8"/>
  <c r="E183" i="8"/>
  <c r="D183" i="8"/>
  <c r="C183" i="8"/>
  <c r="B183" i="8"/>
  <c r="AP182" i="8"/>
  <c r="AO182" i="8"/>
  <c r="AN182" i="8"/>
  <c r="AM182" i="8"/>
  <c r="AL182" i="8"/>
  <c r="AK182" i="8"/>
  <c r="AI182" i="8"/>
  <c r="AH182" i="8"/>
  <c r="AG182" i="8"/>
  <c r="AF182" i="8"/>
  <c r="AE182" i="8"/>
  <c r="AD182" i="8"/>
  <c r="AB182" i="8"/>
  <c r="AA182" i="8"/>
  <c r="Z182" i="8"/>
  <c r="Y182" i="8"/>
  <c r="X182" i="8"/>
  <c r="W182" i="8"/>
  <c r="U182" i="8"/>
  <c r="T182" i="8"/>
  <c r="S182" i="8"/>
  <c r="R182" i="8"/>
  <c r="Q182" i="8"/>
  <c r="P182" i="8"/>
  <c r="N182" i="8"/>
  <c r="M182" i="8"/>
  <c r="L182" i="8"/>
  <c r="K182" i="8"/>
  <c r="J182" i="8"/>
  <c r="I182" i="8"/>
  <c r="G182" i="8"/>
  <c r="F182" i="8"/>
  <c r="E182" i="8"/>
  <c r="D182" i="8"/>
  <c r="C182" i="8"/>
  <c r="B182" i="8"/>
  <c r="AP181" i="8"/>
  <c r="AO181" i="8"/>
  <c r="AN181" i="8"/>
  <c r="AM181" i="8"/>
  <c r="AL181" i="8"/>
  <c r="AK181" i="8"/>
  <c r="AI181" i="8"/>
  <c r="AH181" i="8"/>
  <c r="AG181" i="8"/>
  <c r="AF181" i="8"/>
  <c r="AE181" i="8"/>
  <c r="AD181" i="8"/>
  <c r="AB181" i="8"/>
  <c r="AA181" i="8"/>
  <c r="Z181" i="8"/>
  <c r="Y181" i="8"/>
  <c r="X181" i="8"/>
  <c r="W181" i="8"/>
  <c r="U181" i="8"/>
  <c r="T181" i="8"/>
  <c r="S181" i="8"/>
  <c r="R181" i="8"/>
  <c r="Q181" i="8"/>
  <c r="P181" i="8"/>
  <c r="N181" i="8"/>
  <c r="M181" i="8"/>
  <c r="L181" i="8"/>
  <c r="K181" i="8"/>
  <c r="J181" i="8"/>
  <c r="I181" i="8"/>
  <c r="G181" i="8"/>
  <c r="F181" i="8"/>
  <c r="E181" i="8"/>
  <c r="D181" i="8"/>
  <c r="C181" i="8"/>
  <c r="B181" i="8"/>
  <c r="AP180" i="8"/>
  <c r="AO180" i="8"/>
  <c r="AN180" i="8"/>
  <c r="AM180" i="8"/>
  <c r="AL180" i="8"/>
  <c r="AK180" i="8"/>
  <c r="AI180" i="8"/>
  <c r="AH180" i="8"/>
  <c r="AG180" i="8"/>
  <c r="AF180" i="8"/>
  <c r="AE180" i="8"/>
  <c r="AD180" i="8"/>
  <c r="AB180" i="8"/>
  <c r="AA180" i="8"/>
  <c r="Z180" i="8"/>
  <c r="Y180" i="8"/>
  <c r="X180" i="8"/>
  <c r="W180" i="8"/>
  <c r="U180" i="8"/>
  <c r="T180" i="8"/>
  <c r="S180" i="8"/>
  <c r="R180" i="8"/>
  <c r="Q180" i="8"/>
  <c r="P180" i="8"/>
  <c r="N180" i="8"/>
  <c r="M180" i="8"/>
  <c r="L180" i="8"/>
  <c r="K180" i="8"/>
  <c r="J180" i="8"/>
  <c r="I180" i="8"/>
  <c r="G180" i="8"/>
  <c r="F180" i="8"/>
  <c r="E180" i="8"/>
  <c r="D180" i="8"/>
  <c r="C180" i="8"/>
  <c r="B180" i="8"/>
  <c r="AP179" i="8"/>
  <c r="AO179" i="8"/>
  <c r="AN179" i="8"/>
  <c r="AM179" i="8"/>
  <c r="AL179" i="8"/>
  <c r="AK179" i="8"/>
  <c r="AI179" i="8"/>
  <c r="AH179" i="8"/>
  <c r="AG179" i="8"/>
  <c r="AF179" i="8"/>
  <c r="AE179" i="8"/>
  <c r="AD179" i="8"/>
  <c r="AB179" i="8"/>
  <c r="AA179" i="8"/>
  <c r="Z179" i="8"/>
  <c r="Y179" i="8"/>
  <c r="X179" i="8"/>
  <c r="W179" i="8"/>
  <c r="U179" i="8"/>
  <c r="T179" i="8"/>
  <c r="S179" i="8"/>
  <c r="R179" i="8"/>
  <c r="Q179" i="8"/>
  <c r="P179" i="8"/>
  <c r="N179" i="8"/>
  <c r="M179" i="8"/>
  <c r="L179" i="8"/>
  <c r="K179" i="8"/>
  <c r="J179" i="8"/>
  <c r="I179" i="8"/>
  <c r="G179" i="8"/>
  <c r="F179" i="8"/>
  <c r="E179" i="8"/>
  <c r="D179" i="8"/>
  <c r="C179" i="8"/>
  <c r="B179" i="8"/>
  <c r="AP178" i="8"/>
  <c r="AO178" i="8"/>
  <c r="AN178" i="8"/>
  <c r="AM178" i="8"/>
  <c r="AL178" i="8"/>
  <c r="AK178" i="8"/>
  <c r="AI178" i="8"/>
  <c r="AH178" i="8"/>
  <c r="AG178" i="8"/>
  <c r="AF178" i="8"/>
  <c r="AE178" i="8"/>
  <c r="AD178" i="8"/>
  <c r="AB178" i="8"/>
  <c r="AA178" i="8"/>
  <c r="Z178" i="8"/>
  <c r="Y178" i="8"/>
  <c r="X178" i="8"/>
  <c r="W178" i="8"/>
  <c r="U178" i="8"/>
  <c r="T178" i="8"/>
  <c r="S178" i="8"/>
  <c r="R178" i="8"/>
  <c r="Q178" i="8"/>
  <c r="P178" i="8"/>
  <c r="N178" i="8"/>
  <c r="M178" i="8"/>
  <c r="L178" i="8"/>
  <c r="K178" i="8"/>
  <c r="J178" i="8"/>
  <c r="I178" i="8"/>
  <c r="G178" i="8"/>
  <c r="F178" i="8"/>
  <c r="E178" i="8"/>
  <c r="D178" i="8"/>
  <c r="C178" i="8"/>
  <c r="B178" i="8"/>
  <c r="AP177" i="8"/>
  <c r="AO177" i="8"/>
  <c r="AN177" i="8"/>
  <c r="AM177" i="8"/>
  <c r="AL177" i="8"/>
  <c r="AK177" i="8"/>
  <c r="AI177" i="8"/>
  <c r="AH177" i="8"/>
  <c r="AG177" i="8"/>
  <c r="AF177" i="8"/>
  <c r="AE177" i="8"/>
  <c r="AD177" i="8"/>
  <c r="AB177" i="8"/>
  <c r="AA177" i="8"/>
  <c r="Z177" i="8"/>
  <c r="Y177" i="8"/>
  <c r="X177" i="8"/>
  <c r="W177" i="8"/>
  <c r="U177" i="8"/>
  <c r="T177" i="8"/>
  <c r="S177" i="8"/>
  <c r="R177" i="8"/>
  <c r="Q177" i="8"/>
  <c r="P177" i="8"/>
  <c r="N177" i="8"/>
  <c r="M177" i="8"/>
  <c r="L177" i="8"/>
  <c r="K177" i="8"/>
  <c r="J177" i="8"/>
  <c r="I177" i="8"/>
  <c r="G177" i="8"/>
  <c r="F177" i="8"/>
  <c r="E177" i="8"/>
  <c r="D177" i="8"/>
  <c r="C177" i="8"/>
  <c r="B177" i="8"/>
  <c r="AP176" i="8"/>
  <c r="AO176" i="8"/>
  <c r="AN176" i="8"/>
  <c r="AM176" i="8"/>
  <c r="AL176" i="8"/>
  <c r="AK176" i="8"/>
  <c r="AI176" i="8"/>
  <c r="AH176" i="8"/>
  <c r="AG176" i="8"/>
  <c r="AF176" i="8"/>
  <c r="AE176" i="8"/>
  <c r="AD176" i="8"/>
  <c r="AB176" i="8"/>
  <c r="AA176" i="8"/>
  <c r="Z176" i="8"/>
  <c r="Y176" i="8"/>
  <c r="X176" i="8"/>
  <c r="W176" i="8"/>
  <c r="U176" i="8"/>
  <c r="T176" i="8"/>
  <c r="S176" i="8"/>
  <c r="R176" i="8"/>
  <c r="Q176" i="8"/>
  <c r="P176" i="8"/>
  <c r="N176" i="8"/>
  <c r="M176" i="8"/>
  <c r="L176" i="8"/>
  <c r="K176" i="8"/>
  <c r="J176" i="8"/>
  <c r="I176" i="8"/>
  <c r="G176" i="8"/>
  <c r="F176" i="8"/>
  <c r="E176" i="8"/>
  <c r="D176" i="8"/>
  <c r="C176" i="8"/>
  <c r="B176" i="8"/>
  <c r="AP175" i="8"/>
  <c r="AO175" i="8"/>
  <c r="AN175" i="8"/>
  <c r="AM175" i="8"/>
  <c r="AL175" i="8"/>
  <c r="AK175" i="8"/>
  <c r="AI175" i="8"/>
  <c r="AH175" i="8"/>
  <c r="AG175" i="8"/>
  <c r="AF175" i="8"/>
  <c r="AE175" i="8"/>
  <c r="AD175" i="8"/>
  <c r="AB175" i="8"/>
  <c r="AA175" i="8"/>
  <c r="Z175" i="8"/>
  <c r="Y175" i="8"/>
  <c r="X175" i="8"/>
  <c r="W175" i="8"/>
  <c r="U175" i="8"/>
  <c r="T175" i="8"/>
  <c r="S175" i="8"/>
  <c r="R175" i="8"/>
  <c r="Q175" i="8"/>
  <c r="P175" i="8"/>
  <c r="N175" i="8"/>
  <c r="M175" i="8"/>
  <c r="L175" i="8"/>
  <c r="K175" i="8"/>
  <c r="J175" i="8"/>
  <c r="I175" i="8"/>
  <c r="G175" i="8"/>
  <c r="F175" i="8"/>
  <c r="E175" i="8"/>
  <c r="D175" i="8"/>
  <c r="C175" i="8"/>
  <c r="B175" i="8"/>
  <c r="AP174" i="8"/>
  <c r="AO174" i="8"/>
  <c r="AN174" i="8"/>
  <c r="AM174" i="8"/>
  <c r="AL174" i="8"/>
  <c r="AK174" i="8"/>
  <c r="AI174" i="8"/>
  <c r="AH174" i="8"/>
  <c r="AG174" i="8"/>
  <c r="AF174" i="8"/>
  <c r="AE174" i="8"/>
  <c r="AD174" i="8"/>
  <c r="AB174" i="8"/>
  <c r="AA174" i="8"/>
  <c r="Z174" i="8"/>
  <c r="Y174" i="8"/>
  <c r="X174" i="8"/>
  <c r="W174" i="8"/>
  <c r="U174" i="8"/>
  <c r="T174" i="8"/>
  <c r="S174" i="8"/>
  <c r="R174" i="8"/>
  <c r="Q174" i="8"/>
  <c r="P174" i="8"/>
  <c r="N174" i="8"/>
  <c r="M174" i="8"/>
  <c r="L174" i="8"/>
  <c r="K174" i="8"/>
  <c r="J174" i="8"/>
  <c r="I174" i="8"/>
  <c r="G174" i="8"/>
  <c r="F174" i="8"/>
  <c r="E174" i="8"/>
  <c r="D174" i="8"/>
  <c r="C174" i="8"/>
  <c r="B174" i="8"/>
  <c r="AP173" i="8"/>
  <c r="AO173" i="8"/>
  <c r="AN173" i="8"/>
  <c r="AM173" i="8"/>
  <c r="AL173" i="8"/>
  <c r="AK173" i="8"/>
  <c r="AI173" i="8"/>
  <c r="AH173" i="8"/>
  <c r="AG173" i="8"/>
  <c r="AF173" i="8"/>
  <c r="AE173" i="8"/>
  <c r="AD173" i="8"/>
  <c r="AB173" i="8"/>
  <c r="AA173" i="8"/>
  <c r="Z173" i="8"/>
  <c r="Y173" i="8"/>
  <c r="X173" i="8"/>
  <c r="W173" i="8"/>
  <c r="U173" i="8"/>
  <c r="T173" i="8"/>
  <c r="S173" i="8"/>
  <c r="R173" i="8"/>
  <c r="Q173" i="8"/>
  <c r="P173" i="8"/>
  <c r="N173" i="8"/>
  <c r="M173" i="8"/>
  <c r="L173" i="8"/>
  <c r="K173" i="8"/>
  <c r="J173" i="8"/>
  <c r="I173" i="8"/>
  <c r="G173" i="8"/>
  <c r="F173" i="8"/>
  <c r="E173" i="8"/>
  <c r="D173" i="8"/>
  <c r="C173" i="8"/>
  <c r="B173" i="8"/>
  <c r="AP172" i="8"/>
  <c r="AO172" i="8"/>
  <c r="AN172" i="8"/>
  <c r="AM172" i="8"/>
  <c r="AL172" i="8"/>
  <c r="AK172" i="8"/>
  <c r="AI172" i="8"/>
  <c r="AH172" i="8"/>
  <c r="AG172" i="8"/>
  <c r="AF172" i="8"/>
  <c r="AE172" i="8"/>
  <c r="AD172" i="8"/>
  <c r="AB172" i="8"/>
  <c r="AA172" i="8"/>
  <c r="Z172" i="8"/>
  <c r="Y172" i="8"/>
  <c r="X172" i="8"/>
  <c r="W172" i="8"/>
  <c r="U172" i="8"/>
  <c r="T172" i="8"/>
  <c r="S172" i="8"/>
  <c r="R172" i="8"/>
  <c r="Q172" i="8"/>
  <c r="P172" i="8"/>
  <c r="N172" i="8"/>
  <c r="M172" i="8"/>
  <c r="L172" i="8"/>
  <c r="K172" i="8"/>
  <c r="J172" i="8"/>
  <c r="I172" i="8"/>
  <c r="G172" i="8"/>
  <c r="F172" i="8"/>
  <c r="E172" i="8"/>
  <c r="D172" i="8"/>
  <c r="C172" i="8"/>
  <c r="B172" i="8"/>
  <c r="AP171" i="8"/>
  <c r="AO171" i="8"/>
  <c r="AN171" i="8"/>
  <c r="AM171" i="8"/>
  <c r="AL171" i="8"/>
  <c r="AK171" i="8"/>
  <c r="AI171" i="8"/>
  <c r="AH171" i="8"/>
  <c r="AG171" i="8"/>
  <c r="AF171" i="8"/>
  <c r="AE171" i="8"/>
  <c r="AD171" i="8"/>
  <c r="AB171" i="8"/>
  <c r="AA171" i="8"/>
  <c r="Z171" i="8"/>
  <c r="Y171" i="8"/>
  <c r="X171" i="8"/>
  <c r="W171" i="8"/>
  <c r="U171" i="8"/>
  <c r="T171" i="8"/>
  <c r="S171" i="8"/>
  <c r="R171" i="8"/>
  <c r="Q171" i="8"/>
  <c r="P171" i="8"/>
  <c r="N171" i="8"/>
  <c r="M171" i="8"/>
  <c r="L171" i="8"/>
  <c r="K171" i="8"/>
  <c r="J171" i="8"/>
  <c r="I171" i="8"/>
  <c r="G171" i="8"/>
  <c r="F171" i="8"/>
  <c r="E171" i="8"/>
  <c r="D171" i="8"/>
  <c r="C171" i="8"/>
  <c r="B171" i="8"/>
  <c r="AP170" i="8"/>
  <c r="AO170" i="8"/>
  <c r="AN170" i="8"/>
  <c r="AM170" i="8"/>
  <c r="AL170" i="8"/>
  <c r="AK170" i="8"/>
  <c r="AI170" i="8"/>
  <c r="AH170" i="8"/>
  <c r="AG170" i="8"/>
  <c r="AF170" i="8"/>
  <c r="AE170" i="8"/>
  <c r="AD170" i="8"/>
  <c r="AB170" i="8"/>
  <c r="AA170" i="8"/>
  <c r="Z170" i="8"/>
  <c r="Y170" i="8"/>
  <c r="X170" i="8"/>
  <c r="W170" i="8"/>
  <c r="U170" i="8"/>
  <c r="T170" i="8"/>
  <c r="S170" i="8"/>
  <c r="R170" i="8"/>
  <c r="Q170" i="8"/>
  <c r="P170" i="8"/>
  <c r="N170" i="8"/>
  <c r="M170" i="8"/>
  <c r="L170" i="8"/>
  <c r="K170" i="8"/>
  <c r="J170" i="8"/>
  <c r="I170" i="8"/>
  <c r="G170" i="8"/>
  <c r="F170" i="8"/>
  <c r="E170" i="8"/>
  <c r="D170" i="8"/>
  <c r="C170" i="8"/>
  <c r="B170" i="8"/>
  <c r="AP169" i="8"/>
  <c r="AO169" i="8"/>
  <c r="AN169" i="8"/>
  <c r="AM169" i="8"/>
  <c r="AL169" i="8"/>
  <c r="AK169" i="8"/>
  <c r="AI169" i="8"/>
  <c r="AH169" i="8"/>
  <c r="AG169" i="8"/>
  <c r="AF169" i="8"/>
  <c r="AE169" i="8"/>
  <c r="AD169" i="8"/>
  <c r="AB169" i="8"/>
  <c r="AA169" i="8"/>
  <c r="Z169" i="8"/>
  <c r="Y169" i="8"/>
  <c r="X169" i="8"/>
  <c r="W169" i="8"/>
  <c r="U169" i="8"/>
  <c r="T169" i="8"/>
  <c r="S169" i="8"/>
  <c r="R169" i="8"/>
  <c r="Q169" i="8"/>
  <c r="P169" i="8"/>
  <c r="N169" i="8"/>
  <c r="M169" i="8"/>
  <c r="L169" i="8"/>
  <c r="K169" i="8"/>
  <c r="J169" i="8"/>
  <c r="I169" i="8"/>
  <c r="G169" i="8"/>
  <c r="F169" i="8"/>
  <c r="E169" i="8"/>
  <c r="D169" i="8"/>
  <c r="C169" i="8"/>
  <c r="B169" i="8"/>
  <c r="AP168" i="8"/>
  <c r="AO168" i="8"/>
  <c r="AN168" i="8"/>
  <c r="AM168" i="8"/>
  <c r="AL168" i="8"/>
  <c r="AK168" i="8"/>
  <c r="AI168" i="8"/>
  <c r="AH168" i="8"/>
  <c r="AG168" i="8"/>
  <c r="AF168" i="8"/>
  <c r="AE168" i="8"/>
  <c r="AD168" i="8"/>
  <c r="AB168" i="8"/>
  <c r="AA168" i="8"/>
  <c r="Z168" i="8"/>
  <c r="Y168" i="8"/>
  <c r="X168" i="8"/>
  <c r="W168" i="8"/>
  <c r="U168" i="8"/>
  <c r="T168" i="8"/>
  <c r="S168" i="8"/>
  <c r="R168" i="8"/>
  <c r="Q168" i="8"/>
  <c r="P168" i="8"/>
  <c r="N168" i="8"/>
  <c r="M168" i="8"/>
  <c r="L168" i="8"/>
  <c r="K168" i="8"/>
  <c r="J168" i="8"/>
  <c r="I168" i="8"/>
  <c r="G168" i="8"/>
  <c r="F168" i="8"/>
  <c r="E168" i="8"/>
  <c r="D168" i="8"/>
  <c r="C168" i="8"/>
  <c r="B168" i="8"/>
  <c r="AP167" i="8"/>
  <c r="AO167" i="8"/>
  <c r="AN167" i="8"/>
  <c r="AM167" i="8"/>
  <c r="AL167" i="8"/>
  <c r="AK167" i="8"/>
  <c r="AI167" i="8"/>
  <c r="AH167" i="8"/>
  <c r="AG167" i="8"/>
  <c r="AF167" i="8"/>
  <c r="AE167" i="8"/>
  <c r="AD167" i="8"/>
  <c r="AB167" i="8"/>
  <c r="AA167" i="8"/>
  <c r="Z167" i="8"/>
  <c r="Y167" i="8"/>
  <c r="X167" i="8"/>
  <c r="W167" i="8"/>
  <c r="U167" i="8"/>
  <c r="T167" i="8"/>
  <c r="S167" i="8"/>
  <c r="R167" i="8"/>
  <c r="Q167" i="8"/>
  <c r="P167" i="8"/>
  <c r="N167" i="8"/>
  <c r="M167" i="8"/>
  <c r="L167" i="8"/>
  <c r="K167" i="8"/>
  <c r="J167" i="8"/>
  <c r="I167" i="8"/>
  <c r="G167" i="8"/>
  <c r="F167" i="8"/>
  <c r="E167" i="8"/>
  <c r="D167" i="8"/>
  <c r="C167" i="8"/>
  <c r="B167" i="8"/>
  <c r="AP166" i="8"/>
  <c r="AO166" i="8"/>
  <c r="AN166" i="8"/>
  <c r="AM166" i="8"/>
  <c r="AL166" i="8"/>
  <c r="AK166" i="8"/>
  <c r="AI166" i="8"/>
  <c r="AH166" i="8"/>
  <c r="AG166" i="8"/>
  <c r="AF166" i="8"/>
  <c r="AE166" i="8"/>
  <c r="AD166" i="8"/>
  <c r="AB166" i="8"/>
  <c r="AA166" i="8"/>
  <c r="Z166" i="8"/>
  <c r="Y166" i="8"/>
  <c r="X166" i="8"/>
  <c r="W166" i="8"/>
  <c r="U166" i="8"/>
  <c r="T166" i="8"/>
  <c r="S166" i="8"/>
  <c r="R166" i="8"/>
  <c r="Q166" i="8"/>
  <c r="P166" i="8"/>
  <c r="N166" i="8"/>
  <c r="M166" i="8"/>
  <c r="L166" i="8"/>
  <c r="K166" i="8"/>
  <c r="J166" i="8"/>
  <c r="I166" i="8"/>
  <c r="G166" i="8"/>
  <c r="F166" i="8"/>
  <c r="E166" i="8"/>
  <c r="D166" i="8"/>
  <c r="C166" i="8"/>
  <c r="B166" i="8"/>
  <c r="AP165" i="8"/>
  <c r="AO165" i="8"/>
  <c r="AN165" i="8"/>
  <c r="AM165" i="8"/>
  <c r="AL165" i="8"/>
  <c r="AK165" i="8"/>
  <c r="AI165" i="8"/>
  <c r="AH165" i="8"/>
  <c r="AG165" i="8"/>
  <c r="AF165" i="8"/>
  <c r="AE165" i="8"/>
  <c r="AD165" i="8"/>
  <c r="AB165" i="8"/>
  <c r="AA165" i="8"/>
  <c r="Z165" i="8"/>
  <c r="Y165" i="8"/>
  <c r="X165" i="8"/>
  <c r="W165" i="8"/>
  <c r="U165" i="8"/>
  <c r="T165" i="8"/>
  <c r="S165" i="8"/>
  <c r="R165" i="8"/>
  <c r="Q165" i="8"/>
  <c r="P165" i="8"/>
  <c r="N165" i="8"/>
  <c r="M165" i="8"/>
  <c r="L165" i="8"/>
  <c r="K165" i="8"/>
  <c r="J165" i="8"/>
  <c r="I165" i="8"/>
  <c r="G165" i="8"/>
  <c r="F165" i="8"/>
  <c r="E165" i="8"/>
  <c r="D165" i="8"/>
  <c r="C165" i="8"/>
  <c r="B165" i="8"/>
  <c r="AP164" i="8"/>
  <c r="AO164" i="8"/>
  <c r="AN164" i="8"/>
  <c r="AM164" i="8"/>
  <c r="AL164" i="8"/>
  <c r="AK164" i="8"/>
  <c r="AI164" i="8"/>
  <c r="AH164" i="8"/>
  <c r="AG164" i="8"/>
  <c r="AF164" i="8"/>
  <c r="AE164" i="8"/>
  <c r="AD164" i="8"/>
  <c r="AB164" i="8"/>
  <c r="AA164" i="8"/>
  <c r="Z164" i="8"/>
  <c r="Y164" i="8"/>
  <c r="X164" i="8"/>
  <c r="W164" i="8"/>
  <c r="U164" i="8"/>
  <c r="T164" i="8"/>
  <c r="S164" i="8"/>
  <c r="R164" i="8"/>
  <c r="Q164" i="8"/>
  <c r="P164" i="8"/>
  <c r="N164" i="8"/>
  <c r="M164" i="8"/>
  <c r="L164" i="8"/>
  <c r="K164" i="8"/>
  <c r="J164" i="8"/>
  <c r="I164" i="8"/>
  <c r="G164" i="8"/>
  <c r="F164" i="8"/>
  <c r="E164" i="8"/>
  <c r="D164" i="8"/>
  <c r="C164" i="8"/>
  <c r="B164" i="8"/>
  <c r="AP163" i="8"/>
  <c r="AO163" i="8"/>
  <c r="AN163" i="8"/>
  <c r="AM163" i="8"/>
  <c r="AL163" i="8"/>
  <c r="AK163" i="8"/>
  <c r="AI163" i="8"/>
  <c r="AH163" i="8"/>
  <c r="AG163" i="8"/>
  <c r="AF163" i="8"/>
  <c r="AE163" i="8"/>
  <c r="AD163" i="8"/>
  <c r="AB163" i="8"/>
  <c r="AA163" i="8"/>
  <c r="Z163" i="8"/>
  <c r="Y163" i="8"/>
  <c r="X163" i="8"/>
  <c r="W163" i="8"/>
  <c r="U163" i="8"/>
  <c r="T163" i="8"/>
  <c r="S163" i="8"/>
  <c r="R163" i="8"/>
  <c r="Q163" i="8"/>
  <c r="P163" i="8"/>
  <c r="N163" i="8"/>
  <c r="M163" i="8"/>
  <c r="L163" i="8"/>
  <c r="K163" i="8"/>
  <c r="J163" i="8"/>
  <c r="I163" i="8"/>
  <c r="G163" i="8"/>
  <c r="F163" i="8"/>
  <c r="E163" i="8"/>
  <c r="D163" i="8"/>
  <c r="C163" i="8"/>
  <c r="B163" i="8"/>
  <c r="AP162" i="8"/>
  <c r="AO162" i="8"/>
  <c r="AN162" i="8"/>
  <c r="AM162" i="8"/>
  <c r="AL162" i="8"/>
  <c r="AK162" i="8"/>
  <c r="AI162" i="8"/>
  <c r="AH162" i="8"/>
  <c r="AG162" i="8"/>
  <c r="AF162" i="8"/>
  <c r="AE162" i="8"/>
  <c r="AD162" i="8"/>
  <c r="AB162" i="8"/>
  <c r="AA162" i="8"/>
  <c r="Z162" i="8"/>
  <c r="Y162" i="8"/>
  <c r="X162" i="8"/>
  <c r="W162" i="8"/>
  <c r="U162" i="8"/>
  <c r="T162" i="8"/>
  <c r="S162" i="8"/>
  <c r="R162" i="8"/>
  <c r="Q162" i="8"/>
  <c r="P162" i="8"/>
  <c r="N162" i="8"/>
  <c r="M162" i="8"/>
  <c r="L162" i="8"/>
  <c r="K162" i="8"/>
  <c r="J162" i="8"/>
  <c r="I162" i="8"/>
  <c r="G162" i="8"/>
  <c r="F162" i="8"/>
  <c r="E162" i="8"/>
  <c r="D162" i="8"/>
  <c r="C162" i="8"/>
  <c r="B162" i="8"/>
  <c r="AP161" i="8"/>
  <c r="AO161" i="8"/>
  <c r="AN161" i="8"/>
  <c r="AM161" i="8"/>
  <c r="AL161" i="8"/>
  <c r="AK161" i="8"/>
  <c r="AI161" i="8"/>
  <c r="AH161" i="8"/>
  <c r="AG161" i="8"/>
  <c r="AF161" i="8"/>
  <c r="AE161" i="8"/>
  <c r="AD161" i="8"/>
  <c r="AB161" i="8"/>
  <c r="AA161" i="8"/>
  <c r="Z161" i="8"/>
  <c r="Y161" i="8"/>
  <c r="X161" i="8"/>
  <c r="W161" i="8"/>
  <c r="U161" i="8"/>
  <c r="T161" i="8"/>
  <c r="S161" i="8"/>
  <c r="R161" i="8"/>
  <c r="Q161" i="8"/>
  <c r="P161" i="8"/>
  <c r="N161" i="8"/>
  <c r="M161" i="8"/>
  <c r="L161" i="8"/>
  <c r="K161" i="8"/>
  <c r="J161" i="8"/>
  <c r="I161" i="8"/>
  <c r="G161" i="8"/>
  <c r="F161" i="8"/>
  <c r="E161" i="8"/>
  <c r="D161" i="8"/>
  <c r="C161" i="8"/>
  <c r="B161" i="8"/>
  <c r="AP160" i="8"/>
  <c r="AO160" i="8"/>
  <c r="AN160" i="8"/>
  <c r="AM160" i="8"/>
  <c r="AL160" i="8"/>
  <c r="AK160" i="8"/>
  <c r="AI160" i="8"/>
  <c r="AH160" i="8"/>
  <c r="AG160" i="8"/>
  <c r="AF160" i="8"/>
  <c r="AE160" i="8"/>
  <c r="AD160" i="8"/>
  <c r="AB160" i="8"/>
  <c r="AA160" i="8"/>
  <c r="Z160" i="8"/>
  <c r="Y160" i="8"/>
  <c r="X160" i="8"/>
  <c r="W160" i="8"/>
  <c r="U160" i="8"/>
  <c r="T160" i="8"/>
  <c r="S160" i="8"/>
  <c r="R160" i="8"/>
  <c r="Q160" i="8"/>
  <c r="P160" i="8"/>
  <c r="N160" i="8"/>
  <c r="M160" i="8"/>
  <c r="L160" i="8"/>
  <c r="K160" i="8"/>
  <c r="J160" i="8"/>
  <c r="I160" i="8"/>
  <c r="G160" i="8"/>
  <c r="F160" i="8"/>
  <c r="E160" i="8"/>
  <c r="D160" i="8"/>
  <c r="C160" i="8"/>
  <c r="B160" i="8"/>
  <c r="AP159" i="8"/>
  <c r="AO159" i="8"/>
  <c r="AN159" i="8"/>
  <c r="AM159" i="8"/>
  <c r="AL159" i="8"/>
  <c r="AK159" i="8"/>
  <c r="AI159" i="8"/>
  <c r="AH159" i="8"/>
  <c r="AG159" i="8"/>
  <c r="AF159" i="8"/>
  <c r="AE159" i="8"/>
  <c r="AD159" i="8"/>
  <c r="AB159" i="8"/>
  <c r="AA159" i="8"/>
  <c r="Z159" i="8"/>
  <c r="Y159" i="8"/>
  <c r="X159" i="8"/>
  <c r="W159" i="8"/>
  <c r="U159" i="8"/>
  <c r="T159" i="8"/>
  <c r="S159" i="8"/>
  <c r="R159" i="8"/>
  <c r="Q159" i="8"/>
  <c r="P159" i="8"/>
  <c r="N159" i="8"/>
  <c r="M159" i="8"/>
  <c r="L159" i="8"/>
  <c r="K159" i="8"/>
  <c r="J159" i="8"/>
  <c r="I159" i="8"/>
  <c r="G159" i="8"/>
  <c r="F159" i="8"/>
  <c r="E159" i="8"/>
  <c r="D159" i="8"/>
  <c r="C159" i="8"/>
  <c r="B159" i="8"/>
  <c r="AP158" i="8"/>
  <c r="AO158" i="8"/>
  <c r="AN158" i="8"/>
  <c r="AM158" i="8"/>
  <c r="AL158" i="8"/>
  <c r="AK158" i="8"/>
  <c r="AI158" i="8"/>
  <c r="AH158" i="8"/>
  <c r="AG158" i="8"/>
  <c r="AF158" i="8"/>
  <c r="AE158" i="8"/>
  <c r="AD158" i="8"/>
  <c r="AB158" i="8"/>
  <c r="AA158" i="8"/>
  <c r="Z158" i="8"/>
  <c r="Y158" i="8"/>
  <c r="X158" i="8"/>
  <c r="W158" i="8"/>
  <c r="U158" i="8"/>
  <c r="T158" i="8"/>
  <c r="S158" i="8"/>
  <c r="R158" i="8"/>
  <c r="Q158" i="8"/>
  <c r="P158" i="8"/>
  <c r="N158" i="8"/>
  <c r="M158" i="8"/>
  <c r="L158" i="8"/>
  <c r="K158" i="8"/>
  <c r="J158" i="8"/>
  <c r="I158" i="8"/>
  <c r="G158" i="8"/>
  <c r="F158" i="8"/>
  <c r="E158" i="8"/>
  <c r="D158" i="8"/>
  <c r="C158" i="8"/>
  <c r="B158" i="8"/>
  <c r="AP157" i="8"/>
  <c r="AO157" i="8"/>
  <c r="AN157" i="8"/>
  <c r="AM157" i="8"/>
  <c r="AL157" i="8"/>
  <c r="AK157" i="8"/>
  <c r="AI157" i="8"/>
  <c r="AH157" i="8"/>
  <c r="AG157" i="8"/>
  <c r="AF157" i="8"/>
  <c r="AE157" i="8"/>
  <c r="AD157" i="8"/>
  <c r="AB157" i="8"/>
  <c r="AA157" i="8"/>
  <c r="Z157" i="8"/>
  <c r="Y157" i="8"/>
  <c r="X157" i="8"/>
  <c r="W157" i="8"/>
  <c r="U157" i="8"/>
  <c r="T157" i="8"/>
  <c r="S157" i="8"/>
  <c r="R157" i="8"/>
  <c r="Q157" i="8"/>
  <c r="P157" i="8"/>
  <c r="N157" i="8"/>
  <c r="M157" i="8"/>
  <c r="L157" i="8"/>
  <c r="K157" i="8"/>
  <c r="J157" i="8"/>
  <c r="I157" i="8"/>
  <c r="G157" i="8"/>
  <c r="F157" i="8"/>
  <c r="E157" i="8"/>
  <c r="D157" i="8"/>
  <c r="C157" i="8"/>
  <c r="B157" i="8"/>
  <c r="AP156" i="8"/>
  <c r="AO156" i="8"/>
  <c r="AN156" i="8"/>
  <c r="AM156" i="8"/>
  <c r="AL156" i="8"/>
  <c r="AK156" i="8"/>
  <c r="AI156" i="8"/>
  <c r="AH156" i="8"/>
  <c r="AG156" i="8"/>
  <c r="AF156" i="8"/>
  <c r="AE156" i="8"/>
  <c r="AD156" i="8"/>
  <c r="AB156" i="8"/>
  <c r="AA156" i="8"/>
  <c r="Z156" i="8"/>
  <c r="Y156" i="8"/>
  <c r="X156" i="8"/>
  <c r="W156" i="8"/>
  <c r="U156" i="8"/>
  <c r="T156" i="8"/>
  <c r="S156" i="8"/>
  <c r="R156" i="8"/>
  <c r="Q156" i="8"/>
  <c r="P156" i="8"/>
  <c r="N156" i="8"/>
  <c r="M156" i="8"/>
  <c r="L156" i="8"/>
  <c r="K156" i="8"/>
  <c r="J156" i="8"/>
  <c r="I156" i="8"/>
  <c r="G156" i="8"/>
  <c r="F156" i="8"/>
  <c r="E156" i="8"/>
  <c r="D156" i="8"/>
  <c r="C156" i="8"/>
  <c r="B156" i="8"/>
  <c r="AP155" i="8"/>
  <c r="AO155" i="8"/>
  <c r="AN155" i="8"/>
  <c r="AM155" i="8"/>
  <c r="AL155" i="8"/>
  <c r="AK155" i="8"/>
  <c r="AI155" i="8"/>
  <c r="AH155" i="8"/>
  <c r="AG155" i="8"/>
  <c r="AF155" i="8"/>
  <c r="AE155" i="8"/>
  <c r="AD155" i="8"/>
  <c r="AB155" i="8"/>
  <c r="AA155" i="8"/>
  <c r="Z155" i="8"/>
  <c r="Y155" i="8"/>
  <c r="X155" i="8"/>
  <c r="W155" i="8"/>
  <c r="U155" i="8"/>
  <c r="T155" i="8"/>
  <c r="S155" i="8"/>
  <c r="R155" i="8"/>
  <c r="Q155" i="8"/>
  <c r="P155" i="8"/>
  <c r="N155" i="8"/>
  <c r="M155" i="8"/>
  <c r="L155" i="8"/>
  <c r="K155" i="8"/>
  <c r="J155" i="8"/>
  <c r="I155" i="8"/>
  <c r="G155" i="8"/>
  <c r="F155" i="8"/>
  <c r="E155" i="8"/>
  <c r="D155" i="8"/>
  <c r="C155" i="8"/>
  <c r="B155" i="8"/>
  <c r="AP154" i="8"/>
  <c r="AO154" i="8"/>
  <c r="AN154" i="8"/>
  <c r="AM154" i="8"/>
  <c r="AL154" i="8"/>
  <c r="AK154" i="8"/>
  <c r="AI154" i="8"/>
  <c r="AH154" i="8"/>
  <c r="AG154" i="8"/>
  <c r="AF154" i="8"/>
  <c r="AE154" i="8"/>
  <c r="AD154" i="8"/>
  <c r="AB154" i="8"/>
  <c r="AA154" i="8"/>
  <c r="Z154" i="8"/>
  <c r="Y154" i="8"/>
  <c r="X154" i="8"/>
  <c r="W154" i="8"/>
  <c r="U154" i="8"/>
  <c r="T154" i="8"/>
  <c r="S154" i="8"/>
  <c r="R154" i="8"/>
  <c r="Q154" i="8"/>
  <c r="P154" i="8"/>
  <c r="N154" i="8"/>
  <c r="M154" i="8"/>
  <c r="L154" i="8"/>
  <c r="K154" i="8"/>
  <c r="J154" i="8"/>
  <c r="I154" i="8"/>
  <c r="G154" i="8"/>
  <c r="F154" i="8"/>
  <c r="E154" i="8"/>
  <c r="D154" i="8"/>
  <c r="C154" i="8"/>
  <c r="B154" i="8"/>
  <c r="AP153" i="8"/>
  <c r="AO153" i="8"/>
  <c r="AN153" i="8"/>
  <c r="AM153" i="8"/>
  <c r="AL153" i="8"/>
  <c r="AK153" i="8"/>
  <c r="AI153" i="8"/>
  <c r="AH153" i="8"/>
  <c r="AG153" i="8"/>
  <c r="AF153" i="8"/>
  <c r="AE153" i="8"/>
  <c r="AD153" i="8"/>
  <c r="AB153" i="8"/>
  <c r="AA153" i="8"/>
  <c r="Z153" i="8"/>
  <c r="Y153" i="8"/>
  <c r="X153" i="8"/>
  <c r="W153" i="8"/>
  <c r="U153" i="8"/>
  <c r="T153" i="8"/>
  <c r="S153" i="8"/>
  <c r="R153" i="8"/>
  <c r="Q153" i="8"/>
  <c r="P153" i="8"/>
  <c r="N153" i="8"/>
  <c r="M153" i="8"/>
  <c r="L153" i="8"/>
  <c r="K153" i="8"/>
  <c r="J153" i="8"/>
  <c r="I153" i="8"/>
  <c r="G153" i="8"/>
  <c r="F153" i="8"/>
  <c r="E153" i="8"/>
  <c r="D153" i="8"/>
  <c r="C153" i="8"/>
  <c r="B153" i="8"/>
  <c r="AP152" i="8"/>
  <c r="AO152" i="8"/>
  <c r="AN152" i="8"/>
  <c r="AM152" i="8"/>
  <c r="AL152" i="8"/>
  <c r="AK152" i="8"/>
  <c r="AI152" i="8"/>
  <c r="AH152" i="8"/>
  <c r="AG152" i="8"/>
  <c r="AF152" i="8"/>
  <c r="AE152" i="8"/>
  <c r="AD152" i="8"/>
  <c r="AB152" i="8"/>
  <c r="AA152" i="8"/>
  <c r="Z152" i="8"/>
  <c r="Y152" i="8"/>
  <c r="X152" i="8"/>
  <c r="W152" i="8"/>
  <c r="U152" i="8"/>
  <c r="T152" i="8"/>
  <c r="S152" i="8"/>
  <c r="R152" i="8"/>
  <c r="Q152" i="8"/>
  <c r="P152" i="8"/>
  <c r="N152" i="8"/>
  <c r="M152" i="8"/>
  <c r="L152" i="8"/>
  <c r="K152" i="8"/>
  <c r="J152" i="8"/>
  <c r="I152" i="8"/>
  <c r="G152" i="8"/>
  <c r="F152" i="8"/>
  <c r="E152" i="8"/>
  <c r="D152" i="8"/>
  <c r="C152" i="8"/>
  <c r="B152" i="8"/>
  <c r="AP151" i="8"/>
  <c r="AO151" i="8"/>
  <c r="AN151" i="8"/>
  <c r="AM151" i="8"/>
  <c r="AL151" i="8"/>
  <c r="AK151" i="8"/>
  <c r="AI151" i="8"/>
  <c r="AH151" i="8"/>
  <c r="AG151" i="8"/>
  <c r="AF151" i="8"/>
  <c r="AE151" i="8"/>
  <c r="AD151" i="8"/>
  <c r="AB151" i="8"/>
  <c r="AA151" i="8"/>
  <c r="Z151" i="8"/>
  <c r="Y151" i="8"/>
  <c r="X151" i="8"/>
  <c r="W151" i="8"/>
  <c r="U151" i="8"/>
  <c r="T151" i="8"/>
  <c r="S151" i="8"/>
  <c r="R151" i="8"/>
  <c r="Q151" i="8"/>
  <c r="P151" i="8"/>
  <c r="N151" i="8"/>
  <c r="M151" i="8"/>
  <c r="L151" i="8"/>
  <c r="K151" i="8"/>
  <c r="J151" i="8"/>
  <c r="I151" i="8"/>
  <c r="G151" i="8"/>
  <c r="F151" i="8"/>
  <c r="E151" i="8"/>
  <c r="D151" i="8"/>
  <c r="C151" i="8"/>
  <c r="B151" i="8"/>
  <c r="AP150" i="8"/>
  <c r="AO150" i="8"/>
  <c r="AN150" i="8"/>
  <c r="AM150" i="8"/>
  <c r="AL150" i="8"/>
  <c r="AK150" i="8"/>
  <c r="AI150" i="8"/>
  <c r="AH150" i="8"/>
  <c r="AG150" i="8"/>
  <c r="AF150" i="8"/>
  <c r="AE150" i="8"/>
  <c r="AD150" i="8"/>
  <c r="AB150" i="8"/>
  <c r="AA150" i="8"/>
  <c r="Z150" i="8"/>
  <c r="Y150" i="8"/>
  <c r="X150" i="8"/>
  <c r="W150" i="8"/>
  <c r="U150" i="8"/>
  <c r="T150" i="8"/>
  <c r="S150" i="8"/>
  <c r="R150" i="8"/>
  <c r="Q150" i="8"/>
  <c r="P150" i="8"/>
  <c r="N150" i="8"/>
  <c r="M150" i="8"/>
  <c r="L150" i="8"/>
  <c r="K150" i="8"/>
  <c r="J150" i="8"/>
  <c r="I150" i="8"/>
  <c r="G150" i="8"/>
  <c r="F150" i="8"/>
  <c r="E150" i="8"/>
  <c r="D150" i="8"/>
  <c r="C150" i="8"/>
  <c r="B150" i="8"/>
  <c r="AP149" i="8"/>
  <c r="AO149" i="8"/>
  <c r="AN149" i="8"/>
  <c r="AM149" i="8"/>
  <c r="AL149" i="8"/>
  <c r="AK149" i="8"/>
  <c r="AI149" i="8"/>
  <c r="AH149" i="8"/>
  <c r="AG149" i="8"/>
  <c r="AF149" i="8"/>
  <c r="AE149" i="8"/>
  <c r="AD149" i="8"/>
  <c r="AB149" i="8"/>
  <c r="AA149" i="8"/>
  <c r="Z149" i="8"/>
  <c r="Y149" i="8"/>
  <c r="X149" i="8"/>
  <c r="W149" i="8"/>
  <c r="U149" i="8"/>
  <c r="T149" i="8"/>
  <c r="S149" i="8"/>
  <c r="R149" i="8"/>
  <c r="Q149" i="8"/>
  <c r="P149" i="8"/>
  <c r="N149" i="8"/>
  <c r="M149" i="8"/>
  <c r="L149" i="8"/>
  <c r="K149" i="8"/>
  <c r="J149" i="8"/>
  <c r="I149" i="8"/>
  <c r="G149" i="8"/>
  <c r="F149" i="8"/>
  <c r="E149" i="8"/>
  <c r="D149" i="8"/>
  <c r="C149" i="8"/>
  <c r="B149" i="8"/>
  <c r="AP148" i="8"/>
  <c r="AO148" i="8"/>
  <c r="AN148" i="8"/>
  <c r="AM148" i="8"/>
  <c r="AL148" i="8"/>
  <c r="AK148" i="8"/>
  <c r="AI148" i="8"/>
  <c r="AH148" i="8"/>
  <c r="AG148" i="8"/>
  <c r="AF148" i="8"/>
  <c r="AE148" i="8"/>
  <c r="AD148" i="8"/>
  <c r="AB148" i="8"/>
  <c r="AA148" i="8"/>
  <c r="Z148" i="8"/>
  <c r="Y148" i="8"/>
  <c r="X148" i="8"/>
  <c r="W148" i="8"/>
  <c r="U148" i="8"/>
  <c r="T148" i="8"/>
  <c r="S148" i="8"/>
  <c r="R148" i="8"/>
  <c r="Q148" i="8"/>
  <c r="P148" i="8"/>
  <c r="N148" i="8"/>
  <c r="M148" i="8"/>
  <c r="L148" i="8"/>
  <c r="K148" i="8"/>
  <c r="J148" i="8"/>
  <c r="I148" i="8"/>
  <c r="G148" i="8"/>
  <c r="F148" i="8"/>
  <c r="E148" i="8"/>
  <c r="D148" i="8"/>
  <c r="C148" i="8"/>
  <c r="B148" i="8"/>
  <c r="AP147" i="8"/>
  <c r="AO147" i="8"/>
  <c r="AN147" i="8"/>
  <c r="AM147" i="8"/>
  <c r="AL147" i="8"/>
  <c r="AK147" i="8"/>
  <c r="AI147" i="8"/>
  <c r="AH147" i="8"/>
  <c r="AG147" i="8"/>
  <c r="AF147" i="8"/>
  <c r="AE147" i="8"/>
  <c r="AD147" i="8"/>
  <c r="AB147" i="8"/>
  <c r="AA147" i="8"/>
  <c r="Z147" i="8"/>
  <c r="Y147" i="8"/>
  <c r="X147" i="8"/>
  <c r="W147" i="8"/>
  <c r="U147" i="8"/>
  <c r="T147" i="8"/>
  <c r="S147" i="8"/>
  <c r="R147" i="8"/>
  <c r="Q147" i="8"/>
  <c r="P147" i="8"/>
  <c r="N147" i="8"/>
  <c r="M147" i="8"/>
  <c r="L147" i="8"/>
  <c r="K147" i="8"/>
  <c r="J147" i="8"/>
  <c r="I147" i="8"/>
  <c r="G147" i="8"/>
  <c r="F147" i="8"/>
  <c r="E147" i="8"/>
  <c r="D147" i="8"/>
  <c r="C147" i="8"/>
  <c r="B147" i="8"/>
  <c r="AP146" i="8"/>
  <c r="AO146" i="8"/>
  <c r="AN146" i="8"/>
  <c r="AM146" i="8"/>
  <c r="AL146" i="8"/>
  <c r="AK146" i="8"/>
  <c r="AI146" i="8"/>
  <c r="AH146" i="8"/>
  <c r="AG146" i="8"/>
  <c r="AF146" i="8"/>
  <c r="AE146" i="8"/>
  <c r="AD146" i="8"/>
  <c r="AB146" i="8"/>
  <c r="AA146" i="8"/>
  <c r="Z146" i="8"/>
  <c r="Y146" i="8"/>
  <c r="X146" i="8"/>
  <c r="W146" i="8"/>
  <c r="U146" i="8"/>
  <c r="T146" i="8"/>
  <c r="S146" i="8"/>
  <c r="R146" i="8"/>
  <c r="Q146" i="8"/>
  <c r="P146" i="8"/>
  <c r="N146" i="8"/>
  <c r="M146" i="8"/>
  <c r="L146" i="8"/>
  <c r="K146" i="8"/>
  <c r="J146" i="8"/>
  <c r="I146" i="8"/>
  <c r="G146" i="8"/>
  <c r="F146" i="8"/>
  <c r="E146" i="8"/>
  <c r="D146" i="8"/>
  <c r="C146" i="8"/>
  <c r="B146" i="8"/>
  <c r="AP145" i="8"/>
  <c r="AO145" i="8"/>
  <c r="AN145" i="8"/>
  <c r="AM145" i="8"/>
  <c r="AL145" i="8"/>
  <c r="AK145" i="8"/>
  <c r="AI145" i="8"/>
  <c r="AH145" i="8"/>
  <c r="AG145" i="8"/>
  <c r="AF145" i="8"/>
  <c r="AE145" i="8"/>
  <c r="AD145" i="8"/>
  <c r="AB145" i="8"/>
  <c r="AA145" i="8"/>
  <c r="Z145" i="8"/>
  <c r="Y145" i="8"/>
  <c r="X145" i="8"/>
  <c r="W145" i="8"/>
  <c r="U145" i="8"/>
  <c r="T145" i="8"/>
  <c r="S145" i="8"/>
  <c r="R145" i="8"/>
  <c r="Q145" i="8"/>
  <c r="P145" i="8"/>
  <c r="N145" i="8"/>
  <c r="M145" i="8"/>
  <c r="L145" i="8"/>
  <c r="K145" i="8"/>
  <c r="J145" i="8"/>
  <c r="I145" i="8"/>
  <c r="G145" i="8"/>
  <c r="F145" i="8"/>
  <c r="E145" i="8"/>
  <c r="D145" i="8"/>
  <c r="C145" i="8"/>
  <c r="B145" i="8"/>
  <c r="AP144" i="8"/>
  <c r="AO144" i="8"/>
  <c r="AN144" i="8"/>
  <c r="AM144" i="8"/>
  <c r="AL144" i="8"/>
  <c r="AK144" i="8"/>
  <c r="AI144" i="8"/>
  <c r="AH144" i="8"/>
  <c r="AG144" i="8"/>
  <c r="AF144" i="8"/>
  <c r="AE144" i="8"/>
  <c r="AD144" i="8"/>
  <c r="AB144" i="8"/>
  <c r="AA144" i="8"/>
  <c r="Z144" i="8"/>
  <c r="Y144" i="8"/>
  <c r="X144" i="8"/>
  <c r="W144" i="8"/>
  <c r="U144" i="8"/>
  <c r="T144" i="8"/>
  <c r="S144" i="8"/>
  <c r="R144" i="8"/>
  <c r="Q144" i="8"/>
  <c r="P144" i="8"/>
  <c r="N144" i="8"/>
  <c r="M144" i="8"/>
  <c r="L144" i="8"/>
  <c r="K144" i="8"/>
  <c r="J144" i="8"/>
  <c r="I144" i="8"/>
  <c r="G144" i="8"/>
  <c r="F144" i="8"/>
  <c r="E144" i="8"/>
  <c r="D144" i="8"/>
  <c r="C144" i="8"/>
  <c r="B144" i="8"/>
  <c r="AP143" i="8"/>
  <c r="AO143" i="8"/>
  <c r="AN143" i="8"/>
  <c r="AM143" i="8"/>
  <c r="AL143" i="8"/>
  <c r="AK143" i="8"/>
  <c r="AI143" i="8"/>
  <c r="AH143" i="8"/>
  <c r="AG143" i="8"/>
  <c r="AF143" i="8"/>
  <c r="AE143" i="8"/>
  <c r="AD143" i="8"/>
  <c r="AB143" i="8"/>
  <c r="AA143" i="8"/>
  <c r="Z143" i="8"/>
  <c r="Y143" i="8"/>
  <c r="X143" i="8"/>
  <c r="W143" i="8"/>
  <c r="U143" i="8"/>
  <c r="T143" i="8"/>
  <c r="S143" i="8"/>
  <c r="R143" i="8"/>
  <c r="Q143" i="8"/>
  <c r="P143" i="8"/>
  <c r="N143" i="8"/>
  <c r="M143" i="8"/>
  <c r="L143" i="8"/>
  <c r="K143" i="8"/>
  <c r="J143" i="8"/>
  <c r="I143" i="8"/>
  <c r="G143" i="8"/>
  <c r="F143" i="8"/>
  <c r="E143" i="8"/>
  <c r="D143" i="8"/>
  <c r="C143" i="8"/>
  <c r="B143" i="8"/>
  <c r="AP142" i="8"/>
  <c r="AO142" i="8"/>
  <c r="AN142" i="8"/>
  <c r="AM142" i="8"/>
  <c r="AL142" i="8"/>
  <c r="AK142" i="8"/>
  <c r="AI142" i="8"/>
  <c r="AH142" i="8"/>
  <c r="AG142" i="8"/>
  <c r="AF142" i="8"/>
  <c r="AE142" i="8"/>
  <c r="AD142" i="8"/>
  <c r="AB142" i="8"/>
  <c r="AA142" i="8"/>
  <c r="Z142" i="8"/>
  <c r="Y142" i="8"/>
  <c r="X142" i="8"/>
  <c r="W142" i="8"/>
  <c r="U142" i="8"/>
  <c r="T142" i="8"/>
  <c r="S142" i="8"/>
  <c r="R142" i="8"/>
  <c r="Q142" i="8"/>
  <c r="P142" i="8"/>
  <c r="N142" i="8"/>
  <c r="M142" i="8"/>
  <c r="L142" i="8"/>
  <c r="K142" i="8"/>
  <c r="J142" i="8"/>
  <c r="I142" i="8"/>
  <c r="G142" i="8"/>
  <c r="F142" i="8"/>
  <c r="E142" i="8"/>
  <c r="D142" i="8"/>
  <c r="C142" i="8"/>
  <c r="B142" i="8"/>
  <c r="AP141" i="8"/>
  <c r="AO141" i="8"/>
  <c r="AN141" i="8"/>
  <c r="AM141" i="8"/>
  <c r="AL141" i="8"/>
  <c r="AK141" i="8"/>
  <c r="AI141" i="8"/>
  <c r="AH141" i="8"/>
  <c r="AG141" i="8"/>
  <c r="AF141" i="8"/>
  <c r="AE141" i="8"/>
  <c r="AD141" i="8"/>
  <c r="AB141" i="8"/>
  <c r="AA141" i="8"/>
  <c r="Z141" i="8"/>
  <c r="Y141" i="8"/>
  <c r="X141" i="8"/>
  <c r="W141" i="8"/>
  <c r="U141" i="8"/>
  <c r="T141" i="8"/>
  <c r="S141" i="8"/>
  <c r="R141" i="8"/>
  <c r="Q141" i="8"/>
  <c r="P141" i="8"/>
  <c r="N141" i="8"/>
  <c r="M141" i="8"/>
  <c r="L141" i="8"/>
  <c r="K141" i="8"/>
  <c r="J141" i="8"/>
  <c r="I141" i="8"/>
  <c r="G141" i="8"/>
  <c r="F141" i="8"/>
  <c r="E141" i="8"/>
  <c r="D141" i="8"/>
  <c r="C141" i="8"/>
  <c r="B141" i="8"/>
  <c r="AP140" i="8"/>
  <c r="AO140" i="8"/>
  <c r="AN140" i="8"/>
  <c r="AM140" i="8"/>
  <c r="AL140" i="8"/>
  <c r="AK140" i="8"/>
  <c r="AI140" i="8"/>
  <c r="AH140" i="8"/>
  <c r="AG140" i="8"/>
  <c r="AF140" i="8"/>
  <c r="AE140" i="8"/>
  <c r="AD140" i="8"/>
  <c r="AB140" i="8"/>
  <c r="AA140" i="8"/>
  <c r="Z140" i="8"/>
  <c r="Y140" i="8"/>
  <c r="X140" i="8"/>
  <c r="W140" i="8"/>
  <c r="U140" i="8"/>
  <c r="T140" i="8"/>
  <c r="S140" i="8"/>
  <c r="R140" i="8"/>
  <c r="Q140" i="8"/>
  <c r="P140" i="8"/>
  <c r="N140" i="8"/>
  <c r="M140" i="8"/>
  <c r="L140" i="8"/>
  <c r="K140" i="8"/>
  <c r="J140" i="8"/>
  <c r="I140" i="8"/>
  <c r="G140" i="8"/>
  <c r="F140" i="8"/>
  <c r="E140" i="8"/>
  <c r="D140" i="8"/>
  <c r="C140" i="8"/>
  <c r="B140" i="8"/>
  <c r="AP139" i="8"/>
  <c r="AO139" i="8"/>
  <c r="AN139" i="8"/>
  <c r="AM139" i="8"/>
  <c r="AL139" i="8"/>
  <c r="AK139" i="8"/>
  <c r="AI139" i="8"/>
  <c r="AH139" i="8"/>
  <c r="AG139" i="8"/>
  <c r="AF139" i="8"/>
  <c r="AE139" i="8"/>
  <c r="AD139" i="8"/>
  <c r="AB139" i="8"/>
  <c r="AA139" i="8"/>
  <c r="Z139" i="8"/>
  <c r="Y139" i="8"/>
  <c r="X139" i="8"/>
  <c r="W139" i="8"/>
  <c r="U139" i="8"/>
  <c r="T139" i="8"/>
  <c r="S139" i="8"/>
  <c r="R139" i="8"/>
  <c r="Q139" i="8"/>
  <c r="P139" i="8"/>
  <c r="N139" i="8"/>
  <c r="M139" i="8"/>
  <c r="L139" i="8"/>
  <c r="K139" i="8"/>
  <c r="J139" i="8"/>
  <c r="I139" i="8"/>
  <c r="G139" i="8"/>
  <c r="F139" i="8"/>
  <c r="E139" i="8"/>
  <c r="D139" i="8"/>
  <c r="C139" i="8"/>
  <c r="B139" i="8"/>
  <c r="AP138" i="8"/>
  <c r="AO138" i="8"/>
  <c r="AN138" i="8"/>
  <c r="AM138" i="8"/>
  <c r="AL138" i="8"/>
  <c r="AK138" i="8"/>
  <c r="AI138" i="8"/>
  <c r="AH138" i="8"/>
  <c r="AG138" i="8"/>
  <c r="AF138" i="8"/>
  <c r="AE138" i="8"/>
  <c r="AD138" i="8"/>
  <c r="AB138" i="8"/>
  <c r="AA138" i="8"/>
  <c r="Z138" i="8"/>
  <c r="Y138" i="8"/>
  <c r="X138" i="8"/>
  <c r="W138" i="8"/>
  <c r="U138" i="8"/>
  <c r="T138" i="8"/>
  <c r="S138" i="8"/>
  <c r="R138" i="8"/>
  <c r="Q138" i="8"/>
  <c r="P138" i="8"/>
  <c r="N138" i="8"/>
  <c r="M138" i="8"/>
  <c r="L138" i="8"/>
  <c r="K138" i="8"/>
  <c r="J138" i="8"/>
  <c r="I138" i="8"/>
  <c r="G138" i="8"/>
  <c r="F138" i="8"/>
  <c r="E138" i="8"/>
  <c r="D138" i="8"/>
  <c r="C138" i="8"/>
  <c r="B138" i="8"/>
  <c r="AP137" i="8"/>
  <c r="AO137" i="8"/>
  <c r="AN137" i="8"/>
  <c r="AM137" i="8"/>
  <c r="AL137" i="8"/>
  <c r="AK137" i="8"/>
  <c r="AI137" i="8"/>
  <c r="AH137" i="8"/>
  <c r="AG137" i="8"/>
  <c r="AF137" i="8"/>
  <c r="AE137" i="8"/>
  <c r="AD137" i="8"/>
  <c r="AB137" i="8"/>
  <c r="AA137" i="8"/>
  <c r="Z137" i="8"/>
  <c r="Y137" i="8"/>
  <c r="X137" i="8"/>
  <c r="W137" i="8"/>
  <c r="U137" i="8"/>
  <c r="T137" i="8"/>
  <c r="S137" i="8"/>
  <c r="R137" i="8"/>
  <c r="Q137" i="8"/>
  <c r="P137" i="8"/>
  <c r="N137" i="8"/>
  <c r="M137" i="8"/>
  <c r="L137" i="8"/>
  <c r="K137" i="8"/>
  <c r="J137" i="8"/>
  <c r="I137" i="8"/>
  <c r="G137" i="8"/>
  <c r="F137" i="8"/>
  <c r="E137" i="8"/>
  <c r="D137" i="8"/>
  <c r="C137" i="8"/>
  <c r="B137" i="8"/>
  <c r="AP136" i="8"/>
  <c r="AO136" i="8"/>
  <c r="AN136" i="8"/>
  <c r="AM136" i="8"/>
  <c r="AL136" i="8"/>
  <c r="AK136" i="8"/>
  <c r="AI136" i="8"/>
  <c r="AH136" i="8"/>
  <c r="AG136" i="8"/>
  <c r="AF136" i="8"/>
  <c r="AE136" i="8"/>
  <c r="AD136" i="8"/>
  <c r="AB136" i="8"/>
  <c r="AA136" i="8"/>
  <c r="Z136" i="8"/>
  <c r="Y136" i="8"/>
  <c r="X136" i="8"/>
  <c r="W136" i="8"/>
  <c r="U136" i="8"/>
  <c r="T136" i="8"/>
  <c r="S136" i="8"/>
  <c r="R136" i="8"/>
  <c r="Q136" i="8"/>
  <c r="P136" i="8"/>
  <c r="N136" i="8"/>
  <c r="M136" i="8"/>
  <c r="L136" i="8"/>
  <c r="K136" i="8"/>
  <c r="J136" i="8"/>
  <c r="I136" i="8"/>
  <c r="G136" i="8"/>
  <c r="F136" i="8"/>
  <c r="E136" i="8"/>
  <c r="D136" i="8"/>
  <c r="C136" i="8"/>
  <c r="B136" i="8"/>
  <c r="AP135" i="8"/>
  <c r="AO135" i="8"/>
  <c r="AN135" i="8"/>
  <c r="AM135" i="8"/>
  <c r="AL135" i="8"/>
  <c r="AK135" i="8"/>
  <c r="AI135" i="8"/>
  <c r="AH135" i="8"/>
  <c r="AG135" i="8"/>
  <c r="AF135" i="8"/>
  <c r="AE135" i="8"/>
  <c r="AD135" i="8"/>
  <c r="AB135" i="8"/>
  <c r="AA135" i="8"/>
  <c r="Z135" i="8"/>
  <c r="Y135" i="8"/>
  <c r="X135" i="8"/>
  <c r="W135" i="8"/>
  <c r="U135" i="8"/>
  <c r="T135" i="8"/>
  <c r="S135" i="8"/>
  <c r="R135" i="8"/>
  <c r="Q135" i="8"/>
  <c r="P135" i="8"/>
  <c r="N135" i="8"/>
  <c r="M135" i="8"/>
  <c r="L135" i="8"/>
  <c r="K135" i="8"/>
  <c r="J135" i="8"/>
  <c r="I135" i="8"/>
  <c r="G135" i="8"/>
  <c r="F135" i="8"/>
  <c r="E135" i="8"/>
  <c r="D135" i="8"/>
  <c r="C135" i="8"/>
  <c r="B135" i="8"/>
  <c r="AP134" i="8"/>
  <c r="AO134" i="8"/>
  <c r="AN134" i="8"/>
  <c r="AM134" i="8"/>
  <c r="AL134" i="8"/>
  <c r="AK134" i="8"/>
  <c r="AI134" i="8"/>
  <c r="AH134" i="8"/>
  <c r="AG134" i="8"/>
  <c r="AF134" i="8"/>
  <c r="AE134" i="8"/>
  <c r="AD134" i="8"/>
  <c r="AB134" i="8"/>
  <c r="AA134" i="8"/>
  <c r="Z134" i="8"/>
  <c r="Y134" i="8"/>
  <c r="X134" i="8"/>
  <c r="W134" i="8"/>
  <c r="U134" i="8"/>
  <c r="T134" i="8"/>
  <c r="S134" i="8"/>
  <c r="R134" i="8"/>
  <c r="Q134" i="8"/>
  <c r="P134" i="8"/>
  <c r="N134" i="8"/>
  <c r="M134" i="8"/>
  <c r="L134" i="8"/>
  <c r="K134" i="8"/>
  <c r="J134" i="8"/>
  <c r="I134" i="8"/>
  <c r="G134" i="8"/>
  <c r="F134" i="8"/>
  <c r="E134" i="8"/>
  <c r="D134" i="8"/>
  <c r="C134" i="8"/>
  <c r="B134" i="8"/>
  <c r="AP133" i="8"/>
  <c r="AO133" i="8"/>
  <c r="AN133" i="8"/>
  <c r="AM133" i="8"/>
  <c r="AL133" i="8"/>
  <c r="AK133" i="8"/>
  <c r="AI133" i="8"/>
  <c r="AH133" i="8"/>
  <c r="AG133" i="8"/>
  <c r="AF133" i="8"/>
  <c r="AE133" i="8"/>
  <c r="AD133" i="8"/>
  <c r="AB133" i="8"/>
  <c r="AA133" i="8"/>
  <c r="Z133" i="8"/>
  <c r="Y133" i="8"/>
  <c r="X133" i="8"/>
  <c r="W133" i="8"/>
  <c r="U133" i="8"/>
  <c r="T133" i="8"/>
  <c r="S133" i="8"/>
  <c r="R133" i="8"/>
  <c r="Q133" i="8"/>
  <c r="P133" i="8"/>
  <c r="N133" i="8"/>
  <c r="M133" i="8"/>
  <c r="L133" i="8"/>
  <c r="K133" i="8"/>
  <c r="J133" i="8"/>
  <c r="I133" i="8"/>
  <c r="G133" i="8"/>
  <c r="F133" i="8"/>
  <c r="E133" i="8"/>
  <c r="D133" i="8"/>
  <c r="C133" i="8"/>
  <c r="B133" i="8"/>
  <c r="AP132" i="8"/>
  <c r="AO132" i="8"/>
  <c r="AN132" i="8"/>
  <c r="AM132" i="8"/>
  <c r="AL132" i="8"/>
  <c r="AK132" i="8"/>
  <c r="AI132" i="8"/>
  <c r="AH132" i="8"/>
  <c r="AG132" i="8"/>
  <c r="AF132" i="8"/>
  <c r="AE132" i="8"/>
  <c r="AD132" i="8"/>
  <c r="AB132" i="8"/>
  <c r="AA132" i="8"/>
  <c r="Z132" i="8"/>
  <c r="Y132" i="8"/>
  <c r="X132" i="8"/>
  <c r="W132" i="8"/>
  <c r="U132" i="8"/>
  <c r="T132" i="8"/>
  <c r="S132" i="8"/>
  <c r="R132" i="8"/>
  <c r="Q132" i="8"/>
  <c r="P132" i="8"/>
  <c r="N132" i="8"/>
  <c r="M132" i="8"/>
  <c r="L132" i="8"/>
  <c r="K132" i="8"/>
  <c r="J132" i="8"/>
  <c r="I132" i="8"/>
  <c r="G132" i="8"/>
  <c r="F132" i="8"/>
  <c r="E132" i="8"/>
  <c r="D132" i="8"/>
  <c r="C132" i="8"/>
  <c r="B132" i="8"/>
  <c r="AP131" i="8"/>
  <c r="AO131" i="8"/>
  <c r="AN131" i="8"/>
  <c r="AM131" i="8"/>
  <c r="AL131" i="8"/>
  <c r="AK131" i="8"/>
  <c r="AI131" i="8"/>
  <c r="AH131" i="8"/>
  <c r="AG131" i="8"/>
  <c r="AF131" i="8"/>
  <c r="AE131" i="8"/>
  <c r="AD131" i="8"/>
  <c r="AB131" i="8"/>
  <c r="AA131" i="8"/>
  <c r="Z131" i="8"/>
  <c r="Y131" i="8"/>
  <c r="X131" i="8"/>
  <c r="W131" i="8"/>
  <c r="U131" i="8"/>
  <c r="T131" i="8"/>
  <c r="S131" i="8"/>
  <c r="R131" i="8"/>
  <c r="Q131" i="8"/>
  <c r="P131" i="8"/>
  <c r="N131" i="8"/>
  <c r="M131" i="8"/>
  <c r="L131" i="8"/>
  <c r="K131" i="8"/>
  <c r="J131" i="8"/>
  <c r="I131" i="8"/>
  <c r="G131" i="8"/>
  <c r="F131" i="8"/>
  <c r="E131" i="8"/>
  <c r="D131" i="8"/>
  <c r="C131" i="8"/>
  <c r="B131" i="8"/>
  <c r="AP130" i="8"/>
  <c r="AO130" i="8"/>
  <c r="AN130" i="8"/>
  <c r="AM130" i="8"/>
  <c r="AL130" i="8"/>
  <c r="AK130" i="8"/>
  <c r="AI130" i="8"/>
  <c r="AH130" i="8"/>
  <c r="AG130" i="8"/>
  <c r="AF130" i="8"/>
  <c r="AE130" i="8"/>
  <c r="AD130" i="8"/>
  <c r="AB130" i="8"/>
  <c r="AA130" i="8"/>
  <c r="Z130" i="8"/>
  <c r="Y130" i="8"/>
  <c r="X130" i="8"/>
  <c r="W130" i="8"/>
  <c r="U130" i="8"/>
  <c r="T130" i="8"/>
  <c r="S130" i="8"/>
  <c r="R130" i="8"/>
  <c r="Q130" i="8"/>
  <c r="P130" i="8"/>
  <c r="N130" i="8"/>
  <c r="M130" i="8"/>
  <c r="L130" i="8"/>
  <c r="K130" i="8"/>
  <c r="J130" i="8"/>
  <c r="I130" i="8"/>
  <c r="G130" i="8"/>
  <c r="F130" i="8"/>
  <c r="E130" i="8"/>
  <c r="D130" i="8"/>
  <c r="C130" i="8"/>
  <c r="B130" i="8"/>
  <c r="AP129" i="8"/>
  <c r="AO129" i="8"/>
  <c r="AN129" i="8"/>
  <c r="AM129" i="8"/>
  <c r="AL129" i="8"/>
  <c r="AK129" i="8"/>
  <c r="AI129" i="8"/>
  <c r="AH129" i="8"/>
  <c r="AG129" i="8"/>
  <c r="AF129" i="8"/>
  <c r="AE129" i="8"/>
  <c r="AD129" i="8"/>
  <c r="AB129" i="8"/>
  <c r="AA129" i="8"/>
  <c r="Z129" i="8"/>
  <c r="Y129" i="8"/>
  <c r="X129" i="8"/>
  <c r="W129" i="8"/>
  <c r="U129" i="8"/>
  <c r="T129" i="8"/>
  <c r="S129" i="8"/>
  <c r="R129" i="8"/>
  <c r="Q129" i="8"/>
  <c r="P129" i="8"/>
  <c r="N129" i="8"/>
  <c r="M129" i="8"/>
  <c r="L129" i="8"/>
  <c r="K129" i="8"/>
  <c r="J129" i="8"/>
  <c r="I129" i="8"/>
  <c r="G129" i="8"/>
  <c r="F129" i="8"/>
  <c r="E129" i="8"/>
  <c r="D129" i="8"/>
  <c r="C129" i="8"/>
  <c r="B129" i="8"/>
  <c r="AP128" i="8"/>
  <c r="AO128" i="8"/>
  <c r="AN128" i="8"/>
  <c r="AM128" i="8"/>
  <c r="AL128" i="8"/>
  <c r="AK128" i="8"/>
  <c r="AI128" i="8"/>
  <c r="AH128" i="8"/>
  <c r="AG128" i="8"/>
  <c r="AF128" i="8"/>
  <c r="AE128" i="8"/>
  <c r="AD128" i="8"/>
  <c r="AB128" i="8"/>
  <c r="AA128" i="8"/>
  <c r="Z128" i="8"/>
  <c r="Y128" i="8"/>
  <c r="X128" i="8"/>
  <c r="W128" i="8"/>
  <c r="U128" i="8"/>
  <c r="T128" i="8"/>
  <c r="S128" i="8"/>
  <c r="R128" i="8"/>
  <c r="Q128" i="8"/>
  <c r="P128" i="8"/>
  <c r="N128" i="8"/>
  <c r="M128" i="8"/>
  <c r="L128" i="8"/>
  <c r="K128" i="8"/>
  <c r="J128" i="8"/>
  <c r="I128" i="8"/>
  <c r="G128" i="8"/>
  <c r="F128" i="8"/>
  <c r="E128" i="8"/>
  <c r="D128" i="8"/>
  <c r="C128" i="8"/>
  <c r="B128" i="8"/>
  <c r="AP127" i="8"/>
  <c r="AO127" i="8"/>
  <c r="AN127" i="8"/>
  <c r="AM127" i="8"/>
  <c r="AL127" i="8"/>
  <c r="AK127" i="8"/>
  <c r="AI127" i="8"/>
  <c r="AH127" i="8"/>
  <c r="AG127" i="8"/>
  <c r="AF127" i="8"/>
  <c r="AE127" i="8"/>
  <c r="AD127" i="8"/>
  <c r="AB127" i="8"/>
  <c r="AA127" i="8"/>
  <c r="Z127" i="8"/>
  <c r="Y127" i="8"/>
  <c r="X127" i="8"/>
  <c r="W127" i="8"/>
  <c r="U127" i="8"/>
  <c r="T127" i="8"/>
  <c r="S127" i="8"/>
  <c r="R127" i="8"/>
  <c r="Q127" i="8"/>
  <c r="P127" i="8"/>
  <c r="N127" i="8"/>
  <c r="M127" i="8"/>
  <c r="L127" i="8"/>
  <c r="K127" i="8"/>
  <c r="J127" i="8"/>
  <c r="I127" i="8"/>
  <c r="G127" i="8"/>
  <c r="F127" i="8"/>
  <c r="E127" i="8"/>
  <c r="D127" i="8"/>
  <c r="C127" i="8"/>
  <c r="B127" i="8"/>
  <c r="AP126" i="8"/>
  <c r="AO126" i="8"/>
  <c r="AN126" i="8"/>
  <c r="AM126" i="8"/>
  <c r="AL126" i="8"/>
  <c r="AK126" i="8"/>
  <c r="AI126" i="8"/>
  <c r="AH126" i="8"/>
  <c r="AG126" i="8"/>
  <c r="AF126" i="8"/>
  <c r="AE126" i="8"/>
  <c r="AD126" i="8"/>
  <c r="AB126" i="8"/>
  <c r="AA126" i="8"/>
  <c r="Z126" i="8"/>
  <c r="Y126" i="8"/>
  <c r="X126" i="8"/>
  <c r="W126" i="8"/>
  <c r="U126" i="8"/>
  <c r="T126" i="8"/>
  <c r="S126" i="8"/>
  <c r="R126" i="8"/>
  <c r="Q126" i="8"/>
  <c r="P126" i="8"/>
  <c r="N126" i="8"/>
  <c r="M126" i="8"/>
  <c r="L126" i="8"/>
  <c r="K126" i="8"/>
  <c r="J126" i="8"/>
  <c r="I126" i="8"/>
  <c r="G126" i="8"/>
  <c r="F126" i="8"/>
  <c r="E126" i="8"/>
  <c r="D126" i="8"/>
  <c r="C126" i="8"/>
  <c r="B126" i="8"/>
  <c r="AP125" i="8"/>
  <c r="AO125" i="8"/>
  <c r="AN125" i="8"/>
  <c r="AM125" i="8"/>
  <c r="AL125" i="8"/>
  <c r="AK125" i="8"/>
  <c r="AI125" i="8"/>
  <c r="AH125" i="8"/>
  <c r="AG125" i="8"/>
  <c r="AF125" i="8"/>
  <c r="AE125" i="8"/>
  <c r="AD125" i="8"/>
  <c r="AB125" i="8"/>
  <c r="AA125" i="8"/>
  <c r="Z125" i="8"/>
  <c r="Y125" i="8"/>
  <c r="X125" i="8"/>
  <c r="W125" i="8"/>
  <c r="U125" i="8"/>
  <c r="T125" i="8"/>
  <c r="S125" i="8"/>
  <c r="R125" i="8"/>
  <c r="Q125" i="8"/>
  <c r="P125" i="8"/>
  <c r="N125" i="8"/>
  <c r="M125" i="8"/>
  <c r="L125" i="8"/>
  <c r="K125" i="8"/>
  <c r="J125" i="8"/>
  <c r="I125" i="8"/>
  <c r="G125" i="8"/>
  <c r="F125" i="8"/>
  <c r="E125" i="8"/>
  <c r="D125" i="8"/>
  <c r="C125" i="8"/>
  <c r="B125" i="8"/>
  <c r="AP124" i="8"/>
  <c r="AO124" i="8"/>
  <c r="AN124" i="8"/>
  <c r="AM124" i="8"/>
  <c r="AL124" i="8"/>
  <c r="AK124" i="8"/>
  <c r="AI124" i="8"/>
  <c r="AH124" i="8"/>
  <c r="AG124" i="8"/>
  <c r="AF124" i="8"/>
  <c r="AE124" i="8"/>
  <c r="AD124" i="8"/>
  <c r="AB124" i="8"/>
  <c r="AA124" i="8"/>
  <c r="Z124" i="8"/>
  <c r="Y124" i="8"/>
  <c r="X124" i="8"/>
  <c r="W124" i="8"/>
  <c r="U124" i="8"/>
  <c r="T124" i="8"/>
  <c r="S124" i="8"/>
  <c r="R124" i="8"/>
  <c r="Q124" i="8"/>
  <c r="P124" i="8"/>
  <c r="N124" i="8"/>
  <c r="M124" i="8"/>
  <c r="L124" i="8"/>
  <c r="K124" i="8"/>
  <c r="J124" i="8"/>
  <c r="I124" i="8"/>
  <c r="G124" i="8"/>
  <c r="F124" i="8"/>
  <c r="E124" i="8"/>
  <c r="D124" i="8"/>
  <c r="C124" i="8"/>
  <c r="B124" i="8"/>
  <c r="AP123" i="8"/>
  <c r="AO123" i="8"/>
  <c r="AN123" i="8"/>
  <c r="AM123" i="8"/>
  <c r="AL123" i="8"/>
  <c r="AK123" i="8"/>
  <c r="AI123" i="8"/>
  <c r="AH123" i="8"/>
  <c r="AG123" i="8"/>
  <c r="AF123" i="8"/>
  <c r="AE123" i="8"/>
  <c r="AD123" i="8"/>
  <c r="AB123" i="8"/>
  <c r="AA123" i="8"/>
  <c r="Z123" i="8"/>
  <c r="Y123" i="8"/>
  <c r="X123" i="8"/>
  <c r="W123" i="8"/>
  <c r="U123" i="8"/>
  <c r="T123" i="8"/>
  <c r="S123" i="8"/>
  <c r="R123" i="8"/>
  <c r="Q123" i="8"/>
  <c r="P123" i="8"/>
  <c r="N123" i="8"/>
  <c r="M123" i="8"/>
  <c r="L123" i="8"/>
  <c r="K123" i="8"/>
  <c r="J123" i="8"/>
  <c r="I123" i="8"/>
  <c r="G123" i="8"/>
  <c r="F123" i="8"/>
  <c r="E123" i="8"/>
  <c r="D123" i="8"/>
  <c r="C123" i="8"/>
  <c r="B123" i="8"/>
  <c r="AP122" i="8"/>
  <c r="AO122" i="8"/>
  <c r="AN122" i="8"/>
  <c r="AM122" i="8"/>
  <c r="AL122" i="8"/>
  <c r="AK122" i="8"/>
  <c r="AI122" i="8"/>
  <c r="AH122" i="8"/>
  <c r="AG122" i="8"/>
  <c r="AF122" i="8"/>
  <c r="AE122" i="8"/>
  <c r="AD122" i="8"/>
  <c r="AB122" i="8"/>
  <c r="AA122" i="8"/>
  <c r="Z122" i="8"/>
  <c r="Y122" i="8"/>
  <c r="X122" i="8"/>
  <c r="W122" i="8"/>
  <c r="U122" i="8"/>
  <c r="T122" i="8"/>
  <c r="S122" i="8"/>
  <c r="R122" i="8"/>
  <c r="Q122" i="8"/>
  <c r="P122" i="8"/>
  <c r="N122" i="8"/>
  <c r="M122" i="8"/>
  <c r="L122" i="8"/>
  <c r="K122" i="8"/>
  <c r="J122" i="8"/>
  <c r="I122" i="8"/>
  <c r="G122" i="8"/>
  <c r="F122" i="8"/>
  <c r="E122" i="8"/>
  <c r="D122" i="8"/>
  <c r="C122" i="8"/>
  <c r="B122" i="8"/>
  <c r="AP121" i="8"/>
  <c r="AO121" i="8"/>
  <c r="AN121" i="8"/>
  <c r="AM121" i="8"/>
  <c r="AL121" i="8"/>
  <c r="AK121" i="8"/>
  <c r="AI121" i="8"/>
  <c r="AH121" i="8"/>
  <c r="AG121" i="8"/>
  <c r="AF121" i="8"/>
  <c r="AE121" i="8"/>
  <c r="AD121" i="8"/>
  <c r="AB121" i="8"/>
  <c r="AA121" i="8"/>
  <c r="Z121" i="8"/>
  <c r="Y121" i="8"/>
  <c r="X121" i="8"/>
  <c r="W121" i="8"/>
  <c r="U121" i="8"/>
  <c r="T121" i="8"/>
  <c r="S121" i="8"/>
  <c r="R121" i="8"/>
  <c r="Q121" i="8"/>
  <c r="P121" i="8"/>
  <c r="N121" i="8"/>
  <c r="M121" i="8"/>
  <c r="L121" i="8"/>
  <c r="K121" i="8"/>
  <c r="J121" i="8"/>
  <c r="I121" i="8"/>
  <c r="G121" i="8"/>
  <c r="F121" i="8"/>
  <c r="E121" i="8"/>
  <c r="D121" i="8"/>
  <c r="C121" i="8"/>
  <c r="B121" i="8"/>
  <c r="AP120" i="8"/>
  <c r="AO120" i="8"/>
  <c r="AN120" i="8"/>
  <c r="AM120" i="8"/>
  <c r="AL120" i="8"/>
  <c r="AK120" i="8"/>
  <c r="AI120" i="8"/>
  <c r="AH120" i="8"/>
  <c r="AG120" i="8"/>
  <c r="AF120" i="8"/>
  <c r="AE120" i="8"/>
  <c r="AD120" i="8"/>
  <c r="AB120" i="8"/>
  <c r="AA120" i="8"/>
  <c r="Z120" i="8"/>
  <c r="Y120" i="8"/>
  <c r="X120" i="8"/>
  <c r="W120" i="8"/>
  <c r="U120" i="8"/>
  <c r="T120" i="8"/>
  <c r="S120" i="8"/>
  <c r="R120" i="8"/>
  <c r="Q120" i="8"/>
  <c r="P120" i="8"/>
  <c r="N120" i="8"/>
  <c r="M120" i="8"/>
  <c r="L120" i="8"/>
  <c r="K120" i="8"/>
  <c r="J120" i="8"/>
  <c r="I120" i="8"/>
  <c r="G120" i="8"/>
  <c r="F120" i="8"/>
  <c r="E120" i="8"/>
  <c r="D120" i="8"/>
  <c r="C120" i="8"/>
  <c r="B120" i="8"/>
  <c r="AP119" i="8"/>
  <c r="AO119" i="8"/>
  <c r="AN119" i="8"/>
  <c r="AM119" i="8"/>
  <c r="AL119" i="8"/>
  <c r="AK119" i="8"/>
  <c r="AI119" i="8"/>
  <c r="AH119" i="8"/>
  <c r="AG119" i="8"/>
  <c r="AF119" i="8"/>
  <c r="AE119" i="8"/>
  <c r="AD119" i="8"/>
  <c r="AB119" i="8"/>
  <c r="AA119" i="8"/>
  <c r="Z119" i="8"/>
  <c r="Y119" i="8"/>
  <c r="X119" i="8"/>
  <c r="W119" i="8"/>
  <c r="U119" i="8"/>
  <c r="T119" i="8"/>
  <c r="S119" i="8"/>
  <c r="R119" i="8"/>
  <c r="Q119" i="8"/>
  <c r="P119" i="8"/>
  <c r="N119" i="8"/>
  <c r="M119" i="8"/>
  <c r="L119" i="8"/>
  <c r="K119" i="8"/>
  <c r="J119" i="8"/>
  <c r="I119" i="8"/>
  <c r="G119" i="8"/>
  <c r="F119" i="8"/>
  <c r="E119" i="8"/>
  <c r="D119" i="8"/>
  <c r="C119" i="8"/>
  <c r="B119" i="8"/>
  <c r="AP118" i="8"/>
  <c r="AO118" i="8"/>
  <c r="AN118" i="8"/>
  <c r="AM118" i="8"/>
  <c r="AL118" i="8"/>
  <c r="AK118" i="8"/>
  <c r="AI118" i="8"/>
  <c r="AH118" i="8"/>
  <c r="AG118" i="8"/>
  <c r="AF118" i="8"/>
  <c r="AE118" i="8"/>
  <c r="AD118" i="8"/>
  <c r="AB118" i="8"/>
  <c r="AA118" i="8"/>
  <c r="Z118" i="8"/>
  <c r="Y118" i="8"/>
  <c r="X118" i="8"/>
  <c r="W118" i="8"/>
  <c r="U118" i="8"/>
  <c r="T118" i="8"/>
  <c r="S118" i="8"/>
  <c r="R118" i="8"/>
  <c r="Q118" i="8"/>
  <c r="P118" i="8"/>
  <c r="N118" i="8"/>
  <c r="M118" i="8"/>
  <c r="L118" i="8"/>
  <c r="K118" i="8"/>
  <c r="J118" i="8"/>
  <c r="I118" i="8"/>
  <c r="G118" i="8"/>
  <c r="F118" i="8"/>
  <c r="E118" i="8"/>
  <c r="D118" i="8"/>
  <c r="C118" i="8"/>
  <c r="B118" i="8"/>
  <c r="AP117" i="8"/>
  <c r="AO117" i="8"/>
  <c r="AN117" i="8"/>
  <c r="AM117" i="8"/>
  <c r="AL117" i="8"/>
  <c r="AK117" i="8"/>
  <c r="AI117" i="8"/>
  <c r="AH117" i="8"/>
  <c r="AG117" i="8"/>
  <c r="AF117" i="8"/>
  <c r="AE117" i="8"/>
  <c r="AD117" i="8"/>
  <c r="AB117" i="8"/>
  <c r="AA117" i="8"/>
  <c r="Z117" i="8"/>
  <c r="Y117" i="8"/>
  <c r="X117" i="8"/>
  <c r="W117" i="8"/>
  <c r="U117" i="8"/>
  <c r="T117" i="8"/>
  <c r="S117" i="8"/>
  <c r="R117" i="8"/>
  <c r="Q117" i="8"/>
  <c r="P117" i="8"/>
  <c r="N117" i="8"/>
  <c r="M117" i="8"/>
  <c r="L117" i="8"/>
  <c r="K117" i="8"/>
  <c r="J117" i="8"/>
  <c r="I117" i="8"/>
  <c r="G117" i="8"/>
  <c r="F117" i="8"/>
  <c r="E117" i="8"/>
  <c r="D117" i="8"/>
  <c r="C117" i="8"/>
  <c r="B117" i="8"/>
  <c r="AP116" i="8"/>
  <c r="AO116" i="8"/>
  <c r="AN116" i="8"/>
  <c r="AM116" i="8"/>
  <c r="AL116" i="8"/>
  <c r="AK116" i="8"/>
  <c r="AI116" i="8"/>
  <c r="AH116" i="8"/>
  <c r="AG116" i="8"/>
  <c r="AF116" i="8"/>
  <c r="AE116" i="8"/>
  <c r="AD116" i="8"/>
  <c r="AB116" i="8"/>
  <c r="AA116" i="8"/>
  <c r="Z116" i="8"/>
  <c r="Y116" i="8"/>
  <c r="X116" i="8"/>
  <c r="W116" i="8"/>
  <c r="U116" i="8"/>
  <c r="T116" i="8"/>
  <c r="S116" i="8"/>
  <c r="R116" i="8"/>
  <c r="Q116" i="8"/>
  <c r="P116" i="8"/>
  <c r="N116" i="8"/>
  <c r="M116" i="8"/>
  <c r="L116" i="8"/>
  <c r="K116" i="8"/>
  <c r="J116" i="8"/>
  <c r="I116" i="8"/>
  <c r="G116" i="8"/>
  <c r="F116" i="8"/>
  <c r="E116" i="8"/>
  <c r="D116" i="8"/>
  <c r="C116" i="8"/>
  <c r="B116" i="8"/>
  <c r="AP115" i="8"/>
  <c r="AO115" i="8"/>
  <c r="AN115" i="8"/>
  <c r="AM115" i="8"/>
  <c r="AL115" i="8"/>
  <c r="AK115" i="8"/>
  <c r="AI115" i="8"/>
  <c r="AH115" i="8"/>
  <c r="AG115" i="8"/>
  <c r="AF115" i="8"/>
  <c r="AE115" i="8"/>
  <c r="AD115" i="8"/>
  <c r="AB115" i="8"/>
  <c r="AA115" i="8"/>
  <c r="Z115" i="8"/>
  <c r="Y115" i="8"/>
  <c r="X115" i="8"/>
  <c r="W115" i="8"/>
  <c r="U115" i="8"/>
  <c r="T115" i="8"/>
  <c r="S115" i="8"/>
  <c r="R115" i="8"/>
  <c r="Q115" i="8"/>
  <c r="P115" i="8"/>
  <c r="N115" i="8"/>
  <c r="M115" i="8"/>
  <c r="L115" i="8"/>
  <c r="K115" i="8"/>
  <c r="J115" i="8"/>
  <c r="I115" i="8"/>
  <c r="G115" i="8"/>
  <c r="F115" i="8"/>
  <c r="E115" i="8"/>
  <c r="D115" i="8"/>
  <c r="C115" i="8"/>
  <c r="B115" i="8"/>
  <c r="AP114" i="8"/>
  <c r="AO114" i="8"/>
  <c r="AN114" i="8"/>
  <c r="AM114" i="8"/>
  <c r="AL114" i="8"/>
  <c r="AK114" i="8"/>
  <c r="AI114" i="8"/>
  <c r="AH114" i="8"/>
  <c r="AG114" i="8"/>
  <c r="AF114" i="8"/>
  <c r="AE114" i="8"/>
  <c r="AD114" i="8"/>
  <c r="AB114" i="8"/>
  <c r="AA114" i="8"/>
  <c r="Z114" i="8"/>
  <c r="Y114" i="8"/>
  <c r="X114" i="8"/>
  <c r="W114" i="8"/>
  <c r="U114" i="8"/>
  <c r="T114" i="8"/>
  <c r="S114" i="8"/>
  <c r="R114" i="8"/>
  <c r="Q114" i="8"/>
  <c r="P114" i="8"/>
  <c r="N114" i="8"/>
  <c r="M114" i="8"/>
  <c r="L114" i="8"/>
  <c r="K114" i="8"/>
  <c r="J114" i="8"/>
  <c r="I114" i="8"/>
  <c r="G114" i="8"/>
  <c r="F114" i="8"/>
  <c r="E114" i="8"/>
  <c r="D114" i="8"/>
  <c r="C114" i="8"/>
  <c r="B114" i="8"/>
  <c r="AP113" i="8"/>
  <c r="AO113" i="8"/>
  <c r="AN113" i="8"/>
  <c r="AM113" i="8"/>
  <c r="AL113" i="8"/>
  <c r="AK113" i="8"/>
  <c r="AI113" i="8"/>
  <c r="AH113" i="8"/>
  <c r="AG113" i="8"/>
  <c r="AF113" i="8"/>
  <c r="AE113" i="8"/>
  <c r="AD113" i="8"/>
  <c r="AB113" i="8"/>
  <c r="AA113" i="8"/>
  <c r="Z113" i="8"/>
  <c r="Y113" i="8"/>
  <c r="X113" i="8"/>
  <c r="W113" i="8"/>
  <c r="U113" i="8"/>
  <c r="T113" i="8"/>
  <c r="S113" i="8"/>
  <c r="R113" i="8"/>
  <c r="Q113" i="8"/>
  <c r="P113" i="8"/>
  <c r="N113" i="8"/>
  <c r="M113" i="8"/>
  <c r="L113" i="8"/>
  <c r="K113" i="8"/>
  <c r="J113" i="8"/>
  <c r="I113" i="8"/>
  <c r="G113" i="8"/>
  <c r="F113" i="8"/>
  <c r="E113" i="8"/>
  <c r="D113" i="8"/>
  <c r="C113" i="8"/>
  <c r="B113" i="8"/>
  <c r="AP112" i="8"/>
  <c r="AO112" i="8"/>
  <c r="AN112" i="8"/>
  <c r="AM112" i="8"/>
  <c r="AL112" i="8"/>
  <c r="AK112" i="8"/>
  <c r="AI112" i="8"/>
  <c r="AH112" i="8"/>
  <c r="AG112" i="8"/>
  <c r="AF112" i="8"/>
  <c r="AE112" i="8"/>
  <c r="AD112" i="8"/>
  <c r="AB112" i="8"/>
  <c r="AA112" i="8"/>
  <c r="Z112" i="8"/>
  <c r="Y112" i="8"/>
  <c r="X112" i="8"/>
  <c r="W112" i="8"/>
  <c r="U112" i="8"/>
  <c r="T112" i="8"/>
  <c r="S112" i="8"/>
  <c r="R112" i="8"/>
  <c r="Q112" i="8"/>
  <c r="P112" i="8"/>
  <c r="N112" i="8"/>
  <c r="M112" i="8"/>
  <c r="L112" i="8"/>
  <c r="K112" i="8"/>
  <c r="J112" i="8"/>
  <c r="I112" i="8"/>
  <c r="G112" i="8"/>
  <c r="F112" i="8"/>
  <c r="E112" i="8"/>
  <c r="D112" i="8"/>
  <c r="C112" i="8"/>
  <c r="B112" i="8"/>
  <c r="AP111" i="8"/>
  <c r="AO111" i="8"/>
  <c r="AN111" i="8"/>
  <c r="AM111" i="8"/>
  <c r="AL111" i="8"/>
  <c r="AK111" i="8"/>
  <c r="AI111" i="8"/>
  <c r="AH111" i="8"/>
  <c r="AG111" i="8"/>
  <c r="AF111" i="8"/>
  <c r="AE111" i="8"/>
  <c r="AD111" i="8"/>
  <c r="AB111" i="8"/>
  <c r="AA111" i="8"/>
  <c r="Z111" i="8"/>
  <c r="Y111" i="8"/>
  <c r="X111" i="8"/>
  <c r="W111" i="8"/>
  <c r="U111" i="8"/>
  <c r="T111" i="8"/>
  <c r="S111" i="8"/>
  <c r="R111" i="8"/>
  <c r="Q111" i="8"/>
  <c r="P111" i="8"/>
  <c r="N111" i="8"/>
  <c r="M111" i="8"/>
  <c r="L111" i="8"/>
  <c r="K111" i="8"/>
  <c r="J111" i="8"/>
  <c r="I111" i="8"/>
  <c r="G111" i="8"/>
  <c r="F111" i="8"/>
  <c r="E111" i="8"/>
  <c r="D111" i="8"/>
  <c r="C111" i="8"/>
  <c r="B111" i="8"/>
  <c r="AP110" i="8"/>
  <c r="AO110" i="8"/>
  <c r="AN110" i="8"/>
  <c r="AM110" i="8"/>
  <c r="AL110" i="8"/>
  <c r="AK110" i="8"/>
  <c r="AI110" i="8"/>
  <c r="AH110" i="8"/>
  <c r="AG110" i="8"/>
  <c r="AF110" i="8"/>
  <c r="AE110" i="8"/>
  <c r="AD110" i="8"/>
  <c r="AB110" i="8"/>
  <c r="AA110" i="8"/>
  <c r="Z110" i="8"/>
  <c r="Y110" i="8"/>
  <c r="X110" i="8"/>
  <c r="W110" i="8"/>
  <c r="U110" i="8"/>
  <c r="T110" i="8"/>
  <c r="S110" i="8"/>
  <c r="R110" i="8"/>
  <c r="Q110" i="8"/>
  <c r="P110" i="8"/>
  <c r="N110" i="8"/>
  <c r="M110" i="8"/>
  <c r="L110" i="8"/>
  <c r="K110" i="8"/>
  <c r="J110" i="8"/>
  <c r="I110" i="8"/>
  <c r="G110" i="8"/>
  <c r="F110" i="8"/>
  <c r="E110" i="8"/>
  <c r="D110" i="8"/>
  <c r="C110" i="8"/>
  <c r="B110" i="8"/>
  <c r="AP109" i="8"/>
  <c r="AO109" i="8"/>
  <c r="AN109" i="8"/>
  <c r="AM109" i="8"/>
  <c r="AL109" i="8"/>
  <c r="AK109" i="8"/>
  <c r="AI109" i="8"/>
  <c r="AH109" i="8"/>
  <c r="AG109" i="8"/>
  <c r="AF109" i="8"/>
  <c r="AE109" i="8"/>
  <c r="AD109" i="8"/>
  <c r="AB109" i="8"/>
  <c r="AA109" i="8"/>
  <c r="Z109" i="8"/>
  <c r="Y109" i="8"/>
  <c r="X109" i="8"/>
  <c r="W109" i="8"/>
  <c r="U109" i="8"/>
  <c r="T109" i="8"/>
  <c r="S109" i="8"/>
  <c r="R109" i="8"/>
  <c r="Q109" i="8"/>
  <c r="P109" i="8"/>
  <c r="N109" i="8"/>
  <c r="M109" i="8"/>
  <c r="L109" i="8"/>
  <c r="K109" i="8"/>
  <c r="J109" i="8"/>
  <c r="I109" i="8"/>
  <c r="G109" i="8"/>
  <c r="F109" i="8"/>
  <c r="E109" i="8"/>
  <c r="D109" i="8"/>
  <c r="C109" i="8"/>
  <c r="B109" i="8"/>
  <c r="AP108" i="8"/>
  <c r="AO108" i="8"/>
  <c r="AN108" i="8"/>
  <c r="AM108" i="8"/>
  <c r="AL108" i="8"/>
  <c r="AK108" i="8"/>
  <c r="AI108" i="8"/>
  <c r="AH108" i="8"/>
  <c r="AG108" i="8"/>
  <c r="AF108" i="8"/>
  <c r="AE108" i="8"/>
  <c r="AD108" i="8"/>
  <c r="AB108" i="8"/>
  <c r="AA108" i="8"/>
  <c r="Z108" i="8"/>
  <c r="Y108" i="8"/>
  <c r="X108" i="8"/>
  <c r="W108" i="8"/>
  <c r="U108" i="8"/>
  <c r="T108" i="8"/>
  <c r="S108" i="8"/>
  <c r="R108" i="8"/>
  <c r="Q108" i="8"/>
  <c r="P108" i="8"/>
  <c r="N108" i="8"/>
  <c r="M108" i="8"/>
  <c r="L108" i="8"/>
  <c r="K108" i="8"/>
  <c r="J108" i="8"/>
  <c r="I108" i="8"/>
  <c r="G108" i="8"/>
  <c r="F108" i="8"/>
  <c r="E108" i="8"/>
  <c r="D108" i="8"/>
  <c r="C108" i="8"/>
  <c r="B108" i="8"/>
  <c r="AP107" i="8"/>
  <c r="AO107" i="8"/>
  <c r="AN107" i="8"/>
  <c r="AM107" i="8"/>
  <c r="AL107" i="8"/>
  <c r="AK107" i="8"/>
  <c r="AI107" i="8"/>
  <c r="AH107" i="8"/>
  <c r="AG107" i="8"/>
  <c r="AF107" i="8"/>
  <c r="AE107" i="8"/>
  <c r="AD107" i="8"/>
  <c r="AB107" i="8"/>
  <c r="AA107" i="8"/>
  <c r="Z107" i="8"/>
  <c r="Y107" i="8"/>
  <c r="X107" i="8"/>
  <c r="W107" i="8"/>
  <c r="U107" i="8"/>
  <c r="T107" i="8"/>
  <c r="S107" i="8"/>
  <c r="R107" i="8"/>
  <c r="Q107" i="8"/>
  <c r="P107" i="8"/>
  <c r="N107" i="8"/>
  <c r="M107" i="8"/>
  <c r="L107" i="8"/>
  <c r="K107" i="8"/>
  <c r="J107" i="8"/>
  <c r="I107" i="8"/>
  <c r="G107" i="8"/>
  <c r="F107" i="8"/>
  <c r="E107" i="8"/>
  <c r="D107" i="8"/>
  <c r="C107" i="8"/>
  <c r="B107" i="8"/>
  <c r="AP106" i="8"/>
  <c r="AO106" i="8"/>
  <c r="AN106" i="8"/>
  <c r="AM106" i="8"/>
  <c r="AL106" i="8"/>
  <c r="AK106" i="8"/>
  <c r="AI106" i="8"/>
  <c r="AH106" i="8"/>
  <c r="AG106" i="8"/>
  <c r="AF106" i="8"/>
  <c r="AE106" i="8"/>
  <c r="AD106" i="8"/>
  <c r="AB106" i="8"/>
  <c r="AA106" i="8"/>
  <c r="Z106" i="8"/>
  <c r="Y106" i="8"/>
  <c r="X106" i="8"/>
  <c r="W106" i="8"/>
  <c r="U106" i="8"/>
  <c r="T106" i="8"/>
  <c r="S106" i="8"/>
  <c r="R106" i="8"/>
  <c r="Q106" i="8"/>
  <c r="P106" i="8"/>
  <c r="N106" i="8"/>
  <c r="M106" i="8"/>
  <c r="L106" i="8"/>
  <c r="K106" i="8"/>
  <c r="J106" i="8"/>
  <c r="I106" i="8"/>
  <c r="G106" i="8"/>
  <c r="F106" i="8"/>
  <c r="E106" i="8"/>
  <c r="D106" i="8"/>
  <c r="C106" i="8"/>
  <c r="B106" i="8"/>
  <c r="AP105" i="8"/>
  <c r="AO105" i="8"/>
  <c r="AN105" i="8"/>
  <c r="AM105" i="8"/>
  <c r="AL105" i="8"/>
  <c r="AK105" i="8"/>
  <c r="AI105" i="8"/>
  <c r="AH105" i="8"/>
  <c r="AG105" i="8"/>
  <c r="AF105" i="8"/>
  <c r="AE105" i="8"/>
  <c r="AD105" i="8"/>
  <c r="AB105" i="8"/>
  <c r="AA105" i="8"/>
  <c r="Z105" i="8"/>
  <c r="Y105" i="8"/>
  <c r="X105" i="8"/>
  <c r="W105" i="8"/>
  <c r="U105" i="8"/>
  <c r="T105" i="8"/>
  <c r="S105" i="8"/>
  <c r="R105" i="8"/>
  <c r="Q105" i="8"/>
  <c r="P105" i="8"/>
  <c r="N105" i="8"/>
  <c r="M105" i="8"/>
  <c r="L105" i="8"/>
  <c r="K105" i="8"/>
  <c r="J105" i="8"/>
  <c r="I105" i="8"/>
  <c r="G105" i="8"/>
  <c r="F105" i="8"/>
  <c r="E105" i="8"/>
  <c r="D105" i="8"/>
  <c r="C105" i="8"/>
  <c r="B105" i="8"/>
  <c r="AP104" i="8"/>
  <c r="AO104" i="8"/>
  <c r="AN104" i="8"/>
  <c r="AM104" i="8"/>
  <c r="AL104" i="8"/>
  <c r="AK104" i="8"/>
  <c r="AI104" i="8"/>
  <c r="AH104" i="8"/>
  <c r="AG104" i="8"/>
  <c r="AF104" i="8"/>
  <c r="AE104" i="8"/>
  <c r="AD104" i="8"/>
  <c r="AB104" i="8"/>
  <c r="AA104" i="8"/>
  <c r="Z104" i="8"/>
  <c r="Y104" i="8"/>
  <c r="X104" i="8"/>
  <c r="W104" i="8"/>
  <c r="U104" i="8"/>
  <c r="T104" i="8"/>
  <c r="S104" i="8"/>
  <c r="R104" i="8"/>
  <c r="Q104" i="8"/>
  <c r="P104" i="8"/>
  <c r="N104" i="8"/>
  <c r="M104" i="8"/>
  <c r="L104" i="8"/>
  <c r="K104" i="8"/>
  <c r="J104" i="8"/>
  <c r="I104" i="8"/>
  <c r="G104" i="8"/>
  <c r="F104" i="8"/>
  <c r="E104" i="8"/>
  <c r="D104" i="8"/>
  <c r="C104" i="8"/>
  <c r="B104" i="8"/>
  <c r="AP103" i="8"/>
  <c r="AO103" i="8"/>
  <c r="AN103" i="8"/>
  <c r="AM103" i="8"/>
  <c r="AL103" i="8"/>
  <c r="AK103" i="8"/>
  <c r="AI103" i="8"/>
  <c r="AH103" i="8"/>
  <c r="AG103" i="8"/>
  <c r="AF103" i="8"/>
  <c r="AE103" i="8"/>
  <c r="AD103" i="8"/>
  <c r="AB103" i="8"/>
  <c r="AA103" i="8"/>
  <c r="Z103" i="8"/>
  <c r="Y103" i="8"/>
  <c r="X103" i="8"/>
  <c r="W103" i="8"/>
  <c r="U103" i="8"/>
  <c r="T103" i="8"/>
  <c r="S103" i="8"/>
  <c r="R103" i="8"/>
  <c r="Q103" i="8"/>
  <c r="P103" i="8"/>
  <c r="N103" i="8"/>
  <c r="M103" i="8"/>
  <c r="L103" i="8"/>
  <c r="K103" i="8"/>
  <c r="J103" i="8"/>
  <c r="I103" i="8"/>
  <c r="G103" i="8"/>
  <c r="F103" i="8"/>
  <c r="E103" i="8"/>
  <c r="D103" i="8"/>
  <c r="C103" i="8"/>
  <c r="B103" i="8"/>
  <c r="AP102" i="8"/>
  <c r="AO102" i="8"/>
  <c r="AN102" i="8"/>
  <c r="AM102" i="8"/>
  <c r="AL102" i="8"/>
  <c r="AK102" i="8"/>
  <c r="AI102" i="8"/>
  <c r="AH102" i="8"/>
  <c r="AG102" i="8"/>
  <c r="AF102" i="8"/>
  <c r="AE102" i="8"/>
  <c r="AD102" i="8"/>
  <c r="AB102" i="8"/>
  <c r="AA102" i="8"/>
  <c r="Z102" i="8"/>
  <c r="Y102" i="8"/>
  <c r="X102" i="8"/>
  <c r="W102" i="8"/>
  <c r="U102" i="8"/>
  <c r="T102" i="8"/>
  <c r="S102" i="8"/>
  <c r="R102" i="8"/>
  <c r="Q102" i="8"/>
  <c r="P102" i="8"/>
  <c r="N102" i="8"/>
  <c r="M102" i="8"/>
  <c r="L102" i="8"/>
  <c r="K102" i="8"/>
  <c r="J102" i="8"/>
  <c r="I102" i="8"/>
  <c r="G102" i="8"/>
  <c r="F102" i="8"/>
  <c r="E102" i="8"/>
  <c r="D102" i="8"/>
  <c r="C102" i="8"/>
  <c r="B102" i="8"/>
  <c r="AP101" i="8"/>
  <c r="AO101" i="8"/>
  <c r="AN101" i="8"/>
  <c r="AM101" i="8"/>
  <c r="AL101" i="8"/>
  <c r="AK101" i="8"/>
  <c r="AI101" i="8"/>
  <c r="AH101" i="8"/>
  <c r="AG101" i="8"/>
  <c r="AF101" i="8"/>
  <c r="AE101" i="8"/>
  <c r="AD101" i="8"/>
  <c r="AB101" i="8"/>
  <c r="AA101" i="8"/>
  <c r="Z101" i="8"/>
  <c r="Y101" i="8"/>
  <c r="X101" i="8"/>
  <c r="W101" i="8"/>
  <c r="U101" i="8"/>
  <c r="T101" i="8"/>
  <c r="S101" i="8"/>
  <c r="R101" i="8"/>
  <c r="Q101" i="8"/>
  <c r="P101" i="8"/>
  <c r="N101" i="8"/>
  <c r="M101" i="8"/>
  <c r="L101" i="8"/>
  <c r="K101" i="8"/>
  <c r="J101" i="8"/>
  <c r="I101" i="8"/>
  <c r="G101" i="8"/>
  <c r="F101" i="8"/>
  <c r="E101" i="8"/>
  <c r="D101" i="8"/>
  <c r="C101" i="8"/>
  <c r="B101" i="8"/>
  <c r="AP100" i="8"/>
  <c r="AO100" i="8"/>
  <c r="AN100" i="8"/>
  <c r="AM100" i="8"/>
  <c r="AL100" i="8"/>
  <c r="AK100" i="8"/>
  <c r="AI100" i="8"/>
  <c r="AH100" i="8"/>
  <c r="AG100" i="8"/>
  <c r="AF100" i="8"/>
  <c r="AE100" i="8"/>
  <c r="AD100" i="8"/>
  <c r="AB100" i="8"/>
  <c r="AA100" i="8"/>
  <c r="Z100" i="8"/>
  <c r="Y100" i="8"/>
  <c r="X100" i="8"/>
  <c r="W100" i="8"/>
  <c r="U100" i="8"/>
  <c r="T100" i="8"/>
  <c r="S100" i="8"/>
  <c r="R100" i="8"/>
  <c r="Q100" i="8"/>
  <c r="P100" i="8"/>
  <c r="N100" i="8"/>
  <c r="M100" i="8"/>
  <c r="L100" i="8"/>
  <c r="K100" i="8"/>
  <c r="J100" i="8"/>
  <c r="I100" i="8"/>
  <c r="G100" i="8"/>
  <c r="F100" i="8"/>
  <c r="E100" i="8"/>
  <c r="D100" i="8"/>
  <c r="C100" i="8"/>
  <c r="B100" i="8"/>
  <c r="AP99" i="8"/>
  <c r="AO99" i="8"/>
  <c r="AN99" i="8"/>
  <c r="AM99" i="8"/>
  <c r="AL99" i="8"/>
  <c r="AK99" i="8"/>
  <c r="AI99" i="8"/>
  <c r="AH99" i="8"/>
  <c r="AG99" i="8"/>
  <c r="AF99" i="8"/>
  <c r="AE99" i="8"/>
  <c r="AD99" i="8"/>
  <c r="AB99" i="8"/>
  <c r="AA99" i="8"/>
  <c r="Z99" i="8"/>
  <c r="Y99" i="8"/>
  <c r="X99" i="8"/>
  <c r="W99" i="8"/>
  <c r="U99" i="8"/>
  <c r="T99" i="8"/>
  <c r="S99" i="8"/>
  <c r="R99" i="8"/>
  <c r="Q99" i="8"/>
  <c r="P99" i="8"/>
  <c r="N99" i="8"/>
  <c r="M99" i="8"/>
  <c r="L99" i="8"/>
  <c r="K99" i="8"/>
  <c r="J99" i="8"/>
  <c r="I99" i="8"/>
  <c r="G99" i="8"/>
  <c r="F99" i="8"/>
  <c r="E99" i="8"/>
  <c r="D99" i="8"/>
  <c r="C99" i="8"/>
  <c r="B99" i="8"/>
  <c r="AP98" i="8"/>
  <c r="AO98" i="8"/>
  <c r="AN98" i="8"/>
  <c r="AM98" i="8"/>
  <c r="AL98" i="8"/>
  <c r="AK98" i="8"/>
  <c r="AI98" i="8"/>
  <c r="AH98" i="8"/>
  <c r="AG98" i="8"/>
  <c r="AF98" i="8"/>
  <c r="AE98" i="8"/>
  <c r="AD98" i="8"/>
  <c r="AB98" i="8"/>
  <c r="AA98" i="8"/>
  <c r="Z98" i="8"/>
  <c r="Y98" i="8"/>
  <c r="X98" i="8"/>
  <c r="W98" i="8"/>
  <c r="U98" i="8"/>
  <c r="T98" i="8"/>
  <c r="S98" i="8"/>
  <c r="R98" i="8"/>
  <c r="Q98" i="8"/>
  <c r="P98" i="8"/>
  <c r="N98" i="8"/>
  <c r="M98" i="8"/>
  <c r="L98" i="8"/>
  <c r="K98" i="8"/>
  <c r="J98" i="8"/>
  <c r="I98" i="8"/>
  <c r="G98" i="8"/>
  <c r="F98" i="8"/>
  <c r="E98" i="8"/>
  <c r="D98" i="8"/>
  <c r="C98" i="8"/>
  <c r="B98" i="8"/>
  <c r="AP97" i="8"/>
  <c r="AO97" i="8"/>
  <c r="AN97" i="8"/>
  <c r="AM97" i="8"/>
  <c r="AL97" i="8"/>
  <c r="AK97" i="8"/>
  <c r="AI97" i="8"/>
  <c r="AH97" i="8"/>
  <c r="AG97" i="8"/>
  <c r="AF97" i="8"/>
  <c r="AE97" i="8"/>
  <c r="AD97" i="8"/>
  <c r="AB97" i="8"/>
  <c r="AA97" i="8"/>
  <c r="Z97" i="8"/>
  <c r="Y97" i="8"/>
  <c r="X97" i="8"/>
  <c r="W97" i="8"/>
  <c r="U97" i="8"/>
  <c r="T97" i="8"/>
  <c r="S97" i="8"/>
  <c r="R97" i="8"/>
  <c r="Q97" i="8"/>
  <c r="P97" i="8"/>
  <c r="N97" i="8"/>
  <c r="M97" i="8"/>
  <c r="L97" i="8"/>
  <c r="K97" i="8"/>
  <c r="J97" i="8"/>
  <c r="I97" i="8"/>
  <c r="G97" i="8"/>
  <c r="F97" i="8"/>
  <c r="E97" i="8"/>
  <c r="D97" i="8"/>
  <c r="C97" i="8"/>
  <c r="B97" i="8"/>
  <c r="AP96" i="8"/>
  <c r="AO96" i="8"/>
  <c r="AN96" i="8"/>
  <c r="AM96" i="8"/>
  <c r="AL96" i="8"/>
  <c r="AK96" i="8"/>
  <c r="AI96" i="8"/>
  <c r="AH96" i="8"/>
  <c r="AG96" i="8"/>
  <c r="AF96" i="8"/>
  <c r="AE96" i="8"/>
  <c r="AD96" i="8"/>
  <c r="AB96" i="8"/>
  <c r="AA96" i="8"/>
  <c r="Z96" i="8"/>
  <c r="Y96" i="8"/>
  <c r="X96" i="8"/>
  <c r="W96" i="8"/>
  <c r="U96" i="8"/>
  <c r="T96" i="8"/>
  <c r="S96" i="8"/>
  <c r="R96" i="8"/>
  <c r="Q96" i="8"/>
  <c r="P96" i="8"/>
  <c r="N96" i="8"/>
  <c r="M96" i="8"/>
  <c r="L96" i="8"/>
  <c r="K96" i="8"/>
  <c r="J96" i="8"/>
  <c r="I96" i="8"/>
  <c r="G96" i="8"/>
  <c r="F96" i="8"/>
  <c r="E96" i="8"/>
  <c r="D96" i="8"/>
  <c r="C96" i="8"/>
  <c r="B96" i="8"/>
  <c r="AP95" i="8"/>
  <c r="AO95" i="8"/>
  <c r="AN95" i="8"/>
  <c r="AM95" i="8"/>
  <c r="AL95" i="8"/>
  <c r="AK95" i="8"/>
  <c r="AI95" i="8"/>
  <c r="AH95" i="8"/>
  <c r="AG95" i="8"/>
  <c r="AF95" i="8"/>
  <c r="AE95" i="8"/>
  <c r="AD95" i="8"/>
  <c r="AB95" i="8"/>
  <c r="AA95" i="8"/>
  <c r="Z95" i="8"/>
  <c r="Y95" i="8"/>
  <c r="X95" i="8"/>
  <c r="W95" i="8"/>
  <c r="U95" i="8"/>
  <c r="T95" i="8"/>
  <c r="S95" i="8"/>
  <c r="R95" i="8"/>
  <c r="Q95" i="8"/>
  <c r="P95" i="8"/>
  <c r="N95" i="8"/>
  <c r="M95" i="8"/>
  <c r="L95" i="8"/>
  <c r="K95" i="8"/>
  <c r="J95" i="8"/>
  <c r="I95" i="8"/>
  <c r="G95" i="8"/>
  <c r="F95" i="8"/>
  <c r="E95" i="8"/>
  <c r="D95" i="8"/>
  <c r="C95" i="8"/>
  <c r="B95" i="8"/>
  <c r="AP94" i="8"/>
  <c r="AO94" i="8"/>
  <c r="AN94" i="8"/>
  <c r="AM94" i="8"/>
  <c r="AL94" i="8"/>
  <c r="AK94" i="8"/>
  <c r="AI94" i="8"/>
  <c r="AH94" i="8"/>
  <c r="AG94" i="8"/>
  <c r="AF94" i="8"/>
  <c r="AE94" i="8"/>
  <c r="AD94" i="8"/>
  <c r="AB94" i="8"/>
  <c r="AA94" i="8"/>
  <c r="Z94" i="8"/>
  <c r="Y94" i="8"/>
  <c r="X94" i="8"/>
  <c r="W94" i="8"/>
  <c r="U94" i="8"/>
  <c r="T94" i="8"/>
  <c r="S94" i="8"/>
  <c r="R94" i="8"/>
  <c r="Q94" i="8"/>
  <c r="P94" i="8"/>
  <c r="N94" i="8"/>
  <c r="M94" i="8"/>
  <c r="L94" i="8"/>
  <c r="K94" i="8"/>
  <c r="J94" i="8"/>
  <c r="I94" i="8"/>
  <c r="G94" i="8"/>
  <c r="F94" i="8"/>
  <c r="E94" i="8"/>
  <c r="D94" i="8"/>
  <c r="C94" i="8"/>
  <c r="B94" i="8"/>
  <c r="AP93" i="8"/>
  <c r="AO93" i="8"/>
  <c r="AN93" i="8"/>
  <c r="AM93" i="8"/>
  <c r="AL93" i="8"/>
  <c r="AK93" i="8"/>
  <c r="AI93" i="8"/>
  <c r="AH93" i="8"/>
  <c r="AG93" i="8"/>
  <c r="AF93" i="8"/>
  <c r="AE93" i="8"/>
  <c r="AD93" i="8"/>
  <c r="AB93" i="8"/>
  <c r="AA93" i="8"/>
  <c r="Z93" i="8"/>
  <c r="Y93" i="8"/>
  <c r="X93" i="8"/>
  <c r="W93" i="8"/>
  <c r="U93" i="8"/>
  <c r="T93" i="8"/>
  <c r="S93" i="8"/>
  <c r="R93" i="8"/>
  <c r="Q93" i="8"/>
  <c r="P93" i="8"/>
  <c r="N93" i="8"/>
  <c r="M93" i="8"/>
  <c r="L93" i="8"/>
  <c r="K93" i="8"/>
  <c r="J93" i="8"/>
  <c r="I93" i="8"/>
  <c r="G93" i="8"/>
  <c r="F93" i="8"/>
  <c r="E93" i="8"/>
  <c r="D93" i="8"/>
  <c r="C93" i="8"/>
  <c r="B93" i="8"/>
  <c r="AP92" i="8"/>
  <c r="AO92" i="8"/>
  <c r="AN92" i="8"/>
  <c r="AM92" i="8"/>
  <c r="AL92" i="8"/>
  <c r="AK92" i="8"/>
  <c r="AI92" i="8"/>
  <c r="AH92" i="8"/>
  <c r="AG92" i="8"/>
  <c r="AF92" i="8"/>
  <c r="AE92" i="8"/>
  <c r="AD92" i="8"/>
  <c r="AB92" i="8"/>
  <c r="AA92" i="8"/>
  <c r="Z92" i="8"/>
  <c r="Y92" i="8"/>
  <c r="X92" i="8"/>
  <c r="W92" i="8"/>
  <c r="U92" i="8"/>
  <c r="T92" i="8"/>
  <c r="S92" i="8"/>
  <c r="R92" i="8"/>
  <c r="Q92" i="8"/>
  <c r="P92" i="8"/>
  <c r="N92" i="8"/>
  <c r="M92" i="8"/>
  <c r="L92" i="8"/>
  <c r="K92" i="8"/>
  <c r="J92" i="8"/>
  <c r="I92" i="8"/>
  <c r="G92" i="8"/>
  <c r="F92" i="8"/>
  <c r="E92" i="8"/>
  <c r="D92" i="8"/>
  <c r="C92" i="8"/>
  <c r="B92" i="8"/>
  <c r="AP91" i="8"/>
  <c r="AO91" i="8"/>
  <c r="AN91" i="8"/>
  <c r="AM91" i="8"/>
  <c r="AL91" i="8"/>
  <c r="AK91" i="8"/>
  <c r="AI91" i="8"/>
  <c r="AH91" i="8"/>
  <c r="AG91" i="8"/>
  <c r="AF91" i="8"/>
  <c r="AE91" i="8"/>
  <c r="AD91" i="8"/>
  <c r="AB91" i="8"/>
  <c r="AA91" i="8"/>
  <c r="Z91" i="8"/>
  <c r="Y91" i="8"/>
  <c r="X91" i="8"/>
  <c r="W91" i="8"/>
  <c r="U91" i="8"/>
  <c r="T91" i="8"/>
  <c r="S91" i="8"/>
  <c r="R91" i="8"/>
  <c r="Q91" i="8"/>
  <c r="P91" i="8"/>
  <c r="N91" i="8"/>
  <c r="M91" i="8"/>
  <c r="L91" i="8"/>
  <c r="K91" i="8"/>
  <c r="J91" i="8"/>
  <c r="I91" i="8"/>
  <c r="G91" i="8"/>
  <c r="F91" i="8"/>
  <c r="E91" i="8"/>
  <c r="D91" i="8"/>
  <c r="C91" i="8"/>
  <c r="B91" i="8"/>
  <c r="AP90" i="8"/>
  <c r="AO90" i="8"/>
  <c r="AN90" i="8"/>
  <c r="AM90" i="8"/>
  <c r="AL90" i="8"/>
  <c r="AK90" i="8"/>
  <c r="AI90" i="8"/>
  <c r="AH90" i="8"/>
  <c r="AG90" i="8"/>
  <c r="AF90" i="8"/>
  <c r="AE90" i="8"/>
  <c r="AD90" i="8"/>
  <c r="AB90" i="8"/>
  <c r="AA90" i="8"/>
  <c r="Z90" i="8"/>
  <c r="Y90" i="8"/>
  <c r="X90" i="8"/>
  <c r="W90" i="8"/>
  <c r="U90" i="8"/>
  <c r="T90" i="8"/>
  <c r="S90" i="8"/>
  <c r="R90" i="8"/>
  <c r="Q90" i="8"/>
  <c r="P90" i="8"/>
  <c r="N90" i="8"/>
  <c r="M90" i="8"/>
  <c r="L90" i="8"/>
  <c r="K90" i="8"/>
  <c r="J90" i="8"/>
  <c r="I90" i="8"/>
  <c r="G90" i="8"/>
  <c r="F90" i="8"/>
  <c r="E90" i="8"/>
  <c r="D90" i="8"/>
  <c r="C90" i="8"/>
  <c r="B90" i="8"/>
  <c r="AP89" i="8"/>
  <c r="AO89" i="8"/>
  <c r="AN89" i="8"/>
  <c r="AM89" i="8"/>
  <c r="AL89" i="8"/>
  <c r="AK89" i="8"/>
  <c r="AI89" i="8"/>
  <c r="AH89" i="8"/>
  <c r="AG89" i="8"/>
  <c r="AF89" i="8"/>
  <c r="AE89" i="8"/>
  <c r="AD89" i="8"/>
  <c r="AB89" i="8"/>
  <c r="AA89" i="8"/>
  <c r="Z89" i="8"/>
  <c r="Y89" i="8"/>
  <c r="X89" i="8"/>
  <c r="W89" i="8"/>
  <c r="U89" i="8"/>
  <c r="T89" i="8"/>
  <c r="S89" i="8"/>
  <c r="R89" i="8"/>
  <c r="Q89" i="8"/>
  <c r="P89" i="8"/>
  <c r="N89" i="8"/>
  <c r="M89" i="8"/>
  <c r="L89" i="8"/>
  <c r="K89" i="8"/>
  <c r="J89" i="8"/>
  <c r="I89" i="8"/>
  <c r="G89" i="8"/>
  <c r="F89" i="8"/>
  <c r="E89" i="8"/>
  <c r="D89" i="8"/>
  <c r="C89" i="8"/>
  <c r="B89" i="8"/>
  <c r="AP88" i="8"/>
  <c r="AO88" i="8"/>
  <c r="AN88" i="8"/>
  <c r="AM88" i="8"/>
  <c r="AL88" i="8"/>
  <c r="AK88" i="8"/>
  <c r="AI88" i="8"/>
  <c r="AH88" i="8"/>
  <c r="AG88" i="8"/>
  <c r="AF88" i="8"/>
  <c r="AE88" i="8"/>
  <c r="AD88" i="8"/>
  <c r="AB88" i="8"/>
  <c r="AA88" i="8"/>
  <c r="Z88" i="8"/>
  <c r="Y88" i="8"/>
  <c r="X88" i="8"/>
  <c r="W88" i="8"/>
  <c r="U88" i="8"/>
  <c r="T88" i="8"/>
  <c r="S88" i="8"/>
  <c r="R88" i="8"/>
  <c r="Q88" i="8"/>
  <c r="P88" i="8"/>
  <c r="N88" i="8"/>
  <c r="M88" i="8"/>
  <c r="L88" i="8"/>
  <c r="K88" i="8"/>
  <c r="J88" i="8"/>
  <c r="I88" i="8"/>
  <c r="G88" i="8"/>
  <c r="F88" i="8"/>
  <c r="E88" i="8"/>
  <c r="D88" i="8"/>
  <c r="C88" i="8"/>
  <c r="B88" i="8"/>
  <c r="AP87" i="8"/>
  <c r="AO87" i="8"/>
  <c r="AN87" i="8"/>
  <c r="AM87" i="8"/>
  <c r="AL87" i="8"/>
  <c r="AK87" i="8"/>
  <c r="AI87" i="8"/>
  <c r="AH87" i="8"/>
  <c r="AG87" i="8"/>
  <c r="AF87" i="8"/>
  <c r="AE87" i="8"/>
  <c r="AD87" i="8"/>
  <c r="AB87" i="8"/>
  <c r="AA87" i="8"/>
  <c r="Z87" i="8"/>
  <c r="Y87" i="8"/>
  <c r="X87" i="8"/>
  <c r="W87" i="8"/>
  <c r="U87" i="8"/>
  <c r="T87" i="8"/>
  <c r="S87" i="8"/>
  <c r="R87" i="8"/>
  <c r="Q87" i="8"/>
  <c r="P87" i="8"/>
  <c r="N87" i="8"/>
  <c r="M87" i="8"/>
  <c r="L87" i="8"/>
  <c r="K87" i="8"/>
  <c r="J87" i="8"/>
  <c r="I87" i="8"/>
  <c r="G87" i="8"/>
  <c r="F87" i="8"/>
  <c r="E87" i="8"/>
  <c r="D87" i="8"/>
  <c r="C87" i="8"/>
  <c r="B87" i="8"/>
  <c r="AP86" i="8"/>
  <c r="AO86" i="8"/>
  <c r="AN86" i="8"/>
  <c r="AM86" i="8"/>
  <c r="AL86" i="8"/>
  <c r="AK86" i="8"/>
  <c r="AI86" i="8"/>
  <c r="AH86" i="8"/>
  <c r="AG86" i="8"/>
  <c r="AF86" i="8"/>
  <c r="AE86" i="8"/>
  <c r="AD86" i="8"/>
  <c r="AB86" i="8"/>
  <c r="AA86" i="8"/>
  <c r="Z86" i="8"/>
  <c r="Y86" i="8"/>
  <c r="X86" i="8"/>
  <c r="W86" i="8"/>
  <c r="U86" i="8"/>
  <c r="T86" i="8"/>
  <c r="S86" i="8"/>
  <c r="R86" i="8"/>
  <c r="Q86" i="8"/>
  <c r="P86" i="8"/>
  <c r="N86" i="8"/>
  <c r="M86" i="8"/>
  <c r="L86" i="8"/>
  <c r="K86" i="8"/>
  <c r="J86" i="8"/>
  <c r="I86" i="8"/>
  <c r="G86" i="8"/>
  <c r="F86" i="8"/>
  <c r="E86" i="8"/>
  <c r="D86" i="8"/>
  <c r="C86" i="8"/>
  <c r="B86" i="8"/>
  <c r="AP85" i="8"/>
  <c r="AO85" i="8"/>
  <c r="AN85" i="8"/>
  <c r="AM85" i="8"/>
  <c r="AL85" i="8"/>
  <c r="AK85" i="8"/>
  <c r="AI85" i="8"/>
  <c r="AH85" i="8"/>
  <c r="AG85" i="8"/>
  <c r="AF85" i="8"/>
  <c r="AE85" i="8"/>
  <c r="AD85" i="8"/>
  <c r="AB85" i="8"/>
  <c r="AA85" i="8"/>
  <c r="Z85" i="8"/>
  <c r="Y85" i="8"/>
  <c r="X85" i="8"/>
  <c r="W85" i="8"/>
  <c r="U85" i="8"/>
  <c r="T85" i="8"/>
  <c r="S85" i="8"/>
  <c r="R85" i="8"/>
  <c r="Q85" i="8"/>
  <c r="P85" i="8"/>
  <c r="N85" i="8"/>
  <c r="M85" i="8"/>
  <c r="L85" i="8"/>
  <c r="K85" i="8"/>
  <c r="J85" i="8"/>
  <c r="I85" i="8"/>
  <c r="G85" i="8"/>
  <c r="F85" i="8"/>
  <c r="E85" i="8"/>
  <c r="D85" i="8"/>
  <c r="C85" i="8"/>
  <c r="B85" i="8"/>
  <c r="AP84" i="8"/>
  <c r="AO84" i="8"/>
  <c r="AN84" i="8"/>
  <c r="AM84" i="8"/>
  <c r="AL84" i="8"/>
  <c r="AK84" i="8"/>
  <c r="AI84" i="8"/>
  <c r="AH84" i="8"/>
  <c r="AG84" i="8"/>
  <c r="AF84" i="8"/>
  <c r="AE84" i="8"/>
  <c r="AD84" i="8"/>
  <c r="AB84" i="8"/>
  <c r="AA84" i="8"/>
  <c r="Z84" i="8"/>
  <c r="Y84" i="8"/>
  <c r="X84" i="8"/>
  <c r="W84" i="8"/>
  <c r="U84" i="8"/>
  <c r="T84" i="8"/>
  <c r="S84" i="8"/>
  <c r="R84" i="8"/>
  <c r="Q84" i="8"/>
  <c r="P84" i="8"/>
  <c r="N84" i="8"/>
  <c r="M84" i="8"/>
  <c r="L84" i="8"/>
  <c r="K84" i="8"/>
  <c r="J84" i="8"/>
  <c r="I84" i="8"/>
  <c r="G84" i="8"/>
  <c r="F84" i="8"/>
  <c r="E84" i="8"/>
  <c r="D84" i="8"/>
  <c r="C84" i="8"/>
  <c r="B84" i="8"/>
  <c r="AP83" i="8"/>
  <c r="AO83" i="8"/>
  <c r="AN83" i="8"/>
  <c r="AM83" i="8"/>
  <c r="AL83" i="8"/>
  <c r="AK83" i="8"/>
  <c r="AI83" i="8"/>
  <c r="AH83" i="8"/>
  <c r="AG83" i="8"/>
  <c r="AF83" i="8"/>
  <c r="AE83" i="8"/>
  <c r="AD83" i="8"/>
  <c r="AB83" i="8"/>
  <c r="AA83" i="8"/>
  <c r="Z83" i="8"/>
  <c r="Y83" i="8"/>
  <c r="X83" i="8"/>
  <c r="W83" i="8"/>
  <c r="U83" i="8"/>
  <c r="T83" i="8"/>
  <c r="S83" i="8"/>
  <c r="R83" i="8"/>
  <c r="Q83" i="8"/>
  <c r="P83" i="8"/>
  <c r="N83" i="8"/>
  <c r="M83" i="8"/>
  <c r="L83" i="8"/>
  <c r="K83" i="8"/>
  <c r="J83" i="8"/>
  <c r="I83" i="8"/>
  <c r="G83" i="8"/>
  <c r="F83" i="8"/>
  <c r="E83" i="8"/>
  <c r="D83" i="8"/>
  <c r="C83" i="8"/>
  <c r="B83" i="8"/>
  <c r="AP82" i="8"/>
  <c r="AO82" i="8"/>
  <c r="AN82" i="8"/>
  <c r="AM82" i="8"/>
  <c r="AL82" i="8"/>
  <c r="AK82" i="8"/>
  <c r="AI82" i="8"/>
  <c r="AH82" i="8"/>
  <c r="AG82" i="8"/>
  <c r="AF82" i="8"/>
  <c r="AE82" i="8"/>
  <c r="AD82" i="8"/>
  <c r="AB82" i="8"/>
  <c r="AA82" i="8"/>
  <c r="Z82" i="8"/>
  <c r="Y82" i="8"/>
  <c r="X82" i="8"/>
  <c r="W82" i="8"/>
  <c r="U82" i="8"/>
  <c r="T82" i="8"/>
  <c r="S82" i="8"/>
  <c r="R82" i="8"/>
  <c r="Q82" i="8"/>
  <c r="P82" i="8"/>
  <c r="N82" i="8"/>
  <c r="M82" i="8"/>
  <c r="L82" i="8"/>
  <c r="K82" i="8"/>
  <c r="J82" i="8"/>
  <c r="I82" i="8"/>
  <c r="G82" i="8"/>
  <c r="F82" i="8"/>
  <c r="E82" i="8"/>
  <c r="D82" i="8"/>
  <c r="C82" i="8"/>
  <c r="B82" i="8"/>
  <c r="AP81" i="8"/>
  <c r="AO81" i="8"/>
  <c r="AN81" i="8"/>
  <c r="AM81" i="8"/>
  <c r="AL81" i="8"/>
  <c r="AK81" i="8"/>
  <c r="AI81" i="8"/>
  <c r="AH81" i="8"/>
  <c r="AG81" i="8"/>
  <c r="AF81" i="8"/>
  <c r="AE81" i="8"/>
  <c r="AD81" i="8"/>
  <c r="AB81" i="8"/>
  <c r="AA81" i="8"/>
  <c r="Z81" i="8"/>
  <c r="Y81" i="8"/>
  <c r="X81" i="8"/>
  <c r="W81" i="8"/>
  <c r="U81" i="8"/>
  <c r="T81" i="8"/>
  <c r="S81" i="8"/>
  <c r="R81" i="8"/>
  <c r="Q81" i="8"/>
  <c r="P81" i="8"/>
  <c r="N81" i="8"/>
  <c r="M81" i="8"/>
  <c r="L81" i="8"/>
  <c r="K81" i="8"/>
  <c r="J81" i="8"/>
  <c r="I81" i="8"/>
  <c r="G81" i="8"/>
  <c r="F81" i="8"/>
  <c r="E81" i="8"/>
  <c r="D81" i="8"/>
  <c r="C81" i="8"/>
  <c r="B81" i="8"/>
  <c r="AP80" i="8"/>
  <c r="AO80" i="8"/>
  <c r="AN80" i="8"/>
  <c r="AM80" i="8"/>
  <c r="AL80" i="8"/>
  <c r="AK80" i="8"/>
  <c r="AI80" i="8"/>
  <c r="AH80" i="8"/>
  <c r="AG80" i="8"/>
  <c r="AF80" i="8"/>
  <c r="AE80" i="8"/>
  <c r="AD80" i="8"/>
  <c r="AB80" i="8"/>
  <c r="AA80" i="8"/>
  <c r="Z80" i="8"/>
  <c r="Y80" i="8"/>
  <c r="X80" i="8"/>
  <c r="W80" i="8"/>
  <c r="U80" i="8"/>
  <c r="T80" i="8"/>
  <c r="S80" i="8"/>
  <c r="R80" i="8"/>
  <c r="Q80" i="8"/>
  <c r="P80" i="8"/>
  <c r="N80" i="8"/>
  <c r="M80" i="8"/>
  <c r="L80" i="8"/>
  <c r="K80" i="8"/>
  <c r="J80" i="8"/>
  <c r="I80" i="8"/>
  <c r="G80" i="8"/>
  <c r="F80" i="8"/>
  <c r="E80" i="8"/>
  <c r="D80" i="8"/>
  <c r="C80" i="8"/>
  <c r="B80" i="8"/>
  <c r="AP79" i="8"/>
  <c r="AO79" i="8"/>
  <c r="AN79" i="8"/>
  <c r="AM79" i="8"/>
  <c r="AL79" i="8"/>
  <c r="AK79" i="8"/>
  <c r="AI79" i="8"/>
  <c r="AH79" i="8"/>
  <c r="AG79" i="8"/>
  <c r="AF79" i="8"/>
  <c r="AE79" i="8"/>
  <c r="AD79" i="8"/>
  <c r="AB79" i="8"/>
  <c r="AA79" i="8"/>
  <c r="Z79" i="8"/>
  <c r="Y79" i="8"/>
  <c r="X79" i="8"/>
  <c r="W79" i="8"/>
  <c r="U79" i="8"/>
  <c r="T79" i="8"/>
  <c r="S79" i="8"/>
  <c r="R79" i="8"/>
  <c r="Q79" i="8"/>
  <c r="P79" i="8"/>
  <c r="N79" i="8"/>
  <c r="M79" i="8"/>
  <c r="L79" i="8"/>
  <c r="K79" i="8"/>
  <c r="J79" i="8"/>
  <c r="I79" i="8"/>
  <c r="G79" i="8"/>
  <c r="F79" i="8"/>
  <c r="E79" i="8"/>
  <c r="D79" i="8"/>
  <c r="C79" i="8"/>
  <c r="B79" i="8"/>
  <c r="AP78" i="8"/>
  <c r="AO78" i="8"/>
  <c r="AN78" i="8"/>
  <c r="AM78" i="8"/>
  <c r="AL78" i="8"/>
  <c r="AK78" i="8"/>
  <c r="AI78" i="8"/>
  <c r="AH78" i="8"/>
  <c r="AG78" i="8"/>
  <c r="AF78" i="8"/>
  <c r="AE78" i="8"/>
  <c r="AD78" i="8"/>
  <c r="AB78" i="8"/>
  <c r="AA78" i="8"/>
  <c r="Z78" i="8"/>
  <c r="Y78" i="8"/>
  <c r="X78" i="8"/>
  <c r="W78" i="8"/>
  <c r="U78" i="8"/>
  <c r="T78" i="8"/>
  <c r="S78" i="8"/>
  <c r="R78" i="8"/>
  <c r="Q78" i="8"/>
  <c r="P78" i="8"/>
  <c r="N78" i="8"/>
  <c r="M78" i="8"/>
  <c r="L78" i="8"/>
  <c r="K78" i="8"/>
  <c r="J78" i="8"/>
  <c r="I78" i="8"/>
  <c r="G78" i="8"/>
  <c r="F78" i="8"/>
  <c r="E78" i="8"/>
  <c r="D78" i="8"/>
  <c r="C78" i="8"/>
  <c r="B78" i="8"/>
  <c r="AP77" i="8"/>
  <c r="AO77" i="8"/>
  <c r="AN77" i="8"/>
  <c r="AM77" i="8"/>
  <c r="AL77" i="8"/>
  <c r="AK77" i="8"/>
  <c r="AI77" i="8"/>
  <c r="AH77" i="8"/>
  <c r="AG77" i="8"/>
  <c r="AF77" i="8"/>
  <c r="AE77" i="8"/>
  <c r="AD77" i="8"/>
  <c r="AB77" i="8"/>
  <c r="AA77" i="8"/>
  <c r="Z77" i="8"/>
  <c r="Y77" i="8"/>
  <c r="X77" i="8"/>
  <c r="W77" i="8"/>
  <c r="U77" i="8"/>
  <c r="T77" i="8"/>
  <c r="S77" i="8"/>
  <c r="R77" i="8"/>
  <c r="Q77" i="8"/>
  <c r="P77" i="8"/>
  <c r="N77" i="8"/>
  <c r="M77" i="8"/>
  <c r="L77" i="8"/>
  <c r="K77" i="8"/>
  <c r="J77" i="8"/>
  <c r="I77" i="8"/>
  <c r="G77" i="8"/>
  <c r="F77" i="8"/>
  <c r="E77" i="8"/>
  <c r="D77" i="8"/>
  <c r="C77" i="8"/>
  <c r="B77" i="8"/>
  <c r="AP76" i="8"/>
  <c r="AO76" i="8"/>
  <c r="AN76" i="8"/>
  <c r="AM76" i="8"/>
  <c r="AL76" i="8"/>
  <c r="AK76" i="8"/>
  <c r="AI76" i="8"/>
  <c r="AH76" i="8"/>
  <c r="AG76" i="8"/>
  <c r="AF76" i="8"/>
  <c r="AE76" i="8"/>
  <c r="AD76" i="8"/>
  <c r="AB76" i="8"/>
  <c r="AA76" i="8"/>
  <c r="Z76" i="8"/>
  <c r="Y76" i="8"/>
  <c r="X76" i="8"/>
  <c r="W76" i="8"/>
  <c r="U76" i="8"/>
  <c r="T76" i="8"/>
  <c r="S76" i="8"/>
  <c r="R76" i="8"/>
  <c r="Q76" i="8"/>
  <c r="P76" i="8"/>
  <c r="N76" i="8"/>
  <c r="M76" i="8"/>
  <c r="L76" i="8"/>
  <c r="K76" i="8"/>
  <c r="J76" i="8"/>
  <c r="I76" i="8"/>
  <c r="G76" i="8"/>
  <c r="F76" i="8"/>
  <c r="E76" i="8"/>
  <c r="D76" i="8"/>
  <c r="C76" i="8"/>
  <c r="B76" i="8"/>
  <c r="AP75" i="8"/>
  <c r="AO75" i="8"/>
  <c r="AN75" i="8"/>
  <c r="AM75" i="8"/>
  <c r="AL75" i="8"/>
  <c r="AK75" i="8"/>
  <c r="AI75" i="8"/>
  <c r="AH75" i="8"/>
  <c r="AG75" i="8"/>
  <c r="AF75" i="8"/>
  <c r="AE75" i="8"/>
  <c r="AD75" i="8"/>
  <c r="AB75" i="8"/>
  <c r="AA75" i="8"/>
  <c r="Z75" i="8"/>
  <c r="Y75" i="8"/>
  <c r="X75" i="8"/>
  <c r="W75" i="8"/>
  <c r="U75" i="8"/>
  <c r="T75" i="8"/>
  <c r="S75" i="8"/>
  <c r="R75" i="8"/>
  <c r="Q75" i="8"/>
  <c r="P75" i="8"/>
  <c r="N75" i="8"/>
  <c r="M75" i="8"/>
  <c r="L75" i="8"/>
  <c r="K75" i="8"/>
  <c r="J75" i="8"/>
  <c r="I75" i="8"/>
  <c r="G75" i="8"/>
  <c r="F75" i="8"/>
  <c r="E75" i="8"/>
  <c r="D75" i="8"/>
  <c r="C75" i="8"/>
  <c r="B75" i="8"/>
  <c r="AP74" i="8"/>
  <c r="AO74" i="8"/>
  <c r="AN74" i="8"/>
  <c r="AM74" i="8"/>
  <c r="AL74" i="8"/>
  <c r="AK74" i="8"/>
  <c r="AI74" i="8"/>
  <c r="AH74" i="8"/>
  <c r="AG74" i="8"/>
  <c r="AF74" i="8"/>
  <c r="AE74" i="8"/>
  <c r="AD74" i="8"/>
  <c r="AB74" i="8"/>
  <c r="AA74" i="8"/>
  <c r="Z74" i="8"/>
  <c r="Y74" i="8"/>
  <c r="X74" i="8"/>
  <c r="W74" i="8"/>
  <c r="U74" i="8"/>
  <c r="T74" i="8"/>
  <c r="S74" i="8"/>
  <c r="R74" i="8"/>
  <c r="Q74" i="8"/>
  <c r="P74" i="8"/>
  <c r="N74" i="8"/>
  <c r="M74" i="8"/>
  <c r="L74" i="8"/>
  <c r="K74" i="8"/>
  <c r="J74" i="8"/>
  <c r="I74" i="8"/>
  <c r="G74" i="8"/>
  <c r="F74" i="8"/>
  <c r="E74" i="8"/>
  <c r="D74" i="8"/>
  <c r="C74" i="8"/>
  <c r="B74" i="8"/>
  <c r="AP73" i="8"/>
  <c r="AO73" i="8"/>
  <c r="AN73" i="8"/>
  <c r="AM73" i="8"/>
  <c r="AL73" i="8"/>
  <c r="AK73" i="8"/>
  <c r="AI73" i="8"/>
  <c r="AH73" i="8"/>
  <c r="AG73" i="8"/>
  <c r="AF73" i="8"/>
  <c r="AE73" i="8"/>
  <c r="AD73" i="8"/>
  <c r="AB73" i="8"/>
  <c r="AA73" i="8"/>
  <c r="Z73" i="8"/>
  <c r="Y73" i="8"/>
  <c r="X73" i="8"/>
  <c r="W73" i="8"/>
  <c r="U73" i="8"/>
  <c r="T73" i="8"/>
  <c r="S73" i="8"/>
  <c r="R73" i="8"/>
  <c r="Q73" i="8"/>
  <c r="P73" i="8"/>
  <c r="N73" i="8"/>
  <c r="M73" i="8"/>
  <c r="L73" i="8"/>
  <c r="K73" i="8"/>
  <c r="J73" i="8"/>
  <c r="I73" i="8"/>
  <c r="G73" i="8"/>
  <c r="F73" i="8"/>
  <c r="E73" i="8"/>
  <c r="D73" i="8"/>
  <c r="C73" i="8"/>
  <c r="B73" i="8"/>
  <c r="AP72" i="8"/>
  <c r="AO72" i="8"/>
  <c r="AN72" i="8"/>
  <c r="AM72" i="8"/>
  <c r="AL72" i="8"/>
  <c r="AK72" i="8"/>
  <c r="AI72" i="8"/>
  <c r="AH72" i="8"/>
  <c r="AG72" i="8"/>
  <c r="AF72" i="8"/>
  <c r="AE72" i="8"/>
  <c r="AD72" i="8"/>
  <c r="AB72" i="8"/>
  <c r="AA72" i="8"/>
  <c r="Z72" i="8"/>
  <c r="Y72" i="8"/>
  <c r="X72" i="8"/>
  <c r="W72" i="8"/>
  <c r="U72" i="8"/>
  <c r="T72" i="8"/>
  <c r="S72" i="8"/>
  <c r="R72" i="8"/>
  <c r="Q72" i="8"/>
  <c r="P72" i="8"/>
  <c r="N72" i="8"/>
  <c r="M72" i="8"/>
  <c r="L72" i="8"/>
  <c r="K72" i="8"/>
  <c r="J72" i="8"/>
  <c r="I72" i="8"/>
  <c r="G72" i="8"/>
  <c r="F72" i="8"/>
  <c r="E72" i="8"/>
  <c r="D72" i="8"/>
  <c r="C72" i="8"/>
  <c r="B72" i="8"/>
  <c r="AP71" i="8"/>
  <c r="AO71" i="8"/>
  <c r="AN71" i="8"/>
  <c r="AM71" i="8"/>
  <c r="AL71" i="8"/>
  <c r="AK71" i="8"/>
  <c r="AI71" i="8"/>
  <c r="AH71" i="8"/>
  <c r="AG71" i="8"/>
  <c r="AF71" i="8"/>
  <c r="AE71" i="8"/>
  <c r="AD71" i="8"/>
  <c r="AB71" i="8"/>
  <c r="AA71" i="8"/>
  <c r="Z71" i="8"/>
  <c r="Y71" i="8"/>
  <c r="X71" i="8"/>
  <c r="W71" i="8"/>
  <c r="U71" i="8"/>
  <c r="T71" i="8"/>
  <c r="S71" i="8"/>
  <c r="R71" i="8"/>
  <c r="Q71" i="8"/>
  <c r="P71" i="8"/>
  <c r="N71" i="8"/>
  <c r="M71" i="8"/>
  <c r="L71" i="8"/>
  <c r="K71" i="8"/>
  <c r="J71" i="8"/>
  <c r="I71" i="8"/>
  <c r="G71" i="8"/>
  <c r="F71" i="8"/>
  <c r="E71" i="8"/>
  <c r="D71" i="8"/>
  <c r="C71" i="8"/>
  <c r="B71" i="8"/>
  <c r="AP70" i="8"/>
  <c r="AO70" i="8"/>
  <c r="AN70" i="8"/>
  <c r="AM70" i="8"/>
  <c r="AL70" i="8"/>
  <c r="AK70" i="8"/>
  <c r="AI70" i="8"/>
  <c r="AH70" i="8"/>
  <c r="AG70" i="8"/>
  <c r="AF70" i="8"/>
  <c r="AE70" i="8"/>
  <c r="AD70" i="8"/>
  <c r="AB70" i="8"/>
  <c r="AA70" i="8"/>
  <c r="Z70" i="8"/>
  <c r="Y70" i="8"/>
  <c r="X70" i="8"/>
  <c r="W70" i="8"/>
  <c r="U70" i="8"/>
  <c r="T70" i="8"/>
  <c r="S70" i="8"/>
  <c r="R70" i="8"/>
  <c r="Q70" i="8"/>
  <c r="P70" i="8"/>
  <c r="N70" i="8"/>
  <c r="M70" i="8"/>
  <c r="L70" i="8"/>
  <c r="K70" i="8"/>
  <c r="J70" i="8"/>
  <c r="I70" i="8"/>
  <c r="G70" i="8"/>
  <c r="F70" i="8"/>
  <c r="E70" i="8"/>
  <c r="D70" i="8"/>
  <c r="C70" i="8"/>
  <c r="B70" i="8"/>
  <c r="AP69" i="8"/>
  <c r="AO69" i="8"/>
  <c r="AN69" i="8"/>
  <c r="AM69" i="8"/>
  <c r="AL69" i="8"/>
  <c r="AK69" i="8"/>
  <c r="AI69" i="8"/>
  <c r="AH69" i="8"/>
  <c r="AG69" i="8"/>
  <c r="AF69" i="8"/>
  <c r="AE69" i="8"/>
  <c r="AD69" i="8"/>
  <c r="AB69" i="8"/>
  <c r="AA69" i="8"/>
  <c r="Z69" i="8"/>
  <c r="Y69" i="8"/>
  <c r="X69" i="8"/>
  <c r="W69" i="8"/>
  <c r="U69" i="8"/>
  <c r="T69" i="8"/>
  <c r="S69" i="8"/>
  <c r="R69" i="8"/>
  <c r="Q69" i="8"/>
  <c r="P69" i="8"/>
  <c r="N69" i="8"/>
  <c r="M69" i="8"/>
  <c r="L69" i="8"/>
  <c r="K69" i="8"/>
  <c r="J69" i="8"/>
  <c r="I69" i="8"/>
  <c r="G69" i="8"/>
  <c r="F69" i="8"/>
  <c r="E69" i="8"/>
  <c r="D69" i="8"/>
  <c r="C69" i="8"/>
  <c r="B69" i="8"/>
  <c r="AP68" i="8"/>
  <c r="AO68" i="8"/>
  <c r="AN68" i="8"/>
  <c r="AM68" i="8"/>
  <c r="AL68" i="8"/>
  <c r="AK68" i="8"/>
  <c r="AI68" i="8"/>
  <c r="AH68" i="8"/>
  <c r="AG68" i="8"/>
  <c r="AF68" i="8"/>
  <c r="AE68" i="8"/>
  <c r="AD68" i="8"/>
  <c r="AB68" i="8"/>
  <c r="AA68" i="8"/>
  <c r="Z68" i="8"/>
  <c r="Y68" i="8"/>
  <c r="X68" i="8"/>
  <c r="W68" i="8"/>
  <c r="U68" i="8"/>
  <c r="T68" i="8"/>
  <c r="S68" i="8"/>
  <c r="R68" i="8"/>
  <c r="Q68" i="8"/>
  <c r="P68" i="8"/>
  <c r="N68" i="8"/>
  <c r="M68" i="8"/>
  <c r="L68" i="8"/>
  <c r="K68" i="8"/>
  <c r="J68" i="8"/>
  <c r="I68" i="8"/>
  <c r="G68" i="8"/>
  <c r="F68" i="8"/>
  <c r="E68" i="8"/>
  <c r="D68" i="8"/>
  <c r="C68" i="8"/>
  <c r="B68" i="8"/>
  <c r="AP67" i="8"/>
  <c r="AO67" i="8"/>
  <c r="AN67" i="8"/>
  <c r="AM67" i="8"/>
  <c r="AL67" i="8"/>
  <c r="AK67" i="8"/>
  <c r="AI67" i="8"/>
  <c r="AH67" i="8"/>
  <c r="AG67" i="8"/>
  <c r="AF67" i="8"/>
  <c r="AE67" i="8"/>
  <c r="AD67" i="8"/>
  <c r="AB67" i="8"/>
  <c r="AA67" i="8"/>
  <c r="Z67" i="8"/>
  <c r="Y67" i="8"/>
  <c r="X67" i="8"/>
  <c r="W67" i="8"/>
  <c r="U67" i="8"/>
  <c r="T67" i="8"/>
  <c r="S67" i="8"/>
  <c r="R67" i="8"/>
  <c r="Q67" i="8"/>
  <c r="P67" i="8"/>
  <c r="N67" i="8"/>
  <c r="M67" i="8"/>
  <c r="L67" i="8"/>
  <c r="K67" i="8"/>
  <c r="J67" i="8"/>
  <c r="I67" i="8"/>
  <c r="G67" i="8"/>
  <c r="F67" i="8"/>
  <c r="E67" i="8"/>
  <c r="D67" i="8"/>
  <c r="C67" i="8"/>
  <c r="B67" i="8"/>
  <c r="AP66" i="8"/>
  <c r="AO66" i="8"/>
  <c r="AN66" i="8"/>
  <c r="AM66" i="8"/>
  <c r="AL66" i="8"/>
  <c r="AK66" i="8"/>
  <c r="AI66" i="8"/>
  <c r="AH66" i="8"/>
  <c r="AG66" i="8"/>
  <c r="AF66" i="8"/>
  <c r="AE66" i="8"/>
  <c r="AD66" i="8"/>
  <c r="AB66" i="8"/>
  <c r="AA66" i="8"/>
  <c r="Z66" i="8"/>
  <c r="Y66" i="8"/>
  <c r="X66" i="8"/>
  <c r="W66" i="8"/>
  <c r="U66" i="8"/>
  <c r="T66" i="8"/>
  <c r="S66" i="8"/>
  <c r="R66" i="8"/>
  <c r="Q66" i="8"/>
  <c r="P66" i="8"/>
  <c r="N66" i="8"/>
  <c r="M66" i="8"/>
  <c r="L66" i="8"/>
  <c r="K66" i="8"/>
  <c r="J66" i="8"/>
  <c r="I66" i="8"/>
  <c r="G66" i="8"/>
  <c r="F66" i="8"/>
  <c r="E66" i="8"/>
  <c r="D66" i="8"/>
  <c r="C66" i="8"/>
  <c r="B66" i="8"/>
  <c r="AP65" i="8"/>
  <c r="AO65" i="8"/>
  <c r="AN65" i="8"/>
  <c r="AM65" i="8"/>
  <c r="AL65" i="8"/>
  <c r="AK65" i="8"/>
  <c r="AI65" i="8"/>
  <c r="AH65" i="8"/>
  <c r="AG65" i="8"/>
  <c r="AF65" i="8"/>
  <c r="AE65" i="8"/>
  <c r="AD65" i="8"/>
  <c r="AB65" i="8"/>
  <c r="AA65" i="8"/>
  <c r="Z65" i="8"/>
  <c r="Y65" i="8"/>
  <c r="X65" i="8"/>
  <c r="W65" i="8"/>
  <c r="U65" i="8"/>
  <c r="T65" i="8"/>
  <c r="S65" i="8"/>
  <c r="R65" i="8"/>
  <c r="Q65" i="8"/>
  <c r="P65" i="8"/>
  <c r="N65" i="8"/>
  <c r="M65" i="8"/>
  <c r="L65" i="8"/>
  <c r="K65" i="8"/>
  <c r="J65" i="8"/>
  <c r="I65" i="8"/>
  <c r="G65" i="8"/>
  <c r="F65" i="8"/>
  <c r="E65" i="8"/>
  <c r="D65" i="8"/>
  <c r="C65" i="8"/>
  <c r="B65" i="8"/>
  <c r="AP64" i="8"/>
  <c r="AO64" i="8"/>
  <c r="AN64" i="8"/>
  <c r="AM64" i="8"/>
  <c r="AL64" i="8"/>
  <c r="AK64" i="8"/>
  <c r="AI64" i="8"/>
  <c r="AH64" i="8"/>
  <c r="AG64" i="8"/>
  <c r="AF64" i="8"/>
  <c r="AE64" i="8"/>
  <c r="AD64" i="8"/>
  <c r="AB64" i="8"/>
  <c r="AA64" i="8"/>
  <c r="Z64" i="8"/>
  <c r="Y64" i="8"/>
  <c r="X64" i="8"/>
  <c r="W64" i="8"/>
  <c r="U64" i="8"/>
  <c r="T64" i="8"/>
  <c r="S64" i="8"/>
  <c r="R64" i="8"/>
  <c r="Q64" i="8"/>
  <c r="P64" i="8"/>
  <c r="N64" i="8"/>
  <c r="M64" i="8"/>
  <c r="L64" i="8"/>
  <c r="K64" i="8"/>
  <c r="J64" i="8"/>
  <c r="I64" i="8"/>
  <c r="G64" i="8"/>
  <c r="F64" i="8"/>
  <c r="E64" i="8"/>
  <c r="D64" i="8"/>
  <c r="C64" i="8"/>
  <c r="B64" i="8"/>
  <c r="AP63" i="8"/>
  <c r="AO63" i="8"/>
  <c r="AN63" i="8"/>
  <c r="AM63" i="8"/>
  <c r="AL63" i="8"/>
  <c r="AK63" i="8"/>
  <c r="AI63" i="8"/>
  <c r="AH63" i="8"/>
  <c r="AG63" i="8"/>
  <c r="AF63" i="8"/>
  <c r="AE63" i="8"/>
  <c r="AD63" i="8"/>
  <c r="AB63" i="8"/>
  <c r="AA63" i="8"/>
  <c r="Z63" i="8"/>
  <c r="Y63" i="8"/>
  <c r="X63" i="8"/>
  <c r="W63" i="8"/>
  <c r="U63" i="8"/>
  <c r="T63" i="8"/>
  <c r="S63" i="8"/>
  <c r="R63" i="8"/>
  <c r="Q63" i="8"/>
  <c r="P63" i="8"/>
  <c r="N63" i="8"/>
  <c r="M63" i="8"/>
  <c r="L63" i="8"/>
  <c r="K63" i="8"/>
  <c r="J63" i="8"/>
  <c r="I63" i="8"/>
  <c r="G63" i="8"/>
  <c r="F63" i="8"/>
  <c r="E63" i="8"/>
  <c r="D63" i="8"/>
  <c r="C63" i="8"/>
  <c r="B63" i="8"/>
  <c r="AP62" i="8"/>
  <c r="AO62" i="8"/>
  <c r="AN62" i="8"/>
  <c r="AM62" i="8"/>
  <c r="AL62" i="8"/>
  <c r="AK62" i="8"/>
  <c r="AI62" i="8"/>
  <c r="AH62" i="8"/>
  <c r="AG62" i="8"/>
  <c r="AF62" i="8"/>
  <c r="AE62" i="8"/>
  <c r="AD62" i="8"/>
  <c r="AB62" i="8"/>
  <c r="AA62" i="8"/>
  <c r="Z62" i="8"/>
  <c r="Y62" i="8"/>
  <c r="X62" i="8"/>
  <c r="W62" i="8"/>
  <c r="U62" i="8"/>
  <c r="T62" i="8"/>
  <c r="S62" i="8"/>
  <c r="R62" i="8"/>
  <c r="Q62" i="8"/>
  <c r="P62" i="8"/>
  <c r="N62" i="8"/>
  <c r="M62" i="8"/>
  <c r="L62" i="8"/>
  <c r="K62" i="8"/>
  <c r="J62" i="8"/>
  <c r="I62" i="8"/>
  <c r="G62" i="8"/>
  <c r="F62" i="8"/>
  <c r="E62" i="8"/>
  <c r="D62" i="8"/>
  <c r="C62" i="8"/>
  <c r="B62" i="8"/>
  <c r="AP61" i="8"/>
  <c r="AO61" i="8"/>
  <c r="AN61" i="8"/>
  <c r="AM61" i="8"/>
  <c r="AL61" i="8"/>
  <c r="AK61" i="8"/>
  <c r="AI61" i="8"/>
  <c r="AH61" i="8"/>
  <c r="AG61" i="8"/>
  <c r="AF61" i="8"/>
  <c r="AE61" i="8"/>
  <c r="AD61" i="8"/>
  <c r="AB61" i="8"/>
  <c r="AA61" i="8"/>
  <c r="Z61" i="8"/>
  <c r="Y61" i="8"/>
  <c r="X61" i="8"/>
  <c r="W61" i="8"/>
  <c r="U61" i="8"/>
  <c r="T61" i="8"/>
  <c r="S61" i="8"/>
  <c r="R61" i="8"/>
  <c r="Q61" i="8"/>
  <c r="P61" i="8"/>
  <c r="N61" i="8"/>
  <c r="M61" i="8"/>
  <c r="L61" i="8"/>
  <c r="K61" i="8"/>
  <c r="J61" i="8"/>
  <c r="I61" i="8"/>
  <c r="G61" i="8"/>
  <c r="F61" i="8"/>
  <c r="E61" i="8"/>
  <c r="D61" i="8"/>
  <c r="C61" i="8"/>
  <c r="B61" i="8"/>
  <c r="AP60" i="8"/>
  <c r="AO60" i="8"/>
  <c r="AN60" i="8"/>
  <c r="AM60" i="8"/>
  <c r="AL60" i="8"/>
  <c r="AK60" i="8"/>
  <c r="AI60" i="8"/>
  <c r="AH60" i="8"/>
  <c r="AG60" i="8"/>
  <c r="AF60" i="8"/>
  <c r="AE60" i="8"/>
  <c r="AD60" i="8"/>
  <c r="AB60" i="8"/>
  <c r="AA60" i="8"/>
  <c r="Z60" i="8"/>
  <c r="Y60" i="8"/>
  <c r="X60" i="8"/>
  <c r="W60" i="8"/>
  <c r="U60" i="8"/>
  <c r="T60" i="8"/>
  <c r="S60" i="8"/>
  <c r="R60" i="8"/>
  <c r="Q60" i="8"/>
  <c r="P60" i="8"/>
  <c r="N60" i="8"/>
  <c r="M60" i="8"/>
  <c r="L60" i="8"/>
  <c r="K60" i="8"/>
  <c r="J60" i="8"/>
  <c r="I60" i="8"/>
  <c r="G60" i="8"/>
  <c r="F60" i="8"/>
  <c r="E60" i="8"/>
  <c r="D60" i="8"/>
  <c r="C60" i="8"/>
  <c r="B60" i="8"/>
  <c r="AP59" i="8"/>
  <c r="AO59" i="8"/>
  <c r="AN59" i="8"/>
  <c r="AM59" i="8"/>
  <c r="AL59" i="8"/>
  <c r="AK59" i="8"/>
  <c r="AI59" i="8"/>
  <c r="AH59" i="8"/>
  <c r="AG59" i="8"/>
  <c r="AF59" i="8"/>
  <c r="AE59" i="8"/>
  <c r="AD59" i="8"/>
  <c r="AB59" i="8"/>
  <c r="AA59" i="8"/>
  <c r="Z59" i="8"/>
  <c r="Y59" i="8"/>
  <c r="X59" i="8"/>
  <c r="W59" i="8"/>
  <c r="U59" i="8"/>
  <c r="T59" i="8"/>
  <c r="S59" i="8"/>
  <c r="R59" i="8"/>
  <c r="Q59" i="8"/>
  <c r="P59" i="8"/>
  <c r="N59" i="8"/>
  <c r="M59" i="8"/>
  <c r="L59" i="8"/>
  <c r="K59" i="8"/>
  <c r="J59" i="8"/>
  <c r="I59" i="8"/>
  <c r="G59" i="8"/>
  <c r="F59" i="8"/>
  <c r="E59" i="8"/>
  <c r="D59" i="8"/>
  <c r="C59" i="8"/>
  <c r="B59" i="8"/>
  <c r="AP58" i="8"/>
  <c r="AO58" i="8"/>
  <c r="AN58" i="8"/>
  <c r="AM58" i="8"/>
  <c r="AL58" i="8"/>
  <c r="AK58" i="8"/>
  <c r="AI58" i="8"/>
  <c r="AH58" i="8"/>
  <c r="AG58" i="8"/>
  <c r="AF58" i="8"/>
  <c r="AE58" i="8"/>
  <c r="AD58" i="8"/>
  <c r="AB58" i="8"/>
  <c r="AA58" i="8"/>
  <c r="Z58" i="8"/>
  <c r="Y58" i="8"/>
  <c r="X58" i="8"/>
  <c r="W58" i="8"/>
  <c r="U58" i="8"/>
  <c r="T58" i="8"/>
  <c r="S58" i="8"/>
  <c r="R58" i="8"/>
  <c r="Q58" i="8"/>
  <c r="P58" i="8"/>
  <c r="N58" i="8"/>
  <c r="M58" i="8"/>
  <c r="L58" i="8"/>
  <c r="K58" i="8"/>
  <c r="J58" i="8"/>
  <c r="I58" i="8"/>
  <c r="G58" i="8"/>
  <c r="F58" i="8"/>
  <c r="E58" i="8"/>
  <c r="D58" i="8"/>
  <c r="C58" i="8"/>
  <c r="B58" i="8"/>
  <c r="AP57" i="8"/>
  <c r="AO57" i="8"/>
  <c r="AN57" i="8"/>
  <c r="AM57" i="8"/>
  <c r="AL57" i="8"/>
  <c r="AK57" i="8"/>
  <c r="AI57" i="8"/>
  <c r="AH57" i="8"/>
  <c r="AG57" i="8"/>
  <c r="AF57" i="8"/>
  <c r="AE57" i="8"/>
  <c r="AD57" i="8"/>
  <c r="AB57" i="8"/>
  <c r="AA57" i="8"/>
  <c r="Z57" i="8"/>
  <c r="Y57" i="8"/>
  <c r="X57" i="8"/>
  <c r="W57" i="8"/>
  <c r="U57" i="8"/>
  <c r="T57" i="8"/>
  <c r="S57" i="8"/>
  <c r="R57" i="8"/>
  <c r="Q57" i="8"/>
  <c r="P57" i="8"/>
  <c r="N57" i="8"/>
  <c r="M57" i="8"/>
  <c r="L57" i="8"/>
  <c r="K57" i="8"/>
  <c r="J57" i="8"/>
  <c r="I57" i="8"/>
  <c r="G57" i="8"/>
  <c r="F57" i="8"/>
  <c r="E57" i="8"/>
  <c r="D57" i="8"/>
  <c r="C57" i="8"/>
  <c r="B57" i="8"/>
  <c r="AP56" i="8"/>
  <c r="AO56" i="8"/>
  <c r="AN56" i="8"/>
  <c r="AM56" i="8"/>
  <c r="AL56" i="8"/>
  <c r="AK56" i="8"/>
  <c r="AI56" i="8"/>
  <c r="AH56" i="8"/>
  <c r="AG56" i="8"/>
  <c r="AF56" i="8"/>
  <c r="AE56" i="8"/>
  <c r="AD56" i="8"/>
  <c r="AB56" i="8"/>
  <c r="AA56" i="8"/>
  <c r="Z56" i="8"/>
  <c r="Y56" i="8"/>
  <c r="X56" i="8"/>
  <c r="W56" i="8"/>
  <c r="U56" i="8"/>
  <c r="T56" i="8"/>
  <c r="S56" i="8"/>
  <c r="R56" i="8"/>
  <c r="Q56" i="8"/>
  <c r="P56" i="8"/>
  <c r="N56" i="8"/>
  <c r="M56" i="8"/>
  <c r="L56" i="8"/>
  <c r="K56" i="8"/>
  <c r="J56" i="8"/>
  <c r="I56" i="8"/>
  <c r="G56" i="8"/>
  <c r="F56" i="8"/>
  <c r="E56" i="8"/>
  <c r="D56" i="8"/>
  <c r="C56" i="8"/>
  <c r="B56" i="8"/>
  <c r="AP55" i="8"/>
  <c r="AO55" i="8"/>
  <c r="AN55" i="8"/>
  <c r="AM55" i="8"/>
  <c r="AL55" i="8"/>
  <c r="AK55" i="8"/>
  <c r="AI55" i="8"/>
  <c r="AH55" i="8"/>
  <c r="AG55" i="8"/>
  <c r="AF55" i="8"/>
  <c r="AE55" i="8"/>
  <c r="AD55" i="8"/>
  <c r="AB55" i="8"/>
  <c r="AA55" i="8"/>
  <c r="Z55" i="8"/>
  <c r="Y55" i="8"/>
  <c r="X55" i="8"/>
  <c r="W55" i="8"/>
  <c r="U55" i="8"/>
  <c r="T55" i="8"/>
  <c r="S55" i="8"/>
  <c r="R55" i="8"/>
  <c r="Q55" i="8"/>
  <c r="P55" i="8"/>
  <c r="N55" i="8"/>
  <c r="M55" i="8"/>
  <c r="L55" i="8"/>
  <c r="K55" i="8"/>
  <c r="J55" i="8"/>
  <c r="I55" i="8"/>
  <c r="G55" i="8"/>
  <c r="F55" i="8"/>
  <c r="E55" i="8"/>
  <c r="D55" i="8"/>
  <c r="C55" i="8"/>
  <c r="B55" i="8"/>
  <c r="AP54" i="8"/>
  <c r="AO54" i="8"/>
  <c r="AN54" i="8"/>
  <c r="AM54" i="8"/>
  <c r="AL54" i="8"/>
  <c r="AK54" i="8"/>
  <c r="AI54" i="8"/>
  <c r="AH54" i="8"/>
  <c r="AG54" i="8"/>
  <c r="AF54" i="8"/>
  <c r="AE54" i="8"/>
  <c r="AD54" i="8"/>
  <c r="AB54" i="8"/>
  <c r="AA54" i="8"/>
  <c r="Z54" i="8"/>
  <c r="Y54" i="8"/>
  <c r="X54" i="8"/>
  <c r="W54" i="8"/>
  <c r="U54" i="8"/>
  <c r="T54" i="8"/>
  <c r="S54" i="8"/>
  <c r="R54" i="8"/>
  <c r="Q54" i="8"/>
  <c r="P54" i="8"/>
  <c r="N54" i="8"/>
  <c r="M54" i="8"/>
  <c r="L54" i="8"/>
  <c r="K54" i="8"/>
  <c r="J54" i="8"/>
  <c r="I54" i="8"/>
  <c r="G54" i="8"/>
  <c r="F54" i="8"/>
  <c r="E54" i="8"/>
  <c r="D54" i="8"/>
  <c r="C54" i="8"/>
  <c r="B54" i="8"/>
  <c r="AP53" i="8"/>
  <c r="AO53" i="8"/>
  <c r="AN53" i="8"/>
  <c r="AM53" i="8"/>
  <c r="AL53" i="8"/>
  <c r="AK53" i="8"/>
  <c r="AI53" i="8"/>
  <c r="AH53" i="8"/>
  <c r="AG53" i="8"/>
  <c r="AF53" i="8"/>
  <c r="AE53" i="8"/>
  <c r="AD53" i="8"/>
  <c r="AB53" i="8"/>
  <c r="AA53" i="8"/>
  <c r="Z53" i="8"/>
  <c r="Y53" i="8"/>
  <c r="X53" i="8"/>
  <c r="W53" i="8"/>
  <c r="U53" i="8"/>
  <c r="T53" i="8"/>
  <c r="S53" i="8"/>
  <c r="R53" i="8"/>
  <c r="Q53" i="8"/>
  <c r="P53" i="8"/>
  <c r="N53" i="8"/>
  <c r="M53" i="8"/>
  <c r="L53" i="8"/>
  <c r="K53" i="8"/>
  <c r="J53" i="8"/>
  <c r="I53" i="8"/>
  <c r="G53" i="8"/>
  <c r="F53" i="8"/>
  <c r="E53" i="8"/>
  <c r="D53" i="8"/>
  <c r="C53" i="8"/>
  <c r="B53" i="8"/>
  <c r="AP52" i="8"/>
  <c r="AO52" i="8"/>
  <c r="AN52" i="8"/>
  <c r="AM52" i="8"/>
  <c r="AL52" i="8"/>
  <c r="AK52" i="8"/>
  <c r="AI52" i="8"/>
  <c r="AH52" i="8"/>
  <c r="AG52" i="8"/>
  <c r="AF52" i="8"/>
  <c r="AE52" i="8"/>
  <c r="AD52" i="8"/>
  <c r="AB52" i="8"/>
  <c r="AA52" i="8"/>
  <c r="Z52" i="8"/>
  <c r="Y52" i="8"/>
  <c r="X52" i="8"/>
  <c r="W52" i="8"/>
  <c r="U52" i="8"/>
  <c r="T52" i="8"/>
  <c r="S52" i="8"/>
  <c r="R52" i="8"/>
  <c r="Q52" i="8"/>
  <c r="P52" i="8"/>
  <c r="N52" i="8"/>
  <c r="M52" i="8"/>
  <c r="L52" i="8"/>
  <c r="K52" i="8"/>
  <c r="J52" i="8"/>
  <c r="I52" i="8"/>
  <c r="G52" i="8"/>
  <c r="F52" i="8"/>
  <c r="E52" i="8"/>
  <c r="D52" i="8"/>
  <c r="C52" i="8"/>
  <c r="B52" i="8"/>
  <c r="AP51" i="8"/>
  <c r="AO51" i="8"/>
  <c r="AN51" i="8"/>
  <c r="AM51" i="8"/>
  <c r="AL51" i="8"/>
  <c r="AK51" i="8"/>
  <c r="AI51" i="8"/>
  <c r="AH51" i="8"/>
  <c r="AG51" i="8"/>
  <c r="AF51" i="8"/>
  <c r="AE51" i="8"/>
  <c r="AD51" i="8"/>
  <c r="AB51" i="8"/>
  <c r="AA51" i="8"/>
  <c r="Z51" i="8"/>
  <c r="Y51" i="8"/>
  <c r="X51" i="8"/>
  <c r="W51" i="8"/>
  <c r="U51" i="8"/>
  <c r="T51" i="8"/>
  <c r="S51" i="8"/>
  <c r="R51" i="8"/>
  <c r="Q51" i="8"/>
  <c r="P51" i="8"/>
  <c r="N51" i="8"/>
  <c r="M51" i="8"/>
  <c r="L51" i="8"/>
  <c r="K51" i="8"/>
  <c r="J51" i="8"/>
  <c r="I51" i="8"/>
  <c r="G51" i="8"/>
  <c r="F51" i="8"/>
  <c r="E51" i="8"/>
  <c r="D51" i="8"/>
  <c r="C51" i="8"/>
  <c r="B51" i="8"/>
  <c r="AP50" i="8"/>
  <c r="AO50" i="8"/>
  <c r="AN50" i="8"/>
  <c r="AM50" i="8"/>
  <c r="AL50" i="8"/>
  <c r="AK50" i="8"/>
  <c r="AI50" i="8"/>
  <c r="AH50" i="8"/>
  <c r="AG50" i="8"/>
  <c r="AF50" i="8"/>
  <c r="AE50" i="8"/>
  <c r="AD50" i="8"/>
  <c r="AB50" i="8"/>
  <c r="AA50" i="8"/>
  <c r="Z50" i="8"/>
  <c r="Y50" i="8"/>
  <c r="X50" i="8"/>
  <c r="W50" i="8"/>
  <c r="U50" i="8"/>
  <c r="T50" i="8"/>
  <c r="S50" i="8"/>
  <c r="R50" i="8"/>
  <c r="Q50" i="8"/>
  <c r="P50" i="8"/>
  <c r="N50" i="8"/>
  <c r="M50" i="8"/>
  <c r="L50" i="8"/>
  <c r="K50" i="8"/>
  <c r="J50" i="8"/>
  <c r="I50" i="8"/>
  <c r="G50" i="8"/>
  <c r="F50" i="8"/>
  <c r="E50" i="8"/>
  <c r="D50" i="8"/>
  <c r="C50" i="8"/>
  <c r="B50" i="8"/>
  <c r="AP49" i="8"/>
  <c r="AO49" i="8"/>
  <c r="AN49" i="8"/>
  <c r="AM49" i="8"/>
  <c r="AL49" i="8"/>
  <c r="AK49" i="8"/>
  <c r="AI49" i="8"/>
  <c r="AH49" i="8"/>
  <c r="AG49" i="8"/>
  <c r="AF49" i="8"/>
  <c r="AE49" i="8"/>
  <c r="AD49" i="8"/>
  <c r="AB49" i="8"/>
  <c r="AA49" i="8"/>
  <c r="Z49" i="8"/>
  <c r="Y49" i="8"/>
  <c r="X49" i="8"/>
  <c r="W49" i="8"/>
  <c r="U49" i="8"/>
  <c r="T49" i="8"/>
  <c r="S49" i="8"/>
  <c r="R49" i="8"/>
  <c r="Q49" i="8"/>
  <c r="P49" i="8"/>
  <c r="N49" i="8"/>
  <c r="M49" i="8"/>
  <c r="L49" i="8"/>
  <c r="K49" i="8"/>
  <c r="J49" i="8"/>
  <c r="I49" i="8"/>
  <c r="G49" i="8"/>
  <c r="F49" i="8"/>
  <c r="E49" i="8"/>
  <c r="D49" i="8"/>
  <c r="C49" i="8"/>
  <c r="B49" i="8"/>
  <c r="AP48" i="8"/>
  <c r="AO48" i="8"/>
  <c r="AN48" i="8"/>
  <c r="AM48" i="8"/>
  <c r="AL48" i="8"/>
  <c r="AK48" i="8"/>
  <c r="AI48" i="8"/>
  <c r="AH48" i="8"/>
  <c r="AG48" i="8"/>
  <c r="AF48" i="8"/>
  <c r="AE48" i="8"/>
  <c r="AD48" i="8"/>
  <c r="AB48" i="8"/>
  <c r="AA48" i="8"/>
  <c r="Z48" i="8"/>
  <c r="Y48" i="8"/>
  <c r="X48" i="8"/>
  <c r="W48" i="8"/>
  <c r="U48" i="8"/>
  <c r="T48" i="8"/>
  <c r="S48" i="8"/>
  <c r="R48" i="8"/>
  <c r="Q48" i="8"/>
  <c r="P48" i="8"/>
  <c r="N48" i="8"/>
  <c r="M48" i="8"/>
  <c r="L48" i="8"/>
  <c r="K48" i="8"/>
  <c r="J48" i="8"/>
  <c r="I48" i="8"/>
  <c r="G48" i="8"/>
  <c r="F48" i="8"/>
  <c r="E48" i="8"/>
  <c r="D48" i="8"/>
  <c r="C48" i="8"/>
  <c r="B48" i="8"/>
  <c r="AP47" i="8"/>
  <c r="AO47" i="8"/>
  <c r="AN47" i="8"/>
  <c r="AM47" i="8"/>
  <c r="AL47" i="8"/>
  <c r="AK47" i="8"/>
  <c r="AI47" i="8"/>
  <c r="AH47" i="8"/>
  <c r="AG47" i="8"/>
  <c r="AF47" i="8"/>
  <c r="AE47" i="8"/>
  <c r="AD47" i="8"/>
  <c r="AB47" i="8"/>
  <c r="AA47" i="8"/>
  <c r="Z47" i="8"/>
  <c r="Y47" i="8"/>
  <c r="X47" i="8"/>
  <c r="W47" i="8"/>
  <c r="U47" i="8"/>
  <c r="T47" i="8"/>
  <c r="S47" i="8"/>
  <c r="R47" i="8"/>
  <c r="Q47" i="8"/>
  <c r="P47" i="8"/>
  <c r="N47" i="8"/>
  <c r="M47" i="8"/>
  <c r="L47" i="8"/>
  <c r="K47" i="8"/>
  <c r="J47" i="8"/>
  <c r="I47" i="8"/>
  <c r="G47" i="8"/>
  <c r="F47" i="8"/>
  <c r="E47" i="8"/>
  <c r="D47" i="8"/>
  <c r="C47" i="8"/>
  <c r="B47" i="8"/>
  <c r="AP46" i="8"/>
  <c r="AO46" i="8"/>
  <c r="AN46" i="8"/>
  <c r="AM46" i="8"/>
  <c r="AL46" i="8"/>
  <c r="AK46" i="8"/>
  <c r="AI46" i="8"/>
  <c r="AH46" i="8"/>
  <c r="AG46" i="8"/>
  <c r="AF46" i="8"/>
  <c r="AE46" i="8"/>
  <c r="AD46" i="8"/>
  <c r="AB46" i="8"/>
  <c r="AA46" i="8"/>
  <c r="Z46" i="8"/>
  <c r="Y46" i="8"/>
  <c r="X46" i="8"/>
  <c r="W46" i="8"/>
  <c r="U46" i="8"/>
  <c r="T46" i="8"/>
  <c r="S46" i="8"/>
  <c r="R46" i="8"/>
  <c r="Q46" i="8"/>
  <c r="P46" i="8"/>
  <c r="N46" i="8"/>
  <c r="M46" i="8"/>
  <c r="L46" i="8"/>
  <c r="K46" i="8"/>
  <c r="J46" i="8"/>
  <c r="I46" i="8"/>
  <c r="G46" i="8"/>
  <c r="F46" i="8"/>
  <c r="E46" i="8"/>
  <c r="D46" i="8"/>
  <c r="C46" i="8"/>
  <c r="B46" i="8"/>
  <c r="AP45" i="8"/>
  <c r="AO45" i="8"/>
  <c r="AN45" i="8"/>
  <c r="AM45" i="8"/>
  <c r="AL45" i="8"/>
  <c r="AK45" i="8"/>
  <c r="AI45" i="8"/>
  <c r="AH45" i="8"/>
  <c r="AG45" i="8"/>
  <c r="AF45" i="8"/>
  <c r="AE45" i="8"/>
  <c r="AD45" i="8"/>
  <c r="AB45" i="8"/>
  <c r="AA45" i="8"/>
  <c r="Z45" i="8"/>
  <c r="Y45" i="8"/>
  <c r="X45" i="8"/>
  <c r="W45" i="8"/>
  <c r="U45" i="8"/>
  <c r="T45" i="8"/>
  <c r="S45" i="8"/>
  <c r="R45" i="8"/>
  <c r="Q45" i="8"/>
  <c r="P45" i="8"/>
  <c r="N45" i="8"/>
  <c r="M45" i="8"/>
  <c r="L45" i="8"/>
  <c r="K45" i="8"/>
  <c r="J45" i="8"/>
  <c r="I45" i="8"/>
  <c r="G45" i="8"/>
  <c r="F45" i="8"/>
  <c r="E45" i="8"/>
  <c r="D45" i="8"/>
  <c r="C45" i="8"/>
  <c r="B45" i="8"/>
  <c r="AP44" i="8"/>
  <c r="AO44" i="8"/>
  <c r="AN44" i="8"/>
  <c r="AM44" i="8"/>
  <c r="AL44" i="8"/>
  <c r="AK44" i="8"/>
  <c r="AI44" i="8"/>
  <c r="AH44" i="8"/>
  <c r="AG44" i="8"/>
  <c r="AF44" i="8"/>
  <c r="AE44" i="8"/>
  <c r="AD44" i="8"/>
  <c r="AB44" i="8"/>
  <c r="AA44" i="8"/>
  <c r="Z44" i="8"/>
  <c r="Y44" i="8"/>
  <c r="X44" i="8"/>
  <c r="W44" i="8"/>
  <c r="U44" i="8"/>
  <c r="T44" i="8"/>
  <c r="S44" i="8"/>
  <c r="R44" i="8"/>
  <c r="Q44" i="8"/>
  <c r="P44" i="8"/>
  <c r="N44" i="8"/>
  <c r="M44" i="8"/>
  <c r="L44" i="8"/>
  <c r="K44" i="8"/>
  <c r="J44" i="8"/>
  <c r="I44" i="8"/>
  <c r="G44" i="8"/>
  <c r="F44" i="8"/>
  <c r="E44" i="8"/>
  <c r="D44" i="8"/>
  <c r="C44" i="8"/>
  <c r="B44" i="8"/>
  <c r="AP43" i="8"/>
  <c r="AO43" i="8"/>
  <c r="AN43" i="8"/>
  <c r="AM43" i="8"/>
  <c r="AL43" i="8"/>
  <c r="AK43" i="8"/>
  <c r="AI43" i="8"/>
  <c r="AH43" i="8"/>
  <c r="AG43" i="8"/>
  <c r="AF43" i="8"/>
  <c r="AE43" i="8"/>
  <c r="AD43" i="8"/>
  <c r="AB43" i="8"/>
  <c r="AA43" i="8"/>
  <c r="Z43" i="8"/>
  <c r="Y43" i="8"/>
  <c r="X43" i="8"/>
  <c r="W43" i="8"/>
  <c r="U43" i="8"/>
  <c r="T43" i="8"/>
  <c r="S43" i="8"/>
  <c r="R43" i="8"/>
  <c r="Q43" i="8"/>
  <c r="P43" i="8"/>
  <c r="N43" i="8"/>
  <c r="M43" i="8"/>
  <c r="L43" i="8"/>
  <c r="K43" i="8"/>
  <c r="J43" i="8"/>
  <c r="I43" i="8"/>
  <c r="G43" i="8"/>
  <c r="F43" i="8"/>
  <c r="E43" i="8"/>
  <c r="D43" i="8"/>
  <c r="C43" i="8"/>
  <c r="B43" i="8"/>
  <c r="AP42" i="8"/>
  <c r="AO42" i="8"/>
  <c r="AN42" i="8"/>
  <c r="AM42" i="8"/>
  <c r="AL42" i="8"/>
  <c r="AK42" i="8"/>
  <c r="AI42" i="8"/>
  <c r="AH42" i="8"/>
  <c r="AG42" i="8"/>
  <c r="AF42" i="8"/>
  <c r="AE42" i="8"/>
  <c r="AD42" i="8"/>
  <c r="AB42" i="8"/>
  <c r="AA42" i="8"/>
  <c r="Z42" i="8"/>
  <c r="Y42" i="8"/>
  <c r="X42" i="8"/>
  <c r="W42" i="8"/>
  <c r="U42" i="8"/>
  <c r="T42" i="8"/>
  <c r="S42" i="8"/>
  <c r="R42" i="8"/>
  <c r="Q42" i="8"/>
  <c r="P42" i="8"/>
  <c r="N42" i="8"/>
  <c r="M42" i="8"/>
  <c r="L42" i="8"/>
  <c r="K42" i="8"/>
  <c r="J42" i="8"/>
  <c r="I42" i="8"/>
  <c r="G42" i="8"/>
  <c r="F42" i="8"/>
  <c r="E42" i="8"/>
  <c r="D42" i="8"/>
  <c r="C42" i="8"/>
  <c r="B42" i="8"/>
  <c r="AP41" i="8"/>
  <c r="AO41" i="8"/>
  <c r="AN41" i="8"/>
  <c r="AM41" i="8"/>
  <c r="AL41" i="8"/>
  <c r="AK41" i="8"/>
  <c r="AI41" i="8"/>
  <c r="AH41" i="8"/>
  <c r="AG41" i="8"/>
  <c r="AF41" i="8"/>
  <c r="AE41" i="8"/>
  <c r="AD41" i="8"/>
  <c r="AB41" i="8"/>
  <c r="AA41" i="8"/>
  <c r="Z41" i="8"/>
  <c r="Y41" i="8"/>
  <c r="X41" i="8"/>
  <c r="W41" i="8"/>
  <c r="U41" i="8"/>
  <c r="T41" i="8"/>
  <c r="S41" i="8"/>
  <c r="R41" i="8"/>
  <c r="Q41" i="8"/>
  <c r="P41" i="8"/>
  <c r="N41" i="8"/>
  <c r="M41" i="8"/>
  <c r="L41" i="8"/>
  <c r="K41" i="8"/>
  <c r="J41" i="8"/>
  <c r="I41" i="8"/>
  <c r="G41" i="8"/>
  <c r="F41" i="8"/>
  <c r="E41" i="8"/>
  <c r="D41" i="8"/>
  <c r="C41" i="8"/>
  <c r="B41" i="8"/>
  <c r="AP40" i="8"/>
  <c r="AO40" i="8"/>
  <c r="AN40" i="8"/>
  <c r="AM40" i="8"/>
  <c r="AL40" i="8"/>
  <c r="AK40" i="8"/>
  <c r="AI40" i="8"/>
  <c r="AH40" i="8"/>
  <c r="AG40" i="8"/>
  <c r="AF40" i="8"/>
  <c r="AE40" i="8"/>
  <c r="AD40" i="8"/>
  <c r="AB40" i="8"/>
  <c r="AA40" i="8"/>
  <c r="Z40" i="8"/>
  <c r="Y40" i="8"/>
  <c r="X40" i="8"/>
  <c r="W40" i="8"/>
  <c r="U40" i="8"/>
  <c r="T40" i="8"/>
  <c r="S40" i="8"/>
  <c r="R40" i="8"/>
  <c r="Q40" i="8"/>
  <c r="P40" i="8"/>
  <c r="N40" i="8"/>
  <c r="M40" i="8"/>
  <c r="L40" i="8"/>
  <c r="K40" i="8"/>
  <c r="J40" i="8"/>
  <c r="I40" i="8"/>
  <c r="G40" i="8"/>
  <c r="F40" i="8"/>
  <c r="E40" i="8"/>
  <c r="D40" i="8"/>
  <c r="C40" i="8"/>
  <c r="B40" i="8"/>
  <c r="AP39" i="8"/>
  <c r="AO39" i="8"/>
  <c r="AN39" i="8"/>
  <c r="AM39" i="8"/>
  <c r="AL39" i="8"/>
  <c r="AK39" i="8"/>
  <c r="AI39" i="8"/>
  <c r="AH39" i="8"/>
  <c r="AG39" i="8"/>
  <c r="AF39" i="8"/>
  <c r="AE39" i="8"/>
  <c r="AD39" i="8"/>
  <c r="AB39" i="8"/>
  <c r="AA39" i="8"/>
  <c r="Z39" i="8"/>
  <c r="Y39" i="8"/>
  <c r="X39" i="8"/>
  <c r="W39" i="8"/>
  <c r="U39" i="8"/>
  <c r="T39" i="8"/>
  <c r="S39" i="8"/>
  <c r="R39" i="8"/>
  <c r="Q39" i="8"/>
  <c r="P39" i="8"/>
  <c r="N39" i="8"/>
  <c r="M39" i="8"/>
  <c r="L39" i="8"/>
  <c r="K39" i="8"/>
  <c r="J39" i="8"/>
  <c r="I39" i="8"/>
  <c r="G39" i="8"/>
  <c r="F39" i="8"/>
  <c r="E39" i="8"/>
  <c r="D39" i="8"/>
  <c r="C39" i="8"/>
  <c r="B39" i="8"/>
  <c r="AP38" i="8"/>
  <c r="AO38" i="8"/>
  <c r="AN38" i="8"/>
  <c r="AM38" i="8"/>
  <c r="AL38" i="8"/>
  <c r="AK38" i="8"/>
  <c r="AI38" i="8"/>
  <c r="AH38" i="8"/>
  <c r="AG38" i="8"/>
  <c r="AF38" i="8"/>
  <c r="AE38" i="8"/>
  <c r="AD38" i="8"/>
  <c r="AB38" i="8"/>
  <c r="AA38" i="8"/>
  <c r="Z38" i="8"/>
  <c r="Y38" i="8"/>
  <c r="X38" i="8"/>
  <c r="W38" i="8"/>
  <c r="U38" i="8"/>
  <c r="T38" i="8"/>
  <c r="S38" i="8"/>
  <c r="R38" i="8"/>
  <c r="Q38" i="8"/>
  <c r="P38" i="8"/>
  <c r="N38" i="8"/>
  <c r="M38" i="8"/>
  <c r="L38" i="8"/>
  <c r="K38" i="8"/>
  <c r="J38" i="8"/>
  <c r="I38" i="8"/>
  <c r="G38" i="8"/>
  <c r="F38" i="8"/>
  <c r="E38" i="8"/>
  <c r="D38" i="8"/>
  <c r="C38" i="8"/>
  <c r="B38" i="8"/>
  <c r="AP37" i="8"/>
  <c r="AO37" i="8"/>
  <c r="AN37" i="8"/>
  <c r="AM37" i="8"/>
  <c r="AL37" i="8"/>
  <c r="AK37" i="8"/>
  <c r="AI37" i="8"/>
  <c r="AH37" i="8"/>
  <c r="AG37" i="8"/>
  <c r="AF37" i="8"/>
  <c r="AE37" i="8"/>
  <c r="AD37" i="8"/>
  <c r="AB37" i="8"/>
  <c r="AA37" i="8"/>
  <c r="Z37" i="8"/>
  <c r="Y37" i="8"/>
  <c r="X37" i="8"/>
  <c r="W37" i="8"/>
  <c r="U37" i="8"/>
  <c r="T37" i="8"/>
  <c r="S37" i="8"/>
  <c r="R37" i="8"/>
  <c r="Q37" i="8"/>
  <c r="P37" i="8"/>
  <c r="N37" i="8"/>
  <c r="M37" i="8"/>
  <c r="L37" i="8"/>
  <c r="K37" i="8"/>
  <c r="J37" i="8"/>
  <c r="I37" i="8"/>
  <c r="G37" i="8"/>
  <c r="F37" i="8"/>
  <c r="E37" i="8"/>
  <c r="D37" i="8"/>
  <c r="C37" i="8"/>
  <c r="B37" i="8"/>
  <c r="AP36" i="8"/>
  <c r="AO36" i="8"/>
  <c r="AN36" i="8"/>
  <c r="AM36" i="8"/>
  <c r="AL36" i="8"/>
  <c r="AK36" i="8"/>
  <c r="AI36" i="8"/>
  <c r="AH36" i="8"/>
  <c r="AG36" i="8"/>
  <c r="AF36" i="8"/>
  <c r="AE36" i="8"/>
  <c r="AD36" i="8"/>
  <c r="AB36" i="8"/>
  <c r="AA36" i="8"/>
  <c r="Z36" i="8"/>
  <c r="Y36" i="8"/>
  <c r="X36" i="8"/>
  <c r="W36" i="8"/>
  <c r="U36" i="8"/>
  <c r="T36" i="8"/>
  <c r="S36" i="8"/>
  <c r="R36" i="8"/>
  <c r="Q36" i="8"/>
  <c r="P36" i="8"/>
  <c r="N36" i="8"/>
  <c r="M36" i="8"/>
  <c r="L36" i="8"/>
  <c r="K36" i="8"/>
  <c r="J36" i="8"/>
  <c r="I36" i="8"/>
  <c r="G36" i="8"/>
  <c r="F36" i="8"/>
  <c r="E36" i="8"/>
  <c r="D36" i="8"/>
  <c r="C36" i="8"/>
  <c r="B36" i="8"/>
  <c r="AP35" i="8"/>
  <c r="AO35" i="8"/>
  <c r="AN35" i="8"/>
  <c r="AM35" i="8"/>
  <c r="AL35" i="8"/>
  <c r="AK35" i="8"/>
  <c r="AI35" i="8"/>
  <c r="AH35" i="8"/>
  <c r="AG35" i="8"/>
  <c r="AF35" i="8"/>
  <c r="AE35" i="8"/>
  <c r="AD35" i="8"/>
  <c r="AB35" i="8"/>
  <c r="AA35" i="8"/>
  <c r="Z35" i="8"/>
  <c r="Y35" i="8"/>
  <c r="X35" i="8"/>
  <c r="W35" i="8"/>
  <c r="U35" i="8"/>
  <c r="T35" i="8"/>
  <c r="S35" i="8"/>
  <c r="R35" i="8"/>
  <c r="Q35" i="8"/>
  <c r="P35" i="8"/>
  <c r="N35" i="8"/>
  <c r="M35" i="8"/>
  <c r="L35" i="8"/>
  <c r="K35" i="8"/>
  <c r="J35" i="8"/>
  <c r="I35" i="8"/>
  <c r="G35" i="8"/>
  <c r="F35" i="8"/>
  <c r="E35" i="8"/>
  <c r="D35" i="8"/>
  <c r="C35" i="8"/>
  <c r="B35" i="8"/>
  <c r="AP34" i="8"/>
  <c r="AO34" i="8"/>
  <c r="AN34" i="8"/>
  <c r="AM34" i="8"/>
  <c r="AL34" i="8"/>
  <c r="AK34" i="8"/>
  <c r="AI34" i="8"/>
  <c r="AH34" i="8"/>
  <c r="AG34" i="8"/>
  <c r="AF34" i="8"/>
  <c r="AE34" i="8"/>
  <c r="AD34" i="8"/>
  <c r="AB34" i="8"/>
  <c r="AA34" i="8"/>
  <c r="Z34" i="8"/>
  <c r="Y34" i="8"/>
  <c r="X34" i="8"/>
  <c r="W34" i="8"/>
  <c r="U34" i="8"/>
  <c r="T34" i="8"/>
  <c r="S34" i="8"/>
  <c r="R34" i="8"/>
  <c r="Q34" i="8"/>
  <c r="P34" i="8"/>
  <c r="N34" i="8"/>
  <c r="M34" i="8"/>
  <c r="L34" i="8"/>
  <c r="K34" i="8"/>
  <c r="J34" i="8"/>
  <c r="I34" i="8"/>
  <c r="G34" i="8"/>
  <c r="F34" i="8"/>
  <c r="E34" i="8"/>
  <c r="D34" i="8"/>
  <c r="C34" i="8"/>
  <c r="B34" i="8"/>
  <c r="AP33" i="8"/>
  <c r="AO33" i="8"/>
  <c r="AN33" i="8"/>
  <c r="AM33" i="8"/>
  <c r="AL33" i="8"/>
  <c r="AK33" i="8"/>
  <c r="AI33" i="8"/>
  <c r="AH33" i="8"/>
  <c r="AG33" i="8"/>
  <c r="AF33" i="8"/>
  <c r="AE33" i="8"/>
  <c r="AD33" i="8"/>
  <c r="AB33" i="8"/>
  <c r="AA33" i="8"/>
  <c r="Z33" i="8"/>
  <c r="Y33" i="8"/>
  <c r="X33" i="8"/>
  <c r="W33" i="8"/>
  <c r="U33" i="8"/>
  <c r="T33" i="8"/>
  <c r="S33" i="8"/>
  <c r="R33" i="8"/>
  <c r="Q33" i="8"/>
  <c r="P33" i="8"/>
  <c r="N33" i="8"/>
  <c r="M33" i="8"/>
  <c r="L33" i="8"/>
  <c r="K33" i="8"/>
  <c r="J33" i="8"/>
  <c r="I33" i="8"/>
  <c r="G33" i="8"/>
  <c r="F33" i="8"/>
  <c r="E33" i="8"/>
  <c r="D33" i="8"/>
  <c r="C33" i="8"/>
  <c r="B33" i="8"/>
  <c r="AP32" i="8"/>
  <c r="AO32" i="8"/>
  <c r="AN32" i="8"/>
  <c r="AM32" i="8"/>
  <c r="AL32" i="8"/>
  <c r="AK32" i="8"/>
  <c r="AI32" i="8"/>
  <c r="AH32" i="8"/>
  <c r="AG32" i="8"/>
  <c r="AF32" i="8"/>
  <c r="AE32" i="8"/>
  <c r="AD32" i="8"/>
  <c r="AB32" i="8"/>
  <c r="AA32" i="8"/>
  <c r="Z32" i="8"/>
  <c r="Y32" i="8"/>
  <c r="X32" i="8"/>
  <c r="W32" i="8"/>
  <c r="U32" i="8"/>
  <c r="T32" i="8"/>
  <c r="S32" i="8"/>
  <c r="R32" i="8"/>
  <c r="Q32" i="8"/>
  <c r="P32" i="8"/>
  <c r="N32" i="8"/>
  <c r="M32" i="8"/>
  <c r="L32" i="8"/>
  <c r="K32" i="8"/>
  <c r="J32" i="8"/>
  <c r="I32" i="8"/>
  <c r="G32" i="8"/>
  <c r="F32" i="8"/>
  <c r="E32" i="8"/>
  <c r="D32" i="8"/>
  <c r="C32" i="8"/>
  <c r="B32" i="8"/>
  <c r="AP31" i="8"/>
  <c r="AO31" i="8"/>
  <c r="AN31" i="8"/>
  <c r="AM31" i="8"/>
  <c r="AL31" i="8"/>
  <c r="AK31" i="8"/>
  <c r="AI31" i="8"/>
  <c r="AH31" i="8"/>
  <c r="AG31" i="8"/>
  <c r="AF31" i="8"/>
  <c r="AE31" i="8"/>
  <c r="AD31" i="8"/>
  <c r="AB31" i="8"/>
  <c r="AA31" i="8"/>
  <c r="Z31" i="8"/>
  <c r="Y31" i="8"/>
  <c r="X31" i="8"/>
  <c r="W31" i="8"/>
  <c r="U31" i="8"/>
  <c r="T31" i="8"/>
  <c r="S31" i="8"/>
  <c r="R31" i="8"/>
  <c r="Q31" i="8"/>
  <c r="P31" i="8"/>
  <c r="N31" i="8"/>
  <c r="M31" i="8"/>
  <c r="L31" i="8"/>
  <c r="K31" i="8"/>
  <c r="J31" i="8"/>
  <c r="I31" i="8"/>
  <c r="G31" i="8"/>
  <c r="F31" i="8"/>
  <c r="E31" i="8"/>
  <c r="D31" i="8"/>
  <c r="C31" i="8"/>
  <c r="B31" i="8"/>
  <c r="AP30" i="8"/>
  <c r="AO30" i="8"/>
  <c r="AN30" i="8"/>
  <c r="AM30" i="8"/>
  <c r="AL30" i="8"/>
  <c r="AK30" i="8"/>
  <c r="AI30" i="8"/>
  <c r="AH30" i="8"/>
  <c r="AG30" i="8"/>
  <c r="AF30" i="8"/>
  <c r="AE30" i="8"/>
  <c r="AD30" i="8"/>
  <c r="AB30" i="8"/>
  <c r="AA30" i="8"/>
  <c r="Z30" i="8"/>
  <c r="Y30" i="8"/>
  <c r="X30" i="8"/>
  <c r="W30" i="8"/>
  <c r="U30" i="8"/>
  <c r="T30" i="8"/>
  <c r="S30" i="8"/>
  <c r="R30" i="8"/>
  <c r="Q30" i="8"/>
  <c r="P30" i="8"/>
  <c r="N30" i="8"/>
  <c r="M30" i="8"/>
  <c r="L30" i="8"/>
  <c r="K30" i="8"/>
  <c r="J30" i="8"/>
  <c r="I30" i="8"/>
  <c r="G30" i="8"/>
  <c r="F30" i="8"/>
  <c r="E30" i="8"/>
  <c r="D30" i="8"/>
  <c r="C30" i="8"/>
  <c r="B30" i="8"/>
  <c r="AP29" i="8"/>
  <c r="AO29" i="8"/>
  <c r="AN29" i="8"/>
  <c r="AM29" i="8"/>
  <c r="AL29" i="8"/>
  <c r="AK29" i="8"/>
  <c r="AI29" i="8"/>
  <c r="AH29" i="8"/>
  <c r="AG29" i="8"/>
  <c r="AF29" i="8"/>
  <c r="AE29" i="8"/>
  <c r="AD29" i="8"/>
  <c r="AB29" i="8"/>
  <c r="AA29" i="8"/>
  <c r="Z29" i="8"/>
  <c r="Y29" i="8"/>
  <c r="X29" i="8"/>
  <c r="W29" i="8"/>
  <c r="U29" i="8"/>
  <c r="T29" i="8"/>
  <c r="S29" i="8"/>
  <c r="R29" i="8"/>
  <c r="Q29" i="8"/>
  <c r="P29" i="8"/>
  <c r="N29" i="8"/>
  <c r="M29" i="8"/>
  <c r="L29" i="8"/>
  <c r="K29" i="8"/>
  <c r="J29" i="8"/>
  <c r="I29" i="8"/>
  <c r="G29" i="8"/>
  <c r="F29" i="8"/>
  <c r="E29" i="8"/>
  <c r="D29" i="8"/>
  <c r="C29" i="8"/>
  <c r="B29" i="8"/>
  <c r="AP28" i="8"/>
  <c r="AO28" i="8"/>
  <c r="AN28" i="8"/>
  <c r="AM28" i="8"/>
  <c r="AL28" i="8"/>
  <c r="AK28" i="8"/>
  <c r="AI28" i="8"/>
  <c r="AH28" i="8"/>
  <c r="AG28" i="8"/>
  <c r="AF28" i="8"/>
  <c r="AE28" i="8"/>
  <c r="AD28" i="8"/>
  <c r="AB28" i="8"/>
  <c r="AA28" i="8"/>
  <c r="Z28" i="8"/>
  <c r="Y28" i="8"/>
  <c r="X28" i="8"/>
  <c r="W28" i="8"/>
  <c r="U28" i="8"/>
  <c r="T28" i="8"/>
  <c r="S28" i="8"/>
  <c r="R28" i="8"/>
  <c r="Q28" i="8"/>
  <c r="P28" i="8"/>
  <c r="N28" i="8"/>
  <c r="M28" i="8"/>
  <c r="L28" i="8"/>
  <c r="K28" i="8"/>
  <c r="J28" i="8"/>
  <c r="I28" i="8"/>
  <c r="G28" i="8"/>
  <c r="F28" i="8"/>
  <c r="E28" i="8"/>
  <c r="D28" i="8"/>
  <c r="C28" i="8"/>
  <c r="B28" i="8"/>
  <c r="AP27" i="8"/>
  <c r="AO27" i="8"/>
  <c r="AN27" i="8"/>
  <c r="AM27" i="8"/>
  <c r="AL27" i="8"/>
  <c r="AK27" i="8"/>
  <c r="AI27" i="8"/>
  <c r="AH27" i="8"/>
  <c r="AG27" i="8"/>
  <c r="AF27" i="8"/>
  <c r="AE27" i="8"/>
  <c r="AD27" i="8"/>
  <c r="AB27" i="8"/>
  <c r="AA27" i="8"/>
  <c r="Z27" i="8"/>
  <c r="Y27" i="8"/>
  <c r="X27" i="8"/>
  <c r="W27" i="8"/>
  <c r="U27" i="8"/>
  <c r="T27" i="8"/>
  <c r="S27" i="8"/>
  <c r="R27" i="8"/>
  <c r="Q27" i="8"/>
  <c r="P27" i="8"/>
  <c r="N27" i="8"/>
  <c r="M27" i="8"/>
  <c r="L27" i="8"/>
  <c r="K27" i="8"/>
  <c r="J27" i="8"/>
  <c r="I27" i="8"/>
  <c r="G27" i="8"/>
  <c r="F27" i="8"/>
  <c r="E27" i="8"/>
  <c r="D27" i="8"/>
  <c r="C27" i="8"/>
  <c r="B27" i="8"/>
  <c r="AP26" i="8"/>
  <c r="AO26" i="8"/>
  <c r="AN26" i="8"/>
  <c r="AM26" i="8"/>
  <c r="AL26" i="8"/>
  <c r="AK26" i="8"/>
  <c r="AI26" i="8"/>
  <c r="AH26" i="8"/>
  <c r="AG26" i="8"/>
  <c r="AF26" i="8"/>
  <c r="AE26" i="8"/>
  <c r="AD26" i="8"/>
  <c r="AB26" i="8"/>
  <c r="AA26" i="8"/>
  <c r="Z26" i="8"/>
  <c r="Y26" i="8"/>
  <c r="X26" i="8"/>
  <c r="W26" i="8"/>
  <c r="U26" i="8"/>
  <c r="T26" i="8"/>
  <c r="S26" i="8"/>
  <c r="R26" i="8"/>
  <c r="Q26" i="8"/>
  <c r="P26" i="8"/>
  <c r="N26" i="8"/>
  <c r="M26" i="8"/>
  <c r="L26" i="8"/>
  <c r="K26" i="8"/>
  <c r="J26" i="8"/>
  <c r="I26" i="8"/>
  <c r="G26" i="8"/>
  <c r="F26" i="8"/>
  <c r="E26" i="8"/>
  <c r="D26" i="8"/>
  <c r="C26" i="8"/>
  <c r="B26" i="8"/>
  <c r="AP25" i="8"/>
  <c r="AO25" i="8"/>
  <c r="AN25" i="8"/>
  <c r="AM25" i="8"/>
  <c r="AL25" i="8"/>
  <c r="AK25" i="8"/>
  <c r="AI25" i="8"/>
  <c r="AH25" i="8"/>
  <c r="AG25" i="8"/>
  <c r="AF25" i="8"/>
  <c r="AE25" i="8"/>
  <c r="AD25" i="8"/>
  <c r="AB25" i="8"/>
  <c r="AA25" i="8"/>
  <c r="Z25" i="8"/>
  <c r="Y25" i="8"/>
  <c r="X25" i="8"/>
  <c r="W25" i="8"/>
  <c r="U25" i="8"/>
  <c r="T25" i="8"/>
  <c r="S25" i="8"/>
  <c r="R25" i="8"/>
  <c r="Q25" i="8"/>
  <c r="P25" i="8"/>
  <c r="N25" i="8"/>
  <c r="M25" i="8"/>
  <c r="L25" i="8"/>
  <c r="K25" i="8"/>
  <c r="J25" i="8"/>
  <c r="I25" i="8"/>
  <c r="G25" i="8"/>
  <c r="F25" i="8"/>
  <c r="E25" i="8"/>
  <c r="D25" i="8"/>
  <c r="C25" i="8"/>
  <c r="B25" i="8"/>
  <c r="AP24" i="8"/>
  <c r="AO24" i="8"/>
  <c r="AN24" i="8"/>
  <c r="AM24" i="8"/>
  <c r="AL24" i="8"/>
  <c r="AK24" i="8"/>
  <c r="AI24" i="8"/>
  <c r="AH24" i="8"/>
  <c r="AG24" i="8"/>
  <c r="AF24" i="8"/>
  <c r="AE24" i="8"/>
  <c r="AD24" i="8"/>
  <c r="AB24" i="8"/>
  <c r="AA24" i="8"/>
  <c r="Z24" i="8"/>
  <c r="Y24" i="8"/>
  <c r="X24" i="8"/>
  <c r="W24" i="8"/>
  <c r="U24" i="8"/>
  <c r="T24" i="8"/>
  <c r="S24" i="8"/>
  <c r="R24" i="8"/>
  <c r="Q24" i="8"/>
  <c r="P24" i="8"/>
  <c r="N24" i="8"/>
  <c r="M24" i="8"/>
  <c r="L24" i="8"/>
  <c r="K24" i="8"/>
  <c r="J24" i="8"/>
  <c r="I24" i="8"/>
  <c r="G24" i="8"/>
  <c r="F24" i="8"/>
  <c r="E24" i="8"/>
  <c r="D24" i="8"/>
  <c r="C24" i="8"/>
  <c r="B24" i="8"/>
  <c r="AP23" i="8"/>
  <c r="AO23" i="8"/>
  <c r="AN23" i="8"/>
  <c r="AM23" i="8"/>
  <c r="AL23" i="8"/>
  <c r="AK23" i="8"/>
  <c r="AI23" i="8"/>
  <c r="AH23" i="8"/>
  <c r="AG23" i="8"/>
  <c r="AF23" i="8"/>
  <c r="AE23" i="8"/>
  <c r="AD23" i="8"/>
  <c r="AB23" i="8"/>
  <c r="AA23" i="8"/>
  <c r="Z23" i="8"/>
  <c r="Y23" i="8"/>
  <c r="X23" i="8"/>
  <c r="W23" i="8"/>
  <c r="U23" i="8"/>
  <c r="T23" i="8"/>
  <c r="S23" i="8"/>
  <c r="R23" i="8"/>
  <c r="Q23" i="8"/>
  <c r="P23" i="8"/>
  <c r="N23" i="8"/>
  <c r="M23" i="8"/>
  <c r="L23" i="8"/>
  <c r="K23" i="8"/>
  <c r="J23" i="8"/>
  <c r="I23" i="8"/>
  <c r="G23" i="8"/>
  <c r="F23" i="8"/>
  <c r="E23" i="8"/>
  <c r="D23" i="8"/>
  <c r="C23" i="8"/>
  <c r="B23" i="8"/>
  <c r="AP22" i="8"/>
  <c r="AO22" i="8"/>
  <c r="AN22" i="8"/>
  <c r="AM22" i="8"/>
  <c r="AL22" i="8"/>
  <c r="AK22" i="8"/>
  <c r="AI22" i="8"/>
  <c r="AH22" i="8"/>
  <c r="AG22" i="8"/>
  <c r="AF22" i="8"/>
  <c r="AE22" i="8"/>
  <c r="AD22" i="8"/>
  <c r="AB22" i="8"/>
  <c r="AA22" i="8"/>
  <c r="Z22" i="8"/>
  <c r="Y22" i="8"/>
  <c r="X22" i="8"/>
  <c r="W22" i="8"/>
  <c r="U22" i="8"/>
  <c r="T22" i="8"/>
  <c r="S22" i="8"/>
  <c r="R22" i="8"/>
  <c r="Q22" i="8"/>
  <c r="P22" i="8"/>
  <c r="N22" i="8"/>
  <c r="M22" i="8"/>
  <c r="L22" i="8"/>
  <c r="K22" i="8"/>
  <c r="J22" i="8"/>
  <c r="I22" i="8"/>
  <c r="G22" i="8"/>
  <c r="F22" i="8"/>
  <c r="E22" i="8"/>
  <c r="D22" i="8"/>
  <c r="C22" i="8"/>
  <c r="B22" i="8"/>
  <c r="AP21" i="8"/>
  <c r="AO21" i="8"/>
  <c r="AN21" i="8"/>
  <c r="AM21" i="8"/>
  <c r="AL21" i="8"/>
  <c r="AK21" i="8"/>
  <c r="AI21" i="8"/>
  <c r="AH21" i="8"/>
  <c r="AG21" i="8"/>
  <c r="AF21" i="8"/>
  <c r="AE21" i="8"/>
  <c r="AD21" i="8"/>
  <c r="AB21" i="8"/>
  <c r="AA21" i="8"/>
  <c r="Z21" i="8"/>
  <c r="Y21" i="8"/>
  <c r="X21" i="8"/>
  <c r="W21" i="8"/>
  <c r="U21" i="8"/>
  <c r="T21" i="8"/>
  <c r="S21" i="8"/>
  <c r="R21" i="8"/>
  <c r="Q21" i="8"/>
  <c r="P21" i="8"/>
  <c r="N21" i="8"/>
  <c r="M21" i="8"/>
  <c r="L21" i="8"/>
  <c r="K21" i="8"/>
  <c r="J21" i="8"/>
  <c r="I21" i="8"/>
  <c r="G21" i="8"/>
  <c r="F21" i="8"/>
  <c r="E21" i="8"/>
  <c r="D21" i="8"/>
  <c r="C21" i="8"/>
  <c r="B21" i="8"/>
  <c r="AP20" i="8"/>
  <c r="AO20" i="8"/>
  <c r="AN20" i="8"/>
  <c r="AM20" i="8"/>
  <c r="AL20" i="8"/>
  <c r="AK20" i="8"/>
  <c r="AI20" i="8"/>
  <c r="AH20" i="8"/>
  <c r="AG20" i="8"/>
  <c r="AF20" i="8"/>
  <c r="AE20" i="8"/>
  <c r="AD20" i="8"/>
  <c r="AB20" i="8"/>
  <c r="AA20" i="8"/>
  <c r="Z20" i="8"/>
  <c r="Y20" i="8"/>
  <c r="X20" i="8"/>
  <c r="W20" i="8"/>
  <c r="U20" i="8"/>
  <c r="T20" i="8"/>
  <c r="S20" i="8"/>
  <c r="R20" i="8"/>
  <c r="Q20" i="8"/>
  <c r="P20" i="8"/>
  <c r="N20" i="8"/>
  <c r="M20" i="8"/>
  <c r="L20" i="8"/>
  <c r="K20" i="8"/>
  <c r="J20" i="8"/>
  <c r="I20" i="8"/>
  <c r="G20" i="8"/>
  <c r="F20" i="8"/>
  <c r="E20" i="8"/>
  <c r="D20" i="8"/>
  <c r="C20" i="8"/>
  <c r="B20" i="8"/>
  <c r="AP19" i="8"/>
  <c r="AO19" i="8"/>
  <c r="AN19" i="8"/>
  <c r="AM19" i="8"/>
  <c r="AL19" i="8"/>
  <c r="AK19" i="8"/>
  <c r="AI19" i="8"/>
  <c r="AH19" i="8"/>
  <c r="AG19" i="8"/>
  <c r="AF19" i="8"/>
  <c r="AE19" i="8"/>
  <c r="AD19" i="8"/>
  <c r="AB19" i="8"/>
  <c r="AA19" i="8"/>
  <c r="Z19" i="8"/>
  <c r="Y19" i="8"/>
  <c r="X19" i="8"/>
  <c r="W19" i="8"/>
  <c r="U19" i="8"/>
  <c r="T19" i="8"/>
  <c r="S19" i="8"/>
  <c r="R19" i="8"/>
  <c r="Q19" i="8"/>
  <c r="P19" i="8"/>
  <c r="N19" i="8"/>
  <c r="M19" i="8"/>
  <c r="L19" i="8"/>
  <c r="K19" i="8"/>
  <c r="J19" i="8"/>
  <c r="I19" i="8"/>
  <c r="G19" i="8"/>
  <c r="F19" i="8"/>
  <c r="E19" i="8"/>
  <c r="D19" i="8"/>
  <c r="C19" i="8"/>
  <c r="B19" i="8"/>
  <c r="AP18" i="8"/>
  <c r="AO18" i="8"/>
  <c r="AN18" i="8"/>
  <c r="AM18" i="8"/>
  <c r="AL18" i="8"/>
  <c r="AK18" i="8"/>
  <c r="AI18" i="8"/>
  <c r="AH18" i="8"/>
  <c r="AG18" i="8"/>
  <c r="AF18" i="8"/>
  <c r="AE18" i="8"/>
  <c r="AD18" i="8"/>
  <c r="AB18" i="8"/>
  <c r="AA18" i="8"/>
  <c r="Z18" i="8"/>
  <c r="Y18" i="8"/>
  <c r="X18" i="8"/>
  <c r="W18" i="8"/>
  <c r="U18" i="8"/>
  <c r="T18" i="8"/>
  <c r="S18" i="8"/>
  <c r="R18" i="8"/>
  <c r="Q18" i="8"/>
  <c r="P18" i="8"/>
  <c r="N18" i="8"/>
  <c r="M18" i="8"/>
  <c r="L18" i="8"/>
  <c r="K18" i="8"/>
  <c r="J18" i="8"/>
  <c r="I18" i="8"/>
  <c r="G18" i="8"/>
  <c r="F18" i="8"/>
  <c r="E18" i="8"/>
  <c r="D18" i="8"/>
  <c r="C18" i="8"/>
  <c r="B18" i="8"/>
  <c r="AP17" i="8"/>
  <c r="AO17" i="8"/>
  <c r="AN17" i="8"/>
  <c r="AM17" i="8"/>
  <c r="AL17" i="8"/>
  <c r="AK17" i="8"/>
  <c r="AI17" i="8"/>
  <c r="AH17" i="8"/>
  <c r="AG17" i="8"/>
  <c r="AF17" i="8"/>
  <c r="AE17" i="8"/>
  <c r="AD17" i="8"/>
  <c r="AB17" i="8"/>
  <c r="AA17" i="8"/>
  <c r="Z17" i="8"/>
  <c r="Y17" i="8"/>
  <c r="X17" i="8"/>
  <c r="W17" i="8"/>
  <c r="U17" i="8"/>
  <c r="T17" i="8"/>
  <c r="S17" i="8"/>
  <c r="R17" i="8"/>
  <c r="Q17" i="8"/>
  <c r="P17" i="8"/>
  <c r="N17" i="8"/>
  <c r="M17" i="8"/>
  <c r="L17" i="8"/>
  <c r="K17" i="8"/>
  <c r="J17" i="8"/>
  <c r="I17" i="8"/>
  <c r="G17" i="8"/>
  <c r="F17" i="8"/>
  <c r="E17" i="8"/>
  <c r="D17" i="8"/>
  <c r="C17" i="8"/>
  <c r="B17" i="8"/>
  <c r="AP16" i="8"/>
  <c r="AO16" i="8"/>
  <c r="AN16" i="8"/>
  <c r="AM16" i="8"/>
  <c r="AL16" i="8"/>
  <c r="AK16" i="8"/>
  <c r="AI16" i="8"/>
  <c r="AH16" i="8"/>
  <c r="AG16" i="8"/>
  <c r="AF16" i="8"/>
  <c r="AE16" i="8"/>
  <c r="AD16" i="8"/>
  <c r="AB16" i="8"/>
  <c r="AA16" i="8"/>
  <c r="Z16" i="8"/>
  <c r="Y16" i="8"/>
  <c r="X16" i="8"/>
  <c r="W16" i="8"/>
  <c r="U16" i="8"/>
  <c r="T16" i="8"/>
  <c r="S16" i="8"/>
  <c r="R16" i="8"/>
  <c r="Q16" i="8"/>
  <c r="P16" i="8"/>
  <c r="N16" i="8"/>
  <c r="M16" i="8"/>
  <c r="L16" i="8"/>
  <c r="K16" i="8"/>
  <c r="J16" i="8"/>
  <c r="I16" i="8"/>
  <c r="G16" i="8"/>
  <c r="F16" i="8"/>
  <c r="E16" i="8"/>
  <c r="D16" i="8"/>
  <c r="C16" i="8"/>
  <c r="B16" i="8"/>
  <c r="AP15" i="8"/>
  <c r="AO15" i="8"/>
  <c r="AN15" i="8"/>
  <c r="AM15" i="8"/>
  <c r="AL15" i="8"/>
  <c r="AK15" i="8"/>
  <c r="AI15" i="8"/>
  <c r="AH15" i="8"/>
  <c r="AG15" i="8"/>
  <c r="AF15" i="8"/>
  <c r="AE15" i="8"/>
  <c r="AD15" i="8"/>
  <c r="AB15" i="8"/>
  <c r="AA15" i="8"/>
  <c r="Z15" i="8"/>
  <c r="Y15" i="8"/>
  <c r="X15" i="8"/>
  <c r="W15" i="8"/>
  <c r="U15" i="8"/>
  <c r="T15" i="8"/>
  <c r="S15" i="8"/>
  <c r="R15" i="8"/>
  <c r="Q15" i="8"/>
  <c r="P15" i="8"/>
  <c r="N15" i="8"/>
  <c r="M15" i="8"/>
  <c r="L15" i="8"/>
  <c r="K15" i="8"/>
  <c r="J15" i="8"/>
  <c r="I15" i="8"/>
  <c r="G15" i="8"/>
  <c r="F15" i="8"/>
  <c r="E15" i="8"/>
  <c r="D15" i="8"/>
  <c r="C15" i="8"/>
  <c r="B15" i="8"/>
  <c r="AP14" i="8"/>
  <c r="AO14" i="8"/>
  <c r="AN14" i="8"/>
  <c r="AM14" i="8"/>
  <c r="AL14" i="8"/>
  <c r="AK14" i="8"/>
  <c r="AI14" i="8"/>
  <c r="AH14" i="8"/>
  <c r="AG14" i="8"/>
  <c r="AF14" i="8"/>
  <c r="AE14" i="8"/>
  <c r="AD14" i="8"/>
  <c r="AB14" i="8"/>
  <c r="AA14" i="8"/>
  <c r="Z14" i="8"/>
  <c r="Y14" i="8"/>
  <c r="X14" i="8"/>
  <c r="W14" i="8"/>
  <c r="U14" i="8"/>
  <c r="T14" i="8"/>
  <c r="S14" i="8"/>
  <c r="R14" i="8"/>
  <c r="Q14" i="8"/>
  <c r="P14" i="8"/>
  <c r="N14" i="8"/>
  <c r="M14" i="8"/>
  <c r="L14" i="8"/>
  <c r="K14" i="8"/>
  <c r="J14" i="8"/>
  <c r="I14" i="8"/>
  <c r="G14" i="8"/>
  <c r="F14" i="8"/>
  <c r="E14" i="8"/>
  <c r="D14" i="8"/>
  <c r="C14" i="8"/>
  <c r="B14" i="8"/>
  <c r="AP13" i="8"/>
  <c r="AO13" i="8"/>
  <c r="AN13" i="8"/>
  <c r="AM13" i="8"/>
  <c r="AL13" i="8"/>
  <c r="AK13" i="8"/>
  <c r="AI13" i="8"/>
  <c r="AH13" i="8"/>
  <c r="AG13" i="8"/>
  <c r="AF13" i="8"/>
  <c r="AE13" i="8"/>
  <c r="AD13" i="8"/>
  <c r="AB13" i="8"/>
  <c r="AA13" i="8"/>
  <c r="Z13" i="8"/>
  <c r="Y13" i="8"/>
  <c r="X13" i="8"/>
  <c r="W13" i="8"/>
  <c r="U13" i="8"/>
  <c r="T13" i="8"/>
  <c r="S13" i="8"/>
  <c r="R13" i="8"/>
  <c r="Q13" i="8"/>
  <c r="P13" i="8"/>
  <c r="N13" i="8"/>
  <c r="M13" i="8"/>
  <c r="L13" i="8"/>
  <c r="K13" i="8"/>
  <c r="J13" i="8"/>
  <c r="I13" i="8"/>
  <c r="G13" i="8"/>
  <c r="F13" i="8"/>
  <c r="E13" i="8"/>
  <c r="D13" i="8"/>
  <c r="C13" i="8"/>
  <c r="B13" i="8"/>
  <c r="AP12" i="8"/>
  <c r="AO12" i="8"/>
  <c r="AN12" i="8"/>
  <c r="AM12" i="8"/>
  <c r="AL12" i="8"/>
  <c r="AK12" i="8"/>
  <c r="AI12" i="8"/>
  <c r="AH12" i="8"/>
  <c r="AG12" i="8"/>
  <c r="AF12" i="8"/>
  <c r="AE12" i="8"/>
  <c r="AD12" i="8"/>
  <c r="AB12" i="8"/>
  <c r="AA12" i="8"/>
  <c r="Z12" i="8"/>
  <c r="Y12" i="8"/>
  <c r="X12" i="8"/>
  <c r="W12" i="8"/>
  <c r="U12" i="8"/>
  <c r="T12" i="8"/>
  <c r="S12" i="8"/>
  <c r="R12" i="8"/>
  <c r="Q12" i="8"/>
  <c r="P12" i="8"/>
  <c r="N12" i="8"/>
  <c r="M12" i="8"/>
  <c r="L12" i="8"/>
  <c r="K12" i="8"/>
  <c r="J12" i="8"/>
  <c r="I12" i="8"/>
  <c r="G12" i="8"/>
  <c r="F12" i="8"/>
  <c r="E12" i="8"/>
  <c r="D12" i="8"/>
  <c r="C12" i="8"/>
  <c r="B12" i="8"/>
  <c r="AP11" i="8"/>
  <c r="AO11" i="8"/>
  <c r="AN11" i="8"/>
  <c r="AM11" i="8"/>
  <c r="AL11" i="8"/>
  <c r="AK11" i="8"/>
  <c r="AI11" i="8"/>
  <c r="AH11" i="8"/>
  <c r="AG11" i="8"/>
  <c r="AF11" i="8"/>
  <c r="AE11" i="8"/>
  <c r="AD11" i="8"/>
  <c r="AB11" i="8"/>
  <c r="AA11" i="8"/>
  <c r="Z11" i="8"/>
  <c r="Y11" i="8"/>
  <c r="X11" i="8"/>
  <c r="W11" i="8"/>
  <c r="U11" i="8"/>
  <c r="T11" i="8"/>
  <c r="S11" i="8"/>
  <c r="R11" i="8"/>
  <c r="Q11" i="8"/>
  <c r="P11" i="8"/>
  <c r="N11" i="8"/>
  <c r="M11" i="8"/>
  <c r="L11" i="8"/>
  <c r="K11" i="8"/>
  <c r="J11" i="8"/>
  <c r="I11" i="8"/>
  <c r="G11" i="8"/>
  <c r="F11" i="8"/>
  <c r="E11" i="8"/>
  <c r="D11" i="8"/>
  <c r="C11" i="8"/>
  <c r="B11" i="8"/>
  <c r="AP10" i="8"/>
  <c r="AO10" i="8"/>
  <c r="AN10" i="8"/>
  <c r="AM10" i="8"/>
  <c r="AL10" i="8"/>
  <c r="AK10" i="8"/>
  <c r="AI10" i="8"/>
  <c r="AH10" i="8"/>
  <c r="AG10" i="8"/>
  <c r="AF10" i="8"/>
  <c r="AE10" i="8"/>
  <c r="AD10" i="8"/>
  <c r="AB10" i="8"/>
  <c r="AA10" i="8"/>
  <c r="Z10" i="8"/>
  <c r="Y10" i="8"/>
  <c r="X10" i="8"/>
  <c r="W10" i="8"/>
  <c r="U10" i="8"/>
  <c r="T10" i="8"/>
  <c r="S10" i="8"/>
  <c r="R10" i="8"/>
  <c r="Q10" i="8"/>
  <c r="P10" i="8"/>
  <c r="N10" i="8"/>
  <c r="M10" i="8"/>
  <c r="L10" i="8"/>
  <c r="K10" i="8"/>
  <c r="J10" i="8"/>
  <c r="I10" i="8"/>
  <c r="G10" i="8"/>
  <c r="F10" i="8"/>
  <c r="E10" i="8"/>
  <c r="D10" i="8"/>
  <c r="C10" i="8"/>
  <c r="B10" i="8"/>
  <c r="AP9" i="8"/>
  <c r="AO9" i="8"/>
  <c r="AN9" i="8"/>
  <c r="AM9" i="8"/>
  <c r="AL9" i="8"/>
  <c r="AK9" i="8"/>
  <c r="AI9" i="8"/>
  <c r="AH9" i="8"/>
  <c r="AG9" i="8"/>
  <c r="AF9" i="8"/>
  <c r="AE9" i="8"/>
  <c r="AD9" i="8"/>
  <c r="AB9" i="8"/>
  <c r="AA9" i="8"/>
  <c r="Z9" i="8"/>
  <c r="Y9" i="8"/>
  <c r="X9" i="8"/>
  <c r="W9" i="8"/>
  <c r="U9" i="8"/>
  <c r="T9" i="8"/>
  <c r="S9" i="8"/>
  <c r="R9" i="8"/>
  <c r="Q9" i="8"/>
  <c r="P9" i="8"/>
  <c r="N9" i="8"/>
  <c r="M9" i="8"/>
  <c r="L9" i="8"/>
  <c r="K9" i="8"/>
  <c r="J9" i="8"/>
  <c r="I9" i="8"/>
  <c r="G9" i="8"/>
  <c r="F9" i="8"/>
  <c r="E9" i="8"/>
  <c r="D9" i="8"/>
  <c r="C9" i="8"/>
  <c r="B9" i="8"/>
  <c r="AP8" i="8"/>
  <c r="AO8" i="8"/>
  <c r="AN8" i="8"/>
  <c r="AM8" i="8"/>
  <c r="AL8" i="8"/>
  <c r="AK8" i="8"/>
  <c r="AI8" i="8"/>
  <c r="AH8" i="8"/>
  <c r="AG8" i="8"/>
  <c r="AF8" i="8"/>
  <c r="AE8" i="8"/>
  <c r="AD8" i="8"/>
  <c r="AB8" i="8"/>
  <c r="AA8" i="8"/>
  <c r="Z8" i="8"/>
  <c r="Y8" i="8"/>
  <c r="X8" i="8"/>
  <c r="W8" i="8"/>
  <c r="U8" i="8"/>
  <c r="T8" i="8"/>
  <c r="S8" i="8"/>
  <c r="R8" i="8"/>
  <c r="Q8" i="8"/>
  <c r="P8" i="8"/>
  <c r="N8" i="8"/>
  <c r="M8" i="8"/>
  <c r="L8" i="8"/>
  <c r="K8" i="8"/>
  <c r="J8" i="8"/>
  <c r="I8" i="8"/>
  <c r="G8" i="8"/>
  <c r="F8" i="8"/>
  <c r="E8" i="8"/>
  <c r="D8" i="8"/>
  <c r="C8" i="8"/>
  <c r="B8" i="8"/>
  <c r="AP7" i="8"/>
  <c r="AO7" i="8"/>
  <c r="AN7" i="8"/>
  <c r="AM7" i="8"/>
  <c r="AL7" i="8"/>
  <c r="AK7" i="8"/>
  <c r="AI7" i="8"/>
  <c r="AH7" i="8"/>
  <c r="AG7" i="8"/>
  <c r="AF7" i="8"/>
  <c r="AE7" i="8"/>
  <c r="AD7" i="8"/>
  <c r="AB7" i="8"/>
  <c r="AA7" i="8"/>
  <c r="Z7" i="8"/>
  <c r="Y7" i="8"/>
  <c r="X7" i="8"/>
  <c r="W7" i="8"/>
  <c r="U7" i="8"/>
  <c r="T7" i="8"/>
  <c r="S7" i="8"/>
  <c r="R7" i="8"/>
  <c r="Q7" i="8"/>
  <c r="P7" i="8"/>
  <c r="N7" i="8"/>
  <c r="M7" i="8"/>
  <c r="L7" i="8"/>
  <c r="K7" i="8"/>
  <c r="J7" i="8"/>
  <c r="I7" i="8"/>
  <c r="G7" i="8"/>
  <c r="F7" i="8"/>
  <c r="E7" i="8"/>
  <c r="D7" i="8"/>
  <c r="C7" i="8"/>
  <c r="B7" i="8"/>
  <c r="AP6" i="8"/>
  <c r="AO6" i="8"/>
  <c r="AN6" i="8"/>
  <c r="AM6" i="8"/>
  <c r="AL6" i="8"/>
  <c r="AK6" i="8"/>
  <c r="AI6" i="8"/>
  <c r="AH6" i="8"/>
  <c r="AG6" i="8"/>
  <c r="AF6" i="8"/>
  <c r="AE6" i="8"/>
  <c r="AD6" i="8"/>
  <c r="AB6" i="8"/>
  <c r="AA6" i="8"/>
  <c r="Z6" i="8"/>
  <c r="Y6" i="8"/>
  <c r="X6" i="8"/>
  <c r="W6" i="8"/>
  <c r="U6" i="8"/>
  <c r="T6" i="8"/>
  <c r="S6" i="8"/>
  <c r="R6" i="8"/>
  <c r="Q6" i="8"/>
  <c r="P6" i="8"/>
  <c r="N6" i="8"/>
  <c r="M6" i="8"/>
  <c r="L6" i="8"/>
  <c r="K6" i="8"/>
  <c r="J6" i="8"/>
  <c r="I6" i="8"/>
  <c r="G6" i="8"/>
  <c r="F6" i="8"/>
  <c r="E6" i="8"/>
  <c r="D6" i="8"/>
  <c r="C6" i="8"/>
  <c r="B6" i="8"/>
  <c r="AP5" i="8"/>
  <c r="AO5" i="8"/>
  <c r="AN5" i="8"/>
  <c r="AM5" i="8"/>
  <c r="AL5" i="8"/>
  <c r="AK5" i="8"/>
  <c r="AI5" i="8"/>
  <c r="AH5" i="8"/>
  <c r="AG5" i="8"/>
  <c r="AF5" i="8"/>
  <c r="AE5" i="8"/>
  <c r="AD5" i="8"/>
  <c r="AB5" i="8"/>
  <c r="AA5" i="8"/>
  <c r="Z5" i="8"/>
  <c r="Y5" i="8"/>
  <c r="X5" i="8"/>
  <c r="W5" i="8"/>
  <c r="U5" i="8"/>
  <c r="T5" i="8"/>
  <c r="S5" i="8"/>
  <c r="R5" i="8"/>
  <c r="Q5" i="8"/>
  <c r="P5" i="8"/>
  <c r="N5" i="8"/>
  <c r="M5" i="8"/>
  <c r="L5" i="8"/>
  <c r="K5" i="8"/>
  <c r="J5" i="8"/>
  <c r="I5" i="8"/>
  <c r="G5" i="8"/>
  <c r="F5" i="8"/>
  <c r="E5" i="8"/>
  <c r="D5" i="8"/>
  <c r="C5" i="8"/>
  <c r="B5" i="8"/>
  <c r="AP364" i="7"/>
  <c r="AO364" i="7"/>
  <c r="AN364" i="7"/>
  <c r="AM364" i="7"/>
  <c r="AL364" i="7"/>
  <c r="AK364" i="7"/>
  <c r="AI364" i="7"/>
  <c r="AH364" i="7"/>
  <c r="AG364" i="7"/>
  <c r="AF364" i="7"/>
  <c r="AE364" i="7"/>
  <c r="AD364" i="7"/>
  <c r="AB364" i="7"/>
  <c r="AA364" i="7"/>
  <c r="Z364" i="7"/>
  <c r="Y364" i="7"/>
  <c r="X364" i="7"/>
  <c r="W364" i="7"/>
  <c r="U364" i="7"/>
  <c r="T364" i="7"/>
  <c r="S364" i="7"/>
  <c r="R364" i="7"/>
  <c r="Q364" i="7"/>
  <c r="P364" i="7"/>
  <c r="N364" i="7"/>
  <c r="M364" i="7"/>
  <c r="L364" i="7"/>
  <c r="K364" i="7"/>
  <c r="J364" i="7"/>
  <c r="I364" i="7"/>
  <c r="G364" i="7"/>
  <c r="F364" i="7"/>
  <c r="E364" i="7"/>
  <c r="D364" i="7"/>
  <c r="C364" i="7"/>
  <c r="B364" i="7"/>
  <c r="AP363" i="7"/>
  <c r="AO363" i="7"/>
  <c r="AN363" i="7"/>
  <c r="AM363" i="7"/>
  <c r="AL363" i="7"/>
  <c r="AK363" i="7"/>
  <c r="AI363" i="7"/>
  <c r="AH363" i="7"/>
  <c r="AG363" i="7"/>
  <c r="AF363" i="7"/>
  <c r="AE363" i="7"/>
  <c r="AD363" i="7"/>
  <c r="AB363" i="7"/>
  <c r="AA363" i="7"/>
  <c r="Z363" i="7"/>
  <c r="Y363" i="7"/>
  <c r="X363" i="7"/>
  <c r="W363" i="7"/>
  <c r="U363" i="7"/>
  <c r="T363" i="7"/>
  <c r="S363" i="7"/>
  <c r="R363" i="7"/>
  <c r="Q363" i="7"/>
  <c r="P363" i="7"/>
  <c r="N363" i="7"/>
  <c r="M363" i="7"/>
  <c r="L363" i="7"/>
  <c r="K363" i="7"/>
  <c r="J363" i="7"/>
  <c r="I363" i="7"/>
  <c r="G363" i="7"/>
  <c r="F363" i="7"/>
  <c r="E363" i="7"/>
  <c r="D363" i="7"/>
  <c r="C363" i="7"/>
  <c r="B363" i="7"/>
  <c r="AP362" i="7"/>
  <c r="AO362" i="7"/>
  <c r="AN362" i="7"/>
  <c r="AM362" i="7"/>
  <c r="AL362" i="7"/>
  <c r="AK362" i="7"/>
  <c r="AI362" i="7"/>
  <c r="AH362" i="7"/>
  <c r="AG362" i="7"/>
  <c r="AF362" i="7"/>
  <c r="AE362" i="7"/>
  <c r="AD362" i="7"/>
  <c r="AB362" i="7"/>
  <c r="AA362" i="7"/>
  <c r="Z362" i="7"/>
  <c r="Y362" i="7"/>
  <c r="X362" i="7"/>
  <c r="W362" i="7"/>
  <c r="U362" i="7"/>
  <c r="T362" i="7"/>
  <c r="S362" i="7"/>
  <c r="R362" i="7"/>
  <c r="Q362" i="7"/>
  <c r="P362" i="7"/>
  <c r="N362" i="7"/>
  <c r="M362" i="7"/>
  <c r="L362" i="7"/>
  <c r="K362" i="7"/>
  <c r="J362" i="7"/>
  <c r="I362" i="7"/>
  <c r="G362" i="7"/>
  <c r="F362" i="7"/>
  <c r="E362" i="7"/>
  <c r="D362" i="7"/>
  <c r="C362" i="7"/>
  <c r="B362" i="7"/>
  <c r="AP361" i="7"/>
  <c r="AO361" i="7"/>
  <c r="AN361" i="7"/>
  <c r="AM361" i="7"/>
  <c r="AL361" i="7"/>
  <c r="AK361" i="7"/>
  <c r="AI361" i="7"/>
  <c r="AH361" i="7"/>
  <c r="AG361" i="7"/>
  <c r="AF361" i="7"/>
  <c r="AE361" i="7"/>
  <c r="AD361" i="7"/>
  <c r="AB361" i="7"/>
  <c r="AA361" i="7"/>
  <c r="Z361" i="7"/>
  <c r="Y361" i="7"/>
  <c r="X361" i="7"/>
  <c r="W361" i="7"/>
  <c r="U361" i="7"/>
  <c r="T361" i="7"/>
  <c r="S361" i="7"/>
  <c r="R361" i="7"/>
  <c r="Q361" i="7"/>
  <c r="P361" i="7"/>
  <c r="N361" i="7"/>
  <c r="M361" i="7"/>
  <c r="L361" i="7"/>
  <c r="K361" i="7"/>
  <c r="J361" i="7"/>
  <c r="I361" i="7"/>
  <c r="G361" i="7"/>
  <c r="F361" i="7"/>
  <c r="E361" i="7"/>
  <c r="D361" i="7"/>
  <c r="C361" i="7"/>
  <c r="B361" i="7"/>
  <c r="AP360" i="7"/>
  <c r="AO360" i="7"/>
  <c r="AN360" i="7"/>
  <c r="AM360" i="7"/>
  <c r="AL360" i="7"/>
  <c r="AK360" i="7"/>
  <c r="AI360" i="7"/>
  <c r="AH360" i="7"/>
  <c r="AG360" i="7"/>
  <c r="AF360" i="7"/>
  <c r="AE360" i="7"/>
  <c r="AD360" i="7"/>
  <c r="AB360" i="7"/>
  <c r="AA360" i="7"/>
  <c r="Z360" i="7"/>
  <c r="Y360" i="7"/>
  <c r="X360" i="7"/>
  <c r="W360" i="7"/>
  <c r="U360" i="7"/>
  <c r="T360" i="7"/>
  <c r="S360" i="7"/>
  <c r="R360" i="7"/>
  <c r="Q360" i="7"/>
  <c r="P360" i="7"/>
  <c r="N360" i="7"/>
  <c r="M360" i="7"/>
  <c r="L360" i="7"/>
  <c r="K360" i="7"/>
  <c r="J360" i="7"/>
  <c r="I360" i="7"/>
  <c r="G360" i="7"/>
  <c r="F360" i="7"/>
  <c r="E360" i="7"/>
  <c r="D360" i="7"/>
  <c r="C360" i="7"/>
  <c r="B360" i="7"/>
  <c r="AP359" i="7"/>
  <c r="AO359" i="7"/>
  <c r="AN359" i="7"/>
  <c r="AM359" i="7"/>
  <c r="AL359" i="7"/>
  <c r="AK359" i="7"/>
  <c r="AI359" i="7"/>
  <c r="AH359" i="7"/>
  <c r="AG359" i="7"/>
  <c r="AF359" i="7"/>
  <c r="AE359" i="7"/>
  <c r="AD359" i="7"/>
  <c r="AB359" i="7"/>
  <c r="AA359" i="7"/>
  <c r="Z359" i="7"/>
  <c r="Y359" i="7"/>
  <c r="X359" i="7"/>
  <c r="W359" i="7"/>
  <c r="U359" i="7"/>
  <c r="T359" i="7"/>
  <c r="S359" i="7"/>
  <c r="R359" i="7"/>
  <c r="Q359" i="7"/>
  <c r="P359" i="7"/>
  <c r="N359" i="7"/>
  <c r="M359" i="7"/>
  <c r="L359" i="7"/>
  <c r="K359" i="7"/>
  <c r="J359" i="7"/>
  <c r="I359" i="7"/>
  <c r="G359" i="7"/>
  <c r="F359" i="7"/>
  <c r="E359" i="7"/>
  <c r="D359" i="7"/>
  <c r="C359" i="7"/>
  <c r="B359" i="7"/>
  <c r="AP358" i="7"/>
  <c r="AO358" i="7"/>
  <c r="AN358" i="7"/>
  <c r="AM358" i="7"/>
  <c r="AL358" i="7"/>
  <c r="AK358" i="7"/>
  <c r="AI358" i="7"/>
  <c r="AH358" i="7"/>
  <c r="AG358" i="7"/>
  <c r="AF358" i="7"/>
  <c r="AE358" i="7"/>
  <c r="AD358" i="7"/>
  <c r="AB358" i="7"/>
  <c r="AA358" i="7"/>
  <c r="Z358" i="7"/>
  <c r="Y358" i="7"/>
  <c r="X358" i="7"/>
  <c r="W358" i="7"/>
  <c r="U358" i="7"/>
  <c r="T358" i="7"/>
  <c r="S358" i="7"/>
  <c r="R358" i="7"/>
  <c r="Q358" i="7"/>
  <c r="P358" i="7"/>
  <c r="N358" i="7"/>
  <c r="M358" i="7"/>
  <c r="L358" i="7"/>
  <c r="K358" i="7"/>
  <c r="J358" i="7"/>
  <c r="I358" i="7"/>
  <c r="G358" i="7"/>
  <c r="F358" i="7"/>
  <c r="E358" i="7"/>
  <c r="D358" i="7"/>
  <c r="C358" i="7"/>
  <c r="B358" i="7"/>
  <c r="AP357" i="7"/>
  <c r="AO357" i="7"/>
  <c r="AN357" i="7"/>
  <c r="AM357" i="7"/>
  <c r="AL357" i="7"/>
  <c r="AK357" i="7"/>
  <c r="AI357" i="7"/>
  <c r="AH357" i="7"/>
  <c r="AG357" i="7"/>
  <c r="AF357" i="7"/>
  <c r="AE357" i="7"/>
  <c r="AD357" i="7"/>
  <c r="AB357" i="7"/>
  <c r="AA357" i="7"/>
  <c r="Z357" i="7"/>
  <c r="Y357" i="7"/>
  <c r="X357" i="7"/>
  <c r="W357" i="7"/>
  <c r="U357" i="7"/>
  <c r="T357" i="7"/>
  <c r="S357" i="7"/>
  <c r="R357" i="7"/>
  <c r="Q357" i="7"/>
  <c r="P357" i="7"/>
  <c r="N357" i="7"/>
  <c r="M357" i="7"/>
  <c r="L357" i="7"/>
  <c r="K357" i="7"/>
  <c r="J357" i="7"/>
  <c r="I357" i="7"/>
  <c r="G357" i="7"/>
  <c r="F357" i="7"/>
  <c r="E357" i="7"/>
  <c r="D357" i="7"/>
  <c r="C357" i="7"/>
  <c r="B357" i="7"/>
  <c r="AP356" i="7"/>
  <c r="AO356" i="7"/>
  <c r="AN356" i="7"/>
  <c r="AM356" i="7"/>
  <c r="AL356" i="7"/>
  <c r="AK356" i="7"/>
  <c r="AI356" i="7"/>
  <c r="AH356" i="7"/>
  <c r="AG356" i="7"/>
  <c r="AF356" i="7"/>
  <c r="AE356" i="7"/>
  <c r="AD356" i="7"/>
  <c r="AB356" i="7"/>
  <c r="AA356" i="7"/>
  <c r="Z356" i="7"/>
  <c r="Y356" i="7"/>
  <c r="X356" i="7"/>
  <c r="W356" i="7"/>
  <c r="U356" i="7"/>
  <c r="T356" i="7"/>
  <c r="S356" i="7"/>
  <c r="R356" i="7"/>
  <c r="Q356" i="7"/>
  <c r="P356" i="7"/>
  <c r="N356" i="7"/>
  <c r="M356" i="7"/>
  <c r="L356" i="7"/>
  <c r="K356" i="7"/>
  <c r="J356" i="7"/>
  <c r="I356" i="7"/>
  <c r="G356" i="7"/>
  <c r="F356" i="7"/>
  <c r="E356" i="7"/>
  <c r="D356" i="7"/>
  <c r="C356" i="7"/>
  <c r="B356" i="7"/>
  <c r="AP355" i="7"/>
  <c r="AO355" i="7"/>
  <c r="AN355" i="7"/>
  <c r="AM355" i="7"/>
  <c r="AL355" i="7"/>
  <c r="AK355" i="7"/>
  <c r="AI355" i="7"/>
  <c r="AH355" i="7"/>
  <c r="AG355" i="7"/>
  <c r="AF355" i="7"/>
  <c r="AE355" i="7"/>
  <c r="AD355" i="7"/>
  <c r="AB355" i="7"/>
  <c r="AA355" i="7"/>
  <c r="Z355" i="7"/>
  <c r="Y355" i="7"/>
  <c r="X355" i="7"/>
  <c r="W355" i="7"/>
  <c r="U355" i="7"/>
  <c r="T355" i="7"/>
  <c r="S355" i="7"/>
  <c r="R355" i="7"/>
  <c r="Q355" i="7"/>
  <c r="P355" i="7"/>
  <c r="N355" i="7"/>
  <c r="M355" i="7"/>
  <c r="L355" i="7"/>
  <c r="K355" i="7"/>
  <c r="J355" i="7"/>
  <c r="I355" i="7"/>
  <c r="G355" i="7"/>
  <c r="F355" i="7"/>
  <c r="E355" i="7"/>
  <c r="D355" i="7"/>
  <c r="C355" i="7"/>
  <c r="B355" i="7"/>
  <c r="AP354" i="7"/>
  <c r="AO354" i="7"/>
  <c r="AN354" i="7"/>
  <c r="AM354" i="7"/>
  <c r="AL354" i="7"/>
  <c r="AK354" i="7"/>
  <c r="AI354" i="7"/>
  <c r="AH354" i="7"/>
  <c r="AG354" i="7"/>
  <c r="AF354" i="7"/>
  <c r="AE354" i="7"/>
  <c r="AD354" i="7"/>
  <c r="AB354" i="7"/>
  <c r="AA354" i="7"/>
  <c r="Z354" i="7"/>
  <c r="Y354" i="7"/>
  <c r="X354" i="7"/>
  <c r="W354" i="7"/>
  <c r="U354" i="7"/>
  <c r="T354" i="7"/>
  <c r="S354" i="7"/>
  <c r="R354" i="7"/>
  <c r="Q354" i="7"/>
  <c r="P354" i="7"/>
  <c r="N354" i="7"/>
  <c r="M354" i="7"/>
  <c r="L354" i="7"/>
  <c r="K354" i="7"/>
  <c r="J354" i="7"/>
  <c r="I354" i="7"/>
  <c r="G354" i="7"/>
  <c r="F354" i="7"/>
  <c r="E354" i="7"/>
  <c r="D354" i="7"/>
  <c r="C354" i="7"/>
  <c r="B354" i="7"/>
  <c r="AP353" i="7"/>
  <c r="AO353" i="7"/>
  <c r="AN353" i="7"/>
  <c r="AM353" i="7"/>
  <c r="AL353" i="7"/>
  <c r="AK353" i="7"/>
  <c r="AI353" i="7"/>
  <c r="AH353" i="7"/>
  <c r="AG353" i="7"/>
  <c r="AF353" i="7"/>
  <c r="AE353" i="7"/>
  <c r="AD353" i="7"/>
  <c r="AB353" i="7"/>
  <c r="AA353" i="7"/>
  <c r="Z353" i="7"/>
  <c r="Y353" i="7"/>
  <c r="X353" i="7"/>
  <c r="W353" i="7"/>
  <c r="U353" i="7"/>
  <c r="T353" i="7"/>
  <c r="S353" i="7"/>
  <c r="R353" i="7"/>
  <c r="Q353" i="7"/>
  <c r="P353" i="7"/>
  <c r="N353" i="7"/>
  <c r="M353" i="7"/>
  <c r="L353" i="7"/>
  <c r="K353" i="7"/>
  <c r="J353" i="7"/>
  <c r="I353" i="7"/>
  <c r="G353" i="7"/>
  <c r="F353" i="7"/>
  <c r="E353" i="7"/>
  <c r="D353" i="7"/>
  <c r="C353" i="7"/>
  <c r="B353" i="7"/>
  <c r="AP352" i="7"/>
  <c r="AO352" i="7"/>
  <c r="AN352" i="7"/>
  <c r="AM352" i="7"/>
  <c r="AL352" i="7"/>
  <c r="AK352" i="7"/>
  <c r="AI352" i="7"/>
  <c r="AH352" i="7"/>
  <c r="AG352" i="7"/>
  <c r="AF352" i="7"/>
  <c r="AE352" i="7"/>
  <c r="AD352" i="7"/>
  <c r="AB352" i="7"/>
  <c r="AA352" i="7"/>
  <c r="Z352" i="7"/>
  <c r="Y352" i="7"/>
  <c r="X352" i="7"/>
  <c r="W352" i="7"/>
  <c r="U352" i="7"/>
  <c r="T352" i="7"/>
  <c r="S352" i="7"/>
  <c r="R352" i="7"/>
  <c r="Q352" i="7"/>
  <c r="P352" i="7"/>
  <c r="N352" i="7"/>
  <c r="M352" i="7"/>
  <c r="L352" i="7"/>
  <c r="K352" i="7"/>
  <c r="J352" i="7"/>
  <c r="I352" i="7"/>
  <c r="G352" i="7"/>
  <c r="F352" i="7"/>
  <c r="E352" i="7"/>
  <c r="D352" i="7"/>
  <c r="C352" i="7"/>
  <c r="B352" i="7"/>
  <c r="AP351" i="7"/>
  <c r="AO351" i="7"/>
  <c r="AN351" i="7"/>
  <c r="AM351" i="7"/>
  <c r="AL351" i="7"/>
  <c r="AK351" i="7"/>
  <c r="AI351" i="7"/>
  <c r="AH351" i="7"/>
  <c r="AG351" i="7"/>
  <c r="AF351" i="7"/>
  <c r="AE351" i="7"/>
  <c r="AD351" i="7"/>
  <c r="AB351" i="7"/>
  <c r="AA351" i="7"/>
  <c r="Z351" i="7"/>
  <c r="Y351" i="7"/>
  <c r="X351" i="7"/>
  <c r="W351" i="7"/>
  <c r="U351" i="7"/>
  <c r="T351" i="7"/>
  <c r="S351" i="7"/>
  <c r="R351" i="7"/>
  <c r="Q351" i="7"/>
  <c r="P351" i="7"/>
  <c r="N351" i="7"/>
  <c r="M351" i="7"/>
  <c r="L351" i="7"/>
  <c r="K351" i="7"/>
  <c r="J351" i="7"/>
  <c r="I351" i="7"/>
  <c r="G351" i="7"/>
  <c r="F351" i="7"/>
  <c r="E351" i="7"/>
  <c r="D351" i="7"/>
  <c r="C351" i="7"/>
  <c r="B351" i="7"/>
  <c r="AP350" i="7"/>
  <c r="AO350" i="7"/>
  <c r="AN350" i="7"/>
  <c r="AM350" i="7"/>
  <c r="AL350" i="7"/>
  <c r="AK350" i="7"/>
  <c r="AI350" i="7"/>
  <c r="AH350" i="7"/>
  <c r="AG350" i="7"/>
  <c r="AF350" i="7"/>
  <c r="AE350" i="7"/>
  <c r="AD350" i="7"/>
  <c r="AB350" i="7"/>
  <c r="AA350" i="7"/>
  <c r="Z350" i="7"/>
  <c r="Y350" i="7"/>
  <c r="X350" i="7"/>
  <c r="W350" i="7"/>
  <c r="U350" i="7"/>
  <c r="T350" i="7"/>
  <c r="S350" i="7"/>
  <c r="R350" i="7"/>
  <c r="Q350" i="7"/>
  <c r="P350" i="7"/>
  <c r="N350" i="7"/>
  <c r="M350" i="7"/>
  <c r="L350" i="7"/>
  <c r="K350" i="7"/>
  <c r="J350" i="7"/>
  <c r="I350" i="7"/>
  <c r="G350" i="7"/>
  <c r="F350" i="7"/>
  <c r="E350" i="7"/>
  <c r="D350" i="7"/>
  <c r="C350" i="7"/>
  <c r="B350" i="7"/>
  <c r="AP349" i="7"/>
  <c r="AO349" i="7"/>
  <c r="AN349" i="7"/>
  <c r="AM349" i="7"/>
  <c r="AL349" i="7"/>
  <c r="AK349" i="7"/>
  <c r="AI349" i="7"/>
  <c r="AH349" i="7"/>
  <c r="AG349" i="7"/>
  <c r="AF349" i="7"/>
  <c r="AE349" i="7"/>
  <c r="AD349" i="7"/>
  <c r="AB349" i="7"/>
  <c r="AA349" i="7"/>
  <c r="Z349" i="7"/>
  <c r="Y349" i="7"/>
  <c r="X349" i="7"/>
  <c r="W349" i="7"/>
  <c r="U349" i="7"/>
  <c r="T349" i="7"/>
  <c r="S349" i="7"/>
  <c r="R349" i="7"/>
  <c r="Q349" i="7"/>
  <c r="P349" i="7"/>
  <c r="N349" i="7"/>
  <c r="M349" i="7"/>
  <c r="L349" i="7"/>
  <c r="K349" i="7"/>
  <c r="J349" i="7"/>
  <c r="I349" i="7"/>
  <c r="G349" i="7"/>
  <c r="F349" i="7"/>
  <c r="E349" i="7"/>
  <c r="D349" i="7"/>
  <c r="C349" i="7"/>
  <c r="B349" i="7"/>
  <c r="AP348" i="7"/>
  <c r="AO348" i="7"/>
  <c r="AN348" i="7"/>
  <c r="AM348" i="7"/>
  <c r="AL348" i="7"/>
  <c r="AK348" i="7"/>
  <c r="AI348" i="7"/>
  <c r="AH348" i="7"/>
  <c r="AG348" i="7"/>
  <c r="AF348" i="7"/>
  <c r="AE348" i="7"/>
  <c r="AD348" i="7"/>
  <c r="AB348" i="7"/>
  <c r="AA348" i="7"/>
  <c r="Z348" i="7"/>
  <c r="Y348" i="7"/>
  <c r="X348" i="7"/>
  <c r="W348" i="7"/>
  <c r="U348" i="7"/>
  <c r="T348" i="7"/>
  <c r="S348" i="7"/>
  <c r="R348" i="7"/>
  <c r="Q348" i="7"/>
  <c r="P348" i="7"/>
  <c r="N348" i="7"/>
  <c r="M348" i="7"/>
  <c r="L348" i="7"/>
  <c r="K348" i="7"/>
  <c r="J348" i="7"/>
  <c r="I348" i="7"/>
  <c r="G348" i="7"/>
  <c r="F348" i="7"/>
  <c r="E348" i="7"/>
  <c r="D348" i="7"/>
  <c r="C348" i="7"/>
  <c r="B348" i="7"/>
  <c r="AP347" i="7"/>
  <c r="AO347" i="7"/>
  <c r="AN347" i="7"/>
  <c r="AM347" i="7"/>
  <c r="AL347" i="7"/>
  <c r="AK347" i="7"/>
  <c r="AI347" i="7"/>
  <c r="AH347" i="7"/>
  <c r="AG347" i="7"/>
  <c r="AF347" i="7"/>
  <c r="AE347" i="7"/>
  <c r="AD347" i="7"/>
  <c r="AB347" i="7"/>
  <c r="AA347" i="7"/>
  <c r="Z347" i="7"/>
  <c r="Y347" i="7"/>
  <c r="X347" i="7"/>
  <c r="W347" i="7"/>
  <c r="U347" i="7"/>
  <c r="T347" i="7"/>
  <c r="S347" i="7"/>
  <c r="R347" i="7"/>
  <c r="Q347" i="7"/>
  <c r="P347" i="7"/>
  <c r="N347" i="7"/>
  <c r="M347" i="7"/>
  <c r="L347" i="7"/>
  <c r="K347" i="7"/>
  <c r="J347" i="7"/>
  <c r="I347" i="7"/>
  <c r="G347" i="7"/>
  <c r="F347" i="7"/>
  <c r="E347" i="7"/>
  <c r="D347" i="7"/>
  <c r="C347" i="7"/>
  <c r="B347" i="7"/>
  <c r="AP346" i="7"/>
  <c r="AO346" i="7"/>
  <c r="AN346" i="7"/>
  <c r="AM346" i="7"/>
  <c r="AL346" i="7"/>
  <c r="AK346" i="7"/>
  <c r="AI346" i="7"/>
  <c r="AH346" i="7"/>
  <c r="AG346" i="7"/>
  <c r="AF346" i="7"/>
  <c r="AE346" i="7"/>
  <c r="AD346" i="7"/>
  <c r="AB346" i="7"/>
  <c r="AA346" i="7"/>
  <c r="Z346" i="7"/>
  <c r="Y346" i="7"/>
  <c r="X346" i="7"/>
  <c r="W346" i="7"/>
  <c r="U346" i="7"/>
  <c r="T346" i="7"/>
  <c r="S346" i="7"/>
  <c r="R346" i="7"/>
  <c r="Q346" i="7"/>
  <c r="P346" i="7"/>
  <c r="N346" i="7"/>
  <c r="M346" i="7"/>
  <c r="L346" i="7"/>
  <c r="K346" i="7"/>
  <c r="J346" i="7"/>
  <c r="I346" i="7"/>
  <c r="G346" i="7"/>
  <c r="F346" i="7"/>
  <c r="E346" i="7"/>
  <c r="D346" i="7"/>
  <c r="C346" i="7"/>
  <c r="B346" i="7"/>
  <c r="AP345" i="7"/>
  <c r="AO345" i="7"/>
  <c r="AN345" i="7"/>
  <c r="AM345" i="7"/>
  <c r="AL345" i="7"/>
  <c r="AK345" i="7"/>
  <c r="AI345" i="7"/>
  <c r="AH345" i="7"/>
  <c r="AG345" i="7"/>
  <c r="AF345" i="7"/>
  <c r="AE345" i="7"/>
  <c r="AD345" i="7"/>
  <c r="AB345" i="7"/>
  <c r="AA345" i="7"/>
  <c r="Z345" i="7"/>
  <c r="Y345" i="7"/>
  <c r="X345" i="7"/>
  <c r="W345" i="7"/>
  <c r="U345" i="7"/>
  <c r="T345" i="7"/>
  <c r="S345" i="7"/>
  <c r="R345" i="7"/>
  <c r="Q345" i="7"/>
  <c r="P345" i="7"/>
  <c r="N345" i="7"/>
  <c r="M345" i="7"/>
  <c r="L345" i="7"/>
  <c r="K345" i="7"/>
  <c r="J345" i="7"/>
  <c r="I345" i="7"/>
  <c r="G345" i="7"/>
  <c r="F345" i="7"/>
  <c r="E345" i="7"/>
  <c r="D345" i="7"/>
  <c r="C345" i="7"/>
  <c r="B345" i="7"/>
  <c r="AP344" i="7"/>
  <c r="AO344" i="7"/>
  <c r="AN344" i="7"/>
  <c r="AM344" i="7"/>
  <c r="AL344" i="7"/>
  <c r="AK344" i="7"/>
  <c r="AI344" i="7"/>
  <c r="AH344" i="7"/>
  <c r="AG344" i="7"/>
  <c r="AF344" i="7"/>
  <c r="AE344" i="7"/>
  <c r="AD344" i="7"/>
  <c r="AB344" i="7"/>
  <c r="AA344" i="7"/>
  <c r="Z344" i="7"/>
  <c r="Y344" i="7"/>
  <c r="X344" i="7"/>
  <c r="W344" i="7"/>
  <c r="U344" i="7"/>
  <c r="T344" i="7"/>
  <c r="S344" i="7"/>
  <c r="R344" i="7"/>
  <c r="Q344" i="7"/>
  <c r="P344" i="7"/>
  <c r="N344" i="7"/>
  <c r="M344" i="7"/>
  <c r="L344" i="7"/>
  <c r="K344" i="7"/>
  <c r="J344" i="7"/>
  <c r="I344" i="7"/>
  <c r="G344" i="7"/>
  <c r="F344" i="7"/>
  <c r="E344" i="7"/>
  <c r="D344" i="7"/>
  <c r="C344" i="7"/>
  <c r="B344" i="7"/>
  <c r="AP343" i="7"/>
  <c r="AO343" i="7"/>
  <c r="AN343" i="7"/>
  <c r="AM343" i="7"/>
  <c r="AL343" i="7"/>
  <c r="AK343" i="7"/>
  <c r="AI343" i="7"/>
  <c r="AH343" i="7"/>
  <c r="AG343" i="7"/>
  <c r="AF343" i="7"/>
  <c r="AE343" i="7"/>
  <c r="AD343" i="7"/>
  <c r="AB343" i="7"/>
  <c r="AA343" i="7"/>
  <c r="Z343" i="7"/>
  <c r="Y343" i="7"/>
  <c r="X343" i="7"/>
  <c r="W343" i="7"/>
  <c r="U343" i="7"/>
  <c r="T343" i="7"/>
  <c r="S343" i="7"/>
  <c r="R343" i="7"/>
  <c r="Q343" i="7"/>
  <c r="P343" i="7"/>
  <c r="N343" i="7"/>
  <c r="M343" i="7"/>
  <c r="L343" i="7"/>
  <c r="K343" i="7"/>
  <c r="J343" i="7"/>
  <c r="I343" i="7"/>
  <c r="G343" i="7"/>
  <c r="F343" i="7"/>
  <c r="E343" i="7"/>
  <c r="D343" i="7"/>
  <c r="C343" i="7"/>
  <c r="B343" i="7"/>
  <c r="AP342" i="7"/>
  <c r="AO342" i="7"/>
  <c r="AN342" i="7"/>
  <c r="AM342" i="7"/>
  <c r="AL342" i="7"/>
  <c r="AK342" i="7"/>
  <c r="AI342" i="7"/>
  <c r="AH342" i="7"/>
  <c r="AG342" i="7"/>
  <c r="AF342" i="7"/>
  <c r="AE342" i="7"/>
  <c r="AD342" i="7"/>
  <c r="AB342" i="7"/>
  <c r="AA342" i="7"/>
  <c r="Z342" i="7"/>
  <c r="Y342" i="7"/>
  <c r="X342" i="7"/>
  <c r="W342" i="7"/>
  <c r="U342" i="7"/>
  <c r="T342" i="7"/>
  <c r="S342" i="7"/>
  <c r="R342" i="7"/>
  <c r="Q342" i="7"/>
  <c r="P342" i="7"/>
  <c r="N342" i="7"/>
  <c r="M342" i="7"/>
  <c r="L342" i="7"/>
  <c r="K342" i="7"/>
  <c r="J342" i="7"/>
  <c r="I342" i="7"/>
  <c r="G342" i="7"/>
  <c r="F342" i="7"/>
  <c r="E342" i="7"/>
  <c r="D342" i="7"/>
  <c r="C342" i="7"/>
  <c r="B342" i="7"/>
  <c r="AP341" i="7"/>
  <c r="AO341" i="7"/>
  <c r="AN341" i="7"/>
  <c r="AM341" i="7"/>
  <c r="AL341" i="7"/>
  <c r="AK341" i="7"/>
  <c r="AI341" i="7"/>
  <c r="AH341" i="7"/>
  <c r="AG341" i="7"/>
  <c r="AF341" i="7"/>
  <c r="AE341" i="7"/>
  <c r="AD341" i="7"/>
  <c r="AB341" i="7"/>
  <c r="AA341" i="7"/>
  <c r="Z341" i="7"/>
  <c r="Y341" i="7"/>
  <c r="X341" i="7"/>
  <c r="W341" i="7"/>
  <c r="U341" i="7"/>
  <c r="T341" i="7"/>
  <c r="S341" i="7"/>
  <c r="R341" i="7"/>
  <c r="Q341" i="7"/>
  <c r="P341" i="7"/>
  <c r="N341" i="7"/>
  <c r="M341" i="7"/>
  <c r="L341" i="7"/>
  <c r="K341" i="7"/>
  <c r="J341" i="7"/>
  <c r="I341" i="7"/>
  <c r="G341" i="7"/>
  <c r="F341" i="7"/>
  <c r="E341" i="7"/>
  <c r="D341" i="7"/>
  <c r="C341" i="7"/>
  <c r="B341" i="7"/>
  <c r="AP340" i="7"/>
  <c r="AO340" i="7"/>
  <c r="AN340" i="7"/>
  <c r="AM340" i="7"/>
  <c r="AL340" i="7"/>
  <c r="AK340" i="7"/>
  <c r="AI340" i="7"/>
  <c r="AH340" i="7"/>
  <c r="AG340" i="7"/>
  <c r="AF340" i="7"/>
  <c r="AE340" i="7"/>
  <c r="AD340" i="7"/>
  <c r="AB340" i="7"/>
  <c r="AA340" i="7"/>
  <c r="Z340" i="7"/>
  <c r="Y340" i="7"/>
  <c r="X340" i="7"/>
  <c r="W340" i="7"/>
  <c r="U340" i="7"/>
  <c r="T340" i="7"/>
  <c r="S340" i="7"/>
  <c r="R340" i="7"/>
  <c r="Q340" i="7"/>
  <c r="P340" i="7"/>
  <c r="N340" i="7"/>
  <c r="M340" i="7"/>
  <c r="L340" i="7"/>
  <c r="K340" i="7"/>
  <c r="J340" i="7"/>
  <c r="I340" i="7"/>
  <c r="G340" i="7"/>
  <c r="F340" i="7"/>
  <c r="E340" i="7"/>
  <c r="D340" i="7"/>
  <c r="C340" i="7"/>
  <c r="B340" i="7"/>
  <c r="AP339" i="7"/>
  <c r="AO339" i="7"/>
  <c r="AN339" i="7"/>
  <c r="AM339" i="7"/>
  <c r="AL339" i="7"/>
  <c r="AK339" i="7"/>
  <c r="AI339" i="7"/>
  <c r="AH339" i="7"/>
  <c r="AG339" i="7"/>
  <c r="AF339" i="7"/>
  <c r="AE339" i="7"/>
  <c r="AD339" i="7"/>
  <c r="AB339" i="7"/>
  <c r="AA339" i="7"/>
  <c r="Z339" i="7"/>
  <c r="Y339" i="7"/>
  <c r="X339" i="7"/>
  <c r="W339" i="7"/>
  <c r="U339" i="7"/>
  <c r="T339" i="7"/>
  <c r="S339" i="7"/>
  <c r="R339" i="7"/>
  <c r="Q339" i="7"/>
  <c r="P339" i="7"/>
  <c r="N339" i="7"/>
  <c r="M339" i="7"/>
  <c r="L339" i="7"/>
  <c r="K339" i="7"/>
  <c r="J339" i="7"/>
  <c r="I339" i="7"/>
  <c r="G339" i="7"/>
  <c r="F339" i="7"/>
  <c r="E339" i="7"/>
  <c r="D339" i="7"/>
  <c r="C339" i="7"/>
  <c r="B339" i="7"/>
  <c r="AP338" i="7"/>
  <c r="AO338" i="7"/>
  <c r="AN338" i="7"/>
  <c r="AM338" i="7"/>
  <c r="AL338" i="7"/>
  <c r="AK338" i="7"/>
  <c r="AI338" i="7"/>
  <c r="AH338" i="7"/>
  <c r="AG338" i="7"/>
  <c r="AF338" i="7"/>
  <c r="AE338" i="7"/>
  <c r="AD338" i="7"/>
  <c r="AB338" i="7"/>
  <c r="AA338" i="7"/>
  <c r="Z338" i="7"/>
  <c r="Y338" i="7"/>
  <c r="X338" i="7"/>
  <c r="W338" i="7"/>
  <c r="U338" i="7"/>
  <c r="T338" i="7"/>
  <c r="S338" i="7"/>
  <c r="R338" i="7"/>
  <c r="Q338" i="7"/>
  <c r="P338" i="7"/>
  <c r="N338" i="7"/>
  <c r="M338" i="7"/>
  <c r="L338" i="7"/>
  <c r="K338" i="7"/>
  <c r="J338" i="7"/>
  <c r="I338" i="7"/>
  <c r="G338" i="7"/>
  <c r="F338" i="7"/>
  <c r="E338" i="7"/>
  <c r="D338" i="7"/>
  <c r="C338" i="7"/>
  <c r="B338" i="7"/>
  <c r="AP337" i="7"/>
  <c r="AO337" i="7"/>
  <c r="AN337" i="7"/>
  <c r="AM337" i="7"/>
  <c r="AL337" i="7"/>
  <c r="AK337" i="7"/>
  <c r="AI337" i="7"/>
  <c r="AH337" i="7"/>
  <c r="AG337" i="7"/>
  <c r="AF337" i="7"/>
  <c r="AE337" i="7"/>
  <c r="AD337" i="7"/>
  <c r="AB337" i="7"/>
  <c r="AA337" i="7"/>
  <c r="Z337" i="7"/>
  <c r="Y337" i="7"/>
  <c r="X337" i="7"/>
  <c r="W337" i="7"/>
  <c r="U337" i="7"/>
  <c r="T337" i="7"/>
  <c r="S337" i="7"/>
  <c r="R337" i="7"/>
  <c r="Q337" i="7"/>
  <c r="P337" i="7"/>
  <c r="N337" i="7"/>
  <c r="M337" i="7"/>
  <c r="L337" i="7"/>
  <c r="K337" i="7"/>
  <c r="J337" i="7"/>
  <c r="I337" i="7"/>
  <c r="G337" i="7"/>
  <c r="F337" i="7"/>
  <c r="E337" i="7"/>
  <c r="D337" i="7"/>
  <c r="C337" i="7"/>
  <c r="B337" i="7"/>
  <c r="AP336" i="7"/>
  <c r="AO336" i="7"/>
  <c r="AN336" i="7"/>
  <c r="AM336" i="7"/>
  <c r="AL336" i="7"/>
  <c r="AK336" i="7"/>
  <c r="AI336" i="7"/>
  <c r="AH336" i="7"/>
  <c r="AG336" i="7"/>
  <c r="AF336" i="7"/>
  <c r="AE336" i="7"/>
  <c r="AD336" i="7"/>
  <c r="AB336" i="7"/>
  <c r="AA336" i="7"/>
  <c r="Z336" i="7"/>
  <c r="Y336" i="7"/>
  <c r="X336" i="7"/>
  <c r="W336" i="7"/>
  <c r="U336" i="7"/>
  <c r="T336" i="7"/>
  <c r="S336" i="7"/>
  <c r="R336" i="7"/>
  <c r="Q336" i="7"/>
  <c r="P336" i="7"/>
  <c r="N336" i="7"/>
  <c r="M336" i="7"/>
  <c r="L336" i="7"/>
  <c r="K336" i="7"/>
  <c r="J336" i="7"/>
  <c r="I336" i="7"/>
  <c r="G336" i="7"/>
  <c r="F336" i="7"/>
  <c r="E336" i="7"/>
  <c r="D336" i="7"/>
  <c r="C336" i="7"/>
  <c r="B336" i="7"/>
  <c r="AP335" i="7"/>
  <c r="AO335" i="7"/>
  <c r="AN335" i="7"/>
  <c r="AM335" i="7"/>
  <c r="AL335" i="7"/>
  <c r="AK335" i="7"/>
  <c r="AI335" i="7"/>
  <c r="AH335" i="7"/>
  <c r="AG335" i="7"/>
  <c r="AF335" i="7"/>
  <c r="AE335" i="7"/>
  <c r="AD335" i="7"/>
  <c r="AB335" i="7"/>
  <c r="AA335" i="7"/>
  <c r="Z335" i="7"/>
  <c r="Y335" i="7"/>
  <c r="X335" i="7"/>
  <c r="W335" i="7"/>
  <c r="U335" i="7"/>
  <c r="T335" i="7"/>
  <c r="S335" i="7"/>
  <c r="R335" i="7"/>
  <c r="Q335" i="7"/>
  <c r="P335" i="7"/>
  <c r="N335" i="7"/>
  <c r="M335" i="7"/>
  <c r="L335" i="7"/>
  <c r="K335" i="7"/>
  <c r="J335" i="7"/>
  <c r="I335" i="7"/>
  <c r="G335" i="7"/>
  <c r="F335" i="7"/>
  <c r="E335" i="7"/>
  <c r="D335" i="7"/>
  <c r="C335" i="7"/>
  <c r="B335" i="7"/>
  <c r="AP334" i="7"/>
  <c r="AO334" i="7"/>
  <c r="AN334" i="7"/>
  <c r="AM334" i="7"/>
  <c r="AL334" i="7"/>
  <c r="AK334" i="7"/>
  <c r="AI334" i="7"/>
  <c r="AH334" i="7"/>
  <c r="AG334" i="7"/>
  <c r="AF334" i="7"/>
  <c r="AE334" i="7"/>
  <c r="AD334" i="7"/>
  <c r="AB334" i="7"/>
  <c r="AA334" i="7"/>
  <c r="Z334" i="7"/>
  <c r="Y334" i="7"/>
  <c r="X334" i="7"/>
  <c r="W334" i="7"/>
  <c r="U334" i="7"/>
  <c r="T334" i="7"/>
  <c r="S334" i="7"/>
  <c r="R334" i="7"/>
  <c r="Q334" i="7"/>
  <c r="P334" i="7"/>
  <c r="N334" i="7"/>
  <c r="M334" i="7"/>
  <c r="L334" i="7"/>
  <c r="K334" i="7"/>
  <c r="J334" i="7"/>
  <c r="I334" i="7"/>
  <c r="G334" i="7"/>
  <c r="F334" i="7"/>
  <c r="E334" i="7"/>
  <c r="D334" i="7"/>
  <c r="C334" i="7"/>
  <c r="B334" i="7"/>
  <c r="AP333" i="7"/>
  <c r="AO333" i="7"/>
  <c r="AN333" i="7"/>
  <c r="AM333" i="7"/>
  <c r="AL333" i="7"/>
  <c r="AK333" i="7"/>
  <c r="AI333" i="7"/>
  <c r="AH333" i="7"/>
  <c r="AG333" i="7"/>
  <c r="AF333" i="7"/>
  <c r="AE333" i="7"/>
  <c r="AD333" i="7"/>
  <c r="AB333" i="7"/>
  <c r="AA333" i="7"/>
  <c r="Z333" i="7"/>
  <c r="Y333" i="7"/>
  <c r="X333" i="7"/>
  <c r="W333" i="7"/>
  <c r="U333" i="7"/>
  <c r="T333" i="7"/>
  <c r="S333" i="7"/>
  <c r="R333" i="7"/>
  <c r="Q333" i="7"/>
  <c r="P333" i="7"/>
  <c r="N333" i="7"/>
  <c r="M333" i="7"/>
  <c r="L333" i="7"/>
  <c r="K333" i="7"/>
  <c r="J333" i="7"/>
  <c r="I333" i="7"/>
  <c r="G333" i="7"/>
  <c r="F333" i="7"/>
  <c r="E333" i="7"/>
  <c r="D333" i="7"/>
  <c r="C333" i="7"/>
  <c r="B333" i="7"/>
  <c r="AP332" i="7"/>
  <c r="AO332" i="7"/>
  <c r="AN332" i="7"/>
  <c r="AM332" i="7"/>
  <c r="AL332" i="7"/>
  <c r="AK332" i="7"/>
  <c r="AI332" i="7"/>
  <c r="AH332" i="7"/>
  <c r="AG332" i="7"/>
  <c r="AF332" i="7"/>
  <c r="AE332" i="7"/>
  <c r="AD332" i="7"/>
  <c r="AB332" i="7"/>
  <c r="AA332" i="7"/>
  <c r="Z332" i="7"/>
  <c r="Y332" i="7"/>
  <c r="X332" i="7"/>
  <c r="W332" i="7"/>
  <c r="U332" i="7"/>
  <c r="T332" i="7"/>
  <c r="S332" i="7"/>
  <c r="R332" i="7"/>
  <c r="Q332" i="7"/>
  <c r="P332" i="7"/>
  <c r="N332" i="7"/>
  <c r="M332" i="7"/>
  <c r="L332" i="7"/>
  <c r="K332" i="7"/>
  <c r="J332" i="7"/>
  <c r="I332" i="7"/>
  <c r="G332" i="7"/>
  <c r="F332" i="7"/>
  <c r="E332" i="7"/>
  <c r="D332" i="7"/>
  <c r="C332" i="7"/>
  <c r="B332" i="7"/>
  <c r="AP331" i="7"/>
  <c r="AO331" i="7"/>
  <c r="AN331" i="7"/>
  <c r="AM331" i="7"/>
  <c r="AL331" i="7"/>
  <c r="AK331" i="7"/>
  <c r="AI331" i="7"/>
  <c r="AH331" i="7"/>
  <c r="AG331" i="7"/>
  <c r="AF331" i="7"/>
  <c r="AE331" i="7"/>
  <c r="AD331" i="7"/>
  <c r="AB331" i="7"/>
  <c r="AA331" i="7"/>
  <c r="Z331" i="7"/>
  <c r="Y331" i="7"/>
  <c r="X331" i="7"/>
  <c r="W331" i="7"/>
  <c r="U331" i="7"/>
  <c r="T331" i="7"/>
  <c r="S331" i="7"/>
  <c r="R331" i="7"/>
  <c r="Q331" i="7"/>
  <c r="P331" i="7"/>
  <c r="N331" i="7"/>
  <c r="M331" i="7"/>
  <c r="L331" i="7"/>
  <c r="K331" i="7"/>
  <c r="J331" i="7"/>
  <c r="I331" i="7"/>
  <c r="G331" i="7"/>
  <c r="F331" i="7"/>
  <c r="E331" i="7"/>
  <c r="D331" i="7"/>
  <c r="C331" i="7"/>
  <c r="B331" i="7"/>
  <c r="AP330" i="7"/>
  <c r="AO330" i="7"/>
  <c r="AN330" i="7"/>
  <c r="AM330" i="7"/>
  <c r="AL330" i="7"/>
  <c r="AK330" i="7"/>
  <c r="AI330" i="7"/>
  <c r="AH330" i="7"/>
  <c r="AG330" i="7"/>
  <c r="AF330" i="7"/>
  <c r="AE330" i="7"/>
  <c r="AD330" i="7"/>
  <c r="AB330" i="7"/>
  <c r="AA330" i="7"/>
  <c r="Z330" i="7"/>
  <c r="Y330" i="7"/>
  <c r="X330" i="7"/>
  <c r="W330" i="7"/>
  <c r="U330" i="7"/>
  <c r="T330" i="7"/>
  <c r="S330" i="7"/>
  <c r="R330" i="7"/>
  <c r="Q330" i="7"/>
  <c r="P330" i="7"/>
  <c r="N330" i="7"/>
  <c r="M330" i="7"/>
  <c r="L330" i="7"/>
  <c r="K330" i="7"/>
  <c r="J330" i="7"/>
  <c r="I330" i="7"/>
  <c r="G330" i="7"/>
  <c r="F330" i="7"/>
  <c r="E330" i="7"/>
  <c r="D330" i="7"/>
  <c r="C330" i="7"/>
  <c r="B330" i="7"/>
  <c r="AP329" i="7"/>
  <c r="AO329" i="7"/>
  <c r="AN329" i="7"/>
  <c r="AM329" i="7"/>
  <c r="AL329" i="7"/>
  <c r="AK329" i="7"/>
  <c r="AI329" i="7"/>
  <c r="AH329" i="7"/>
  <c r="AG329" i="7"/>
  <c r="AF329" i="7"/>
  <c r="AE329" i="7"/>
  <c r="AD329" i="7"/>
  <c r="AB329" i="7"/>
  <c r="AA329" i="7"/>
  <c r="Z329" i="7"/>
  <c r="Y329" i="7"/>
  <c r="X329" i="7"/>
  <c r="W329" i="7"/>
  <c r="U329" i="7"/>
  <c r="T329" i="7"/>
  <c r="S329" i="7"/>
  <c r="R329" i="7"/>
  <c r="Q329" i="7"/>
  <c r="P329" i="7"/>
  <c r="N329" i="7"/>
  <c r="M329" i="7"/>
  <c r="L329" i="7"/>
  <c r="K329" i="7"/>
  <c r="J329" i="7"/>
  <c r="I329" i="7"/>
  <c r="G329" i="7"/>
  <c r="F329" i="7"/>
  <c r="E329" i="7"/>
  <c r="D329" i="7"/>
  <c r="C329" i="7"/>
  <c r="B329" i="7"/>
  <c r="AP328" i="7"/>
  <c r="AO328" i="7"/>
  <c r="AN328" i="7"/>
  <c r="AM328" i="7"/>
  <c r="AL328" i="7"/>
  <c r="AK328" i="7"/>
  <c r="AI328" i="7"/>
  <c r="AH328" i="7"/>
  <c r="AG328" i="7"/>
  <c r="AF328" i="7"/>
  <c r="AE328" i="7"/>
  <c r="AD328" i="7"/>
  <c r="AB328" i="7"/>
  <c r="AA328" i="7"/>
  <c r="Z328" i="7"/>
  <c r="Y328" i="7"/>
  <c r="X328" i="7"/>
  <c r="W328" i="7"/>
  <c r="U328" i="7"/>
  <c r="T328" i="7"/>
  <c r="S328" i="7"/>
  <c r="R328" i="7"/>
  <c r="Q328" i="7"/>
  <c r="P328" i="7"/>
  <c r="N328" i="7"/>
  <c r="M328" i="7"/>
  <c r="L328" i="7"/>
  <c r="K328" i="7"/>
  <c r="J328" i="7"/>
  <c r="I328" i="7"/>
  <c r="G328" i="7"/>
  <c r="F328" i="7"/>
  <c r="E328" i="7"/>
  <c r="D328" i="7"/>
  <c r="C328" i="7"/>
  <c r="B328" i="7"/>
  <c r="AP327" i="7"/>
  <c r="AO327" i="7"/>
  <c r="AN327" i="7"/>
  <c r="AM327" i="7"/>
  <c r="AL327" i="7"/>
  <c r="AK327" i="7"/>
  <c r="AI327" i="7"/>
  <c r="AH327" i="7"/>
  <c r="AG327" i="7"/>
  <c r="AF327" i="7"/>
  <c r="AE327" i="7"/>
  <c r="AD327" i="7"/>
  <c r="AB327" i="7"/>
  <c r="AA327" i="7"/>
  <c r="Z327" i="7"/>
  <c r="Y327" i="7"/>
  <c r="X327" i="7"/>
  <c r="W327" i="7"/>
  <c r="U327" i="7"/>
  <c r="T327" i="7"/>
  <c r="S327" i="7"/>
  <c r="R327" i="7"/>
  <c r="Q327" i="7"/>
  <c r="P327" i="7"/>
  <c r="N327" i="7"/>
  <c r="M327" i="7"/>
  <c r="L327" i="7"/>
  <c r="K327" i="7"/>
  <c r="J327" i="7"/>
  <c r="I327" i="7"/>
  <c r="G327" i="7"/>
  <c r="F327" i="7"/>
  <c r="E327" i="7"/>
  <c r="D327" i="7"/>
  <c r="C327" i="7"/>
  <c r="B327" i="7"/>
  <c r="AP326" i="7"/>
  <c r="AO326" i="7"/>
  <c r="AN326" i="7"/>
  <c r="AM326" i="7"/>
  <c r="AL326" i="7"/>
  <c r="AK326" i="7"/>
  <c r="AI326" i="7"/>
  <c r="AH326" i="7"/>
  <c r="AG326" i="7"/>
  <c r="AF326" i="7"/>
  <c r="AE326" i="7"/>
  <c r="AD326" i="7"/>
  <c r="AB326" i="7"/>
  <c r="AA326" i="7"/>
  <c r="Z326" i="7"/>
  <c r="Y326" i="7"/>
  <c r="X326" i="7"/>
  <c r="W326" i="7"/>
  <c r="U326" i="7"/>
  <c r="T326" i="7"/>
  <c r="S326" i="7"/>
  <c r="R326" i="7"/>
  <c r="Q326" i="7"/>
  <c r="P326" i="7"/>
  <c r="N326" i="7"/>
  <c r="M326" i="7"/>
  <c r="L326" i="7"/>
  <c r="K326" i="7"/>
  <c r="J326" i="7"/>
  <c r="I326" i="7"/>
  <c r="G326" i="7"/>
  <c r="F326" i="7"/>
  <c r="E326" i="7"/>
  <c r="D326" i="7"/>
  <c r="C326" i="7"/>
  <c r="B326" i="7"/>
  <c r="AP325" i="7"/>
  <c r="AO325" i="7"/>
  <c r="AN325" i="7"/>
  <c r="AM325" i="7"/>
  <c r="AL325" i="7"/>
  <c r="AK325" i="7"/>
  <c r="AI325" i="7"/>
  <c r="AH325" i="7"/>
  <c r="AG325" i="7"/>
  <c r="AF325" i="7"/>
  <c r="AE325" i="7"/>
  <c r="AD325" i="7"/>
  <c r="AB325" i="7"/>
  <c r="AA325" i="7"/>
  <c r="Z325" i="7"/>
  <c r="Y325" i="7"/>
  <c r="X325" i="7"/>
  <c r="W325" i="7"/>
  <c r="U325" i="7"/>
  <c r="T325" i="7"/>
  <c r="S325" i="7"/>
  <c r="R325" i="7"/>
  <c r="Q325" i="7"/>
  <c r="P325" i="7"/>
  <c r="N325" i="7"/>
  <c r="M325" i="7"/>
  <c r="L325" i="7"/>
  <c r="K325" i="7"/>
  <c r="J325" i="7"/>
  <c r="I325" i="7"/>
  <c r="G325" i="7"/>
  <c r="F325" i="7"/>
  <c r="E325" i="7"/>
  <c r="D325" i="7"/>
  <c r="C325" i="7"/>
  <c r="B325" i="7"/>
  <c r="AP324" i="7"/>
  <c r="AO324" i="7"/>
  <c r="AN324" i="7"/>
  <c r="AM324" i="7"/>
  <c r="AL324" i="7"/>
  <c r="AK324" i="7"/>
  <c r="AI324" i="7"/>
  <c r="AH324" i="7"/>
  <c r="AG324" i="7"/>
  <c r="AF324" i="7"/>
  <c r="AE324" i="7"/>
  <c r="AD324" i="7"/>
  <c r="AB324" i="7"/>
  <c r="AA324" i="7"/>
  <c r="Z324" i="7"/>
  <c r="Y324" i="7"/>
  <c r="X324" i="7"/>
  <c r="W324" i="7"/>
  <c r="U324" i="7"/>
  <c r="T324" i="7"/>
  <c r="S324" i="7"/>
  <c r="R324" i="7"/>
  <c r="Q324" i="7"/>
  <c r="P324" i="7"/>
  <c r="N324" i="7"/>
  <c r="M324" i="7"/>
  <c r="L324" i="7"/>
  <c r="K324" i="7"/>
  <c r="J324" i="7"/>
  <c r="I324" i="7"/>
  <c r="G324" i="7"/>
  <c r="F324" i="7"/>
  <c r="E324" i="7"/>
  <c r="D324" i="7"/>
  <c r="C324" i="7"/>
  <c r="B324" i="7"/>
  <c r="AP323" i="7"/>
  <c r="AO323" i="7"/>
  <c r="AN323" i="7"/>
  <c r="AM323" i="7"/>
  <c r="AL323" i="7"/>
  <c r="AK323" i="7"/>
  <c r="AI323" i="7"/>
  <c r="AH323" i="7"/>
  <c r="AG323" i="7"/>
  <c r="AF323" i="7"/>
  <c r="AE323" i="7"/>
  <c r="AD323" i="7"/>
  <c r="AB323" i="7"/>
  <c r="AA323" i="7"/>
  <c r="Z323" i="7"/>
  <c r="Y323" i="7"/>
  <c r="X323" i="7"/>
  <c r="W323" i="7"/>
  <c r="U323" i="7"/>
  <c r="T323" i="7"/>
  <c r="S323" i="7"/>
  <c r="R323" i="7"/>
  <c r="Q323" i="7"/>
  <c r="P323" i="7"/>
  <c r="N323" i="7"/>
  <c r="M323" i="7"/>
  <c r="L323" i="7"/>
  <c r="K323" i="7"/>
  <c r="J323" i="7"/>
  <c r="I323" i="7"/>
  <c r="G323" i="7"/>
  <c r="F323" i="7"/>
  <c r="E323" i="7"/>
  <c r="D323" i="7"/>
  <c r="C323" i="7"/>
  <c r="B323" i="7"/>
  <c r="AP322" i="7"/>
  <c r="AO322" i="7"/>
  <c r="AN322" i="7"/>
  <c r="AM322" i="7"/>
  <c r="AL322" i="7"/>
  <c r="AK322" i="7"/>
  <c r="AI322" i="7"/>
  <c r="AH322" i="7"/>
  <c r="AG322" i="7"/>
  <c r="AF322" i="7"/>
  <c r="AE322" i="7"/>
  <c r="AD322" i="7"/>
  <c r="AB322" i="7"/>
  <c r="AA322" i="7"/>
  <c r="Z322" i="7"/>
  <c r="Y322" i="7"/>
  <c r="X322" i="7"/>
  <c r="W322" i="7"/>
  <c r="U322" i="7"/>
  <c r="T322" i="7"/>
  <c r="S322" i="7"/>
  <c r="R322" i="7"/>
  <c r="Q322" i="7"/>
  <c r="P322" i="7"/>
  <c r="N322" i="7"/>
  <c r="M322" i="7"/>
  <c r="L322" i="7"/>
  <c r="K322" i="7"/>
  <c r="J322" i="7"/>
  <c r="I322" i="7"/>
  <c r="G322" i="7"/>
  <c r="F322" i="7"/>
  <c r="E322" i="7"/>
  <c r="D322" i="7"/>
  <c r="C322" i="7"/>
  <c r="B322" i="7"/>
  <c r="AP321" i="7"/>
  <c r="AO321" i="7"/>
  <c r="AN321" i="7"/>
  <c r="AM321" i="7"/>
  <c r="AL321" i="7"/>
  <c r="AK321" i="7"/>
  <c r="AI321" i="7"/>
  <c r="AH321" i="7"/>
  <c r="AG321" i="7"/>
  <c r="AF321" i="7"/>
  <c r="AE321" i="7"/>
  <c r="AD321" i="7"/>
  <c r="AB321" i="7"/>
  <c r="AA321" i="7"/>
  <c r="Z321" i="7"/>
  <c r="Y321" i="7"/>
  <c r="X321" i="7"/>
  <c r="W321" i="7"/>
  <c r="U321" i="7"/>
  <c r="T321" i="7"/>
  <c r="S321" i="7"/>
  <c r="R321" i="7"/>
  <c r="Q321" i="7"/>
  <c r="P321" i="7"/>
  <c r="N321" i="7"/>
  <c r="M321" i="7"/>
  <c r="L321" i="7"/>
  <c r="K321" i="7"/>
  <c r="J321" i="7"/>
  <c r="I321" i="7"/>
  <c r="G321" i="7"/>
  <c r="F321" i="7"/>
  <c r="E321" i="7"/>
  <c r="D321" i="7"/>
  <c r="C321" i="7"/>
  <c r="B321" i="7"/>
  <c r="AP320" i="7"/>
  <c r="AO320" i="7"/>
  <c r="AN320" i="7"/>
  <c r="AM320" i="7"/>
  <c r="AL320" i="7"/>
  <c r="AK320" i="7"/>
  <c r="AI320" i="7"/>
  <c r="AH320" i="7"/>
  <c r="AG320" i="7"/>
  <c r="AF320" i="7"/>
  <c r="AE320" i="7"/>
  <c r="AD320" i="7"/>
  <c r="AB320" i="7"/>
  <c r="AA320" i="7"/>
  <c r="Z320" i="7"/>
  <c r="Y320" i="7"/>
  <c r="X320" i="7"/>
  <c r="W320" i="7"/>
  <c r="U320" i="7"/>
  <c r="T320" i="7"/>
  <c r="S320" i="7"/>
  <c r="R320" i="7"/>
  <c r="Q320" i="7"/>
  <c r="P320" i="7"/>
  <c r="N320" i="7"/>
  <c r="M320" i="7"/>
  <c r="L320" i="7"/>
  <c r="K320" i="7"/>
  <c r="J320" i="7"/>
  <c r="I320" i="7"/>
  <c r="G320" i="7"/>
  <c r="F320" i="7"/>
  <c r="E320" i="7"/>
  <c r="D320" i="7"/>
  <c r="C320" i="7"/>
  <c r="B320" i="7"/>
  <c r="AP319" i="7"/>
  <c r="AO319" i="7"/>
  <c r="AN319" i="7"/>
  <c r="AM319" i="7"/>
  <c r="AL319" i="7"/>
  <c r="AK319" i="7"/>
  <c r="AI319" i="7"/>
  <c r="AH319" i="7"/>
  <c r="AG319" i="7"/>
  <c r="AF319" i="7"/>
  <c r="AE319" i="7"/>
  <c r="AD319" i="7"/>
  <c r="AB319" i="7"/>
  <c r="AA319" i="7"/>
  <c r="Z319" i="7"/>
  <c r="Y319" i="7"/>
  <c r="X319" i="7"/>
  <c r="W319" i="7"/>
  <c r="U319" i="7"/>
  <c r="T319" i="7"/>
  <c r="S319" i="7"/>
  <c r="R319" i="7"/>
  <c r="Q319" i="7"/>
  <c r="P319" i="7"/>
  <c r="N319" i="7"/>
  <c r="M319" i="7"/>
  <c r="L319" i="7"/>
  <c r="K319" i="7"/>
  <c r="J319" i="7"/>
  <c r="I319" i="7"/>
  <c r="G319" i="7"/>
  <c r="F319" i="7"/>
  <c r="E319" i="7"/>
  <c r="D319" i="7"/>
  <c r="C319" i="7"/>
  <c r="B319" i="7"/>
  <c r="AP318" i="7"/>
  <c r="AO318" i="7"/>
  <c r="AN318" i="7"/>
  <c r="AM318" i="7"/>
  <c r="AL318" i="7"/>
  <c r="AK318" i="7"/>
  <c r="AI318" i="7"/>
  <c r="AH318" i="7"/>
  <c r="AG318" i="7"/>
  <c r="AF318" i="7"/>
  <c r="AE318" i="7"/>
  <c r="AD318" i="7"/>
  <c r="AB318" i="7"/>
  <c r="AA318" i="7"/>
  <c r="Z318" i="7"/>
  <c r="Y318" i="7"/>
  <c r="X318" i="7"/>
  <c r="W318" i="7"/>
  <c r="U318" i="7"/>
  <c r="T318" i="7"/>
  <c r="S318" i="7"/>
  <c r="R318" i="7"/>
  <c r="Q318" i="7"/>
  <c r="P318" i="7"/>
  <c r="N318" i="7"/>
  <c r="M318" i="7"/>
  <c r="L318" i="7"/>
  <c r="K318" i="7"/>
  <c r="J318" i="7"/>
  <c r="I318" i="7"/>
  <c r="G318" i="7"/>
  <c r="F318" i="7"/>
  <c r="E318" i="7"/>
  <c r="D318" i="7"/>
  <c r="C318" i="7"/>
  <c r="B318" i="7"/>
  <c r="AP317" i="7"/>
  <c r="AO317" i="7"/>
  <c r="AN317" i="7"/>
  <c r="AM317" i="7"/>
  <c r="AL317" i="7"/>
  <c r="AK317" i="7"/>
  <c r="AI317" i="7"/>
  <c r="AH317" i="7"/>
  <c r="AG317" i="7"/>
  <c r="AF317" i="7"/>
  <c r="AE317" i="7"/>
  <c r="AD317" i="7"/>
  <c r="AB317" i="7"/>
  <c r="AA317" i="7"/>
  <c r="Z317" i="7"/>
  <c r="Y317" i="7"/>
  <c r="X317" i="7"/>
  <c r="W317" i="7"/>
  <c r="U317" i="7"/>
  <c r="T317" i="7"/>
  <c r="S317" i="7"/>
  <c r="R317" i="7"/>
  <c r="Q317" i="7"/>
  <c r="P317" i="7"/>
  <c r="N317" i="7"/>
  <c r="M317" i="7"/>
  <c r="L317" i="7"/>
  <c r="K317" i="7"/>
  <c r="J317" i="7"/>
  <c r="I317" i="7"/>
  <c r="G317" i="7"/>
  <c r="F317" i="7"/>
  <c r="E317" i="7"/>
  <c r="D317" i="7"/>
  <c r="C317" i="7"/>
  <c r="B317" i="7"/>
  <c r="AP316" i="7"/>
  <c r="AO316" i="7"/>
  <c r="AN316" i="7"/>
  <c r="AM316" i="7"/>
  <c r="AL316" i="7"/>
  <c r="AK316" i="7"/>
  <c r="AI316" i="7"/>
  <c r="AH316" i="7"/>
  <c r="AG316" i="7"/>
  <c r="AF316" i="7"/>
  <c r="AE316" i="7"/>
  <c r="AD316" i="7"/>
  <c r="AB316" i="7"/>
  <c r="AA316" i="7"/>
  <c r="Z316" i="7"/>
  <c r="Y316" i="7"/>
  <c r="X316" i="7"/>
  <c r="W316" i="7"/>
  <c r="U316" i="7"/>
  <c r="T316" i="7"/>
  <c r="S316" i="7"/>
  <c r="R316" i="7"/>
  <c r="Q316" i="7"/>
  <c r="P316" i="7"/>
  <c r="N316" i="7"/>
  <c r="M316" i="7"/>
  <c r="L316" i="7"/>
  <c r="K316" i="7"/>
  <c r="J316" i="7"/>
  <c r="I316" i="7"/>
  <c r="G316" i="7"/>
  <c r="F316" i="7"/>
  <c r="E316" i="7"/>
  <c r="D316" i="7"/>
  <c r="C316" i="7"/>
  <c r="B316" i="7"/>
  <c r="AP315" i="7"/>
  <c r="AO315" i="7"/>
  <c r="AN315" i="7"/>
  <c r="AM315" i="7"/>
  <c r="AL315" i="7"/>
  <c r="AK315" i="7"/>
  <c r="AI315" i="7"/>
  <c r="AH315" i="7"/>
  <c r="AG315" i="7"/>
  <c r="AF315" i="7"/>
  <c r="AE315" i="7"/>
  <c r="AD315" i="7"/>
  <c r="AB315" i="7"/>
  <c r="AA315" i="7"/>
  <c r="Z315" i="7"/>
  <c r="Y315" i="7"/>
  <c r="X315" i="7"/>
  <c r="W315" i="7"/>
  <c r="U315" i="7"/>
  <c r="T315" i="7"/>
  <c r="S315" i="7"/>
  <c r="R315" i="7"/>
  <c r="Q315" i="7"/>
  <c r="P315" i="7"/>
  <c r="N315" i="7"/>
  <c r="M315" i="7"/>
  <c r="L315" i="7"/>
  <c r="K315" i="7"/>
  <c r="J315" i="7"/>
  <c r="I315" i="7"/>
  <c r="G315" i="7"/>
  <c r="F315" i="7"/>
  <c r="E315" i="7"/>
  <c r="D315" i="7"/>
  <c r="C315" i="7"/>
  <c r="B315" i="7"/>
  <c r="AP314" i="7"/>
  <c r="AO314" i="7"/>
  <c r="AN314" i="7"/>
  <c r="AM314" i="7"/>
  <c r="AL314" i="7"/>
  <c r="AK314" i="7"/>
  <c r="AI314" i="7"/>
  <c r="AH314" i="7"/>
  <c r="AG314" i="7"/>
  <c r="AF314" i="7"/>
  <c r="AE314" i="7"/>
  <c r="AD314" i="7"/>
  <c r="AB314" i="7"/>
  <c r="AA314" i="7"/>
  <c r="Z314" i="7"/>
  <c r="Y314" i="7"/>
  <c r="X314" i="7"/>
  <c r="W314" i="7"/>
  <c r="U314" i="7"/>
  <c r="T314" i="7"/>
  <c r="S314" i="7"/>
  <c r="R314" i="7"/>
  <c r="Q314" i="7"/>
  <c r="P314" i="7"/>
  <c r="N314" i="7"/>
  <c r="M314" i="7"/>
  <c r="L314" i="7"/>
  <c r="K314" i="7"/>
  <c r="J314" i="7"/>
  <c r="I314" i="7"/>
  <c r="G314" i="7"/>
  <c r="F314" i="7"/>
  <c r="E314" i="7"/>
  <c r="D314" i="7"/>
  <c r="C314" i="7"/>
  <c r="B314" i="7"/>
  <c r="AP313" i="7"/>
  <c r="AO313" i="7"/>
  <c r="AN313" i="7"/>
  <c r="AM313" i="7"/>
  <c r="AL313" i="7"/>
  <c r="AK313" i="7"/>
  <c r="AI313" i="7"/>
  <c r="AH313" i="7"/>
  <c r="AG313" i="7"/>
  <c r="AF313" i="7"/>
  <c r="AE313" i="7"/>
  <c r="AD313" i="7"/>
  <c r="AB313" i="7"/>
  <c r="AA313" i="7"/>
  <c r="Z313" i="7"/>
  <c r="Y313" i="7"/>
  <c r="X313" i="7"/>
  <c r="W313" i="7"/>
  <c r="U313" i="7"/>
  <c r="T313" i="7"/>
  <c r="S313" i="7"/>
  <c r="R313" i="7"/>
  <c r="Q313" i="7"/>
  <c r="P313" i="7"/>
  <c r="N313" i="7"/>
  <c r="M313" i="7"/>
  <c r="L313" i="7"/>
  <c r="K313" i="7"/>
  <c r="J313" i="7"/>
  <c r="I313" i="7"/>
  <c r="G313" i="7"/>
  <c r="F313" i="7"/>
  <c r="E313" i="7"/>
  <c r="D313" i="7"/>
  <c r="C313" i="7"/>
  <c r="B313" i="7"/>
  <c r="AP312" i="7"/>
  <c r="AO312" i="7"/>
  <c r="AN312" i="7"/>
  <c r="AM312" i="7"/>
  <c r="AL312" i="7"/>
  <c r="AK312" i="7"/>
  <c r="AI312" i="7"/>
  <c r="AH312" i="7"/>
  <c r="AG312" i="7"/>
  <c r="AF312" i="7"/>
  <c r="AE312" i="7"/>
  <c r="AD312" i="7"/>
  <c r="AB312" i="7"/>
  <c r="AA312" i="7"/>
  <c r="Z312" i="7"/>
  <c r="Y312" i="7"/>
  <c r="X312" i="7"/>
  <c r="W312" i="7"/>
  <c r="U312" i="7"/>
  <c r="T312" i="7"/>
  <c r="S312" i="7"/>
  <c r="R312" i="7"/>
  <c r="Q312" i="7"/>
  <c r="P312" i="7"/>
  <c r="N312" i="7"/>
  <c r="M312" i="7"/>
  <c r="L312" i="7"/>
  <c r="K312" i="7"/>
  <c r="J312" i="7"/>
  <c r="I312" i="7"/>
  <c r="G312" i="7"/>
  <c r="F312" i="7"/>
  <c r="E312" i="7"/>
  <c r="D312" i="7"/>
  <c r="C312" i="7"/>
  <c r="B312" i="7"/>
  <c r="AP311" i="7"/>
  <c r="AO311" i="7"/>
  <c r="AN311" i="7"/>
  <c r="AM311" i="7"/>
  <c r="AL311" i="7"/>
  <c r="AK311" i="7"/>
  <c r="AI311" i="7"/>
  <c r="AH311" i="7"/>
  <c r="AG311" i="7"/>
  <c r="AF311" i="7"/>
  <c r="AE311" i="7"/>
  <c r="AD311" i="7"/>
  <c r="AB311" i="7"/>
  <c r="AA311" i="7"/>
  <c r="Z311" i="7"/>
  <c r="Y311" i="7"/>
  <c r="X311" i="7"/>
  <c r="W311" i="7"/>
  <c r="U311" i="7"/>
  <c r="T311" i="7"/>
  <c r="S311" i="7"/>
  <c r="R311" i="7"/>
  <c r="Q311" i="7"/>
  <c r="P311" i="7"/>
  <c r="N311" i="7"/>
  <c r="M311" i="7"/>
  <c r="L311" i="7"/>
  <c r="K311" i="7"/>
  <c r="J311" i="7"/>
  <c r="I311" i="7"/>
  <c r="G311" i="7"/>
  <c r="F311" i="7"/>
  <c r="E311" i="7"/>
  <c r="D311" i="7"/>
  <c r="C311" i="7"/>
  <c r="B311" i="7"/>
  <c r="AP310" i="7"/>
  <c r="AO310" i="7"/>
  <c r="AN310" i="7"/>
  <c r="AM310" i="7"/>
  <c r="AL310" i="7"/>
  <c r="AK310" i="7"/>
  <c r="AI310" i="7"/>
  <c r="AH310" i="7"/>
  <c r="AG310" i="7"/>
  <c r="AF310" i="7"/>
  <c r="AE310" i="7"/>
  <c r="AD310" i="7"/>
  <c r="AB310" i="7"/>
  <c r="AA310" i="7"/>
  <c r="Z310" i="7"/>
  <c r="Y310" i="7"/>
  <c r="X310" i="7"/>
  <c r="W310" i="7"/>
  <c r="U310" i="7"/>
  <c r="T310" i="7"/>
  <c r="S310" i="7"/>
  <c r="R310" i="7"/>
  <c r="Q310" i="7"/>
  <c r="P310" i="7"/>
  <c r="N310" i="7"/>
  <c r="M310" i="7"/>
  <c r="L310" i="7"/>
  <c r="K310" i="7"/>
  <c r="J310" i="7"/>
  <c r="I310" i="7"/>
  <c r="G310" i="7"/>
  <c r="F310" i="7"/>
  <c r="E310" i="7"/>
  <c r="D310" i="7"/>
  <c r="C310" i="7"/>
  <c r="B310" i="7"/>
  <c r="AP309" i="7"/>
  <c r="AO309" i="7"/>
  <c r="AN309" i="7"/>
  <c r="AM309" i="7"/>
  <c r="AL309" i="7"/>
  <c r="AK309" i="7"/>
  <c r="AI309" i="7"/>
  <c r="AH309" i="7"/>
  <c r="AG309" i="7"/>
  <c r="AF309" i="7"/>
  <c r="AE309" i="7"/>
  <c r="AD309" i="7"/>
  <c r="AB309" i="7"/>
  <c r="AA309" i="7"/>
  <c r="Z309" i="7"/>
  <c r="Y309" i="7"/>
  <c r="X309" i="7"/>
  <c r="W309" i="7"/>
  <c r="U309" i="7"/>
  <c r="T309" i="7"/>
  <c r="S309" i="7"/>
  <c r="R309" i="7"/>
  <c r="Q309" i="7"/>
  <c r="P309" i="7"/>
  <c r="N309" i="7"/>
  <c r="M309" i="7"/>
  <c r="L309" i="7"/>
  <c r="K309" i="7"/>
  <c r="J309" i="7"/>
  <c r="I309" i="7"/>
  <c r="G309" i="7"/>
  <c r="F309" i="7"/>
  <c r="E309" i="7"/>
  <c r="D309" i="7"/>
  <c r="C309" i="7"/>
  <c r="B309" i="7"/>
  <c r="AP308" i="7"/>
  <c r="AO308" i="7"/>
  <c r="AN308" i="7"/>
  <c r="AM308" i="7"/>
  <c r="AL308" i="7"/>
  <c r="AK308" i="7"/>
  <c r="AI308" i="7"/>
  <c r="AH308" i="7"/>
  <c r="AG308" i="7"/>
  <c r="AF308" i="7"/>
  <c r="AE308" i="7"/>
  <c r="AD308" i="7"/>
  <c r="AB308" i="7"/>
  <c r="AA308" i="7"/>
  <c r="Z308" i="7"/>
  <c r="Y308" i="7"/>
  <c r="X308" i="7"/>
  <c r="W308" i="7"/>
  <c r="U308" i="7"/>
  <c r="T308" i="7"/>
  <c r="S308" i="7"/>
  <c r="R308" i="7"/>
  <c r="Q308" i="7"/>
  <c r="P308" i="7"/>
  <c r="N308" i="7"/>
  <c r="M308" i="7"/>
  <c r="L308" i="7"/>
  <c r="K308" i="7"/>
  <c r="J308" i="7"/>
  <c r="I308" i="7"/>
  <c r="G308" i="7"/>
  <c r="F308" i="7"/>
  <c r="E308" i="7"/>
  <c r="D308" i="7"/>
  <c r="C308" i="7"/>
  <c r="B308" i="7"/>
  <c r="AP307" i="7"/>
  <c r="AO307" i="7"/>
  <c r="AN307" i="7"/>
  <c r="AM307" i="7"/>
  <c r="AL307" i="7"/>
  <c r="AK307" i="7"/>
  <c r="AI307" i="7"/>
  <c r="AH307" i="7"/>
  <c r="AG307" i="7"/>
  <c r="AF307" i="7"/>
  <c r="AE307" i="7"/>
  <c r="AD307" i="7"/>
  <c r="AB307" i="7"/>
  <c r="AA307" i="7"/>
  <c r="Z307" i="7"/>
  <c r="Y307" i="7"/>
  <c r="X307" i="7"/>
  <c r="W307" i="7"/>
  <c r="U307" i="7"/>
  <c r="T307" i="7"/>
  <c r="S307" i="7"/>
  <c r="R307" i="7"/>
  <c r="Q307" i="7"/>
  <c r="P307" i="7"/>
  <c r="N307" i="7"/>
  <c r="M307" i="7"/>
  <c r="L307" i="7"/>
  <c r="K307" i="7"/>
  <c r="J307" i="7"/>
  <c r="I307" i="7"/>
  <c r="G307" i="7"/>
  <c r="F307" i="7"/>
  <c r="E307" i="7"/>
  <c r="D307" i="7"/>
  <c r="C307" i="7"/>
  <c r="B307" i="7"/>
  <c r="AP306" i="7"/>
  <c r="AO306" i="7"/>
  <c r="AN306" i="7"/>
  <c r="AM306" i="7"/>
  <c r="AL306" i="7"/>
  <c r="AK306" i="7"/>
  <c r="AI306" i="7"/>
  <c r="AH306" i="7"/>
  <c r="AG306" i="7"/>
  <c r="AF306" i="7"/>
  <c r="AE306" i="7"/>
  <c r="AD306" i="7"/>
  <c r="AB306" i="7"/>
  <c r="AA306" i="7"/>
  <c r="Z306" i="7"/>
  <c r="Y306" i="7"/>
  <c r="X306" i="7"/>
  <c r="W306" i="7"/>
  <c r="U306" i="7"/>
  <c r="T306" i="7"/>
  <c r="S306" i="7"/>
  <c r="R306" i="7"/>
  <c r="Q306" i="7"/>
  <c r="P306" i="7"/>
  <c r="N306" i="7"/>
  <c r="M306" i="7"/>
  <c r="L306" i="7"/>
  <c r="K306" i="7"/>
  <c r="J306" i="7"/>
  <c r="I306" i="7"/>
  <c r="G306" i="7"/>
  <c r="F306" i="7"/>
  <c r="E306" i="7"/>
  <c r="D306" i="7"/>
  <c r="C306" i="7"/>
  <c r="B306" i="7"/>
  <c r="AP305" i="7"/>
  <c r="AO305" i="7"/>
  <c r="AN305" i="7"/>
  <c r="AM305" i="7"/>
  <c r="AL305" i="7"/>
  <c r="AK305" i="7"/>
  <c r="AI305" i="7"/>
  <c r="AH305" i="7"/>
  <c r="AG305" i="7"/>
  <c r="AF305" i="7"/>
  <c r="AE305" i="7"/>
  <c r="AD305" i="7"/>
  <c r="AB305" i="7"/>
  <c r="AA305" i="7"/>
  <c r="Z305" i="7"/>
  <c r="Y305" i="7"/>
  <c r="X305" i="7"/>
  <c r="W305" i="7"/>
  <c r="U305" i="7"/>
  <c r="T305" i="7"/>
  <c r="S305" i="7"/>
  <c r="R305" i="7"/>
  <c r="Q305" i="7"/>
  <c r="P305" i="7"/>
  <c r="N305" i="7"/>
  <c r="M305" i="7"/>
  <c r="L305" i="7"/>
  <c r="K305" i="7"/>
  <c r="J305" i="7"/>
  <c r="I305" i="7"/>
  <c r="G305" i="7"/>
  <c r="F305" i="7"/>
  <c r="E305" i="7"/>
  <c r="D305" i="7"/>
  <c r="C305" i="7"/>
  <c r="B305" i="7"/>
  <c r="AP304" i="7"/>
  <c r="AO304" i="7"/>
  <c r="AN304" i="7"/>
  <c r="AM304" i="7"/>
  <c r="AL304" i="7"/>
  <c r="AK304" i="7"/>
  <c r="AI304" i="7"/>
  <c r="AH304" i="7"/>
  <c r="AG304" i="7"/>
  <c r="AF304" i="7"/>
  <c r="AE304" i="7"/>
  <c r="AD304" i="7"/>
  <c r="AB304" i="7"/>
  <c r="AA304" i="7"/>
  <c r="Z304" i="7"/>
  <c r="Y304" i="7"/>
  <c r="X304" i="7"/>
  <c r="W304" i="7"/>
  <c r="U304" i="7"/>
  <c r="T304" i="7"/>
  <c r="S304" i="7"/>
  <c r="R304" i="7"/>
  <c r="Q304" i="7"/>
  <c r="P304" i="7"/>
  <c r="N304" i="7"/>
  <c r="M304" i="7"/>
  <c r="L304" i="7"/>
  <c r="K304" i="7"/>
  <c r="J304" i="7"/>
  <c r="I304" i="7"/>
  <c r="G304" i="7"/>
  <c r="F304" i="7"/>
  <c r="E304" i="7"/>
  <c r="D304" i="7"/>
  <c r="C304" i="7"/>
  <c r="B304" i="7"/>
  <c r="AP303" i="7"/>
  <c r="AO303" i="7"/>
  <c r="AN303" i="7"/>
  <c r="AM303" i="7"/>
  <c r="AL303" i="7"/>
  <c r="AK303" i="7"/>
  <c r="AI303" i="7"/>
  <c r="AH303" i="7"/>
  <c r="AG303" i="7"/>
  <c r="AF303" i="7"/>
  <c r="AE303" i="7"/>
  <c r="AD303" i="7"/>
  <c r="AB303" i="7"/>
  <c r="AA303" i="7"/>
  <c r="Z303" i="7"/>
  <c r="Y303" i="7"/>
  <c r="X303" i="7"/>
  <c r="W303" i="7"/>
  <c r="U303" i="7"/>
  <c r="T303" i="7"/>
  <c r="S303" i="7"/>
  <c r="R303" i="7"/>
  <c r="Q303" i="7"/>
  <c r="P303" i="7"/>
  <c r="N303" i="7"/>
  <c r="M303" i="7"/>
  <c r="L303" i="7"/>
  <c r="K303" i="7"/>
  <c r="J303" i="7"/>
  <c r="I303" i="7"/>
  <c r="G303" i="7"/>
  <c r="F303" i="7"/>
  <c r="E303" i="7"/>
  <c r="D303" i="7"/>
  <c r="C303" i="7"/>
  <c r="B303" i="7"/>
  <c r="AP302" i="7"/>
  <c r="AO302" i="7"/>
  <c r="AN302" i="7"/>
  <c r="AM302" i="7"/>
  <c r="AL302" i="7"/>
  <c r="AK302" i="7"/>
  <c r="AI302" i="7"/>
  <c r="AH302" i="7"/>
  <c r="AG302" i="7"/>
  <c r="AF302" i="7"/>
  <c r="AE302" i="7"/>
  <c r="AD302" i="7"/>
  <c r="AB302" i="7"/>
  <c r="AA302" i="7"/>
  <c r="Z302" i="7"/>
  <c r="Y302" i="7"/>
  <c r="X302" i="7"/>
  <c r="W302" i="7"/>
  <c r="U302" i="7"/>
  <c r="T302" i="7"/>
  <c r="S302" i="7"/>
  <c r="R302" i="7"/>
  <c r="Q302" i="7"/>
  <c r="P302" i="7"/>
  <c r="N302" i="7"/>
  <c r="M302" i="7"/>
  <c r="L302" i="7"/>
  <c r="K302" i="7"/>
  <c r="J302" i="7"/>
  <c r="I302" i="7"/>
  <c r="G302" i="7"/>
  <c r="F302" i="7"/>
  <c r="E302" i="7"/>
  <c r="D302" i="7"/>
  <c r="C302" i="7"/>
  <c r="B302" i="7"/>
  <c r="AP301" i="7"/>
  <c r="AO301" i="7"/>
  <c r="AN301" i="7"/>
  <c r="AM301" i="7"/>
  <c r="AL301" i="7"/>
  <c r="AK301" i="7"/>
  <c r="AI301" i="7"/>
  <c r="AH301" i="7"/>
  <c r="AG301" i="7"/>
  <c r="AF301" i="7"/>
  <c r="AE301" i="7"/>
  <c r="AD301" i="7"/>
  <c r="AB301" i="7"/>
  <c r="AA301" i="7"/>
  <c r="Z301" i="7"/>
  <c r="Y301" i="7"/>
  <c r="X301" i="7"/>
  <c r="W301" i="7"/>
  <c r="U301" i="7"/>
  <c r="T301" i="7"/>
  <c r="S301" i="7"/>
  <c r="R301" i="7"/>
  <c r="Q301" i="7"/>
  <c r="P301" i="7"/>
  <c r="N301" i="7"/>
  <c r="M301" i="7"/>
  <c r="L301" i="7"/>
  <c r="K301" i="7"/>
  <c r="J301" i="7"/>
  <c r="I301" i="7"/>
  <c r="G301" i="7"/>
  <c r="F301" i="7"/>
  <c r="E301" i="7"/>
  <c r="D301" i="7"/>
  <c r="C301" i="7"/>
  <c r="B301" i="7"/>
  <c r="AP300" i="7"/>
  <c r="AO300" i="7"/>
  <c r="AN300" i="7"/>
  <c r="AM300" i="7"/>
  <c r="AL300" i="7"/>
  <c r="AK300" i="7"/>
  <c r="AI300" i="7"/>
  <c r="AH300" i="7"/>
  <c r="AG300" i="7"/>
  <c r="AF300" i="7"/>
  <c r="AE300" i="7"/>
  <c r="AD300" i="7"/>
  <c r="AB300" i="7"/>
  <c r="AA300" i="7"/>
  <c r="Z300" i="7"/>
  <c r="Y300" i="7"/>
  <c r="X300" i="7"/>
  <c r="W300" i="7"/>
  <c r="U300" i="7"/>
  <c r="T300" i="7"/>
  <c r="S300" i="7"/>
  <c r="R300" i="7"/>
  <c r="Q300" i="7"/>
  <c r="P300" i="7"/>
  <c r="N300" i="7"/>
  <c r="M300" i="7"/>
  <c r="L300" i="7"/>
  <c r="K300" i="7"/>
  <c r="J300" i="7"/>
  <c r="I300" i="7"/>
  <c r="G300" i="7"/>
  <c r="F300" i="7"/>
  <c r="E300" i="7"/>
  <c r="D300" i="7"/>
  <c r="C300" i="7"/>
  <c r="B300" i="7"/>
  <c r="AP299" i="7"/>
  <c r="AO299" i="7"/>
  <c r="AN299" i="7"/>
  <c r="AM299" i="7"/>
  <c r="AL299" i="7"/>
  <c r="AK299" i="7"/>
  <c r="AI299" i="7"/>
  <c r="AH299" i="7"/>
  <c r="AG299" i="7"/>
  <c r="AF299" i="7"/>
  <c r="AE299" i="7"/>
  <c r="AD299" i="7"/>
  <c r="AB299" i="7"/>
  <c r="AA299" i="7"/>
  <c r="Z299" i="7"/>
  <c r="Y299" i="7"/>
  <c r="X299" i="7"/>
  <c r="W299" i="7"/>
  <c r="U299" i="7"/>
  <c r="T299" i="7"/>
  <c r="S299" i="7"/>
  <c r="R299" i="7"/>
  <c r="Q299" i="7"/>
  <c r="P299" i="7"/>
  <c r="N299" i="7"/>
  <c r="M299" i="7"/>
  <c r="L299" i="7"/>
  <c r="K299" i="7"/>
  <c r="J299" i="7"/>
  <c r="I299" i="7"/>
  <c r="G299" i="7"/>
  <c r="F299" i="7"/>
  <c r="E299" i="7"/>
  <c r="D299" i="7"/>
  <c r="C299" i="7"/>
  <c r="B299" i="7"/>
  <c r="AP298" i="7"/>
  <c r="AO298" i="7"/>
  <c r="AN298" i="7"/>
  <c r="AM298" i="7"/>
  <c r="AL298" i="7"/>
  <c r="AK298" i="7"/>
  <c r="AI298" i="7"/>
  <c r="AH298" i="7"/>
  <c r="AG298" i="7"/>
  <c r="AF298" i="7"/>
  <c r="AE298" i="7"/>
  <c r="AD298" i="7"/>
  <c r="AB298" i="7"/>
  <c r="AA298" i="7"/>
  <c r="Z298" i="7"/>
  <c r="Y298" i="7"/>
  <c r="X298" i="7"/>
  <c r="W298" i="7"/>
  <c r="U298" i="7"/>
  <c r="T298" i="7"/>
  <c r="S298" i="7"/>
  <c r="R298" i="7"/>
  <c r="Q298" i="7"/>
  <c r="P298" i="7"/>
  <c r="N298" i="7"/>
  <c r="M298" i="7"/>
  <c r="L298" i="7"/>
  <c r="K298" i="7"/>
  <c r="J298" i="7"/>
  <c r="I298" i="7"/>
  <c r="G298" i="7"/>
  <c r="F298" i="7"/>
  <c r="E298" i="7"/>
  <c r="D298" i="7"/>
  <c r="C298" i="7"/>
  <c r="B298" i="7"/>
  <c r="AP297" i="7"/>
  <c r="AO297" i="7"/>
  <c r="AN297" i="7"/>
  <c r="AM297" i="7"/>
  <c r="AL297" i="7"/>
  <c r="AK297" i="7"/>
  <c r="AI297" i="7"/>
  <c r="AH297" i="7"/>
  <c r="AG297" i="7"/>
  <c r="AF297" i="7"/>
  <c r="AE297" i="7"/>
  <c r="AD297" i="7"/>
  <c r="AB297" i="7"/>
  <c r="AA297" i="7"/>
  <c r="Z297" i="7"/>
  <c r="Y297" i="7"/>
  <c r="X297" i="7"/>
  <c r="W297" i="7"/>
  <c r="U297" i="7"/>
  <c r="T297" i="7"/>
  <c r="S297" i="7"/>
  <c r="R297" i="7"/>
  <c r="Q297" i="7"/>
  <c r="P297" i="7"/>
  <c r="N297" i="7"/>
  <c r="M297" i="7"/>
  <c r="L297" i="7"/>
  <c r="K297" i="7"/>
  <c r="J297" i="7"/>
  <c r="I297" i="7"/>
  <c r="G297" i="7"/>
  <c r="F297" i="7"/>
  <c r="E297" i="7"/>
  <c r="D297" i="7"/>
  <c r="C297" i="7"/>
  <c r="B297" i="7"/>
  <c r="AP296" i="7"/>
  <c r="AO296" i="7"/>
  <c r="AN296" i="7"/>
  <c r="AM296" i="7"/>
  <c r="AL296" i="7"/>
  <c r="AK296" i="7"/>
  <c r="AI296" i="7"/>
  <c r="AH296" i="7"/>
  <c r="AG296" i="7"/>
  <c r="AF296" i="7"/>
  <c r="AE296" i="7"/>
  <c r="AD296" i="7"/>
  <c r="AB296" i="7"/>
  <c r="AA296" i="7"/>
  <c r="Z296" i="7"/>
  <c r="Y296" i="7"/>
  <c r="X296" i="7"/>
  <c r="W296" i="7"/>
  <c r="U296" i="7"/>
  <c r="T296" i="7"/>
  <c r="S296" i="7"/>
  <c r="R296" i="7"/>
  <c r="Q296" i="7"/>
  <c r="P296" i="7"/>
  <c r="N296" i="7"/>
  <c r="M296" i="7"/>
  <c r="L296" i="7"/>
  <c r="K296" i="7"/>
  <c r="J296" i="7"/>
  <c r="I296" i="7"/>
  <c r="G296" i="7"/>
  <c r="F296" i="7"/>
  <c r="E296" i="7"/>
  <c r="D296" i="7"/>
  <c r="C296" i="7"/>
  <c r="B296" i="7"/>
  <c r="AP295" i="7"/>
  <c r="AO295" i="7"/>
  <c r="AN295" i="7"/>
  <c r="AM295" i="7"/>
  <c r="AL295" i="7"/>
  <c r="AK295" i="7"/>
  <c r="AI295" i="7"/>
  <c r="AH295" i="7"/>
  <c r="AG295" i="7"/>
  <c r="AF295" i="7"/>
  <c r="AE295" i="7"/>
  <c r="AD295" i="7"/>
  <c r="AB295" i="7"/>
  <c r="AA295" i="7"/>
  <c r="Z295" i="7"/>
  <c r="Y295" i="7"/>
  <c r="X295" i="7"/>
  <c r="W295" i="7"/>
  <c r="U295" i="7"/>
  <c r="T295" i="7"/>
  <c r="S295" i="7"/>
  <c r="R295" i="7"/>
  <c r="Q295" i="7"/>
  <c r="P295" i="7"/>
  <c r="N295" i="7"/>
  <c r="M295" i="7"/>
  <c r="L295" i="7"/>
  <c r="K295" i="7"/>
  <c r="J295" i="7"/>
  <c r="I295" i="7"/>
  <c r="G295" i="7"/>
  <c r="F295" i="7"/>
  <c r="E295" i="7"/>
  <c r="D295" i="7"/>
  <c r="C295" i="7"/>
  <c r="B295" i="7"/>
  <c r="AP294" i="7"/>
  <c r="AO294" i="7"/>
  <c r="AN294" i="7"/>
  <c r="AM294" i="7"/>
  <c r="AL294" i="7"/>
  <c r="AK294" i="7"/>
  <c r="AI294" i="7"/>
  <c r="AH294" i="7"/>
  <c r="AG294" i="7"/>
  <c r="AF294" i="7"/>
  <c r="AE294" i="7"/>
  <c r="AD294" i="7"/>
  <c r="AB294" i="7"/>
  <c r="AA294" i="7"/>
  <c r="Z294" i="7"/>
  <c r="Y294" i="7"/>
  <c r="X294" i="7"/>
  <c r="W294" i="7"/>
  <c r="U294" i="7"/>
  <c r="T294" i="7"/>
  <c r="S294" i="7"/>
  <c r="R294" i="7"/>
  <c r="Q294" i="7"/>
  <c r="P294" i="7"/>
  <c r="N294" i="7"/>
  <c r="M294" i="7"/>
  <c r="L294" i="7"/>
  <c r="K294" i="7"/>
  <c r="J294" i="7"/>
  <c r="I294" i="7"/>
  <c r="G294" i="7"/>
  <c r="F294" i="7"/>
  <c r="E294" i="7"/>
  <c r="D294" i="7"/>
  <c r="C294" i="7"/>
  <c r="B294" i="7"/>
  <c r="AP293" i="7"/>
  <c r="AO293" i="7"/>
  <c r="AN293" i="7"/>
  <c r="AM293" i="7"/>
  <c r="AL293" i="7"/>
  <c r="AK293" i="7"/>
  <c r="AI293" i="7"/>
  <c r="AH293" i="7"/>
  <c r="AG293" i="7"/>
  <c r="AF293" i="7"/>
  <c r="AE293" i="7"/>
  <c r="AD293" i="7"/>
  <c r="AB293" i="7"/>
  <c r="AA293" i="7"/>
  <c r="Z293" i="7"/>
  <c r="Y293" i="7"/>
  <c r="X293" i="7"/>
  <c r="W293" i="7"/>
  <c r="U293" i="7"/>
  <c r="T293" i="7"/>
  <c r="S293" i="7"/>
  <c r="R293" i="7"/>
  <c r="Q293" i="7"/>
  <c r="P293" i="7"/>
  <c r="N293" i="7"/>
  <c r="M293" i="7"/>
  <c r="L293" i="7"/>
  <c r="K293" i="7"/>
  <c r="J293" i="7"/>
  <c r="I293" i="7"/>
  <c r="G293" i="7"/>
  <c r="F293" i="7"/>
  <c r="E293" i="7"/>
  <c r="D293" i="7"/>
  <c r="C293" i="7"/>
  <c r="B293" i="7"/>
  <c r="AP292" i="7"/>
  <c r="AO292" i="7"/>
  <c r="AN292" i="7"/>
  <c r="AM292" i="7"/>
  <c r="AL292" i="7"/>
  <c r="AK292" i="7"/>
  <c r="AI292" i="7"/>
  <c r="AH292" i="7"/>
  <c r="AG292" i="7"/>
  <c r="AF292" i="7"/>
  <c r="AE292" i="7"/>
  <c r="AD292" i="7"/>
  <c r="AB292" i="7"/>
  <c r="AA292" i="7"/>
  <c r="Z292" i="7"/>
  <c r="Y292" i="7"/>
  <c r="X292" i="7"/>
  <c r="W292" i="7"/>
  <c r="U292" i="7"/>
  <c r="T292" i="7"/>
  <c r="S292" i="7"/>
  <c r="R292" i="7"/>
  <c r="Q292" i="7"/>
  <c r="P292" i="7"/>
  <c r="N292" i="7"/>
  <c r="M292" i="7"/>
  <c r="L292" i="7"/>
  <c r="K292" i="7"/>
  <c r="J292" i="7"/>
  <c r="I292" i="7"/>
  <c r="G292" i="7"/>
  <c r="F292" i="7"/>
  <c r="E292" i="7"/>
  <c r="D292" i="7"/>
  <c r="C292" i="7"/>
  <c r="B292" i="7"/>
  <c r="AP291" i="7"/>
  <c r="AO291" i="7"/>
  <c r="AN291" i="7"/>
  <c r="AM291" i="7"/>
  <c r="AL291" i="7"/>
  <c r="AK291" i="7"/>
  <c r="AI291" i="7"/>
  <c r="AH291" i="7"/>
  <c r="AG291" i="7"/>
  <c r="AF291" i="7"/>
  <c r="AE291" i="7"/>
  <c r="AD291" i="7"/>
  <c r="AB291" i="7"/>
  <c r="AA291" i="7"/>
  <c r="Z291" i="7"/>
  <c r="Y291" i="7"/>
  <c r="X291" i="7"/>
  <c r="W291" i="7"/>
  <c r="U291" i="7"/>
  <c r="T291" i="7"/>
  <c r="S291" i="7"/>
  <c r="R291" i="7"/>
  <c r="Q291" i="7"/>
  <c r="P291" i="7"/>
  <c r="N291" i="7"/>
  <c r="M291" i="7"/>
  <c r="L291" i="7"/>
  <c r="K291" i="7"/>
  <c r="J291" i="7"/>
  <c r="I291" i="7"/>
  <c r="G291" i="7"/>
  <c r="F291" i="7"/>
  <c r="E291" i="7"/>
  <c r="D291" i="7"/>
  <c r="C291" i="7"/>
  <c r="B291" i="7"/>
  <c r="AP290" i="7"/>
  <c r="AO290" i="7"/>
  <c r="AN290" i="7"/>
  <c r="AM290" i="7"/>
  <c r="AL290" i="7"/>
  <c r="AK290" i="7"/>
  <c r="AI290" i="7"/>
  <c r="AH290" i="7"/>
  <c r="AG290" i="7"/>
  <c r="AF290" i="7"/>
  <c r="AE290" i="7"/>
  <c r="AD290" i="7"/>
  <c r="AB290" i="7"/>
  <c r="AA290" i="7"/>
  <c r="Z290" i="7"/>
  <c r="Y290" i="7"/>
  <c r="X290" i="7"/>
  <c r="W290" i="7"/>
  <c r="U290" i="7"/>
  <c r="T290" i="7"/>
  <c r="S290" i="7"/>
  <c r="R290" i="7"/>
  <c r="Q290" i="7"/>
  <c r="P290" i="7"/>
  <c r="N290" i="7"/>
  <c r="M290" i="7"/>
  <c r="L290" i="7"/>
  <c r="K290" i="7"/>
  <c r="J290" i="7"/>
  <c r="I290" i="7"/>
  <c r="G290" i="7"/>
  <c r="F290" i="7"/>
  <c r="E290" i="7"/>
  <c r="D290" i="7"/>
  <c r="C290" i="7"/>
  <c r="B290" i="7"/>
  <c r="AP289" i="7"/>
  <c r="AO289" i="7"/>
  <c r="AN289" i="7"/>
  <c r="AM289" i="7"/>
  <c r="AL289" i="7"/>
  <c r="AK289" i="7"/>
  <c r="AI289" i="7"/>
  <c r="AH289" i="7"/>
  <c r="AG289" i="7"/>
  <c r="AF289" i="7"/>
  <c r="AE289" i="7"/>
  <c r="AD289" i="7"/>
  <c r="AB289" i="7"/>
  <c r="AA289" i="7"/>
  <c r="Z289" i="7"/>
  <c r="Y289" i="7"/>
  <c r="X289" i="7"/>
  <c r="W289" i="7"/>
  <c r="U289" i="7"/>
  <c r="T289" i="7"/>
  <c r="S289" i="7"/>
  <c r="R289" i="7"/>
  <c r="Q289" i="7"/>
  <c r="P289" i="7"/>
  <c r="N289" i="7"/>
  <c r="M289" i="7"/>
  <c r="L289" i="7"/>
  <c r="K289" i="7"/>
  <c r="J289" i="7"/>
  <c r="I289" i="7"/>
  <c r="G289" i="7"/>
  <c r="F289" i="7"/>
  <c r="E289" i="7"/>
  <c r="D289" i="7"/>
  <c r="C289" i="7"/>
  <c r="B289" i="7"/>
  <c r="AP288" i="7"/>
  <c r="AO288" i="7"/>
  <c r="AN288" i="7"/>
  <c r="AM288" i="7"/>
  <c r="AL288" i="7"/>
  <c r="AK288" i="7"/>
  <c r="AI288" i="7"/>
  <c r="AH288" i="7"/>
  <c r="AG288" i="7"/>
  <c r="AF288" i="7"/>
  <c r="AE288" i="7"/>
  <c r="AD288" i="7"/>
  <c r="AB288" i="7"/>
  <c r="AA288" i="7"/>
  <c r="Z288" i="7"/>
  <c r="Y288" i="7"/>
  <c r="X288" i="7"/>
  <c r="W288" i="7"/>
  <c r="U288" i="7"/>
  <c r="T288" i="7"/>
  <c r="S288" i="7"/>
  <c r="R288" i="7"/>
  <c r="Q288" i="7"/>
  <c r="P288" i="7"/>
  <c r="N288" i="7"/>
  <c r="M288" i="7"/>
  <c r="L288" i="7"/>
  <c r="K288" i="7"/>
  <c r="J288" i="7"/>
  <c r="I288" i="7"/>
  <c r="G288" i="7"/>
  <c r="F288" i="7"/>
  <c r="E288" i="7"/>
  <c r="D288" i="7"/>
  <c r="C288" i="7"/>
  <c r="B288" i="7"/>
  <c r="AP287" i="7"/>
  <c r="AO287" i="7"/>
  <c r="AN287" i="7"/>
  <c r="AM287" i="7"/>
  <c r="AL287" i="7"/>
  <c r="AK287" i="7"/>
  <c r="AI287" i="7"/>
  <c r="AH287" i="7"/>
  <c r="AG287" i="7"/>
  <c r="AF287" i="7"/>
  <c r="AE287" i="7"/>
  <c r="AD287" i="7"/>
  <c r="AB287" i="7"/>
  <c r="AA287" i="7"/>
  <c r="Z287" i="7"/>
  <c r="Y287" i="7"/>
  <c r="X287" i="7"/>
  <c r="W287" i="7"/>
  <c r="U287" i="7"/>
  <c r="T287" i="7"/>
  <c r="S287" i="7"/>
  <c r="R287" i="7"/>
  <c r="Q287" i="7"/>
  <c r="P287" i="7"/>
  <c r="N287" i="7"/>
  <c r="M287" i="7"/>
  <c r="L287" i="7"/>
  <c r="K287" i="7"/>
  <c r="J287" i="7"/>
  <c r="I287" i="7"/>
  <c r="G287" i="7"/>
  <c r="F287" i="7"/>
  <c r="E287" i="7"/>
  <c r="D287" i="7"/>
  <c r="C287" i="7"/>
  <c r="B287" i="7"/>
  <c r="AP286" i="7"/>
  <c r="AO286" i="7"/>
  <c r="AN286" i="7"/>
  <c r="AM286" i="7"/>
  <c r="AL286" i="7"/>
  <c r="AK286" i="7"/>
  <c r="AI286" i="7"/>
  <c r="AH286" i="7"/>
  <c r="AG286" i="7"/>
  <c r="AF286" i="7"/>
  <c r="AE286" i="7"/>
  <c r="AD286" i="7"/>
  <c r="AB286" i="7"/>
  <c r="AA286" i="7"/>
  <c r="Z286" i="7"/>
  <c r="Y286" i="7"/>
  <c r="X286" i="7"/>
  <c r="W286" i="7"/>
  <c r="U286" i="7"/>
  <c r="T286" i="7"/>
  <c r="S286" i="7"/>
  <c r="R286" i="7"/>
  <c r="Q286" i="7"/>
  <c r="P286" i="7"/>
  <c r="N286" i="7"/>
  <c r="M286" i="7"/>
  <c r="L286" i="7"/>
  <c r="K286" i="7"/>
  <c r="J286" i="7"/>
  <c r="I286" i="7"/>
  <c r="G286" i="7"/>
  <c r="F286" i="7"/>
  <c r="E286" i="7"/>
  <c r="D286" i="7"/>
  <c r="C286" i="7"/>
  <c r="B286" i="7"/>
  <c r="AP285" i="7"/>
  <c r="AO285" i="7"/>
  <c r="AN285" i="7"/>
  <c r="AM285" i="7"/>
  <c r="AL285" i="7"/>
  <c r="AK285" i="7"/>
  <c r="AI285" i="7"/>
  <c r="AH285" i="7"/>
  <c r="AG285" i="7"/>
  <c r="AF285" i="7"/>
  <c r="AE285" i="7"/>
  <c r="AD285" i="7"/>
  <c r="AB285" i="7"/>
  <c r="AA285" i="7"/>
  <c r="Z285" i="7"/>
  <c r="Y285" i="7"/>
  <c r="X285" i="7"/>
  <c r="W285" i="7"/>
  <c r="U285" i="7"/>
  <c r="T285" i="7"/>
  <c r="S285" i="7"/>
  <c r="R285" i="7"/>
  <c r="Q285" i="7"/>
  <c r="P285" i="7"/>
  <c r="N285" i="7"/>
  <c r="M285" i="7"/>
  <c r="L285" i="7"/>
  <c r="K285" i="7"/>
  <c r="J285" i="7"/>
  <c r="I285" i="7"/>
  <c r="G285" i="7"/>
  <c r="F285" i="7"/>
  <c r="E285" i="7"/>
  <c r="D285" i="7"/>
  <c r="C285" i="7"/>
  <c r="B285" i="7"/>
  <c r="AP284" i="7"/>
  <c r="AO284" i="7"/>
  <c r="AN284" i="7"/>
  <c r="AM284" i="7"/>
  <c r="AL284" i="7"/>
  <c r="AK284" i="7"/>
  <c r="AI284" i="7"/>
  <c r="AH284" i="7"/>
  <c r="AG284" i="7"/>
  <c r="AF284" i="7"/>
  <c r="AE284" i="7"/>
  <c r="AD284" i="7"/>
  <c r="AB284" i="7"/>
  <c r="AA284" i="7"/>
  <c r="Z284" i="7"/>
  <c r="Y284" i="7"/>
  <c r="X284" i="7"/>
  <c r="W284" i="7"/>
  <c r="U284" i="7"/>
  <c r="T284" i="7"/>
  <c r="S284" i="7"/>
  <c r="R284" i="7"/>
  <c r="Q284" i="7"/>
  <c r="P284" i="7"/>
  <c r="N284" i="7"/>
  <c r="M284" i="7"/>
  <c r="L284" i="7"/>
  <c r="K284" i="7"/>
  <c r="J284" i="7"/>
  <c r="I284" i="7"/>
  <c r="G284" i="7"/>
  <c r="F284" i="7"/>
  <c r="E284" i="7"/>
  <c r="D284" i="7"/>
  <c r="C284" i="7"/>
  <c r="B284" i="7"/>
  <c r="AP283" i="7"/>
  <c r="AO283" i="7"/>
  <c r="AN283" i="7"/>
  <c r="AM283" i="7"/>
  <c r="AL283" i="7"/>
  <c r="AK283" i="7"/>
  <c r="AI283" i="7"/>
  <c r="AH283" i="7"/>
  <c r="AG283" i="7"/>
  <c r="AF283" i="7"/>
  <c r="AE283" i="7"/>
  <c r="AD283" i="7"/>
  <c r="AB283" i="7"/>
  <c r="AA283" i="7"/>
  <c r="Z283" i="7"/>
  <c r="Y283" i="7"/>
  <c r="X283" i="7"/>
  <c r="W283" i="7"/>
  <c r="U283" i="7"/>
  <c r="T283" i="7"/>
  <c r="S283" i="7"/>
  <c r="R283" i="7"/>
  <c r="Q283" i="7"/>
  <c r="P283" i="7"/>
  <c r="N283" i="7"/>
  <c r="M283" i="7"/>
  <c r="L283" i="7"/>
  <c r="K283" i="7"/>
  <c r="J283" i="7"/>
  <c r="I283" i="7"/>
  <c r="G283" i="7"/>
  <c r="F283" i="7"/>
  <c r="E283" i="7"/>
  <c r="D283" i="7"/>
  <c r="C283" i="7"/>
  <c r="B283" i="7"/>
  <c r="AP282" i="7"/>
  <c r="AO282" i="7"/>
  <c r="AN282" i="7"/>
  <c r="AM282" i="7"/>
  <c r="AL282" i="7"/>
  <c r="AK282" i="7"/>
  <c r="AI282" i="7"/>
  <c r="AH282" i="7"/>
  <c r="AG282" i="7"/>
  <c r="AF282" i="7"/>
  <c r="AE282" i="7"/>
  <c r="AD282" i="7"/>
  <c r="AB282" i="7"/>
  <c r="AA282" i="7"/>
  <c r="Z282" i="7"/>
  <c r="Y282" i="7"/>
  <c r="X282" i="7"/>
  <c r="W282" i="7"/>
  <c r="U282" i="7"/>
  <c r="T282" i="7"/>
  <c r="S282" i="7"/>
  <c r="R282" i="7"/>
  <c r="Q282" i="7"/>
  <c r="P282" i="7"/>
  <c r="N282" i="7"/>
  <c r="M282" i="7"/>
  <c r="L282" i="7"/>
  <c r="K282" i="7"/>
  <c r="J282" i="7"/>
  <c r="I282" i="7"/>
  <c r="G282" i="7"/>
  <c r="F282" i="7"/>
  <c r="E282" i="7"/>
  <c r="D282" i="7"/>
  <c r="C282" i="7"/>
  <c r="B282" i="7"/>
  <c r="AP281" i="7"/>
  <c r="AO281" i="7"/>
  <c r="AN281" i="7"/>
  <c r="AM281" i="7"/>
  <c r="AL281" i="7"/>
  <c r="AK281" i="7"/>
  <c r="AI281" i="7"/>
  <c r="AH281" i="7"/>
  <c r="AG281" i="7"/>
  <c r="AF281" i="7"/>
  <c r="AE281" i="7"/>
  <c r="AD281" i="7"/>
  <c r="AB281" i="7"/>
  <c r="AA281" i="7"/>
  <c r="Z281" i="7"/>
  <c r="Y281" i="7"/>
  <c r="X281" i="7"/>
  <c r="W281" i="7"/>
  <c r="U281" i="7"/>
  <c r="T281" i="7"/>
  <c r="S281" i="7"/>
  <c r="R281" i="7"/>
  <c r="Q281" i="7"/>
  <c r="P281" i="7"/>
  <c r="N281" i="7"/>
  <c r="M281" i="7"/>
  <c r="L281" i="7"/>
  <c r="K281" i="7"/>
  <c r="J281" i="7"/>
  <c r="I281" i="7"/>
  <c r="G281" i="7"/>
  <c r="F281" i="7"/>
  <c r="E281" i="7"/>
  <c r="D281" i="7"/>
  <c r="C281" i="7"/>
  <c r="B281" i="7"/>
  <c r="AP280" i="7"/>
  <c r="AO280" i="7"/>
  <c r="AN280" i="7"/>
  <c r="AM280" i="7"/>
  <c r="AL280" i="7"/>
  <c r="AK280" i="7"/>
  <c r="AI280" i="7"/>
  <c r="AH280" i="7"/>
  <c r="AG280" i="7"/>
  <c r="AF280" i="7"/>
  <c r="AE280" i="7"/>
  <c r="AD280" i="7"/>
  <c r="AB280" i="7"/>
  <c r="AA280" i="7"/>
  <c r="Z280" i="7"/>
  <c r="Y280" i="7"/>
  <c r="X280" i="7"/>
  <c r="W280" i="7"/>
  <c r="U280" i="7"/>
  <c r="T280" i="7"/>
  <c r="S280" i="7"/>
  <c r="R280" i="7"/>
  <c r="Q280" i="7"/>
  <c r="P280" i="7"/>
  <c r="N280" i="7"/>
  <c r="M280" i="7"/>
  <c r="L280" i="7"/>
  <c r="K280" i="7"/>
  <c r="J280" i="7"/>
  <c r="I280" i="7"/>
  <c r="G280" i="7"/>
  <c r="F280" i="7"/>
  <c r="E280" i="7"/>
  <c r="D280" i="7"/>
  <c r="C280" i="7"/>
  <c r="B280" i="7"/>
  <c r="AP279" i="7"/>
  <c r="AO279" i="7"/>
  <c r="AN279" i="7"/>
  <c r="AM279" i="7"/>
  <c r="AL279" i="7"/>
  <c r="AK279" i="7"/>
  <c r="AI279" i="7"/>
  <c r="AH279" i="7"/>
  <c r="AG279" i="7"/>
  <c r="AF279" i="7"/>
  <c r="AE279" i="7"/>
  <c r="AD279" i="7"/>
  <c r="AB279" i="7"/>
  <c r="AA279" i="7"/>
  <c r="Z279" i="7"/>
  <c r="Y279" i="7"/>
  <c r="X279" i="7"/>
  <c r="W279" i="7"/>
  <c r="U279" i="7"/>
  <c r="T279" i="7"/>
  <c r="S279" i="7"/>
  <c r="R279" i="7"/>
  <c r="Q279" i="7"/>
  <c r="P279" i="7"/>
  <c r="N279" i="7"/>
  <c r="M279" i="7"/>
  <c r="L279" i="7"/>
  <c r="K279" i="7"/>
  <c r="J279" i="7"/>
  <c r="I279" i="7"/>
  <c r="G279" i="7"/>
  <c r="F279" i="7"/>
  <c r="E279" i="7"/>
  <c r="D279" i="7"/>
  <c r="C279" i="7"/>
  <c r="B279" i="7"/>
  <c r="AP278" i="7"/>
  <c r="AO278" i="7"/>
  <c r="AN278" i="7"/>
  <c r="AM278" i="7"/>
  <c r="AL278" i="7"/>
  <c r="AK278" i="7"/>
  <c r="AI278" i="7"/>
  <c r="AH278" i="7"/>
  <c r="AG278" i="7"/>
  <c r="AF278" i="7"/>
  <c r="AE278" i="7"/>
  <c r="AD278" i="7"/>
  <c r="AB278" i="7"/>
  <c r="AA278" i="7"/>
  <c r="Z278" i="7"/>
  <c r="Y278" i="7"/>
  <c r="X278" i="7"/>
  <c r="W278" i="7"/>
  <c r="U278" i="7"/>
  <c r="T278" i="7"/>
  <c r="S278" i="7"/>
  <c r="R278" i="7"/>
  <c r="Q278" i="7"/>
  <c r="P278" i="7"/>
  <c r="N278" i="7"/>
  <c r="M278" i="7"/>
  <c r="L278" i="7"/>
  <c r="K278" i="7"/>
  <c r="J278" i="7"/>
  <c r="I278" i="7"/>
  <c r="G278" i="7"/>
  <c r="F278" i="7"/>
  <c r="E278" i="7"/>
  <c r="D278" i="7"/>
  <c r="C278" i="7"/>
  <c r="B278" i="7"/>
  <c r="AP277" i="7"/>
  <c r="AO277" i="7"/>
  <c r="AN277" i="7"/>
  <c r="AM277" i="7"/>
  <c r="AL277" i="7"/>
  <c r="AK277" i="7"/>
  <c r="AI277" i="7"/>
  <c r="AH277" i="7"/>
  <c r="AG277" i="7"/>
  <c r="AF277" i="7"/>
  <c r="AE277" i="7"/>
  <c r="AD277" i="7"/>
  <c r="AB277" i="7"/>
  <c r="AA277" i="7"/>
  <c r="Z277" i="7"/>
  <c r="Y277" i="7"/>
  <c r="X277" i="7"/>
  <c r="W277" i="7"/>
  <c r="U277" i="7"/>
  <c r="T277" i="7"/>
  <c r="S277" i="7"/>
  <c r="R277" i="7"/>
  <c r="Q277" i="7"/>
  <c r="P277" i="7"/>
  <c r="N277" i="7"/>
  <c r="M277" i="7"/>
  <c r="L277" i="7"/>
  <c r="K277" i="7"/>
  <c r="J277" i="7"/>
  <c r="I277" i="7"/>
  <c r="G277" i="7"/>
  <c r="F277" i="7"/>
  <c r="E277" i="7"/>
  <c r="D277" i="7"/>
  <c r="C277" i="7"/>
  <c r="B277" i="7"/>
  <c r="AP276" i="7"/>
  <c r="AO276" i="7"/>
  <c r="AN276" i="7"/>
  <c r="AM276" i="7"/>
  <c r="AL276" i="7"/>
  <c r="AK276" i="7"/>
  <c r="AI276" i="7"/>
  <c r="AH276" i="7"/>
  <c r="AG276" i="7"/>
  <c r="AF276" i="7"/>
  <c r="AE276" i="7"/>
  <c r="AD276" i="7"/>
  <c r="AB276" i="7"/>
  <c r="AA276" i="7"/>
  <c r="Z276" i="7"/>
  <c r="Y276" i="7"/>
  <c r="X276" i="7"/>
  <c r="W276" i="7"/>
  <c r="U276" i="7"/>
  <c r="T276" i="7"/>
  <c r="S276" i="7"/>
  <c r="R276" i="7"/>
  <c r="Q276" i="7"/>
  <c r="P276" i="7"/>
  <c r="N276" i="7"/>
  <c r="M276" i="7"/>
  <c r="L276" i="7"/>
  <c r="K276" i="7"/>
  <c r="J276" i="7"/>
  <c r="I276" i="7"/>
  <c r="G276" i="7"/>
  <c r="F276" i="7"/>
  <c r="E276" i="7"/>
  <c r="D276" i="7"/>
  <c r="C276" i="7"/>
  <c r="B276" i="7"/>
  <c r="AP275" i="7"/>
  <c r="AO275" i="7"/>
  <c r="AN275" i="7"/>
  <c r="AM275" i="7"/>
  <c r="AL275" i="7"/>
  <c r="AK275" i="7"/>
  <c r="AI275" i="7"/>
  <c r="AH275" i="7"/>
  <c r="AG275" i="7"/>
  <c r="AF275" i="7"/>
  <c r="AE275" i="7"/>
  <c r="AD275" i="7"/>
  <c r="AB275" i="7"/>
  <c r="AA275" i="7"/>
  <c r="Z275" i="7"/>
  <c r="Y275" i="7"/>
  <c r="X275" i="7"/>
  <c r="W275" i="7"/>
  <c r="U275" i="7"/>
  <c r="T275" i="7"/>
  <c r="S275" i="7"/>
  <c r="R275" i="7"/>
  <c r="Q275" i="7"/>
  <c r="P275" i="7"/>
  <c r="N275" i="7"/>
  <c r="M275" i="7"/>
  <c r="L275" i="7"/>
  <c r="K275" i="7"/>
  <c r="J275" i="7"/>
  <c r="I275" i="7"/>
  <c r="G275" i="7"/>
  <c r="F275" i="7"/>
  <c r="E275" i="7"/>
  <c r="D275" i="7"/>
  <c r="C275" i="7"/>
  <c r="B275" i="7"/>
  <c r="AP274" i="7"/>
  <c r="AO274" i="7"/>
  <c r="AN274" i="7"/>
  <c r="AM274" i="7"/>
  <c r="AL274" i="7"/>
  <c r="AK274" i="7"/>
  <c r="AI274" i="7"/>
  <c r="AH274" i="7"/>
  <c r="AG274" i="7"/>
  <c r="AF274" i="7"/>
  <c r="AE274" i="7"/>
  <c r="AD274" i="7"/>
  <c r="AB274" i="7"/>
  <c r="AA274" i="7"/>
  <c r="Z274" i="7"/>
  <c r="Y274" i="7"/>
  <c r="X274" i="7"/>
  <c r="W274" i="7"/>
  <c r="U274" i="7"/>
  <c r="T274" i="7"/>
  <c r="S274" i="7"/>
  <c r="R274" i="7"/>
  <c r="Q274" i="7"/>
  <c r="P274" i="7"/>
  <c r="N274" i="7"/>
  <c r="M274" i="7"/>
  <c r="L274" i="7"/>
  <c r="K274" i="7"/>
  <c r="J274" i="7"/>
  <c r="I274" i="7"/>
  <c r="G274" i="7"/>
  <c r="F274" i="7"/>
  <c r="E274" i="7"/>
  <c r="D274" i="7"/>
  <c r="C274" i="7"/>
  <c r="B274" i="7"/>
  <c r="AP273" i="7"/>
  <c r="AO273" i="7"/>
  <c r="AN273" i="7"/>
  <c r="AM273" i="7"/>
  <c r="AL273" i="7"/>
  <c r="AK273" i="7"/>
  <c r="AI273" i="7"/>
  <c r="AH273" i="7"/>
  <c r="AG273" i="7"/>
  <c r="AF273" i="7"/>
  <c r="AE273" i="7"/>
  <c r="AD273" i="7"/>
  <c r="AB273" i="7"/>
  <c r="AA273" i="7"/>
  <c r="Z273" i="7"/>
  <c r="Y273" i="7"/>
  <c r="X273" i="7"/>
  <c r="W273" i="7"/>
  <c r="U273" i="7"/>
  <c r="T273" i="7"/>
  <c r="S273" i="7"/>
  <c r="R273" i="7"/>
  <c r="Q273" i="7"/>
  <c r="P273" i="7"/>
  <c r="N273" i="7"/>
  <c r="M273" i="7"/>
  <c r="L273" i="7"/>
  <c r="K273" i="7"/>
  <c r="J273" i="7"/>
  <c r="I273" i="7"/>
  <c r="G273" i="7"/>
  <c r="F273" i="7"/>
  <c r="E273" i="7"/>
  <c r="D273" i="7"/>
  <c r="C273" i="7"/>
  <c r="B273" i="7"/>
  <c r="AP272" i="7"/>
  <c r="AO272" i="7"/>
  <c r="AN272" i="7"/>
  <c r="AM272" i="7"/>
  <c r="AL272" i="7"/>
  <c r="AK272" i="7"/>
  <c r="AI272" i="7"/>
  <c r="AH272" i="7"/>
  <c r="AG272" i="7"/>
  <c r="AF272" i="7"/>
  <c r="AE272" i="7"/>
  <c r="AD272" i="7"/>
  <c r="AB272" i="7"/>
  <c r="AA272" i="7"/>
  <c r="Z272" i="7"/>
  <c r="Y272" i="7"/>
  <c r="X272" i="7"/>
  <c r="W272" i="7"/>
  <c r="U272" i="7"/>
  <c r="T272" i="7"/>
  <c r="S272" i="7"/>
  <c r="R272" i="7"/>
  <c r="Q272" i="7"/>
  <c r="P272" i="7"/>
  <c r="N272" i="7"/>
  <c r="M272" i="7"/>
  <c r="L272" i="7"/>
  <c r="K272" i="7"/>
  <c r="J272" i="7"/>
  <c r="I272" i="7"/>
  <c r="G272" i="7"/>
  <c r="F272" i="7"/>
  <c r="E272" i="7"/>
  <c r="D272" i="7"/>
  <c r="C272" i="7"/>
  <c r="B272" i="7"/>
  <c r="AP271" i="7"/>
  <c r="AO271" i="7"/>
  <c r="AN271" i="7"/>
  <c r="AM271" i="7"/>
  <c r="AL271" i="7"/>
  <c r="AK271" i="7"/>
  <c r="AI271" i="7"/>
  <c r="AH271" i="7"/>
  <c r="AG271" i="7"/>
  <c r="AF271" i="7"/>
  <c r="AE271" i="7"/>
  <c r="AD271" i="7"/>
  <c r="AB271" i="7"/>
  <c r="AA271" i="7"/>
  <c r="Z271" i="7"/>
  <c r="Y271" i="7"/>
  <c r="X271" i="7"/>
  <c r="W271" i="7"/>
  <c r="U271" i="7"/>
  <c r="T271" i="7"/>
  <c r="S271" i="7"/>
  <c r="R271" i="7"/>
  <c r="Q271" i="7"/>
  <c r="P271" i="7"/>
  <c r="N271" i="7"/>
  <c r="M271" i="7"/>
  <c r="L271" i="7"/>
  <c r="K271" i="7"/>
  <c r="J271" i="7"/>
  <c r="I271" i="7"/>
  <c r="G271" i="7"/>
  <c r="F271" i="7"/>
  <c r="E271" i="7"/>
  <c r="D271" i="7"/>
  <c r="C271" i="7"/>
  <c r="B271" i="7"/>
  <c r="AP270" i="7"/>
  <c r="AO270" i="7"/>
  <c r="AN270" i="7"/>
  <c r="AM270" i="7"/>
  <c r="AL270" i="7"/>
  <c r="AK270" i="7"/>
  <c r="AI270" i="7"/>
  <c r="AH270" i="7"/>
  <c r="AG270" i="7"/>
  <c r="AF270" i="7"/>
  <c r="AE270" i="7"/>
  <c r="AD270" i="7"/>
  <c r="AB270" i="7"/>
  <c r="AA270" i="7"/>
  <c r="Z270" i="7"/>
  <c r="Y270" i="7"/>
  <c r="X270" i="7"/>
  <c r="W270" i="7"/>
  <c r="U270" i="7"/>
  <c r="T270" i="7"/>
  <c r="S270" i="7"/>
  <c r="R270" i="7"/>
  <c r="Q270" i="7"/>
  <c r="P270" i="7"/>
  <c r="N270" i="7"/>
  <c r="M270" i="7"/>
  <c r="L270" i="7"/>
  <c r="K270" i="7"/>
  <c r="J270" i="7"/>
  <c r="I270" i="7"/>
  <c r="G270" i="7"/>
  <c r="F270" i="7"/>
  <c r="E270" i="7"/>
  <c r="D270" i="7"/>
  <c r="C270" i="7"/>
  <c r="B270" i="7"/>
  <c r="AP269" i="7"/>
  <c r="AO269" i="7"/>
  <c r="AN269" i="7"/>
  <c r="AM269" i="7"/>
  <c r="AL269" i="7"/>
  <c r="AK269" i="7"/>
  <c r="AI269" i="7"/>
  <c r="AH269" i="7"/>
  <c r="AG269" i="7"/>
  <c r="AF269" i="7"/>
  <c r="AE269" i="7"/>
  <c r="AD269" i="7"/>
  <c r="AB269" i="7"/>
  <c r="AA269" i="7"/>
  <c r="Z269" i="7"/>
  <c r="Y269" i="7"/>
  <c r="X269" i="7"/>
  <c r="W269" i="7"/>
  <c r="U269" i="7"/>
  <c r="T269" i="7"/>
  <c r="S269" i="7"/>
  <c r="R269" i="7"/>
  <c r="Q269" i="7"/>
  <c r="P269" i="7"/>
  <c r="N269" i="7"/>
  <c r="M269" i="7"/>
  <c r="L269" i="7"/>
  <c r="K269" i="7"/>
  <c r="J269" i="7"/>
  <c r="I269" i="7"/>
  <c r="G269" i="7"/>
  <c r="F269" i="7"/>
  <c r="E269" i="7"/>
  <c r="D269" i="7"/>
  <c r="C269" i="7"/>
  <c r="B269" i="7"/>
  <c r="AP268" i="7"/>
  <c r="AO268" i="7"/>
  <c r="AN268" i="7"/>
  <c r="AM268" i="7"/>
  <c r="AL268" i="7"/>
  <c r="AK268" i="7"/>
  <c r="AI268" i="7"/>
  <c r="AH268" i="7"/>
  <c r="AG268" i="7"/>
  <c r="AF268" i="7"/>
  <c r="AE268" i="7"/>
  <c r="AD268" i="7"/>
  <c r="AB268" i="7"/>
  <c r="AA268" i="7"/>
  <c r="Z268" i="7"/>
  <c r="Y268" i="7"/>
  <c r="X268" i="7"/>
  <c r="W268" i="7"/>
  <c r="U268" i="7"/>
  <c r="T268" i="7"/>
  <c r="S268" i="7"/>
  <c r="R268" i="7"/>
  <c r="Q268" i="7"/>
  <c r="P268" i="7"/>
  <c r="N268" i="7"/>
  <c r="M268" i="7"/>
  <c r="L268" i="7"/>
  <c r="K268" i="7"/>
  <c r="J268" i="7"/>
  <c r="I268" i="7"/>
  <c r="G268" i="7"/>
  <c r="F268" i="7"/>
  <c r="E268" i="7"/>
  <c r="D268" i="7"/>
  <c r="C268" i="7"/>
  <c r="B268" i="7"/>
  <c r="AP267" i="7"/>
  <c r="AO267" i="7"/>
  <c r="AN267" i="7"/>
  <c r="AM267" i="7"/>
  <c r="AL267" i="7"/>
  <c r="AK267" i="7"/>
  <c r="AI267" i="7"/>
  <c r="AH267" i="7"/>
  <c r="AG267" i="7"/>
  <c r="AF267" i="7"/>
  <c r="AE267" i="7"/>
  <c r="AD267" i="7"/>
  <c r="AB267" i="7"/>
  <c r="AA267" i="7"/>
  <c r="Z267" i="7"/>
  <c r="Y267" i="7"/>
  <c r="X267" i="7"/>
  <c r="W267" i="7"/>
  <c r="U267" i="7"/>
  <c r="T267" i="7"/>
  <c r="S267" i="7"/>
  <c r="R267" i="7"/>
  <c r="Q267" i="7"/>
  <c r="P267" i="7"/>
  <c r="N267" i="7"/>
  <c r="M267" i="7"/>
  <c r="L267" i="7"/>
  <c r="K267" i="7"/>
  <c r="J267" i="7"/>
  <c r="I267" i="7"/>
  <c r="G267" i="7"/>
  <c r="F267" i="7"/>
  <c r="E267" i="7"/>
  <c r="D267" i="7"/>
  <c r="C267" i="7"/>
  <c r="B267" i="7"/>
  <c r="AP266" i="7"/>
  <c r="AO266" i="7"/>
  <c r="AN266" i="7"/>
  <c r="AM266" i="7"/>
  <c r="AL266" i="7"/>
  <c r="AK266" i="7"/>
  <c r="AI266" i="7"/>
  <c r="AH266" i="7"/>
  <c r="AG266" i="7"/>
  <c r="AF266" i="7"/>
  <c r="AE266" i="7"/>
  <c r="AD266" i="7"/>
  <c r="AB266" i="7"/>
  <c r="AA266" i="7"/>
  <c r="Z266" i="7"/>
  <c r="Y266" i="7"/>
  <c r="X266" i="7"/>
  <c r="W266" i="7"/>
  <c r="U266" i="7"/>
  <c r="T266" i="7"/>
  <c r="S266" i="7"/>
  <c r="R266" i="7"/>
  <c r="Q266" i="7"/>
  <c r="P266" i="7"/>
  <c r="N266" i="7"/>
  <c r="M266" i="7"/>
  <c r="L266" i="7"/>
  <c r="K266" i="7"/>
  <c r="J266" i="7"/>
  <c r="I266" i="7"/>
  <c r="G266" i="7"/>
  <c r="F266" i="7"/>
  <c r="E266" i="7"/>
  <c r="D266" i="7"/>
  <c r="C266" i="7"/>
  <c r="B266" i="7"/>
  <c r="AP265" i="7"/>
  <c r="AO265" i="7"/>
  <c r="AN265" i="7"/>
  <c r="AM265" i="7"/>
  <c r="AL265" i="7"/>
  <c r="AK265" i="7"/>
  <c r="AI265" i="7"/>
  <c r="AH265" i="7"/>
  <c r="AG265" i="7"/>
  <c r="AF265" i="7"/>
  <c r="AE265" i="7"/>
  <c r="AD265" i="7"/>
  <c r="AB265" i="7"/>
  <c r="AA265" i="7"/>
  <c r="Z265" i="7"/>
  <c r="Y265" i="7"/>
  <c r="X265" i="7"/>
  <c r="W265" i="7"/>
  <c r="U265" i="7"/>
  <c r="T265" i="7"/>
  <c r="S265" i="7"/>
  <c r="R265" i="7"/>
  <c r="Q265" i="7"/>
  <c r="P265" i="7"/>
  <c r="N265" i="7"/>
  <c r="M265" i="7"/>
  <c r="L265" i="7"/>
  <c r="K265" i="7"/>
  <c r="J265" i="7"/>
  <c r="I265" i="7"/>
  <c r="G265" i="7"/>
  <c r="F265" i="7"/>
  <c r="E265" i="7"/>
  <c r="D265" i="7"/>
  <c r="C265" i="7"/>
  <c r="B265" i="7"/>
  <c r="AP264" i="7"/>
  <c r="AO264" i="7"/>
  <c r="AN264" i="7"/>
  <c r="AM264" i="7"/>
  <c r="AL264" i="7"/>
  <c r="AK264" i="7"/>
  <c r="AI264" i="7"/>
  <c r="AH264" i="7"/>
  <c r="AG264" i="7"/>
  <c r="AF264" i="7"/>
  <c r="AE264" i="7"/>
  <c r="AD264" i="7"/>
  <c r="AB264" i="7"/>
  <c r="AA264" i="7"/>
  <c r="Z264" i="7"/>
  <c r="Y264" i="7"/>
  <c r="X264" i="7"/>
  <c r="W264" i="7"/>
  <c r="U264" i="7"/>
  <c r="T264" i="7"/>
  <c r="S264" i="7"/>
  <c r="R264" i="7"/>
  <c r="Q264" i="7"/>
  <c r="P264" i="7"/>
  <c r="N264" i="7"/>
  <c r="M264" i="7"/>
  <c r="L264" i="7"/>
  <c r="K264" i="7"/>
  <c r="J264" i="7"/>
  <c r="I264" i="7"/>
  <c r="G264" i="7"/>
  <c r="F264" i="7"/>
  <c r="E264" i="7"/>
  <c r="D264" i="7"/>
  <c r="C264" i="7"/>
  <c r="B264" i="7"/>
  <c r="AP263" i="7"/>
  <c r="AO263" i="7"/>
  <c r="AN263" i="7"/>
  <c r="AM263" i="7"/>
  <c r="AL263" i="7"/>
  <c r="AK263" i="7"/>
  <c r="AI263" i="7"/>
  <c r="AH263" i="7"/>
  <c r="AG263" i="7"/>
  <c r="AF263" i="7"/>
  <c r="AE263" i="7"/>
  <c r="AD263" i="7"/>
  <c r="AB263" i="7"/>
  <c r="AA263" i="7"/>
  <c r="Z263" i="7"/>
  <c r="Y263" i="7"/>
  <c r="X263" i="7"/>
  <c r="W263" i="7"/>
  <c r="U263" i="7"/>
  <c r="T263" i="7"/>
  <c r="S263" i="7"/>
  <c r="R263" i="7"/>
  <c r="Q263" i="7"/>
  <c r="P263" i="7"/>
  <c r="N263" i="7"/>
  <c r="M263" i="7"/>
  <c r="L263" i="7"/>
  <c r="K263" i="7"/>
  <c r="J263" i="7"/>
  <c r="I263" i="7"/>
  <c r="G263" i="7"/>
  <c r="F263" i="7"/>
  <c r="E263" i="7"/>
  <c r="D263" i="7"/>
  <c r="C263" i="7"/>
  <c r="B263" i="7"/>
  <c r="AP262" i="7"/>
  <c r="AO262" i="7"/>
  <c r="AN262" i="7"/>
  <c r="AM262" i="7"/>
  <c r="AL262" i="7"/>
  <c r="AK262" i="7"/>
  <c r="AI262" i="7"/>
  <c r="AH262" i="7"/>
  <c r="AG262" i="7"/>
  <c r="AF262" i="7"/>
  <c r="AE262" i="7"/>
  <c r="AD262" i="7"/>
  <c r="AB262" i="7"/>
  <c r="AA262" i="7"/>
  <c r="Z262" i="7"/>
  <c r="Y262" i="7"/>
  <c r="X262" i="7"/>
  <c r="W262" i="7"/>
  <c r="U262" i="7"/>
  <c r="T262" i="7"/>
  <c r="S262" i="7"/>
  <c r="R262" i="7"/>
  <c r="Q262" i="7"/>
  <c r="P262" i="7"/>
  <c r="N262" i="7"/>
  <c r="M262" i="7"/>
  <c r="L262" i="7"/>
  <c r="K262" i="7"/>
  <c r="J262" i="7"/>
  <c r="I262" i="7"/>
  <c r="G262" i="7"/>
  <c r="F262" i="7"/>
  <c r="E262" i="7"/>
  <c r="D262" i="7"/>
  <c r="C262" i="7"/>
  <c r="B262" i="7"/>
  <c r="AP261" i="7"/>
  <c r="AO261" i="7"/>
  <c r="AN261" i="7"/>
  <c r="AM261" i="7"/>
  <c r="AL261" i="7"/>
  <c r="AK261" i="7"/>
  <c r="AI261" i="7"/>
  <c r="AH261" i="7"/>
  <c r="AG261" i="7"/>
  <c r="AF261" i="7"/>
  <c r="AE261" i="7"/>
  <c r="AD261" i="7"/>
  <c r="AB261" i="7"/>
  <c r="AA261" i="7"/>
  <c r="Z261" i="7"/>
  <c r="Y261" i="7"/>
  <c r="X261" i="7"/>
  <c r="W261" i="7"/>
  <c r="U261" i="7"/>
  <c r="T261" i="7"/>
  <c r="S261" i="7"/>
  <c r="R261" i="7"/>
  <c r="Q261" i="7"/>
  <c r="P261" i="7"/>
  <c r="N261" i="7"/>
  <c r="M261" i="7"/>
  <c r="L261" i="7"/>
  <c r="K261" i="7"/>
  <c r="J261" i="7"/>
  <c r="I261" i="7"/>
  <c r="G261" i="7"/>
  <c r="F261" i="7"/>
  <c r="E261" i="7"/>
  <c r="D261" i="7"/>
  <c r="C261" i="7"/>
  <c r="B261" i="7"/>
  <c r="AP260" i="7"/>
  <c r="AO260" i="7"/>
  <c r="AN260" i="7"/>
  <c r="AM260" i="7"/>
  <c r="AL260" i="7"/>
  <c r="AK260" i="7"/>
  <c r="AI260" i="7"/>
  <c r="AH260" i="7"/>
  <c r="AG260" i="7"/>
  <c r="AF260" i="7"/>
  <c r="AE260" i="7"/>
  <c r="AD260" i="7"/>
  <c r="AB260" i="7"/>
  <c r="AA260" i="7"/>
  <c r="Z260" i="7"/>
  <c r="Y260" i="7"/>
  <c r="X260" i="7"/>
  <c r="W260" i="7"/>
  <c r="U260" i="7"/>
  <c r="T260" i="7"/>
  <c r="S260" i="7"/>
  <c r="R260" i="7"/>
  <c r="Q260" i="7"/>
  <c r="P260" i="7"/>
  <c r="N260" i="7"/>
  <c r="M260" i="7"/>
  <c r="L260" i="7"/>
  <c r="K260" i="7"/>
  <c r="J260" i="7"/>
  <c r="I260" i="7"/>
  <c r="G260" i="7"/>
  <c r="F260" i="7"/>
  <c r="E260" i="7"/>
  <c r="D260" i="7"/>
  <c r="C260" i="7"/>
  <c r="B260" i="7"/>
  <c r="AP259" i="7"/>
  <c r="AO259" i="7"/>
  <c r="AN259" i="7"/>
  <c r="AM259" i="7"/>
  <c r="AL259" i="7"/>
  <c r="AK259" i="7"/>
  <c r="AI259" i="7"/>
  <c r="AH259" i="7"/>
  <c r="AG259" i="7"/>
  <c r="AF259" i="7"/>
  <c r="AE259" i="7"/>
  <c r="AD259" i="7"/>
  <c r="AB259" i="7"/>
  <c r="AA259" i="7"/>
  <c r="Z259" i="7"/>
  <c r="Y259" i="7"/>
  <c r="X259" i="7"/>
  <c r="W259" i="7"/>
  <c r="U259" i="7"/>
  <c r="T259" i="7"/>
  <c r="S259" i="7"/>
  <c r="R259" i="7"/>
  <c r="Q259" i="7"/>
  <c r="P259" i="7"/>
  <c r="N259" i="7"/>
  <c r="M259" i="7"/>
  <c r="L259" i="7"/>
  <c r="K259" i="7"/>
  <c r="J259" i="7"/>
  <c r="I259" i="7"/>
  <c r="G259" i="7"/>
  <c r="F259" i="7"/>
  <c r="E259" i="7"/>
  <c r="D259" i="7"/>
  <c r="C259" i="7"/>
  <c r="B259" i="7"/>
  <c r="AP258" i="7"/>
  <c r="AO258" i="7"/>
  <c r="AN258" i="7"/>
  <c r="AM258" i="7"/>
  <c r="AL258" i="7"/>
  <c r="AK258" i="7"/>
  <c r="AI258" i="7"/>
  <c r="AH258" i="7"/>
  <c r="AG258" i="7"/>
  <c r="AF258" i="7"/>
  <c r="AE258" i="7"/>
  <c r="AD258" i="7"/>
  <c r="AB258" i="7"/>
  <c r="AA258" i="7"/>
  <c r="Z258" i="7"/>
  <c r="Y258" i="7"/>
  <c r="X258" i="7"/>
  <c r="W258" i="7"/>
  <c r="U258" i="7"/>
  <c r="T258" i="7"/>
  <c r="S258" i="7"/>
  <c r="R258" i="7"/>
  <c r="Q258" i="7"/>
  <c r="P258" i="7"/>
  <c r="N258" i="7"/>
  <c r="M258" i="7"/>
  <c r="L258" i="7"/>
  <c r="K258" i="7"/>
  <c r="J258" i="7"/>
  <c r="I258" i="7"/>
  <c r="G258" i="7"/>
  <c r="F258" i="7"/>
  <c r="E258" i="7"/>
  <c r="D258" i="7"/>
  <c r="C258" i="7"/>
  <c r="B258" i="7"/>
  <c r="AP257" i="7"/>
  <c r="AO257" i="7"/>
  <c r="AN257" i="7"/>
  <c r="AM257" i="7"/>
  <c r="AL257" i="7"/>
  <c r="AK257" i="7"/>
  <c r="AI257" i="7"/>
  <c r="AH257" i="7"/>
  <c r="AG257" i="7"/>
  <c r="AF257" i="7"/>
  <c r="AE257" i="7"/>
  <c r="AD257" i="7"/>
  <c r="AB257" i="7"/>
  <c r="AA257" i="7"/>
  <c r="Z257" i="7"/>
  <c r="Y257" i="7"/>
  <c r="X257" i="7"/>
  <c r="W257" i="7"/>
  <c r="U257" i="7"/>
  <c r="T257" i="7"/>
  <c r="S257" i="7"/>
  <c r="R257" i="7"/>
  <c r="Q257" i="7"/>
  <c r="P257" i="7"/>
  <c r="N257" i="7"/>
  <c r="M257" i="7"/>
  <c r="L257" i="7"/>
  <c r="K257" i="7"/>
  <c r="J257" i="7"/>
  <c r="I257" i="7"/>
  <c r="G257" i="7"/>
  <c r="F257" i="7"/>
  <c r="E257" i="7"/>
  <c r="D257" i="7"/>
  <c r="C257" i="7"/>
  <c r="B257" i="7"/>
  <c r="AP256" i="7"/>
  <c r="AO256" i="7"/>
  <c r="AN256" i="7"/>
  <c r="AM256" i="7"/>
  <c r="AL256" i="7"/>
  <c r="AK256" i="7"/>
  <c r="AI256" i="7"/>
  <c r="AH256" i="7"/>
  <c r="AG256" i="7"/>
  <c r="AF256" i="7"/>
  <c r="AE256" i="7"/>
  <c r="AD256" i="7"/>
  <c r="AB256" i="7"/>
  <c r="AA256" i="7"/>
  <c r="Z256" i="7"/>
  <c r="Y256" i="7"/>
  <c r="X256" i="7"/>
  <c r="W256" i="7"/>
  <c r="U256" i="7"/>
  <c r="T256" i="7"/>
  <c r="S256" i="7"/>
  <c r="R256" i="7"/>
  <c r="Q256" i="7"/>
  <c r="P256" i="7"/>
  <c r="N256" i="7"/>
  <c r="M256" i="7"/>
  <c r="L256" i="7"/>
  <c r="K256" i="7"/>
  <c r="J256" i="7"/>
  <c r="I256" i="7"/>
  <c r="G256" i="7"/>
  <c r="F256" i="7"/>
  <c r="E256" i="7"/>
  <c r="D256" i="7"/>
  <c r="C256" i="7"/>
  <c r="B256" i="7"/>
  <c r="AP255" i="7"/>
  <c r="AO255" i="7"/>
  <c r="AN255" i="7"/>
  <c r="AM255" i="7"/>
  <c r="AL255" i="7"/>
  <c r="AK255" i="7"/>
  <c r="AI255" i="7"/>
  <c r="AH255" i="7"/>
  <c r="AG255" i="7"/>
  <c r="AF255" i="7"/>
  <c r="AE255" i="7"/>
  <c r="AD255" i="7"/>
  <c r="AB255" i="7"/>
  <c r="AA255" i="7"/>
  <c r="Z255" i="7"/>
  <c r="Y255" i="7"/>
  <c r="X255" i="7"/>
  <c r="W255" i="7"/>
  <c r="U255" i="7"/>
  <c r="T255" i="7"/>
  <c r="S255" i="7"/>
  <c r="R255" i="7"/>
  <c r="Q255" i="7"/>
  <c r="P255" i="7"/>
  <c r="N255" i="7"/>
  <c r="M255" i="7"/>
  <c r="L255" i="7"/>
  <c r="K255" i="7"/>
  <c r="J255" i="7"/>
  <c r="I255" i="7"/>
  <c r="G255" i="7"/>
  <c r="F255" i="7"/>
  <c r="E255" i="7"/>
  <c r="D255" i="7"/>
  <c r="C255" i="7"/>
  <c r="B255" i="7"/>
  <c r="AP254" i="7"/>
  <c r="AO254" i="7"/>
  <c r="AN254" i="7"/>
  <c r="AM254" i="7"/>
  <c r="AL254" i="7"/>
  <c r="AK254" i="7"/>
  <c r="AI254" i="7"/>
  <c r="AH254" i="7"/>
  <c r="AG254" i="7"/>
  <c r="AF254" i="7"/>
  <c r="AE254" i="7"/>
  <c r="AD254" i="7"/>
  <c r="AB254" i="7"/>
  <c r="AA254" i="7"/>
  <c r="Z254" i="7"/>
  <c r="Y254" i="7"/>
  <c r="X254" i="7"/>
  <c r="W254" i="7"/>
  <c r="U254" i="7"/>
  <c r="T254" i="7"/>
  <c r="S254" i="7"/>
  <c r="R254" i="7"/>
  <c r="Q254" i="7"/>
  <c r="P254" i="7"/>
  <c r="N254" i="7"/>
  <c r="M254" i="7"/>
  <c r="L254" i="7"/>
  <c r="K254" i="7"/>
  <c r="J254" i="7"/>
  <c r="I254" i="7"/>
  <c r="G254" i="7"/>
  <c r="F254" i="7"/>
  <c r="E254" i="7"/>
  <c r="D254" i="7"/>
  <c r="C254" i="7"/>
  <c r="B254" i="7"/>
  <c r="AP253" i="7"/>
  <c r="AO253" i="7"/>
  <c r="AN253" i="7"/>
  <c r="AM253" i="7"/>
  <c r="AL253" i="7"/>
  <c r="AK253" i="7"/>
  <c r="AI253" i="7"/>
  <c r="AH253" i="7"/>
  <c r="AG253" i="7"/>
  <c r="AF253" i="7"/>
  <c r="AE253" i="7"/>
  <c r="AD253" i="7"/>
  <c r="AB253" i="7"/>
  <c r="AA253" i="7"/>
  <c r="Z253" i="7"/>
  <c r="Y253" i="7"/>
  <c r="X253" i="7"/>
  <c r="W253" i="7"/>
  <c r="U253" i="7"/>
  <c r="T253" i="7"/>
  <c r="S253" i="7"/>
  <c r="R253" i="7"/>
  <c r="Q253" i="7"/>
  <c r="P253" i="7"/>
  <c r="N253" i="7"/>
  <c r="M253" i="7"/>
  <c r="L253" i="7"/>
  <c r="K253" i="7"/>
  <c r="J253" i="7"/>
  <c r="I253" i="7"/>
  <c r="G253" i="7"/>
  <c r="F253" i="7"/>
  <c r="E253" i="7"/>
  <c r="D253" i="7"/>
  <c r="C253" i="7"/>
  <c r="B253" i="7"/>
  <c r="AP252" i="7"/>
  <c r="AO252" i="7"/>
  <c r="AN252" i="7"/>
  <c r="AM252" i="7"/>
  <c r="AL252" i="7"/>
  <c r="AK252" i="7"/>
  <c r="AI252" i="7"/>
  <c r="AH252" i="7"/>
  <c r="AG252" i="7"/>
  <c r="AF252" i="7"/>
  <c r="AE252" i="7"/>
  <c r="AD252" i="7"/>
  <c r="AB252" i="7"/>
  <c r="AA252" i="7"/>
  <c r="Z252" i="7"/>
  <c r="Y252" i="7"/>
  <c r="X252" i="7"/>
  <c r="W252" i="7"/>
  <c r="U252" i="7"/>
  <c r="T252" i="7"/>
  <c r="S252" i="7"/>
  <c r="R252" i="7"/>
  <c r="Q252" i="7"/>
  <c r="P252" i="7"/>
  <c r="N252" i="7"/>
  <c r="M252" i="7"/>
  <c r="L252" i="7"/>
  <c r="K252" i="7"/>
  <c r="J252" i="7"/>
  <c r="I252" i="7"/>
  <c r="G252" i="7"/>
  <c r="F252" i="7"/>
  <c r="E252" i="7"/>
  <c r="D252" i="7"/>
  <c r="C252" i="7"/>
  <c r="B252" i="7"/>
  <c r="AP251" i="7"/>
  <c r="AO251" i="7"/>
  <c r="AN251" i="7"/>
  <c r="AM251" i="7"/>
  <c r="AL251" i="7"/>
  <c r="AK251" i="7"/>
  <c r="AI251" i="7"/>
  <c r="AH251" i="7"/>
  <c r="AG251" i="7"/>
  <c r="AF251" i="7"/>
  <c r="AE251" i="7"/>
  <c r="AD251" i="7"/>
  <c r="AB251" i="7"/>
  <c r="AA251" i="7"/>
  <c r="Z251" i="7"/>
  <c r="Y251" i="7"/>
  <c r="X251" i="7"/>
  <c r="W251" i="7"/>
  <c r="U251" i="7"/>
  <c r="T251" i="7"/>
  <c r="S251" i="7"/>
  <c r="R251" i="7"/>
  <c r="Q251" i="7"/>
  <c r="P251" i="7"/>
  <c r="N251" i="7"/>
  <c r="M251" i="7"/>
  <c r="L251" i="7"/>
  <c r="K251" i="7"/>
  <c r="J251" i="7"/>
  <c r="I251" i="7"/>
  <c r="G251" i="7"/>
  <c r="F251" i="7"/>
  <c r="E251" i="7"/>
  <c r="D251" i="7"/>
  <c r="C251" i="7"/>
  <c r="B251" i="7"/>
  <c r="AP250" i="7"/>
  <c r="AO250" i="7"/>
  <c r="AN250" i="7"/>
  <c r="AM250" i="7"/>
  <c r="AL250" i="7"/>
  <c r="AK250" i="7"/>
  <c r="AI250" i="7"/>
  <c r="AH250" i="7"/>
  <c r="AG250" i="7"/>
  <c r="AF250" i="7"/>
  <c r="AE250" i="7"/>
  <c r="AD250" i="7"/>
  <c r="AB250" i="7"/>
  <c r="AA250" i="7"/>
  <c r="Z250" i="7"/>
  <c r="Y250" i="7"/>
  <c r="X250" i="7"/>
  <c r="W250" i="7"/>
  <c r="U250" i="7"/>
  <c r="T250" i="7"/>
  <c r="S250" i="7"/>
  <c r="R250" i="7"/>
  <c r="Q250" i="7"/>
  <c r="P250" i="7"/>
  <c r="N250" i="7"/>
  <c r="M250" i="7"/>
  <c r="L250" i="7"/>
  <c r="K250" i="7"/>
  <c r="J250" i="7"/>
  <c r="I250" i="7"/>
  <c r="G250" i="7"/>
  <c r="F250" i="7"/>
  <c r="E250" i="7"/>
  <c r="D250" i="7"/>
  <c r="C250" i="7"/>
  <c r="B250" i="7"/>
  <c r="AP249" i="7"/>
  <c r="AO249" i="7"/>
  <c r="AN249" i="7"/>
  <c r="AM249" i="7"/>
  <c r="AL249" i="7"/>
  <c r="AK249" i="7"/>
  <c r="AI249" i="7"/>
  <c r="AH249" i="7"/>
  <c r="AG249" i="7"/>
  <c r="AF249" i="7"/>
  <c r="AE249" i="7"/>
  <c r="AD249" i="7"/>
  <c r="AB249" i="7"/>
  <c r="AA249" i="7"/>
  <c r="Z249" i="7"/>
  <c r="Y249" i="7"/>
  <c r="X249" i="7"/>
  <c r="W249" i="7"/>
  <c r="U249" i="7"/>
  <c r="T249" i="7"/>
  <c r="S249" i="7"/>
  <c r="R249" i="7"/>
  <c r="Q249" i="7"/>
  <c r="P249" i="7"/>
  <c r="N249" i="7"/>
  <c r="M249" i="7"/>
  <c r="L249" i="7"/>
  <c r="K249" i="7"/>
  <c r="J249" i="7"/>
  <c r="I249" i="7"/>
  <c r="G249" i="7"/>
  <c r="F249" i="7"/>
  <c r="E249" i="7"/>
  <c r="D249" i="7"/>
  <c r="C249" i="7"/>
  <c r="B249" i="7"/>
  <c r="AP248" i="7"/>
  <c r="AO248" i="7"/>
  <c r="AN248" i="7"/>
  <c r="AM248" i="7"/>
  <c r="AL248" i="7"/>
  <c r="AK248" i="7"/>
  <c r="AI248" i="7"/>
  <c r="AH248" i="7"/>
  <c r="AG248" i="7"/>
  <c r="AF248" i="7"/>
  <c r="AE248" i="7"/>
  <c r="AD248" i="7"/>
  <c r="AB248" i="7"/>
  <c r="AA248" i="7"/>
  <c r="Z248" i="7"/>
  <c r="Y248" i="7"/>
  <c r="X248" i="7"/>
  <c r="W248" i="7"/>
  <c r="U248" i="7"/>
  <c r="T248" i="7"/>
  <c r="S248" i="7"/>
  <c r="R248" i="7"/>
  <c r="Q248" i="7"/>
  <c r="P248" i="7"/>
  <c r="N248" i="7"/>
  <c r="M248" i="7"/>
  <c r="L248" i="7"/>
  <c r="K248" i="7"/>
  <c r="J248" i="7"/>
  <c r="I248" i="7"/>
  <c r="G248" i="7"/>
  <c r="F248" i="7"/>
  <c r="E248" i="7"/>
  <c r="D248" i="7"/>
  <c r="C248" i="7"/>
  <c r="B248" i="7"/>
  <c r="AP247" i="7"/>
  <c r="AO247" i="7"/>
  <c r="AN247" i="7"/>
  <c r="AM247" i="7"/>
  <c r="AL247" i="7"/>
  <c r="AK247" i="7"/>
  <c r="AI247" i="7"/>
  <c r="AH247" i="7"/>
  <c r="AG247" i="7"/>
  <c r="AF247" i="7"/>
  <c r="AE247" i="7"/>
  <c r="AD247" i="7"/>
  <c r="AB247" i="7"/>
  <c r="AA247" i="7"/>
  <c r="Z247" i="7"/>
  <c r="Y247" i="7"/>
  <c r="X247" i="7"/>
  <c r="W247" i="7"/>
  <c r="U247" i="7"/>
  <c r="T247" i="7"/>
  <c r="S247" i="7"/>
  <c r="R247" i="7"/>
  <c r="Q247" i="7"/>
  <c r="P247" i="7"/>
  <c r="N247" i="7"/>
  <c r="M247" i="7"/>
  <c r="L247" i="7"/>
  <c r="K247" i="7"/>
  <c r="J247" i="7"/>
  <c r="I247" i="7"/>
  <c r="G247" i="7"/>
  <c r="F247" i="7"/>
  <c r="E247" i="7"/>
  <c r="D247" i="7"/>
  <c r="C247" i="7"/>
  <c r="B247" i="7"/>
  <c r="AP246" i="7"/>
  <c r="AO246" i="7"/>
  <c r="AN246" i="7"/>
  <c r="AM246" i="7"/>
  <c r="AL246" i="7"/>
  <c r="AK246" i="7"/>
  <c r="AI246" i="7"/>
  <c r="AH246" i="7"/>
  <c r="AG246" i="7"/>
  <c r="AF246" i="7"/>
  <c r="AE246" i="7"/>
  <c r="AD246" i="7"/>
  <c r="AB246" i="7"/>
  <c r="AA246" i="7"/>
  <c r="Z246" i="7"/>
  <c r="Y246" i="7"/>
  <c r="X246" i="7"/>
  <c r="W246" i="7"/>
  <c r="U246" i="7"/>
  <c r="T246" i="7"/>
  <c r="S246" i="7"/>
  <c r="R246" i="7"/>
  <c r="Q246" i="7"/>
  <c r="P246" i="7"/>
  <c r="N246" i="7"/>
  <c r="M246" i="7"/>
  <c r="L246" i="7"/>
  <c r="K246" i="7"/>
  <c r="J246" i="7"/>
  <c r="I246" i="7"/>
  <c r="G246" i="7"/>
  <c r="F246" i="7"/>
  <c r="E246" i="7"/>
  <c r="D246" i="7"/>
  <c r="C246" i="7"/>
  <c r="B246" i="7"/>
  <c r="AP245" i="7"/>
  <c r="AO245" i="7"/>
  <c r="AN245" i="7"/>
  <c r="AM245" i="7"/>
  <c r="AL245" i="7"/>
  <c r="AK245" i="7"/>
  <c r="AI245" i="7"/>
  <c r="AH245" i="7"/>
  <c r="AG245" i="7"/>
  <c r="AF245" i="7"/>
  <c r="AE245" i="7"/>
  <c r="AD245" i="7"/>
  <c r="AB245" i="7"/>
  <c r="AA245" i="7"/>
  <c r="Z245" i="7"/>
  <c r="Y245" i="7"/>
  <c r="X245" i="7"/>
  <c r="W245" i="7"/>
  <c r="U245" i="7"/>
  <c r="T245" i="7"/>
  <c r="S245" i="7"/>
  <c r="R245" i="7"/>
  <c r="Q245" i="7"/>
  <c r="P245" i="7"/>
  <c r="N245" i="7"/>
  <c r="M245" i="7"/>
  <c r="L245" i="7"/>
  <c r="K245" i="7"/>
  <c r="J245" i="7"/>
  <c r="I245" i="7"/>
  <c r="G245" i="7"/>
  <c r="F245" i="7"/>
  <c r="E245" i="7"/>
  <c r="D245" i="7"/>
  <c r="C245" i="7"/>
  <c r="B245" i="7"/>
  <c r="AP244" i="7"/>
  <c r="AO244" i="7"/>
  <c r="AN244" i="7"/>
  <c r="AM244" i="7"/>
  <c r="AL244" i="7"/>
  <c r="AK244" i="7"/>
  <c r="AI244" i="7"/>
  <c r="AH244" i="7"/>
  <c r="AG244" i="7"/>
  <c r="AF244" i="7"/>
  <c r="AE244" i="7"/>
  <c r="AD244" i="7"/>
  <c r="AB244" i="7"/>
  <c r="AA244" i="7"/>
  <c r="Z244" i="7"/>
  <c r="Y244" i="7"/>
  <c r="X244" i="7"/>
  <c r="W244" i="7"/>
  <c r="U244" i="7"/>
  <c r="T244" i="7"/>
  <c r="S244" i="7"/>
  <c r="R244" i="7"/>
  <c r="Q244" i="7"/>
  <c r="P244" i="7"/>
  <c r="N244" i="7"/>
  <c r="M244" i="7"/>
  <c r="L244" i="7"/>
  <c r="K244" i="7"/>
  <c r="J244" i="7"/>
  <c r="I244" i="7"/>
  <c r="G244" i="7"/>
  <c r="F244" i="7"/>
  <c r="E244" i="7"/>
  <c r="D244" i="7"/>
  <c r="C244" i="7"/>
  <c r="B244" i="7"/>
  <c r="AP243" i="7"/>
  <c r="AO243" i="7"/>
  <c r="AN243" i="7"/>
  <c r="AM243" i="7"/>
  <c r="AL243" i="7"/>
  <c r="AK243" i="7"/>
  <c r="AI243" i="7"/>
  <c r="AH243" i="7"/>
  <c r="AG243" i="7"/>
  <c r="AF243" i="7"/>
  <c r="AE243" i="7"/>
  <c r="AD243" i="7"/>
  <c r="AB243" i="7"/>
  <c r="AA243" i="7"/>
  <c r="Z243" i="7"/>
  <c r="Y243" i="7"/>
  <c r="X243" i="7"/>
  <c r="W243" i="7"/>
  <c r="U243" i="7"/>
  <c r="T243" i="7"/>
  <c r="S243" i="7"/>
  <c r="R243" i="7"/>
  <c r="Q243" i="7"/>
  <c r="P243" i="7"/>
  <c r="N243" i="7"/>
  <c r="M243" i="7"/>
  <c r="L243" i="7"/>
  <c r="K243" i="7"/>
  <c r="J243" i="7"/>
  <c r="I243" i="7"/>
  <c r="G243" i="7"/>
  <c r="F243" i="7"/>
  <c r="E243" i="7"/>
  <c r="D243" i="7"/>
  <c r="C243" i="7"/>
  <c r="B243" i="7"/>
  <c r="AP242" i="7"/>
  <c r="AO242" i="7"/>
  <c r="AN242" i="7"/>
  <c r="AM242" i="7"/>
  <c r="AL242" i="7"/>
  <c r="AK242" i="7"/>
  <c r="AI242" i="7"/>
  <c r="AH242" i="7"/>
  <c r="AG242" i="7"/>
  <c r="AF242" i="7"/>
  <c r="AE242" i="7"/>
  <c r="AD242" i="7"/>
  <c r="AB242" i="7"/>
  <c r="AA242" i="7"/>
  <c r="Z242" i="7"/>
  <c r="Y242" i="7"/>
  <c r="X242" i="7"/>
  <c r="W242" i="7"/>
  <c r="U242" i="7"/>
  <c r="T242" i="7"/>
  <c r="S242" i="7"/>
  <c r="R242" i="7"/>
  <c r="Q242" i="7"/>
  <c r="P242" i="7"/>
  <c r="N242" i="7"/>
  <c r="M242" i="7"/>
  <c r="L242" i="7"/>
  <c r="K242" i="7"/>
  <c r="J242" i="7"/>
  <c r="I242" i="7"/>
  <c r="G242" i="7"/>
  <c r="F242" i="7"/>
  <c r="E242" i="7"/>
  <c r="D242" i="7"/>
  <c r="C242" i="7"/>
  <c r="B242" i="7"/>
  <c r="AP241" i="7"/>
  <c r="AO241" i="7"/>
  <c r="AN241" i="7"/>
  <c r="AM241" i="7"/>
  <c r="AL241" i="7"/>
  <c r="AK241" i="7"/>
  <c r="AI241" i="7"/>
  <c r="AH241" i="7"/>
  <c r="AG241" i="7"/>
  <c r="AF241" i="7"/>
  <c r="AE241" i="7"/>
  <c r="AD241" i="7"/>
  <c r="AB241" i="7"/>
  <c r="AA241" i="7"/>
  <c r="Z241" i="7"/>
  <c r="Y241" i="7"/>
  <c r="X241" i="7"/>
  <c r="W241" i="7"/>
  <c r="U241" i="7"/>
  <c r="T241" i="7"/>
  <c r="S241" i="7"/>
  <c r="R241" i="7"/>
  <c r="Q241" i="7"/>
  <c r="P241" i="7"/>
  <c r="N241" i="7"/>
  <c r="M241" i="7"/>
  <c r="L241" i="7"/>
  <c r="K241" i="7"/>
  <c r="J241" i="7"/>
  <c r="I241" i="7"/>
  <c r="G241" i="7"/>
  <c r="F241" i="7"/>
  <c r="E241" i="7"/>
  <c r="D241" i="7"/>
  <c r="C241" i="7"/>
  <c r="B241" i="7"/>
  <c r="AP240" i="7"/>
  <c r="AO240" i="7"/>
  <c r="AN240" i="7"/>
  <c r="AM240" i="7"/>
  <c r="AL240" i="7"/>
  <c r="AK240" i="7"/>
  <c r="AI240" i="7"/>
  <c r="AH240" i="7"/>
  <c r="AG240" i="7"/>
  <c r="AF240" i="7"/>
  <c r="AE240" i="7"/>
  <c r="AD240" i="7"/>
  <c r="AB240" i="7"/>
  <c r="AA240" i="7"/>
  <c r="Z240" i="7"/>
  <c r="Y240" i="7"/>
  <c r="X240" i="7"/>
  <c r="W240" i="7"/>
  <c r="U240" i="7"/>
  <c r="T240" i="7"/>
  <c r="S240" i="7"/>
  <c r="R240" i="7"/>
  <c r="Q240" i="7"/>
  <c r="P240" i="7"/>
  <c r="N240" i="7"/>
  <c r="M240" i="7"/>
  <c r="L240" i="7"/>
  <c r="K240" i="7"/>
  <c r="J240" i="7"/>
  <c r="I240" i="7"/>
  <c r="G240" i="7"/>
  <c r="F240" i="7"/>
  <c r="E240" i="7"/>
  <c r="D240" i="7"/>
  <c r="C240" i="7"/>
  <c r="B240" i="7"/>
  <c r="AP239" i="7"/>
  <c r="AO239" i="7"/>
  <c r="AN239" i="7"/>
  <c r="AM239" i="7"/>
  <c r="AL239" i="7"/>
  <c r="AK239" i="7"/>
  <c r="AI239" i="7"/>
  <c r="AH239" i="7"/>
  <c r="AG239" i="7"/>
  <c r="AF239" i="7"/>
  <c r="AE239" i="7"/>
  <c r="AD239" i="7"/>
  <c r="AB239" i="7"/>
  <c r="AA239" i="7"/>
  <c r="Z239" i="7"/>
  <c r="Y239" i="7"/>
  <c r="X239" i="7"/>
  <c r="W239" i="7"/>
  <c r="U239" i="7"/>
  <c r="T239" i="7"/>
  <c r="S239" i="7"/>
  <c r="R239" i="7"/>
  <c r="Q239" i="7"/>
  <c r="P239" i="7"/>
  <c r="N239" i="7"/>
  <c r="M239" i="7"/>
  <c r="L239" i="7"/>
  <c r="K239" i="7"/>
  <c r="J239" i="7"/>
  <c r="I239" i="7"/>
  <c r="G239" i="7"/>
  <c r="F239" i="7"/>
  <c r="E239" i="7"/>
  <c r="D239" i="7"/>
  <c r="C239" i="7"/>
  <c r="B239" i="7"/>
  <c r="AP238" i="7"/>
  <c r="AO238" i="7"/>
  <c r="AN238" i="7"/>
  <c r="AM238" i="7"/>
  <c r="AL238" i="7"/>
  <c r="AK238" i="7"/>
  <c r="AI238" i="7"/>
  <c r="AH238" i="7"/>
  <c r="AG238" i="7"/>
  <c r="AF238" i="7"/>
  <c r="AE238" i="7"/>
  <c r="AD238" i="7"/>
  <c r="AB238" i="7"/>
  <c r="AA238" i="7"/>
  <c r="Z238" i="7"/>
  <c r="Y238" i="7"/>
  <c r="X238" i="7"/>
  <c r="W238" i="7"/>
  <c r="U238" i="7"/>
  <c r="T238" i="7"/>
  <c r="S238" i="7"/>
  <c r="R238" i="7"/>
  <c r="Q238" i="7"/>
  <c r="P238" i="7"/>
  <c r="N238" i="7"/>
  <c r="M238" i="7"/>
  <c r="L238" i="7"/>
  <c r="K238" i="7"/>
  <c r="J238" i="7"/>
  <c r="I238" i="7"/>
  <c r="G238" i="7"/>
  <c r="F238" i="7"/>
  <c r="E238" i="7"/>
  <c r="D238" i="7"/>
  <c r="C238" i="7"/>
  <c r="B238" i="7"/>
  <c r="AP237" i="7"/>
  <c r="AO237" i="7"/>
  <c r="AN237" i="7"/>
  <c r="AM237" i="7"/>
  <c r="AL237" i="7"/>
  <c r="AK237" i="7"/>
  <c r="AI237" i="7"/>
  <c r="AH237" i="7"/>
  <c r="AG237" i="7"/>
  <c r="AF237" i="7"/>
  <c r="AE237" i="7"/>
  <c r="AD237" i="7"/>
  <c r="AB237" i="7"/>
  <c r="AA237" i="7"/>
  <c r="Z237" i="7"/>
  <c r="Y237" i="7"/>
  <c r="X237" i="7"/>
  <c r="W237" i="7"/>
  <c r="U237" i="7"/>
  <c r="T237" i="7"/>
  <c r="S237" i="7"/>
  <c r="R237" i="7"/>
  <c r="Q237" i="7"/>
  <c r="P237" i="7"/>
  <c r="N237" i="7"/>
  <c r="M237" i="7"/>
  <c r="L237" i="7"/>
  <c r="K237" i="7"/>
  <c r="J237" i="7"/>
  <c r="I237" i="7"/>
  <c r="G237" i="7"/>
  <c r="F237" i="7"/>
  <c r="E237" i="7"/>
  <c r="D237" i="7"/>
  <c r="C237" i="7"/>
  <c r="B237" i="7"/>
  <c r="AP236" i="7"/>
  <c r="AO236" i="7"/>
  <c r="AN236" i="7"/>
  <c r="AM236" i="7"/>
  <c r="AL236" i="7"/>
  <c r="AK236" i="7"/>
  <c r="AI236" i="7"/>
  <c r="AH236" i="7"/>
  <c r="AG236" i="7"/>
  <c r="AF236" i="7"/>
  <c r="AE236" i="7"/>
  <c r="AD236" i="7"/>
  <c r="AB236" i="7"/>
  <c r="AA236" i="7"/>
  <c r="Z236" i="7"/>
  <c r="Y236" i="7"/>
  <c r="X236" i="7"/>
  <c r="W236" i="7"/>
  <c r="U236" i="7"/>
  <c r="T236" i="7"/>
  <c r="S236" i="7"/>
  <c r="R236" i="7"/>
  <c r="Q236" i="7"/>
  <c r="P236" i="7"/>
  <c r="N236" i="7"/>
  <c r="M236" i="7"/>
  <c r="L236" i="7"/>
  <c r="K236" i="7"/>
  <c r="J236" i="7"/>
  <c r="I236" i="7"/>
  <c r="G236" i="7"/>
  <c r="F236" i="7"/>
  <c r="E236" i="7"/>
  <c r="D236" i="7"/>
  <c r="C236" i="7"/>
  <c r="B236" i="7"/>
  <c r="AP235" i="7"/>
  <c r="AO235" i="7"/>
  <c r="AN235" i="7"/>
  <c r="AM235" i="7"/>
  <c r="AL235" i="7"/>
  <c r="AK235" i="7"/>
  <c r="AI235" i="7"/>
  <c r="AH235" i="7"/>
  <c r="AG235" i="7"/>
  <c r="AF235" i="7"/>
  <c r="AE235" i="7"/>
  <c r="AD235" i="7"/>
  <c r="AB235" i="7"/>
  <c r="AA235" i="7"/>
  <c r="Z235" i="7"/>
  <c r="Y235" i="7"/>
  <c r="X235" i="7"/>
  <c r="W235" i="7"/>
  <c r="U235" i="7"/>
  <c r="T235" i="7"/>
  <c r="S235" i="7"/>
  <c r="R235" i="7"/>
  <c r="Q235" i="7"/>
  <c r="P235" i="7"/>
  <c r="N235" i="7"/>
  <c r="M235" i="7"/>
  <c r="L235" i="7"/>
  <c r="K235" i="7"/>
  <c r="J235" i="7"/>
  <c r="I235" i="7"/>
  <c r="G235" i="7"/>
  <c r="F235" i="7"/>
  <c r="E235" i="7"/>
  <c r="D235" i="7"/>
  <c r="C235" i="7"/>
  <c r="B235" i="7"/>
  <c r="AP234" i="7"/>
  <c r="AO234" i="7"/>
  <c r="AN234" i="7"/>
  <c r="AM234" i="7"/>
  <c r="AL234" i="7"/>
  <c r="AK234" i="7"/>
  <c r="AI234" i="7"/>
  <c r="AH234" i="7"/>
  <c r="AG234" i="7"/>
  <c r="AF234" i="7"/>
  <c r="AE234" i="7"/>
  <c r="AD234" i="7"/>
  <c r="AB234" i="7"/>
  <c r="AA234" i="7"/>
  <c r="Z234" i="7"/>
  <c r="Y234" i="7"/>
  <c r="X234" i="7"/>
  <c r="W234" i="7"/>
  <c r="U234" i="7"/>
  <c r="T234" i="7"/>
  <c r="S234" i="7"/>
  <c r="R234" i="7"/>
  <c r="Q234" i="7"/>
  <c r="P234" i="7"/>
  <c r="N234" i="7"/>
  <c r="M234" i="7"/>
  <c r="L234" i="7"/>
  <c r="K234" i="7"/>
  <c r="J234" i="7"/>
  <c r="I234" i="7"/>
  <c r="G234" i="7"/>
  <c r="F234" i="7"/>
  <c r="E234" i="7"/>
  <c r="D234" i="7"/>
  <c r="C234" i="7"/>
  <c r="B234" i="7"/>
  <c r="AP233" i="7"/>
  <c r="AO233" i="7"/>
  <c r="AN233" i="7"/>
  <c r="AM233" i="7"/>
  <c r="AL233" i="7"/>
  <c r="AK233" i="7"/>
  <c r="AI233" i="7"/>
  <c r="AH233" i="7"/>
  <c r="AG233" i="7"/>
  <c r="AF233" i="7"/>
  <c r="AE233" i="7"/>
  <c r="AD233" i="7"/>
  <c r="AB233" i="7"/>
  <c r="AA233" i="7"/>
  <c r="Z233" i="7"/>
  <c r="Y233" i="7"/>
  <c r="X233" i="7"/>
  <c r="W233" i="7"/>
  <c r="U233" i="7"/>
  <c r="T233" i="7"/>
  <c r="S233" i="7"/>
  <c r="R233" i="7"/>
  <c r="Q233" i="7"/>
  <c r="P233" i="7"/>
  <c r="N233" i="7"/>
  <c r="M233" i="7"/>
  <c r="L233" i="7"/>
  <c r="K233" i="7"/>
  <c r="J233" i="7"/>
  <c r="I233" i="7"/>
  <c r="G233" i="7"/>
  <c r="F233" i="7"/>
  <c r="E233" i="7"/>
  <c r="D233" i="7"/>
  <c r="C233" i="7"/>
  <c r="B233" i="7"/>
  <c r="AP232" i="7"/>
  <c r="AO232" i="7"/>
  <c r="AN232" i="7"/>
  <c r="AM232" i="7"/>
  <c r="AL232" i="7"/>
  <c r="AK232" i="7"/>
  <c r="AI232" i="7"/>
  <c r="AH232" i="7"/>
  <c r="AG232" i="7"/>
  <c r="AF232" i="7"/>
  <c r="AE232" i="7"/>
  <c r="AD232" i="7"/>
  <c r="AB232" i="7"/>
  <c r="AA232" i="7"/>
  <c r="Z232" i="7"/>
  <c r="Y232" i="7"/>
  <c r="X232" i="7"/>
  <c r="W232" i="7"/>
  <c r="U232" i="7"/>
  <c r="T232" i="7"/>
  <c r="S232" i="7"/>
  <c r="R232" i="7"/>
  <c r="Q232" i="7"/>
  <c r="P232" i="7"/>
  <c r="N232" i="7"/>
  <c r="M232" i="7"/>
  <c r="L232" i="7"/>
  <c r="K232" i="7"/>
  <c r="J232" i="7"/>
  <c r="I232" i="7"/>
  <c r="G232" i="7"/>
  <c r="F232" i="7"/>
  <c r="E232" i="7"/>
  <c r="D232" i="7"/>
  <c r="C232" i="7"/>
  <c r="B232" i="7"/>
  <c r="AP231" i="7"/>
  <c r="AO231" i="7"/>
  <c r="AN231" i="7"/>
  <c r="AM231" i="7"/>
  <c r="AL231" i="7"/>
  <c r="AK231" i="7"/>
  <c r="AI231" i="7"/>
  <c r="AH231" i="7"/>
  <c r="AG231" i="7"/>
  <c r="AF231" i="7"/>
  <c r="AE231" i="7"/>
  <c r="AD231" i="7"/>
  <c r="AB231" i="7"/>
  <c r="AA231" i="7"/>
  <c r="Z231" i="7"/>
  <c r="Y231" i="7"/>
  <c r="X231" i="7"/>
  <c r="W231" i="7"/>
  <c r="U231" i="7"/>
  <c r="T231" i="7"/>
  <c r="S231" i="7"/>
  <c r="R231" i="7"/>
  <c r="Q231" i="7"/>
  <c r="P231" i="7"/>
  <c r="N231" i="7"/>
  <c r="M231" i="7"/>
  <c r="L231" i="7"/>
  <c r="K231" i="7"/>
  <c r="J231" i="7"/>
  <c r="I231" i="7"/>
  <c r="G231" i="7"/>
  <c r="F231" i="7"/>
  <c r="E231" i="7"/>
  <c r="D231" i="7"/>
  <c r="C231" i="7"/>
  <c r="B231" i="7"/>
  <c r="AP230" i="7"/>
  <c r="AO230" i="7"/>
  <c r="AN230" i="7"/>
  <c r="AM230" i="7"/>
  <c r="AL230" i="7"/>
  <c r="AK230" i="7"/>
  <c r="AI230" i="7"/>
  <c r="AH230" i="7"/>
  <c r="AG230" i="7"/>
  <c r="AF230" i="7"/>
  <c r="AE230" i="7"/>
  <c r="AD230" i="7"/>
  <c r="AB230" i="7"/>
  <c r="AA230" i="7"/>
  <c r="Z230" i="7"/>
  <c r="Y230" i="7"/>
  <c r="X230" i="7"/>
  <c r="W230" i="7"/>
  <c r="U230" i="7"/>
  <c r="T230" i="7"/>
  <c r="S230" i="7"/>
  <c r="R230" i="7"/>
  <c r="Q230" i="7"/>
  <c r="P230" i="7"/>
  <c r="N230" i="7"/>
  <c r="M230" i="7"/>
  <c r="L230" i="7"/>
  <c r="K230" i="7"/>
  <c r="J230" i="7"/>
  <c r="I230" i="7"/>
  <c r="G230" i="7"/>
  <c r="F230" i="7"/>
  <c r="E230" i="7"/>
  <c r="D230" i="7"/>
  <c r="C230" i="7"/>
  <c r="B230" i="7"/>
  <c r="AP229" i="7"/>
  <c r="AO229" i="7"/>
  <c r="AN229" i="7"/>
  <c r="AM229" i="7"/>
  <c r="AL229" i="7"/>
  <c r="AK229" i="7"/>
  <c r="AI229" i="7"/>
  <c r="AH229" i="7"/>
  <c r="AG229" i="7"/>
  <c r="AF229" i="7"/>
  <c r="AE229" i="7"/>
  <c r="AD229" i="7"/>
  <c r="AB229" i="7"/>
  <c r="AA229" i="7"/>
  <c r="Z229" i="7"/>
  <c r="Y229" i="7"/>
  <c r="X229" i="7"/>
  <c r="W229" i="7"/>
  <c r="U229" i="7"/>
  <c r="T229" i="7"/>
  <c r="S229" i="7"/>
  <c r="R229" i="7"/>
  <c r="Q229" i="7"/>
  <c r="P229" i="7"/>
  <c r="N229" i="7"/>
  <c r="M229" i="7"/>
  <c r="L229" i="7"/>
  <c r="K229" i="7"/>
  <c r="J229" i="7"/>
  <c r="I229" i="7"/>
  <c r="G229" i="7"/>
  <c r="F229" i="7"/>
  <c r="E229" i="7"/>
  <c r="D229" i="7"/>
  <c r="C229" i="7"/>
  <c r="B229" i="7"/>
  <c r="AP228" i="7"/>
  <c r="AO228" i="7"/>
  <c r="AN228" i="7"/>
  <c r="AM228" i="7"/>
  <c r="AL228" i="7"/>
  <c r="AK228" i="7"/>
  <c r="AI228" i="7"/>
  <c r="AH228" i="7"/>
  <c r="AG228" i="7"/>
  <c r="AF228" i="7"/>
  <c r="AE228" i="7"/>
  <c r="AD228" i="7"/>
  <c r="AB228" i="7"/>
  <c r="AA228" i="7"/>
  <c r="Z228" i="7"/>
  <c r="Y228" i="7"/>
  <c r="X228" i="7"/>
  <c r="W228" i="7"/>
  <c r="U228" i="7"/>
  <c r="T228" i="7"/>
  <c r="S228" i="7"/>
  <c r="R228" i="7"/>
  <c r="Q228" i="7"/>
  <c r="P228" i="7"/>
  <c r="N228" i="7"/>
  <c r="M228" i="7"/>
  <c r="L228" i="7"/>
  <c r="K228" i="7"/>
  <c r="J228" i="7"/>
  <c r="I228" i="7"/>
  <c r="G228" i="7"/>
  <c r="F228" i="7"/>
  <c r="E228" i="7"/>
  <c r="D228" i="7"/>
  <c r="C228" i="7"/>
  <c r="B228" i="7"/>
  <c r="AP227" i="7"/>
  <c r="AO227" i="7"/>
  <c r="AN227" i="7"/>
  <c r="AM227" i="7"/>
  <c r="AL227" i="7"/>
  <c r="AK227" i="7"/>
  <c r="AI227" i="7"/>
  <c r="AH227" i="7"/>
  <c r="AG227" i="7"/>
  <c r="AF227" i="7"/>
  <c r="AE227" i="7"/>
  <c r="AD227" i="7"/>
  <c r="AB227" i="7"/>
  <c r="AA227" i="7"/>
  <c r="Z227" i="7"/>
  <c r="Y227" i="7"/>
  <c r="X227" i="7"/>
  <c r="W227" i="7"/>
  <c r="U227" i="7"/>
  <c r="T227" i="7"/>
  <c r="S227" i="7"/>
  <c r="R227" i="7"/>
  <c r="Q227" i="7"/>
  <c r="P227" i="7"/>
  <c r="N227" i="7"/>
  <c r="M227" i="7"/>
  <c r="L227" i="7"/>
  <c r="K227" i="7"/>
  <c r="J227" i="7"/>
  <c r="I227" i="7"/>
  <c r="G227" i="7"/>
  <c r="F227" i="7"/>
  <c r="E227" i="7"/>
  <c r="D227" i="7"/>
  <c r="C227" i="7"/>
  <c r="B227" i="7"/>
  <c r="AP226" i="7"/>
  <c r="AO226" i="7"/>
  <c r="AN226" i="7"/>
  <c r="AM226" i="7"/>
  <c r="AL226" i="7"/>
  <c r="AK226" i="7"/>
  <c r="AI226" i="7"/>
  <c r="AH226" i="7"/>
  <c r="AG226" i="7"/>
  <c r="AF226" i="7"/>
  <c r="AE226" i="7"/>
  <c r="AD226" i="7"/>
  <c r="AB226" i="7"/>
  <c r="AA226" i="7"/>
  <c r="Z226" i="7"/>
  <c r="Y226" i="7"/>
  <c r="X226" i="7"/>
  <c r="W226" i="7"/>
  <c r="U226" i="7"/>
  <c r="T226" i="7"/>
  <c r="S226" i="7"/>
  <c r="R226" i="7"/>
  <c r="Q226" i="7"/>
  <c r="P226" i="7"/>
  <c r="N226" i="7"/>
  <c r="M226" i="7"/>
  <c r="L226" i="7"/>
  <c r="K226" i="7"/>
  <c r="J226" i="7"/>
  <c r="I226" i="7"/>
  <c r="G226" i="7"/>
  <c r="F226" i="7"/>
  <c r="E226" i="7"/>
  <c r="D226" i="7"/>
  <c r="C226" i="7"/>
  <c r="B226" i="7"/>
  <c r="AP225" i="7"/>
  <c r="AO225" i="7"/>
  <c r="AN225" i="7"/>
  <c r="AM225" i="7"/>
  <c r="AL225" i="7"/>
  <c r="AK225" i="7"/>
  <c r="AI225" i="7"/>
  <c r="AH225" i="7"/>
  <c r="AG225" i="7"/>
  <c r="AF225" i="7"/>
  <c r="AE225" i="7"/>
  <c r="AD225" i="7"/>
  <c r="AB225" i="7"/>
  <c r="AA225" i="7"/>
  <c r="Z225" i="7"/>
  <c r="Y225" i="7"/>
  <c r="X225" i="7"/>
  <c r="W225" i="7"/>
  <c r="U225" i="7"/>
  <c r="T225" i="7"/>
  <c r="S225" i="7"/>
  <c r="R225" i="7"/>
  <c r="Q225" i="7"/>
  <c r="P225" i="7"/>
  <c r="N225" i="7"/>
  <c r="M225" i="7"/>
  <c r="L225" i="7"/>
  <c r="K225" i="7"/>
  <c r="J225" i="7"/>
  <c r="I225" i="7"/>
  <c r="G225" i="7"/>
  <c r="F225" i="7"/>
  <c r="E225" i="7"/>
  <c r="D225" i="7"/>
  <c r="C225" i="7"/>
  <c r="B225" i="7"/>
  <c r="AP224" i="7"/>
  <c r="AO224" i="7"/>
  <c r="AN224" i="7"/>
  <c r="AM224" i="7"/>
  <c r="AL224" i="7"/>
  <c r="AK224" i="7"/>
  <c r="AI224" i="7"/>
  <c r="AH224" i="7"/>
  <c r="AG224" i="7"/>
  <c r="AF224" i="7"/>
  <c r="AE224" i="7"/>
  <c r="AD224" i="7"/>
  <c r="AB224" i="7"/>
  <c r="AA224" i="7"/>
  <c r="Z224" i="7"/>
  <c r="Y224" i="7"/>
  <c r="X224" i="7"/>
  <c r="W224" i="7"/>
  <c r="U224" i="7"/>
  <c r="T224" i="7"/>
  <c r="S224" i="7"/>
  <c r="R224" i="7"/>
  <c r="Q224" i="7"/>
  <c r="P224" i="7"/>
  <c r="N224" i="7"/>
  <c r="M224" i="7"/>
  <c r="L224" i="7"/>
  <c r="K224" i="7"/>
  <c r="J224" i="7"/>
  <c r="I224" i="7"/>
  <c r="G224" i="7"/>
  <c r="F224" i="7"/>
  <c r="E224" i="7"/>
  <c r="D224" i="7"/>
  <c r="C224" i="7"/>
  <c r="B224" i="7"/>
  <c r="AP223" i="7"/>
  <c r="AO223" i="7"/>
  <c r="AN223" i="7"/>
  <c r="AM223" i="7"/>
  <c r="AL223" i="7"/>
  <c r="AK223" i="7"/>
  <c r="AI223" i="7"/>
  <c r="AH223" i="7"/>
  <c r="AG223" i="7"/>
  <c r="AF223" i="7"/>
  <c r="AE223" i="7"/>
  <c r="AD223" i="7"/>
  <c r="AB223" i="7"/>
  <c r="AA223" i="7"/>
  <c r="Z223" i="7"/>
  <c r="Y223" i="7"/>
  <c r="X223" i="7"/>
  <c r="W223" i="7"/>
  <c r="U223" i="7"/>
  <c r="T223" i="7"/>
  <c r="S223" i="7"/>
  <c r="R223" i="7"/>
  <c r="Q223" i="7"/>
  <c r="P223" i="7"/>
  <c r="N223" i="7"/>
  <c r="M223" i="7"/>
  <c r="L223" i="7"/>
  <c r="K223" i="7"/>
  <c r="J223" i="7"/>
  <c r="I223" i="7"/>
  <c r="G223" i="7"/>
  <c r="F223" i="7"/>
  <c r="E223" i="7"/>
  <c r="D223" i="7"/>
  <c r="C223" i="7"/>
  <c r="B223" i="7"/>
  <c r="AP222" i="7"/>
  <c r="AO222" i="7"/>
  <c r="AN222" i="7"/>
  <c r="AM222" i="7"/>
  <c r="AL222" i="7"/>
  <c r="AK222" i="7"/>
  <c r="AI222" i="7"/>
  <c r="AH222" i="7"/>
  <c r="AG222" i="7"/>
  <c r="AF222" i="7"/>
  <c r="AE222" i="7"/>
  <c r="AD222" i="7"/>
  <c r="AB222" i="7"/>
  <c r="AA222" i="7"/>
  <c r="Z222" i="7"/>
  <c r="Y222" i="7"/>
  <c r="X222" i="7"/>
  <c r="W222" i="7"/>
  <c r="U222" i="7"/>
  <c r="T222" i="7"/>
  <c r="S222" i="7"/>
  <c r="R222" i="7"/>
  <c r="Q222" i="7"/>
  <c r="P222" i="7"/>
  <c r="N222" i="7"/>
  <c r="M222" i="7"/>
  <c r="L222" i="7"/>
  <c r="K222" i="7"/>
  <c r="J222" i="7"/>
  <c r="I222" i="7"/>
  <c r="G222" i="7"/>
  <c r="F222" i="7"/>
  <c r="E222" i="7"/>
  <c r="D222" i="7"/>
  <c r="C222" i="7"/>
  <c r="B222" i="7"/>
  <c r="AP221" i="7"/>
  <c r="AO221" i="7"/>
  <c r="AN221" i="7"/>
  <c r="AM221" i="7"/>
  <c r="AL221" i="7"/>
  <c r="AK221" i="7"/>
  <c r="AI221" i="7"/>
  <c r="AH221" i="7"/>
  <c r="AG221" i="7"/>
  <c r="AF221" i="7"/>
  <c r="AE221" i="7"/>
  <c r="AD221" i="7"/>
  <c r="AB221" i="7"/>
  <c r="AA221" i="7"/>
  <c r="Z221" i="7"/>
  <c r="Y221" i="7"/>
  <c r="X221" i="7"/>
  <c r="W221" i="7"/>
  <c r="U221" i="7"/>
  <c r="T221" i="7"/>
  <c r="S221" i="7"/>
  <c r="R221" i="7"/>
  <c r="Q221" i="7"/>
  <c r="P221" i="7"/>
  <c r="N221" i="7"/>
  <c r="M221" i="7"/>
  <c r="L221" i="7"/>
  <c r="K221" i="7"/>
  <c r="J221" i="7"/>
  <c r="I221" i="7"/>
  <c r="G221" i="7"/>
  <c r="F221" i="7"/>
  <c r="E221" i="7"/>
  <c r="D221" i="7"/>
  <c r="C221" i="7"/>
  <c r="B221" i="7"/>
  <c r="AP220" i="7"/>
  <c r="AO220" i="7"/>
  <c r="AN220" i="7"/>
  <c r="AM220" i="7"/>
  <c r="AL220" i="7"/>
  <c r="AK220" i="7"/>
  <c r="AI220" i="7"/>
  <c r="AH220" i="7"/>
  <c r="AG220" i="7"/>
  <c r="AF220" i="7"/>
  <c r="AE220" i="7"/>
  <c r="AD220" i="7"/>
  <c r="AB220" i="7"/>
  <c r="AA220" i="7"/>
  <c r="Z220" i="7"/>
  <c r="Y220" i="7"/>
  <c r="X220" i="7"/>
  <c r="W220" i="7"/>
  <c r="U220" i="7"/>
  <c r="T220" i="7"/>
  <c r="S220" i="7"/>
  <c r="R220" i="7"/>
  <c r="Q220" i="7"/>
  <c r="P220" i="7"/>
  <c r="N220" i="7"/>
  <c r="M220" i="7"/>
  <c r="L220" i="7"/>
  <c r="K220" i="7"/>
  <c r="J220" i="7"/>
  <c r="I220" i="7"/>
  <c r="G220" i="7"/>
  <c r="F220" i="7"/>
  <c r="E220" i="7"/>
  <c r="D220" i="7"/>
  <c r="C220" i="7"/>
  <c r="B220" i="7"/>
  <c r="AP219" i="7"/>
  <c r="AO219" i="7"/>
  <c r="AN219" i="7"/>
  <c r="AM219" i="7"/>
  <c r="AL219" i="7"/>
  <c r="AK219" i="7"/>
  <c r="AI219" i="7"/>
  <c r="AH219" i="7"/>
  <c r="AG219" i="7"/>
  <c r="AF219" i="7"/>
  <c r="AE219" i="7"/>
  <c r="AD219" i="7"/>
  <c r="AB219" i="7"/>
  <c r="AA219" i="7"/>
  <c r="Z219" i="7"/>
  <c r="Y219" i="7"/>
  <c r="X219" i="7"/>
  <c r="W219" i="7"/>
  <c r="U219" i="7"/>
  <c r="T219" i="7"/>
  <c r="S219" i="7"/>
  <c r="R219" i="7"/>
  <c r="Q219" i="7"/>
  <c r="P219" i="7"/>
  <c r="N219" i="7"/>
  <c r="M219" i="7"/>
  <c r="L219" i="7"/>
  <c r="K219" i="7"/>
  <c r="J219" i="7"/>
  <c r="I219" i="7"/>
  <c r="G219" i="7"/>
  <c r="F219" i="7"/>
  <c r="E219" i="7"/>
  <c r="D219" i="7"/>
  <c r="C219" i="7"/>
  <c r="B219" i="7"/>
  <c r="AP218" i="7"/>
  <c r="AO218" i="7"/>
  <c r="AN218" i="7"/>
  <c r="AM218" i="7"/>
  <c r="AL218" i="7"/>
  <c r="AK218" i="7"/>
  <c r="AI218" i="7"/>
  <c r="AH218" i="7"/>
  <c r="AG218" i="7"/>
  <c r="AF218" i="7"/>
  <c r="AE218" i="7"/>
  <c r="AD218" i="7"/>
  <c r="AB218" i="7"/>
  <c r="AA218" i="7"/>
  <c r="Z218" i="7"/>
  <c r="Y218" i="7"/>
  <c r="X218" i="7"/>
  <c r="W218" i="7"/>
  <c r="U218" i="7"/>
  <c r="T218" i="7"/>
  <c r="S218" i="7"/>
  <c r="R218" i="7"/>
  <c r="Q218" i="7"/>
  <c r="P218" i="7"/>
  <c r="N218" i="7"/>
  <c r="M218" i="7"/>
  <c r="L218" i="7"/>
  <c r="K218" i="7"/>
  <c r="J218" i="7"/>
  <c r="I218" i="7"/>
  <c r="G218" i="7"/>
  <c r="F218" i="7"/>
  <c r="E218" i="7"/>
  <c r="D218" i="7"/>
  <c r="C218" i="7"/>
  <c r="B218" i="7"/>
  <c r="AP217" i="7"/>
  <c r="AO217" i="7"/>
  <c r="AN217" i="7"/>
  <c r="AM217" i="7"/>
  <c r="AL217" i="7"/>
  <c r="AK217" i="7"/>
  <c r="AI217" i="7"/>
  <c r="AH217" i="7"/>
  <c r="AG217" i="7"/>
  <c r="AF217" i="7"/>
  <c r="AE217" i="7"/>
  <c r="AD217" i="7"/>
  <c r="AB217" i="7"/>
  <c r="AA217" i="7"/>
  <c r="Z217" i="7"/>
  <c r="Y217" i="7"/>
  <c r="X217" i="7"/>
  <c r="W217" i="7"/>
  <c r="U217" i="7"/>
  <c r="T217" i="7"/>
  <c r="S217" i="7"/>
  <c r="R217" i="7"/>
  <c r="Q217" i="7"/>
  <c r="P217" i="7"/>
  <c r="N217" i="7"/>
  <c r="M217" i="7"/>
  <c r="L217" i="7"/>
  <c r="K217" i="7"/>
  <c r="J217" i="7"/>
  <c r="I217" i="7"/>
  <c r="G217" i="7"/>
  <c r="F217" i="7"/>
  <c r="E217" i="7"/>
  <c r="D217" i="7"/>
  <c r="C217" i="7"/>
  <c r="B217" i="7"/>
  <c r="AP216" i="7"/>
  <c r="AO216" i="7"/>
  <c r="AN216" i="7"/>
  <c r="AM216" i="7"/>
  <c r="AL216" i="7"/>
  <c r="AK216" i="7"/>
  <c r="AI216" i="7"/>
  <c r="AH216" i="7"/>
  <c r="AG216" i="7"/>
  <c r="AF216" i="7"/>
  <c r="AE216" i="7"/>
  <c r="AD216" i="7"/>
  <c r="AB216" i="7"/>
  <c r="AA216" i="7"/>
  <c r="Z216" i="7"/>
  <c r="Y216" i="7"/>
  <c r="X216" i="7"/>
  <c r="W216" i="7"/>
  <c r="U216" i="7"/>
  <c r="T216" i="7"/>
  <c r="S216" i="7"/>
  <c r="R216" i="7"/>
  <c r="Q216" i="7"/>
  <c r="P216" i="7"/>
  <c r="N216" i="7"/>
  <c r="M216" i="7"/>
  <c r="L216" i="7"/>
  <c r="K216" i="7"/>
  <c r="J216" i="7"/>
  <c r="I216" i="7"/>
  <c r="G216" i="7"/>
  <c r="F216" i="7"/>
  <c r="E216" i="7"/>
  <c r="D216" i="7"/>
  <c r="C216" i="7"/>
  <c r="B216" i="7"/>
  <c r="AP215" i="7"/>
  <c r="AO215" i="7"/>
  <c r="AN215" i="7"/>
  <c r="AM215" i="7"/>
  <c r="AL215" i="7"/>
  <c r="AK215" i="7"/>
  <c r="AI215" i="7"/>
  <c r="AH215" i="7"/>
  <c r="AG215" i="7"/>
  <c r="AF215" i="7"/>
  <c r="AE215" i="7"/>
  <c r="AD215" i="7"/>
  <c r="AB215" i="7"/>
  <c r="AA215" i="7"/>
  <c r="Z215" i="7"/>
  <c r="Y215" i="7"/>
  <c r="X215" i="7"/>
  <c r="W215" i="7"/>
  <c r="U215" i="7"/>
  <c r="T215" i="7"/>
  <c r="S215" i="7"/>
  <c r="R215" i="7"/>
  <c r="Q215" i="7"/>
  <c r="P215" i="7"/>
  <c r="N215" i="7"/>
  <c r="M215" i="7"/>
  <c r="L215" i="7"/>
  <c r="K215" i="7"/>
  <c r="J215" i="7"/>
  <c r="I215" i="7"/>
  <c r="G215" i="7"/>
  <c r="F215" i="7"/>
  <c r="E215" i="7"/>
  <c r="D215" i="7"/>
  <c r="C215" i="7"/>
  <c r="B215" i="7"/>
  <c r="AP214" i="7"/>
  <c r="AO214" i="7"/>
  <c r="AN214" i="7"/>
  <c r="AM214" i="7"/>
  <c r="AL214" i="7"/>
  <c r="AK214" i="7"/>
  <c r="AI214" i="7"/>
  <c r="AH214" i="7"/>
  <c r="AG214" i="7"/>
  <c r="AF214" i="7"/>
  <c r="AE214" i="7"/>
  <c r="AD214" i="7"/>
  <c r="AB214" i="7"/>
  <c r="AA214" i="7"/>
  <c r="Z214" i="7"/>
  <c r="Y214" i="7"/>
  <c r="X214" i="7"/>
  <c r="W214" i="7"/>
  <c r="U214" i="7"/>
  <c r="T214" i="7"/>
  <c r="S214" i="7"/>
  <c r="R214" i="7"/>
  <c r="Q214" i="7"/>
  <c r="P214" i="7"/>
  <c r="N214" i="7"/>
  <c r="M214" i="7"/>
  <c r="L214" i="7"/>
  <c r="K214" i="7"/>
  <c r="J214" i="7"/>
  <c r="I214" i="7"/>
  <c r="G214" i="7"/>
  <c r="F214" i="7"/>
  <c r="E214" i="7"/>
  <c r="D214" i="7"/>
  <c r="C214" i="7"/>
  <c r="B214" i="7"/>
  <c r="AP213" i="7"/>
  <c r="AO213" i="7"/>
  <c r="AN213" i="7"/>
  <c r="AM213" i="7"/>
  <c r="AL213" i="7"/>
  <c r="AK213" i="7"/>
  <c r="AI213" i="7"/>
  <c r="AH213" i="7"/>
  <c r="AG213" i="7"/>
  <c r="AF213" i="7"/>
  <c r="AE213" i="7"/>
  <c r="AD213" i="7"/>
  <c r="AB213" i="7"/>
  <c r="AA213" i="7"/>
  <c r="Z213" i="7"/>
  <c r="Y213" i="7"/>
  <c r="X213" i="7"/>
  <c r="W213" i="7"/>
  <c r="U213" i="7"/>
  <c r="T213" i="7"/>
  <c r="S213" i="7"/>
  <c r="R213" i="7"/>
  <c r="Q213" i="7"/>
  <c r="P213" i="7"/>
  <c r="N213" i="7"/>
  <c r="M213" i="7"/>
  <c r="L213" i="7"/>
  <c r="K213" i="7"/>
  <c r="J213" i="7"/>
  <c r="I213" i="7"/>
  <c r="G213" i="7"/>
  <c r="F213" i="7"/>
  <c r="E213" i="7"/>
  <c r="D213" i="7"/>
  <c r="C213" i="7"/>
  <c r="B213" i="7"/>
  <c r="AP212" i="7"/>
  <c r="AO212" i="7"/>
  <c r="AN212" i="7"/>
  <c r="AM212" i="7"/>
  <c r="AL212" i="7"/>
  <c r="AK212" i="7"/>
  <c r="AI212" i="7"/>
  <c r="AH212" i="7"/>
  <c r="AG212" i="7"/>
  <c r="AF212" i="7"/>
  <c r="AE212" i="7"/>
  <c r="AD212" i="7"/>
  <c r="AB212" i="7"/>
  <c r="AA212" i="7"/>
  <c r="Z212" i="7"/>
  <c r="Y212" i="7"/>
  <c r="X212" i="7"/>
  <c r="W212" i="7"/>
  <c r="U212" i="7"/>
  <c r="T212" i="7"/>
  <c r="S212" i="7"/>
  <c r="R212" i="7"/>
  <c r="Q212" i="7"/>
  <c r="P212" i="7"/>
  <c r="N212" i="7"/>
  <c r="M212" i="7"/>
  <c r="L212" i="7"/>
  <c r="K212" i="7"/>
  <c r="J212" i="7"/>
  <c r="I212" i="7"/>
  <c r="G212" i="7"/>
  <c r="F212" i="7"/>
  <c r="E212" i="7"/>
  <c r="D212" i="7"/>
  <c r="C212" i="7"/>
  <c r="B212" i="7"/>
  <c r="AP211" i="7"/>
  <c r="AO211" i="7"/>
  <c r="AN211" i="7"/>
  <c r="AM211" i="7"/>
  <c r="AL211" i="7"/>
  <c r="AK211" i="7"/>
  <c r="AI211" i="7"/>
  <c r="AH211" i="7"/>
  <c r="AG211" i="7"/>
  <c r="AF211" i="7"/>
  <c r="AE211" i="7"/>
  <c r="AD211" i="7"/>
  <c r="AB211" i="7"/>
  <c r="AA211" i="7"/>
  <c r="Z211" i="7"/>
  <c r="Y211" i="7"/>
  <c r="X211" i="7"/>
  <c r="W211" i="7"/>
  <c r="U211" i="7"/>
  <c r="T211" i="7"/>
  <c r="S211" i="7"/>
  <c r="R211" i="7"/>
  <c r="Q211" i="7"/>
  <c r="P211" i="7"/>
  <c r="N211" i="7"/>
  <c r="M211" i="7"/>
  <c r="L211" i="7"/>
  <c r="K211" i="7"/>
  <c r="J211" i="7"/>
  <c r="I211" i="7"/>
  <c r="G211" i="7"/>
  <c r="F211" i="7"/>
  <c r="E211" i="7"/>
  <c r="D211" i="7"/>
  <c r="C211" i="7"/>
  <c r="B211" i="7"/>
  <c r="AP210" i="7"/>
  <c r="AO210" i="7"/>
  <c r="AN210" i="7"/>
  <c r="AM210" i="7"/>
  <c r="AL210" i="7"/>
  <c r="AK210" i="7"/>
  <c r="AI210" i="7"/>
  <c r="AH210" i="7"/>
  <c r="AG210" i="7"/>
  <c r="AF210" i="7"/>
  <c r="AE210" i="7"/>
  <c r="AD210" i="7"/>
  <c r="AB210" i="7"/>
  <c r="AA210" i="7"/>
  <c r="Z210" i="7"/>
  <c r="Y210" i="7"/>
  <c r="X210" i="7"/>
  <c r="W210" i="7"/>
  <c r="U210" i="7"/>
  <c r="T210" i="7"/>
  <c r="S210" i="7"/>
  <c r="R210" i="7"/>
  <c r="Q210" i="7"/>
  <c r="P210" i="7"/>
  <c r="N210" i="7"/>
  <c r="M210" i="7"/>
  <c r="L210" i="7"/>
  <c r="K210" i="7"/>
  <c r="J210" i="7"/>
  <c r="I210" i="7"/>
  <c r="G210" i="7"/>
  <c r="F210" i="7"/>
  <c r="E210" i="7"/>
  <c r="D210" i="7"/>
  <c r="C210" i="7"/>
  <c r="B210" i="7"/>
  <c r="AP209" i="7"/>
  <c r="AO209" i="7"/>
  <c r="AN209" i="7"/>
  <c r="AM209" i="7"/>
  <c r="AL209" i="7"/>
  <c r="AK209" i="7"/>
  <c r="AI209" i="7"/>
  <c r="AH209" i="7"/>
  <c r="AG209" i="7"/>
  <c r="AF209" i="7"/>
  <c r="AE209" i="7"/>
  <c r="AD209" i="7"/>
  <c r="AB209" i="7"/>
  <c r="AA209" i="7"/>
  <c r="Z209" i="7"/>
  <c r="Y209" i="7"/>
  <c r="X209" i="7"/>
  <c r="W209" i="7"/>
  <c r="U209" i="7"/>
  <c r="T209" i="7"/>
  <c r="S209" i="7"/>
  <c r="R209" i="7"/>
  <c r="Q209" i="7"/>
  <c r="P209" i="7"/>
  <c r="N209" i="7"/>
  <c r="M209" i="7"/>
  <c r="L209" i="7"/>
  <c r="K209" i="7"/>
  <c r="J209" i="7"/>
  <c r="I209" i="7"/>
  <c r="G209" i="7"/>
  <c r="F209" i="7"/>
  <c r="E209" i="7"/>
  <c r="D209" i="7"/>
  <c r="C209" i="7"/>
  <c r="B209" i="7"/>
  <c r="AP208" i="7"/>
  <c r="AO208" i="7"/>
  <c r="AN208" i="7"/>
  <c r="AM208" i="7"/>
  <c r="AL208" i="7"/>
  <c r="AK208" i="7"/>
  <c r="AI208" i="7"/>
  <c r="AH208" i="7"/>
  <c r="AG208" i="7"/>
  <c r="AF208" i="7"/>
  <c r="AE208" i="7"/>
  <c r="AD208" i="7"/>
  <c r="AB208" i="7"/>
  <c r="AA208" i="7"/>
  <c r="Z208" i="7"/>
  <c r="Y208" i="7"/>
  <c r="X208" i="7"/>
  <c r="W208" i="7"/>
  <c r="U208" i="7"/>
  <c r="T208" i="7"/>
  <c r="S208" i="7"/>
  <c r="R208" i="7"/>
  <c r="Q208" i="7"/>
  <c r="P208" i="7"/>
  <c r="N208" i="7"/>
  <c r="M208" i="7"/>
  <c r="L208" i="7"/>
  <c r="K208" i="7"/>
  <c r="J208" i="7"/>
  <c r="I208" i="7"/>
  <c r="G208" i="7"/>
  <c r="F208" i="7"/>
  <c r="E208" i="7"/>
  <c r="D208" i="7"/>
  <c r="C208" i="7"/>
  <c r="B208" i="7"/>
  <c r="AP207" i="7"/>
  <c r="AO207" i="7"/>
  <c r="AN207" i="7"/>
  <c r="AM207" i="7"/>
  <c r="AL207" i="7"/>
  <c r="AK207" i="7"/>
  <c r="AI207" i="7"/>
  <c r="AH207" i="7"/>
  <c r="AG207" i="7"/>
  <c r="AF207" i="7"/>
  <c r="AE207" i="7"/>
  <c r="AD207" i="7"/>
  <c r="AB207" i="7"/>
  <c r="AA207" i="7"/>
  <c r="Z207" i="7"/>
  <c r="Y207" i="7"/>
  <c r="X207" i="7"/>
  <c r="W207" i="7"/>
  <c r="U207" i="7"/>
  <c r="T207" i="7"/>
  <c r="S207" i="7"/>
  <c r="R207" i="7"/>
  <c r="Q207" i="7"/>
  <c r="P207" i="7"/>
  <c r="N207" i="7"/>
  <c r="M207" i="7"/>
  <c r="L207" i="7"/>
  <c r="K207" i="7"/>
  <c r="J207" i="7"/>
  <c r="I207" i="7"/>
  <c r="G207" i="7"/>
  <c r="F207" i="7"/>
  <c r="E207" i="7"/>
  <c r="D207" i="7"/>
  <c r="C207" i="7"/>
  <c r="B207" i="7"/>
  <c r="AP206" i="7"/>
  <c r="AO206" i="7"/>
  <c r="AN206" i="7"/>
  <c r="AM206" i="7"/>
  <c r="AL206" i="7"/>
  <c r="AK206" i="7"/>
  <c r="AI206" i="7"/>
  <c r="AH206" i="7"/>
  <c r="AG206" i="7"/>
  <c r="AF206" i="7"/>
  <c r="AE206" i="7"/>
  <c r="AD206" i="7"/>
  <c r="AB206" i="7"/>
  <c r="AA206" i="7"/>
  <c r="Z206" i="7"/>
  <c r="Y206" i="7"/>
  <c r="X206" i="7"/>
  <c r="W206" i="7"/>
  <c r="U206" i="7"/>
  <c r="T206" i="7"/>
  <c r="S206" i="7"/>
  <c r="R206" i="7"/>
  <c r="Q206" i="7"/>
  <c r="P206" i="7"/>
  <c r="N206" i="7"/>
  <c r="M206" i="7"/>
  <c r="L206" i="7"/>
  <c r="K206" i="7"/>
  <c r="J206" i="7"/>
  <c r="I206" i="7"/>
  <c r="G206" i="7"/>
  <c r="F206" i="7"/>
  <c r="E206" i="7"/>
  <c r="D206" i="7"/>
  <c r="C206" i="7"/>
  <c r="B206" i="7"/>
  <c r="AP205" i="7"/>
  <c r="AO205" i="7"/>
  <c r="AN205" i="7"/>
  <c r="AM205" i="7"/>
  <c r="AL205" i="7"/>
  <c r="AK205" i="7"/>
  <c r="AI205" i="7"/>
  <c r="AH205" i="7"/>
  <c r="AG205" i="7"/>
  <c r="AF205" i="7"/>
  <c r="AE205" i="7"/>
  <c r="AD205" i="7"/>
  <c r="AB205" i="7"/>
  <c r="AA205" i="7"/>
  <c r="Z205" i="7"/>
  <c r="Y205" i="7"/>
  <c r="X205" i="7"/>
  <c r="W205" i="7"/>
  <c r="U205" i="7"/>
  <c r="T205" i="7"/>
  <c r="S205" i="7"/>
  <c r="R205" i="7"/>
  <c r="Q205" i="7"/>
  <c r="P205" i="7"/>
  <c r="N205" i="7"/>
  <c r="M205" i="7"/>
  <c r="L205" i="7"/>
  <c r="K205" i="7"/>
  <c r="J205" i="7"/>
  <c r="I205" i="7"/>
  <c r="G205" i="7"/>
  <c r="F205" i="7"/>
  <c r="E205" i="7"/>
  <c r="D205" i="7"/>
  <c r="C205" i="7"/>
  <c r="B205" i="7"/>
  <c r="AP204" i="7"/>
  <c r="AO204" i="7"/>
  <c r="AN204" i="7"/>
  <c r="AM204" i="7"/>
  <c r="AL204" i="7"/>
  <c r="AK204" i="7"/>
  <c r="AI204" i="7"/>
  <c r="AH204" i="7"/>
  <c r="AG204" i="7"/>
  <c r="AF204" i="7"/>
  <c r="AE204" i="7"/>
  <c r="AD204" i="7"/>
  <c r="AB204" i="7"/>
  <c r="AA204" i="7"/>
  <c r="Z204" i="7"/>
  <c r="Y204" i="7"/>
  <c r="X204" i="7"/>
  <c r="W204" i="7"/>
  <c r="U204" i="7"/>
  <c r="T204" i="7"/>
  <c r="S204" i="7"/>
  <c r="R204" i="7"/>
  <c r="Q204" i="7"/>
  <c r="P204" i="7"/>
  <c r="N204" i="7"/>
  <c r="M204" i="7"/>
  <c r="L204" i="7"/>
  <c r="K204" i="7"/>
  <c r="J204" i="7"/>
  <c r="I204" i="7"/>
  <c r="G204" i="7"/>
  <c r="F204" i="7"/>
  <c r="E204" i="7"/>
  <c r="D204" i="7"/>
  <c r="C204" i="7"/>
  <c r="B204" i="7"/>
  <c r="AP203" i="7"/>
  <c r="AO203" i="7"/>
  <c r="AN203" i="7"/>
  <c r="AM203" i="7"/>
  <c r="AL203" i="7"/>
  <c r="AK203" i="7"/>
  <c r="AI203" i="7"/>
  <c r="AH203" i="7"/>
  <c r="AG203" i="7"/>
  <c r="AF203" i="7"/>
  <c r="AE203" i="7"/>
  <c r="AD203" i="7"/>
  <c r="AB203" i="7"/>
  <c r="AA203" i="7"/>
  <c r="Z203" i="7"/>
  <c r="Y203" i="7"/>
  <c r="X203" i="7"/>
  <c r="W203" i="7"/>
  <c r="U203" i="7"/>
  <c r="T203" i="7"/>
  <c r="S203" i="7"/>
  <c r="R203" i="7"/>
  <c r="Q203" i="7"/>
  <c r="P203" i="7"/>
  <c r="N203" i="7"/>
  <c r="M203" i="7"/>
  <c r="L203" i="7"/>
  <c r="K203" i="7"/>
  <c r="J203" i="7"/>
  <c r="I203" i="7"/>
  <c r="G203" i="7"/>
  <c r="F203" i="7"/>
  <c r="E203" i="7"/>
  <c r="D203" i="7"/>
  <c r="C203" i="7"/>
  <c r="B203" i="7"/>
  <c r="AP202" i="7"/>
  <c r="AO202" i="7"/>
  <c r="AN202" i="7"/>
  <c r="AM202" i="7"/>
  <c r="AL202" i="7"/>
  <c r="AK202" i="7"/>
  <c r="AI202" i="7"/>
  <c r="AH202" i="7"/>
  <c r="AG202" i="7"/>
  <c r="AF202" i="7"/>
  <c r="AE202" i="7"/>
  <c r="AD202" i="7"/>
  <c r="AB202" i="7"/>
  <c r="AA202" i="7"/>
  <c r="Z202" i="7"/>
  <c r="Y202" i="7"/>
  <c r="X202" i="7"/>
  <c r="W202" i="7"/>
  <c r="U202" i="7"/>
  <c r="T202" i="7"/>
  <c r="S202" i="7"/>
  <c r="R202" i="7"/>
  <c r="Q202" i="7"/>
  <c r="P202" i="7"/>
  <c r="N202" i="7"/>
  <c r="M202" i="7"/>
  <c r="L202" i="7"/>
  <c r="K202" i="7"/>
  <c r="J202" i="7"/>
  <c r="I202" i="7"/>
  <c r="G202" i="7"/>
  <c r="F202" i="7"/>
  <c r="E202" i="7"/>
  <c r="D202" i="7"/>
  <c r="C202" i="7"/>
  <c r="B202" i="7"/>
  <c r="AP201" i="7"/>
  <c r="AO201" i="7"/>
  <c r="AN201" i="7"/>
  <c r="AM201" i="7"/>
  <c r="AL201" i="7"/>
  <c r="AK201" i="7"/>
  <c r="AI201" i="7"/>
  <c r="AH201" i="7"/>
  <c r="AG201" i="7"/>
  <c r="AF201" i="7"/>
  <c r="AE201" i="7"/>
  <c r="AD201" i="7"/>
  <c r="AB201" i="7"/>
  <c r="AA201" i="7"/>
  <c r="Z201" i="7"/>
  <c r="Y201" i="7"/>
  <c r="X201" i="7"/>
  <c r="W201" i="7"/>
  <c r="U201" i="7"/>
  <c r="T201" i="7"/>
  <c r="S201" i="7"/>
  <c r="R201" i="7"/>
  <c r="Q201" i="7"/>
  <c r="P201" i="7"/>
  <c r="N201" i="7"/>
  <c r="M201" i="7"/>
  <c r="L201" i="7"/>
  <c r="K201" i="7"/>
  <c r="J201" i="7"/>
  <c r="I201" i="7"/>
  <c r="G201" i="7"/>
  <c r="F201" i="7"/>
  <c r="E201" i="7"/>
  <c r="D201" i="7"/>
  <c r="C201" i="7"/>
  <c r="B201" i="7"/>
  <c r="AP200" i="7"/>
  <c r="AO200" i="7"/>
  <c r="AN200" i="7"/>
  <c r="AM200" i="7"/>
  <c r="AL200" i="7"/>
  <c r="AK200" i="7"/>
  <c r="AI200" i="7"/>
  <c r="AH200" i="7"/>
  <c r="AG200" i="7"/>
  <c r="AF200" i="7"/>
  <c r="AE200" i="7"/>
  <c r="AD200" i="7"/>
  <c r="AB200" i="7"/>
  <c r="AA200" i="7"/>
  <c r="Z200" i="7"/>
  <c r="Y200" i="7"/>
  <c r="X200" i="7"/>
  <c r="W200" i="7"/>
  <c r="U200" i="7"/>
  <c r="T200" i="7"/>
  <c r="S200" i="7"/>
  <c r="R200" i="7"/>
  <c r="Q200" i="7"/>
  <c r="P200" i="7"/>
  <c r="N200" i="7"/>
  <c r="M200" i="7"/>
  <c r="L200" i="7"/>
  <c r="K200" i="7"/>
  <c r="J200" i="7"/>
  <c r="I200" i="7"/>
  <c r="G200" i="7"/>
  <c r="F200" i="7"/>
  <c r="E200" i="7"/>
  <c r="D200" i="7"/>
  <c r="C200" i="7"/>
  <c r="B200" i="7"/>
  <c r="AP199" i="7"/>
  <c r="AO199" i="7"/>
  <c r="AN199" i="7"/>
  <c r="AM199" i="7"/>
  <c r="AL199" i="7"/>
  <c r="AK199" i="7"/>
  <c r="AI199" i="7"/>
  <c r="AH199" i="7"/>
  <c r="AG199" i="7"/>
  <c r="AF199" i="7"/>
  <c r="AE199" i="7"/>
  <c r="AD199" i="7"/>
  <c r="AB199" i="7"/>
  <c r="AA199" i="7"/>
  <c r="Z199" i="7"/>
  <c r="Y199" i="7"/>
  <c r="X199" i="7"/>
  <c r="W199" i="7"/>
  <c r="U199" i="7"/>
  <c r="T199" i="7"/>
  <c r="S199" i="7"/>
  <c r="R199" i="7"/>
  <c r="Q199" i="7"/>
  <c r="P199" i="7"/>
  <c r="N199" i="7"/>
  <c r="M199" i="7"/>
  <c r="L199" i="7"/>
  <c r="K199" i="7"/>
  <c r="J199" i="7"/>
  <c r="I199" i="7"/>
  <c r="G199" i="7"/>
  <c r="F199" i="7"/>
  <c r="E199" i="7"/>
  <c r="D199" i="7"/>
  <c r="C199" i="7"/>
  <c r="B199" i="7"/>
  <c r="AP198" i="7"/>
  <c r="AO198" i="7"/>
  <c r="AN198" i="7"/>
  <c r="AM198" i="7"/>
  <c r="AL198" i="7"/>
  <c r="AK198" i="7"/>
  <c r="AI198" i="7"/>
  <c r="AH198" i="7"/>
  <c r="AG198" i="7"/>
  <c r="AF198" i="7"/>
  <c r="AE198" i="7"/>
  <c r="AD198" i="7"/>
  <c r="AB198" i="7"/>
  <c r="AA198" i="7"/>
  <c r="Z198" i="7"/>
  <c r="Y198" i="7"/>
  <c r="X198" i="7"/>
  <c r="W198" i="7"/>
  <c r="U198" i="7"/>
  <c r="T198" i="7"/>
  <c r="S198" i="7"/>
  <c r="R198" i="7"/>
  <c r="Q198" i="7"/>
  <c r="P198" i="7"/>
  <c r="N198" i="7"/>
  <c r="M198" i="7"/>
  <c r="L198" i="7"/>
  <c r="K198" i="7"/>
  <c r="J198" i="7"/>
  <c r="I198" i="7"/>
  <c r="G198" i="7"/>
  <c r="F198" i="7"/>
  <c r="E198" i="7"/>
  <c r="D198" i="7"/>
  <c r="C198" i="7"/>
  <c r="B198" i="7"/>
  <c r="AP197" i="7"/>
  <c r="AO197" i="7"/>
  <c r="AN197" i="7"/>
  <c r="AM197" i="7"/>
  <c r="AL197" i="7"/>
  <c r="AK197" i="7"/>
  <c r="AI197" i="7"/>
  <c r="AH197" i="7"/>
  <c r="AG197" i="7"/>
  <c r="AF197" i="7"/>
  <c r="AE197" i="7"/>
  <c r="AD197" i="7"/>
  <c r="AB197" i="7"/>
  <c r="AA197" i="7"/>
  <c r="Z197" i="7"/>
  <c r="Y197" i="7"/>
  <c r="X197" i="7"/>
  <c r="W197" i="7"/>
  <c r="U197" i="7"/>
  <c r="T197" i="7"/>
  <c r="S197" i="7"/>
  <c r="R197" i="7"/>
  <c r="Q197" i="7"/>
  <c r="P197" i="7"/>
  <c r="N197" i="7"/>
  <c r="M197" i="7"/>
  <c r="L197" i="7"/>
  <c r="K197" i="7"/>
  <c r="J197" i="7"/>
  <c r="I197" i="7"/>
  <c r="G197" i="7"/>
  <c r="F197" i="7"/>
  <c r="E197" i="7"/>
  <c r="D197" i="7"/>
  <c r="C197" i="7"/>
  <c r="B197" i="7"/>
  <c r="AP196" i="7"/>
  <c r="AO196" i="7"/>
  <c r="AN196" i="7"/>
  <c r="AM196" i="7"/>
  <c r="AL196" i="7"/>
  <c r="AK196" i="7"/>
  <c r="AI196" i="7"/>
  <c r="AH196" i="7"/>
  <c r="AG196" i="7"/>
  <c r="AF196" i="7"/>
  <c r="AE196" i="7"/>
  <c r="AD196" i="7"/>
  <c r="AB196" i="7"/>
  <c r="AA196" i="7"/>
  <c r="Z196" i="7"/>
  <c r="Y196" i="7"/>
  <c r="X196" i="7"/>
  <c r="W196" i="7"/>
  <c r="U196" i="7"/>
  <c r="T196" i="7"/>
  <c r="S196" i="7"/>
  <c r="R196" i="7"/>
  <c r="Q196" i="7"/>
  <c r="P196" i="7"/>
  <c r="N196" i="7"/>
  <c r="M196" i="7"/>
  <c r="L196" i="7"/>
  <c r="K196" i="7"/>
  <c r="J196" i="7"/>
  <c r="I196" i="7"/>
  <c r="G196" i="7"/>
  <c r="F196" i="7"/>
  <c r="E196" i="7"/>
  <c r="D196" i="7"/>
  <c r="C196" i="7"/>
  <c r="B196" i="7"/>
  <c r="AP195" i="7"/>
  <c r="AO195" i="7"/>
  <c r="AN195" i="7"/>
  <c r="AM195" i="7"/>
  <c r="AL195" i="7"/>
  <c r="AK195" i="7"/>
  <c r="AI195" i="7"/>
  <c r="AH195" i="7"/>
  <c r="AG195" i="7"/>
  <c r="AF195" i="7"/>
  <c r="AE195" i="7"/>
  <c r="AD195" i="7"/>
  <c r="AB195" i="7"/>
  <c r="AA195" i="7"/>
  <c r="Z195" i="7"/>
  <c r="Y195" i="7"/>
  <c r="X195" i="7"/>
  <c r="W195" i="7"/>
  <c r="U195" i="7"/>
  <c r="T195" i="7"/>
  <c r="S195" i="7"/>
  <c r="R195" i="7"/>
  <c r="Q195" i="7"/>
  <c r="P195" i="7"/>
  <c r="N195" i="7"/>
  <c r="M195" i="7"/>
  <c r="L195" i="7"/>
  <c r="K195" i="7"/>
  <c r="J195" i="7"/>
  <c r="I195" i="7"/>
  <c r="G195" i="7"/>
  <c r="F195" i="7"/>
  <c r="E195" i="7"/>
  <c r="D195" i="7"/>
  <c r="C195" i="7"/>
  <c r="B195" i="7"/>
  <c r="AP194" i="7"/>
  <c r="AO194" i="7"/>
  <c r="AN194" i="7"/>
  <c r="AM194" i="7"/>
  <c r="AL194" i="7"/>
  <c r="AK194" i="7"/>
  <c r="AI194" i="7"/>
  <c r="AH194" i="7"/>
  <c r="AG194" i="7"/>
  <c r="AF194" i="7"/>
  <c r="AE194" i="7"/>
  <c r="AD194" i="7"/>
  <c r="AB194" i="7"/>
  <c r="AA194" i="7"/>
  <c r="Z194" i="7"/>
  <c r="Y194" i="7"/>
  <c r="X194" i="7"/>
  <c r="W194" i="7"/>
  <c r="U194" i="7"/>
  <c r="T194" i="7"/>
  <c r="S194" i="7"/>
  <c r="R194" i="7"/>
  <c r="Q194" i="7"/>
  <c r="P194" i="7"/>
  <c r="N194" i="7"/>
  <c r="M194" i="7"/>
  <c r="L194" i="7"/>
  <c r="K194" i="7"/>
  <c r="J194" i="7"/>
  <c r="I194" i="7"/>
  <c r="G194" i="7"/>
  <c r="F194" i="7"/>
  <c r="E194" i="7"/>
  <c r="D194" i="7"/>
  <c r="C194" i="7"/>
  <c r="B194" i="7"/>
  <c r="AP193" i="7"/>
  <c r="AO193" i="7"/>
  <c r="AN193" i="7"/>
  <c r="AM193" i="7"/>
  <c r="AL193" i="7"/>
  <c r="AK193" i="7"/>
  <c r="AI193" i="7"/>
  <c r="AH193" i="7"/>
  <c r="AG193" i="7"/>
  <c r="AF193" i="7"/>
  <c r="AE193" i="7"/>
  <c r="AD193" i="7"/>
  <c r="AB193" i="7"/>
  <c r="AA193" i="7"/>
  <c r="Z193" i="7"/>
  <c r="Y193" i="7"/>
  <c r="X193" i="7"/>
  <c r="W193" i="7"/>
  <c r="U193" i="7"/>
  <c r="T193" i="7"/>
  <c r="S193" i="7"/>
  <c r="R193" i="7"/>
  <c r="Q193" i="7"/>
  <c r="P193" i="7"/>
  <c r="N193" i="7"/>
  <c r="M193" i="7"/>
  <c r="L193" i="7"/>
  <c r="K193" i="7"/>
  <c r="J193" i="7"/>
  <c r="I193" i="7"/>
  <c r="G193" i="7"/>
  <c r="F193" i="7"/>
  <c r="E193" i="7"/>
  <c r="D193" i="7"/>
  <c r="C193" i="7"/>
  <c r="B193" i="7"/>
  <c r="AP192" i="7"/>
  <c r="AO192" i="7"/>
  <c r="AN192" i="7"/>
  <c r="AM192" i="7"/>
  <c r="AL192" i="7"/>
  <c r="AK192" i="7"/>
  <c r="AI192" i="7"/>
  <c r="AH192" i="7"/>
  <c r="AG192" i="7"/>
  <c r="AF192" i="7"/>
  <c r="AE192" i="7"/>
  <c r="AD192" i="7"/>
  <c r="AB192" i="7"/>
  <c r="AA192" i="7"/>
  <c r="Z192" i="7"/>
  <c r="Y192" i="7"/>
  <c r="X192" i="7"/>
  <c r="W192" i="7"/>
  <c r="U192" i="7"/>
  <c r="T192" i="7"/>
  <c r="S192" i="7"/>
  <c r="R192" i="7"/>
  <c r="Q192" i="7"/>
  <c r="P192" i="7"/>
  <c r="N192" i="7"/>
  <c r="M192" i="7"/>
  <c r="L192" i="7"/>
  <c r="K192" i="7"/>
  <c r="J192" i="7"/>
  <c r="I192" i="7"/>
  <c r="G192" i="7"/>
  <c r="F192" i="7"/>
  <c r="E192" i="7"/>
  <c r="D192" i="7"/>
  <c r="C192" i="7"/>
  <c r="B192" i="7"/>
  <c r="AP191" i="7"/>
  <c r="AO191" i="7"/>
  <c r="AN191" i="7"/>
  <c r="AM191" i="7"/>
  <c r="AL191" i="7"/>
  <c r="AK191" i="7"/>
  <c r="AI191" i="7"/>
  <c r="AH191" i="7"/>
  <c r="AG191" i="7"/>
  <c r="AF191" i="7"/>
  <c r="AE191" i="7"/>
  <c r="AD191" i="7"/>
  <c r="AB191" i="7"/>
  <c r="AA191" i="7"/>
  <c r="Z191" i="7"/>
  <c r="Y191" i="7"/>
  <c r="X191" i="7"/>
  <c r="W191" i="7"/>
  <c r="U191" i="7"/>
  <c r="T191" i="7"/>
  <c r="S191" i="7"/>
  <c r="R191" i="7"/>
  <c r="Q191" i="7"/>
  <c r="P191" i="7"/>
  <c r="N191" i="7"/>
  <c r="M191" i="7"/>
  <c r="L191" i="7"/>
  <c r="K191" i="7"/>
  <c r="J191" i="7"/>
  <c r="I191" i="7"/>
  <c r="G191" i="7"/>
  <c r="F191" i="7"/>
  <c r="E191" i="7"/>
  <c r="D191" i="7"/>
  <c r="C191" i="7"/>
  <c r="B191" i="7"/>
  <c r="AP190" i="7"/>
  <c r="AO190" i="7"/>
  <c r="AN190" i="7"/>
  <c r="AM190" i="7"/>
  <c r="AL190" i="7"/>
  <c r="AK190" i="7"/>
  <c r="AI190" i="7"/>
  <c r="AH190" i="7"/>
  <c r="AG190" i="7"/>
  <c r="AF190" i="7"/>
  <c r="AE190" i="7"/>
  <c r="AD190" i="7"/>
  <c r="AB190" i="7"/>
  <c r="AA190" i="7"/>
  <c r="Z190" i="7"/>
  <c r="Y190" i="7"/>
  <c r="X190" i="7"/>
  <c r="W190" i="7"/>
  <c r="U190" i="7"/>
  <c r="T190" i="7"/>
  <c r="S190" i="7"/>
  <c r="R190" i="7"/>
  <c r="Q190" i="7"/>
  <c r="P190" i="7"/>
  <c r="N190" i="7"/>
  <c r="M190" i="7"/>
  <c r="L190" i="7"/>
  <c r="K190" i="7"/>
  <c r="J190" i="7"/>
  <c r="I190" i="7"/>
  <c r="G190" i="7"/>
  <c r="F190" i="7"/>
  <c r="E190" i="7"/>
  <c r="D190" i="7"/>
  <c r="C190" i="7"/>
  <c r="B190" i="7"/>
  <c r="AP189" i="7"/>
  <c r="AO189" i="7"/>
  <c r="AN189" i="7"/>
  <c r="AM189" i="7"/>
  <c r="AL189" i="7"/>
  <c r="AK189" i="7"/>
  <c r="AI189" i="7"/>
  <c r="AH189" i="7"/>
  <c r="AG189" i="7"/>
  <c r="AF189" i="7"/>
  <c r="AE189" i="7"/>
  <c r="AD189" i="7"/>
  <c r="AB189" i="7"/>
  <c r="AA189" i="7"/>
  <c r="Z189" i="7"/>
  <c r="Y189" i="7"/>
  <c r="X189" i="7"/>
  <c r="W189" i="7"/>
  <c r="U189" i="7"/>
  <c r="T189" i="7"/>
  <c r="S189" i="7"/>
  <c r="R189" i="7"/>
  <c r="Q189" i="7"/>
  <c r="P189" i="7"/>
  <c r="N189" i="7"/>
  <c r="M189" i="7"/>
  <c r="L189" i="7"/>
  <c r="K189" i="7"/>
  <c r="J189" i="7"/>
  <c r="I189" i="7"/>
  <c r="G189" i="7"/>
  <c r="F189" i="7"/>
  <c r="E189" i="7"/>
  <c r="D189" i="7"/>
  <c r="C189" i="7"/>
  <c r="B189" i="7"/>
  <c r="AP188" i="7"/>
  <c r="AO188" i="7"/>
  <c r="AN188" i="7"/>
  <c r="AM188" i="7"/>
  <c r="AL188" i="7"/>
  <c r="AK188" i="7"/>
  <c r="AI188" i="7"/>
  <c r="AH188" i="7"/>
  <c r="AG188" i="7"/>
  <c r="AF188" i="7"/>
  <c r="AE188" i="7"/>
  <c r="AD188" i="7"/>
  <c r="AB188" i="7"/>
  <c r="AA188" i="7"/>
  <c r="Z188" i="7"/>
  <c r="Y188" i="7"/>
  <c r="X188" i="7"/>
  <c r="W188" i="7"/>
  <c r="U188" i="7"/>
  <c r="T188" i="7"/>
  <c r="S188" i="7"/>
  <c r="R188" i="7"/>
  <c r="Q188" i="7"/>
  <c r="P188" i="7"/>
  <c r="N188" i="7"/>
  <c r="M188" i="7"/>
  <c r="L188" i="7"/>
  <c r="K188" i="7"/>
  <c r="J188" i="7"/>
  <c r="I188" i="7"/>
  <c r="G188" i="7"/>
  <c r="F188" i="7"/>
  <c r="E188" i="7"/>
  <c r="D188" i="7"/>
  <c r="C188" i="7"/>
  <c r="B188" i="7"/>
  <c r="AP187" i="7"/>
  <c r="AO187" i="7"/>
  <c r="AN187" i="7"/>
  <c r="AM187" i="7"/>
  <c r="AL187" i="7"/>
  <c r="AK187" i="7"/>
  <c r="AI187" i="7"/>
  <c r="AH187" i="7"/>
  <c r="AG187" i="7"/>
  <c r="AF187" i="7"/>
  <c r="AE187" i="7"/>
  <c r="AD187" i="7"/>
  <c r="AB187" i="7"/>
  <c r="AA187" i="7"/>
  <c r="Z187" i="7"/>
  <c r="Y187" i="7"/>
  <c r="X187" i="7"/>
  <c r="W187" i="7"/>
  <c r="U187" i="7"/>
  <c r="T187" i="7"/>
  <c r="S187" i="7"/>
  <c r="R187" i="7"/>
  <c r="Q187" i="7"/>
  <c r="P187" i="7"/>
  <c r="N187" i="7"/>
  <c r="M187" i="7"/>
  <c r="L187" i="7"/>
  <c r="K187" i="7"/>
  <c r="J187" i="7"/>
  <c r="I187" i="7"/>
  <c r="G187" i="7"/>
  <c r="F187" i="7"/>
  <c r="E187" i="7"/>
  <c r="D187" i="7"/>
  <c r="C187" i="7"/>
  <c r="B187" i="7"/>
  <c r="AP186" i="7"/>
  <c r="AO186" i="7"/>
  <c r="AN186" i="7"/>
  <c r="AM186" i="7"/>
  <c r="AL186" i="7"/>
  <c r="AK186" i="7"/>
  <c r="AI186" i="7"/>
  <c r="AH186" i="7"/>
  <c r="AG186" i="7"/>
  <c r="AF186" i="7"/>
  <c r="AE186" i="7"/>
  <c r="AD186" i="7"/>
  <c r="AB186" i="7"/>
  <c r="AA186" i="7"/>
  <c r="Z186" i="7"/>
  <c r="Y186" i="7"/>
  <c r="X186" i="7"/>
  <c r="W186" i="7"/>
  <c r="U186" i="7"/>
  <c r="T186" i="7"/>
  <c r="S186" i="7"/>
  <c r="R186" i="7"/>
  <c r="Q186" i="7"/>
  <c r="P186" i="7"/>
  <c r="N186" i="7"/>
  <c r="M186" i="7"/>
  <c r="L186" i="7"/>
  <c r="K186" i="7"/>
  <c r="J186" i="7"/>
  <c r="I186" i="7"/>
  <c r="G186" i="7"/>
  <c r="F186" i="7"/>
  <c r="E186" i="7"/>
  <c r="D186" i="7"/>
  <c r="C186" i="7"/>
  <c r="B186" i="7"/>
  <c r="AP185" i="7"/>
  <c r="AO185" i="7"/>
  <c r="AN185" i="7"/>
  <c r="AM185" i="7"/>
  <c r="AL185" i="7"/>
  <c r="AK185" i="7"/>
  <c r="AI185" i="7"/>
  <c r="AH185" i="7"/>
  <c r="AG185" i="7"/>
  <c r="AF185" i="7"/>
  <c r="AE185" i="7"/>
  <c r="AD185" i="7"/>
  <c r="AB185" i="7"/>
  <c r="AA185" i="7"/>
  <c r="Z185" i="7"/>
  <c r="Y185" i="7"/>
  <c r="X185" i="7"/>
  <c r="W185" i="7"/>
  <c r="U185" i="7"/>
  <c r="T185" i="7"/>
  <c r="S185" i="7"/>
  <c r="R185" i="7"/>
  <c r="Q185" i="7"/>
  <c r="P185" i="7"/>
  <c r="N185" i="7"/>
  <c r="M185" i="7"/>
  <c r="L185" i="7"/>
  <c r="K185" i="7"/>
  <c r="J185" i="7"/>
  <c r="I185" i="7"/>
  <c r="G185" i="7"/>
  <c r="F185" i="7"/>
  <c r="E185" i="7"/>
  <c r="D185" i="7"/>
  <c r="C185" i="7"/>
  <c r="B185" i="7"/>
  <c r="AP184" i="7"/>
  <c r="AO184" i="7"/>
  <c r="AN184" i="7"/>
  <c r="AM184" i="7"/>
  <c r="AL184" i="7"/>
  <c r="AK184" i="7"/>
  <c r="AI184" i="7"/>
  <c r="AH184" i="7"/>
  <c r="AG184" i="7"/>
  <c r="AF184" i="7"/>
  <c r="AE184" i="7"/>
  <c r="AD184" i="7"/>
  <c r="AB184" i="7"/>
  <c r="AA184" i="7"/>
  <c r="Z184" i="7"/>
  <c r="Y184" i="7"/>
  <c r="X184" i="7"/>
  <c r="W184" i="7"/>
  <c r="U184" i="7"/>
  <c r="T184" i="7"/>
  <c r="S184" i="7"/>
  <c r="R184" i="7"/>
  <c r="Q184" i="7"/>
  <c r="P184" i="7"/>
  <c r="N184" i="7"/>
  <c r="M184" i="7"/>
  <c r="L184" i="7"/>
  <c r="K184" i="7"/>
  <c r="J184" i="7"/>
  <c r="I184" i="7"/>
  <c r="G184" i="7"/>
  <c r="F184" i="7"/>
  <c r="E184" i="7"/>
  <c r="D184" i="7"/>
  <c r="C184" i="7"/>
  <c r="B184" i="7"/>
  <c r="AP183" i="7"/>
  <c r="AO183" i="7"/>
  <c r="AN183" i="7"/>
  <c r="AM183" i="7"/>
  <c r="AL183" i="7"/>
  <c r="AK183" i="7"/>
  <c r="AI183" i="7"/>
  <c r="AH183" i="7"/>
  <c r="AG183" i="7"/>
  <c r="AF183" i="7"/>
  <c r="AE183" i="7"/>
  <c r="AD183" i="7"/>
  <c r="AB183" i="7"/>
  <c r="AA183" i="7"/>
  <c r="Z183" i="7"/>
  <c r="Y183" i="7"/>
  <c r="X183" i="7"/>
  <c r="W183" i="7"/>
  <c r="U183" i="7"/>
  <c r="T183" i="7"/>
  <c r="S183" i="7"/>
  <c r="R183" i="7"/>
  <c r="Q183" i="7"/>
  <c r="P183" i="7"/>
  <c r="N183" i="7"/>
  <c r="M183" i="7"/>
  <c r="L183" i="7"/>
  <c r="K183" i="7"/>
  <c r="J183" i="7"/>
  <c r="I183" i="7"/>
  <c r="G183" i="7"/>
  <c r="F183" i="7"/>
  <c r="E183" i="7"/>
  <c r="D183" i="7"/>
  <c r="C183" i="7"/>
  <c r="B183" i="7"/>
  <c r="AP182" i="7"/>
  <c r="AO182" i="7"/>
  <c r="AN182" i="7"/>
  <c r="AM182" i="7"/>
  <c r="AL182" i="7"/>
  <c r="AK182" i="7"/>
  <c r="AI182" i="7"/>
  <c r="AH182" i="7"/>
  <c r="AG182" i="7"/>
  <c r="AF182" i="7"/>
  <c r="AE182" i="7"/>
  <c r="AD182" i="7"/>
  <c r="AB182" i="7"/>
  <c r="AA182" i="7"/>
  <c r="Z182" i="7"/>
  <c r="Y182" i="7"/>
  <c r="X182" i="7"/>
  <c r="W182" i="7"/>
  <c r="U182" i="7"/>
  <c r="T182" i="7"/>
  <c r="S182" i="7"/>
  <c r="R182" i="7"/>
  <c r="Q182" i="7"/>
  <c r="P182" i="7"/>
  <c r="N182" i="7"/>
  <c r="M182" i="7"/>
  <c r="L182" i="7"/>
  <c r="K182" i="7"/>
  <c r="J182" i="7"/>
  <c r="I182" i="7"/>
  <c r="G182" i="7"/>
  <c r="F182" i="7"/>
  <c r="E182" i="7"/>
  <c r="D182" i="7"/>
  <c r="C182" i="7"/>
  <c r="B182" i="7"/>
  <c r="AP181" i="7"/>
  <c r="AO181" i="7"/>
  <c r="AN181" i="7"/>
  <c r="AM181" i="7"/>
  <c r="AL181" i="7"/>
  <c r="AK181" i="7"/>
  <c r="AI181" i="7"/>
  <c r="AH181" i="7"/>
  <c r="AG181" i="7"/>
  <c r="AF181" i="7"/>
  <c r="AE181" i="7"/>
  <c r="AD181" i="7"/>
  <c r="AB181" i="7"/>
  <c r="AA181" i="7"/>
  <c r="Z181" i="7"/>
  <c r="Y181" i="7"/>
  <c r="X181" i="7"/>
  <c r="W181" i="7"/>
  <c r="U181" i="7"/>
  <c r="T181" i="7"/>
  <c r="S181" i="7"/>
  <c r="R181" i="7"/>
  <c r="Q181" i="7"/>
  <c r="P181" i="7"/>
  <c r="N181" i="7"/>
  <c r="M181" i="7"/>
  <c r="L181" i="7"/>
  <c r="K181" i="7"/>
  <c r="J181" i="7"/>
  <c r="I181" i="7"/>
  <c r="G181" i="7"/>
  <c r="F181" i="7"/>
  <c r="E181" i="7"/>
  <c r="D181" i="7"/>
  <c r="C181" i="7"/>
  <c r="B181" i="7"/>
  <c r="AP180" i="7"/>
  <c r="AO180" i="7"/>
  <c r="AN180" i="7"/>
  <c r="AM180" i="7"/>
  <c r="AL180" i="7"/>
  <c r="AK180" i="7"/>
  <c r="AI180" i="7"/>
  <c r="AH180" i="7"/>
  <c r="AG180" i="7"/>
  <c r="AF180" i="7"/>
  <c r="AE180" i="7"/>
  <c r="AD180" i="7"/>
  <c r="AB180" i="7"/>
  <c r="AA180" i="7"/>
  <c r="Z180" i="7"/>
  <c r="Y180" i="7"/>
  <c r="X180" i="7"/>
  <c r="W180" i="7"/>
  <c r="U180" i="7"/>
  <c r="T180" i="7"/>
  <c r="S180" i="7"/>
  <c r="R180" i="7"/>
  <c r="Q180" i="7"/>
  <c r="P180" i="7"/>
  <c r="N180" i="7"/>
  <c r="M180" i="7"/>
  <c r="L180" i="7"/>
  <c r="K180" i="7"/>
  <c r="J180" i="7"/>
  <c r="I180" i="7"/>
  <c r="G180" i="7"/>
  <c r="F180" i="7"/>
  <c r="E180" i="7"/>
  <c r="D180" i="7"/>
  <c r="C180" i="7"/>
  <c r="B180" i="7"/>
  <c r="AP179" i="7"/>
  <c r="AO179" i="7"/>
  <c r="AN179" i="7"/>
  <c r="AM179" i="7"/>
  <c r="AL179" i="7"/>
  <c r="AK179" i="7"/>
  <c r="AI179" i="7"/>
  <c r="AH179" i="7"/>
  <c r="AG179" i="7"/>
  <c r="AF179" i="7"/>
  <c r="AE179" i="7"/>
  <c r="AD179" i="7"/>
  <c r="AB179" i="7"/>
  <c r="AA179" i="7"/>
  <c r="Z179" i="7"/>
  <c r="Y179" i="7"/>
  <c r="X179" i="7"/>
  <c r="W179" i="7"/>
  <c r="U179" i="7"/>
  <c r="T179" i="7"/>
  <c r="S179" i="7"/>
  <c r="R179" i="7"/>
  <c r="Q179" i="7"/>
  <c r="P179" i="7"/>
  <c r="N179" i="7"/>
  <c r="M179" i="7"/>
  <c r="L179" i="7"/>
  <c r="K179" i="7"/>
  <c r="J179" i="7"/>
  <c r="I179" i="7"/>
  <c r="G179" i="7"/>
  <c r="F179" i="7"/>
  <c r="E179" i="7"/>
  <c r="D179" i="7"/>
  <c r="C179" i="7"/>
  <c r="B179" i="7"/>
  <c r="AP178" i="7"/>
  <c r="AO178" i="7"/>
  <c r="AN178" i="7"/>
  <c r="AM178" i="7"/>
  <c r="AL178" i="7"/>
  <c r="AK178" i="7"/>
  <c r="AI178" i="7"/>
  <c r="AH178" i="7"/>
  <c r="AG178" i="7"/>
  <c r="AF178" i="7"/>
  <c r="AE178" i="7"/>
  <c r="AD178" i="7"/>
  <c r="AB178" i="7"/>
  <c r="AA178" i="7"/>
  <c r="Z178" i="7"/>
  <c r="Y178" i="7"/>
  <c r="X178" i="7"/>
  <c r="W178" i="7"/>
  <c r="U178" i="7"/>
  <c r="T178" i="7"/>
  <c r="S178" i="7"/>
  <c r="R178" i="7"/>
  <c r="Q178" i="7"/>
  <c r="P178" i="7"/>
  <c r="N178" i="7"/>
  <c r="M178" i="7"/>
  <c r="L178" i="7"/>
  <c r="K178" i="7"/>
  <c r="J178" i="7"/>
  <c r="I178" i="7"/>
  <c r="G178" i="7"/>
  <c r="F178" i="7"/>
  <c r="E178" i="7"/>
  <c r="D178" i="7"/>
  <c r="C178" i="7"/>
  <c r="B178" i="7"/>
  <c r="AP177" i="7"/>
  <c r="AO177" i="7"/>
  <c r="AN177" i="7"/>
  <c r="AM177" i="7"/>
  <c r="AL177" i="7"/>
  <c r="AK177" i="7"/>
  <c r="AI177" i="7"/>
  <c r="AH177" i="7"/>
  <c r="AG177" i="7"/>
  <c r="AF177" i="7"/>
  <c r="AE177" i="7"/>
  <c r="AD177" i="7"/>
  <c r="AB177" i="7"/>
  <c r="AA177" i="7"/>
  <c r="Z177" i="7"/>
  <c r="Y177" i="7"/>
  <c r="X177" i="7"/>
  <c r="W177" i="7"/>
  <c r="U177" i="7"/>
  <c r="T177" i="7"/>
  <c r="S177" i="7"/>
  <c r="R177" i="7"/>
  <c r="Q177" i="7"/>
  <c r="P177" i="7"/>
  <c r="N177" i="7"/>
  <c r="M177" i="7"/>
  <c r="L177" i="7"/>
  <c r="K177" i="7"/>
  <c r="J177" i="7"/>
  <c r="I177" i="7"/>
  <c r="G177" i="7"/>
  <c r="F177" i="7"/>
  <c r="E177" i="7"/>
  <c r="D177" i="7"/>
  <c r="C177" i="7"/>
  <c r="B177" i="7"/>
  <c r="AP176" i="7"/>
  <c r="AO176" i="7"/>
  <c r="AN176" i="7"/>
  <c r="AM176" i="7"/>
  <c r="AL176" i="7"/>
  <c r="AK176" i="7"/>
  <c r="AI176" i="7"/>
  <c r="AH176" i="7"/>
  <c r="AG176" i="7"/>
  <c r="AF176" i="7"/>
  <c r="AE176" i="7"/>
  <c r="AD176" i="7"/>
  <c r="AB176" i="7"/>
  <c r="AA176" i="7"/>
  <c r="Z176" i="7"/>
  <c r="Y176" i="7"/>
  <c r="X176" i="7"/>
  <c r="W176" i="7"/>
  <c r="U176" i="7"/>
  <c r="T176" i="7"/>
  <c r="S176" i="7"/>
  <c r="R176" i="7"/>
  <c r="Q176" i="7"/>
  <c r="P176" i="7"/>
  <c r="N176" i="7"/>
  <c r="M176" i="7"/>
  <c r="L176" i="7"/>
  <c r="K176" i="7"/>
  <c r="J176" i="7"/>
  <c r="I176" i="7"/>
  <c r="G176" i="7"/>
  <c r="F176" i="7"/>
  <c r="E176" i="7"/>
  <c r="D176" i="7"/>
  <c r="C176" i="7"/>
  <c r="B176" i="7"/>
  <c r="AP175" i="7"/>
  <c r="AO175" i="7"/>
  <c r="AN175" i="7"/>
  <c r="AM175" i="7"/>
  <c r="AL175" i="7"/>
  <c r="AK175" i="7"/>
  <c r="AI175" i="7"/>
  <c r="AH175" i="7"/>
  <c r="AG175" i="7"/>
  <c r="AF175" i="7"/>
  <c r="AE175" i="7"/>
  <c r="AD175" i="7"/>
  <c r="AB175" i="7"/>
  <c r="AA175" i="7"/>
  <c r="Z175" i="7"/>
  <c r="Y175" i="7"/>
  <c r="X175" i="7"/>
  <c r="W175" i="7"/>
  <c r="U175" i="7"/>
  <c r="T175" i="7"/>
  <c r="S175" i="7"/>
  <c r="R175" i="7"/>
  <c r="Q175" i="7"/>
  <c r="P175" i="7"/>
  <c r="N175" i="7"/>
  <c r="M175" i="7"/>
  <c r="L175" i="7"/>
  <c r="K175" i="7"/>
  <c r="J175" i="7"/>
  <c r="I175" i="7"/>
  <c r="G175" i="7"/>
  <c r="F175" i="7"/>
  <c r="E175" i="7"/>
  <c r="D175" i="7"/>
  <c r="C175" i="7"/>
  <c r="B175" i="7"/>
  <c r="AP174" i="7"/>
  <c r="AO174" i="7"/>
  <c r="AN174" i="7"/>
  <c r="AM174" i="7"/>
  <c r="AL174" i="7"/>
  <c r="AK174" i="7"/>
  <c r="AI174" i="7"/>
  <c r="AH174" i="7"/>
  <c r="AG174" i="7"/>
  <c r="AF174" i="7"/>
  <c r="AE174" i="7"/>
  <c r="AD174" i="7"/>
  <c r="AB174" i="7"/>
  <c r="AA174" i="7"/>
  <c r="Z174" i="7"/>
  <c r="Y174" i="7"/>
  <c r="X174" i="7"/>
  <c r="W174" i="7"/>
  <c r="U174" i="7"/>
  <c r="T174" i="7"/>
  <c r="S174" i="7"/>
  <c r="R174" i="7"/>
  <c r="Q174" i="7"/>
  <c r="P174" i="7"/>
  <c r="N174" i="7"/>
  <c r="M174" i="7"/>
  <c r="L174" i="7"/>
  <c r="K174" i="7"/>
  <c r="J174" i="7"/>
  <c r="I174" i="7"/>
  <c r="G174" i="7"/>
  <c r="F174" i="7"/>
  <c r="E174" i="7"/>
  <c r="D174" i="7"/>
  <c r="C174" i="7"/>
  <c r="B174" i="7"/>
  <c r="AP173" i="7"/>
  <c r="AO173" i="7"/>
  <c r="AN173" i="7"/>
  <c r="AM173" i="7"/>
  <c r="AL173" i="7"/>
  <c r="AK173" i="7"/>
  <c r="AI173" i="7"/>
  <c r="AH173" i="7"/>
  <c r="AG173" i="7"/>
  <c r="AF173" i="7"/>
  <c r="AE173" i="7"/>
  <c r="AD173" i="7"/>
  <c r="AB173" i="7"/>
  <c r="AA173" i="7"/>
  <c r="Z173" i="7"/>
  <c r="Y173" i="7"/>
  <c r="X173" i="7"/>
  <c r="W173" i="7"/>
  <c r="U173" i="7"/>
  <c r="T173" i="7"/>
  <c r="S173" i="7"/>
  <c r="R173" i="7"/>
  <c r="Q173" i="7"/>
  <c r="P173" i="7"/>
  <c r="N173" i="7"/>
  <c r="M173" i="7"/>
  <c r="L173" i="7"/>
  <c r="K173" i="7"/>
  <c r="J173" i="7"/>
  <c r="I173" i="7"/>
  <c r="G173" i="7"/>
  <c r="F173" i="7"/>
  <c r="E173" i="7"/>
  <c r="D173" i="7"/>
  <c r="C173" i="7"/>
  <c r="B173" i="7"/>
  <c r="AP172" i="7"/>
  <c r="AO172" i="7"/>
  <c r="AN172" i="7"/>
  <c r="AM172" i="7"/>
  <c r="AL172" i="7"/>
  <c r="AK172" i="7"/>
  <c r="AI172" i="7"/>
  <c r="AH172" i="7"/>
  <c r="AG172" i="7"/>
  <c r="AF172" i="7"/>
  <c r="AE172" i="7"/>
  <c r="AD172" i="7"/>
  <c r="AB172" i="7"/>
  <c r="AA172" i="7"/>
  <c r="Z172" i="7"/>
  <c r="Y172" i="7"/>
  <c r="X172" i="7"/>
  <c r="W172" i="7"/>
  <c r="U172" i="7"/>
  <c r="T172" i="7"/>
  <c r="S172" i="7"/>
  <c r="R172" i="7"/>
  <c r="Q172" i="7"/>
  <c r="P172" i="7"/>
  <c r="N172" i="7"/>
  <c r="M172" i="7"/>
  <c r="L172" i="7"/>
  <c r="K172" i="7"/>
  <c r="J172" i="7"/>
  <c r="I172" i="7"/>
  <c r="G172" i="7"/>
  <c r="F172" i="7"/>
  <c r="E172" i="7"/>
  <c r="D172" i="7"/>
  <c r="C172" i="7"/>
  <c r="B172" i="7"/>
  <c r="AP171" i="7"/>
  <c r="AO171" i="7"/>
  <c r="AN171" i="7"/>
  <c r="AM171" i="7"/>
  <c r="AL171" i="7"/>
  <c r="AK171" i="7"/>
  <c r="AI171" i="7"/>
  <c r="AH171" i="7"/>
  <c r="AG171" i="7"/>
  <c r="AF171" i="7"/>
  <c r="AE171" i="7"/>
  <c r="AD171" i="7"/>
  <c r="AB171" i="7"/>
  <c r="AA171" i="7"/>
  <c r="Z171" i="7"/>
  <c r="Y171" i="7"/>
  <c r="X171" i="7"/>
  <c r="W171" i="7"/>
  <c r="U171" i="7"/>
  <c r="T171" i="7"/>
  <c r="S171" i="7"/>
  <c r="R171" i="7"/>
  <c r="Q171" i="7"/>
  <c r="P171" i="7"/>
  <c r="N171" i="7"/>
  <c r="M171" i="7"/>
  <c r="L171" i="7"/>
  <c r="K171" i="7"/>
  <c r="J171" i="7"/>
  <c r="I171" i="7"/>
  <c r="G171" i="7"/>
  <c r="F171" i="7"/>
  <c r="E171" i="7"/>
  <c r="D171" i="7"/>
  <c r="C171" i="7"/>
  <c r="B171" i="7"/>
  <c r="AP170" i="7"/>
  <c r="AO170" i="7"/>
  <c r="AN170" i="7"/>
  <c r="AM170" i="7"/>
  <c r="AL170" i="7"/>
  <c r="AK170" i="7"/>
  <c r="AI170" i="7"/>
  <c r="AH170" i="7"/>
  <c r="AG170" i="7"/>
  <c r="AF170" i="7"/>
  <c r="AE170" i="7"/>
  <c r="AD170" i="7"/>
  <c r="AB170" i="7"/>
  <c r="AA170" i="7"/>
  <c r="Z170" i="7"/>
  <c r="Y170" i="7"/>
  <c r="X170" i="7"/>
  <c r="W170" i="7"/>
  <c r="U170" i="7"/>
  <c r="T170" i="7"/>
  <c r="S170" i="7"/>
  <c r="R170" i="7"/>
  <c r="Q170" i="7"/>
  <c r="P170" i="7"/>
  <c r="N170" i="7"/>
  <c r="M170" i="7"/>
  <c r="L170" i="7"/>
  <c r="K170" i="7"/>
  <c r="J170" i="7"/>
  <c r="I170" i="7"/>
  <c r="G170" i="7"/>
  <c r="F170" i="7"/>
  <c r="E170" i="7"/>
  <c r="D170" i="7"/>
  <c r="C170" i="7"/>
  <c r="B170" i="7"/>
  <c r="AP169" i="7"/>
  <c r="AO169" i="7"/>
  <c r="AN169" i="7"/>
  <c r="AM169" i="7"/>
  <c r="AL169" i="7"/>
  <c r="AK169" i="7"/>
  <c r="AI169" i="7"/>
  <c r="AH169" i="7"/>
  <c r="AG169" i="7"/>
  <c r="AF169" i="7"/>
  <c r="AE169" i="7"/>
  <c r="AD169" i="7"/>
  <c r="AB169" i="7"/>
  <c r="AA169" i="7"/>
  <c r="Z169" i="7"/>
  <c r="Y169" i="7"/>
  <c r="X169" i="7"/>
  <c r="W169" i="7"/>
  <c r="U169" i="7"/>
  <c r="T169" i="7"/>
  <c r="S169" i="7"/>
  <c r="R169" i="7"/>
  <c r="Q169" i="7"/>
  <c r="P169" i="7"/>
  <c r="N169" i="7"/>
  <c r="M169" i="7"/>
  <c r="L169" i="7"/>
  <c r="K169" i="7"/>
  <c r="J169" i="7"/>
  <c r="I169" i="7"/>
  <c r="G169" i="7"/>
  <c r="F169" i="7"/>
  <c r="E169" i="7"/>
  <c r="D169" i="7"/>
  <c r="C169" i="7"/>
  <c r="B169" i="7"/>
  <c r="AP168" i="7"/>
  <c r="AO168" i="7"/>
  <c r="AN168" i="7"/>
  <c r="AM168" i="7"/>
  <c r="AL168" i="7"/>
  <c r="AK168" i="7"/>
  <c r="AI168" i="7"/>
  <c r="AH168" i="7"/>
  <c r="AG168" i="7"/>
  <c r="AF168" i="7"/>
  <c r="AE168" i="7"/>
  <c r="AD168" i="7"/>
  <c r="AB168" i="7"/>
  <c r="AA168" i="7"/>
  <c r="Z168" i="7"/>
  <c r="Y168" i="7"/>
  <c r="X168" i="7"/>
  <c r="W168" i="7"/>
  <c r="U168" i="7"/>
  <c r="T168" i="7"/>
  <c r="S168" i="7"/>
  <c r="R168" i="7"/>
  <c r="Q168" i="7"/>
  <c r="P168" i="7"/>
  <c r="N168" i="7"/>
  <c r="M168" i="7"/>
  <c r="L168" i="7"/>
  <c r="K168" i="7"/>
  <c r="J168" i="7"/>
  <c r="I168" i="7"/>
  <c r="G168" i="7"/>
  <c r="F168" i="7"/>
  <c r="E168" i="7"/>
  <c r="D168" i="7"/>
  <c r="C168" i="7"/>
  <c r="B168" i="7"/>
  <c r="AP167" i="7"/>
  <c r="AO167" i="7"/>
  <c r="AN167" i="7"/>
  <c r="AM167" i="7"/>
  <c r="AL167" i="7"/>
  <c r="AK167" i="7"/>
  <c r="AI167" i="7"/>
  <c r="AH167" i="7"/>
  <c r="AG167" i="7"/>
  <c r="AF167" i="7"/>
  <c r="AE167" i="7"/>
  <c r="AD167" i="7"/>
  <c r="AB167" i="7"/>
  <c r="AA167" i="7"/>
  <c r="Z167" i="7"/>
  <c r="Y167" i="7"/>
  <c r="X167" i="7"/>
  <c r="W167" i="7"/>
  <c r="U167" i="7"/>
  <c r="T167" i="7"/>
  <c r="S167" i="7"/>
  <c r="R167" i="7"/>
  <c r="Q167" i="7"/>
  <c r="P167" i="7"/>
  <c r="N167" i="7"/>
  <c r="M167" i="7"/>
  <c r="L167" i="7"/>
  <c r="K167" i="7"/>
  <c r="J167" i="7"/>
  <c r="I167" i="7"/>
  <c r="G167" i="7"/>
  <c r="F167" i="7"/>
  <c r="E167" i="7"/>
  <c r="D167" i="7"/>
  <c r="C167" i="7"/>
  <c r="B167" i="7"/>
  <c r="AP166" i="7"/>
  <c r="AO166" i="7"/>
  <c r="AN166" i="7"/>
  <c r="AM166" i="7"/>
  <c r="AL166" i="7"/>
  <c r="AK166" i="7"/>
  <c r="AI166" i="7"/>
  <c r="AH166" i="7"/>
  <c r="AG166" i="7"/>
  <c r="AF166" i="7"/>
  <c r="AE166" i="7"/>
  <c r="AD166" i="7"/>
  <c r="AB166" i="7"/>
  <c r="AA166" i="7"/>
  <c r="Z166" i="7"/>
  <c r="Y166" i="7"/>
  <c r="X166" i="7"/>
  <c r="W166" i="7"/>
  <c r="U166" i="7"/>
  <c r="T166" i="7"/>
  <c r="S166" i="7"/>
  <c r="R166" i="7"/>
  <c r="Q166" i="7"/>
  <c r="P166" i="7"/>
  <c r="N166" i="7"/>
  <c r="M166" i="7"/>
  <c r="L166" i="7"/>
  <c r="K166" i="7"/>
  <c r="J166" i="7"/>
  <c r="I166" i="7"/>
  <c r="G166" i="7"/>
  <c r="F166" i="7"/>
  <c r="E166" i="7"/>
  <c r="D166" i="7"/>
  <c r="C166" i="7"/>
  <c r="B166" i="7"/>
  <c r="AP165" i="7"/>
  <c r="AO165" i="7"/>
  <c r="AN165" i="7"/>
  <c r="AM165" i="7"/>
  <c r="AL165" i="7"/>
  <c r="AK165" i="7"/>
  <c r="AI165" i="7"/>
  <c r="AH165" i="7"/>
  <c r="AG165" i="7"/>
  <c r="AF165" i="7"/>
  <c r="AE165" i="7"/>
  <c r="AD165" i="7"/>
  <c r="AB165" i="7"/>
  <c r="AA165" i="7"/>
  <c r="Z165" i="7"/>
  <c r="Y165" i="7"/>
  <c r="X165" i="7"/>
  <c r="W165" i="7"/>
  <c r="U165" i="7"/>
  <c r="T165" i="7"/>
  <c r="S165" i="7"/>
  <c r="R165" i="7"/>
  <c r="Q165" i="7"/>
  <c r="P165" i="7"/>
  <c r="N165" i="7"/>
  <c r="M165" i="7"/>
  <c r="L165" i="7"/>
  <c r="K165" i="7"/>
  <c r="J165" i="7"/>
  <c r="I165" i="7"/>
  <c r="G165" i="7"/>
  <c r="F165" i="7"/>
  <c r="E165" i="7"/>
  <c r="D165" i="7"/>
  <c r="C165" i="7"/>
  <c r="B165" i="7"/>
  <c r="AP164" i="7"/>
  <c r="AO164" i="7"/>
  <c r="AN164" i="7"/>
  <c r="AM164" i="7"/>
  <c r="AL164" i="7"/>
  <c r="AK164" i="7"/>
  <c r="AI164" i="7"/>
  <c r="AH164" i="7"/>
  <c r="AG164" i="7"/>
  <c r="AF164" i="7"/>
  <c r="AE164" i="7"/>
  <c r="AD164" i="7"/>
  <c r="AB164" i="7"/>
  <c r="AA164" i="7"/>
  <c r="Z164" i="7"/>
  <c r="Y164" i="7"/>
  <c r="X164" i="7"/>
  <c r="W164" i="7"/>
  <c r="U164" i="7"/>
  <c r="T164" i="7"/>
  <c r="S164" i="7"/>
  <c r="R164" i="7"/>
  <c r="Q164" i="7"/>
  <c r="P164" i="7"/>
  <c r="N164" i="7"/>
  <c r="M164" i="7"/>
  <c r="L164" i="7"/>
  <c r="K164" i="7"/>
  <c r="J164" i="7"/>
  <c r="I164" i="7"/>
  <c r="G164" i="7"/>
  <c r="F164" i="7"/>
  <c r="E164" i="7"/>
  <c r="D164" i="7"/>
  <c r="C164" i="7"/>
  <c r="B164" i="7"/>
  <c r="AP163" i="7"/>
  <c r="AO163" i="7"/>
  <c r="AN163" i="7"/>
  <c r="AM163" i="7"/>
  <c r="AL163" i="7"/>
  <c r="AK163" i="7"/>
  <c r="AI163" i="7"/>
  <c r="AH163" i="7"/>
  <c r="AG163" i="7"/>
  <c r="AF163" i="7"/>
  <c r="AE163" i="7"/>
  <c r="AD163" i="7"/>
  <c r="AB163" i="7"/>
  <c r="AA163" i="7"/>
  <c r="Z163" i="7"/>
  <c r="Y163" i="7"/>
  <c r="X163" i="7"/>
  <c r="W163" i="7"/>
  <c r="U163" i="7"/>
  <c r="T163" i="7"/>
  <c r="S163" i="7"/>
  <c r="R163" i="7"/>
  <c r="Q163" i="7"/>
  <c r="P163" i="7"/>
  <c r="N163" i="7"/>
  <c r="M163" i="7"/>
  <c r="L163" i="7"/>
  <c r="K163" i="7"/>
  <c r="J163" i="7"/>
  <c r="I163" i="7"/>
  <c r="G163" i="7"/>
  <c r="F163" i="7"/>
  <c r="E163" i="7"/>
  <c r="D163" i="7"/>
  <c r="C163" i="7"/>
  <c r="B163" i="7"/>
  <c r="AP162" i="7"/>
  <c r="AO162" i="7"/>
  <c r="AN162" i="7"/>
  <c r="AM162" i="7"/>
  <c r="AL162" i="7"/>
  <c r="AK162" i="7"/>
  <c r="AI162" i="7"/>
  <c r="AH162" i="7"/>
  <c r="AG162" i="7"/>
  <c r="AF162" i="7"/>
  <c r="AE162" i="7"/>
  <c r="AD162" i="7"/>
  <c r="AB162" i="7"/>
  <c r="AA162" i="7"/>
  <c r="Z162" i="7"/>
  <c r="Y162" i="7"/>
  <c r="X162" i="7"/>
  <c r="W162" i="7"/>
  <c r="U162" i="7"/>
  <c r="T162" i="7"/>
  <c r="S162" i="7"/>
  <c r="R162" i="7"/>
  <c r="Q162" i="7"/>
  <c r="P162" i="7"/>
  <c r="N162" i="7"/>
  <c r="M162" i="7"/>
  <c r="L162" i="7"/>
  <c r="K162" i="7"/>
  <c r="J162" i="7"/>
  <c r="I162" i="7"/>
  <c r="G162" i="7"/>
  <c r="F162" i="7"/>
  <c r="E162" i="7"/>
  <c r="D162" i="7"/>
  <c r="C162" i="7"/>
  <c r="B162" i="7"/>
  <c r="AP161" i="7"/>
  <c r="AO161" i="7"/>
  <c r="AN161" i="7"/>
  <c r="AM161" i="7"/>
  <c r="AL161" i="7"/>
  <c r="AK161" i="7"/>
  <c r="AI161" i="7"/>
  <c r="AH161" i="7"/>
  <c r="AG161" i="7"/>
  <c r="AF161" i="7"/>
  <c r="AE161" i="7"/>
  <c r="AD161" i="7"/>
  <c r="AB161" i="7"/>
  <c r="AA161" i="7"/>
  <c r="Z161" i="7"/>
  <c r="Y161" i="7"/>
  <c r="X161" i="7"/>
  <c r="W161" i="7"/>
  <c r="U161" i="7"/>
  <c r="T161" i="7"/>
  <c r="S161" i="7"/>
  <c r="R161" i="7"/>
  <c r="Q161" i="7"/>
  <c r="P161" i="7"/>
  <c r="N161" i="7"/>
  <c r="M161" i="7"/>
  <c r="L161" i="7"/>
  <c r="K161" i="7"/>
  <c r="J161" i="7"/>
  <c r="I161" i="7"/>
  <c r="G161" i="7"/>
  <c r="F161" i="7"/>
  <c r="E161" i="7"/>
  <c r="D161" i="7"/>
  <c r="C161" i="7"/>
  <c r="B161" i="7"/>
  <c r="AP160" i="7"/>
  <c r="AO160" i="7"/>
  <c r="AN160" i="7"/>
  <c r="AM160" i="7"/>
  <c r="AL160" i="7"/>
  <c r="AK160" i="7"/>
  <c r="AI160" i="7"/>
  <c r="AH160" i="7"/>
  <c r="AG160" i="7"/>
  <c r="AF160" i="7"/>
  <c r="AE160" i="7"/>
  <c r="AD160" i="7"/>
  <c r="AB160" i="7"/>
  <c r="AA160" i="7"/>
  <c r="Z160" i="7"/>
  <c r="Y160" i="7"/>
  <c r="X160" i="7"/>
  <c r="W160" i="7"/>
  <c r="U160" i="7"/>
  <c r="T160" i="7"/>
  <c r="S160" i="7"/>
  <c r="R160" i="7"/>
  <c r="Q160" i="7"/>
  <c r="P160" i="7"/>
  <c r="N160" i="7"/>
  <c r="M160" i="7"/>
  <c r="L160" i="7"/>
  <c r="K160" i="7"/>
  <c r="J160" i="7"/>
  <c r="I160" i="7"/>
  <c r="G160" i="7"/>
  <c r="F160" i="7"/>
  <c r="E160" i="7"/>
  <c r="D160" i="7"/>
  <c r="C160" i="7"/>
  <c r="B160" i="7"/>
  <c r="AP159" i="7"/>
  <c r="AO159" i="7"/>
  <c r="AN159" i="7"/>
  <c r="AM159" i="7"/>
  <c r="AL159" i="7"/>
  <c r="AK159" i="7"/>
  <c r="AI159" i="7"/>
  <c r="AH159" i="7"/>
  <c r="AG159" i="7"/>
  <c r="AF159" i="7"/>
  <c r="AE159" i="7"/>
  <c r="AD159" i="7"/>
  <c r="AB159" i="7"/>
  <c r="AA159" i="7"/>
  <c r="Z159" i="7"/>
  <c r="Y159" i="7"/>
  <c r="X159" i="7"/>
  <c r="W159" i="7"/>
  <c r="U159" i="7"/>
  <c r="T159" i="7"/>
  <c r="S159" i="7"/>
  <c r="R159" i="7"/>
  <c r="Q159" i="7"/>
  <c r="P159" i="7"/>
  <c r="N159" i="7"/>
  <c r="M159" i="7"/>
  <c r="L159" i="7"/>
  <c r="K159" i="7"/>
  <c r="J159" i="7"/>
  <c r="I159" i="7"/>
  <c r="G159" i="7"/>
  <c r="F159" i="7"/>
  <c r="E159" i="7"/>
  <c r="D159" i="7"/>
  <c r="C159" i="7"/>
  <c r="B159" i="7"/>
  <c r="AP158" i="7"/>
  <c r="AO158" i="7"/>
  <c r="AN158" i="7"/>
  <c r="AM158" i="7"/>
  <c r="AL158" i="7"/>
  <c r="AK158" i="7"/>
  <c r="AI158" i="7"/>
  <c r="AH158" i="7"/>
  <c r="AG158" i="7"/>
  <c r="AF158" i="7"/>
  <c r="AE158" i="7"/>
  <c r="AD158" i="7"/>
  <c r="AB158" i="7"/>
  <c r="AA158" i="7"/>
  <c r="Z158" i="7"/>
  <c r="Y158" i="7"/>
  <c r="X158" i="7"/>
  <c r="W158" i="7"/>
  <c r="U158" i="7"/>
  <c r="T158" i="7"/>
  <c r="S158" i="7"/>
  <c r="R158" i="7"/>
  <c r="Q158" i="7"/>
  <c r="P158" i="7"/>
  <c r="N158" i="7"/>
  <c r="M158" i="7"/>
  <c r="L158" i="7"/>
  <c r="K158" i="7"/>
  <c r="J158" i="7"/>
  <c r="I158" i="7"/>
  <c r="G158" i="7"/>
  <c r="F158" i="7"/>
  <c r="E158" i="7"/>
  <c r="D158" i="7"/>
  <c r="C158" i="7"/>
  <c r="B158" i="7"/>
  <c r="AP157" i="7"/>
  <c r="AO157" i="7"/>
  <c r="AN157" i="7"/>
  <c r="AM157" i="7"/>
  <c r="AL157" i="7"/>
  <c r="AK157" i="7"/>
  <c r="AI157" i="7"/>
  <c r="AH157" i="7"/>
  <c r="AG157" i="7"/>
  <c r="AF157" i="7"/>
  <c r="AE157" i="7"/>
  <c r="AD157" i="7"/>
  <c r="AB157" i="7"/>
  <c r="AA157" i="7"/>
  <c r="Z157" i="7"/>
  <c r="Y157" i="7"/>
  <c r="X157" i="7"/>
  <c r="W157" i="7"/>
  <c r="U157" i="7"/>
  <c r="T157" i="7"/>
  <c r="S157" i="7"/>
  <c r="R157" i="7"/>
  <c r="Q157" i="7"/>
  <c r="P157" i="7"/>
  <c r="N157" i="7"/>
  <c r="M157" i="7"/>
  <c r="L157" i="7"/>
  <c r="K157" i="7"/>
  <c r="J157" i="7"/>
  <c r="I157" i="7"/>
  <c r="G157" i="7"/>
  <c r="F157" i="7"/>
  <c r="E157" i="7"/>
  <c r="D157" i="7"/>
  <c r="C157" i="7"/>
  <c r="B157" i="7"/>
  <c r="AP156" i="7"/>
  <c r="AO156" i="7"/>
  <c r="AN156" i="7"/>
  <c r="AM156" i="7"/>
  <c r="AL156" i="7"/>
  <c r="AK156" i="7"/>
  <c r="AI156" i="7"/>
  <c r="AH156" i="7"/>
  <c r="AG156" i="7"/>
  <c r="AF156" i="7"/>
  <c r="AE156" i="7"/>
  <c r="AD156" i="7"/>
  <c r="AB156" i="7"/>
  <c r="AA156" i="7"/>
  <c r="Z156" i="7"/>
  <c r="Y156" i="7"/>
  <c r="X156" i="7"/>
  <c r="W156" i="7"/>
  <c r="U156" i="7"/>
  <c r="T156" i="7"/>
  <c r="S156" i="7"/>
  <c r="R156" i="7"/>
  <c r="Q156" i="7"/>
  <c r="P156" i="7"/>
  <c r="N156" i="7"/>
  <c r="M156" i="7"/>
  <c r="L156" i="7"/>
  <c r="K156" i="7"/>
  <c r="J156" i="7"/>
  <c r="I156" i="7"/>
  <c r="G156" i="7"/>
  <c r="F156" i="7"/>
  <c r="E156" i="7"/>
  <c r="D156" i="7"/>
  <c r="C156" i="7"/>
  <c r="B156" i="7"/>
  <c r="AP155" i="7"/>
  <c r="AO155" i="7"/>
  <c r="AN155" i="7"/>
  <c r="AM155" i="7"/>
  <c r="AL155" i="7"/>
  <c r="AK155" i="7"/>
  <c r="AI155" i="7"/>
  <c r="AH155" i="7"/>
  <c r="AG155" i="7"/>
  <c r="AF155" i="7"/>
  <c r="AE155" i="7"/>
  <c r="AD155" i="7"/>
  <c r="AB155" i="7"/>
  <c r="AA155" i="7"/>
  <c r="Z155" i="7"/>
  <c r="Y155" i="7"/>
  <c r="X155" i="7"/>
  <c r="W155" i="7"/>
  <c r="U155" i="7"/>
  <c r="T155" i="7"/>
  <c r="S155" i="7"/>
  <c r="R155" i="7"/>
  <c r="Q155" i="7"/>
  <c r="P155" i="7"/>
  <c r="N155" i="7"/>
  <c r="M155" i="7"/>
  <c r="L155" i="7"/>
  <c r="K155" i="7"/>
  <c r="J155" i="7"/>
  <c r="I155" i="7"/>
  <c r="G155" i="7"/>
  <c r="F155" i="7"/>
  <c r="E155" i="7"/>
  <c r="D155" i="7"/>
  <c r="C155" i="7"/>
  <c r="B155" i="7"/>
  <c r="AP154" i="7"/>
  <c r="AO154" i="7"/>
  <c r="AN154" i="7"/>
  <c r="AM154" i="7"/>
  <c r="AL154" i="7"/>
  <c r="AK154" i="7"/>
  <c r="AI154" i="7"/>
  <c r="AH154" i="7"/>
  <c r="AG154" i="7"/>
  <c r="AF154" i="7"/>
  <c r="AE154" i="7"/>
  <c r="AD154" i="7"/>
  <c r="AB154" i="7"/>
  <c r="AA154" i="7"/>
  <c r="Z154" i="7"/>
  <c r="Y154" i="7"/>
  <c r="X154" i="7"/>
  <c r="W154" i="7"/>
  <c r="U154" i="7"/>
  <c r="T154" i="7"/>
  <c r="S154" i="7"/>
  <c r="R154" i="7"/>
  <c r="Q154" i="7"/>
  <c r="P154" i="7"/>
  <c r="N154" i="7"/>
  <c r="M154" i="7"/>
  <c r="L154" i="7"/>
  <c r="K154" i="7"/>
  <c r="J154" i="7"/>
  <c r="I154" i="7"/>
  <c r="G154" i="7"/>
  <c r="F154" i="7"/>
  <c r="E154" i="7"/>
  <c r="D154" i="7"/>
  <c r="C154" i="7"/>
  <c r="B154" i="7"/>
  <c r="AP153" i="7"/>
  <c r="AO153" i="7"/>
  <c r="AN153" i="7"/>
  <c r="AM153" i="7"/>
  <c r="AL153" i="7"/>
  <c r="AK153" i="7"/>
  <c r="AI153" i="7"/>
  <c r="AH153" i="7"/>
  <c r="AG153" i="7"/>
  <c r="AF153" i="7"/>
  <c r="AE153" i="7"/>
  <c r="AD153" i="7"/>
  <c r="AB153" i="7"/>
  <c r="AA153" i="7"/>
  <c r="Z153" i="7"/>
  <c r="Y153" i="7"/>
  <c r="X153" i="7"/>
  <c r="W153" i="7"/>
  <c r="U153" i="7"/>
  <c r="T153" i="7"/>
  <c r="S153" i="7"/>
  <c r="R153" i="7"/>
  <c r="Q153" i="7"/>
  <c r="P153" i="7"/>
  <c r="N153" i="7"/>
  <c r="M153" i="7"/>
  <c r="L153" i="7"/>
  <c r="K153" i="7"/>
  <c r="J153" i="7"/>
  <c r="I153" i="7"/>
  <c r="G153" i="7"/>
  <c r="F153" i="7"/>
  <c r="E153" i="7"/>
  <c r="D153" i="7"/>
  <c r="C153" i="7"/>
  <c r="B153" i="7"/>
  <c r="AP152" i="7"/>
  <c r="AO152" i="7"/>
  <c r="AN152" i="7"/>
  <c r="AM152" i="7"/>
  <c r="AL152" i="7"/>
  <c r="AK152" i="7"/>
  <c r="AI152" i="7"/>
  <c r="AH152" i="7"/>
  <c r="AG152" i="7"/>
  <c r="AF152" i="7"/>
  <c r="AE152" i="7"/>
  <c r="AD152" i="7"/>
  <c r="AB152" i="7"/>
  <c r="AA152" i="7"/>
  <c r="Z152" i="7"/>
  <c r="Y152" i="7"/>
  <c r="X152" i="7"/>
  <c r="W152" i="7"/>
  <c r="U152" i="7"/>
  <c r="T152" i="7"/>
  <c r="S152" i="7"/>
  <c r="R152" i="7"/>
  <c r="Q152" i="7"/>
  <c r="P152" i="7"/>
  <c r="N152" i="7"/>
  <c r="M152" i="7"/>
  <c r="L152" i="7"/>
  <c r="K152" i="7"/>
  <c r="J152" i="7"/>
  <c r="I152" i="7"/>
  <c r="G152" i="7"/>
  <c r="F152" i="7"/>
  <c r="E152" i="7"/>
  <c r="D152" i="7"/>
  <c r="C152" i="7"/>
  <c r="B152" i="7"/>
  <c r="AP151" i="7"/>
  <c r="AO151" i="7"/>
  <c r="AN151" i="7"/>
  <c r="AM151" i="7"/>
  <c r="AL151" i="7"/>
  <c r="AK151" i="7"/>
  <c r="AI151" i="7"/>
  <c r="AH151" i="7"/>
  <c r="AG151" i="7"/>
  <c r="AF151" i="7"/>
  <c r="AE151" i="7"/>
  <c r="AD151" i="7"/>
  <c r="AB151" i="7"/>
  <c r="AA151" i="7"/>
  <c r="Z151" i="7"/>
  <c r="Y151" i="7"/>
  <c r="X151" i="7"/>
  <c r="W151" i="7"/>
  <c r="U151" i="7"/>
  <c r="T151" i="7"/>
  <c r="S151" i="7"/>
  <c r="R151" i="7"/>
  <c r="Q151" i="7"/>
  <c r="P151" i="7"/>
  <c r="N151" i="7"/>
  <c r="M151" i="7"/>
  <c r="L151" i="7"/>
  <c r="K151" i="7"/>
  <c r="J151" i="7"/>
  <c r="I151" i="7"/>
  <c r="G151" i="7"/>
  <c r="F151" i="7"/>
  <c r="E151" i="7"/>
  <c r="D151" i="7"/>
  <c r="C151" i="7"/>
  <c r="B151" i="7"/>
  <c r="AP150" i="7"/>
  <c r="AO150" i="7"/>
  <c r="AN150" i="7"/>
  <c r="AM150" i="7"/>
  <c r="AL150" i="7"/>
  <c r="AK150" i="7"/>
  <c r="AI150" i="7"/>
  <c r="AH150" i="7"/>
  <c r="AG150" i="7"/>
  <c r="AF150" i="7"/>
  <c r="AE150" i="7"/>
  <c r="AD150" i="7"/>
  <c r="AB150" i="7"/>
  <c r="AA150" i="7"/>
  <c r="Z150" i="7"/>
  <c r="Y150" i="7"/>
  <c r="X150" i="7"/>
  <c r="W150" i="7"/>
  <c r="U150" i="7"/>
  <c r="T150" i="7"/>
  <c r="S150" i="7"/>
  <c r="R150" i="7"/>
  <c r="Q150" i="7"/>
  <c r="P150" i="7"/>
  <c r="N150" i="7"/>
  <c r="M150" i="7"/>
  <c r="L150" i="7"/>
  <c r="K150" i="7"/>
  <c r="J150" i="7"/>
  <c r="I150" i="7"/>
  <c r="G150" i="7"/>
  <c r="F150" i="7"/>
  <c r="E150" i="7"/>
  <c r="D150" i="7"/>
  <c r="C150" i="7"/>
  <c r="B150" i="7"/>
  <c r="AP149" i="7"/>
  <c r="AO149" i="7"/>
  <c r="AN149" i="7"/>
  <c r="AM149" i="7"/>
  <c r="AL149" i="7"/>
  <c r="AK149" i="7"/>
  <c r="AI149" i="7"/>
  <c r="AH149" i="7"/>
  <c r="AG149" i="7"/>
  <c r="AF149" i="7"/>
  <c r="AE149" i="7"/>
  <c r="AD149" i="7"/>
  <c r="AB149" i="7"/>
  <c r="AA149" i="7"/>
  <c r="Z149" i="7"/>
  <c r="Y149" i="7"/>
  <c r="X149" i="7"/>
  <c r="W149" i="7"/>
  <c r="U149" i="7"/>
  <c r="T149" i="7"/>
  <c r="S149" i="7"/>
  <c r="R149" i="7"/>
  <c r="Q149" i="7"/>
  <c r="P149" i="7"/>
  <c r="N149" i="7"/>
  <c r="M149" i="7"/>
  <c r="L149" i="7"/>
  <c r="K149" i="7"/>
  <c r="J149" i="7"/>
  <c r="I149" i="7"/>
  <c r="G149" i="7"/>
  <c r="F149" i="7"/>
  <c r="E149" i="7"/>
  <c r="D149" i="7"/>
  <c r="C149" i="7"/>
  <c r="B149" i="7"/>
  <c r="AP148" i="7"/>
  <c r="AO148" i="7"/>
  <c r="AN148" i="7"/>
  <c r="AM148" i="7"/>
  <c r="AL148" i="7"/>
  <c r="AK148" i="7"/>
  <c r="AI148" i="7"/>
  <c r="AH148" i="7"/>
  <c r="AG148" i="7"/>
  <c r="AF148" i="7"/>
  <c r="AE148" i="7"/>
  <c r="AD148" i="7"/>
  <c r="AB148" i="7"/>
  <c r="AA148" i="7"/>
  <c r="Z148" i="7"/>
  <c r="Y148" i="7"/>
  <c r="X148" i="7"/>
  <c r="W148" i="7"/>
  <c r="U148" i="7"/>
  <c r="T148" i="7"/>
  <c r="S148" i="7"/>
  <c r="R148" i="7"/>
  <c r="Q148" i="7"/>
  <c r="P148" i="7"/>
  <c r="N148" i="7"/>
  <c r="M148" i="7"/>
  <c r="L148" i="7"/>
  <c r="K148" i="7"/>
  <c r="J148" i="7"/>
  <c r="I148" i="7"/>
  <c r="G148" i="7"/>
  <c r="F148" i="7"/>
  <c r="E148" i="7"/>
  <c r="D148" i="7"/>
  <c r="C148" i="7"/>
  <c r="B148" i="7"/>
  <c r="AP147" i="7"/>
  <c r="AO147" i="7"/>
  <c r="AN147" i="7"/>
  <c r="AM147" i="7"/>
  <c r="AL147" i="7"/>
  <c r="AK147" i="7"/>
  <c r="AI147" i="7"/>
  <c r="AH147" i="7"/>
  <c r="AG147" i="7"/>
  <c r="AF147" i="7"/>
  <c r="AE147" i="7"/>
  <c r="AD147" i="7"/>
  <c r="AB147" i="7"/>
  <c r="AA147" i="7"/>
  <c r="Z147" i="7"/>
  <c r="Y147" i="7"/>
  <c r="X147" i="7"/>
  <c r="W147" i="7"/>
  <c r="U147" i="7"/>
  <c r="T147" i="7"/>
  <c r="S147" i="7"/>
  <c r="R147" i="7"/>
  <c r="Q147" i="7"/>
  <c r="P147" i="7"/>
  <c r="N147" i="7"/>
  <c r="M147" i="7"/>
  <c r="L147" i="7"/>
  <c r="K147" i="7"/>
  <c r="J147" i="7"/>
  <c r="I147" i="7"/>
  <c r="G147" i="7"/>
  <c r="F147" i="7"/>
  <c r="E147" i="7"/>
  <c r="D147" i="7"/>
  <c r="C147" i="7"/>
  <c r="B147" i="7"/>
  <c r="AP146" i="7"/>
  <c r="AO146" i="7"/>
  <c r="AN146" i="7"/>
  <c r="AM146" i="7"/>
  <c r="AL146" i="7"/>
  <c r="AK146" i="7"/>
  <c r="AI146" i="7"/>
  <c r="AH146" i="7"/>
  <c r="AG146" i="7"/>
  <c r="AF146" i="7"/>
  <c r="AE146" i="7"/>
  <c r="AD146" i="7"/>
  <c r="AB146" i="7"/>
  <c r="AA146" i="7"/>
  <c r="Z146" i="7"/>
  <c r="Y146" i="7"/>
  <c r="X146" i="7"/>
  <c r="W146" i="7"/>
  <c r="U146" i="7"/>
  <c r="T146" i="7"/>
  <c r="S146" i="7"/>
  <c r="R146" i="7"/>
  <c r="Q146" i="7"/>
  <c r="P146" i="7"/>
  <c r="N146" i="7"/>
  <c r="M146" i="7"/>
  <c r="L146" i="7"/>
  <c r="K146" i="7"/>
  <c r="J146" i="7"/>
  <c r="I146" i="7"/>
  <c r="G146" i="7"/>
  <c r="F146" i="7"/>
  <c r="E146" i="7"/>
  <c r="D146" i="7"/>
  <c r="C146" i="7"/>
  <c r="B146" i="7"/>
  <c r="AP145" i="7"/>
  <c r="AO145" i="7"/>
  <c r="AN145" i="7"/>
  <c r="AM145" i="7"/>
  <c r="AL145" i="7"/>
  <c r="AK145" i="7"/>
  <c r="AI145" i="7"/>
  <c r="AH145" i="7"/>
  <c r="AG145" i="7"/>
  <c r="AF145" i="7"/>
  <c r="AE145" i="7"/>
  <c r="AD145" i="7"/>
  <c r="AB145" i="7"/>
  <c r="AA145" i="7"/>
  <c r="Z145" i="7"/>
  <c r="Y145" i="7"/>
  <c r="X145" i="7"/>
  <c r="W145" i="7"/>
  <c r="U145" i="7"/>
  <c r="T145" i="7"/>
  <c r="S145" i="7"/>
  <c r="R145" i="7"/>
  <c r="Q145" i="7"/>
  <c r="P145" i="7"/>
  <c r="N145" i="7"/>
  <c r="M145" i="7"/>
  <c r="L145" i="7"/>
  <c r="K145" i="7"/>
  <c r="J145" i="7"/>
  <c r="I145" i="7"/>
  <c r="G145" i="7"/>
  <c r="F145" i="7"/>
  <c r="E145" i="7"/>
  <c r="D145" i="7"/>
  <c r="C145" i="7"/>
  <c r="B145" i="7"/>
  <c r="AP144" i="7"/>
  <c r="AO144" i="7"/>
  <c r="AN144" i="7"/>
  <c r="AM144" i="7"/>
  <c r="AL144" i="7"/>
  <c r="AK144" i="7"/>
  <c r="AI144" i="7"/>
  <c r="AH144" i="7"/>
  <c r="AG144" i="7"/>
  <c r="AF144" i="7"/>
  <c r="AE144" i="7"/>
  <c r="AD144" i="7"/>
  <c r="AB144" i="7"/>
  <c r="AA144" i="7"/>
  <c r="Z144" i="7"/>
  <c r="Y144" i="7"/>
  <c r="X144" i="7"/>
  <c r="W144" i="7"/>
  <c r="U144" i="7"/>
  <c r="T144" i="7"/>
  <c r="S144" i="7"/>
  <c r="R144" i="7"/>
  <c r="Q144" i="7"/>
  <c r="P144" i="7"/>
  <c r="N144" i="7"/>
  <c r="M144" i="7"/>
  <c r="L144" i="7"/>
  <c r="K144" i="7"/>
  <c r="J144" i="7"/>
  <c r="I144" i="7"/>
  <c r="G144" i="7"/>
  <c r="F144" i="7"/>
  <c r="E144" i="7"/>
  <c r="D144" i="7"/>
  <c r="C144" i="7"/>
  <c r="B144" i="7"/>
  <c r="AP143" i="7"/>
  <c r="AO143" i="7"/>
  <c r="AN143" i="7"/>
  <c r="AM143" i="7"/>
  <c r="AL143" i="7"/>
  <c r="AK143" i="7"/>
  <c r="AI143" i="7"/>
  <c r="AH143" i="7"/>
  <c r="AG143" i="7"/>
  <c r="AF143" i="7"/>
  <c r="AE143" i="7"/>
  <c r="AD143" i="7"/>
  <c r="AB143" i="7"/>
  <c r="AA143" i="7"/>
  <c r="Z143" i="7"/>
  <c r="Y143" i="7"/>
  <c r="X143" i="7"/>
  <c r="W143" i="7"/>
  <c r="U143" i="7"/>
  <c r="T143" i="7"/>
  <c r="S143" i="7"/>
  <c r="R143" i="7"/>
  <c r="Q143" i="7"/>
  <c r="P143" i="7"/>
  <c r="N143" i="7"/>
  <c r="M143" i="7"/>
  <c r="L143" i="7"/>
  <c r="K143" i="7"/>
  <c r="J143" i="7"/>
  <c r="I143" i="7"/>
  <c r="G143" i="7"/>
  <c r="F143" i="7"/>
  <c r="E143" i="7"/>
  <c r="D143" i="7"/>
  <c r="C143" i="7"/>
  <c r="B143" i="7"/>
  <c r="AP142" i="7"/>
  <c r="AO142" i="7"/>
  <c r="AN142" i="7"/>
  <c r="AM142" i="7"/>
  <c r="AL142" i="7"/>
  <c r="AK142" i="7"/>
  <c r="AI142" i="7"/>
  <c r="AH142" i="7"/>
  <c r="AG142" i="7"/>
  <c r="AF142" i="7"/>
  <c r="AE142" i="7"/>
  <c r="AD142" i="7"/>
  <c r="AB142" i="7"/>
  <c r="AA142" i="7"/>
  <c r="Z142" i="7"/>
  <c r="Y142" i="7"/>
  <c r="X142" i="7"/>
  <c r="W142" i="7"/>
  <c r="U142" i="7"/>
  <c r="T142" i="7"/>
  <c r="S142" i="7"/>
  <c r="R142" i="7"/>
  <c r="Q142" i="7"/>
  <c r="P142" i="7"/>
  <c r="N142" i="7"/>
  <c r="M142" i="7"/>
  <c r="L142" i="7"/>
  <c r="K142" i="7"/>
  <c r="J142" i="7"/>
  <c r="I142" i="7"/>
  <c r="G142" i="7"/>
  <c r="F142" i="7"/>
  <c r="E142" i="7"/>
  <c r="D142" i="7"/>
  <c r="C142" i="7"/>
  <c r="B142" i="7"/>
  <c r="AP141" i="7"/>
  <c r="AO141" i="7"/>
  <c r="AN141" i="7"/>
  <c r="AM141" i="7"/>
  <c r="AL141" i="7"/>
  <c r="AK141" i="7"/>
  <c r="AI141" i="7"/>
  <c r="AH141" i="7"/>
  <c r="AG141" i="7"/>
  <c r="AF141" i="7"/>
  <c r="AE141" i="7"/>
  <c r="AD141" i="7"/>
  <c r="AB141" i="7"/>
  <c r="AA141" i="7"/>
  <c r="Z141" i="7"/>
  <c r="Y141" i="7"/>
  <c r="X141" i="7"/>
  <c r="W141" i="7"/>
  <c r="U141" i="7"/>
  <c r="T141" i="7"/>
  <c r="S141" i="7"/>
  <c r="R141" i="7"/>
  <c r="Q141" i="7"/>
  <c r="P141" i="7"/>
  <c r="N141" i="7"/>
  <c r="M141" i="7"/>
  <c r="L141" i="7"/>
  <c r="K141" i="7"/>
  <c r="J141" i="7"/>
  <c r="I141" i="7"/>
  <c r="G141" i="7"/>
  <c r="F141" i="7"/>
  <c r="E141" i="7"/>
  <c r="D141" i="7"/>
  <c r="C141" i="7"/>
  <c r="B141" i="7"/>
  <c r="AP140" i="7"/>
  <c r="AO140" i="7"/>
  <c r="AN140" i="7"/>
  <c r="AM140" i="7"/>
  <c r="AL140" i="7"/>
  <c r="AK140" i="7"/>
  <c r="AI140" i="7"/>
  <c r="AH140" i="7"/>
  <c r="AG140" i="7"/>
  <c r="AF140" i="7"/>
  <c r="AE140" i="7"/>
  <c r="AD140" i="7"/>
  <c r="AB140" i="7"/>
  <c r="AA140" i="7"/>
  <c r="Z140" i="7"/>
  <c r="Y140" i="7"/>
  <c r="X140" i="7"/>
  <c r="W140" i="7"/>
  <c r="U140" i="7"/>
  <c r="T140" i="7"/>
  <c r="S140" i="7"/>
  <c r="R140" i="7"/>
  <c r="Q140" i="7"/>
  <c r="P140" i="7"/>
  <c r="N140" i="7"/>
  <c r="M140" i="7"/>
  <c r="L140" i="7"/>
  <c r="K140" i="7"/>
  <c r="J140" i="7"/>
  <c r="I140" i="7"/>
  <c r="G140" i="7"/>
  <c r="F140" i="7"/>
  <c r="E140" i="7"/>
  <c r="D140" i="7"/>
  <c r="C140" i="7"/>
  <c r="B140" i="7"/>
  <c r="AP139" i="7"/>
  <c r="AO139" i="7"/>
  <c r="AN139" i="7"/>
  <c r="AM139" i="7"/>
  <c r="AL139" i="7"/>
  <c r="AK139" i="7"/>
  <c r="AI139" i="7"/>
  <c r="AH139" i="7"/>
  <c r="AG139" i="7"/>
  <c r="AF139" i="7"/>
  <c r="AE139" i="7"/>
  <c r="AD139" i="7"/>
  <c r="AB139" i="7"/>
  <c r="AA139" i="7"/>
  <c r="Z139" i="7"/>
  <c r="Y139" i="7"/>
  <c r="X139" i="7"/>
  <c r="W139" i="7"/>
  <c r="U139" i="7"/>
  <c r="T139" i="7"/>
  <c r="S139" i="7"/>
  <c r="R139" i="7"/>
  <c r="Q139" i="7"/>
  <c r="P139" i="7"/>
  <c r="N139" i="7"/>
  <c r="M139" i="7"/>
  <c r="L139" i="7"/>
  <c r="K139" i="7"/>
  <c r="J139" i="7"/>
  <c r="I139" i="7"/>
  <c r="G139" i="7"/>
  <c r="F139" i="7"/>
  <c r="E139" i="7"/>
  <c r="D139" i="7"/>
  <c r="C139" i="7"/>
  <c r="B139" i="7"/>
  <c r="AP138" i="7"/>
  <c r="AO138" i="7"/>
  <c r="AN138" i="7"/>
  <c r="AM138" i="7"/>
  <c r="AL138" i="7"/>
  <c r="AK138" i="7"/>
  <c r="AI138" i="7"/>
  <c r="AH138" i="7"/>
  <c r="AG138" i="7"/>
  <c r="AF138" i="7"/>
  <c r="AE138" i="7"/>
  <c r="AD138" i="7"/>
  <c r="AB138" i="7"/>
  <c r="AA138" i="7"/>
  <c r="Z138" i="7"/>
  <c r="Y138" i="7"/>
  <c r="X138" i="7"/>
  <c r="W138" i="7"/>
  <c r="U138" i="7"/>
  <c r="T138" i="7"/>
  <c r="S138" i="7"/>
  <c r="R138" i="7"/>
  <c r="Q138" i="7"/>
  <c r="P138" i="7"/>
  <c r="N138" i="7"/>
  <c r="M138" i="7"/>
  <c r="L138" i="7"/>
  <c r="K138" i="7"/>
  <c r="J138" i="7"/>
  <c r="I138" i="7"/>
  <c r="G138" i="7"/>
  <c r="F138" i="7"/>
  <c r="E138" i="7"/>
  <c r="D138" i="7"/>
  <c r="C138" i="7"/>
  <c r="B138" i="7"/>
  <c r="AP137" i="7"/>
  <c r="AO137" i="7"/>
  <c r="AN137" i="7"/>
  <c r="AM137" i="7"/>
  <c r="AL137" i="7"/>
  <c r="AK137" i="7"/>
  <c r="AI137" i="7"/>
  <c r="AH137" i="7"/>
  <c r="AG137" i="7"/>
  <c r="AF137" i="7"/>
  <c r="AE137" i="7"/>
  <c r="AD137" i="7"/>
  <c r="AB137" i="7"/>
  <c r="AA137" i="7"/>
  <c r="Z137" i="7"/>
  <c r="Y137" i="7"/>
  <c r="X137" i="7"/>
  <c r="W137" i="7"/>
  <c r="U137" i="7"/>
  <c r="T137" i="7"/>
  <c r="S137" i="7"/>
  <c r="R137" i="7"/>
  <c r="Q137" i="7"/>
  <c r="P137" i="7"/>
  <c r="N137" i="7"/>
  <c r="M137" i="7"/>
  <c r="L137" i="7"/>
  <c r="K137" i="7"/>
  <c r="J137" i="7"/>
  <c r="I137" i="7"/>
  <c r="G137" i="7"/>
  <c r="F137" i="7"/>
  <c r="E137" i="7"/>
  <c r="D137" i="7"/>
  <c r="C137" i="7"/>
  <c r="B137" i="7"/>
  <c r="AP136" i="7"/>
  <c r="AO136" i="7"/>
  <c r="AN136" i="7"/>
  <c r="AM136" i="7"/>
  <c r="AL136" i="7"/>
  <c r="AK136" i="7"/>
  <c r="AI136" i="7"/>
  <c r="AH136" i="7"/>
  <c r="AG136" i="7"/>
  <c r="AF136" i="7"/>
  <c r="AE136" i="7"/>
  <c r="AD136" i="7"/>
  <c r="AB136" i="7"/>
  <c r="AA136" i="7"/>
  <c r="Z136" i="7"/>
  <c r="Y136" i="7"/>
  <c r="X136" i="7"/>
  <c r="W136" i="7"/>
  <c r="U136" i="7"/>
  <c r="T136" i="7"/>
  <c r="S136" i="7"/>
  <c r="R136" i="7"/>
  <c r="Q136" i="7"/>
  <c r="P136" i="7"/>
  <c r="N136" i="7"/>
  <c r="M136" i="7"/>
  <c r="L136" i="7"/>
  <c r="K136" i="7"/>
  <c r="J136" i="7"/>
  <c r="I136" i="7"/>
  <c r="G136" i="7"/>
  <c r="F136" i="7"/>
  <c r="E136" i="7"/>
  <c r="D136" i="7"/>
  <c r="C136" i="7"/>
  <c r="B136" i="7"/>
  <c r="AP135" i="7"/>
  <c r="AO135" i="7"/>
  <c r="AN135" i="7"/>
  <c r="AM135" i="7"/>
  <c r="AL135" i="7"/>
  <c r="AK135" i="7"/>
  <c r="AI135" i="7"/>
  <c r="AH135" i="7"/>
  <c r="AG135" i="7"/>
  <c r="AF135" i="7"/>
  <c r="AE135" i="7"/>
  <c r="AD135" i="7"/>
  <c r="AB135" i="7"/>
  <c r="AA135" i="7"/>
  <c r="Z135" i="7"/>
  <c r="Y135" i="7"/>
  <c r="X135" i="7"/>
  <c r="W135" i="7"/>
  <c r="U135" i="7"/>
  <c r="T135" i="7"/>
  <c r="S135" i="7"/>
  <c r="R135" i="7"/>
  <c r="Q135" i="7"/>
  <c r="P135" i="7"/>
  <c r="N135" i="7"/>
  <c r="M135" i="7"/>
  <c r="L135" i="7"/>
  <c r="K135" i="7"/>
  <c r="J135" i="7"/>
  <c r="I135" i="7"/>
  <c r="G135" i="7"/>
  <c r="F135" i="7"/>
  <c r="E135" i="7"/>
  <c r="D135" i="7"/>
  <c r="C135" i="7"/>
  <c r="B135" i="7"/>
  <c r="AP134" i="7"/>
  <c r="AO134" i="7"/>
  <c r="AN134" i="7"/>
  <c r="AM134" i="7"/>
  <c r="AL134" i="7"/>
  <c r="AK134" i="7"/>
  <c r="AI134" i="7"/>
  <c r="AH134" i="7"/>
  <c r="AG134" i="7"/>
  <c r="AF134" i="7"/>
  <c r="AE134" i="7"/>
  <c r="AD134" i="7"/>
  <c r="AB134" i="7"/>
  <c r="AA134" i="7"/>
  <c r="Z134" i="7"/>
  <c r="Y134" i="7"/>
  <c r="X134" i="7"/>
  <c r="W134" i="7"/>
  <c r="U134" i="7"/>
  <c r="T134" i="7"/>
  <c r="S134" i="7"/>
  <c r="R134" i="7"/>
  <c r="Q134" i="7"/>
  <c r="P134" i="7"/>
  <c r="N134" i="7"/>
  <c r="M134" i="7"/>
  <c r="L134" i="7"/>
  <c r="K134" i="7"/>
  <c r="J134" i="7"/>
  <c r="I134" i="7"/>
  <c r="G134" i="7"/>
  <c r="F134" i="7"/>
  <c r="E134" i="7"/>
  <c r="D134" i="7"/>
  <c r="C134" i="7"/>
  <c r="B134" i="7"/>
  <c r="AP133" i="7"/>
  <c r="AO133" i="7"/>
  <c r="AN133" i="7"/>
  <c r="AM133" i="7"/>
  <c r="AL133" i="7"/>
  <c r="AK133" i="7"/>
  <c r="AI133" i="7"/>
  <c r="AH133" i="7"/>
  <c r="AG133" i="7"/>
  <c r="AF133" i="7"/>
  <c r="AE133" i="7"/>
  <c r="AD133" i="7"/>
  <c r="AB133" i="7"/>
  <c r="AA133" i="7"/>
  <c r="Z133" i="7"/>
  <c r="Y133" i="7"/>
  <c r="X133" i="7"/>
  <c r="W133" i="7"/>
  <c r="U133" i="7"/>
  <c r="T133" i="7"/>
  <c r="S133" i="7"/>
  <c r="R133" i="7"/>
  <c r="Q133" i="7"/>
  <c r="P133" i="7"/>
  <c r="N133" i="7"/>
  <c r="M133" i="7"/>
  <c r="L133" i="7"/>
  <c r="K133" i="7"/>
  <c r="J133" i="7"/>
  <c r="I133" i="7"/>
  <c r="G133" i="7"/>
  <c r="F133" i="7"/>
  <c r="E133" i="7"/>
  <c r="D133" i="7"/>
  <c r="C133" i="7"/>
  <c r="B133" i="7"/>
  <c r="AP132" i="7"/>
  <c r="AO132" i="7"/>
  <c r="AN132" i="7"/>
  <c r="AM132" i="7"/>
  <c r="AL132" i="7"/>
  <c r="AK132" i="7"/>
  <c r="AI132" i="7"/>
  <c r="AH132" i="7"/>
  <c r="AG132" i="7"/>
  <c r="AF132" i="7"/>
  <c r="AE132" i="7"/>
  <c r="AD132" i="7"/>
  <c r="AB132" i="7"/>
  <c r="AA132" i="7"/>
  <c r="Z132" i="7"/>
  <c r="Y132" i="7"/>
  <c r="X132" i="7"/>
  <c r="W132" i="7"/>
  <c r="U132" i="7"/>
  <c r="T132" i="7"/>
  <c r="S132" i="7"/>
  <c r="R132" i="7"/>
  <c r="Q132" i="7"/>
  <c r="P132" i="7"/>
  <c r="N132" i="7"/>
  <c r="M132" i="7"/>
  <c r="L132" i="7"/>
  <c r="K132" i="7"/>
  <c r="J132" i="7"/>
  <c r="I132" i="7"/>
  <c r="G132" i="7"/>
  <c r="F132" i="7"/>
  <c r="E132" i="7"/>
  <c r="D132" i="7"/>
  <c r="C132" i="7"/>
  <c r="B132" i="7"/>
  <c r="AP131" i="7"/>
  <c r="AO131" i="7"/>
  <c r="AN131" i="7"/>
  <c r="AM131" i="7"/>
  <c r="AL131" i="7"/>
  <c r="AK131" i="7"/>
  <c r="AI131" i="7"/>
  <c r="AH131" i="7"/>
  <c r="AG131" i="7"/>
  <c r="AF131" i="7"/>
  <c r="AE131" i="7"/>
  <c r="AD131" i="7"/>
  <c r="AB131" i="7"/>
  <c r="AA131" i="7"/>
  <c r="Z131" i="7"/>
  <c r="Y131" i="7"/>
  <c r="X131" i="7"/>
  <c r="W131" i="7"/>
  <c r="U131" i="7"/>
  <c r="T131" i="7"/>
  <c r="S131" i="7"/>
  <c r="R131" i="7"/>
  <c r="Q131" i="7"/>
  <c r="P131" i="7"/>
  <c r="N131" i="7"/>
  <c r="M131" i="7"/>
  <c r="L131" i="7"/>
  <c r="K131" i="7"/>
  <c r="J131" i="7"/>
  <c r="I131" i="7"/>
  <c r="G131" i="7"/>
  <c r="F131" i="7"/>
  <c r="E131" i="7"/>
  <c r="D131" i="7"/>
  <c r="C131" i="7"/>
  <c r="B131" i="7"/>
  <c r="AP130" i="7"/>
  <c r="AO130" i="7"/>
  <c r="AN130" i="7"/>
  <c r="AM130" i="7"/>
  <c r="AL130" i="7"/>
  <c r="AK130" i="7"/>
  <c r="AI130" i="7"/>
  <c r="AH130" i="7"/>
  <c r="AG130" i="7"/>
  <c r="AF130" i="7"/>
  <c r="AE130" i="7"/>
  <c r="AD130" i="7"/>
  <c r="AB130" i="7"/>
  <c r="AA130" i="7"/>
  <c r="Z130" i="7"/>
  <c r="Y130" i="7"/>
  <c r="X130" i="7"/>
  <c r="W130" i="7"/>
  <c r="U130" i="7"/>
  <c r="T130" i="7"/>
  <c r="S130" i="7"/>
  <c r="R130" i="7"/>
  <c r="Q130" i="7"/>
  <c r="P130" i="7"/>
  <c r="N130" i="7"/>
  <c r="M130" i="7"/>
  <c r="L130" i="7"/>
  <c r="K130" i="7"/>
  <c r="J130" i="7"/>
  <c r="I130" i="7"/>
  <c r="G130" i="7"/>
  <c r="F130" i="7"/>
  <c r="E130" i="7"/>
  <c r="D130" i="7"/>
  <c r="C130" i="7"/>
  <c r="B130" i="7"/>
  <c r="AP129" i="7"/>
  <c r="AO129" i="7"/>
  <c r="AN129" i="7"/>
  <c r="AM129" i="7"/>
  <c r="AL129" i="7"/>
  <c r="AK129" i="7"/>
  <c r="AI129" i="7"/>
  <c r="AH129" i="7"/>
  <c r="AG129" i="7"/>
  <c r="AF129" i="7"/>
  <c r="AE129" i="7"/>
  <c r="AD129" i="7"/>
  <c r="AB129" i="7"/>
  <c r="AA129" i="7"/>
  <c r="Z129" i="7"/>
  <c r="Y129" i="7"/>
  <c r="X129" i="7"/>
  <c r="W129" i="7"/>
  <c r="U129" i="7"/>
  <c r="T129" i="7"/>
  <c r="S129" i="7"/>
  <c r="R129" i="7"/>
  <c r="Q129" i="7"/>
  <c r="P129" i="7"/>
  <c r="N129" i="7"/>
  <c r="M129" i="7"/>
  <c r="L129" i="7"/>
  <c r="K129" i="7"/>
  <c r="J129" i="7"/>
  <c r="I129" i="7"/>
  <c r="G129" i="7"/>
  <c r="F129" i="7"/>
  <c r="E129" i="7"/>
  <c r="D129" i="7"/>
  <c r="C129" i="7"/>
  <c r="B129" i="7"/>
  <c r="AP128" i="7"/>
  <c r="AO128" i="7"/>
  <c r="AN128" i="7"/>
  <c r="AM128" i="7"/>
  <c r="AL128" i="7"/>
  <c r="AK128" i="7"/>
  <c r="AI128" i="7"/>
  <c r="AH128" i="7"/>
  <c r="AG128" i="7"/>
  <c r="AF128" i="7"/>
  <c r="AE128" i="7"/>
  <c r="AD128" i="7"/>
  <c r="AB128" i="7"/>
  <c r="AA128" i="7"/>
  <c r="Z128" i="7"/>
  <c r="Y128" i="7"/>
  <c r="X128" i="7"/>
  <c r="W128" i="7"/>
  <c r="U128" i="7"/>
  <c r="T128" i="7"/>
  <c r="S128" i="7"/>
  <c r="R128" i="7"/>
  <c r="Q128" i="7"/>
  <c r="P128" i="7"/>
  <c r="N128" i="7"/>
  <c r="M128" i="7"/>
  <c r="L128" i="7"/>
  <c r="K128" i="7"/>
  <c r="J128" i="7"/>
  <c r="I128" i="7"/>
  <c r="G128" i="7"/>
  <c r="F128" i="7"/>
  <c r="E128" i="7"/>
  <c r="D128" i="7"/>
  <c r="C128" i="7"/>
  <c r="B128" i="7"/>
  <c r="AP127" i="7"/>
  <c r="AO127" i="7"/>
  <c r="AN127" i="7"/>
  <c r="AM127" i="7"/>
  <c r="AL127" i="7"/>
  <c r="AK127" i="7"/>
  <c r="AI127" i="7"/>
  <c r="AH127" i="7"/>
  <c r="AG127" i="7"/>
  <c r="AF127" i="7"/>
  <c r="AE127" i="7"/>
  <c r="AD127" i="7"/>
  <c r="AB127" i="7"/>
  <c r="AA127" i="7"/>
  <c r="Z127" i="7"/>
  <c r="Y127" i="7"/>
  <c r="X127" i="7"/>
  <c r="W127" i="7"/>
  <c r="U127" i="7"/>
  <c r="T127" i="7"/>
  <c r="S127" i="7"/>
  <c r="R127" i="7"/>
  <c r="Q127" i="7"/>
  <c r="P127" i="7"/>
  <c r="N127" i="7"/>
  <c r="M127" i="7"/>
  <c r="L127" i="7"/>
  <c r="K127" i="7"/>
  <c r="J127" i="7"/>
  <c r="I127" i="7"/>
  <c r="G127" i="7"/>
  <c r="F127" i="7"/>
  <c r="E127" i="7"/>
  <c r="D127" i="7"/>
  <c r="C127" i="7"/>
  <c r="B127" i="7"/>
  <c r="AP126" i="7"/>
  <c r="AO126" i="7"/>
  <c r="AN126" i="7"/>
  <c r="AM126" i="7"/>
  <c r="AL126" i="7"/>
  <c r="AK126" i="7"/>
  <c r="AI126" i="7"/>
  <c r="AH126" i="7"/>
  <c r="AG126" i="7"/>
  <c r="AF126" i="7"/>
  <c r="AE126" i="7"/>
  <c r="AD126" i="7"/>
  <c r="AB126" i="7"/>
  <c r="AA126" i="7"/>
  <c r="Z126" i="7"/>
  <c r="Y126" i="7"/>
  <c r="X126" i="7"/>
  <c r="W126" i="7"/>
  <c r="U126" i="7"/>
  <c r="T126" i="7"/>
  <c r="S126" i="7"/>
  <c r="R126" i="7"/>
  <c r="Q126" i="7"/>
  <c r="P126" i="7"/>
  <c r="N126" i="7"/>
  <c r="M126" i="7"/>
  <c r="L126" i="7"/>
  <c r="K126" i="7"/>
  <c r="J126" i="7"/>
  <c r="I126" i="7"/>
  <c r="G126" i="7"/>
  <c r="F126" i="7"/>
  <c r="E126" i="7"/>
  <c r="D126" i="7"/>
  <c r="C126" i="7"/>
  <c r="B126" i="7"/>
  <c r="AP125" i="7"/>
  <c r="AO125" i="7"/>
  <c r="AN125" i="7"/>
  <c r="AM125" i="7"/>
  <c r="AL125" i="7"/>
  <c r="AK125" i="7"/>
  <c r="AI125" i="7"/>
  <c r="AH125" i="7"/>
  <c r="AG125" i="7"/>
  <c r="AF125" i="7"/>
  <c r="AE125" i="7"/>
  <c r="AD125" i="7"/>
  <c r="AB125" i="7"/>
  <c r="AA125" i="7"/>
  <c r="Z125" i="7"/>
  <c r="Y125" i="7"/>
  <c r="X125" i="7"/>
  <c r="W125" i="7"/>
  <c r="U125" i="7"/>
  <c r="T125" i="7"/>
  <c r="S125" i="7"/>
  <c r="R125" i="7"/>
  <c r="Q125" i="7"/>
  <c r="P125" i="7"/>
  <c r="N125" i="7"/>
  <c r="M125" i="7"/>
  <c r="L125" i="7"/>
  <c r="K125" i="7"/>
  <c r="J125" i="7"/>
  <c r="I125" i="7"/>
  <c r="G125" i="7"/>
  <c r="F125" i="7"/>
  <c r="E125" i="7"/>
  <c r="D125" i="7"/>
  <c r="C125" i="7"/>
  <c r="B125" i="7"/>
  <c r="AP124" i="7"/>
  <c r="AO124" i="7"/>
  <c r="AN124" i="7"/>
  <c r="AM124" i="7"/>
  <c r="AL124" i="7"/>
  <c r="AK124" i="7"/>
  <c r="AI124" i="7"/>
  <c r="AH124" i="7"/>
  <c r="AG124" i="7"/>
  <c r="AF124" i="7"/>
  <c r="AE124" i="7"/>
  <c r="AD124" i="7"/>
  <c r="AB124" i="7"/>
  <c r="AA124" i="7"/>
  <c r="Z124" i="7"/>
  <c r="Y124" i="7"/>
  <c r="X124" i="7"/>
  <c r="W124" i="7"/>
  <c r="U124" i="7"/>
  <c r="T124" i="7"/>
  <c r="S124" i="7"/>
  <c r="R124" i="7"/>
  <c r="Q124" i="7"/>
  <c r="P124" i="7"/>
  <c r="N124" i="7"/>
  <c r="M124" i="7"/>
  <c r="L124" i="7"/>
  <c r="K124" i="7"/>
  <c r="J124" i="7"/>
  <c r="I124" i="7"/>
  <c r="G124" i="7"/>
  <c r="F124" i="7"/>
  <c r="E124" i="7"/>
  <c r="D124" i="7"/>
  <c r="C124" i="7"/>
  <c r="B124" i="7"/>
  <c r="AP123" i="7"/>
  <c r="AO123" i="7"/>
  <c r="AN123" i="7"/>
  <c r="AM123" i="7"/>
  <c r="AL123" i="7"/>
  <c r="AK123" i="7"/>
  <c r="AI123" i="7"/>
  <c r="AH123" i="7"/>
  <c r="AG123" i="7"/>
  <c r="AF123" i="7"/>
  <c r="AE123" i="7"/>
  <c r="AD123" i="7"/>
  <c r="AB123" i="7"/>
  <c r="AA123" i="7"/>
  <c r="Z123" i="7"/>
  <c r="Y123" i="7"/>
  <c r="X123" i="7"/>
  <c r="W123" i="7"/>
  <c r="U123" i="7"/>
  <c r="T123" i="7"/>
  <c r="S123" i="7"/>
  <c r="R123" i="7"/>
  <c r="Q123" i="7"/>
  <c r="P123" i="7"/>
  <c r="N123" i="7"/>
  <c r="M123" i="7"/>
  <c r="L123" i="7"/>
  <c r="K123" i="7"/>
  <c r="J123" i="7"/>
  <c r="I123" i="7"/>
  <c r="G123" i="7"/>
  <c r="F123" i="7"/>
  <c r="E123" i="7"/>
  <c r="D123" i="7"/>
  <c r="C123" i="7"/>
  <c r="B123" i="7"/>
  <c r="AP122" i="7"/>
  <c r="AO122" i="7"/>
  <c r="AN122" i="7"/>
  <c r="AM122" i="7"/>
  <c r="AL122" i="7"/>
  <c r="AK122" i="7"/>
  <c r="AI122" i="7"/>
  <c r="AH122" i="7"/>
  <c r="AG122" i="7"/>
  <c r="AF122" i="7"/>
  <c r="AE122" i="7"/>
  <c r="AD122" i="7"/>
  <c r="AB122" i="7"/>
  <c r="AA122" i="7"/>
  <c r="Z122" i="7"/>
  <c r="Y122" i="7"/>
  <c r="X122" i="7"/>
  <c r="W122" i="7"/>
  <c r="U122" i="7"/>
  <c r="T122" i="7"/>
  <c r="S122" i="7"/>
  <c r="R122" i="7"/>
  <c r="Q122" i="7"/>
  <c r="P122" i="7"/>
  <c r="N122" i="7"/>
  <c r="M122" i="7"/>
  <c r="L122" i="7"/>
  <c r="K122" i="7"/>
  <c r="J122" i="7"/>
  <c r="I122" i="7"/>
  <c r="G122" i="7"/>
  <c r="F122" i="7"/>
  <c r="E122" i="7"/>
  <c r="D122" i="7"/>
  <c r="C122" i="7"/>
  <c r="B122" i="7"/>
  <c r="AP121" i="7"/>
  <c r="AO121" i="7"/>
  <c r="AN121" i="7"/>
  <c r="AM121" i="7"/>
  <c r="AL121" i="7"/>
  <c r="AK121" i="7"/>
  <c r="AI121" i="7"/>
  <c r="AH121" i="7"/>
  <c r="AG121" i="7"/>
  <c r="AF121" i="7"/>
  <c r="AE121" i="7"/>
  <c r="AD121" i="7"/>
  <c r="AB121" i="7"/>
  <c r="AA121" i="7"/>
  <c r="Z121" i="7"/>
  <c r="Y121" i="7"/>
  <c r="X121" i="7"/>
  <c r="W121" i="7"/>
  <c r="U121" i="7"/>
  <c r="T121" i="7"/>
  <c r="S121" i="7"/>
  <c r="R121" i="7"/>
  <c r="Q121" i="7"/>
  <c r="P121" i="7"/>
  <c r="N121" i="7"/>
  <c r="M121" i="7"/>
  <c r="L121" i="7"/>
  <c r="K121" i="7"/>
  <c r="J121" i="7"/>
  <c r="I121" i="7"/>
  <c r="G121" i="7"/>
  <c r="F121" i="7"/>
  <c r="E121" i="7"/>
  <c r="D121" i="7"/>
  <c r="C121" i="7"/>
  <c r="B121" i="7"/>
  <c r="AP120" i="7"/>
  <c r="AO120" i="7"/>
  <c r="AN120" i="7"/>
  <c r="AM120" i="7"/>
  <c r="AL120" i="7"/>
  <c r="AK120" i="7"/>
  <c r="AI120" i="7"/>
  <c r="AH120" i="7"/>
  <c r="AG120" i="7"/>
  <c r="AF120" i="7"/>
  <c r="AE120" i="7"/>
  <c r="AD120" i="7"/>
  <c r="AB120" i="7"/>
  <c r="AA120" i="7"/>
  <c r="Z120" i="7"/>
  <c r="Y120" i="7"/>
  <c r="X120" i="7"/>
  <c r="W120" i="7"/>
  <c r="U120" i="7"/>
  <c r="T120" i="7"/>
  <c r="S120" i="7"/>
  <c r="R120" i="7"/>
  <c r="Q120" i="7"/>
  <c r="P120" i="7"/>
  <c r="N120" i="7"/>
  <c r="M120" i="7"/>
  <c r="L120" i="7"/>
  <c r="K120" i="7"/>
  <c r="J120" i="7"/>
  <c r="I120" i="7"/>
  <c r="G120" i="7"/>
  <c r="F120" i="7"/>
  <c r="E120" i="7"/>
  <c r="D120" i="7"/>
  <c r="C120" i="7"/>
  <c r="B120" i="7"/>
  <c r="AP119" i="7"/>
  <c r="AO119" i="7"/>
  <c r="AN119" i="7"/>
  <c r="AM119" i="7"/>
  <c r="AL119" i="7"/>
  <c r="AK119" i="7"/>
  <c r="AI119" i="7"/>
  <c r="AH119" i="7"/>
  <c r="AG119" i="7"/>
  <c r="AF119" i="7"/>
  <c r="AE119" i="7"/>
  <c r="AD119" i="7"/>
  <c r="AB119" i="7"/>
  <c r="AA119" i="7"/>
  <c r="Z119" i="7"/>
  <c r="Y119" i="7"/>
  <c r="X119" i="7"/>
  <c r="W119" i="7"/>
  <c r="U119" i="7"/>
  <c r="T119" i="7"/>
  <c r="S119" i="7"/>
  <c r="R119" i="7"/>
  <c r="Q119" i="7"/>
  <c r="P119" i="7"/>
  <c r="N119" i="7"/>
  <c r="M119" i="7"/>
  <c r="L119" i="7"/>
  <c r="K119" i="7"/>
  <c r="J119" i="7"/>
  <c r="I119" i="7"/>
  <c r="G119" i="7"/>
  <c r="F119" i="7"/>
  <c r="E119" i="7"/>
  <c r="D119" i="7"/>
  <c r="C119" i="7"/>
  <c r="B119" i="7"/>
  <c r="AP118" i="7"/>
  <c r="AO118" i="7"/>
  <c r="AN118" i="7"/>
  <c r="AM118" i="7"/>
  <c r="AL118" i="7"/>
  <c r="AK118" i="7"/>
  <c r="AI118" i="7"/>
  <c r="AH118" i="7"/>
  <c r="AG118" i="7"/>
  <c r="AF118" i="7"/>
  <c r="AE118" i="7"/>
  <c r="AD118" i="7"/>
  <c r="AB118" i="7"/>
  <c r="AA118" i="7"/>
  <c r="Z118" i="7"/>
  <c r="Y118" i="7"/>
  <c r="X118" i="7"/>
  <c r="W118" i="7"/>
  <c r="U118" i="7"/>
  <c r="T118" i="7"/>
  <c r="S118" i="7"/>
  <c r="R118" i="7"/>
  <c r="Q118" i="7"/>
  <c r="P118" i="7"/>
  <c r="N118" i="7"/>
  <c r="M118" i="7"/>
  <c r="L118" i="7"/>
  <c r="K118" i="7"/>
  <c r="J118" i="7"/>
  <c r="I118" i="7"/>
  <c r="G118" i="7"/>
  <c r="F118" i="7"/>
  <c r="E118" i="7"/>
  <c r="D118" i="7"/>
  <c r="C118" i="7"/>
  <c r="B118" i="7"/>
  <c r="AP117" i="7"/>
  <c r="AO117" i="7"/>
  <c r="AN117" i="7"/>
  <c r="AM117" i="7"/>
  <c r="AL117" i="7"/>
  <c r="AK117" i="7"/>
  <c r="AI117" i="7"/>
  <c r="AH117" i="7"/>
  <c r="AG117" i="7"/>
  <c r="AF117" i="7"/>
  <c r="AE117" i="7"/>
  <c r="AD117" i="7"/>
  <c r="AB117" i="7"/>
  <c r="AA117" i="7"/>
  <c r="Z117" i="7"/>
  <c r="Y117" i="7"/>
  <c r="X117" i="7"/>
  <c r="W117" i="7"/>
  <c r="U117" i="7"/>
  <c r="T117" i="7"/>
  <c r="S117" i="7"/>
  <c r="R117" i="7"/>
  <c r="Q117" i="7"/>
  <c r="P117" i="7"/>
  <c r="N117" i="7"/>
  <c r="M117" i="7"/>
  <c r="L117" i="7"/>
  <c r="K117" i="7"/>
  <c r="J117" i="7"/>
  <c r="I117" i="7"/>
  <c r="G117" i="7"/>
  <c r="F117" i="7"/>
  <c r="E117" i="7"/>
  <c r="D117" i="7"/>
  <c r="C117" i="7"/>
  <c r="B117" i="7"/>
  <c r="AP116" i="7"/>
  <c r="AO116" i="7"/>
  <c r="AN116" i="7"/>
  <c r="AM116" i="7"/>
  <c r="AL116" i="7"/>
  <c r="AK116" i="7"/>
  <c r="AI116" i="7"/>
  <c r="AH116" i="7"/>
  <c r="AG116" i="7"/>
  <c r="AF116" i="7"/>
  <c r="AE116" i="7"/>
  <c r="AD116" i="7"/>
  <c r="AB116" i="7"/>
  <c r="AA116" i="7"/>
  <c r="Z116" i="7"/>
  <c r="Y116" i="7"/>
  <c r="X116" i="7"/>
  <c r="W116" i="7"/>
  <c r="U116" i="7"/>
  <c r="T116" i="7"/>
  <c r="S116" i="7"/>
  <c r="R116" i="7"/>
  <c r="Q116" i="7"/>
  <c r="P116" i="7"/>
  <c r="N116" i="7"/>
  <c r="M116" i="7"/>
  <c r="L116" i="7"/>
  <c r="K116" i="7"/>
  <c r="J116" i="7"/>
  <c r="I116" i="7"/>
  <c r="G116" i="7"/>
  <c r="F116" i="7"/>
  <c r="E116" i="7"/>
  <c r="D116" i="7"/>
  <c r="C116" i="7"/>
  <c r="B116" i="7"/>
  <c r="AP115" i="7"/>
  <c r="AO115" i="7"/>
  <c r="AN115" i="7"/>
  <c r="AM115" i="7"/>
  <c r="AL115" i="7"/>
  <c r="AK115" i="7"/>
  <c r="AI115" i="7"/>
  <c r="AH115" i="7"/>
  <c r="AG115" i="7"/>
  <c r="AF115" i="7"/>
  <c r="AE115" i="7"/>
  <c r="AD115" i="7"/>
  <c r="AB115" i="7"/>
  <c r="AA115" i="7"/>
  <c r="Z115" i="7"/>
  <c r="Y115" i="7"/>
  <c r="X115" i="7"/>
  <c r="W115" i="7"/>
  <c r="U115" i="7"/>
  <c r="T115" i="7"/>
  <c r="S115" i="7"/>
  <c r="R115" i="7"/>
  <c r="Q115" i="7"/>
  <c r="P115" i="7"/>
  <c r="N115" i="7"/>
  <c r="M115" i="7"/>
  <c r="L115" i="7"/>
  <c r="K115" i="7"/>
  <c r="J115" i="7"/>
  <c r="I115" i="7"/>
  <c r="G115" i="7"/>
  <c r="F115" i="7"/>
  <c r="E115" i="7"/>
  <c r="D115" i="7"/>
  <c r="C115" i="7"/>
  <c r="B115" i="7"/>
  <c r="AP114" i="7"/>
  <c r="AO114" i="7"/>
  <c r="AN114" i="7"/>
  <c r="AM114" i="7"/>
  <c r="AL114" i="7"/>
  <c r="AK114" i="7"/>
  <c r="AI114" i="7"/>
  <c r="AH114" i="7"/>
  <c r="AG114" i="7"/>
  <c r="AF114" i="7"/>
  <c r="AE114" i="7"/>
  <c r="AD114" i="7"/>
  <c r="AB114" i="7"/>
  <c r="AA114" i="7"/>
  <c r="Z114" i="7"/>
  <c r="Y114" i="7"/>
  <c r="X114" i="7"/>
  <c r="W114" i="7"/>
  <c r="U114" i="7"/>
  <c r="T114" i="7"/>
  <c r="S114" i="7"/>
  <c r="R114" i="7"/>
  <c r="Q114" i="7"/>
  <c r="P114" i="7"/>
  <c r="N114" i="7"/>
  <c r="M114" i="7"/>
  <c r="L114" i="7"/>
  <c r="K114" i="7"/>
  <c r="J114" i="7"/>
  <c r="I114" i="7"/>
  <c r="G114" i="7"/>
  <c r="F114" i="7"/>
  <c r="E114" i="7"/>
  <c r="D114" i="7"/>
  <c r="C114" i="7"/>
  <c r="B114" i="7"/>
  <c r="AP113" i="7"/>
  <c r="AO113" i="7"/>
  <c r="AN113" i="7"/>
  <c r="AM113" i="7"/>
  <c r="AL113" i="7"/>
  <c r="AK113" i="7"/>
  <c r="AI113" i="7"/>
  <c r="AH113" i="7"/>
  <c r="AG113" i="7"/>
  <c r="AF113" i="7"/>
  <c r="AE113" i="7"/>
  <c r="AD113" i="7"/>
  <c r="AB113" i="7"/>
  <c r="AA113" i="7"/>
  <c r="Z113" i="7"/>
  <c r="Y113" i="7"/>
  <c r="X113" i="7"/>
  <c r="W113" i="7"/>
  <c r="U113" i="7"/>
  <c r="T113" i="7"/>
  <c r="S113" i="7"/>
  <c r="R113" i="7"/>
  <c r="Q113" i="7"/>
  <c r="P113" i="7"/>
  <c r="N113" i="7"/>
  <c r="M113" i="7"/>
  <c r="L113" i="7"/>
  <c r="K113" i="7"/>
  <c r="J113" i="7"/>
  <c r="I113" i="7"/>
  <c r="G113" i="7"/>
  <c r="F113" i="7"/>
  <c r="E113" i="7"/>
  <c r="D113" i="7"/>
  <c r="C113" i="7"/>
  <c r="B113" i="7"/>
  <c r="AP112" i="7"/>
  <c r="AO112" i="7"/>
  <c r="AN112" i="7"/>
  <c r="AM112" i="7"/>
  <c r="AL112" i="7"/>
  <c r="AK112" i="7"/>
  <c r="AI112" i="7"/>
  <c r="AH112" i="7"/>
  <c r="AG112" i="7"/>
  <c r="AF112" i="7"/>
  <c r="AE112" i="7"/>
  <c r="AD112" i="7"/>
  <c r="AB112" i="7"/>
  <c r="AA112" i="7"/>
  <c r="Z112" i="7"/>
  <c r="Y112" i="7"/>
  <c r="X112" i="7"/>
  <c r="W112" i="7"/>
  <c r="U112" i="7"/>
  <c r="T112" i="7"/>
  <c r="S112" i="7"/>
  <c r="R112" i="7"/>
  <c r="Q112" i="7"/>
  <c r="P112" i="7"/>
  <c r="N112" i="7"/>
  <c r="M112" i="7"/>
  <c r="L112" i="7"/>
  <c r="K112" i="7"/>
  <c r="J112" i="7"/>
  <c r="I112" i="7"/>
  <c r="G112" i="7"/>
  <c r="F112" i="7"/>
  <c r="E112" i="7"/>
  <c r="D112" i="7"/>
  <c r="C112" i="7"/>
  <c r="B112" i="7"/>
  <c r="AP111" i="7"/>
  <c r="AO111" i="7"/>
  <c r="AN111" i="7"/>
  <c r="AM111" i="7"/>
  <c r="AL111" i="7"/>
  <c r="AK111" i="7"/>
  <c r="AI111" i="7"/>
  <c r="AH111" i="7"/>
  <c r="AG111" i="7"/>
  <c r="AF111" i="7"/>
  <c r="AE111" i="7"/>
  <c r="AD111" i="7"/>
  <c r="AB111" i="7"/>
  <c r="AA111" i="7"/>
  <c r="Z111" i="7"/>
  <c r="Y111" i="7"/>
  <c r="X111" i="7"/>
  <c r="W111" i="7"/>
  <c r="U111" i="7"/>
  <c r="T111" i="7"/>
  <c r="S111" i="7"/>
  <c r="R111" i="7"/>
  <c r="Q111" i="7"/>
  <c r="P111" i="7"/>
  <c r="N111" i="7"/>
  <c r="M111" i="7"/>
  <c r="L111" i="7"/>
  <c r="K111" i="7"/>
  <c r="J111" i="7"/>
  <c r="I111" i="7"/>
  <c r="G111" i="7"/>
  <c r="F111" i="7"/>
  <c r="E111" i="7"/>
  <c r="D111" i="7"/>
  <c r="C111" i="7"/>
  <c r="B111" i="7"/>
  <c r="AP110" i="7"/>
  <c r="AO110" i="7"/>
  <c r="AN110" i="7"/>
  <c r="AM110" i="7"/>
  <c r="AL110" i="7"/>
  <c r="AK110" i="7"/>
  <c r="AI110" i="7"/>
  <c r="AH110" i="7"/>
  <c r="AG110" i="7"/>
  <c r="AF110" i="7"/>
  <c r="AE110" i="7"/>
  <c r="AD110" i="7"/>
  <c r="AB110" i="7"/>
  <c r="AA110" i="7"/>
  <c r="Z110" i="7"/>
  <c r="Y110" i="7"/>
  <c r="X110" i="7"/>
  <c r="W110" i="7"/>
  <c r="U110" i="7"/>
  <c r="T110" i="7"/>
  <c r="S110" i="7"/>
  <c r="R110" i="7"/>
  <c r="Q110" i="7"/>
  <c r="P110" i="7"/>
  <c r="N110" i="7"/>
  <c r="M110" i="7"/>
  <c r="L110" i="7"/>
  <c r="K110" i="7"/>
  <c r="J110" i="7"/>
  <c r="I110" i="7"/>
  <c r="G110" i="7"/>
  <c r="F110" i="7"/>
  <c r="E110" i="7"/>
  <c r="D110" i="7"/>
  <c r="C110" i="7"/>
  <c r="B110" i="7"/>
  <c r="AP109" i="7"/>
  <c r="AO109" i="7"/>
  <c r="AN109" i="7"/>
  <c r="AM109" i="7"/>
  <c r="AL109" i="7"/>
  <c r="AK109" i="7"/>
  <c r="AI109" i="7"/>
  <c r="AH109" i="7"/>
  <c r="AG109" i="7"/>
  <c r="AF109" i="7"/>
  <c r="AE109" i="7"/>
  <c r="AD109" i="7"/>
  <c r="AB109" i="7"/>
  <c r="AA109" i="7"/>
  <c r="Z109" i="7"/>
  <c r="Y109" i="7"/>
  <c r="X109" i="7"/>
  <c r="W109" i="7"/>
  <c r="U109" i="7"/>
  <c r="T109" i="7"/>
  <c r="S109" i="7"/>
  <c r="R109" i="7"/>
  <c r="Q109" i="7"/>
  <c r="P109" i="7"/>
  <c r="N109" i="7"/>
  <c r="M109" i="7"/>
  <c r="L109" i="7"/>
  <c r="K109" i="7"/>
  <c r="J109" i="7"/>
  <c r="I109" i="7"/>
  <c r="G109" i="7"/>
  <c r="F109" i="7"/>
  <c r="E109" i="7"/>
  <c r="D109" i="7"/>
  <c r="C109" i="7"/>
  <c r="B109" i="7"/>
  <c r="AP108" i="7"/>
  <c r="AO108" i="7"/>
  <c r="AN108" i="7"/>
  <c r="AM108" i="7"/>
  <c r="AL108" i="7"/>
  <c r="AK108" i="7"/>
  <c r="AI108" i="7"/>
  <c r="AH108" i="7"/>
  <c r="AG108" i="7"/>
  <c r="AF108" i="7"/>
  <c r="AE108" i="7"/>
  <c r="AD108" i="7"/>
  <c r="AB108" i="7"/>
  <c r="AA108" i="7"/>
  <c r="Z108" i="7"/>
  <c r="Y108" i="7"/>
  <c r="X108" i="7"/>
  <c r="W108" i="7"/>
  <c r="U108" i="7"/>
  <c r="T108" i="7"/>
  <c r="S108" i="7"/>
  <c r="R108" i="7"/>
  <c r="Q108" i="7"/>
  <c r="P108" i="7"/>
  <c r="N108" i="7"/>
  <c r="M108" i="7"/>
  <c r="L108" i="7"/>
  <c r="K108" i="7"/>
  <c r="J108" i="7"/>
  <c r="I108" i="7"/>
  <c r="G108" i="7"/>
  <c r="F108" i="7"/>
  <c r="E108" i="7"/>
  <c r="D108" i="7"/>
  <c r="C108" i="7"/>
  <c r="B108" i="7"/>
  <c r="AP107" i="7"/>
  <c r="AO107" i="7"/>
  <c r="AN107" i="7"/>
  <c r="AM107" i="7"/>
  <c r="AL107" i="7"/>
  <c r="AK107" i="7"/>
  <c r="AI107" i="7"/>
  <c r="AH107" i="7"/>
  <c r="AG107" i="7"/>
  <c r="AF107" i="7"/>
  <c r="AE107" i="7"/>
  <c r="AD107" i="7"/>
  <c r="AB107" i="7"/>
  <c r="AA107" i="7"/>
  <c r="Z107" i="7"/>
  <c r="Y107" i="7"/>
  <c r="X107" i="7"/>
  <c r="W107" i="7"/>
  <c r="U107" i="7"/>
  <c r="T107" i="7"/>
  <c r="S107" i="7"/>
  <c r="R107" i="7"/>
  <c r="Q107" i="7"/>
  <c r="P107" i="7"/>
  <c r="N107" i="7"/>
  <c r="M107" i="7"/>
  <c r="L107" i="7"/>
  <c r="K107" i="7"/>
  <c r="J107" i="7"/>
  <c r="I107" i="7"/>
  <c r="G107" i="7"/>
  <c r="F107" i="7"/>
  <c r="E107" i="7"/>
  <c r="D107" i="7"/>
  <c r="C107" i="7"/>
  <c r="B107" i="7"/>
  <c r="AP106" i="7"/>
  <c r="AO106" i="7"/>
  <c r="AN106" i="7"/>
  <c r="AM106" i="7"/>
  <c r="AL106" i="7"/>
  <c r="AK106" i="7"/>
  <c r="AI106" i="7"/>
  <c r="AH106" i="7"/>
  <c r="AG106" i="7"/>
  <c r="AF106" i="7"/>
  <c r="AE106" i="7"/>
  <c r="AD106" i="7"/>
  <c r="AB106" i="7"/>
  <c r="AA106" i="7"/>
  <c r="Z106" i="7"/>
  <c r="Y106" i="7"/>
  <c r="X106" i="7"/>
  <c r="W106" i="7"/>
  <c r="U106" i="7"/>
  <c r="T106" i="7"/>
  <c r="S106" i="7"/>
  <c r="R106" i="7"/>
  <c r="Q106" i="7"/>
  <c r="P106" i="7"/>
  <c r="N106" i="7"/>
  <c r="M106" i="7"/>
  <c r="L106" i="7"/>
  <c r="K106" i="7"/>
  <c r="J106" i="7"/>
  <c r="I106" i="7"/>
  <c r="G106" i="7"/>
  <c r="F106" i="7"/>
  <c r="E106" i="7"/>
  <c r="D106" i="7"/>
  <c r="C106" i="7"/>
  <c r="B106" i="7"/>
  <c r="AP105" i="7"/>
  <c r="AO105" i="7"/>
  <c r="AN105" i="7"/>
  <c r="AM105" i="7"/>
  <c r="AL105" i="7"/>
  <c r="AK105" i="7"/>
  <c r="AI105" i="7"/>
  <c r="AH105" i="7"/>
  <c r="AG105" i="7"/>
  <c r="AF105" i="7"/>
  <c r="AE105" i="7"/>
  <c r="AD105" i="7"/>
  <c r="AB105" i="7"/>
  <c r="AA105" i="7"/>
  <c r="Z105" i="7"/>
  <c r="Y105" i="7"/>
  <c r="X105" i="7"/>
  <c r="W105" i="7"/>
  <c r="U105" i="7"/>
  <c r="T105" i="7"/>
  <c r="S105" i="7"/>
  <c r="R105" i="7"/>
  <c r="Q105" i="7"/>
  <c r="P105" i="7"/>
  <c r="N105" i="7"/>
  <c r="M105" i="7"/>
  <c r="L105" i="7"/>
  <c r="K105" i="7"/>
  <c r="J105" i="7"/>
  <c r="I105" i="7"/>
  <c r="G105" i="7"/>
  <c r="F105" i="7"/>
  <c r="E105" i="7"/>
  <c r="D105" i="7"/>
  <c r="C105" i="7"/>
  <c r="B105" i="7"/>
  <c r="AP104" i="7"/>
  <c r="AO104" i="7"/>
  <c r="AN104" i="7"/>
  <c r="AM104" i="7"/>
  <c r="AL104" i="7"/>
  <c r="AK104" i="7"/>
  <c r="AI104" i="7"/>
  <c r="AH104" i="7"/>
  <c r="AG104" i="7"/>
  <c r="AF104" i="7"/>
  <c r="AE104" i="7"/>
  <c r="AD104" i="7"/>
  <c r="AB104" i="7"/>
  <c r="AA104" i="7"/>
  <c r="Z104" i="7"/>
  <c r="Y104" i="7"/>
  <c r="X104" i="7"/>
  <c r="W104" i="7"/>
  <c r="U104" i="7"/>
  <c r="T104" i="7"/>
  <c r="S104" i="7"/>
  <c r="R104" i="7"/>
  <c r="Q104" i="7"/>
  <c r="P104" i="7"/>
  <c r="N104" i="7"/>
  <c r="M104" i="7"/>
  <c r="L104" i="7"/>
  <c r="K104" i="7"/>
  <c r="J104" i="7"/>
  <c r="I104" i="7"/>
  <c r="G104" i="7"/>
  <c r="F104" i="7"/>
  <c r="E104" i="7"/>
  <c r="D104" i="7"/>
  <c r="C104" i="7"/>
  <c r="B104" i="7"/>
  <c r="AP103" i="7"/>
  <c r="AO103" i="7"/>
  <c r="AN103" i="7"/>
  <c r="AM103" i="7"/>
  <c r="AL103" i="7"/>
  <c r="AK103" i="7"/>
  <c r="AI103" i="7"/>
  <c r="AH103" i="7"/>
  <c r="AG103" i="7"/>
  <c r="AF103" i="7"/>
  <c r="AE103" i="7"/>
  <c r="AD103" i="7"/>
  <c r="AB103" i="7"/>
  <c r="AA103" i="7"/>
  <c r="Z103" i="7"/>
  <c r="Y103" i="7"/>
  <c r="X103" i="7"/>
  <c r="W103" i="7"/>
  <c r="U103" i="7"/>
  <c r="T103" i="7"/>
  <c r="S103" i="7"/>
  <c r="R103" i="7"/>
  <c r="Q103" i="7"/>
  <c r="P103" i="7"/>
  <c r="N103" i="7"/>
  <c r="M103" i="7"/>
  <c r="L103" i="7"/>
  <c r="K103" i="7"/>
  <c r="J103" i="7"/>
  <c r="I103" i="7"/>
  <c r="G103" i="7"/>
  <c r="F103" i="7"/>
  <c r="E103" i="7"/>
  <c r="D103" i="7"/>
  <c r="C103" i="7"/>
  <c r="B103" i="7"/>
  <c r="AP102" i="7"/>
  <c r="AO102" i="7"/>
  <c r="AN102" i="7"/>
  <c r="AM102" i="7"/>
  <c r="AL102" i="7"/>
  <c r="AK102" i="7"/>
  <c r="AI102" i="7"/>
  <c r="AH102" i="7"/>
  <c r="AG102" i="7"/>
  <c r="AF102" i="7"/>
  <c r="AE102" i="7"/>
  <c r="AD102" i="7"/>
  <c r="AB102" i="7"/>
  <c r="AA102" i="7"/>
  <c r="Z102" i="7"/>
  <c r="Y102" i="7"/>
  <c r="X102" i="7"/>
  <c r="W102" i="7"/>
  <c r="U102" i="7"/>
  <c r="T102" i="7"/>
  <c r="S102" i="7"/>
  <c r="R102" i="7"/>
  <c r="Q102" i="7"/>
  <c r="P102" i="7"/>
  <c r="N102" i="7"/>
  <c r="M102" i="7"/>
  <c r="L102" i="7"/>
  <c r="K102" i="7"/>
  <c r="J102" i="7"/>
  <c r="I102" i="7"/>
  <c r="G102" i="7"/>
  <c r="F102" i="7"/>
  <c r="E102" i="7"/>
  <c r="D102" i="7"/>
  <c r="C102" i="7"/>
  <c r="B102" i="7"/>
  <c r="AP101" i="7"/>
  <c r="AO101" i="7"/>
  <c r="AN101" i="7"/>
  <c r="AM101" i="7"/>
  <c r="AL101" i="7"/>
  <c r="AK101" i="7"/>
  <c r="AI101" i="7"/>
  <c r="AH101" i="7"/>
  <c r="AG101" i="7"/>
  <c r="AF101" i="7"/>
  <c r="AE101" i="7"/>
  <c r="AD101" i="7"/>
  <c r="AB101" i="7"/>
  <c r="AA101" i="7"/>
  <c r="Z101" i="7"/>
  <c r="Y101" i="7"/>
  <c r="X101" i="7"/>
  <c r="W101" i="7"/>
  <c r="U101" i="7"/>
  <c r="T101" i="7"/>
  <c r="S101" i="7"/>
  <c r="R101" i="7"/>
  <c r="Q101" i="7"/>
  <c r="P101" i="7"/>
  <c r="N101" i="7"/>
  <c r="M101" i="7"/>
  <c r="L101" i="7"/>
  <c r="K101" i="7"/>
  <c r="J101" i="7"/>
  <c r="I101" i="7"/>
  <c r="G101" i="7"/>
  <c r="F101" i="7"/>
  <c r="E101" i="7"/>
  <c r="D101" i="7"/>
  <c r="C101" i="7"/>
  <c r="B101" i="7"/>
  <c r="AP100" i="7"/>
  <c r="AO100" i="7"/>
  <c r="AN100" i="7"/>
  <c r="AM100" i="7"/>
  <c r="AL100" i="7"/>
  <c r="AK100" i="7"/>
  <c r="AI100" i="7"/>
  <c r="AH100" i="7"/>
  <c r="AG100" i="7"/>
  <c r="AF100" i="7"/>
  <c r="AE100" i="7"/>
  <c r="AD100" i="7"/>
  <c r="AB100" i="7"/>
  <c r="AA100" i="7"/>
  <c r="Z100" i="7"/>
  <c r="Y100" i="7"/>
  <c r="X100" i="7"/>
  <c r="W100" i="7"/>
  <c r="U100" i="7"/>
  <c r="T100" i="7"/>
  <c r="S100" i="7"/>
  <c r="R100" i="7"/>
  <c r="Q100" i="7"/>
  <c r="P100" i="7"/>
  <c r="N100" i="7"/>
  <c r="M100" i="7"/>
  <c r="L100" i="7"/>
  <c r="K100" i="7"/>
  <c r="J100" i="7"/>
  <c r="I100" i="7"/>
  <c r="G100" i="7"/>
  <c r="F100" i="7"/>
  <c r="E100" i="7"/>
  <c r="D100" i="7"/>
  <c r="C100" i="7"/>
  <c r="B100" i="7"/>
  <c r="AP99" i="7"/>
  <c r="AO99" i="7"/>
  <c r="AN99" i="7"/>
  <c r="AM99" i="7"/>
  <c r="AL99" i="7"/>
  <c r="AK99" i="7"/>
  <c r="AI99" i="7"/>
  <c r="AH99" i="7"/>
  <c r="AG99" i="7"/>
  <c r="AF99" i="7"/>
  <c r="AE99" i="7"/>
  <c r="AD99" i="7"/>
  <c r="AB99" i="7"/>
  <c r="AA99" i="7"/>
  <c r="Z99" i="7"/>
  <c r="Y99" i="7"/>
  <c r="X99" i="7"/>
  <c r="W99" i="7"/>
  <c r="U99" i="7"/>
  <c r="T99" i="7"/>
  <c r="S99" i="7"/>
  <c r="R99" i="7"/>
  <c r="Q99" i="7"/>
  <c r="P99" i="7"/>
  <c r="N99" i="7"/>
  <c r="M99" i="7"/>
  <c r="L99" i="7"/>
  <c r="K99" i="7"/>
  <c r="J99" i="7"/>
  <c r="I99" i="7"/>
  <c r="G99" i="7"/>
  <c r="F99" i="7"/>
  <c r="E99" i="7"/>
  <c r="D99" i="7"/>
  <c r="C99" i="7"/>
  <c r="B99" i="7"/>
  <c r="AP98" i="7"/>
  <c r="AO98" i="7"/>
  <c r="AN98" i="7"/>
  <c r="AM98" i="7"/>
  <c r="AL98" i="7"/>
  <c r="AK98" i="7"/>
  <c r="AI98" i="7"/>
  <c r="AH98" i="7"/>
  <c r="AG98" i="7"/>
  <c r="AF98" i="7"/>
  <c r="AE98" i="7"/>
  <c r="AD98" i="7"/>
  <c r="AB98" i="7"/>
  <c r="AA98" i="7"/>
  <c r="Z98" i="7"/>
  <c r="Y98" i="7"/>
  <c r="X98" i="7"/>
  <c r="W98" i="7"/>
  <c r="U98" i="7"/>
  <c r="T98" i="7"/>
  <c r="S98" i="7"/>
  <c r="R98" i="7"/>
  <c r="Q98" i="7"/>
  <c r="P98" i="7"/>
  <c r="N98" i="7"/>
  <c r="M98" i="7"/>
  <c r="L98" i="7"/>
  <c r="K98" i="7"/>
  <c r="J98" i="7"/>
  <c r="I98" i="7"/>
  <c r="G98" i="7"/>
  <c r="F98" i="7"/>
  <c r="E98" i="7"/>
  <c r="D98" i="7"/>
  <c r="C98" i="7"/>
  <c r="B98" i="7"/>
  <c r="AP97" i="7"/>
  <c r="AO97" i="7"/>
  <c r="AN97" i="7"/>
  <c r="AM97" i="7"/>
  <c r="AL97" i="7"/>
  <c r="AK97" i="7"/>
  <c r="AI97" i="7"/>
  <c r="AH97" i="7"/>
  <c r="AG97" i="7"/>
  <c r="AF97" i="7"/>
  <c r="AE97" i="7"/>
  <c r="AD97" i="7"/>
  <c r="AB97" i="7"/>
  <c r="AA97" i="7"/>
  <c r="Z97" i="7"/>
  <c r="Y97" i="7"/>
  <c r="X97" i="7"/>
  <c r="W97" i="7"/>
  <c r="U97" i="7"/>
  <c r="T97" i="7"/>
  <c r="S97" i="7"/>
  <c r="R97" i="7"/>
  <c r="Q97" i="7"/>
  <c r="P97" i="7"/>
  <c r="N97" i="7"/>
  <c r="M97" i="7"/>
  <c r="L97" i="7"/>
  <c r="K97" i="7"/>
  <c r="J97" i="7"/>
  <c r="I97" i="7"/>
  <c r="G97" i="7"/>
  <c r="F97" i="7"/>
  <c r="E97" i="7"/>
  <c r="D97" i="7"/>
  <c r="C97" i="7"/>
  <c r="B97" i="7"/>
  <c r="AP96" i="7"/>
  <c r="AO96" i="7"/>
  <c r="AN96" i="7"/>
  <c r="AM96" i="7"/>
  <c r="AL96" i="7"/>
  <c r="AK96" i="7"/>
  <c r="AI96" i="7"/>
  <c r="AH96" i="7"/>
  <c r="AG96" i="7"/>
  <c r="AF96" i="7"/>
  <c r="AE96" i="7"/>
  <c r="AD96" i="7"/>
  <c r="AB96" i="7"/>
  <c r="AA96" i="7"/>
  <c r="Z96" i="7"/>
  <c r="Y96" i="7"/>
  <c r="X96" i="7"/>
  <c r="W96" i="7"/>
  <c r="U96" i="7"/>
  <c r="T96" i="7"/>
  <c r="S96" i="7"/>
  <c r="R96" i="7"/>
  <c r="Q96" i="7"/>
  <c r="P96" i="7"/>
  <c r="N96" i="7"/>
  <c r="M96" i="7"/>
  <c r="L96" i="7"/>
  <c r="K96" i="7"/>
  <c r="J96" i="7"/>
  <c r="I96" i="7"/>
  <c r="G96" i="7"/>
  <c r="F96" i="7"/>
  <c r="E96" i="7"/>
  <c r="D96" i="7"/>
  <c r="C96" i="7"/>
  <c r="B96" i="7"/>
  <c r="AP95" i="7"/>
  <c r="AO95" i="7"/>
  <c r="AN95" i="7"/>
  <c r="AM95" i="7"/>
  <c r="AL95" i="7"/>
  <c r="AK95" i="7"/>
  <c r="AI95" i="7"/>
  <c r="AH95" i="7"/>
  <c r="AG95" i="7"/>
  <c r="AF95" i="7"/>
  <c r="AE95" i="7"/>
  <c r="AD95" i="7"/>
  <c r="AB95" i="7"/>
  <c r="AA95" i="7"/>
  <c r="Z95" i="7"/>
  <c r="Y95" i="7"/>
  <c r="X95" i="7"/>
  <c r="W95" i="7"/>
  <c r="U95" i="7"/>
  <c r="T95" i="7"/>
  <c r="S95" i="7"/>
  <c r="R95" i="7"/>
  <c r="Q95" i="7"/>
  <c r="P95" i="7"/>
  <c r="N95" i="7"/>
  <c r="M95" i="7"/>
  <c r="L95" i="7"/>
  <c r="K95" i="7"/>
  <c r="J95" i="7"/>
  <c r="I95" i="7"/>
  <c r="G95" i="7"/>
  <c r="F95" i="7"/>
  <c r="E95" i="7"/>
  <c r="D95" i="7"/>
  <c r="C95" i="7"/>
  <c r="B95" i="7"/>
  <c r="AP94" i="7"/>
  <c r="AO94" i="7"/>
  <c r="AN94" i="7"/>
  <c r="AM94" i="7"/>
  <c r="AL94" i="7"/>
  <c r="AK94" i="7"/>
  <c r="AI94" i="7"/>
  <c r="AH94" i="7"/>
  <c r="AG94" i="7"/>
  <c r="AF94" i="7"/>
  <c r="AE94" i="7"/>
  <c r="AD94" i="7"/>
  <c r="AB94" i="7"/>
  <c r="AA94" i="7"/>
  <c r="Z94" i="7"/>
  <c r="Y94" i="7"/>
  <c r="X94" i="7"/>
  <c r="W94" i="7"/>
  <c r="U94" i="7"/>
  <c r="T94" i="7"/>
  <c r="S94" i="7"/>
  <c r="R94" i="7"/>
  <c r="Q94" i="7"/>
  <c r="P94" i="7"/>
  <c r="N94" i="7"/>
  <c r="M94" i="7"/>
  <c r="L94" i="7"/>
  <c r="K94" i="7"/>
  <c r="J94" i="7"/>
  <c r="I94" i="7"/>
  <c r="G94" i="7"/>
  <c r="F94" i="7"/>
  <c r="E94" i="7"/>
  <c r="D94" i="7"/>
  <c r="C94" i="7"/>
  <c r="B94" i="7"/>
  <c r="AP93" i="7"/>
  <c r="AO93" i="7"/>
  <c r="AN93" i="7"/>
  <c r="AM93" i="7"/>
  <c r="AL93" i="7"/>
  <c r="AK93" i="7"/>
  <c r="AI93" i="7"/>
  <c r="AH93" i="7"/>
  <c r="AG93" i="7"/>
  <c r="AF93" i="7"/>
  <c r="AE93" i="7"/>
  <c r="AD93" i="7"/>
  <c r="AB93" i="7"/>
  <c r="AA93" i="7"/>
  <c r="Z93" i="7"/>
  <c r="Y93" i="7"/>
  <c r="X93" i="7"/>
  <c r="W93" i="7"/>
  <c r="U93" i="7"/>
  <c r="T93" i="7"/>
  <c r="S93" i="7"/>
  <c r="R93" i="7"/>
  <c r="Q93" i="7"/>
  <c r="P93" i="7"/>
  <c r="N93" i="7"/>
  <c r="M93" i="7"/>
  <c r="L93" i="7"/>
  <c r="K93" i="7"/>
  <c r="J93" i="7"/>
  <c r="I93" i="7"/>
  <c r="G93" i="7"/>
  <c r="F93" i="7"/>
  <c r="E93" i="7"/>
  <c r="D93" i="7"/>
  <c r="C93" i="7"/>
  <c r="B93" i="7"/>
  <c r="AP92" i="7"/>
  <c r="AO92" i="7"/>
  <c r="AN92" i="7"/>
  <c r="AM92" i="7"/>
  <c r="AL92" i="7"/>
  <c r="AK92" i="7"/>
  <c r="AI92" i="7"/>
  <c r="AH92" i="7"/>
  <c r="AG92" i="7"/>
  <c r="AF92" i="7"/>
  <c r="AE92" i="7"/>
  <c r="AD92" i="7"/>
  <c r="AB92" i="7"/>
  <c r="AA92" i="7"/>
  <c r="Z92" i="7"/>
  <c r="Y92" i="7"/>
  <c r="X92" i="7"/>
  <c r="W92" i="7"/>
  <c r="U92" i="7"/>
  <c r="T92" i="7"/>
  <c r="S92" i="7"/>
  <c r="R92" i="7"/>
  <c r="Q92" i="7"/>
  <c r="P92" i="7"/>
  <c r="N92" i="7"/>
  <c r="M92" i="7"/>
  <c r="L92" i="7"/>
  <c r="K92" i="7"/>
  <c r="J92" i="7"/>
  <c r="I92" i="7"/>
  <c r="G92" i="7"/>
  <c r="F92" i="7"/>
  <c r="E92" i="7"/>
  <c r="D92" i="7"/>
  <c r="C92" i="7"/>
  <c r="B92" i="7"/>
  <c r="AP91" i="7"/>
  <c r="AO91" i="7"/>
  <c r="AN91" i="7"/>
  <c r="AM91" i="7"/>
  <c r="AL91" i="7"/>
  <c r="AK91" i="7"/>
  <c r="AI91" i="7"/>
  <c r="AH91" i="7"/>
  <c r="AG91" i="7"/>
  <c r="AF91" i="7"/>
  <c r="AE91" i="7"/>
  <c r="AD91" i="7"/>
  <c r="AB91" i="7"/>
  <c r="AA91" i="7"/>
  <c r="Z91" i="7"/>
  <c r="Y91" i="7"/>
  <c r="X91" i="7"/>
  <c r="W91" i="7"/>
  <c r="U91" i="7"/>
  <c r="T91" i="7"/>
  <c r="S91" i="7"/>
  <c r="R91" i="7"/>
  <c r="Q91" i="7"/>
  <c r="P91" i="7"/>
  <c r="N91" i="7"/>
  <c r="M91" i="7"/>
  <c r="L91" i="7"/>
  <c r="K91" i="7"/>
  <c r="J91" i="7"/>
  <c r="I91" i="7"/>
  <c r="G91" i="7"/>
  <c r="F91" i="7"/>
  <c r="E91" i="7"/>
  <c r="D91" i="7"/>
  <c r="C91" i="7"/>
  <c r="B91" i="7"/>
  <c r="AP90" i="7"/>
  <c r="AO90" i="7"/>
  <c r="AN90" i="7"/>
  <c r="AM90" i="7"/>
  <c r="AL90" i="7"/>
  <c r="AK90" i="7"/>
  <c r="AI90" i="7"/>
  <c r="AH90" i="7"/>
  <c r="AG90" i="7"/>
  <c r="AF90" i="7"/>
  <c r="AE90" i="7"/>
  <c r="AD90" i="7"/>
  <c r="AB90" i="7"/>
  <c r="AA90" i="7"/>
  <c r="Z90" i="7"/>
  <c r="Y90" i="7"/>
  <c r="X90" i="7"/>
  <c r="W90" i="7"/>
  <c r="U90" i="7"/>
  <c r="T90" i="7"/>
  <c r="S90" i="7"/>
  <c r="R90" i="7"/>
  <c r="Q90" i="7"/>
  <c r="P90" i="7"/>
  <c r="N90" i="7"/>
  <c r="M90" i="7"/>
  <c r="L90" i="7"/>
  <c r="K90" i="7"/>
  <c r="J90" i="7"/>
  <c r="I90" i="7"/>
  <c r="G90" i="7"/>
  <c r="F90" i="7"/>
  <c r="E90" i="7"/>
  <c r="D90" i="7"/>
  <c r="C90" i="7"/>
  <c r="B90" i="7"/>
  <c r="AP89" i="7"/>
  <c r="AO89" i="7"/>
  <c r="AN89" i="7"/>
  <c r="AM89" i="7"/>
  <c r="AL89" i="7"/>
  <c r="AK89" i="7"/>
  <c r="AI89" i="7"/>
  <c r="AH89" i="7"/>
  <c r="AG89" i="7"/>
  <c r="AF89" i="7"/>
  <c r="AE89" i="7"/>
  <c r="AD89" i="7"/>
  <c r="AB89" i="7"/>
  <c r="AA89" i="7"/>
  <c r="Z89" i="7"/>
  <c r="Y89" i="7"/>
  <c r="X89" i="7"/>
  <c r="W89" i="7"/>
  <c r="U89" i="7"/>
  <c r="T89" i="7"/>
  <c r="S89" i="7"/>
  <c r="R89" i="7"/>
  <c r="Q89" i="7"/>
  <c r="P89" i="7"/>
  <c r="N89" i="7"/>
  <c r="M89" i="7"/>
  <c r="L89" i="7"/>
  <c r="K89" i="7"/>
  <c r="J89" i="7"/>
  <c r="I89" i="7"/>
  <c r="G89" i="7"/>
  <c r="F89" i="7"/>
  <c r="E89" i="7"/>
  <c r="D89" i="7"/>
  <c r="C89" i="7"/>
  <c r="B89" i="7"/>
  <c r="AP88" i="7"/>
  <c r="AO88" i="7"/>
  <c r="AN88" i="7"/>
  <c r="AM88" i="7"/>
  <c r="AL88" i="7"/>
  <c r="AK88" i="7"/>
  <c r="AI88" i="7"/>
  <c r="AH88" i="7"/>
  <c r="AG88" i="7"/>
  <c r="AF88" i="7"/>
  <c r="AE88" i="7"/>
  <c r="AD88" i="7"/>
  <c r="AB88" i="7"/>
  <c r="AA88" i="7"/>
  <c r="Z88" i="7"/>
  <c r="Y88" i="7"/>
  <c r="X88" i="7"/>
  <c r="W88" i="7"/>
  <c r="U88" i="7"/>
  <c r="T88" i="7"/>
  <c r="S88" i="7"/>
  <c r="R88" i="7"/>
  <c r="Q88" i="7"/>
  <c r="P88" i="7"/>
  <c r="N88" i="7"/>
  <c r="M88" i="7"/>
  <c r="L88" i="7"/>
  <c r="K88" i="7"/>
  <c r="J88" i="7"/>
  <c r="I88" i="7"/>
  <c r="G88" i="7"/>
  <c r="F88" i="7"/>
  <c r="E88" i="7"/>
  <c r="D88" i="7"/>
  <c r="C88" i="7"/>
  <c r="B88" i="7"/>
  <c r="AP87" i="7"/>
  <c r="AO87" i="7"/>
  <c r="AN87" i="7"/>
  <c r="AM87" i="7"/>
  <c r="AL87" i="7"/>
  <c r="AK87" i="7"/>
  <c r="AI87" i="7"/>
  <c r="AH87" i="7"/>
  <c r="AG87" i="7"/>
  <c r="AF87" i="7"/>
  <c r="AE87" i="7"/>
  <c r="AD87" i="7"/>
  <c r="AB87" i="7"/>
  <c r="AA87" i="7"/>
  <c r="Z87" i="7"/>
  <c r="Y87" i="7"/>
  <c r="X87" i="7"/>
  <c r="W87" i="7"/>
  <c r="U87" i="7"/>
  <c r="T87" i="7"/>
  <c r="S87" i="7"/>
  <c r="R87" i="7"/>
  <c r="Q87" i="7"/>
  <c r="P87" i="7"/>
  <c r="N87" i="7"/>
  <c r="M87" i="7"/>
  <c r="L87" i="7"/>
  <c r="K87" i="7"/>
  <c r="J87" i="7"/>
  <c r="I87" i="7"/>
  <c r="G87" i="7"/>
  <c r="F87" i="7"/>
  <c r="E87" i="7"/>
  <c r="D87" i="7"/>
  <c r="C87" i="7"/>
  <c r="B87" i="7"/>
  <c r="AP86" i="7"/>
  <c r="AO86" i="7"/>
  <c r="AN86" i="7"/>
  <c r="AM86" i="7"/>
  <c r="AL86" i="7"/>
  <c r="AK86" i="7"/>
  <c r="AI86" i="7"/>
  <c r="AH86" i="7"/>
  <c r="AG86" i="7"/>
  <c r="AF86" i="7"/>
  <c r="AE86" i="7"/>
  <c r="AD86" i="7"/>
  <c r="AB86" i="7"/>
  <c r="AA86" i="7"/>
  <c r="Z86" i="7"/>
  <c r="Y86" i="7"/>
  <c r="X86" i="7"/>
  <c r="W86" i="7"/>
  <c r="U86" i="7"/>
  <c r="T86" i="7"/>
  <c r="S86" i="7"/>
  <c r="R86" i="7"/>
  <c r="Q86" i="7"/>
  <c r="P86" i="7"/>
  <c r="N86" i="7"/>
  <c r="M86" i="7"/>
  <c r="L86" i="7"/>
  <c r="K86" i="7"/>
  <c r="J86" i="7"/>
  <c r="I86" i="7"/>
  <c r="G86" i="7"/>
  <c r="F86" i="7"/>
  <c r="E86" i="7"/>
  <c r="D86" i="7"/>
  <c r="C86" i="7"/>
  <c r="B86" i="7"/>
  <c r="AP85" i="7"/>
  <c r="AO85" i="7"/>
  <c r="AN85" i="7"/>
  <c r="AM85" i="7"/>
  <c r="AL85" i="7"/>
  <c r="AK85" i="7"/>
  <c r="AI85" i="7"/>
  <c r="AH85" i="7"/>
  <c r="AG85" i="7"/>
  <c r="AF85" i="7"/>
  <c r="AE85" i="7"/>
  <c r="AD85" i="7"/>
  <c r="AB85" i="7"/>
  <c r="AA85" i="7"/>
  <c r="Z85" i="7"/>
  <c r="Y85" i="7"/>
  <c r="X85" i="7"/>
  <c r="W85" i="7"/>
  <c r="U85" i="7"/>
  <c r="T85" i="7"/>
  <c r="S85" i="7"/>
  <c r="R85" i="7"/>
  <c r="Q85" i="7"/>
  <c r="P85" i="7"/>
  <c r="N85" i="7"/>
  <c r="M85" i="7"/>
  <c r="L85" i="7"/>
  <c r="K85" i="7"/>
  <c r="J85" i="7"/>
  <c r="I85" i="7"/>
  <c r="G85" i="7"/>
  <c r="F85" i="7"/>
  <c r="E85" i="7"/>
  <c r="D85" i="7"/>
  <c r="C85" i="7"/>
  <c r="B85" i="7"/>
  <c r="AP84" i="7"/>
  <c r="AO84" i="7"/>
  <c r="AN84" i="7"/>
  <c r="AM84" i="7"/>
  <c r="AL84" i="7"/>
  <c r="AK84" i="7"/>
  <c r="AI84" i="7"/>
  <c r="AH84" i="7"/>
  <c r="AG84" i="7"/>
  <c r="AF84" i="7"/>
  <c r="AE84" i="7"/>
  <c r="AD84" i="7"/>
  <c r="AB84" i="7"/>
  <c r="AA84" i="7"/>
  <c r="Z84" i="7"/>
  <c r="Y84" i="7"/>
  <c r="X84" i="7"/>
  <c r="W84" i="7"/>
  <c r="U84" i="7"/>
  <c r="T84" i="7"/>
  <c r="S84" i="7"/>
  <c r="R84" i="7"/>
  <c r="Q84" i="7"/>
  <c r="P84" i="7"/>
  <c r="N84" i="7"/>
  <c r="M84" i="7"/>
  <c r="L84" i="7"/>
  <c r="K84" i="7"/>
  <c r="J84" i="7"/>
  <c r="I84" i="7"/>
  <c r="G84" i="7"/>
  <c r="F84" i="7"/>
  <c r="E84" i="7"/>
  <c r="D84" i="7"/>
  <c r="C84" i="7"/>
  <c r="B84" i="7"/>
  <c r="AP83" i="7"/>
  <c r="AO83" i="7"/>
  <c r="AN83" i="7"/>
  <c r="AM83" i="7"/>
  <c r="AL83" i="7"/>
  <c r="AK83" i="7"/>
  <c r="AI83" i="7"/>
  <c r="AH83" i="7"/>
  <c r="AG83" i="7"/>
  <c r="AF83" i="7"/>
  <c r="AE83" i="7"/>
  <c r="AD83" i="7"/>
  <c r="AB83" i="7"/>
  <c r="AA83" i="7"/>
  <c r="Z83" i="7"/>
  <c r="Y83" i="7"/>
  <c r="X83" i="7"/>
  <c r="W83" i="7"/>
  <c r="U83" i="7"/>
  <c r="T83" i="7"/>
  <c r="S83" i="7"/>
  <c r="R83" i="7"/>
  <c r="Q83" i="7"/>
  <c r="P83" i="7"/>
  <c r="N83" i="7"/>
  <c r="M83" i="7"/>
  <c r="L83" i="7"/>
  <c r="K83" i="7"/>
  <c r="J83" i="7"/>
  <c r="I83" i="7"/>
  <c r="G83" i="7"/>
  <c r="F83" i="7"/>
  <c r="E83" i="7"/>
  <c r="D83" i="7"/>
  <c r="C83" i="7"/>
  <c r="B83" i="7"/>
  <c r="AP82" i="7"/>
  <c r="AO82" i="7"/>
  <c r="AN82" i="7"/>
  <c r="AM82" i="7"/>
  <c r="AL82" i="7"/>
  <c r="AK82" i="7"/>
  <c r="AI82" i="7"/>
  <c r="AH82" i="7"/>
  <c r="AG82" i="7"/>
  <c r="AF82" i="7"/>
  <c r="AE82" i="7"/>
  <c r="AD82" i="7"/>
  <c r="AB82" i="7"/>
  <c r="AA82" i="7"/>
  <c r="Z82" i="7"/>
  <c r="Y82" i="7"/>
  <c r="X82" i="7"/>
  <c r="W82" i="7"/>
  <c r="U82" i="7"/>
  <c r="T82" i="7"/>
  <c r="S82" i="7"/>
  <c r="R82" i="7"/>
  <c r="Q82" i="7"/>
  <c r="P82" i="7"/>
  <c r="N82" i="7"/>
  <c r="M82" i="7"/>
  <c r="L82" i="7"/>
  <c r="K82" i="7"/>
  <c r="J82" i="7"/>
  <c r="I82" i="7"/>
  <c r="G82" i="7"/>
  <c r="F82" i="7"/>
  <c r="E82" i="7"/>
  <c r="D82" i="7"/>
  <c r="C82" i="7"/>
  <c r="B82" i="7"/>
  <c r="AP81" i="7"/>
  <c r="AO81" i="7"/>
  <c r="AN81" i="7"/>
  <c r="AM81" i="7"/>
  <c r="AL81" i="7"/>
  <c r="AK81" i="7"/>
  <c r="AI81" i="7"/>
  <c r="AH81" i="7"/>
  <c r="AG81" i="7"/>
  <c r="AF81" i="7"/>
  <c r="AE81" i="7"/>
  <c r="AD81" i="7"/>
  <c r="AB81" i="7"/>
  <c r="AA81" i="7"/>
  <c r="Z81" i="7"/>
  <c r="Y81" i="7"/>
  <c r="X81" i="7"/>
  <c r="W81" i="7"/>
  <c r="U81" i="7"/>
  <c r="T81" i="7"/>
  <c r="S81" i="7"/>
  <c r="R81" i="7"/>
  <c r="Q81" i="7"/>
  <c r="P81" i="7"/>
  <c r="N81" i="7"/>
  <c r="M81" i="7"/>
  <c r="L81" i="7"/>
  <c r="K81" i="7"/>
  <c r="J81" i="7"/>
  <c r="I81" i="7"/>
  <c r="G81" i="7"/>
  <c r="F81" i="7"/>
  <c r="E81" i="7"/>
  <c r="D81" i="7"/>
  <c r="C81" i="7"/>
  <c r="B81" i="7"/>
  <c r="AP80" i="7"/>
  <c r="AO80" i="7"/>
  <c r="AN80" i="7"/>
  <c r="AM80" i="7"/>
  <c r="AL80" i="7"/>
  <c r="AK80" i="7"/>
  <c r="AI80" i="7"/>
  <c r="AH80" i="7"/>
  <c r="AG80" i="7"/>
  <c r="AF80" i="7"/>
  <c r="AE80" i="7"/>
  <c r="AD80" i="7"/>
  <c r="AB80" i="7"/>
  <c r="AA80" i="7"/>
  <c r="Z80" i="7"/>
  <c r="Y80" i="7"/>
  <c r="X80" i="7"/>
  <c r="W80" i="7"/>
  <c r="U80" i="7"/>
  <c r="T80" i="7"/>
  <c r="S80" i="7"/>
  <c r="R80" i="7"/>
  <c r="Q80" i="7"/>
  <c r="P80" i="7"/>
  <c r="N80" i="7"/>
  <c r="M80" i="7"/>
  <c r="L80" i="7"/>
  <c r="K80" i="7"/>
  <c r="J80" i="7"/>
  <c r="I80" i="7"/>
  <c r="G80" i="7"/>
  <c r="F80" i="7"/>
  <c r="E80" i="7"/>
  <c r="D80" i="7"/>
  <c r="C80" i="7"/>
  <c r="B80" i="7"/>
  <c r="AP79" i="7"/>
  <c r="AO79" i="7"/>
  <c r="AN79" i="7"/>
  <c r="AM79" i="7"/>
  <c r="AL79" i="7"/>
  <c r="AK79" i="7"/>
  <c r="AI79" i="7"/>
  <c r="AH79" i="7"/>
  <c r="AG79" i="7"/>
  <c r="AF79" i="7"/>
  <c r="AE79" i="7"/>
  <c r="AD79" i="7"/>
  <c r="AB79" i="7"/>
  <c r="AA79" i="7"/>
  <c r="Z79" i="7"/>
  <c r="Y79" i="7"/>
  <c r="X79" i="7"/>
  <c r="W79" i="7"/>
  <c r="U79" i="7"/>
  <c r="T79" i="7"/>
  <c r="S79" i="7"/>
  <c r="R79" i="7"/>
  <c r="Q79" i="7"/>
  <c r="P79" i="7"/>
  <c r="N79" i="7"/>
  <c r="M79" i="7"/>
  <c r="L79" i="7"/>
  <c r="K79" i="7"/>
  <c r="J79" i="7"/>
  <c r="I79" i="7"/>
  <c r="G79" i="7"/>
  <c r="F79" i="7"/>
  <c r="E79" i="7"/>
  <c r="D79" i="7"/>
  <c r="C79" i="7"/>
  <c r="B79" i="7"/>
  <c r="AP78" i="7"/>
  <c r="AO78" i="7"/>
  <c r="AN78" i="7"/>
  <c r="AM78" i="7"/>
  <c r="AL78" i="7"/>
  <c r="AK78" i="7"/>
  <c r="AI78" i="7"/>
  <c r="AH78" i="7"/>
  <c r="AG78" i="7"/>
  <c r="AF78" i="7"/>
  <c r="AE78" i="7"/>
  <c r="AD78" i="7"/>
  <c r="AB78" i="7"/>
  <c r="AA78" i="7"/>
  <c r="Z78" i="7"/>
  <c r="Y78" i="7"/>
  <c r="X78" i="7"/>
  <c r="W78" i="7"/>
  <c r="U78" i="7"/>
  <c r="T78" i="7"/>
  <c r="S78" i="7"/>
  <c r="R78" i="7"/>
  <c r="Q78" i="7"/>
  <c r="P78" i="7"/>
  <c r="N78" i="7"/>
  <c r="M78" i="7"/>
  <c r="L78" i="7"/>
  <c r="K78" i="7"/>
  <c r="J78" i="7"/>
  <c r="I78" i="7"/>
  <c r="G78" i="7"/>
  <c r="F78" i="7"/>
  <c r="E78" i="7"/>
  <c r="D78" i="7"/>
  <c r="C78" i="7"/>
  <c r="B78" i="7"/>
  <c r="AP77" i="7"/>
  <c r="AO77" i="7"/>
  <c r="AN77" i="7"/>
  <c r="AM77" i="7"/>
  <c r="AL77" i="7"/>
  <c r="AK77" i="7"/>
  <c r="AI77" i="7"/>
  <c r="AH77" i="7"/>
  <c r="AG77" i="7"/>
  <c r="AF77" i="7"/>
  <c r="AE77" i="7"/>
  <c r="AD77" i="7"/>
  <c r="AB77" i="7"/>
  <c r="AA77" i="7"/>
  <c r="Z77" i="7"/>
  <c r="Y77" i="7"/>
  <c r="X77" i="7"/>
  <c r="W77" i="7"/>
  <c r="U77" i="7"/>
  <c r="T77" i="7"/>
  <c r="S77" i="7"/>
  <c r="R77" i="7"/>
  <c r="Q77" i="7"/>
  <c r="P77" i="7"/>
  <c r="N77" i="7"/>
  <c r="M77" i="7"/>
  <c r="L77" i="7"/>
  <c r="K77" i="7"/>
  <c r="J77" i="7"/>
  <c r="I77" i="7"/>
  <c r="G77" i="7"/>
  <c r="F77" i="7"/>
  <c r="E77" i="7"/>
  <c r="D77" i="7"/>
  <c r="C77" i="7"/>
  <c r="B77" i="7"/>
  <c r="AP76" i="7"/>
  <c r="AO76" i="7"/>
  <c r="AN76" i="7"/>
  <c r="AM76" i="7"/>
  <c r="AL76" i="7"/>
  <c r="AK76" i="7"/>
  <c r="AI76" i="7"/>
  <c r="AH76" i="7"/>
  <c r="AG76" i="7"/>
  <c r="AF76" i="7"/>
  <c r="AE76" i="7"/>
  <c r="AD76" i="7"/>
  <c r="AB76" i="7"/>
  <c r="AA76" i="7"/>
  <c r="Z76" i="7"/>
  <c r="Y76" i="7"/>
  <c r="X76" i="7"/>
  <c r="W76" i="7"/>
  <c r="U76" i="7"/>
  <c r="T76" i="7"/>
  <c r="S76" i="7"/>
  <c r="R76" i="7"/>
  <c r="Q76" i="7"/>
  <c r="P76" i="7"/>
  <c r="N76" i="7"/>
  <c r="M76" i="7"/>
  <c r="L76" i="7"/>
  <c r="K76" i="7"/>
  <c r="J76" i="7"/>
  <c r="I76" i="7"/>
  <c r="G76" i="7"/>
  <c r="F76" i="7"/>
  <c r="E76" i="7"/>
  <c r="D76" i="7"/>
  <c r="C76" i="7"/>
  <c r="B76" i="7"/>
  <c r="AP75" i="7"/>
  <c r="AO75" i="7"/>
  <c r="AN75" i="7"/>
  <c r="AM75" i="7"/>
  <c r="AL75" i="7"/>
  <c r="AK75" i="7"/>
  <c r="AI75" i="7"/>
  <c r="AH75" i="7"/>
  <c r="AG75" i="7"/>
  <c r="AF75" i="7"/>
  <c r="AE75" i="7"/>
  <c r="AD75" i="7"/>
  <c r="AB75" i="7"/>
  <c r="AA75" i="7"/>
  <c r="Z75" i="7"/>
  <c r="Y75" i="7"/>
  <c r="X75" i="7"/>
  <c r="W75" i="7"/>
  <c r="U75" i="7"/>
  <c r="T75" i="7"/>
  <c r="S75" i="7"/>
  <c r="R75" i="7"/>
  <c r="Q75" i="7"/>
  <c r="P75" i="7"/>
  <c r="N75" i="7"/>
  <c r="M75" i="7"/>
  <c r="L75" i="7"/>
  <c r="K75" i="7"/>
  <c r="J75" i="7"/>
  <c r="I75" i="7"/>
  <c r="G75" i="7"/>
  <c r="F75" i="7"/>
  <c r="E75" i="7"/>
  <c r="D75" i="7"/>
  <c r="C75" i="7"/>
  <c r="B75" i="7"/>
  <c r="AP74" i="7"/>
  <c r="AO74" i="7"/>
  <c r="AN74" i="7"/>
  <c r="AM74" i="7"/>
  <c r="AL74" i="7"/>
  <c r="AK74" i="7"/>
  <c r="AI74" i="7"/>
  <c r="AH74" i="7"/>
  <c r="AG74" i="7"/>
  <c r="AF74" i="7"/>
  <c r="AE74" i="7"/>
  <c r="AD74" i="7"/>
  <c r="AB74" i="7"/>
  <c r="AA74" i="7"/>
  <c r="Z74" i="7"/>
  <c r="Y74" i="7"/>
  <c r="X74" i="7"/>
  <c r="W74" i="7"/>
  <c r="U74" i="7"/>
  <c r="T74" i="7"/>
  <c r="S74" i="7"/>
  <c r="R74" i="7"/>
  <c r="Q74" i="7"/>
  <c r="P74" i="7"/>
  <c r="N74" i="7"/>
  <c r="M74" i="7"/>
  <c r="L74" i="7"/>
  <c r="K74" i="7"/>
  <c r="J74" i="7"/>
  <c r="I74" i="7"/>
  <c r="G74" i="7"/>
  <c r="F74" i="7"/>
  <c r="E74" i="7"/>
  <c r="D74" i="7"/>
  <c r="C74" i="7"/>
  <c r="B74" i="7"/>
  <c r="AP73" i="7"/>
  <c r="AO73" i="7"/>
  <c r="AN73" i="7"/>
  <c r="AM73" i="7"/>
  <c r="AL73" i="7"/>
  <c r="AK73" i="7"/>
  <c r="AI73" i="7"/>
  <c r="AH73" i="7"/>
  <c r="AG73" i="7"/>
  <c r="AF73" i="7"/>
  <c r="AE73" i="7"/>
  <c r="AD73" i="7"/>
  <c r="AB73" i="7"/>
  <c r="AA73" i="7"/>
  <c r="Z73" i="7"/>
  <c r="Y73" i="7"/>
  <c r="X73" i="7"/>
  <c r="W73" i="7"/>
  <c r="U73" i="7"/>
  <c r="T73" i="7"/>
  <c r="S73" i="7"/>
  <c r="R73" i="7"/>
  <c r="Q73" i="7"/>
  <c r="P73" i="7"/>
  <c r="N73" i="7"/>
  <c r="M73" i="7"/>
  <c r="L73" i="7"/>
  <c r="K73" i="7"/>
  <c r="J73" i="7"/>
  <c r="I73" i="7"/>
  <c r="G73" i="7"/>
  <c r="F73" i="7"/>
  <c r="E73" i="7"/>
  <c r="D73" i="7"/>
  <c r="C73" i="7"/>
  <c r="B73" i="7"/>
  <c r="AP72" i="7"/>
  <c r="AO72" i="7"/>
  <c r="AN72" i="7"/>
  <c r="AM72" i="7"/>
  <c r="AL72" i="7"/>
  <c r="AK72" i="7"/>
  <c r="AI72" i="7"/>
  <c r="AH72" i="7"/>
  <c r="AG72" i="7"/>
  <c r="AF72" i="7"/>
  <c r="AE72" i="7"/>
  <c r="AD72" i="7"/>
  <c r="AB72" i="7"/>
  <c r="AA72" i="7"/>
  <c r="Z72" i="7"/>
  <c r="Y72" i="7"/>
  <c r="X72" i="7"/>
  <c r="W72" i="7"/>
  <c r="U72" i="7"/>
  <c r="T72" i="7"/>
  <c r="S72" i="7"/>
  <c r="R72" i="7"/>
  <c r="Q72" i="7"/>
  <c r="P72" i="7"/>
  <c r="N72" i="7"/>
  <c r="M72" i="7"/>
  <c r="L72" i="7"/>
  <c r="K72" i="7"/>
  <c r="J72" i="7"/>
  <c r="I72" i="7"/>
  <c r="G72" i="7"/>
  <c r="F72" i="7"/>
  <c r="E72" i="7"/>
  <c r="D72" i="7"/>
  <c r="C72" i="7"/>
  <c r="B72" i="7"/>
  <c r="AP71" i="7"/>
  <c r="AO71" i="7"/>
  <c r="AN71" i="7"/>
  <c r="AM71" i="7"/>
  <c r="AL71" i="7"/>
  <c r="AK71" i="7"/>
  <c r="AI71" i="7"/>
  <c r="AH71" i="7"/>
  <c r="AG71" i="7"/>
  <c r="AF71" i="7"/>
  <c r="AE71" i="7"/>
  <c r="AD71" i="7"/>
  <c r="AB71" i="7"/>
  <c r="AA71" i="7"/>
  <c r="Z71" i="7"/>
  <c r="Y71" i="7"/>
  <c r="X71" i="7"/>
  <c r="W71" i="7"/>
  <c r="U71" i="7"/>
  <c r="T71" i="7"/>
  <c r="S71" i="7"/>
  <c r="R71" i="7"/>
  <c r="Q71" i="7"/>
  <c r="P71" i="7"/>
  <c r="N71" i="7"/>
  <c r="M71" i="7"/>
  <c r="L71" i="7"/>
  <c r="K71" i="7"/>
  <c r="J71" i="7"/>
  <c r="I71" i="7"/>
  <c r="G71" i="7"/>
  <c r="F71" i="7"/>
  <c r="E71" i="7"/>
  <c r="D71" i="7"/>
  <c r="C71" i="7"/>
  <c r="B71" i="7"/>
  <c r="AP70" i="7"/>
  <c r="AO70" i="7"/>
  <c r="AN70" i="7"/>
  <c r="AM70" i="7"/>
  <c r="AL70" i="7"/>
  <c r="AK70" i="7"/>
  <c r="AI70" i="7"/>
  <c r="AH70" i="7"/>
  <c r="AG70" i="7"/>
  <c r="AF70" i="7"/>
  <c r="AE70" i="7"/>
  <c r="AD70" i="7"/>
  <c r="AB70" i="7"/>
  <c r="AA70" i="7"/>
  <c r="Z70" i="7"/>
  <c r="Y70" i="7"/>
  <c r="X70" i="7"/>
  <c r="W70" i="7"/>
  <c r="U70" i="7"/>
  <c r="T70" i="7"/>
  <c r="S70" i="7"/>
  <c r="R70" i="7"/>
  <c r="Q70" i="7"/>
  <c r="P70" i="7"/>
  <c r="N70" i="7"/>
  <c r="M70" i="7"/>
  <c r="L70" i="7"/>
  <c r="K70" i="7"/>
  <c r="J70" i="7"/>
  <c r="I70" i="7"/>
  <c r="G70" i="7"/>
  <c r="F70" i="7"/>
  <c r="E70" i="7"/>
  <c r="D70" i="7"/>
  <c r="C70" i="7"/>
  <c r="B70" i="7"/>
  <c r="AP69" i="7"/>
  <c r="AO69" i="7"/>
  <c r="AN69" i="7"/>
  <c r="AM69" i="7"/>
  <c r="AL69" i="7"/>
  <c r="AK69" i="7"/>
  <c r="AI69" i="7"/>
  <c r="AH69" i="7"/>
  <c r="AG69" i="7"/>
  <c r="AF69" i="7"/>
  <c r="AE69" i="7"/>
  <c r="AD69" i="7"/>
  <c r="AB69" i="7"/>
  <c r="AA69" i="7"/>
  <c r="Z69" i="7"/>
  <c r="Y69" i="7"/>
  <c r="X69" i="7"/>
  <c r="W69" i="7"/>
  <c r="U69" i="7"/>
  <c r="T69" i="7"/>
  <c r="S69" i="7"/>
  <c r="R69" i="7"/>
  <c r="Q69" i="7"/>
  <c r="P69" i="7"/>
  <c r="N69" i="7"/>
  <c r="M69" i="7"/>
  <c r="L69" i="7"/>
  <c r="K69" i="7"/>
  <c r="J69" i="7"/>
  <c r="I69" i="7"/>
  <c r="G69" i="7"/>
  <c r="F69" i="7"/>
  <c r="E69" i="7"/>
  <c r="D69" i="7"/>
  <c r="C69" i="7"/>
  <c r="B69" i="7"/>
  <c r="AP68" i="7"/>
  <c r="AO68" i="7"/>
  <c r="AN68" i="7"/>
  <c r="AM68" i="7"/>
  <c r="AL68" i="7"/>
  <c r="AK68" i="7"/>
  <c r="AI68" i="7"/>
  <c r="AH68" i="7"/>
  <c r="AG68" i="7"/>
  <c r="AF68" i="7"/>
  <c r="AE68" i="7"/>
  <c r="AD68" i="7"/>
  <c r="AB68" i="7"/>
  <c r="AA68" i="7"/>
  <c r="Z68" i="7"/>
  <c r="Y68" i="7"/>
  <c r="X68" i="7"/>
  <c r="W68" i="7"/>
  <c r="U68" i="7"/>
  <c r="T68" i="7"/>
  <c r="S68" i="7"/>
  <c r="R68" i="7"/>
  <c r="Q68" i="7"/>
  <c r="P68" i="7"/>
  <c r="N68" i="7"/>
  <c r="M68" i="7"/>
  <c r="L68" i="7"/>
  <c r="K68" i="7"/>
  <c r="J68" i="7"/>
  <c r="I68" i="7"/>
  <c r="G68" i="7"/>
  <c r="F68" i="7"/>
  <c r="E68" i="7"/>
  <c r="D68" i="7"/>
  <c r="C68" i="7"/>
  <c r="B68" i="7"/>
  <c r="AP67" i="7"/>
  <c r="AO67" i="7"/>
  <c r="AN67" i="7"/>
  <c r="AM67" i="7"/>
  <c r="AL67" i="7"/>
  <c r="AK67" i="7"/>
  <c r="AI67" i="7"/>
  <c r="AH67" i="7"/>
  <c r="AG67" i="7"/>
  <c r="AF67" i="7"/>
  <c r="AE67" i="7"/>
  <c r="AD67" i="7"/>
  <c r="AB67" i="7"/>
  <c r="AA67" i="7"/>
  <c r="Z67" i="7"/>
  <c r="Y67" i="7"/>
  <c r="X67" i="7"/>
  <c r="W67" i="7"/>
  <c r="U67" i="7"/>
  <c r="T67" i="7"/>
  <c r="S67" i="7"/>
  <c r="R67" i="7"/>
  <c r="Q67" i="7"/>
  <c r="P67" i="7"/>
  <c r="N67" i="7"/>
  <c r="M67" i="7"/>
  <c r="L67" i="7"/>
  <c r="K67" i="7"/>
  <c r="J67" i="7"/>
  <c r="I67" i="7"/>
  <c r="G67" i="7"/>
  <c r="F67" i="7"/>
  <c r="E67" i="7"/>
  <c r="D67" i="7"/>
  <c r="C67" i="7"/>
  <c r="B67" i="7"/>
  <c r="AP66" i="7"/>
  <c r="AO66" i="7"/>
  <c r="AN66" i="7"/>
  <c r="AM66" i="7"/>
  <c r="AL66" i="7"/>
  <c r="AK66" i="7"/>
  <c r="AI66" i="7"/>
  <c r="AH66" i="7"/>
  <c r="AG66" i="7"/>
  <c r="AF66" i="7"/>
  <c r="AE66" i="7"/>
  <c r="AD66" i="7"/>
  <c r="AB66" i="7"/>
  <c r="AA66" i="7"/>
  <c r="Z66" i="7"/>
  <c r="Y66" i="7"/>
  <c r="X66" i="7"/>
  <c r="W66" i="7"/>
  <c r="U66" i="7"/>
  <c r="T66" i="7"/>
  <c r="S66" i="7"/>
  <c r="R66" i="7"/>
  <c r="Q66" i="7"/>
  <c r="P66" i="7"/>
  <c r="N66" i="7"/>
  <c r="M66" i="7"/>
  <c r="L66" i="7"/>
  <c r="K66" i="7"/>
  <c r="J66" i="7"/>
  <c r="I66" i="7"/>
  <c r="G66" i="7"/>
  <c r="F66" i="7"/>
  <c r="E66" i="7"/>
  <c r="D66" i="7"/>
  <c r="C66" i="7"/>
  <c r="B66" i="7"/>
  <c r="AP65" i="7"/>
  <c r="AO65" i="7"/>
  <c r="AN65" i="7"/>
  <c r="AM65" i="7"/>
  <c r="AL65" i="7"/>
  <c r="AK65" i="7"/>
  <c r="AI65" i="7"/>
  <c r="AH65" i="7"/>
  <c r="AG65" i="7"/>
  <c r="AF65" i="7"/>
  <c r="AE65" i="7"/>
  <c r="AD65" i="7"/>
  <c r="AB65" i="7"/>
  <c r="AA65" i="7"/>
  <c r="Z65" i="7"/>
  <c r="Y65" i="7"/>
  <c r="X65" i="7"/>
  <c r="W65" i="7"/>
  <c r="U65" i="7"/>
  <c r="T65" i="7"/>
  <c r="S65" i="7"/>
  <c r="R65" i="7"/>
  <c r="Q65" i="7"/>
  <c r="P65" i="7"/>
  <c r="N65" i="7"/>
  <c r="M65" i="7"/>
  <c r="L65" i="7"/>
  <c r="K65" i="7"/>
  <c r="J65" i="7"/>
  <c r="I65" i="7"/>
  <c r="G65" i="7"/>
  <c r="F65" i="7"/>
  <c r="E65" i="7"/>
  <c r="D65" i="7"/>
  <c r="C65" i="7"/>
  <c r="B65" i="7"/>
  <c r="AP64" i="7"/>
  <c r="AO64" i="7"/>
  <c r="AN64" i="7"/>
  <c r="AM64" i="7"/>
  <c r="AL64" i="7"/>
  <c r="AK64" i="7"/>
  <c r="AI64" i="7"/>
  <c r="AH64" i="7"/>
  <c r="AG64" i="7"/>
  <c r="AF64" i="7"/>
  <c r="AE64" i="7"/>
  <c r="AD64" i="7"/>
  <c r="AB64" i="7"/>
  <c r="AA64" i="7"/>
  <c r="Z64" i="7"/>
  <c r="Y64" i="7"/>
  <c r="X64" i="7"/>
  <c r="W64" i="7"/>
  <c r="U64" i="7"/>
  <c r="T64" i="7"/>
  <c r="S64" i="7"/>
  <c r="R64" i="7"/>
  <c r="Q64" i="7"/>
  <c r="P64" i="7"/>
  <c r="N64" i="7"/>
  <c r="M64" i="7"/>
  <c r="L64" i="7"/>
  <c r="K64" i="7"/>
  <c r="J64" i="7"/>
  <c r="I64" i="7"/>
  <c r="G64" i="7"/>
  <c r="F64" i="7"/>
  <c r="E64" i="7"/>
  <c r="D64" i="7"/>
  <c r="C64" i="7"/>
  <c r="B64" i="7"/>
  <c r="AP63" i="7"/>
  <c r="AO63" i="7"/>
  <c r="AN63" i="7"/>
  <c r="AM63" i="7"/>
  <c r="AL63" i="7"/>
  <c r="AK63" i="7"/>
  <c r="AI63" i="7"/>
  <c r="AH63" i="7"/>
  <c r="AG63" i="7"/>
  <c r="AF63" i="7"/>
  <c r="AE63" i="7"/>
  <c r="AD63" i="7"/>
  <c r="AB63" i="7"/>
  <c r="AA63" i="7"/>
  <c r="Z63" i="7"/>
  <c r="Y63" i="7"/>
  <c r="X63" i="7"/>
  <c r="W63" i="7"/>
  <c r="U63" i="7"/>
  <c r="T63" i="7"/>
  <c r="S63" i="7"/>
  <c r="R63" i="7"/>
  <c r="Q63" i="7"/>
  <c r="P63" i="7"/>
  <c r="N63" i="7"/>
  <c r="M63" i="7"/>
  <c r="L63" i="7"/>
  <c r="K63" i="7"/>
  <c r="J63" i="7"/>
  <c r="I63" i="7"/>
  <c r="G63" i="7"/>
  <c r="F63" i="7"/>
  <c r="E63" i="7"/>
  <c r="D63" i="7"/>
  <c r="C63" i="7"/>
  <c r="B63" i="7"/>
  <c r="AP62" i="7"/>
  <c r="AO62" i="7"/>
  <c r="AN62" i="7"/>
  <c r="AM62" i="7"/>
  <c r="AL62" i="7"/>
  <c r="AK62" i="7"/>
  <c r="AI62" i="7"/>
  <c r="AH62" i="7"/>
  <c r="AG62" i="7"/>
  <c r="AF62" i="7"/>
  <c r="AE62" i="7"/>
  <c r="AD62" i="7"/>
  <c r="AB62" i="7"/>
  <c r="AA62" i="7"/>
  <c r="Z62" i="7"/>
  <c r="Y62" i="7"/>
  <c r="X62" i="7"/>
  <c r="W62" i="7"/>
  <c r="U62" i="7"/>
  <c r="T62" i="7"/>
  <c r="S62" i="7"/>
  <c r="R62" i="7"/>
  <c r="Q62" i="7"/>
  <c r="P62" i="7"/>
  <c r="N62" i="7"/>
  <c r="M62" i="7"/>
  <c r="L62" i="7"/>
  <c r="K62" i="7"/>
  <c r="J62" i="7"/>
  <c r="I62" i="7"/>
  <c r="G62" i="7"/>
  <c r="F62" i="7"/>
  <c r="E62" i="7"/>
  <c r="D62" i="7"/>
  <c r="C62" i="7"/>
  <c r="B62" i="7"/>
  <c r="AP61" i="7"/>
  <c r="AO61" i="7"/>
  <c r="AN61" i="7"/>
  <c r="AM61" i="7"/>
  <c r="AL61" i="7"/>
  <c r="AK61" i="7"/>
  <c r="AI61" i="7"/>
  <c r="AH61" i="7"/>
  <c r="AG61" i="7"/>
  <c r="AF61" i="7"/>
  <c r="AE61" i="7"/>
  <c r="AD61" i="7"/>
  <c r="AB61" i="7"/>
  <c r="AA61" i="7"/>
  <c r="Z61" i="7"/>
  <c r="Y61" i="7"/>
  <c r="X61" i="7"/>
  <c r="W61" i="7"/>
  <c r="U61" i="7"/>
  <c r="T61" i="7"/>
  <c r="S61" i="7"/>
  <c r="R61" i="7"/>
  <c r="Q61" i="7"/>
  <c r="P61" i="7"/>
  <c r="N61" i="7"/>
  <c r="M61" i="7"/>
  <c r="L61" i="7"/>
  <c r="K61" i="7"/>
  <c r="J61" i="7"/>
  <c r="I61" i="7"/>
  <c r="G61" i="7"/>
  <c r="F61" i="7"/>
  <c r="E61" i="7"/>
  <c r="D61" i="7"/>
  <c r="C61" i="7"/>
  <c r="B61" i="7"/>
  <c r="AP60" i="7"/>
  <c r="AO60" i="7"/>
  <c r="AN60" i="7"/>
  <c r="AM60" i="7"/>
  <c r="AL60" i="7"/>
  <c r="AK60" i="7"/>
  <c r="AI60" i="7"/>
  <c r="AH60" i="7"/>
  <c r="AG60" i="7"/>
  <c r="AF60" i="7"/>
  <c r="AE60" i="7"/>
  <c r="AD60" i="7"/>
  <c r="AB60" i="7"/>
  <c r="AA60" i="7"/>
  <c r="Z60" i="7"/>
  <c r="Y60" i="7"/>
  <c r="X60" i="7"/>
  <c r="W60" i="7"/>
  <c r="U60" i="7"/>
  <c r="T60" i="7"/>
  <c r="S60" i="7"/>
  <c r="R60" i="7"/>
  <c r="Q60" i="7"/>
  <c r="P60" i="7"/>
  <c r="N60" i="7"/>
  <c r="M60" i="7"/>
  <c r="L60" i="7"/>
  <c r="K60" i="7"/>
  <c r="J60" i="7"/>
  <c r="I60" i="7"/>
  <c r="G60" i="7"/>
  <c r="F60" i="7"/>
  <c r="E60" i="7"/>
  <c r="D60" i="7"/>
  <c r="C60" i="7"/>
  <c r="B60" i="7"/>
  <c r="AP59" i="7"/>
  <c r="AO59" i="7"/>
  <c r="AN59" i="7"/>
  <c r="AM59" i="7"/>
  <c r="AL59" i="7"/>
  <c r="AK59" i="7"/>
  <c r="AI59" i="7"/>
  <c r="AH59" i="7"/>
  <c r="AG59" i="7"/>
  <c r="AF59" i="7"/>
  <c r="AE59" i="7"/>
  <c r="AD59" i="7"/>
  <c r="AB59" i="7"/>
  <c r="AA59" i="7"/>
  <c r="Z59" i="7"/>
  <c r="Y59" i="7"/>
  <c r="X59" i="7"/>
  <c r="W59" i="7"/>
  <c r="U59" i="7"/>
  <c r="T59" i="7"/>
  <c r="S59" i="7"/>
  <c r="R59" i="7"/>
  <c r="Q59" i="7"/>
  <c r="P59" i="7"/>
  <c r="N59" i="7"/>
  <c r="M59" i="7"/>
  <c r="L59" i="7"/>
  <c r="K59" i="7"/>
  <c r="J59" i="7"/>
  <c r="I59" i="7"/>
  <c r="G59" i="7"/>
  <c r="F59" i="7"/>
  <c r="E59" i="7"/>
  <c r="D59" i="7"/>
  <c r="C59" i="7"/>
  <c r="B59" i="7"/>
  <c r="AP58" i="7"/>
  <c r="AO58" i="7"/>
  <c r="AN58" i="7"/>
  <c r="AM58" i="7"/>
  <c r="AL58" i="7"/>
  <c r="AK58" i="7"/>
  <c r="AI58" i="7"/>
  <c r="AH58" i="7"/>
  <c r="AG58" i="7"/>
  <c r="AF58" i="7"/>
  <c r="AE58" i="7"/>
  <c r="AD58" i="7"/>
  <c r="AB58" i="7"/>
  <c r="AA58" i="7"/>
  <c r="Z58" i="7"/>
  <c r="Y58" i="7"/>
  <c r="X58" i="7"/>
  <c r="W58" i="7"/>
  <c r="U58" i="7"/>
  <c r="T58" i="7"/>
  <c r="S58" i="7"/>
  <c r="R58" i="7"/>
  <c r="Q58" i="7"/>
  <c r="P58" i="7"/>
  <c r="N58" i="7"/>
  <c r="M58" i="7"/>
  <c r="L58" i="7"/>
  <c r="K58" i="7"/>
  <c r="J58" i="7"/>
  <c r="I58" i="7"/>
  <c r="G58" i="7"/>
  <c r="F58" i="7"/>
  <c r="E58" i="7"/>
  <c r="D58" i="7"/>
  <c r="C58" i="7"/>
  <c r="B58" i="7"/>
  <c r="AP57" i="7"/>
  <c r="AO57" i="7"/>
  <c r="AN57" i="7"/>
  <c r="AM57" i="7"/>
  <c r="AL57" i="7"/>
  <c r="AK57" i="7"/>
  <c r="AI57" i="7"/>
  <c r="AH57" i="7"/>
  <c r="AG57" i="7"/>
  <c r="AF57" i="7"/>
  <c r="AE57" i="7"/>
  <c r="AD57" i="7"/>
  <c r="AB57" i="7"/>
  <c r="AA57" i="7"/>
  <c r="Z57" i="7"/>
  <c r="Y57" i="7"/>
  <c r="X57" i="7"/>
  <c r="W57" i="7"/>
  <c r="U57" i="7"/>
  <c r="T57" i="7"/>
  <c r="S57" i="7"/>
  <c r="R57" i="7"/>
  <c r="Q57" i="7"/>
  <c r="P57" i="7"/>
  <c r="N57" i="7"/>
  <c r="M57" i="7"/>
  <c r="L57" i="7"/>
  <c r="K57" i="7"/>
  <c r="J57" i="7"/>
  <c r="I57" i="7"/>
  <c r="G57" i="7"/>
  <c r="F57" i="7"/>
  <c r="E57" i="7"/>
  <c r="D57" i="7"/>
  <c r="C57" i="7"/>
  <c r="B57" i="7"/>
  <c r="AP56" i="7"/>
  <c r="AO56" i="7"/>
  <c r="AN56" i="7"/>
  <c r="AM56" i="7"/>
  <c r="AL56" i="7"/>
  <c r="AK56" i="7"/>
  <c r="AI56" i="7"/>
  <c r="AH56" i="7"/>
  <c r="AG56" i="7"/>
  <c r="AF56" i="7"/>
  <c r="AE56" i="7"/>
  <c r="AD56" i="7"/>
  <c r="AB56" i="7"/>
  <c r="AA56" i="7"/>
  <c r="Z56" i="7"/>
  <c r="Y56" i="7"/>
  <c r="X56" i="7"/>
  <c r="W56" i="7"/>
  <c r="U56" i="7"/>
  <c r="T56" i="7"/>
  <c r="S56" i="7"/>
  <c r="R56" i="7"/>
  <c r="Q56" i="7"/>
  <c r="P56" i="7"/>
  <c r="N56" i="7"/>
  <c r="M56" i="7"/>
  <c r="L56" i="7"/>
  <c r="K56" i="7"/>
  <c r="J56" i="7"/>
  <c r="I56" i="7"/>
  <c r="G56" i="7"/>
  <c r="F56" i="7"/>
  <c r="E56" i="7"/>
  <c r="D56" i="7"/>
  <c r="C56" i="7"/>
  <c r="B56" i="7"/>
  <c r="AP55" i="7"/>
  <c r="AO55" i="7"/>
  <c r="AN55" i="7"/>
  <c r="AM55" i="7"/>
  <c r="AL55" i="7"/>
  <c r="AK55" i="7"/>
  <c r="AI55" i="7"/>
  <c r="AH55" i="7"/>
  <c r="AG55" i="7"/>
  <c r="AF55" i="7"/>
  <c r="AE55" i="7"/>
  <c r="AD55" i="7"/>
  <c r="AB55" i="7"/>
  <c r="AA55" i="7"/>
  <c r="Z55" i="7"/>
  <c r="Y55" i="7"/>
  <c r="X55" i="7"/>
  <c r="W55" i="7"/>
  <c r="U55" i="7"/>
  <c r="T55" i="7"/>
  <c r="S55" i="7"/>
  <c r="R55" i="7"/>
  <c r="Q55" i="7"/>
  <c r="P55" i="7"/>
  <c r="N55" i="7"/>
  <c r="M55" i="7"/>
  <c r="L55" i="7"/>
  <c r="K55" i="7"/>
  <c r="J55" i="7"/>
  <c r="I55" i="7"/>
  <c r="G55" i="7"/>
  <c r="F55" i="7"/>
  <c r="E55" i="7"/>
  <c r="D55" i="7"/>
  <c r="C55" i="7"/>
  <c r="B55" i="7"/>
  <c r="AP54" i="7"/>
  <c r="AO54" i="7"/>
  <c r="AN54" i="7"/>
  <c r="AM54" i="7"/>
  <c r="AL54" i="7"/>
  <c r="AK54" i="7"/>
  <c r="AI54" i="7"/>
  <c r="AH54" i="7"/>
  <c r="AG54" i="7"/>
  <c r="AF54" i="7"/>
  <c r="AE54" i="7"/>
  <c r="AD54" i="7"/>
  <c r="AB54" i="7"/>
  <c r="AA54" i="7"/>
  <c r="Z54" i="7"/>
  <c r="Y54" i="7"/>
  <c r="X54" i="7"/>
  <c r="W54" i="7"/>
  <c r="U54" i="7"/>
  <c r="T54" i="7"/>
  <c r="S54" i="7"/>
  <c r="R54" i="7"/>
  <c r="Q54" i="7"/>
  <c r="P54" i="7"/>
  <c r="N54" i="7"/>
  <c r="M54" i="7"/>
  <c r="L54" i="7"/>
  <c r="K54" i="7"/>
  <c r="J54" i="7"/>
  <c r="I54" i="7"/>
  <c r="G54" i="7"/>
  <c r="F54" i="7"/>
  <c r="E54" i="7"/>
  <c r="D54" i="7"/>
  <c r="C54" i="7"/>
  <c r="B54" i="7"/>
  <c r="AP53" i="7"/>
  <c r="AO53" i="7"/>
  <c r="AN53" i="7"/>
  <c r="AM53" i="7"/>
  <c r="AL53" i="7"/>
  <c r="AK53" i="7"/>
  <c r="AI53" i="7"/>
  <c r="AH53" i="7"/>
  <c r="AG53" i="7"/>
  <c r="AF53" i="7"/>
  <c r="AE53" i="7"/>
  <c r="AD53" i="7"/>
  <c r="AB53" i="7"/>
  <c r="AA53" i="7"/>
  <c r="Z53" i="7"/>
  <c r="Y53" i="7"/>
  <c r="X53" i="7"/>
  <c r="W53" i="7"/>
  <c r="U53" i="7"/>
  <c r="T53" i="7"/>
  <c r="S53" i="7"/>
  <c r="R53" i="7"/>
  <c r="Q53" i="7"/>
  <c r="P53" i="7"/>
  <c r="N53" i="7"/>
  <c r="M53" i="7"/>
  <c r="L53" i="7"/>
  <c r="K53" i="7"/>
  <c r="J53" i="7"/>
  <c r="I53" i="7"/>
  <c r="G53" i="7"/>
  <c r="F53" i="7"/>
  <c r="E53" i="7"/>
  <c r="D53" i="7"/>
  <c r="C53" i="7"/>
  <c r="B53" i="7"/>
  <c r="AP52" i="7"/>
  <c r="AO52" i="7"/>
  <c r="AN52" i="7"/>
  <c r="AM52" i="7"/>
  <c r="AL52" i="7"/>
  <c r="AK52" i="7"/>
  <c r="AI52" i="7"/>
  <c r="AH52" i="7"/>
  <c r="AG52" i="7"/>
  <c r="AF52" i="7"/>
  <c r="AE52" i="7"/>
  <c r="AD52" i="7"/>
  <c r="AB52" i="7"/>
  <c r="AA52" i="7"/>
  <c r="Z52" i="7"/>
  <c r="Y52" i="7"/>
  <c r="X52" i="7"/>
  <c r="W52" i="7"/>
  <c r="U52" i="7"/>
  <c r="T52" i="7"/>
  <c r="S52" i="7"/>
  <c r="R52" i="7"/>
  <c r="Q52" i="7"/>
  <c r="P52" i="7"/>
  <c r="N52" i="7"/>
  <c r="M52" i="7"/>
  <c r="L52" i="7"/>
  <c r="K52" i="7"/>
  <c r="J52" i="7"/>
  <c r="I52" i="7"/>
  <c r="G52" i="7"/>
  <c r="F52" i="7"/>
  <c r="E52" i="7"/>
  <c r="D52" i="7"/>
  <c r="C52" i="7"/>
  <c r="B52" i="7"/>
  <c r="AP51" i="7"/>
  <c r="AO51" i="7"/>
  <c r="AN51" i="7"/>
  <c r="AM51" i="7"/>
  <c r="AL51" i="7"/>
  <c r="AK51" i="7"/>
  <c r="AI51" i="7"/>
  <c r="AH51" i="7"/>
  <c r="AG51" i="7"/>
  <c r="AF51" i="7"/>
  <c r="AE51" i="7"/>
  <c r="AD51" i="7"/>
  <c r="AB51" i="7"/>
  <c r="AA51" i="7"/>
  <c r="Z51" i="7"/>
  <c r="Y51" i="7"/>
  <c r="X51" i="7"/>
  <c r="W51" i="7"/>
  <c r="U51" i="7"/>
  <c r="T51" i="7"/>
  <c r="S51" i="7"/>
  <c r="R51" i="7"/>
  <c r="Q51" i="7"/>
  <c r="P51" i="7"/>
  <c r="N51" i="7"/>
  <c r="M51" i="7"/>
  <c r="L51" i="7"/>
  <c r="K51" i="7"/>
  <c r="J51" i="7"/>
  <c r="I51" i="7"/>
  <c r="G51" i="7"/>
  <c r="F51" i="7"/>
  <c r="E51" i="7"/>
  <c r="D51" i="7"/>
  <c r="C51" i="7"/>
  <c r="B51" i="7"/>
  <c r="AP50" i="7"/>
  <c r="AO50" i="7"/>
  <c r="AN50" i="7"/>
  <c r="AM50" i="7"/>
  <c r="AL50" i="7"/>
  <c r="AK50" i="7"/>
  <c r="AI50" i="7"/>
  <c r="AH50" i="7"/>
  <c r="AG50" i="7"/>
  <c r="AF50" i="7"/>
  <c r="AE50" i="7"/>
  <c r="AD50" i="7"/>
  <c r="AB50" i="7"/>
  <c r="AA50" i="7"/>
  <c r="Z50" i="7"/>
  <c r="Y50" i="7"/>
  <c r="X50" i="7"/>
  <c r="W50" i="7"/>
  <c r="U50" i="7"/>
  <c r="T50" i="7"/>
  <c r="S50" i="7"/>
  <c r="R50" i="7"/>
  <c r="Q50" i="7"/>
  <c r="P50" i="7"/>
  <c r="N50" i="7"/>
  <c r="M50" i="7"/>
  <c r="L50" i="7"/>
  <c r="K50" i="7"/>
  <c r="J50" i="7"/>
  <c r="I50" i="7"/>
  <c r="G50" i="7"/>
  <c r="F50" i="7"/>
  <c r="E50" i="7"/>
  <c r="D50" i="7"/>
  <c r="C50" i="7"/>
  <c r="B50" i="7"/>
  <c r="AP49" i="7"/>
  <c r="AO49" i="7"/>
  <c r="AN49" i="7"/>
  <c r="AM49" i="7"/>
  <c r="AL49" i="7"/>
  <c r="AK49" i="7"/>
  <c r="AI49" i="7"/>
  <c r="AH49" i="7"/>
  <c r="AG49" i="7"/>
  <c r="AF49" i="7"/>
  <c r="AE49" i="7"/>
  <c r="AD49" i="7"/>
  <c r="AB49" i="7"/>
  <c r="AA49" i="7"/>
  <c r="Z49" i="7"/>
  <c r="Y49" i="7"/>
  <c r="X49" i="7"/>
  <c r="W49" i="7"/>
  <c r="U49" i="7"/>
  <c r="T49" i="7"/>
  <c r="S49" i="7"/>
  <c r="R49" i="7"/>
  <c r="Q49" i="7"/>
  <c r="P49" i="7"/>
  <c r="N49" i="7"/>
  <c r="M49" i="7"/>
  <c r="L49" i="7"/>
  <c r="K49" i="7"/>
  <c r="J49" i="7"/>
  <c r="I49" i="7"/>
  <c r="G49" i="7"/>
  <c r="F49" i="7"/>
  <c r="E49" i="7"/>
  <c r="D49" i="7"/>
  <c r="C49" i="7"/>
  <c r="B49" i="7"/>
  <c r="AP48" i="7"/>
  <c r="AO48" i="7"/>
  <c r="AN48" i="7"/>
  <c r="AM48" i="7"/>
  <c r="AL48" i="7"/>
  <c r="AK48" i="7"/>
  <c r="AI48" i="7"/>
  <c r="AH48" i="7"/>
  <c r="AG48" i="7"/>
  <c r="AF48" i="7"/>
  <c r="AE48" i="7"/>
  <c r="AD48" i="7"/>
  <c r="AB48" i="7"/>
  <c r="AA48" i="7"/>
  <c r="Z48" i="7"/>
  <c r="Y48" i="7"/>
  <c r="X48" i="7"/>
  <c r="W48" i="7"/>
  <c r="U48" i="7"/>
  <c r="T48" i="7"/>
  <c r="S48" i="7"/>
  <c r="R48" i="7"/>
  <c r="Q48" i="7"/>
  <c r="P48" i="7"/>
  <c r="N48" i="7"/>
  <c r="M48" i="7"/>
  <c r="L48" i="7"/>
  <c r="K48" i="7"/>
  <c r="J48" i="7"/>
  <c r="I48" i="7"/>
  <c r="G48" i="7"/>
  <c r="F48" i="7"/>
  <c r="E48" i="7"/>
  <c r="D48" i="7"/>
  <c r="C48" i="7"/>
  <c r="B48" i="7"/>
  <c r="AP47" i="7"/>
  <c r="AO47" i="7"/>
  <c r="AN47" i="7"/>
  <c r="AM47" i="7"/>
  <c r="AL47" i="7"/>
  <c r="AK47" i="7"/>
  <c r="AI47" i="7"/>
  <c r="AH47" i="7"/>
  <c r="AG47" i="7"/>
  <c r="AF47" i="7"/>
  <c r="AE47" i="7"/>
  <c r="AD47" i="7"/>
  <c r="AB47" i="7"/>
  <c r="AA47" i="7"/>
  <c r="Z47" i="7"/>
  <c r="Y47" i="7"/>
  <c r="X47" i="7"/>
  <c r="W47" i="7"/>
  <c r="U47" i="7"/>
  <c r="T47" i="7"/>
  <c r="S47" i="7"/>
  <c r="R47" i="7"/>
  <c r="Q47" i="7"/>
  <c r="P47" i="7"/>
  <c r="N47" i="7"/>
  <c r="M47" i="7"/>
  <c r="L47" i="7"/>
  <c r="K47" i="7"/>
  <c r="J47" i="7"/>
  <c r="I47" i="7"/>
  <c r="G47" i="7"/>
  <c r="F47" i="7"/>
  <c r="E47" i="7"/>
  <c r="D47" i="7"/>
  <c r="C47" i="7"/>
  <c r="B47" i="7"/>
  <c r="AP46" i="7"/>
  <c r="AO46" i="7"/>
  <c r="AN46" i="7"/>
  <c r="AM46" i="7"/>
  <c r="AL46" i="7"/>
  <c r="AK46" i="7"/>
  <c r="AI46" i="7"/>
  <c r="AH46" i="7"/>
  <c r="AG46" i="7"/>
  <c r="AF46" i="7"/>
  <c r="AE46" i="7"/>
  <c r="AD46" i="7"/>
  <c r="AB46" i="7"/>
  <c r="AA46" i="7"/>
  <c r="Z46" i="7"/>
  <c r="Y46" i="7"/>
  <c r="X46" i="7"/>
  <c r="W46" i="7"/>
  <c r="U46" i="7"/>
  <c r="T46" i="7"/>
  <c r="S46" i="7"/>
  <c r="R46" i="7"/>
  <c r="Q46" i="7"/>
  <c r="P46" i="7"/>
  <c r="N46" i="7"/>
  <c r="M46" i="7"/>
  <c r="L46" i="7"/>
  <c r="K46" i="7"/>
  <c r="J46" i="7"/>
  <c r="I46" i="7"/>
  <c r="G46" i="7"/>
  <c r="F46" i="7"/>
  <c r="E46" i="7"/>
  <c r="D46" i="7"/>
  <c r="C46" i="7"/>
  <c r="B46" i="7"/>
  <c r="AP45" i="7"/>
  <c r="AO45" i="7"/>
  <c r="AN45" i="7"/>
  <c r="AM45" i="7"/>
  <c r="AL45" i="7"/>
  <c r="AK45" i="7"/>
  <c r="AI45" i="7"/>
  <c r="AH45" i="7"/>
  <c r="AG45" i="7"/>
  <c r="AF45" i="7"/>
  <c r="AE45" i="7"/>
  <c r="AD45" i="7"/>
  <c r="AB45" i="7"/>
  <c r="AA45" i="7"/>
  <c r="Z45" i="7"/>
  <c r="Y45" i="7"/>
  <c r="X45" i="7"/>
  <c r="W45" i="7"/>
  <c r="U45" i="7"/>
  <c r="T45" i="7"/>
  <c r="S45" i="7"/>
  <c r="R45" i="7"/>
  <c r="Q45" i="7"/>
  <c r="P45" i="7"/>
  <c r="N45" i="7"/>
  <c r="M45" i="7"/>
  <c r="L45" i="7"/>
  <c r="K45" i="7"/>
  <c r="J45" i="7"/>
  <c r="I45" i="7"/>
  <c r="G45" i="7"/>
  <c r="F45" i="7"/>
  <c r="E45" i="7"/>
  <c r="D45" i="7"/>
  <c r="C45" i="7"/>
  <c r="B45" i="7"/>
  <c r="AP44" i="7"/>
  <c r="AO44" i="7"/>
  <c r="AN44" i="7"/>
  <c r="AM44" i="7"/>
  <c r="AL44" i="7"/>
  <c r="AK44" i="7"/>
  <c r="AI44" i="7"/>
  <c r="AH44" i="7"/>
  <c r="AG44" i="7"/>
  <c r="AF44" i="7"/>
  <c r="AE44" i="7"/>
  <c r="AD44" i="7"/>
  <c r="AB44" i="7"/>
  <c r="AA44" i="7"/>
  <c r="Z44" i="7"/>
  <c r="Y44" i="7"/>
  <c r="X44" i="7"/>
  <c r="W44" i="7"/>
  <c r="U44" i="7"/>
  <c r="T44" i="7"/>
  <c r="S44" i="7"/>
  <c r="R44" i="7"/>
  <c r="Q44" i="7"/>
  <c r="P44" i="7"/>
  <c r="N44" i="7"/>
  <c r="M44" i="7"/>
  <c r="L44" i="7"/>
  <c r="K44" i="7"/>
  <c r="J44" i="7"/>
  <c r="I44" i="7"/>
  <c r="G44" i="7"/>
  <c r="F44" i="7"/>
  <c r="E44" i="7"/>
  <c r="D44" i="7"/>
  <c r="C44" i="7"/>
  <c r="B44" i="7"/>
  <c r="AP43" i="7"/>
  <c r="AO43" i="7"/>
  <c r="AN43" i="7"/>
  <c r="AM43" i="7"/>
  <c r="AL43" i="7"/>
  <c r="AK43" i="7"/>
  <c r="AI43" i="7"/>
  <c r="AH43" i="7"/>
  <c r="AG43" i="7"/>
  <c r="AF43" i="7"/>
  <c r="AE43" i="7"/>
  <c r="AD43" i="7"/>
  <c r="AB43" i="7"/>
  <c r="AA43" i="7"/>
  <c r="Z43" i="7"/>
  <c r="Y43" i="7"/>
  <c r="X43" i="7"/>
  <c r="W43" i="7"/>
  <c r="U43" i="7"/>
  <c r="T43" i="7"/>
  <c r="S43" i="7"/>
  <c r="R43" i="7"/>
  <c r="Q43" i="7"/>
  <c r="P43" i="7"/>
  <c r="N43" i="7"/>
  <c r="M43" i="7"/>
  <c r="L43" i="7"/>
  <c r="K43" i="7"/>
  <c r="J43" i="7"/>
  <c r="I43" i="7"/>
  <c r="G43" i="7"/>
  <c r="F43" i="7"/>
  <c r="E43" i="7"/>
  <c r="D43" i="7"/>
  <c r="C43" i="7"/>
  <c r="B43" i="7"/>
  <c r="AP42" i="7"/>
  <c r="AO42" i="7"/>
  <c r="AN42" i="7"/>
  <c r="AM42" i="7"/>
  <c r="AL42" i="7"/>
  <c r="AK42" i="7"/>
  <c r="AI42" i="7"/>
  <c r="AH42" i="7"/>
  <c r="AG42" i="7"/>
  <c r="AF42" i="7"/>
  <c r="AE42" i="7"/>
  <c r="AD42" i="7"/>
  <c r="AB42" i="7"/>
  <c r="AA42" i="7"/>
  <c r="Z42" i="7"/>
  <c r="Y42" i="7"/>
  <c r="X42" i="7"/>
  <c r="W42" i="7"/>
  <c r="U42" i="7"/>
  <c r="T42" i="7"/>
  <c r="S42" i="7"/>
  <c r="R42" i="7"/>
  <c r="Q42" i="7"/>
  <c r="P42" i="7"/>
  <c r="N42" i="7"/>
  <c r="M42" i="7"/>
  <c r="L42" i="7"/>
  <c r="K42" i="7"/>
  <c r="J42" i="7"/>
  <c r="I42" i="7"/>
  <c r="G42" i="7"/>
  <c r="F42" i="7"/>
  <c r="E42" i="7"/>
  <c r="D42" i="7"/>
  <c r="C42" i="7"/>
  <c r="B42" i="7"/>
  <c r="AP41" i="7"/>
  <c r="AO41" i="7"/>
  <c r="AN41" i="7"/>
  <c r="AM41" i="7"/>
  <c r="AL41" i="7"/>
  <c r="AK41" i="7"/>
  <c r="AI41" i="7"/>
  <c r="AH41" i="7"/>
  <c r="AG41" i="7"/>
  <c r="AF41" i="7"/>
  <c r="AE41" i="7"/>
  <c r="AD41" i="7"/>
  <c r="AB41" i="7"/>
  <c r="AA41" i="7"/>
  <c r="Z41" i="7"/>
  <c r="Y41" i="7"/>
  <c r="X41" i="7"/>
  <c r="W41" i="7"/>
  <c r="U41" i="7"/>
  <c r="T41" i="7"/>
  <c r="S41" i="7"/>
  <c r="R41" i="7"/>
  <c r="Q41" i="7"/>
  <c r="P41" i="7"/>
  <c r="N41" i="7"/>
  <c r="M41" i="7"/>
  <c r="L41" i="7"/>
  <c r="K41" i="7"/>
  <c r="J41" i="7"/>
  <c r="I41" i="7"/>
  <c r="G41" i="7"/>
  <c r="F41" i="7"/>
  <c r="E41" i="7"/>
  <c r="D41" i="7"/>
  <c r="C41" i="7"/>
  <c r="B41" i="7"/>
  <c r="AP40" i="7"/>
  <c r="AO40" i="7"/>
  <c r="AN40" i="7"/>
  <c r="AM40" i="7"/>
  <c r="AL40" i="7"/>
  <c r="AK40" i="7"/>
  <c r="AI40" i="7"/>
  <c r="AH40" i="7"/>
  <c r="AG40" i="7"/>
  <c r="AF40" i="7"/>
  <c r="AE40" i="7"/>
  <c r="AD40" i="7"/>
  <c r="AB40" i="7"/>
  <c r="AA40" i="7"/>
  <c r="Z40" i="7"/>
  <c r="Y40" i="7"/>
  <c r="X40" i="7"/>
  <c r="W40" i="7"/>
  <c r="U40" i="7"/>
  <c r="T40" i="7"/>
  <c r="S40" i="7"/>
  <c r="R40" i="7"/>
  <c r="Q40" i="7"/>
  <c r="P40" i="7"/>
  <c r="N40" i="7"/>
  <c r="M40" i="7"/>
  <c r="L40" i="7"/>
  <c r="K40" i="7"/>
  <c r="J40" i="7"/>
  <c r="I40" i="7"/>
  <c r="G40" i="7"/>
  <c r="F40" i="7"/>
  <c r="E40" i="7"/>
  <c r="D40" i="7"/>
  <c r="C40" i="7"/>
  <c r="B40" i="7"/>
  <c r="AP39" i="7"/>
  <c r="AO39" i="7"/>
  <c r="AN39" i="7"/>
  <c r="AM39" i="7"/>
  <c r="AL39" i="7"/>
  <c r="AK39" i="7"/>
  <c r="AI39" i="7"/>
  <c r="AH39" i="7"/>
  <c r="AG39" i="7"/>
  <c r="AF39" i="7"/>
  <c r="AE39" i="7"/>
  <c r="AD39" i="7"/>
  <c r="AB39" i="7"/>
  <c r="AA39" i="7"/>
  <c r="Z39" i="7"/>
  <c r="Y39" i="7"/>
  <c r="X39" i="7"/>
  <c r="W39" i="7"/>
  <c r="U39" i="7"/>
  <c r="T39" i="7"/>
  <c r="S39" i="7"/>
  <c r="R39" i="7"/>
  <c r="Q39" i="7"/>
  <c r="P39" i="7"/>
  <c r="N39" i="7"/>
  <c r="M39" i="7"/>
  <c r="L39" i="7"/>
  <c r="K39" i="7"/>
  <c r="J39" i="7"/>
  <c r="I39" i="7"/>
  <c r="G39" i="7"/>
  <c r="F39" i="7"/>
  <c r="E39" i="7"/>
  <c r="D39" i="7"/>
  <c r="C39" i="7"/>
  <c r="B39" i="7"/>
  <c r="AP38" i="7"/>
  <c r="AO38" i="7"/>
  <c r="AN38" i="7"/>
  <c r="AM38" i="7"/>
  <c r="AL38" i="7"/>
  <c r="AK38" i="7"/>
  <c r="AI38" i="7"/>
  <c r="AH38" i="7"/>
  <c r="AG38" i="7"/>
  <c r="AF38" i="7"/>
  <c r="AE38" i="7"/>
  <c r="AD38" i="7"/>
  <c r="AB38" i="7"/>
  <c r="AA38" i="7"/>
  <c r="Z38" i="7"/>
  <c r="Y38" i="7"/>
  <c r="X38" i="7"/>
  <c r="W38" i="7"/>
  <c r="U38" i="7"/>
  <c r="T38" i="7"/>
  <c r="S38" i="7"/>
  <c r="R38" i="7"/>
  <c r="Q38" i="7"/>
  <c r="P38" i="7"/>
  <c r="N38" i="7"/>
  <c r="M38" i="7"/>
  <c r="L38" i="7"/>
  <c r="K38" i="7"/>
  <c r="J38" i="7"/>
  <c r="I38" i="7"/>
  <c r="G38" i="7"/>
  <c r="F38" i="7"/>
  <c r="E38" i="7"/>
  <c r="D38" i="7"/>
  <c r="C38" i="7"/>
  <c r="B38" i="7"/>
  <c r="AP37" i="7"/>
  <c r="AO37" i="7"/>
  <c r="AN37" i="7"/>
  <c r="AM37" i="7"/>
  <c r="AL37" i="7"/>
  <c r="AK37" i="7"/>
  <c r="AI37" i="7"/>
  <c r="AH37" i="7"/>
  <c r="AG37" i="7"/>
  <c r="AF37" i="7"/>
  <c r="AE37" i="7"/>
  <c r="AD37" i="7"/>
  <c r="AB37" i="7"/>
  <c r="AA37" i="7"/>
  <c r="Z37" i="7"/>
  <c r="Y37" i="7"/>
  <c r="X37" i="7"/>
  <c r="W37" i="7"/>
  <c r="U37" i="7"/>
  <c r="T37" i="7"/>
  <c r="S37" i="7"/>
  <c r="R37" i="7"/>
  <c r="Q37" i="7"/>
  <c r="P37" i="7"/>
  <c r="N37" i="7"/>
  <c r="M37" i="7"/>
  <c r="L37" i="7"/>
  <c r="K37" i="7"/>
  <c r="J37" i="7"/>
  <c r="I37" i="7"/>
  <c r="G37" i="7"/>
  <c r="F37" i="7"/>
  <c r="E37" i="7"/>
  <c r="D37" i="7"/>
  <c r="C37" i="7"/>
  <c r="B37" i="7"/>
  <c r="AP36" i="7"/>
  <c r="AO36" i="7"/>
  <c r="AN36" i="7"/>
  <c r="AM36" i="7"/>
  <c r="AL36" i="7"/>
  <c r="AK36" i="7"/>
  <c r="AI36" i="7"/>
  <c r="AH36" i="7"/>
  <c r="AG36" i="7"/>
  <c r="AF36" i="7"/>
  <c r="AE36" i="7"/>
  <c r="AD36" i="7"/>
  <c r="AB36" i="7"/>
  <c r="AA36" i="7"/>
  <c r="Z36" i="7"/>
  <c r="Y36" i="7"/>
  <c r="X36" i="7"/>
  <c r="W36" i="7"/>
  <c r="U36" i="7"/>
  <c r="T36" i="7"/>
  <c r="S36" i="7"/>
  <c r="R36" i="7"/>
  <c r="Q36" i="7"/>
  <c r="P36" i="7"/>
  <c r="N36" i="7"/>
  <c r="M36" i="7"/>
  <c r="L36" i="7"/>
  <c r="K36" i="7"/>
  <c r="J36" i="7"/>
  <c r="I36" i="7"/>
  <c r="G36" i="7"/>
  <c r="F36" i="7"/>
  <c r="E36" i="7"/>
  <c r="D36" i="7"/>
  <c r="C36" i="7"/>
  <c r="B36" i="7"/>
  <c r="AP35" i="7"/>
  <c r="AO35" i="7"/>
  <c r="AN35" i="7"/>
  <c r="AM35" i="7"/>
  <c r="AL35" i="7"/>
  <c r="AK35" i="7"/>
  <c r="AI35" i="7"/>
  <c r="AH35" i="7"/>
  <c r="AG35" i="7"/>
  <c r="AF35" i="7"/>
  <c r="AE35" i="7"/>
  <c r="AD35" i="7"/>
  <c r="AB35" i="7"/>
  <c r="AA35" i="7"/>
  <c r="Z35" i="7"/>
  <c r="Y35" i="7"/>
  <c r="X35" i="7"/>
  <c r="W35" i="7"/>
  <c r="U35" i="7"/>
  <c r="T35" i="7"/>
  <c r="S35" i="7"/>
  <c r="R35" i="7"/>
  <c r="Q35" i="7"/>
  <c r="P35" i="7"/>
  <c r="N35" i="7"/>
  <c r="M35" i="7"/>
  <c r="L35" i="7"/>
  <c r="K35" i="7"/>
  <c r="J35" i="7"/>
  <c r="I35" i="7"/>
  <c r="G35" i="7"/>
  <c r="F35" i="7"/>
  <c r="E35" i="7"/>
  <c r="D35" i="7"/>
  <c r="C35" i="7"/>
  <c r="B35" i="7"/>
  <c r="AP34" i="7"/>
  <c r="AO34" i="7"/>
  <c r="AN34" i="7"/>
  <c r="AM34" i="7"/>
  <c r="AL34" i="7"/>
  <c r="AK34" i="7"/>
  <c r="AI34" i="7"/>
  <c r="AH34" i="7"/>
  <c r="AG34" i="7"/>
  <c r="AF34" i="7"/>
  <c r="AE34" i="7"/>
  <c r="AD34" i="7"/>
  <c r="AB34" i="7"/>
  <c r="AA34" i="7"/>
  <c r="Z34" i="7"/>
  <c r="Y34" i="7"/>
  <c r="X34" i="7"/>
  <c r="W34" i="7"/>
  <c r="U34" i="7"/>
  <c r="T34" i="7"/>
  <c r="S34" i="7"/>
  <c r="R34" i="7"/>
  <c r="Q34" i="7"/>
  <c r="P34" i="7"/>
  <c r="N34" i="7"/>
  <c r="M34" i="7"/>
  <c r="L34" i="7"/>
  <c r="K34" i="7"/>
  <c r="J34" i="7"/>
  <c r="I34" i="7"/>
  <c r="G34" i="7"/>
  <c r="F34" i="7"/>
  <c r="E34" i="7"/>
  <c r="D34" i="7"/>
  <c r="C34" i="7"/>
  <c r="B34" i="7"/>
  <c r="AP33" i="7"/>
  <c r="AO33" i="7"/>
  <c r="AN33" i="7"/>
  <c r="AM33" i="7"/>
  <c r="AL33" i="7"/>
  <c r="AK33" i="7"/>
  <c r="AI33" i="7"/>
  <c r="AH33" i="7"/>
  <c r="AG33" i="7"/>
  <c r="AF33" i="7"/>
  <c r="AE33" i="7"/>
  <c r="AD33" i="7"/>
  <c r="AB33" i="7"/>
  <c r="AA33" i="7"/>
  <c r="Z33" i="7"/>
  <c r="Y33" i="7"/>
  <c r="X33" i="7"/>
  <c r="W33" i="7"/>
  <c r="U33" i="7"/>
  <c r="T33" i="7"/>
  <c r="S33" i="7"/>
  <c r="R33" i="7"/>
  <c r="Q33" i="7"/>
  <c r="P33" i="7"/>
  <c r="N33" i="7"/>
  <c r="M33" i="7"/>
  <c r="L33" i="7"/>
  <c r="K33" i="7"/>
  <c r="J33" i="7"/>
  <c r="I33" i="7"/>
  <c r="G33" i="7"/>
  <c r="F33" i="7"/>
  <c r="E33" i="7"/>
  <c r="D33" i="7"/>
  <c r="C33" i="7"/>
  <c r="B33" i="7"/>
  <c r="AP32" i="7"/>
  <c r="AO32" i="7"/>
  <c r="AN32" i="7"/>
  <c r="AM32" i="7"/>
  <c r="AL32" i="7"/>
  <c r="AK32" i="7"/>
  <c r="AI32" i="7"/>
  <c r="AH32" i="7"/>
  <c r="AG32" i="7"/>
  <c r="AF32" i="7"/>
  <c r="AE32" i="7"/>
  <c r="AD32" i="7"/>
  <c r="AB32" i="7"/>
  <c r="AA32" i="7"/>
  <c r="Z32" i="7"/>
  <c r="Y32" i="7"/>
  <c r="X32" i="7"/>
  <c r="W32" i="7"/>
  <c r="U32" i="7"/>
  <c r="T32" i="7"/>
  <c r="S32" i="7"/>
  <c r="R32" i="7"/>
  <c r="Q32" i="7"/>
  <c r="P32" i="7"/>
  <c r="N32" i="7"/>
  <c r="M32" i="7"/>
  <c r="L32" i="7"/>
  <c r="K32" i="7"/>
  <c r="J32" i="7"/>
  <c r="I32" i="7"/>
  <c r="G32" i="7"/>
  <c r="F32" i="7"/>
  <c r="E32" i="7"/>
  <c r="D32" i="7"/>
  <c r="C32" i="7"/>
  <c r="B32" i="7"/>
  <c r="AP31" i="7"/>
  <c r="AO31" i="7"/>
  <c r="AN31" i="7"/>
  <c r="AM31" i="7"/>
  <c r="AL31" i="7"/>
  <c r="AK31" i="7"/>
  <c r="AI31" i="7"/>
  <c r="AH31" i="7"/>
  <c r="AG31" i="7"/>
  <c r="AF31" i="7"/>
  <c r="AE31" i="7"/>
  <c r="AD31" i="7"/>
  <c r="AB31" i="7"/>
  <c r="AA31" i="7"/>
  <c r="Z31" i="7"/>
  <c r="Y31" i="7"/>
  <c r="X31" i="7"/>
  <c r="W31" i="7"/>
  <c r="U31" i="7"/>
  <c r="T31" i="7"/>
  <c r="S31" i="7"/>
  <c r="R31" i="7"/>
  <c r="Q31" i="7"/>
  <c r="P31" i="7"/>
  <c r="N31" i="7"/>
  <c r="M31" i="7"/>
  <c r="L31" i="7"/>
  <c r="K31" i="7"/>
  <c r="J31" i="7"/>
  <c r="I31" i="7"/>
  <c r="G31" i="7"/>
  <c r="F31" i="7"/>
  <c r="E31" i="7"/>
  <c r="D31" i="7"/>
  <c r="C31" i="7"/>
  <c r="B31" i="7"/>
  <c r="AP30" i="7"/>
  <c r="AO30" i="7"/>
  <c r="AN30" i="7"/>
  <c r="AM30" i="7"/>
  <c r="AL30" i="7"/>
  <c r="AK30" i="7"/>
  <c r="AI30" i="7"/>
  <c r="AH30" i="7"/>
  <c r="AG30" i="7"/>
  <c r="AF30" i="7"/>
  <c r="AE30" i="7"/>
  <c r="AD30" i="7"/>
  <c r="AB30" i="7"/>
  <c r="AA30" i="7"/>
  <c r="Z30" i="7"/>
  <c r="Y30" i="7"/>
  <c r="X30" i="7"/>
  <c r="W30" i="7"/>
  <c r="U30" i="7"/>
  <c r="T30" i="7"/>
  <c r="S30" i="7"/>
  <c r="R30" i="7"/>
  <c r="Q30" i="7"/>
  <c r="P30" i="7"/>
  <c r="N30" i="7"/>
  <c r="M30" i="7"/>
  <c r="L30" i="7"/>
  <c r="K30" i="7"/>
  <c r="J30" i="7"/>
  <c r="I30" i="7"/>
  <c r="G30" i="7"/>
  <c r="F30" i="7"/>
  <c r="E30" i="7"/>
  <c r="D30" i="7"/>
  <c r="C30" i="7"/>
  <c r="B30" i="7"/>
  <c r="AP29" i="7"/>
  <c r="AO29" i="7"/>
  <c r="AN29" i="7"/>
  <c r="AM29" i="7"/>
  <c r="AL29" i="7"/>
  <c r="AK29" i="7"/>
  <c r="AI29" i="7"/>
  <c r="AH29" i="7"/>
  <c r="AG29" i="7"/>
  <c r="AF29" i="7"/>
  <c r="AE29" i="7"/>
  <c r="AD29" i="7"/>
  <c r="AB29" i="7"/>
  <c r="AA29" i="7"/>
  <c r="Z29" i="7"/>
  <c r="Y29" i="7"/>
  <c r="X29" i="7"/>
  <c r="W29" i="7"/>
  <c r="U29" i="7"/>
  <c r="T29" i="7"/>
  <c r="S29" i="7"/>
  <c r="R29" i="7"/>
  <c r="Q29" i="7"/>
  <c r="P29" i="7"/>
  <c r="N29" i="7"/>
  <c r="M29" i="7"/>
  <c r="L29" i="7"/>
  <c r="K29" i="7"/>
  <c r="J29" i="7"/>
  <c r="I29" i="7"/>
  <c r="G29" i="7"/>
  <c r="F29" i="7"/>
  <c r="E29" i="7"/>
  <c r="D29" i="7"/>
  <c r="C29" i="7"/>
  <c r="B29" i="7"/>
  <c r="AP28" i="7"/>
  <c r="AO28" i="7"/>
  <c r="AN28" i="7"/>
  <c r="AM28" i="7"/>
  <c r="AL28" i="7"/>
  <c r="AK28" i="7"/>
  <c r="AI28" i="7"/>
  <c r="AH28" i="7"/>
  <c r="AG28" i="7"/>
  <c r="AF28" i="7"/>
  <c r="AE28" i="7"/>
  <c r="AD28" i="7"/>
  <c r="AB28" i="7"/>
  <c r="AA28" i="7"/>
  <c r="Z28" i="7"/>
  <c r="Y28" i="7"/>
  <c r="X28" i="7"/>
  <c r="W28" i="7"/>
  <c r="U28" i="7"/>
  <c r="T28" i="7"/>
  <c r="S28" i="7"/>
  <c r="R28" i="7"/>
  <c r="Q28" i="7"/>
  <c r="P28" i="7"/>
  <c r="N28" i="7"/>
  <c r="M28" i="7"/>
  <c r="L28" i="7"/>
  <c r="K28" i="7"/>
  <c r="J28" i="7"/>
  <c r="I28" i="7"/>
  <c r="G28" i="7"/>
  <c r="F28" i="7"/>
  <c r="E28" i="7"/>
  <c r="D28" i="7"/>
  <c r="C28" i="7"/>
  <c r="B28" i="7"/>
  <c r="AP27" i="7"/>
  <c r="AO27" i="7"/>
  <c r="AN27" i="7"/>
  <c r="AM27" i="7"/>
  <c r="AL27" i="7"/>
  <c r="AK27" i="7"/>
  <c r="AI27" i="7"/>
  <c r="AH27" i="7"/>
  <c r="AG27" i="7"/>
  <c r="AF27" i="7"/>
  <c r="AE27" i="7"/>
  <c r="AD27" i="7"/>
  <c r="AB27" i="7"/>
  <c r="AA27" i="7"/>
  <c r="Z27" i="7"/>
  <c r="Y27" i="7"/>
  <c r="X27" i="7"/>
  <c r="W27" i="7"/>
  <c r="U27" i="7"/>
  <c r="T27" i="7"/>
  <c r="S27" i="7"/>
  <c r="R27" i="7"/>
  <c r="Q27" i="7"/>
  <c r="P27" i="7"/>
  <c r="N27" i="7"/>
  <c r="M27" i="7"/>
  <c r="L27" i="7"/>
  <c r="K27" i="7"/>
  <c r="J27" i="7"/>
  <c r="I27" i="7"/>
  <c r="G27" i="7"/>
  <c r="F27" i="7"/>
  <c r="E27" i="7"/>
  <c r="D27" i="7"/>
  <c r="C27" i="7"/>
  <c r="B27" i="7"/>
  <c r="AP26" i="7"/>
  <c r="AO26" i="7"/>
  <c r="AN26" i="7"/>
  <c r="AM26" i="7"/>
  <c r="AL26" i="7"/>
  <c r="AK26" i="7"/>
  <c r="AI26" i="7"/>
  <c r="AH26" i="7"/>
  <c r="AG26" i="7"/>
  <c r="AF26" i="7"/>
  <c r="AE26" i="7"/>
  <c r="AD26" i="7"/>
  <c r="AB26" i="7"/>
  <c r="AA26" i="7"/>
  <c r="Z26" i="7"/>
  <c r="Y26" i="7"/>
  <c r="X26" i="7"/>
  <c r="W26" i="7"/>
  <c r="U26" i="7"/>
  <c r="T26" i="7"/>
  <c r="S26" i="7"/>
  <c r="R26" i="7"/>
  <c r="Q26" i="7"/>
  <c r="P26" i="7"/>
  <c r="N26" i="7"/>
  <c r="M26" i="7"/>
  <c r="L26" i="7"/>
  <c r="K26" i="7"/>
  <c r="J26" i="7"/>
  <c r="I26" i="7"/>
  <c r="G26" i="7"/>
  <c r="F26" i="7"/>
  <c r="E26" i="7"/>
  <c r="D26" i="7"/>
  <c r="C26" i="7"/>
  <c r="B26" i="7"/>
  <c r="AP25" i="7"/>
  <c r="AO25" i="7"/>
  <c r="AN25" i="7"/>
  <c r="AM25" i="7"/>
  <c r="AL25" i="7"/>
  <c r="AK25" i="7"/>
  <c r="AI25" i="7"/>
  <c r="AH25" i="7"/>
  <c r="AG25" i="7"/>
  <c r="AF25" i="7"/>
  <c r="AE25" i="7"/>
  <c r="AD25" i="7"/>
  <c r="AB25" i="7"/>
  <c r="AA25" i="7"/>
  <c r="Z25" i="7"/>
  <c r="Y25" i="7"/>
  <c r="X25" i="7"/>
  <c r="W25" i="7"/>
  <c r="U25" i="7"/>
  <c r="T25" i="7"/>
  <c r="S25" i="7"/>
  <c r="R25" i="7"/>
  <c r="Q25" i="7"/>
  <c r="P25" i="7"/>
  <c r="N25" i="7"/>
  <c r="M25" i="7"/>
  <c r="L25" i="7"/>
  <c r="K25" i="7"/>
  <c r="J25" i="7"/>
  <c r="I25" i="7"/>
  <c r="G25" i="7"/>
  <c r="F25" i="7"/>
  <c r="E25" i="7"/>
  <c r="D25" i="7"/>
  <c r="C25" i="7"/>
  <c r="B25" i="7"/>
  <c r="AP24" i="7"/>
  <c r="AO24" i="7"/>
  <c r="AN24" i="7"/>
  <c r="AM24" i="7"/>
  <c r="AL24" i="7"/>
  <c r="AK24" i="7"/>
  <c r="AI24" i="7"/>
  <c r="AH24" i="7"/>
  <c r="AG24" i="7"/>
  <c r="AF24" i="7"/>
  <c r="AE24" i="7"/>
  <c r="AD24" i="7"/>
  <c r="AB24" i="7"/>
  <c r="AA24" i="7"/>
  <c r="Z24" i="7"/>
  <c r="Y24" i="7"/>
  <c r="X24" i="7"/>
  <c r="W24" i="7"/>
  <c r="U24" i="7"/>
  <c r="T24" i="7"/>
  <c r="S24" i="7"/>
  <c r="R24" i="7"/>
  <c r="Q24" i="7"/>
  <c r="P24" i="7"/>
  <c r="N24" i="7"/>
  <c r="M24" i="7"/>
  <c r="L24" i="7"/>
  <c r="K24" i="7"/>
  <c r="J24" i="7"/>
  <c r="I24" i="7"/>
  <c r="G24" i="7"/>
  <c r="F24" i="7"/>
  <c r="E24" i="7"/>
  <c r="D24" i="7"/>
  <c r="C24" i="7"/>
  <c r="B24" i="7"/>
  <c r="AP23" i="7"/>
  <c r="AO23" i="7"/>
  <c r="AN23" i="7"/>
  <c r="AM23" i="7"/>
  <c r="AL23" i="7"/>
  <c r="AK23" i="7"/>
  <c r="AI23" i="7"/>
  <c r="AH23" i="7"/>
  <c r="AG23" i="7"/>
  <c r="AF23" i="7"/>
  <c r="AE23" i="7"/>
  <c r="AD23" i="7"/>
  <c r="AB23" i="7"/>
  <c r="AA23" i="7"/>
  <c r="Z23" i="7"/>
  <c r="Y23" i="7"/>
  <c r="X23" i="7"/>
  <c r="W23" i="7"/>
  <c r="U23" i="7"/>
  <c r="T23" i="7"/>
  <c r="S23" i="7"/>
  <c r="R23" i="7"/>
  <c r="Q23" i="7"/>
  <c r="P23" i="7"/>
  <c r="N23" i="7"/>
  <c r="M23" i="7"/>
  <c r="L23" i="7"/>
  <c r="K23" i="7"/>
  <c r="J23" i="7"/>
  <c r="I23" i="7"/>
  <c r="G23" i="7"/>
  <c r="F23" i="7"/>
  <c r="E23" i="7"/>
  <c r="D23" i="7"/>
  <c r="C23" i="7"/>
  <c r="B23" i="7"/>
  <c r="AP22" i="7"/>
  <c r="AO22" i="7"/>
  <c r="AN22" i="7"/>
  <c r="AM22" i="7"/>
  <c r="AL22" i="7"/>
  <c r="AK22" i="7"/>
  <c r="AI22" i="7"/>
  <c r="AH22" i="7"/>
  <c r="AG22" i="7"/>
  <c r="AF22" i="7"/>
  <c r="AE22" i="7"/>
  <c r="AD22" i="7"/>
  <c r="AB22" i="7"/>
  <c r="AA22" i="7"/>
  <c r="Z22" i="7"/>
  <c r="Y22" i="7"/>
  <c r="X22" i="7"/>
  <c r="W22" i="7"/>
  <c r="U22" i="7"/>
  <c r="T22" i="7"/>
  <c r="S22" i="7"/>
  <c r="R22" i="7"/>
  <c r="Q22" i="7"/>
  <c r="P22" i="7"/>
  <c r="N22" i="7"/>
  <c r="M22" i="7"/>
  <c r="L22" i="7"/>
  <c r="K22" i="7"/>
  <c r="J22" i="7"/>
  <c r="I22" i="7"/>
  <c r="G22" i="7"/>
  <c r="F22" i="7"/>
  <c r="E22" i="7"/>
  <c r="D22" i="7"/>
  <c r="C22" i="7"/>
  <c r="B22" i="7"/>
  <c r="AP21" i="7"/>
  <c r="AO21" i="7"/>
  <c r="AN21" i="7"/>
  <c r="AM21" i="7"/>
  <c r="AL21" i="7"/>
  <c r="AK21" i="7"/>
  <c r="AI21" i="7"/>
  <c r="AH21" i="7"/>
  <c r="AG21" i="7"/>
  <c r="AF21" i="7"/>
  <c r="AE21" i="7"/>
  <c r="AD21" i="7"/>
  <c r="AB21" i="7"/>
  <c r="AA21" i="7"/>
  <c r="Z21" i="7"/>
  <c r="Y21" i="7"/>
  <c r="X21" i="7"/>
  <c r="W21" i="7"/>
  <c r="U21" i="7"/>
  <c r="T21" i="7"/>
  <c r="S21" i="7"/>
  <c r="R21" i="7"/>
  <c r="Q21" i="7"/>
  <c r="P21" i="7"/>
  <c r="N21" i="7"/>
  <c r="M21" i="7"/>
  <c r="L21" i="7"/>
  <c r="K21" i="7"/>
  <c r="J21" i="7"/>
  <c r="I21" i="7"/>
  <c r="G21" i="7"/>
  <c r="F21" i="7"/>
  <c r="E21" i="7"/>
  <c r="D21" i="7"/>
  <c r="C21" i="7"/>
  <c r="B21" i="7"/>
  <c r="AP20" i="7"/>
  <c r="AO20" i="7"/>
  <c r="AN20" i="7"/>
  <c r="AM20" i="7"/>
  <c r="AL20" i="7"/>
  <c r="AK20" i="7"/>
  <c r="AI20" i="7"/>
  <c r="AH20" i="7"/>
  <c r="AG20" i="7"/>
  <c r="AF20" i="7"/>
  <c r="AE20" i="7"/>
  <c r="AD20" i="7"/>
  <c r="AB20" i="7"/>
  <c r="AA20" i="7"/>
  <c r="Z20" i="7"/>
  <c r="Y20" i="7"/>
  <c r="X20" i="7"/>
  <c r="W20" i="7"/>
  <c r="U20" i="7"/>
  <c r="T20" i="7"/>
  <c r="S20" i="7"/>
  <c r="R20" i="7"/>
  <c r="Q20" i="7"/>
  <c r="P20" i="7"/>
  <c r="N20" i="7"/>
  <c r="M20" i="7"/>
  <c r="L20" i="7"/>
  <c r="K20" i="7"/>
  <c r="J20" i="7"/>
  <c r="I20" i="7"/>
  <c r="G20" i="7"/>
  <c r="F20" i="7"/>
  <c r="E20" i="7"/>
  <c r="D20" i="7"/>
  <c r="C20" i="7"/>
  <c r="B20" i="7"/>
  <c r="AP19" i="7"/>
  <c r="AO19" i="7"/>
  <c r="AN19" i="7"/>
  <c r="AM19" i="7"/>
  <c r="AL19" i="7"/>
  <c r="AK19" i="7"/>
  <c r="AI19" i="7"/>
  <c r="AH19" i="7"/>
  <c r="AG19" i="7"/>
  <c r="AF19" i="7"/>
  <c r="AE19" i="7"/>
  <c r="AD19" i="7"/>
  <c r="AB19" i="7"/>
  <c r="AA19" i="7"/>
  <c r="Z19" i="7"/>
  <c r="Y19" i="7"/>
  <c r="X19" i="7"/>
  <c r="W19" i="7"/>
  <c r="U19" i="7"/>
  <c r="T19" i="7"/>
  <c r="S19" i="7"/>
  <c r="R19" i="7"/>
  <c r="Q19" i="7"/>
  <c r="P19" i="7"/>
  <c r="N19" i="7"/>
  <c r="M19" i="7"/>
  <c r="L19" i="7"/>
  <c r="K19" i="7"/>
  <c r="J19" i="7"/>
  <c r="I19" i="7"/>
  <c r="G19" i="7"/>
  <c r="F19" i="7"/>
  <c r="E19" i="7"/>
  <c r="D19" i="7"/>
  <c r="C19" i="7"/>
  <c r="B19" i="7"/>
  <c r="AP18" i="7"/>
  <c r="AO18" i="7"/>
  <c r="AN18" i="7"/>
  <c r="AM18" i="7"/>
  <c r="AL18" i="7"/>
  <c r="AK18" i="7"/>
  <c r="AI18" i="7"/>
  <c r="AH18" i="7"/>
  <c r="AG18" i="7"/>
  <c r="AF18" i="7"/>
  <c r="AE18" i="7"/>
  <c r="AD18" i="7"/>
  <c r="AB18" i="7"/>
  <c r="AA18" i="7"/>
  <c r="Z18" i="7"/>
  <c r="Y18" i="7"/>
  <c r="X18" i="7"/>
  <c r="W18" i="7"/>
  <c r="U18" i="7"/>
  <c r="T18" i="7"/>
  <c r="S18" i="7"/>
  <c r="R18" i="7"/>
  <c r="Q18" i="7"/>
  <c r="P18" i="7"/>
  <c r="N18" i="7"/>
  <c r="M18" i="7"/>
  <c r="L18" i="7"/>
  <c r="K18" i="7"/>
  <c r="J18" i="7"/>
  <c r="I18" i="7"/>
  <c r="G18" i="7"/>
  <c r="F18" i="7"/>
  <c r="E18" i="7"/>
  <c r="D18" i="7"/>
  <c r="C18" i="7"/>
  <c r="B18" i="7"/>
  <c r="AP17" i="7"/>
  <c r="AO17" i="7"/>
  <c r="AN17" i="7"/>
  <c r="AM17" i="7"/>
  <c r="AL17" i="7"/>
  <c r="AK17" i="7"/>
  <c r="AI17" i="7"/>
  <c r="AH17" i="7"/>
  <c r="AG17" i="7"/>
  <c r="AF17" i="7"/>
  <c r="AE17" i="7"/>
  <c r="AD17" i="7"/>
  <c r="AB17" i="7"/>
  <c r="AA17" i="7"/>
  <c r="Z17" i="7"/>
  <c r="Y17" i="7"/>
  <c r="X17" i="7"/>
  <c r="W17" i="7"/>
  <c r="U17" i="7"/>
  <c r="T17" i="7"/>
  <c r="S17" i="7"/>
  <c r="R17" i="7"/>
  <c r="Q17" i="7"/>
  <c r="P17" i="7"/>
  <c r="N17" i="7"/>
  <c r="M17" i="7"/>
  <c r="L17" i="7"/>
  <c r="K17" i="7"/>
  <c r="J17" i="7"/>
  <c r="I17" i="7"/>
  <c r="G17" i="7"/>
  <c r="F17" i="7"/>
  <c r="E17" i="7"/>
  <c r="D17" i="7"/>
  <c r="C17" i="7"/>
  <c r="B17" i="7"/>
  <c r="AP16" i="7"/>
  <c r="AO16" i="7"/>
  <c r="AN16" i="7"/>
  <c r="AM16" i="7"/>
  <c r="AL16" i="7"/>
  <c r="AK16" i="7"/>
  <c r="AI16" i="7"/>
  <c r="AH16" i="7"/>
  <c r="AG16" i="7"/>
  <c r="AF16" i="7"/>
  <c r="AE16" i="7"/>
  <c r="AD16" i="7"/>
  <c r="AB16" i="7"/>
  <c r="AA16" i="7"/>
  <c r="Z16" i="7"/>
  <c r="Y16" i="7"/>
  <c r="X16" i="7"/>
  <c r="W16" i="7"/>
  <c r="U16" i="7"/>
  <c r="T16" i="7"/>
  <c r="S16" i="7"/>
  <c r="R16" i="7"/>
  <c r="Q16" i="7"/>
  <c r="P16" i="7"/>
  <c r="N16" i="7"/>
  <c r="M16" i="7"/>
  <c r="L16" i="7"/>
  <c r="K16" i="7"/>
  <c r="J16" i="7"/>
  <c r="I16" i="7"/>
  <c r="G16" i="7"/>
  <c r="F16" i="7"/>
  <c r="E16" i="7"/>
  <c r="D16" i="7"/>
  <c r="C16" i="7"/>
  <c r="B16" i="7"/>
  <c r="AP15" i="7"/>
  <c r="AO15" i="7"/>
  <c r="AN15" i="7"/>
  <c r="AM15" i="7"/>
  <c r="AL15" i="7"/>
  <c r="AK15" i="7"/>
  <c r="AI15" i="7"/>
  <c r="AH15" i="7"/>
  <c r="AG15" i="7"/>
  <c r="AF15" i="7"/>
  <c r="AE15" i="7"/>
  <c r="AD15" i="7"/>
  <c r="AB15" i="7"/>
  <c r="AA15" i="7"/>
  <c r="Z15" i="7"/>
  <c r="Y15" i="7"/>
  <c r="X15" i="7"/>
  <c r="W15" i="7"/>
  <c r="U15" i="7"/>
  <c r="T15" i="7"/>
  <c r="S15" i="7"/>
  <c r="R15" i="7"/>
  <c r="Q15" i="7"/>
  <c r="P15" i="7"/>
  <c r="N15" i="7"/>
  <c r="M15" i="7"/>
  <c r="L15" i="7"/>
  <c r="K15" i="7"/>
  <c r="J15" i="7"/>
  <c r="I15" i="7"/>
  <c r="G15" i="7"/>
  <c r="F15" i="7"/>
  <c r="E15" i="7"/>
  <c r="D15" i="7"/>
  <c r="C15" i="7"/>
  <c r="B15" i="7"/>
  <c r="AP14" i="7"/>
  <c r="AO14" i="7"/>
  <c r="AN14" i="7"/>
  <c r="AM14" i="7"/>
  <c r="AL14" i="7"/>
  <c r="AK14" i="7"/>
  <c r="AI14" i="7"/>
  <c r="AH14" i="7"/>
  <c r="AG14" i="7"/>
  <c r="AF14" i="7"/>
  <c r="AE14" i="7"/>
  <c r="AD14" i="7"/>
  <c r="AB14" i="7"/>
  <c r="AA14" i="7"/>
  <c r="Z14" i="7"/>
  <c r="Y14" i="7"/>
  <c r="X14" i="7"/>
  <c r="W14" i="7"/>
  <c r="U14" i="7"/>
  <c r="T14" i="7"/>
  <c r="S14" i="7"/>
  <c r="R14" i="7"/>
  <c r="Q14" i="7"/>
  <c r="P14" i="7"/>
  <c r="N14" i="7"/>
  <c r="M14" i="7"/>
  <c r="L14" i="7"/>
  <c r="K14" i="7"/>
  <c r="J14" i="7"/>
  <c r="I14" i="7"/>
  <c r="G14" i="7"/>
  <c r="F14" i="7"/>
  <c r="E14" i="7"/>
  <c r="D14" i="7"/>
  <c r="C14" i="7"/>
  <c r="B14" i="7"/>
  <c r="AP13" i="7"/>
  <c r="AO13" i="7"/>
  <c r="AN13" i="7"/>
  <c r="AM13" i="7"/>
  <c r="AL13" i="7"/>
  <c r="AK13" i="7"/>
  <c r="AI13" i="7"/>
  <c r="AH13" i="7"/>
  <c r="AG13" i="7"/>
  <c r="AF13" i="7"/>
  <c r="AE13" i="7"/>
  <c r="AD13" i="7"/>
  <c r="AB13" i="7"/>
  <c r="AA13" i="7"/>
  <c r="Z13" i="7"/>
  <c r="Y13" i="7"/>
  <c r="X13" i="7"/>
  <c r="W13" i="7"/>
  <c r="U13" i="7"/>
  <c r="T13" i="7"/>
  <c r="S13" i="7"/>
  <c r="R13" i="7"/>
  <c r="Q13" i="7"/>
  <c r="P13" i="7"/>
  <c r="N13" i="7"/>
  <c r="M13" i="7"/>
  <c r="L13" i="7"/>
  <c r="K13" i="7"/>
  <c r="J13" i="7"/>
  <c r="I13" i="7"/>
  <c r="G13" i="7"/>
  <c r="F13" i="7"/>
  <c r="E13" i="7"/>
  <c r="D13" i="7"/>
  <c r="C13" i="7"/>
  <c r="B13" i="7"/>
  <c r="AP12" i="7"/>
  <c r="AO12" i="7"/>
  <c r="AN12" i="7"/>
  <c r="AM12" i="7"/>
  <c r="AL12" i="7"/>
  <c r="AK12" i="7"/>
  <c r="AI12" i="7"/>
  <c r="AH12" i="7"/>
  <c r="AG12" i="7"/>
  <c r="AF12" i="7"/>
  <c r="AE12" i="7"/>
  <c r="AD12" i="7"/>
  <c r="AB12" i="7"/>
  <c r="AA12" i="7"/>
  <c r="Z12" i="7"/>
  <c r="Y12" i="7"/>
  <c r="X12" i="7"/>
  <c r="W12" i="7"/>
  <c r="U12" i="7"/>
  <c r="T12" i="7"/>
  <c r="S12" i="7"/>
  <c r="R12" i="7"/>
  <c r="Q12" i="7"/>
  <c r="P12" i="7"/>
  <c r="N12" i="7"/>
  <c r="M12" i="7"/>
  <c r="L12" i="7"/>
  <c r="K12" i="7"/>
  <c r="J12" i="7"/>
  <c r="I12" i="7"/>
  <c r="G12" i="7"/>
  <c r="F12" i="7"/>
  <c r="E12" i="7"/>
  <c r="D12" i="7"/>
  <c r="C12" i="7"/>
  <c r="B12" i="7"/>
  <c r="AP11" i="7"/>
  <c r="AO11" i="7"/>
  <c r="AN11" i="7"/>
  <c r="AM11" i="7"/>
  <c r="AL11" i="7"/>
  <c r="AK11" i="7"/>
  <c r="AI11" i="7"/>
  <c r="AH11" i="7"/>
  <c r="AG11" i="7"/>
  <c r="AF11" i="7"/>
  <c r="AE11" i="7"/>
  <c r="AD11" i="7"/>
  <c r="AB11" i="7"/>
  <c r="AA11" i="7"/>
  <c r="Z11" i="7"/>
  <c r="Y11" i="7"/>
  <c r="X11" i="7"/>
  <c r="W11" i="7"/>
  <c r="U11" i="7"/>
  <c r="T11" i="7"/>
  <c r="S11" i="7"/>
  <c r="R11" i="7"/>
  <c r="Q11" i="7"/>
  <c r="P11" i="7"/>
  <c r="N11" i="7"/>
  <c r="M11" i="7"/>
  <c r="L11" i="7"/>
  <c r="K11" i="7"/>
  <c r="J11" i="7"/>
  <c r="I11" i="7"/>
  <c r="G11" i="7"/>
  <c r="F11" i="7"/>
  <c r="E11" i="7"/>
  <c r="D11" i="7"/>
  <c r="C11" i="7"/>
  <c r="B11" i="7"/>
  <c r="AP10" i="7"/>
  <c r="AO10" i="7"/>
  <c r="AN10" i="7"/>
  <c r="AM10" i="7"/>
  <c r="AL10" i="7"/>
  <c r="AK10" i="7"/>
  <c r="AI10" i="7"/>
  <c r="AH10" i="7"/>
  <c r="AG10" i="7"/>
  <c r="AF10" i="7"/>
  <c r="AE10" i="7"/>
  <c r="AD10" i="7"/>
  <c r="AB10" i="7"/>
  <c r="AA10" i="7"/>
  <c r="Z10" i="7"/>
  <c r="Y10" i="7"/>
  <c r="X10" i="7"/>
  <c r="W10" i="7"/>
  <c r="U10" i="7"/>
  <c r="T10" i="7"/>
  <c r="S10" i="7"/>
  <c r="R10" i="7"/>
  <c r="Q10" i="7"/>
  <c r="P10" i="7"/>
  <c r="N10" i="7"/>
  <c r="M10" i="7"/>
  <c r="L10" i="7"/>
  <c r="K10" i="7"/>
  <c r="J10" i="7"/>
  <c r="I10" i="7"/>
  <c r="G10" i="7"/>
  <c r="F10" i="7"/>
  <c r="E10" i="7"/>
  <c r="D10" i="7"/>
  <c r="C10" i="7"/>
  <c r="B10" i="7"/>
  <c r="AP9" i="7"/>
  <c r="AO9" i="7"/>
  <c r="AN9" i="7"/>
  <c r="AM9" i="7"/>
  <c r="AL9" i="7"/>
  <c r="AK9" i="7"/>
  <c r="AI9" i="7"/>
  <c r="AH9" i="7"/>
  <c r="AG9" i="7"/>
  <c r="AF9" i="7"/>
  <c r="AE9" i="7"/>
  <c r="AD9" i="7"/>
  <c r="AB9" i="7"/>
  <c r="AA9" i="7"/>
  <c r="Z9" i="7"/>
  <c r="Y9" i="7"/>
  <c r="X9" i="7"/>
  <c r="W9" i="7"/>
  <c r="U9" i="7"/>
  <c r="T9" i="7"/>
  <c r="S9" i="7"/>
  <c r="R9" i="7"/>
  <c r="Q9" i="7"/>
  <c r="P9" i="7"/>
  <c r="N9" i="7"/>
  <c r="M9" i="7"/>
  <c r="L9" i="7"/>
  <c r="K9" i="7"/>
  <c r="J9" i="7"/>
  <c r="I9" i="7"/>
  <c r="G9" i="7"/>
  <c r="F9" i="7"/>
  <c r="E9" i="7"/>
  <c r="D9" i="7"/>
  <c r="C9" i="7"/>
  <c r="B9" i="7"/>
  <c r="AP8" i="7"/>
  <c r="AO8" i="7"/>
  <c r="AN8" i="7"/>
  <c r="AM8" i="7"/>
  <c r="AL8" i="7"/>
  <c r="AK8" i="7"/>
  <c r="AI8" i="7"/>
  <c r="AH8" i="7"/>
  <c r="AG8" i="7"/>
  <c r="AF8" i="7"/>
  <c r="AE8" i="7"/>
  <c r="AD8" i="7"/>
  <c r="AB8" i="7"/>
  <c r="AA8" i="7"/>
  <c r="Z8" i="7"/>
  <c r="Y8" i="7"/>
  <c r="X8" i="7"/>
  <c r="W8" i="7"/>
  <c r="U8" i="7"/>
  <c r="T8" i="7"/>
  <c r="S8" i="7"/>
  <c r="R8" i="7"/>
  <c r="Q8" i="7"/>
  <c r="P8" i="7"/>
  <c r="N8" i="7"/>
  <c r="M8" i="7"/>
  <c r="L8" i="7"/>
  <c r="K8" i="7"/>
  <c r="J8" i="7"/>
  <c r="I8" i="7"/>
  <c r="G8" i="7"/>
  <c r="F8" i="7"/>
  <c r="E8" i="7"/>
  <c r="D8" i="7"/>
  <c r="C8" i="7"/>
  <c r="B8" i="7"/>
  <c r="AP7" i="7"/>
  <c r="AO7" i="7"/>
  <c r="AN7" i="7"/>
  <c r="AM7" i="7"/>
  <c r="AL7" i="7"/>
  <c r="AK7" i="7"/>
  <c r="AI7" i="7"/>
  <c r="AH7" i="7"/>
  <c r="AG7" i="7"/>
  <c r="AF7" i="7"/>
  <c r="AE7" i="7"/>
  <c r="AD7" i="7"/>
  <c r="AB7" i="7"/>
  <c r="AA7" i="7"/>
  <c r="Z7" i="7"/>
  <c r="Y7" i="7"/>
  <c r="X7" i="7"/>
  <c r="W7" i="7"/>
  <c r="U7" i="7"/>
  <c r="T7" i="7"/>
  <c r="S7" i="7"/>
  <c r="R7" i="7"/>
  <c r="Q7" i="7"/>
  <c r="P7" i="7"/>
  <c r="N7" i="7"/>
  <c r="M7" i="7"/>
  <c r="L7" i="7"/>
  <c r="K7" i="7"/>
  <c r="J7" i="7"/>
  <c r="I7" i="7"/>
  <c r="G7" i="7"/>
  <c r="F7" i="7"/>
  <c r="E7" i="7"/>
  <c r="D7" i="7"/>
  <c r="C7" i="7"/>
  <c r="B7" i="7"/>
  <c r="AP6" i="7"/>
  <c r="AO6" i="7"/>
  <c r="AN6" i="7"/>
  <c r="AM6" i="7"/>
  <c r="AL6" i="7"/>
  <c r="AK6" i="7"/>
  <c r="AI6" i="7"/>
  <c r="AH6" i="7"/>
  <c r="AG6" i="7"/>
  <c r="AF6" i="7"/>
  <c r="AE6" i="7"/>
  <c r="AD6" i="7"/>
  <c r="AB6" i="7"/>
  <c r="AA6" i="7"/>
  <c r="Z6" i="7"/>
  <c r="Y6" i="7"/>
  <c r="X6" i="7"/>
  <c r="W6" i="7"/>
  <c r="U6" i="7"/>
  <c r="T6" i="7"/>
  <c r="S6" i="7"/>
  <c r="R6" i="7"/>
  <c r="Q6" i="7"/>
  <c r="P6" i="7"/>
  <c r="N6" i="7"/>
  <c r="M6" i="7"/>
  <c r="L6" i="7"/>
  <c r="K6" i="7"/>
  <c r="J6" i="7"/>
  <c r="I6" i="7"/>
  <c r="G6" i="7"/>
  <c r="F6" i="7"/>
  <c r="E6" i="7"/>
  <c r="D6" i="7"/>
  <c r="C6" i="7"/>
  <c r="B6" i="7"/>
  <c r="AP5" i="7"/>
  <c r="AO5" i="7"/>
  <c r="AN5" i="7"/>
  <c r="AM5" i="7"/>
  <c r="AL5" i="7"/>
  <c r="AK5" i="7"/>
  <c r="AI5" i="7"/>
  <c r="AH5" i="7"/>
  <c r="AG5" i="7"/>
  <c r="AF5" i="7"/>
  <c r="AE5" i="7"/>
  <c r="AD5" i="7"/>
  <c r="AB5" i="7"/>
  <c r="AA5" i="7"/>
  <c r="Z5" i="7"/>
  <c r="Y5" i="7"/>
  <c r="X5" i="7"/>
  <c r="W5" i="7"/>
  <c r="U5" i="7"/>
  <c r="T5" i="7"/>
  <c r="S5" i="7"/>
  <c r="R5" i="7"/>
  <c r="Q5" i="7"/>
  <c r="P5" i="7"/>
  <c r="N5" i="7"/>
  <c r="M5" i="7"/>
  <c r="L5" i="7"/>
  <c r="K5" i="7"/>
  <c r="J5" i="7"/>
  <c r="I5" i="7"/>
  <c r="G5" i="7"/>
  <c r="F5" i="7"/>
  <c r="E5" i="7"/>
  <c r="D5" i="7"/>
  <c r="C5" i="7"/>
  <c r="B5" i="7"/>
  <c r="B24" i="6"/>
  <c r="D5" i="3" s="1"/>
  <c r="F22" i="6"/>
  <c r="E22" i="6" s="1"/>
  <c r="F21" i="6"/>
  <c r="E21" i="6" s="1"/>
  <c r="F20" i="6"/>
  <c r="E20" i="6" s="1"/>
  <c r="F19" i="6"/>
  <c r="E19" i="6" s="1"/>
  <c r="F18" i="6"/>
  <c r="E18" i="6" s="1"/>
  <c r="F17" i="6"/>
  <c r="E17" i="6" s="1"/>
  <c r="F16" i="6"/>
  <c r="E16" i="6" s="1"/>
  <c r="F15" i="6"/>
  <c r="E15" i="6" s="1"/>
  <c r="F14" i="6"/>
  <c r="E14" i="6" s="1"/>
  <c r="F13" i="6"/>
  <c r="E13" i="6" s="1"/>
  <c r="F12" i="6"/>
  <c r="E12" i="6" s="1"/>
  <c r="B24" i="5"/>
  <c r="C5" i="3" s="1"/>
  <c r="F22" i="5"/>
  <c r="E22" i="5" s="1"/>
  <c r="F21" i="5"/>
  <c r="E21" i="5" s="1"/>
  <c r="F20" i="5"/>
  <c r="E20" i="5" s="1"/>
  <c r="F19" i="5"/>
  <c r="E19" i="5" s="1"/>
  <c r="F18" i="5"/>
  <c r="E18" i="5" s="1"/>
  <c r="F17" i="5"/>
  <c r="E17" i="5" s="1"/>
  <c r="F16" i="5"/>
  <c r="E16" i="5" s="1"/>
  <c r="F15" i="5"/>
  <c r="E15" i="5" s="1"/>
  <c r="F14" i="5"/>
  <c r="E14" i="5" s="1"/>
  <c r="F13" i="5"/>
  <c r="E13" i="5" s="1"/>
  <c r="F12" i="5"/>
  <c r="E12" i="5" s="1"/>
  <c r="B24" i="4"/>
  <c r="B5" i="3" s="1"/>
  <c r="F22" i="4"/>
  <c r="E22" i="4" s="1"/>
  <c r="F21" i="4"/>
  <c r="E21" i="4" s="1"/>
  <c r="F20" i="4"/>
  <c r="E20" i="4" s="1"/>
  <c r="F19" i="4"/>
  <c r="E19" i="4" s="1"/>
  <c r="F18" i="4"/>
  <c r="E18" i="4" s="1"/>
  <c r="F17" i="4"/>
  <c r="E17" i="4" s="1"/>
  <c r="F16" i="4"/>
  <c r="E16" i="4" s="1"/>
  <c r="F15" i="4"/>
  <c r="E15" i="4" s="1"/>
  <c r="F14" i="4"/>
  <c r="E14" i="4" s="1"/>
  <c r="F13" i="4"/>
  <c r="E13" i="4" s="1"/>
  <c r="F12" i="4"/>
  <c r="E12" i="4" s="1"/>
  <c r="D23" i="3"/>
  <c r="D22" i="3"/>
  <c r="D21" i="3"/>
  <c r="D19" i="3"/>
  <c r="D17" i="3"/>
  <c r="D13" i="3"/>
  <c r="D12" i="3"/>
  <c r="D11" i="3"/>
  <c r="D10" i="3"/>
  <c r="D9" i="3"/>
  <c r="D8" i="3"/>
  <c r="D7" i="3"/>
  <c r="D6" i="3"/>
  <c r="B22" i="2"/>
  <c r="B18" i="2"/>
  <c r="B21" i="2" s="1"/>
  <c r="D15" i="3" l="1"/>
  <c r="C17" i="3"/>
  <c r="B17" i="3"/>
  <c r="AJ2" i="8"/>
  <c r="C23" i="3" s="1"/>
  <c r="AC2" i="8"/>
  <c r="C22" i="3" s="1"/>
  <c r="V2" i="8"/>
  <c r="C21" i="3" s="1"/>
  <c r="O2" i="8"/>
  <c r="C20" i="3" s="1"/>
  <c r="H2" i="8"/>
  <c r="C19" i="3" s="1"/>
  <c r="A2" i="8"/>
  <c r="AJ2" i="7"/>
  <c r="B23" i="3" s="1"/>
  <c r="AC2" i="7"/>
  <c r="B22" i="3" s="1"/>
  <c r="V2" i="7"/>
  <c r="B21" i="3" s="1"/>
  <c r="O2" i="7"/>
  <c r="B20" i="3" s="1"/>
  <c r="H2" i="7"/>
  <c r="B19" i="3" s="1"/>
  <c r="A2" i="7"/>
  <c r="B12" i="3"/>
  <c r="C12" i="3"/>
  <c r="B13" i="3"/>
  <c r="C13" i="3"/>
  <c r="B19" i="2"/>
  <c r="B20" i="2" s="1"/>
  <c r="B11" i="3" l="1"/>
  <c r="B10" i="3"/>
  <c r="C9" i="3"/>
  <c r="C10" i="3"/>
  <c r="B9" i="3"/>
  <c r="C8" i="3"/>
  <c r="B8" i="3"/>
  <c r="C7" i="3"/>
  <c r="B7" i="3"/>
  <c r="C6" i="3"/>
  <c r="B6" i="3"/>
  <c r="C11" i="3"/>
  <c r="B16" i="3"/>
  <c r="B15" i="3"/>
  <c r="C16" i="3"/>
  <c r="C15" i="3"/>
  <c r="B25" i="3" l="1"/>
</calcChain>
</file>

<file path=xl/sharedStrings.xml><?xml version="1.0" encoding="utf-8"?>
<sst xmlns="http://schemas.openxmlformats.org/spreadsheetml/2006/main" count="339" uniqueCount="118">
  <si>
    <t>I2 | Investment Cost Comparator</t>
  </si>
  <si>
    <t>Save a personal copy. Gold cells are editable. White cells calculate. Formula protection has no password; unprotect a sheet to inspect it.</t>
  </si>
  <si>
    <t>Use desktop Microsoft Excel. No macros, links to accounts, live prices, or automatic orders. PDF is a reading aid; it cannot recalculate.</t>
  </si>
  <si>
    <t>Known zero must be recorded explicitly. Unknown, invalid, and inactive are different states. Changing one input does not confirm other inputs.</t>
  </si>
  <si>
    <t>1. Set one shared scenario. This is an additive monthly model, not an actual account return. Contributions arrive at the start of scheduled months. Fixed annual fees are spread evenly across months.</t>
  </si>
  <si>
    <t>2. Complete each active option. Record a real schedule/source/date or label it Scenario. Every fee needs Known, Zero, Scenario, Not applicable or Included; Unknown does not become free.</t>
  </si>
  <si>
    <t>3. Included requires naming the parent charge exactly as a row label. The parent must itself have a usable numeric state. Do not subtract a fund expense twice when return is already net of it.</t>
  </si>
  <si>
    <t>4. Overview separates known explicit charges, embedded fund expense, implicit estimates and complete annual total. A constant reference balance is different from the changing balance in growth.</t>
  </si>
  <si>
    <t>6. Counterfactual rows remove one group at a time. Their effects are not additive. Removing fund expense or every charge requires Gross return; other rows can still work in Net mode.</t>
  </si>
  <si>
    <t>7. Each Schedule contains 360 months and six scenarios. Columns A:G show the all-cost case. Other scenarios are to the right. PDF shows instructions, inputs and results, not all 360 rows.</t>
  </si>
  <si>
    <t>No taxes, withdrawals, changing prices, inflation or variable fee tiers. Negative modeled ending balances stop at INSUFFICIENT FUNDS. Update source/date when terms change; a model does not verify a quote.</t>
  </si>
  <si>
    <t>A common comparison scenario</t>
  </si>
  <si>
    <t>All forward balances are hypothetical. Gold cells are inputs; blank means missing.</t>
  </si>
  <si>
    <t>Goal / scope</t>
  </si>
  <si>
    <t>One goal and equivalent holdings exposure.</t>
  </si>
  <si>
    <t>Account category</t>
  </si>
  <si>
    <t>Check account and service separately.</t>
  </si>
  <si>
    <t>Reference balance USD</t>
  </si>
  <si>
    <t>Constant annual inventory, not the growth balance.</t>
  </si>
  <si>
    <t>Initial balance USD</t>
  </si>
  <si>
    <t>Already invested; initial trades are counted separately.</t>
  </si>
  <si>
    <t>Contribution / event USD</t>
  </si>
  <si>
    <t>New dollars at START of each scheduled month.</t>
  </si>
  <si>
    <t>Frequency</t>
  </si>
  <si>
    <t>Monthly / Quarterly / Annual.</t>
  </si>
  <si>
    <t>First event month</t>
  </si>
  <si>
    <t>Integer 1..12, relative to scenario start.</t>
  </si>
  <si>
    <t>Duration months</t>
  </si>
  <si>
    <t>Integer 1..360.</t>
  </si>
  <si>
    <t>Annual assumed return</t>
  </si>
  <si>
    <t>Nominal annual assumption divided by 12.</t>
  </si>
  <si>
    <t>Return basis</t>
  </si>
  <si>
    <t>Unknown</t>
  </si>
  <si>
    <t>Gross or Net of fund expense.</t>
  </si>
  <si>
    <t>Start date YYYY-MM-DD</t>
  </si>
  <si>
    <t>Date labels only; no tax-year eligibility calculation.</t>
  </si>
  <si>
    <t>Comparison basis</t>
  </si>
  <si>
    <t>Unconfirmed</t>
  </si>
  <si>
    <t>Equivalent exposure/calendar / Different services / Unconfirmed.</t>
  </si>
  <si>
    <t>Months between events</t>
  </si>
  <si>
    <t>Annual event count</t>
  </si>
  <si>
    <t>Reference ready</t>
  </si>
  <si>
    <t>Growth inputs</t>
  </si>
  <si>
    <t>Scope/date</t>
  </si>
  <si>
    <t>Fictional example: Option A costs $5 at a constant $5,000. Option B costs $89.50. If B advice is Unknown, known explicit = $72, embedded = $5, known combined = $77; full total is pending.</t>
  </si>
  <si>
    <t>Compare costs without losing the context</t>
  </si>
  <si>
    <t>Known subtotals remain visible. Forward results are scenarios, not predictions.</t>
  </si>
  <si>
    <t>Measure</t>
  </si>
  <si>
    <t>Option A</t>
  </si>
  <si>
    <t>Option B</t>
  </si>
  <si>
    <t>Option C</t>
  </si>
  <si>
    <t>Option state / evidence</t>
  </si>
  <si>
    <t>Known explicit annual USD</t>
  </si>
  <si>
    <t>Known embedded annual USD</t>
  </si>
  <si>
    <t>Known implicit annual USD</t>
  </si>
  <si>
    <t>Known combined annual USD</t>
  </si>
  <si>
    <t>Complete annual total USD</t>
  </si>
  <si>
    <t>Fixed/event burden %</t>
  </si>
  <si>
    <t>One-time upfront / exit USD</t>
  </si>
  <si>
    <t>Annual missing terms</t>
  </si>
  <si>
    <t>All-cost terminal USD</t>
  </si>
  <si>
    <t>Modeled charges USD</t>
  </si>
  <si>
    <t>Total contributions USD</t>
  </si>
  <si>
    <t>Without fixed fees: terminal USD</t>
  </si>
  <si>
    <t>Without advice: terminal USD</t>
  </si>
  <si>
    <t>Without transactions: terminal USD</t>
  </si>
  <si>
    <t>Without fund expense: terminal USD</t>
  </si>
  <si>
    <t>Without all charges: terminal USD</t>
  </si>
  <si>
    <t>Comparison interpretation</t>
  </si>
  <si>
    <t>Counterfactuals are separate scenarios, not additive fee effects. “Modeled charges” in Net mode excludes the already embedded fund expense. Economic expense remains visible in the inventory.</t>
  </si>
  <si>
    <t>Option A | fee schedule</t>
  </si>
  <si>
    <t>Use explicit states. Percent inputs accept Excel percentages. Source/date covers this complete schedule.</t>
  </si>
  <si>
    <t>Use</t>
  </si>
  <si>
    <t>Active</t>
  </si>
  <si>
    <t>Name</t>
  </si>
  <si>
    <t>Service / account</t>
  </si>
  <si>
    <t>Evidence type</t>
  </si>
  <si>
    <t>Effective / as-of date</t>
  </si>
  <si>
    <t>Evidence source</t>
  </si>
  <si>
    <t>Cost or activity</t>
  </si>
  <si>
    <t>Value</t>
  </si>
  <si>
    <t>State</t>
  </si>
  <si>
    <t>Included in parent row</t>
  </si>
  <si>
    <t>Usable value</t>
  </si>
  <si>
    <t>Input state</t>
  </si>
  <si>
    <t>Fixed platform USD/year</t>
  </si>
  <si>
    <t>Fixed custody USD/year</t>
  </si>
  <si>
    <t>Advice annual rate</t>
  </si>
  <si>
    <t>Other annual rate</t>
  </si>
  <si>
    <t>Fund expense annual rate</t>
  </si>
  <si>
    <t>Trade USD/order</t>
  </si>
  <si>
    <t>Trades per event</t>
  </si>
  <si>
    <t>Initial trade count</t>
  </si>
  <si>
    <t>Implicit USD/event</t>
  </si>
  <si>
    <t>Upfront USD once</t>
  </si>
  <si>
    <t>Exit USD once</t>
  </si>
  <si>
    <t>Evidence state</t>
  </si>
  <si>
    <t>Included avoids a second deduction only when a named parent charge has a usable value. A published fund-net return already includes fund expense; keep the expense in the inventory and select Net in Scenario.</t>
  </si>
  <si>
    <t>Option B | fee schedule</t>
  </si>
  <si>
    <t>Option C | fee schedule</t>
  </si>
  <si>
    <t>Inactive</t>
  </si>
  <si>
    <t>Option A | monthly model</t>
  </si>
  <si>
    <t>All costs</t>
  </si>
  <si>
    <t>Without fixed</t>
  </si>
  <si>
    <t>Without advice</t>
  </si>
  <si>
    <t>Without transactions</t>
  </si>
  <si>
    <t>Without fund</t>
  </si>
  <si>
    <t>Without all</t>
  </si>
  <si>
    <t>Month</t>
  </si>
  <si>
    <t>Opening USD</t>
  </si>
  <si>
    <t>New USD</t>
  </si>
  <si>
    <t>Modeled cost</t>
  </si>
  <si>
    <t>Ending USD</t>
  </si>
  <si>
    <t>Cumul. cost</t>
  </si>
  <si>
    <t>Option B | monthly model</t>
  </si>
  <si>
    <t>Option C | monthly model</t>
  </si>
  <si>
    <t>Investing You Can Explain | Groundwell Press | YOUR COPY | USD | v1.1</t>
  </si>
  <si>
    <t>5. Confirm Equivalent exposure/calendar explicitly to isolate fees. Blank, Unconfirmed or unrecognized comparison states stay pending. Different services require a separate value judgment. Same fund-net return does not isolate fund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</si>
</sst>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0.00"/>
  </numFmts>
  <fonts count="3" x14ac:knownFonts="1">
    <font>
      <sz val="11"/>
      <color rgb="FF16372F"/>
      <name val="Arial"/>
    </font>
    <font>
      <b/>
      <sz val="19"/>
      <color rgb="FFFFFFFF"/>
      <name val="Arial"/>
    </font>
    <font>
      <b/>
      <sz val="11"/>
      <color rgb="FFFFFFFF"/>
      <name val="Arial"/>
    </font>
  </fonts>
  <fills count="4">
    <fill>
      <patternFill patternType="none"/>
    </fill>
    <fill>
      <patternFill patternType="gray125"/>
    </fill>
    <fill>
      <patternFill patternType="solid">
        <fgColor rgb="FF16372F"/>
        <bgColor indexed="64"/>
      </patternFill>
    </fill>
    <fill>
      <patternFill patternType="solid">
        <fgColor rgb="FFFFEFBD"/>
        <bgColor indexed="64"/>
      </patternFill>
    </fill>
  </fills>
  <borders count="4">
    <border>
      <left/>
      <right/>
      <top/>
      <bottom/>
      <diagonal/>
    </border>
    <border>
      <left/>
      <right style="thin">
        <color rgb="FFD8D8D8"/>
      </right>
      <top/>
      <bottom/>
      <diagonal/>
    </border>
    <border>
      <left style="thin">
        <color rgb="FFD8D8D8"/>
      </left>
      <right style="thin">
        <color rgb="FFD8D8D8"/>
      </right>
      <top/>
      <bottom/>
      <diagonal/>
    </border>
    <border>
      <left style="thin">
        <color rgb="FFD8D8D8"/>
      </left>
      <right/>
      <top/>
      <bottom/>
      <diagonal/>
    </border>
  </borders>
  <cellStyleXfs count="1">
    <xf numFmtId="0" fontId="0" fillId="0" borderId="0"/>
  </cellStyleXfs>
  <cellXfs count="33">
    <xf numFmtId="0" fontId="0" fillId="0" borderId="0" xfId="0" applyAlignment="1">
      <alignment vertical="center" wrapText="1"/>
    </xf>
    <xf numFmtId="0" fontId="2" fillId="2" borderId="0" xfId="0" applyFont="1" applyFill="1" applyAlignment="1">
      <alignment vertical="center" wrapText="1"/>
    </xf>
    <xf numFmtId="49" fontId="0" fillId="3" borderId="0" xfId="0" applyNumberFormat="1" applyFill="1" applyAlignment="1" applyProtection="1">
      <alignment vertical="center" wrapText="1"/>
      <protection locked="0"/>
    </xf>
    <xf numFmtId="164" fontId="0" fillId="3" borderId="0" xfId="0" applyNumberFormat="1" applyFill="1" applyAlignment="1" applyProtection="1">
      <alignment vertical="center"/>
      <protection locked="0"/>
    </xf>
    <xf numFmtId="10" fontId="0" fillId="3" borderId="0" xfId="0" applyNumberFormat="1" applyFill="1" applyAlignment="1" applyProtection="1">
      <alignment vertical="center"/>
      <protection locked="0"/>
    </xf>
    <xf numFmtId="0" fontId="0" fillId="3" borderId="0" xfId="0" applyFill="1" applyAlignment="1" applyProtection="1">
      <alignment vertical="center"/>
      <protection locked="0"/>
    </xf>
    <xf numFmtId="164" fontId="0" fillId="0" borderId="0" xfId="0" applyNumberFormat="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1"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0" fillId="0" borderId="1" xfId="0" applyBorder="1" applyAlignment="1">
      <alignment horizontal="left" vertical="center" wrapText="1" inden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164" fontId="0" fillId="0" borderId="1" xfId="0" applyNumberFormat="1" applyBorder="1" applyAlignment="1">
      <alignment horizontal="left" vertical="center" wrapText="1" indent="1"/>
    </xf>
    <xf numFmtId="164" fontId="0" fillId="0" borderId="2" xfId="0" applyNumberFormat="1" applyBorder="1" applyAlignment="1">
      <alignment horizontal="left" vertical="center" wrapText="1" indent="1"/>
    </xf>
    <xf numFmtId="164" fontId="0" fillId="0" borderId="3" xfId="0" applyNumberFormat="1" applyBorder="1" applyAlignment="1">
      <alignment horizontal="left" vertical="center" wrapText="1" indent="1"/>
    </xf>
    <xf numFmtId="10" fontId="0" fillId="0" borderId="1" xfId="0" applyNumberFormat="1" applyBorder="1" applyAlignment="1">
      <alignment horizontal="left" vertical="center" wrapText="1" indent="1"/>
    </xf>
    <xf numFmtId="10" fontId="0" fillId="0" borderId="2" xfId="0" applyNumberFormat="1" applyBorder="1" applyAlignment="1">
      <alignment horizontal="left" vertical="center" wrapText="1" indent="1"/>
    </xf>
    <xf numFmtId="10" fontId="0" fillId="0" borderId="3" xfId="0" applyNumberFormat="1" applyBorder="1" applyAlignment="1">
      <alignment horizontal="left" vertical="center" wrapText="1" indent="1"/>
    </xf>
    <xf numFmtId="164" fontId="0" fillId="3" borderId="1" xfId="0" applyNumberFormat="1" applyFill="1" applyBorder="1" applyAlignment="1" applyProtection="1">
      <alignment horizontal="left" vertical="center" indent="1"/>
      <protection locked="0"/>
    </xf>
    <xf numFmtId="49" fontId="0" fillId="3" borderId="2" xfId="0" applyNumberFormat="1" applyFill="1" applyBorder="1" applyAlignment="1" applyProtection="1">
      <alignment horizontal="left" vertical="center" wrapText="1" indent="1"/>
      <protection locked="0"/>
    </xf>
    <xf numFmtId="10" fontId="0" fillId="3" borderId="1" xfId="0" applyNumberFormat="1" applyFill="1" applyBorder="1" applyAlignment="1" applyProtection="1">
      <alignment horizontal="left" vertical="center" indent="1"/>
      <protection locked="0"/>
    </xf>
    <xf numFmtId="0" fontId="0" fillId="3" borderId="1" xfId="0" applyFill="1" applyBorder="1" applyAlignment="1" applyProtection="1">
      <alignment horizontal="left" vertical="center" indent="1"/>
      <protection locked="0"/>
    </xf>
    <xf numFmtId="0" fontId="0" fillId="0" borderId="0" xfId="0" applyAlignment="1">
      <alignment vertical="center" wrapText="1"/>
    </xf>
    <xf numFmtId="0" fontId="1" fillId="2" borderId="0" xfId="0" applyFont="1" applyFill="1" applyAlignment="1">
      <alignment vertical="center" wrapText="1"/>
    </xf>
    <xf numFmtId="0" fontId="0" fillId="0" borderId="1" xfId="0" applyBorder="1" applyAlignment="1">
      <alignment horizontal="left" vertical="center" wrapText="1" inden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49" fontId="0" fillId="3" borderId="0" xfId="0" applyNumberFormat="1" applyFill="1" applyAlignment="1" applyProtection="1">
      <alignment vertical="center" wrapText="1"/>
      <protection locked="0"/>
    </xf>
    <xf numFmtId="0" fontId="2" fillId="2"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showGridLines="0" workbookViewId="0">
      <pane ySplit="3" topLeftCell="A4" activePane="bottomLeft" state="frozen"/>
      <selection pane="bottomLeft" sqref="A1:D1"/>
    </sheetView>
  </sheetViews>
  <sheetFormatPr defaultRowHeight="14.25" x14ac:dyDescent="0.2"/>
  <cols>
    <col min="1" max="4" width="24" customWidth="1"/>
  </cols>
  <sheetData>
    <row r="1" spans="1:4" ht="42" customHeight="1" x14ac:dyDescent="0.2">
      <c r="A1" s="27" t="s">
        <v>0</v>
      </c>
      <c r="B1" s="26"/>
      <c r="C1" s="26"/>
      <c r="D1" s="26"/>
    </row>
    <row r="2" spans="1:4" ht="42" customHeight="1" x14ac:dyDescent="0.2">
      <c r="A2" s="26" t="s">
        <v>116</v>
      </c>
      <c r="B2" s="26"/>
      <c r="C2" s="26"/>
      <c r="D2" s="26"/>
    </row>
    <row r="4" spans="1:4" ht="63.95" customHeight="1" x14ac:dyDescent="0.2">
      <c r="A4" s="26" t="s">
        <v>1</v>
      </c>
      <c r="B4" s="26"/>
      <c r="C4" s="26"/>
      <c r="D4" s="26"/>
    </row>
    <row r="5" spans="1:4" ht="63.95" customHeight="1" x14ac:dyDescent="0.2">
      <c r="A5" s="26" t="s">
        <v>2</v>
      </c>
      <c r="B5" s="26"/>
      <c r="C5" s="26"/>
      <c r="D5" s="26"/>
    </row>
    <row r="6" spans="1:4" ht="63.95" customHeight="1" x14ac:dyDescent="0.2">
      <c r="A6" s="26" t="s">
        <v>3</v>
      </c>
      <c r="B6" s="26"/>
      <c r="C6" s="26"/>
      <c r="D6" s="26"/>
    </row>
    <row r="7" spans="1:4" ht="63.95" customHeight="1" x14ac:dyDescent="0.2">
      <c r="A7" s="26" t="s">
        <v>4</v>
      </c>
      <c r="B7" s="26"/>
      <c r="C7" s="26"/>
      <c r="D7" s="26"/>
    </row>
    <row r="8" spans="1:4" ht="63.95" customHeight="1" x14ac:dyDescent="0.2">
      <c r="A8" s="26" t="s">
        <v>5</v>
      </c>
      <c r="B8" s="26"/>
      <c r="C8" s="26"/>
      <c r="D8" s="26"/>
    </row>
    <row r="9" spans="1:4" ht="63.95" customHeight="1" x14ac:dyDescent="0.2">
      <c r="A9" s="26" t="s">
        <v>6</v>
      </c>
      <c r="B9" s="26"/>
      <c r="C9" s="26"/>
      <c r="D9" s="26"/>
    </row>
    <row r="10" spans="1:4" ht="63.95" customHeight="1" x14ac:dyDescent="0.2">
      <c r="A10" s="26" t="s">
        <v>7</v>
      </c>
      <c r="B10" s="26"/>
      <c r="C10" s="26"/>
      <c r="D10" s="26"/>
    </row>
    <row r="11" spans="1:4" ht="63.95" customHeight="1" x14ac:dyDescent="0.2">
      <c r="A11" s="26" t="s">
        <v>117</v>
      </c>
      <c r="B11" s="26"/>
      <c r="C11" s="26"/>
      <c r="D11" s="26"/>
    </row>
    <row r="12" spans="1:4" ht="63.95" customHeight="1" x14ac:dyDescent="0.2">
      <c r="A12" s="26" t="s">
        <v>8</v>
      </c>
      <c r="B12" s="26"/>
      <c r="C12" s="26"/>
      <c r="D12" s="26"/>
    </row>
    <row r="13" spans="1:4" ht="63.95" customHeight="1" x14ac:dyDescent="0.2">
      <c r="A13" s="26" t="s">
        <v>9</v>
      </c>
      <c r="B13" s="26"/>
      <c r="C13" s="26"/>
      <c r="D13" s="26"/>
    </row>
    <row r="14" spans="1:4" ht="63.95" customHeight="1" x14ac:dyDescent="0.2">
      <c r="A14" s="26" t="s">
        <v>10</v>
      </c>
      <c r="B14" s="26"/>
      <c r="C14" s="26"/>
      <c r="D14" s="26"/>
    </row>
  </sheetData>
  <sheetProtection sheet="1" objects="1" scenarios="1"/>
  <mergeCells count="13">
    <mergeCell ref="A1:D1"/>
    <mergeCell ref="A2:D2"/>
    <mergeCell ref="A4:D4"/>
    <mergeCell ref="A5:D5"/>
    <mergeCell ref="A6:D6"/>
    <mergeCell ref="A12:D12"/>
    <mergeCell ref="A13:D13"/>
    <mergeCell ref="A14:D14"/>
    <mergeCell ref="A7:D7"/>
    <mergeCell ref="A8:D8"/>
    <mergeCell ref="A9:D9"/>
    <mergeCell ref="A10:D10"/>
    <mergeCell ref="A11:D11"/>
  </mergeCells>
  <pageMargins left="0.35" right="0.35" top="0.4" bottom="0.4" header="0.2" footer="0.2"/>
  <pageSetup scale="95" fitToHeight="0" orientation="portrait" r:id="rId1"/>
  <headerFooter>
    <oddFooter>&amp;CInvesting You Can Explain | I2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4"/>
  <sheetViews>
    <sheetView showGridLines="0" workbookViewId="0">
      <pane ySplit="3" topLeftCell="A4" activePane="bottomLeft" state="frozen"/>
      <selection pane="bottomLeft" sqref="A1:C1"/>
    </sheetView>
  </sheetViews>
  <sheetFormatPr defaultRowHeight="14.25" x14ac:dyDescent="0.2"/>
  <cols>
    <col min="1" max="1" width="34" customWidth="1"/>
    <col min="2" max="2" width="29" customWidth="1"/>
    <col min="3" max="3" width="43" customWidth="1"/>
  </cols>
  <sheetData>
    <row r="1" spans="1:3" ht="42" customHeight="1" x14ac:dyDescent="0.2">
      <c r="A1" s="27" t="s">
        <v>11</v>
      </c>
      <c r="B1" s="26"/>
      <c r="C1" s="26"/>
    </row>
    <row r="2" spans="1:3" ht="42" customHeight="1" x14ac:dyDescent="0.2">
      <c r="A2" s="26" t="s">
        <v>12</v>
      </c>
      <c r="B2" s="26"/>
      <c r="C2" s="26"/>
    </row>
    <row r="4" spans="1:3" ht="42" customHeight="1" x14ac:dyDescent="0.2">
      <c r="A4" t="s">
        <v>13</v>
      </c>
      <c r="B4" s="2"/>
      <c r="C4" t="s">
        <v>14</v>
      </c>
    </row>
    <row r="5" spans="1:3" ht="42" customHeight="1" x14ac:dyDescent="0.2">
      <c r="A5" t="s">
        <v>15</v>
      </c>
      <c r="B5" s="2"/>
      <c r="C5" t="s">
        <v>16</v>
      </c>
    </row>
    <row r="6" spans="1:3" ht="42" customHeight="1" x14ac:dyDescent="0.2">
      <c r="A6" t="s">
        <v>17</v>
      </c>
      <c r="B6" s="3"/>
      <c r="C6" t="s">
        <v>18</v>
      </c>
    </row>
    <row r="7" spans="1:3" ht="42" customHeight="1" x14ac:dyDescent="0.2">
      <c r="A7" t="s">
        <v>19</v>
      </c>
      <c r="B7" s="3"/>
      <c r="C7" t="s">
        <v>20</v>
      </c>
    </row>
    <row r="8" spans="1:3" ht="42" customHeight="1" x14ac:dyDescent="0.2">
      <c r="A8" t="s">
        <v>21</v>
      </c>
      <c r="B8" s="3"/>
      <c r="C8" t="s">
        <v>22</v>
      </c>
    </row>
    <row r="9" spans="1:3" ht="42" customHeight="1" x14ac:dyDescent="0.2">
      <c r="A9" t="s">
        <v>23</v>
      </c>
      <c r="B9" s="2"/>
      <c r="C9" t="s">
        <v>24</v>
      </c>
    </row>
    <row r="10" spans="1:3" ht="42" customHeight="1" x14ac:dyDescent="0.2">
      <c r="A10" t="s">
        <v>25</v>
      </c>
      <c r="B10" s="5"/>
      <c r="C10" t="s">
        <v>26</v>
      </c>
    </row>
    <row r="11" spans="1:3" ht="42" customHeight="1" x14ac:dyDescent="0.2">
      <c r="A11" t="s">
        <v>27</v>
      </c>
      <c r="B11" s="5"/>
      <c r="C11" t="s">
        <v>28</v>
      </c>
    </row>
    <row r="12" spans="1:3" ht="42" customHeight="1" x14ac:dyDescent="0.2">
      <c r="A12" t="s">
        <v>29</v>
      </c>
      <c r="B12" s="4"/>
      <c r="C12" t="s">
        <v>30</v>
      </c>
    </row>
    <row r="13" spans="1:3" ht="42" customHeight="1" x14ac:dyDescent="0.2">
      <c r="A13" t="s">
        <v>31</v>
      </c>
      <c r="B13" s="2" t="s">
        <v>32</v>
      </c>
      <c r="C13" t="s">
        <v>33</v>
      </c>
    </row>
    <row r="14" spans="1:3" ht="42" customHeight="1" x14ac:dyDescent="0.2">
      <c r="A14" t="s">
        <v>34</v>
      </c>
      <c r="B14" s="2"/>
      <c r="C14" t="s">
        <v>35</v>
      </c>
    </row>
    <row r="15" spans="1:3" ht="42" customHeight="1" x14ac:dyDescent="0.2">
      <c r="A15" t="s">
        <v>36</v>
      </c>
      <c r="B15" s="2" t="s">
        <v>37</v>
      </c>
      <c r="C15" t="s">
        <v>38</v>
      </c>
    </row>
    <row r="18" spans="1:3" ht="32.1" customHeight="1" x14ac:dyDescent="0.2">
      <c r="A18" t="s">
        <v>39</v>
      </c>
      <c r="B18" t="str">
        <f>IF(B9="Monthly",1,IF(B9="Quarterly",3,IF(B9="Annual",12,"PENDING frequency")))</f>
        <v>PENDING frequency</v>
      </c>
    </row>
    <row r="19" spans="1:3" ht="32.1" customHeight="1" x14ac:dyDescent="0.2">
      <c r="A19" t="s">
        <v>40</v>
      </c>
      <c r="B19" t="str">
        <f>IF(ISNUMBER(B18),12/B18,"PENDING frequency")</f>
        <v>PENDING frequency</v>
      </c>
    </row>
    <row r="20" spans="1:3" ht="32.1" customHeight="1" x14ac:dyDescent="0.2">
      <c r="A20" t="s">
        <v>41</v>
      </c>
      <c r="B20" t="str">
        <f>IFERROR(IF(AND(ISNUMBER(B6),B6&gt;=0,ISNUMBER(B19)),"Ready","PENDING reference/frequency"),"PENDING reference/frequency")</f>
        <v>PENDING reference/frequency</v>
      </c>
    </row>
    <row r="21" spans="1:3" ht="32.1" customHeight="1" x14ac:dyDescent="0.2">
      <c r="A21" t="s">
        <v>42</v>
      </c>
      <c r="B21" t="str">
        <f>IFERROR(IF(AND(COUNT(B7:B8,B10:B12)=5,B7&gt;=0,B8&gt;=0,B10&gt;=1,B10&lt;=12,B10=INT(B10),B11&gt;=1,B11&lt;=360,B11=INT(B11),B12&gt;=-1,B12&lt;=1,ISNUMBER(B18),OR(B13="Gross",B13="Net of fund expense")),"Ready","PENDING/INVALID growth inputs"),"PENDING/INVALID growth inputs")</f>
        <v>PENDING/INVALID growth inputs</v>
      </c>
    </row>
    <row r="22" spans="1:3" ht="32.1" customHeight="1" x14ac:dyDescent="0.2">
      <c r="A22" t="s">
        <v>43</v>
      </c>
      <c r="B22" t="str">
        <f>IFERROR(IF(AND(LEN(TRIM(B4))&gt;0,LEN(TRIM(B5))&gt;0,LEN(B14)=10,TEXT(DATE(VALUE(LEFT(B14,4)),VALUE(MID(B14,6,2)),VALUE(RIGHT(B14,2))),"yyyy-mm-dd")=B14),"Ready","PENDING scope/date"),"PENDING scope/date")</f>
        <v>PENDING scope/date</v>
      </c>
    </row>
    <row r="24" spans="1:3" ht="60" customHeight="1" x14ac:dyDescent="0.2">
      <c r="A24" s="26" t="s">
        <v>44</v>
      </c>
      <c r="B24" s="26"/>
      <c r="C24" s="26"/>
    </row>
  </sheetData>
  <sheetProtection sheet="1" objects="1" scenarios="1"/>
  <mergeCells count="3">
    <mergeCell ref="A1:C1"/>
    <mergeCell ref="A2:C2"/>
    <mergeCell ref="A24:C24"/>
  </mergeCells>
  <dataValidations count="3">
    <dataValidation type="list" allowBlank="1" showErrorMessage="1" errorTitle="Check input" error="Choose a listed state." sqref="B9" xr:uid="{00000000-0002-0000-0100-000000000000}">
      <formula1>"Monthly,Quarterly,Annual"</formula1>
    </dataValidation>
    <dataValidation type="list" allowBlank="1" showErrorMessage="1" errorTitle="Check input" error="Choose a listed state." sqref="B13" xr:uid="{00000000-0002-0000-0100-000001000000}">
      <formula1>"Gross,Net of fund expense,Unknown"</formula1>
    </dataValidation>
    <dataValidation type="list" allowBlank="1" showErrorMessage="1" errorTitle="Check input" error="Choose a listed state." sqref="B15" xr:uid="{00000000-0002-0000-0100-000002000000}">
      <formula1>"Equivalent exposure/calendar,Different services,Unconfirmed"</formula1>
    </dataValidation>
  </dataValidations>
  <pageMargins left="0.35" right="0.35" top="0.4" bottom="0.4" header="0.2" footer="0.2"/>
  <pageSetup scale="86" fitToHeight="0" orientation="portrait" r:id="rId1"/>
  <headerFooter>
    <oddFooter>&amp;CInvesting You Can Explain | I2 |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7"/>
  <sheetViews>
    <sheetView showGridLines="0" tabSelected="1" zoomScale="90" zoomScaleNormal="90" workbookViewId="0">
      <pane ySplit="3" topLeftCell="A4" activePane="bottomLeft" state="frozen"/>
      <selection pane="bottomLeft" sqref="A1:D1"/>
    </sheetView>
  </sheetViews>
  <sheetFormatPr defaultRowHeight="14.25" x14ac:dyDescent="0.2"/>
  <cols>
    <col min="1" max="1" width="39" customWidth="1"/>
    <col min="2" max="4" width="25" customWidth="1"/>
  </cols>
  <sheetData>
    <row r="1" spans="1:4" ht="42" customHeight="1" x14ac:dyDescent="0.2">
      <c r="A1" s="27" t="s">
        <v>45</v>
      </c>
      <c r="B1" s="26"/>
      <c r="C1" s="26"/>
      <c r="D1" s="26"/>
    </row>
    <row r="2" spans="1:4" ht="42" customHeight="1" x14ac:dyDescent="0.2">
      <c r="A2" s="26" t="s">
        <v>46</v>
      </c>
      <c r="B2" s="26"/>
      <c r="C2" s="26"/>
      <c r="D2" s="26"/>
    </row>
    <row r="4" spans="1:4" ht="32.1" customHeight="1" x14ac:dyDescent="0.2">
      <c r="A4" s="1" t="s">
        <v>47</v>
      </c>
      <c r="B4" s="10" t="s">
        <v>48</v>
      </c>
      <c r="C4" s="11" t="s">
        <v>49</v>
      </c>
      <c r="D4" s="12" t="s">
        <v>50</v>
      </c>
    </row>
    <row r="5" spans="1:4" ht="42" customHeight="1" x14ac:dyDescent="0.2">
      <c r="A5" t="s">
        <v>51</v>
      </c>
      <c r="B5" s="13" t="str">
        <f>'Option A'!B24</f>
        <v>PENDING evidence/name</v>
      </c>
      <c r="C5" s="14" t="str">
        <f>'Option B'!B24</f>
        <v>PENDING evidence/name</v>
      </c>
      <c r="D5" s="15" t="str">
        <f>'Option C'!B24</f>
        <v>Inactive</v>
      </c>
    </row>
    <row r="6" spans="1:4" ht="42" customHeight="1" x14ac:dyDescent="0.2">
      <c r="A6" t="s">
        <v>52</v>
      </c>
      <c r="B6" s="16" t="str">
        <f>IF(NOT('Option A'!$B$4="Active"),"Inactive",IF(NOT(Scenario!$B$20="Ready"),"PENDING reference/frequency",SUM('Option A'!E12:E13)+Scenario!$B$6*SUM('Option A'!E14:E15)+N('Option A'!E17)*N('Option A'!E18)*Scenario!$B$19))</f>
        <v>PENDING reference/frequency</v>
      </c>
      <c r="C6" s="17" t="str">
        <f>IF(NOT('Option B'!$B$4="Active"),"Inactive",IF(NOT(Scenario!$B$20="Ready"),"PENDING reference/frequency",SUM('Option B'!E12:E13)+Scenario!$B$6*SUM('Option B'!E14:E15)+N('Option B'!E17)*N('Option B'!E18)*Scenario!$B$19))</f>
        <v>PENDING reference/frequency</v>
      </c>
      <c r="D6" s="18" t="str">
        <f>IF(NOT('Option C'!$B$4="Active"),"Inactive",IF(NOT(Scenario!$B$20="Ready"),"PENDING reference/frequency",SUM('Option C'!E12:E13)+Scenario!$B$6*SUM('Option C'!E14:E15)+N('Option C'!E17)*N('Option C'!E18)*Scenario!$B$19))</f>
        <v>Inactive</v>
      </c>
    </row>
    <row r="7" spans="1:4" ht="42" customHeight="1" x14ac:dyDescent="0.2">
      <c r="A7" t="s">
        <v>53</v>
      </c>
      <c r="B7" s="16" t="str">
        <f>IF(NOT('Option A'!$B$4="Active"),"Inactive",IF(NOT(Scenario!$B$20="Ready"),"PENDING reference/frequency",Scenario!$B$6*N('Option A'!E16)))</f>
        <v>PENDING reference/frequency</v>
      </c>
      <c r="C7" s="17" t="str">
        <f>IF(NOT('Option B'!$B$4="Active"),"Inactive",IF(NOT(Scenario!$B$20="Ready"),"PENDING reference/frequency",Scenario!$B$6*N('Option B'!E16)))</f>
        <v>PENDING reference/frequency</v>
      </c>
      <c r="D7" s="18" t="str">
        <f>IF(NOT('Option C'!$B$4="Active"),"Inactive",IF(NOT(Scenario!$B$20="Ready"),"PENDING reference/frequency",Scenario!$B$6*N('Option C'!E16)))</f>
        <v>Inactive</v>
      </c>
    </row>
    <row r="8" spans="1:4" ht="42" customHeight="1" x14ac:dyDescent="0.2">
      <c r="A8" t="s">
        <v>54</v>
      </c>
      <c r="B8" s="16" t="str">
        <f>IF(NOT('Option A'!$B$4="Active"),"Inactive",IF(NOT(Scenario!$B$20="Ready"),"PENDING reference/frequency",N('Option A'!E20)*Scenario!$B$19))</f>
        <v>PENDING reference/frequency</v>
      </c>
      <c r="C8" s="17" t="str">
        <f>IF(NOT('Option B'!$B$4="Active"),"Inactive",IF(NOT(Scenario!$B$20="Ready"),"PENDING reference/frequency",N('Option B'!E20)*Scenario!$B$19))</f>
        <v>PENDING reference/frequency</v>
      </c>
      <c r="D8" s="18" t="str">
        <f>IF(NOT('Option C'!$B$4="Active"),"Inactive",IF(NOT(Scenario!$B$20="Ready"),"PENDING reference/frequency",N('Option C'!E20)*Scenario!$B$19))</f>
        <v>Inactive</v>
      </c>
    </row>
    <row r="9" spans="1:4" ht="42" customHeight="1" x14ac:dyDescent="0.2">
      <c r="A9" t="s">
        <v>55</v>
      </c>
      <c r="B9" s="16" t="str">
        <f>IF(NOT('Option A'!$B$4="Active"),"Inactive",IF(NOT(Scenario!$B$20="Ready"),"PENDING reference/frequency",SUM('Option A'!E12:E13)+Scenario!$B$6*SUM('Option A'!E14:E15)+N('Option A'!E17)*N('Option A'!E18)*Scenario!$B$19+Scenario!$B$6*N('Option A'!E16)+N('Option A'!E20)*Scenario!$B$19))</f>
        <v>PENDING reference/frequency</v>
      </c>
      <c r="C9" s="17" t="str">
        <f>IF(NOT('Option B'!$B$4="Active"),"Inactive",IF(NOT(Scenario!$B$20="Ready"),"PENDING reference/frequency",SUM('Option B'!E12:E13)+Scenario!$B$6*SUM('Option B'!E14:E15)+N('Option B'!E17)*N('Option B'!E18)*Scenario!$B$19+Scenario!$B$6*N('Option B'!E16)+N('Option B'!E20)*Scenario!$B$19))</f>
        <v>PENDING reference/frequency</v>
      </c>
      <c r="D9" s="18" t="str">
        <f>IF(NOT('Option C'!$B$4="Active"),"Inactive",IF(NOT(Scenario!$B$20="Ready"),"PENDING reference/frequency",SUM('Option C'!E12:E13)+Scenario!$B$6*SUM('Option C'!E14:E15)+N('Option C'!E17)*N('Option C'!E18)*Scenario!$B$19+Scenario!$B$6*N('Option C'!E16)+N('Option C'!E20)*Scenario!$B$19))</f>
        <v>Inactive</v>
      </c>
    </row>
    <row r="10" spans="1:4" ht="42" customHeight="1" x14ac:dyDescent="0.2">
      <c r="A10" t="s">
        <v>56</v>
      </c>
      <c r="B10" s="16" t="str">
        <f>IF(NOT('Option A'!$B$4="Active"),"Inactive",IF(NOT(Scenario!$B$20="Ready"),"PENDING reference/frequency",IF(AND(AND('Option A'!F12="Ready",'Option A'!F13="Ready",'Option A'!F14="Ready",'Option A'!F15="Ready",'Option A'!F16="Ready",'Option A'!F17="Ready",'Option A'!F18="Ready",'Option A'!F20="Ready"),LEFT('Option A'!B24,7)&lt;&gt;"PENDING",Scenario!B22="Ready"),B9,"PARTIAL: see missing terms")))</f>
        <v>PENDING reference/frequency</v>
      </c>
      <c r="C10" s="17" t="str">
        <f>IF(NOT('Option B'!$B$4="Active"),"Inactive",IF(NOT(Scenario!$B$20="Ready"),"PENDING reference/frequency",IF(AND(AND('Option B'!F12="Ready",'Option B'!F13="Ready",'Option B'!F14="Ready",'Option B'!F15="Ready",'Option B'!F16="Ready",'Option B'!F17="Ready",'Option B'!F18="Ready",'Option B'!F20="Ready"),LEFT('Option B'!B24,7)&lt;&gt;"PENDING",Scenario!B22="Ready"),C9,"PARTIAL: see missing terms")))</f>
        <v>PENDING reference/frequency</v>
      </c>
      <c r="D10" s="18" t="str">
        <f>IF(NOT('Option C'!$B$4="Active"),"Inactive",IF(NOT(Scenario!$B$20="Ready"),"PENDING reference/frequency",IF(AND(AND('Option C'!F12="Ready",'Option C'!F13="Ready",'Option C'!F14="Ready",'Option C'!F15="Ready",'Option C'!F16="Ready",'Option C'!F17="Ready",'Option C'!F18="Ready",'Option C'!F20="Ready"),LEFT('Option C'!B24,7)&lt;&gt;"PENDING",Scenario!B22="Ready"),D9,"PARTIAL: see missing terms")))</f>
        <v>Inactive</v>
      </c>
    </row>
    <row r="11" spans="1:4" ht="42" customHeight="1" x14ac:dyDescent="0.2">
      <c r="A11" t="s">
        <v>57</v>
      </c>
      <c r="B11" s="19" t="str">
        <f>IF(NOT('Option A'!$B$4="Active"),"Inactive",IF(NOT(Scenario!$B$20="Ready"),"PENDING reference/frequency",IF(Scenario!B6=0,"N/A: zero reference",IF(AND('Option A'!F12="Ready",'Option A'!F13="Ready",'Option A'!F17="Ready",'Option A'!F18="Ready",'Option A'!F20="Ready"),(SUM('Option A'!E12:E13)+(N('Option A'!E17)*N('Option A'!E18)+N('Option A'!E20))*Scenario!B19)/Scenario!B6,"PENDING fixed/event costs"))))</f>
        <v>PENDING reference/frequency</v>
      </c>
      <c r="C11" s="20" t="str">
        <f>IF(NOT('Option B'!$B$4="Active"),"Inactive",IF(NOT(Scenario!$B$20="Ready"),"PENDING reference/frequency",IF(Scenario!B6=0,"N/A: zero reference",IF(AND('Option B'!F12="Ready",'Option B'!F13="Ready",'Option B'!F17="Ready",'Option B'!F18="Ready",'Option B'!F20="Ready"),(SUM('Option B'!E12:E13)+(N('Option B'!E17)*N('Option B'!E18)+N('Option B'!E20))*Scenario!B19)/Scenario!B6,"PENDING fixed/event costs"))))</f>
        <v>PENDING reference/frequency</v>
      </c>
      <c r="D11" s="21" t="str">
        <f>IF(NOT('Option C'!$B$4="Active"),"Inactive",IF(NOT(Scenario!$B$20="Ready"),"PENDING reference/frequency",IF(Scenario!B6=0,"N/A: zero reference",IF(AND('Option C'!F12="Ready",'Option C'!F13="Ready",'Option C'!F17="Ready",'Option C'!F18="Ready",'Option C'!F20="Ready"),(SUM('Option C'!E12:E13)+(N('Option C'!E17)*N('Option C'!E18)+N('Option C'!E20))*Scenario!B19)/Scenario!B6,"PENDING fixed/event costs"))))</f>
        <v>Inactive</v>
      </c>
    </row>
    <row r="12" spans="1:4" ht="42" customHeight="1" x14ac:dyDescent="0.2">
      <c r="A12" t="s">
        <v>58</v>
      </c>
      <c r="B12" s="13" t="str">
        <f>IF('Option A'!B4="Inactive","Inactive",IF(AND('Option A'!F21="Ready",'Option A'!F22="Ready"),TEXT('Option A'!E21,"$0.00")&amp;" / "&amp;TEXT('Option A'!E22,"$0.00"),"PENDING one-time fees"))</f>
        <v>PENDING one-time fees</v>
      </c>
      <c r="C12" s="14" t="str">
        <f>IF('Option B'!B4="Inactive","Inactive",IF(AND('Option B'!F21="Ready",'Option B'!F22="Ready"),TEXT('Option B'!E21,"$0.00")&amp;" / "&amp;TEXT('Option B'!E22,"$0.00"),"PENDING one-time fees"))</f>
        <v>PENDING one-time fees</v>
      </c>
      <c r="D12" s="15" t="str">
        <f>IF('Option C'!B4="Inactive","Inactive",IF(AND('Option C'!F21="Ready",'Option C'!F22="Ready"),TEXT('Option C'!E21,"$0.00")&amp;" / "&amp;TEXT('Option C'!E22,"$0.00"),"PENDING one-time fees"))</f>
        <v>Inactive</v>
      </c>
    </row>
    <row r="13" spans="1:4" ht="75" customHeight="1" x14ac:dyDescent="0.2">
      <c r="A13" t="s">
        <v>59</v>
      </c>
      <c r="B13" s="13" t="str">
        <f>IF('Option A'!B4="Inactive","Inactive",IF(AND('Option A'!F12="Ready",'Option A'!F13="Ready",'Option A'!F14="Ready",'Option A'!F15="Ready",'Option A'!F16="Ready",'Option A'!F17="Ready",'Option A'!F18="Ready",'Option A'!F20="Ready"),"None",IF(8-COUNTIF('Option A'!F12:F18,"Ready")-IF('Option A'!F20="Ready",1,0)&lt;=2,IF('Option A'!F12="Ready","",'Option A'!A12&amp;"; ")&amp;IF('Option A'!F13="Ready","",'Option A'!A13&amp;"; ")&amp;IF('Option A'!F14="Ready","",'Option A'!A14&amp;"; ")&amp;IF('Option A'!F15="Ready","",'Option A'!A15&amp;"; ")&amp;IF('Option A'!F16="Ready","",'Option A'!A16&amp;"; ")&amp;IF('Option A'!F17="Ready","",'Option A'!A17&amp;"; ")&amp;IF('Option A'!F18="Ready","",'Option A'!A18&amp;"; ")&amp;IF('Option A'!F20="Ready","",'Option A'!A20&amp;"; "),"Multiple terms pending; see Option A input states")))</f>
        <v>Multiple terms pending; see Option A input states</v>
      </c>
      <c r="C13" s="14" t="str">
        <f>IF('Option B'!B4="Inactive","Inactive",IF(AND('Option B'!F12="Ready",'Option B'!F13="Ready",'Option B'!F14="Ready",'Option B'!F15="Ready",'Option B'!F16="Ready",'Option B'!F17="Ready",'Option B'!F18="Ready",'Option B'!F20="Ready"),"None",IF(8-COUNTIF('Option B'!F12:F18,"Ready")-IF('Option B'!F20="Ready",1,0)&lt;=2,IF('Option B'!F12="Ready","",'Option B'!A12&amp;"; ")&amp;IF('Option B'!F13="Ready","",'Option B'!A13&amp;"; ")&amp;IF('Option B'!F14="Ready","",'Option B'!A14&amp;"; ")&amp;IF('Option B'!F15="Ready","",'Option B'!A15&amp;"; ")&amp;IF('Option B'!F16="Ready","",'Option B'!A16&amp;"; ")&amp;IF('Option B'!F17="Ready","",'Option B'!A17&amp;"; ")&amp;IF('Option B'!F18="Ready","",'Option B'!A18&amp;"; ")&amp;IF('Option B'!F20="Ready","",'Option B'!A20&amp;"; "),"Multiple terms pending; see Option B input states")))</f>
        <v>Multiple terms pending; see Option B input states</v>
      </c>
      <c r="D13" s="15" t="str">
        <f>IF('Option C'!B4="Inactive","Inactive",IF(AND('Option C'!F12="Ready",'Option C'!F13="Ready",'Option C'!F14="Ready",'Option C'!F15="Ready",'Option C'!F16="Ready",'Option C'!F17="Ready",'Option C'!F18="Ready",'Option C'!F20="Ready"),"None",IF(8-COUNTIF('Option C'!F12:F18,"Ready")-IF('Option C'!F20="Ready",1,0)&lt;=2,IF('Option C'!F12="Ready","",'Option C'!A12&amp;"; ")&amp;IF('Option C'!F13="Ready","",'Option C'!A13&amp;"; ")&amp;IF('Option C'!F14="Ready","",'Option C'!A14&amp;"; ")&amp;IF('Option C'!F15="Ready","",'Option C'!A15&amp;"; ")&amp;IF('Option C'!F16="Ready","",'Option C'!A16&amp;"; ")&amp;IF('Option C'!F17="Ready","",'Option C'!A17&amp;"; ")&amp;IF('Option C'!F18="Ready","",'Option C'!A18&amp;"; ")&amp;IF('Option C'!F20="Ready","",'Option C'!A20&amp;"; "),"Multiple terms pending; see Option C input states")))</f>
        <v>Inactive</v>
      </c>
    </row>
    <row r="14" spans="1:4" x14ac:dyDescent="0.2">
      <c r="B14" s="13"/>
      <c r="C14" s="14"/>
      <c r="D14" s="15"/>
    </row>
    <row r="15" spans="1:4" ht="42" customHeight="1" x14ac:dyDescent="0.2">
      <c r="A15" t="s">
        <v>60</v>
      </c>
      <c r="B15" s="16" t="str">
        <f>IF('Schedule A'!A2&lt;&gt;"Ready",'Schedule A'!A2,INDEX('Schedule A'!E5:E364,Scenario!B11))</f>
        <v>PENDING/INVALID growth inputs</v>
      </c>
      <c r="C15" s="17" t="str">
        <f>IF('Schedule B'!A2&lt;&gt;"Ready",'Schedule B'!A2,INDEX('Schedule B'!E5:E364,Scenario!B11))</f>
        <v>PENDING/INVALID growth inputs</v>
      </c>
      <c r="D15" s="18" t="str">
        <f>IF('Schedule C'!A2&lt;&gt;"Ready",'Schedule C'!A2,INDEX('Schedule C'!E5:E364,Scenario!B11))</f>
        <v>Inactive</v>
      </c>
    </row>
    <row r="16" spans="1:4" ht="42" customHeight="1" x14ac:dyDescent="0.2">
      <c r="A16" t="s">
        <v>61</v>
      </c>
      <c r="B16" s="16" t="str">
        <f>IF('Schedule A'!A2&lt;&gt;"Ready",'Schedule A'!A2,INDEX('Schedule A'!F5:F364,Scenario!B11))</f>
        <v>PENDING/INVALID growth inputs</v>
      </c>
      <c r="C16" s="17" t="str">
        <f>IF('Schedule B'!A2&lt;&gt;"Ready",'Schedule B'!A2,INDEX('Schedule B'!F5:F364,Scenario!B11))</f>
        <v>PENDING/INVALID growth inputs</v>
      </c>
      <c r="D16" s="18" t="str">
        <f>IF('Schedule C'!A2&lt;&gt;"Ready",'Schedule C'!A2,INDEX('Schedule C'!F5:F364,Scenario!B11))</f>
        <v>Inactive</v>
      </c>
    </row>
    <row r="17" spans="1:4" ht="42" customHeight="1" x14ac:dyDescent="0.2">
      <c r="A17" t="s">
        <v>62</v>
      </c>
      <c r="B17" s="16" t="str">
        <f>IF('Option A'!B4="Inactive","Inactive",IF(Scenario!B21&lt;&gt;"Ready","PENDING growth inputs",Scenario!B7+IF(Scenario!B11&lt;Scenario!B10,0,(INT((Scenario!B11-Scenario!B10)/Scenario!B18)+1)*Scenario!B8)))</f>
        <v>PENDING growth inputs</v>
      </c>
      <c r="C17" s="17" t="str">
        <f>IF('Option B'!B4="Inactive","Inactive",IF(Scenario!B21&lt;&gt;"Ready","PENDING growth inputs",Scenario!B7+IF(Scenario!B11&lt;Scenario!B10,0,(INT((Scenario!B11-Scenario!B10)/Scenario!B18)+1)*Scenario!B8)))</f>
        <v>PENDING growth inputs</v>
      </c>
      <c r="D17" s="18" t="str">
        <f>IF('Option C'!B4="Inactive","Inactive",IF(Scenario!B21&lt;&gt;"Ready","PENDING growth inputs",Scenario!B7+IF(Scenario!B11&lt;Scenario!B10,0,(INT((Scenario!B11-Scenario!B10)/Scenario!B18)+1)*Scenario!B8)))</f>
        <v>Inactive</v>
      </c>
    </row>
    <row r="18" spans="1:4" x14ac:dyDescent="0.2">
      <c r="B18" s="13"/>
      <c r="C18" s="14"/>
      <c r="D18" s="15"/>
    </row>
    <row r="19" spans="1:4" ht="42" customHeight="1" x14ac:dyDescent="0.2">
      <c r="A19" t="s">
        <v>63</v>
      </c>
      <c r="B19" s="16" t="str">
        <f>IF('Schedule A'!H2&lt;&gt;"Ready",'Schedule A'!H2,INDEX('Schedule A'!L5:L364,Scenario!B11))</f>
        <v>PENDING/INVALID growth inputs</v>
      </c>
      <c r="C19" s="17" t="str">
        <f>IF('Schedule B'!H2&lt;&gt;"Ready",'Schedule B'!H2,INDEX('Schedule B'!L5:L364,Scenario!B11))</f>
        <v>PENDING/INVALID growth inputs</v>
      </c>
      <c r="D19" s="18" t="str">
        <f>IF('Schedule C'!H2&lt;&gt;"Ready",'Schedule C'!H2,INDEX('Schedule C'!L5:L364,Scenario!B11))</f>
        <v>Inactive</v>
      </c>
    </row>
    <row r="20" spans="1:4" ht="42" customHeight="1" x14ac:dyDescent="0.2">
      <c r="A20" t="s">
        <v>64</v>
      </c>
      <c r="B20" s="16" t="str">
        <f>IF('Schedule A'!O2&lt;&gt;"Ready",'Schedule A'!O2,INDEX('Schedule A'!S5:S364,Scenario!B11))</f>
        <v>PENDING/INVALID growth inputs</v>
      </c>
      <c r="C20" s="17" t="str">
        <f>IF('Schedule B'!O2&lt;&gt;"Ready",'Schedule B'!O2,INDEX('Schedule B'!S5:S364,Scenario!B11))</f>
        <v>PENDING/INVALID growth inputs</v>
      </c>
      <c r="D20" s="18" t="str">
        <f>IF('Schedule C'!O2&lt;&gt;"Ready",'Schedule C'!O2,INDEX('Schedule C'!S5:S364,Scenario!B11))</f>
        <v>Inactive</v>
      </c>
    </row>
    <row r="21" spans="1:4" ht="42" customHeight="1" x14ac:dyDescent="0.2">
      <c r="A21" t="s">
        <v>65</v>
      </c>
      <c r="B21" s="16" t="str">
        <f>IF('Schedule A'!V2&lt;&gt;"Ready",'Schedule A'!V2,INDEX('Schedule A'!Z5:Z364,Scenario!B11))</f>
        <v>PENDING/INVALID growth inputs</v>
      </c>
      <c r="C21" s="17" t="str">
        <f>IF('Schedule B'!V2&lt;&gt;"Ready",'Schedule B'!V2,INDEX('Schedule B'!Z5:Z364,Scenario!B11))</f>
        <v>PENDING/INVALID growth inputs</v>
      </c>
      <c r="D21" s="18" t="str">
        <f>IF('Schedule C'!V2&lt;&gt;"Ready",'Schedule C'!V2,INDEX('Schedule C'!Z5:Z364,Scenario!B11))</f>
        <v>Inactive</v>
      </c>
    </row>
    <row r="22" spans="1:4" ht="42" customHeight="1" x14ac:dyDescent="0.2">
      <c r="A22" t="s">
        <v>66</v>
      </c>
      <c r="B22" s="16" t="str">
        <f>IF('Schedule A'!AC2&lt;&gt;"Ready",'Schedule A'!AC2,INDEX('Schedule A'!AG5:AG364,Scenario!B11))</f>
        <v>PENDING/INVALID growth inputs</v>
      </c>
      <c r="C22" s="17" t="str">
        <f>IF('Schedule B'!AC2&lt;&gt;"Ready",'Schedule B'!AC2,INDEX('Schedule B'!AG5:AG364,Scenario!B11))</f>
        <v>PENDING/INVALID growth inputs</v>
      </c>
      <c r="D22" s="18" t="str">
        <f>IF('Schedule C'!AC2&lt;&gt;"Ready",'Schedule C'!AC2,INDEX('Schedule C'!AG5:AG364,Scenario!B11))</f>
        <v>Inactive</v>
      </c>
    </row>
    <row r="23" spans="1:4" ht="42" customHeight="1" x14ac:dyDescent="0.2">
      <c r="A23" t="s">
        <v>67</v>
      </c>
      <c r="B23" s="16" t="str">
        <f>IF('Schedule A'!AJ2&lt;&gt;"Ready",'Schedule A'!AJ2,INDEX('Schedule A'!AN5:AN364,Scenario!B11))</f>
        <v>PENDING/INVALID growth inputs</v>
      </c>
      <c r="C23" s="17" t="str">
        <f>IF('Schedule B'!AJ2&lt;&gt;"Ready",'Schedule B'!AJ2,INDEX('Schedule B'!AN5:AN364,Scenario!B11))</f>
        <v>PENDING/INVALID growth inputs</v>
      </c>
      <c r="D23" s="18" t="str">
        <f>IF('Schedule C'!AJ2&lt;&gt;"Ready",'Schedule C'!AJ2,INDEX('Schedule C'!AN5:AN364,Scenario!B11))</f>
        <v>Inactive</v>
      </c>
    </row>
    <row r="24" spans="1:4" x14ac:dyDescent="0.2">
      <c r="B24" s="13"/>
      <c r="C24" s="14"/>
      <c r="D24" s="15"/>
    </row>
    <row r="25" spans="1:4" ht="69.95" customHeight="1" x14ac:dyDescent="0.2">
      <c r="A25" t="s">
        <v>68</v>
      </c>
      <c r="B25" s="28" t="str">
        <f>IF(OR(NOT(ISNUMBER(B15)),NOT(ISNUMBER(C15))),"PENDING A/B growth",IF(Scenario!B15="Different services","Different services: assess value separately",IF(Scenario!B15="Equivalent exposure/calendar",IF(Scenario!B13="Net of fund expense","Same assumed net return; fund-fee differences not isolated","Equivalent exposure/calendar; same gross assumption isolates modeled costs"),"PENDING comparability")))</f>
        <v>PENDING A/B growth</v>
      </c>
      <c r="C25" s="29"/>
      <c r="D25" s="30"/>
    </row>
    <row r="27" spans="1:4" ht="65.099999999999994" customHeight="1" x14ac:dyDescent="0.2">
      <c r="A27" s="26" t="s">
        <v>69</v>
      </c>
      <c r="B27" s="26"/>
      <c r="C27" s="26"/>
      <c r="D27" s="26"/>
    </row>
  </sheetData>
  <sheetProtection sheet="1" objects="1" scenarios="1"/>
  <mergeCells count="4">
    <mergeCell ref="A1:D1"/>
    <mergeCell ref="A2:D2"/>
    <mergeCell ref="B25:D25"/>
    <mergeCell ref="A27:D27"/>
  </mergeCells>
  <pageMargins left="0.35" right="0.35" top="0.4" bottom="0.4" header="0.2" footer="0.2"/>
  <pageSetup fitToHeight="0" orientation="landscape" r:id="rId1"/>
  <headerFooter>
    <oddFooter>&amp;CInvesting You Can Explain | I2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6"/>
  <sheetViews>
    <sheetView showGridLines="0" workbookViewId="0">
      <pane ySplit="3" topLeftCell="A4" activePane="bottomLeft" state="frozen"/>
      <selection pane="bottomLeft" sqref="A1:F1"/>
    </sheetView>
  </sheetViews>
  <sheetFormatPr defaultRowHeight="14.25" x14ac:dyDescent="0.2"/>
  <cols>
    <col min="1" max="1" width="26" customWidth="1"/>
    <col min="2" max="2" width="14" customWidth="1"/>
    <col min="3" max="3" width="18" customWidth="1"/>
    <col min="4" max="4" width="25" customWidth="1"/>
    <col min="5" max="5" width="14" customWidth="1"/>
    <col min="6" max="6" width="17" customWidth="1"/>
  </cols>
  <sheetData>
    <row r="1" spans="1:6" ht="42" customHeight="1" x14ac:dyDescent="0.2">
      <c r="A1" s="27" t="s">
        <v>70</v>
      </c>
      <c r="B1" s="26"/>
      <c r="C1" s="26"/>
      <c r="D1" s="26"/>
      <c r="E1" s="26"/>
      <c r="F1" s="26"/>
    </row>
    <row r="2" spans="1:6" ht="42" customHeight="1" x14ac:dyDescent="0.2">
      <c r="A2" s="26" t="s">
        <v>71</v>
      </c>
      <c r="B2" s="26"/>
      <c r="C2" s="26"/>
      <c r="D2" s="26"/>
      <c r="E2" s="26"/>
      <c r="F2" s="26"/>
    </row>
    <row r="4" spans="1:6" ht="35.1" customHeight="1" x14ac:dyDescent="0.2">
      <c r="A4" t="s">
        <v>72</v>
      </c>
      <c r="B4" s="31" t="s">
        <v>73</v>
      </c>
      <c r="C4" s="26"/>
      <c r="D4" s="26"/>
      <c r="E4" s="26"/>
      <c r="F4" s="26"/>
    </row>
    <row r="5" spans="1:6" ht="35.1" customHeight="1" x14ac:dyDescent="0.2">
      <c r="A5" t="s">
        <v>74</v>
      </c>
      <c r="B5" s="31"/>
      <c r="C5" s="26"/>
      <c r="D5" s="26"/>
      <c r="E5" s="26"/>
      <c r="F5" s="26"/>
    </row>
    <row r="6" spans="1:6" ht="35.1" customHeight="1" x14ac:dyDescent="0.2">
      <c r="A6" t="s">
        <v>75</v>
      </c>
      <c r="B6" s="31"/>
      <c r="C6" s="26"/>
      <c r="D6" s="26"/>
      <c r="E6" s="26"/>
      <c r="F6" s="26"/>
    </row>
    <row r="7" spans="1:6" ht="35.1" customHeight="1" x14ac:dyDescent="0.2">
      <c r="A7" t="s">
        <v>76</v>
      </c>
      <c r="B7" s="31" t="s">
        <v>32</v>
      </c>
      <c r="C7" s="26"/>
      <c r="D7" s="26"/>
      <c r="E7" s="26"/>
      <c r="F7" s="26"/>
    </row>
    <row r="8" spans="1:6" ht="35.1" customHeight="1" x14ac:dyDescent="0.2">
      <c r="A8" t="s">
        <v>77</v>
      </c>
      <c r="B8" s="31"/>
      <c r="C8" s="26"/>
      <c r="D8" s="26"/>
      <c r="E8" s="26"/>
      <c r="F8" s="26"/>
    </row>
    <row r="9" spans="1:6" ht="35.1" customHeight="1" x14ac:dyDescent="0.2">
      <c r="A9" t="s">
        <v>78</v>
      </c>
      <c r="B9" s="31"/>
      <c r="C9" s="26"/>
      <c r="D9" s="26"/>
      <c r="E9" s="26"/>
      <c r="F9" s="26"/>
    </row>
    <row r="11" spans="1:6" ht="32.1" customHeight="1" x14ac:dyDescent="0.2">
      <c r="A11" s="1" t="s">
        <v>79</v>
      </c>
      <c r="B11" s="7" t="s">
        <v>80</v>
      </c>
      <c r="C11" s="8" t="s">
        <v>81</v>
      </c>
      <c r="D11" s="8" t="s">
        <v>82</v>
      </c>
      <c r="E11" s="8" t="s">
        <v>83</v>
      </c>
      <c r="F11" s="9" t="s">
        <v>84</v>
      </c>
    </row>
    <row r="12" spans="1:6" ht="39.950000000000003" customHeight="1" x14ac:dyDescent="0.2">
      <c r="A12" t="s">
        <v>85</v>
      </c>
      <c r="B12" s="22"/>
      <c r="C12" s="23" t="s">
        <v>32</v>
      </c>
      <c r="D12" s="23"/>
      <c r="E12" s="17" t="str">
        <f t="shared" ref="E12:E22" si="0">IF(F12="Ready",IF(OR(C12="Included",C12="Not applicable"),0,B12),"")</f>
        <v/>
      </c>
      <c r="F12" s="15" t="str">
        <f>IF(B$4="Inactive","Inactive",IF(IFERROR(AND(ISNUMBER(B12),B12&gt;=0,OR(C12="Known",C12="Scenario",AND(C12="Zero",B12=0))),FALSE),"Ready",IF(AND(C12="Not applicable",OR(B12="",AND(ISNUMBER(B12),B12=0))),"Ready",IF(IFERROR(AND(C12="Included",D12&lt;&gt;A12,D12&lt;&gt;$A$18,D12&lt;&gt;$A$19,COUNTIF($A$12:$A$22,D12)=1,ISNUMBER(INDEX($B$12:$B$22,MATCH(D12,$A$12:$A$22,0))),INDEX($B$12:$B$22,MATCH(D12,$A$12:$A$22,0))&gt;=0,OR(INDEX($C$12:$C$22,MATCH(D12,$A$12:$A$22,0))="Known",INDEX($C$12:$C$22,MATCH(D12,$A$12:$A$22,0))="Scenario",AND(INDEX($C$12:$C$22,MATCH(D12,$A$12:$A$22,0))="Zero",INDEX($B$12:$B$22,MATCH(D12,$A$12:$A$22,0))=0))),FALSE),"Ready","Check input"))))</f>
        <v>Check input</v>
      </c>
    </row>
    <row r="13" spans="1:6" ht="39.950000000000003" customHeight="1" x14ac:dyDescent="0.2">
      <c r="A13" t="s">
        <v>86</v>
      </c>
      <c r="B13" s="22"/>
      <c r="C13" s="23" t="s">
        <v>32</v>
      </c>
      <c r="D13" s="23"/>
      <c r="E13" s="17" t="str">
        <f t="shared" si="0"/>
        <v/>
      </c>
      <c r="F13" s="15" t="str">
        <f>IF(B$4="Inactive","Inactive",IF(IFERROR(AND(ISNUMBER(B13),B13&gt;=0,OR(C13="Known",C13="Scenario",AND(C13="Zero",B13=0))),FALSE),"Ready",IF(AND(C13="Not applicable",OR(B13="",AND(ISNUMBER(B13),B13=0))),"Ready",IF(IFERROR(AND(C13="Included",D13&lt;&gt;A13,D13&lt;&gt;$A$18,D13&lt;&gt;$A$19,COUNTIF($A$12:$A$22,D13)=1,ISNUMBER(INDEX($B$12:$B$22,MATCH(D13,$A$12:$A$22,0))),INDEX($B$12:$B$22,MATCH(D13,$A$12:$A$22,0))&gt;=0,OR(INDEX($C$12:$C$22,MATCH(D13,$A$12:$A$22,0))="Known",INDEX($C$12:$C$22,MATCH(D13,$A$12:$A$22,0))="Scenario",AND(INDEX($C$12:$C$22,MATCH(D13,$A$12:$A$22,0))="Zero",INDEX($B$12:$B$22,MATCH(D13,$A$12:$A$22,0))=0))),FALSE),"Ready","Check input"))))</f>
        <v>Check input</v>
      </c>
    </row>
    <row r="14" spans="1:6" ht="39.950000000000003" customHeight="1" x14ac:dyDescent="0.2">
      <c r="A14" t="s">
        <v>87</v>
      </c>
      <c r="B14" s="24"/>
      <c r="C14" s="23" t="s">
        <v>32</v>
      </c>
      <c r="D14" s="23"/>
      <c r="E14" s="20" t="str">
        <f t="shared" si="0"/>
        <v/>
      </c>
      <c r="F14" s="15" t="str">
        <f>IF(B$4="Inactive","Inactive",IF(IFERROR(AND(ISNUMBER(B14),B14&gt;=0,B14&lt;=1,OR(C14="Known",C14="Scenario",AND(C14="Zero",B14=0))),FALSE),"Ready",IF(AND(C14="Not applicable",OR(B14="",AND(ISNUMBER(B14),B14=0))),"Ready",IF(IFERROR(AND(C14="Included",D14&lt;&gt;A14,D14&lt;&gt;$A$18,D14&lt;&gt;$A$19,COUNTIF($A$12:$A$22,D14)=1,ISNUMBER(INDEX($B$12:$B$22,MATCH(D14,$A$12:$A$22,0))),INDEX($B$12:$B$22,MATCH(D14,$A$12:$A$22,0))&gt;=0,OR(INDEX($C$12:$C$22,MATCH(D14,$A$12:$A$22,0))="Known",INDEX($C$12:$C$22,MATCH(D14,$A$12:$A$22,0))="Scenario",AND(INDEX($C$12:$C$22,MATCH(D14,$A$12:$A$22,0))="Zero",INDEX($B$12:$B$22,MATCH(D14,$A$12:$A$22,0))=0))),FALSE),"Ready","Check input"))))</f>
        <v>Check input</v>
      </c>
    </row>
    <row r="15" spans="1:6" ht="39.950000000000003" customHeight="1" x14ac:dyDescent="0.2">
      <c r="A15" t="s">
        <v>88</v>
      </c>
      <c r="B15" s="24"/>
      <c r="C15" s="23" t="s">
        <v>32</v>
      </c>
      <c r="D15" s="23"/>
      <c r="E15" s="20" t="str">
        <f t="shared" si="0"/>
        <v/>
      </c>
      <c r="F15" s="15" t="str">
        <f>IF(B$4="Inactive","Inactive",IF(IFERROR(AND(ISNUMBER(B15),B15&gt;=0,B15&lt;=1,OR(C15="Known",C15="Scenario",AND(C15="Zero",B15=0))),FALSE),"Ready",IF(AND(C15="Not applicable",OR(B15="",AND(ISNUMBER(B15),B15=0))),"Ready",IF(IFERROR(AND(C15="Included",D15&lt;&gt;A15,D15&lt;&gt;$A$18,D15&lt;&gt;$A$19,COUNTIF($A$12:$A$22,D15)=1,ISNUMBER(INDEX($B$12:$B$22,MATCH(D15,$A$12:$A$22,0))),INDEX($B$12:$B$22,MATCH(D15,$A$12:$A$22,0))&gt;=0,OR(INDEX($C$12:$C$22,MATCH(D15,$A$12:$A$22,0))="Known",INDEX($C$12:$C$22,MATCH(D15,$A$12:$A$22,0))="Scenario",AND(INDEX($C$12:$C$22,MATCH(D15,$A$12:$A$22,0))="Zero",INDEX($B$12:$B$22,MATCH(D15,$A$12:$A$22,0))=0))),FALSE),"Ready","Check input"))))</f>
        <v>Check input</v>
      </c>
    </row>
    <row r="16" spans="1:6" ht="39.950000000000003" customHeight="1" x14ac:dyDescent="0.2">
      <c r="A16" t="s">
        <v>89</v>
      </c>
      <c r="B16" s="24"/>
      <c r="C16" s="23" t="s">
        <v>32</v>
      </c>
      <c r="D16" s="23"/>
      <c r="E16" s="20" t="str">
        <f t="shared" si="0"/>
        <v/>
      </c>
      <c r="F16" s="15" t="str">
        <f>IF(B$4="Inactive","Inactive",IF(IFERROR(AND(ISNUMBER(B16),B16&gt;=0,B16&lt;=1,OR(C16="Known",C16="Scenario",AND(C16="Zero",B16=0))),FALSE),"Ready",IF(AND(C16="Not applicable",OR(B16="",AND(ISNUMBER(B16),B16=0))),"Ready",IF(IFERROR(AND(C16="Included",D16&lt;&gt;A16,D16&lt;&gt;$A$18,D16&lt;&gt;$A$19,COUNTIF($A$12:$A$22,D16)=1,ISNUMBER(INDEX($B$12:$B$22,MATCH(D16,$A$12:$A$22,0))),INDEX($B$12:$B$22,MATCH(D16,$A$12:$A$22,0))&gt;=0,OR(INDEX($C$12:$C$22,MATCH(D16,$A$12:$A$22,0))="Known",INDEX($C$12:$C$22,MATCH(D16,$A$12:$A$22,0))="Scenario",AND(INDEX($C$12:$C$22,MATCH(D16,$A$12:$A$22,0))="Zero",INDEX($B$12:$B$22,MATCH(D16,$A$12:$A$22,0))=0))),FALSE),"Ready","Check input"))))</f>
        <v>Check input</v>
      </c>
    </row>
    <row r="17" spans="1:6" ht="39.950000000000003" customHeight="1" x14ac:dyDescent="0.2">
      <c r="A17" t="s">
        <v>90</v>
      </c>
      <c r="B17" s="22"/>
      <c r="C17" s="23" t="s">
        <v>32</v>
      </c>
      <c r="D17" s="23"/>
      <c r="E17" s="17" t="str">
        <f t="shared" si="0"/>
        <v/>
      </c>
      <c r="F17" s="15" t="str">
        <f>IF(B$4="Inactive","Inactive",IF(IFERROR(AND(ISNUMBER(B17),B17&gt;=0,OR(C17="Known",C17="Scenario",AND(C17="Zero",B17=0))),FALSE),"Ready",IF(AND(C17="Not applicable",OR(B17="",AND(ISNUMBER(B17),B17=0))),"Ready",IF(IFERROR(AND(C17="Included",D17&lt;&gt;A17,D17&lt;&gt;$A$18,D17&lt;&gt;$A$19,COUNTIF($A$12:$A$22,D17)=1,ISNUMBER(INDEX($B$12:$B$22,MATCH(D17,$A$12:$A$22,0))),INDEX($B$12:$B$22,MATCH(D17,$A$12:$A$22,0))&gt;=0,OR(INDEX($C$12:$C$22,MATCH(D17,$A$12:$A$22,0))="Known",INDEX($C$12:$C$22,MATCH(D17,$A$12:$A$22,0))="Scenario",AND(INDEX($C$12:$C$22,MATCH(D17,$A$12:$A$22,0))="Zero",INDEX($B$12:$B$22,MATCH(D17,$A$12:$A$22,0))=0))),FALSE),"Ready","Check input"))))</f>
        <v>Check input</v>
      </c>
    </row>
    <row r="18" spans="1:6" ht="39.950000000000003" customHeight="1" x14ac:dyDescent="0.2">
      <c r="A18" t="s">
        <v>91</v>
      </c>
      <c r="B18" s="25"/>
      <c r="C18" s="23" t="s">
        <v>32</v>
      </c>
      <c r="D18" s="23"/>
      <c r="E18" s="14" t="str">
        <f t="shared" si="0"/>
        <v/>
      </c>
      <c r="F18" s="15" t="str">
        <f>IF(B$4="Inactive","Inactive",IF(IFERROR(AND(ISNUMBER(B18),B18&gt;=0,B18=INT(B18),OR(C18="Known",C18="Scenario",AND(C18="Zero",B18=0))),FALSE),"Ready",IF(AND(C18="Not applicable",OR(B18="",AND(ISNUMBER(B18),B18=0))),"Ready",IF(IFERROR(FALSE,FALSE),"Ready","Check input"))))</f>
        <v>Check input</v>
      </c>
    </row>
    <row r="19" spans="1:6" ht="39.950000000000003" customHeight="1" x14ac:dyDescent="0.2">
      <c r="A19" t="s">
        <v>92</v>
      </c>
      <c r="B19" s="25"/>
      <c r="C19" s="23" t="s">
        <v>32</v>
      </c>
      <c r="D19" s="23"/>
      <c r="E19" s="14" t="str">
        <f t="shared" si="0"/>
        <v/>
      </c>
      <c r="F19" s="15" t="str">
        <f>IF(B$4="Inactive","Inactive",IF(IFERROR(AND(ISNUMBER(B19),B19&gt;=0,B19=INT(B19),OR(C19="Known",C19="Scenario",AND(C19="Zero",B19=0))),FALSE),"Ready",IF(AND(C19="Not applicable",OR(B19="",AND(ISNUMBER(B19),B19=0))),"Ready",IF(IFERROR(FALSE,FALSE),"Ready","Check input"))))</f>
        <v>Check input</v>
      </c>
    </row>
    <row r="20" spans="1:6" ht="39.950000000000003" customHeight="1" x14ac:dyDescent="0.2">
      <c r="A20" t="s">
        <v>93</v>
      </c>
      <c r="B20" s="22"/>
      <c r="C20" s="23" t="s">
        <v>32</v>
      </c>
      <c r="D20" s="23"/>
      <c r="E20" s="17" t="str">
        <f t="shared" si="0"/>
        <v/>
      </c>
      <c r="F20" s="15" t="str">
        <f>IF(B$4="Inactive","Inactive",IF(IFERROR(AND(ISNUMBER(B20),B20&gt;=0,OR(C20="Known",C20="Scenario",AND(C20="Zero",B20=0))),FALSE),"Ready",IF(AND(C20="Not applicable",OR(B20="",AND(ISNUMBER(B20),B20=0))),"Ready",IF(IFERROR(AND(C20="Included",D20&lt;&gt;A20,D20&lt;&gt;$A$18,D20&lt;&gt;$A$19,COUNTIF($A$12:$A$22,D20)=1,ISNUMBER(INDEX($B$12:$B$22,MATCH(D20,$A$12:$A$22,0))),INDEX($B$12:$B$22,MATCH(D20,$A$12:$A$22,0))&gt;=0,OR(INDEX($C$12:$C$22,MATCH(D20,$A$12:$A$22,0))="Known",INDEX($C$12:$C$22,MATCH(D20,$A$12:$A$22,0))="Scenario",AND(INDEX($C$12:$C$22,MATCH(D20,$A$12:$A$22,0))="Zero",INDEX($B$12:$B$22,MATCH(D20,$A$12:$A$22,0))=0))),FALSE),"Ready","Check input"))))</f>
        <v>Check input</v>
      </c>
    </row>
    <row r="21" spans="1:6" ht="39.950000000000003" customHeight="1" x14ac:dyDescent="0.2">
      <c r="A21" t="s">
        <v>94</v>
      </c>
      <c r="B21" s="22"/>
      <c r="C21" s="23" t="s">
        <v>32</v>
      </c>
      <c r="D21" s="23"/>
      <c r="E21" s="17" t="str">
        <f t="shared" si="0"/>
        <v/>
      </c>
      <c r="F21" s="15" t="str">
        <f>IF(B$4="Inactive","Inactive",IF(IFERROR(AND(ISNUMBER(B21),B21&gt;=0,OR(C21="Known",C21="Scenario",AND(C21="Zero",B21=0))),FALSE),"Ready",IF(AND(C21="Not applicable",OR(B21="",AND(ISNUMBER(B21),B21=0))),"Ready",IF(IFERROR(AND(C21="Included",D21&lt;&gt;A21,D21&lt;&gt;$A$18,D21&lt;&gt;$A$19,COUNTIF($A$12:$A$22,D21)=1,ISNUMBER(INDEX($B$12:$B$22,MATCH(D21,$A$12:$A$22,0))),INDEX($B$12:$B$22,MATCH(D21,$A$12:$A$22,0))&gt;=0,OR(INDEX($C$12:$C$22,MATCH(D21,$A$12:$A$22,0))="Known",INDEX($C$12:$C$22,MATCH(D21,$A$12:$A$22,0))="Scenario",AND(INDEX($C$12:$C$22,MATCH(D21,$A$12:$A$22,0))="Zero",INDEX($B$12:$B$22,MATCH(D21,$A$12:$A$22,0))=0))),FALSE),"Ready","Check input"))))</f>
        <v>Check input</v>
      </c>
    </row>
    <row r="22" spans="1:6" ht="39.950000000000003" customHeight="1" x14ac:dyDescent="0.2">
      <c r="A22" t="s">
        <v>95</v>
      </c>
      <c r="B22" s="22"/>
      <c r="C22" s="23" t="s">
        <v>32</v>
      </c>
      <c r="D22" s="23"/>
      <c r="E22" s="17" t="str">
        <f t="shared" si="0"/>
        <v/>
      </c>
      <c r="F22" s="15" t="str">
        <f>IF(B$4="Inactive","Inactive",IF(IFERROR(AND(ISNUMBER(B22),B22&gt;=0,OR(C22="Known",C22="Scenario",AND(C22="Zero",B22=0))),FALSE),"Ready",IF(AND(C22="Not applicable",OR(B22="",AND(ISNUMBER(B22),B22=0))),"Ready",IF(IFERROR(AND(C22="Included",D22&lt;&gt;A22,D22&lt;&gt;$A$18,D22&lt;&gt;$A$19,COUNTIF($A$12:$A$22,D22)=1,ISNUMBER(INDEX($B$12:$B$22,MATCH(D22,$A$12:$A$22,0))),INDEX($B$12:$B$22,MATCH(D22,$A$12:$A$22,0))&gt;=0,OR(INDEX($C$12:$C$22,MATCH(D22,$A$12:$A$22,0))="Known",INDEX($C$12:$C$22,MATCH(D22,$A$12:$A$22,0))="Scenario",AND(INDEX($C$12:$C$22,MATCH(D22,$A$12:$A$22,0))="Zero",INDEX($B$12:$B$22,MATCH(D22,$A$12:$A$22,0))=0))),FALSE),"Ready","Check input"))))</f>
        <v>Check input</v>
      </c>
    </row>
    <row r="24" spans="1:6" ht="32.1" customHeight="1" x14ac:dyDescent="0.2">
      <c r="A24" t="s">
        <v>96</v>
      </c>
      <c r="B24" s="26" t="str">
        <f>IF(B4="Inactive","Inactive",IF(AND(B4="Active",LEN(TRIM(B5))&gt;0,LEN(TRIM(B6))&gt;0,OR(B7="Actual",B7="Scenario"),LEN(TRIM(B8))&gt;0,LEN(TRIM(B9))&gt;0,LOWER(TRIM(B9))&lt;&gt;"add source here"),B7&amp;" - source recorded","PENDING evidence/name"))</f>
        <v>PENDING evidence/name</v>
      </c>
      <c r="C24" s="26"/>
      <c r="D24" s="26"/>
      <c r="E24" s="26"/>
      <c r="F24" s="26"/>
    </row>
    <row r="26" spans="1:6" ht="51.95" customHeight="1" x14ac:dyDescent="0.2">
      <c r="A26" s="26" t="s">
        <v>97</v>
      </c>
      <c r="B26" s="26"/>
      <c r="C26" s="26"/>
      <c r="D26" s="26"/>
      <c r="E26" s="26"/>
      <c r="F26" s="26"/>
    </row>
  </sheetData>
  <sheetProtection sheet="1" objects="1" scenarios="1"/>
  <mergeCells count="10">
    <mergeCell ref="A1:F1"/>
    <mergeCell ref="A2:F2"/>
    <mergeCell ref="B4:F4"/>
    <mergeCell ref="B5:F5"/>
    <mergeCell ref="B6:F6"/>
    <mergeCell ref="B7:F7"/>
    <mergeCell ref="B8:F8"/>
    <mergeCell ref="B9:F9"/>
    <mergeCell ref="B24:F24"/>
    <mergeCell ref="A26:F26"/>
  </mergeCells>
  <dataValidations count="3">
    <dataValidation type="list" allowBlank="1" showErrorMessage="1" errorTitle="Check input" error="Choose a listed state." sqref="B4" xr:uid="{00000000-0002-0000-0300-000000000000}">
      <formula1>"Active,Inactive"</formula1>
    </dataValidation>
    <dataValidation type="list" allowBlank="1" showErrorMessage="1" errorTitle="Check input" error="Choose a listed state." sqref="B7" xr:uid="{00000000-0002-0000-0300-000001000000}">
      <formula1>"Actual,Scenario,Unknown"</formula1>
    </dataValidation>
    <dataValidation type="list" allowBlank="1" showErrorMessage="1" errorTitle="Check input" error="Choose a listed state." sqref="C12:C22" xr:uid="{00000000-0002-0000-0300-000002000000}">
      <formula1>"Known,Zero,Scenario,Unknown,Not applicable,Included"</formula1>
    </dataValidation>
  </dataValidations>
  <pageMargins left="0.35" right="0.35" top="0.4" bottom="0.4" header="0.2" footer="0.2"/>
  <pageSetup fitToHeight="0" orientation="landscape" r:id="rId1"/>
  <headerFooter>
    <oddFooter>&amp;CInvesting You Can Explain | I2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6"/>
  <sheetViews>
    <sheetView showGridLines="0" workbookViewId="0">
      <pane ySplit="3" topLeftCell="A4" activePane="bottomLeft" state="frozen"/>
      <selection pane="bottomLeft" sqref="A1:F1"/>
    </sheetView>
  </sheetViews>
  <sheetFormatPr defaultRowHeight="14.25" x14ac:dyDescent="0.2"/>
  <cols>
    <col min="1" max="1" width="26" customWidth="1"/>
    <col min="2" max="2" width="14" customWidth="1"/>
    <col min="3" max="3" width="18" customWidth="1"/>
    <col min="4" max="4" width="25" customWidth="1"/>
    <col min="5" max="5" width="14" customWidth="1"/>
    <col min="6" max="6" width="17" customWidth="1"/>
  </cols>
  <sheetData>
    <row r="1" spans="1:6" ht="42" customHeight="1" x14ac:dyDescent="0.2">
      <c r="A1" s="27" t="s">
        <v>98</v>
      </c>
      <c r="B1" s="26"/>
      <c r="C1" s="26"/>
      <c r="D1" s="26"/>
      <c r="E1" s="26"/>
      <c r="F1" s="26"/>
    </row>
    <row r="2" spans="1:6" ht="42" customHeight="1" x14ac:dyDescent="0.2">
      <c r="A2" s="26" t="s">
        <v>71</v>
      </c>
      <c r="B2" s="26"/>
      <c r="C2" s="26"/>
      <c r="D2" s="26"/>
      <c r="E2" s="26"/>
      <c r="F2" s="26"/>
    </row>
    <row r="4" spans="1:6" ht="35.1" customHeight="1" x14ac:dyDescent="0.2">
      <c r="A4" t="s">
        <v>72</v>
      </c>
      <c r="B4" s="31" t="s">
        <v>73</v>
      </c>
      <c r="C4" s="26"/>
      <c r="D4" s="26"/>
      <c r="E4" s="26"/>
      <c r="F4" s="26"/>
    </row>
    <row r="5" spans="1:6" ht="35.1" customHeight="1" x14ac:dyDescent="0.2">
      <c r="A5" t="s">
        <v>74</v>
      </c>
      <c r="B5" s="31"/>
      <c r="C5" s="26"/>
      <c r="D5" s="26"/>
      <c r="E5" s="26"/>
      <c r="F5" s="26"/>
    </row>
    <row r="6" spans="1:6" ht="35.1" customHeight="1" x14ac:dyDescent="0.2">
      <c r="A6" t="s">
        <v>75</v>
      </c>
      <c r="B6" s="31"/>
      <c r="C6" s="26"/>
      <c r="D6" s="26"/>
      <c r="E6" s="26"/>
      <c r="F6" s="26"/>
    </row>
    <row r="7" spans="1:6" ht="35.1" customHeight="1" x14ac:dyDescent="0.2">
      <c r="A7" t="s">
        <v>76</v>
      </c>
      <c r="B7" s="31" t="s">
        <v>32</v>
      </c>
      <c r="C7" s="26"/>
      <c r="D7" s="26"/>
      <c r="E7" s="26"/>
      <c r="F7" s="26"/>
    </row>
    <row r="8" spans="1:6" ht="35.1" customHeight="1" x14ac:dyDescent="0.2">
      <c r="A8" t="s">
        <v>77</v>
      </c>
      <c r="B8" s="31"/>
      <c r="C8" s="26"/>
      <c r="D8" s="26"/>
      <c r="E8" s="26"/>
      <c r="F8" s="26"/>
    </row>
    <row r="9" spans="1:6" ht="35.1" customHeight="1" x14ac:dyDescent="0.2">
      <c r="A9" t="s">
        <v>78</v>
      </c>
      <c r="B9" s="31"/>
      <c r="C9" s="26"/>
      <c r="D9" s="26"/>
      <c r="E9" s="26"/>
      <c r="F9" s="26"/>
    </row>
    <row r="11" spans="1:6" ht="32.1" customHeight="1" x14ac:dyDescent="0.2">
      <c r="A11" s="1" t="s">
        <v>79</v>
      </c>
      <c r="B11" s="7" t="s">
        <v>80</v>
      </c>
      <c r="C11" s="8" t="s">
        <v>81</v>
      </c>
      <c r="D11" s="8" t="s">
        <v>82</v>
      </c>
      <c r="E11" s="8" t="s">
        <v>83</v>
      </c>
      <c r="F11" s="9" t="s">
        <v>84</v>
      </c>
    </row>
    <row r="12" spans="1:6" ht="39.950000000000003" customHeight="1" x14ac:dyDescent="0.2">
      <c r="A12" t="s">
        <v>85</v>
      </c>
      <c r="B12" s="22"/>
      <c r="C12" s="23" t="s">
        <v>32</v>
      </c>
      <c r="D12" s="23"/>
      <c r="E12" s="17" t="str">
        <f t="shared" ref="E12:E22" si="0">IF(F12="Ready",IF(OR(C12="Included",C12="Not applicable"),0,B12),"")</f>
        <v/>
      </c>
      <c r="F12" s="15" t="str">
        <f>IF(B$4="Inactive","Inactive",IF(IFERROR(AND(ISNUMBER(B12),B12&gt;=0,OR(C12="Known",C12="Scenario",AND(C12="Zero",B12=0))),FALSE),"Ready",IF(AND(C12="Not applicable",OR(B12="",AND(ISNUMBER(B12),B12=0))),"Ready",IF(IFERROR(AND(C12="Included",D12&lt;&gt;A12,D12&lt;&gt;$A$18,D12&lt;&gt;$A$19,COUNTIF($A$12:$A$22,D12)=1,ISNUMBER(INDEX($B$12:$B$22,MATCH(D12,$A$12:$A$22,0))),INDEX($B$12:$B$22,MATCH(D12,$A$12:$A$22,0))&gt;=0,OR(INDEX($C$12:$C$22,MATCH(D12,$A$12:$A$22,0))="Known",INDEX($C$12:$C$22,MATCH(D12,$A$12:$A$22,0))="Scenario",AND(INDEX($C$12:$C$22,MATCH(D12,$A$12:$A$22,0))="Zero",INDEX($B$12:$B$22,MATCH(D12,$A$12:$A$22,0))=0))),FALSE),"Ready","Check input"))))</f>
        <v>Check input</v>
      </c>
    </row>
    <row r="13" spans="1:6" ht="39.950000000000003" customHeight="1" x14ac:dyDescent="0.2">
      <c r="A13" t="s">
        <v>86</v>
      </c>
      <c r="B13" s="22"/>
      <c r="C13" s="23" t="s">
        <v>32</v>
      </c>
      <c r="D13" s="23"/>
      <c r="E13" s="17" t="str">
        <f t="shared" si="0"/>
        <v/>
      </c>
      <c r="F13" s="15" t="str">
        <f>IF(B$4="Inactive","Inactive",IF(IFERROR(AND(ISNUMBER(B13),B13&gt;=0,OR(C13="Known",C13="Scenario",AND(C13="Zero",B13=0))),FALSE),"Ready",IF(AND(C13="Not applicable",OR(B13="",AND(ISNUMBER(B13),B13=0))),"Ready",IF(IFERROR(AND(C13="Included",D13&lt;&gt;A13,D13&lt;&gt;$A$18,D13&lt;&gt;$A$19,COUNTIF($A$12:$A$22,D13)=1,ISNUMBER(INDEX($B$12:$B$22,MATCH(D13,$A$12:$A$22,0))),INDEX($B$12:$B$22,MATCH(D13,$A$12:$A$22,0))&gt;=0,OR(INDEX($C$12:$C$22,MATCH(D13,$A$12:$A$22,0))="Known",INDEX($C$12:$C$22,MATCH(D13,$A$12:$A$22,0))="Scenario",AND(INDEX($C$12:$C$22,MATCH(D13,$A$12:$A$22,0))="Zero",INDEX($B$12:$B$22,MATCH(D13,$A$12:$A$22,0))=0))),FALSE),"Ready","Check input"))))</f>
        <v>Check input</v>
      </c>
    </row>
    <row r="14" spans="1:6" ht="39.950000000000003" customHeight="1" x14ac:dyDescent="0.2">
      <c r="A14" t="s">
        <v>87</v>
      </c>
      <c r="B14" s="24"/>
      <c r="C14" s="23" t="s">
        <v>32</v>
      </c>
      <c r="D14" s="23"/>
      <c r="E14" s="20" t="str">
        <f t="shared" si="0"/>
        <v/>
      </c>
      <c r="F14" s="15" t="str">
        <f>IF(B$4="Inactive","Inactive",IF(IFERROR(AND(ISNUMBER(B14),B14&gt;=0,B14&lt;=1,OR(C14="Known",C14="Scenario",AND(C14="Zero",B14=0))),FALSE),"Ready",IF(AND(C14="Not applicable",OR(B14="",AND(ISNUMBER(B14),B14=0))),"Ready",IF(IFERROR(AND(C14="Included",D14&lt;&gt;A14,D14&lt;&gt;$A$18,D14&lt;&gt;$A$19,COUNTIF($A$12:$A$22,D14)=1,ISNUMBER(INDEX($B$12:$B$22,MATCH(D14,$A$12:$A$22,0))),INDEX($B$12:$B$22,MATCH(D14,$A$12:$A$22,0))&gt;=0,OR(INDEX($C$12:$C$22,MATCH(D14,$A$12:$A$22,0))="Known",INDEX($C$12:$C$22,MATCH(D14,$A$12:$A$22,0))="Scenario",AND(INDEX($C$12:$C$22,MATCH(D14,$A$12:$A$22,0))="Zero",INDEX($B$12:$B$22,MATCH(D14,$A$12:$A$22,0))=0))),FALSE),"Ready","Check input"))))</f>
        <v>Check input</v>
      </c>
    </row>
    <row r="15" spans="1:6" ht="39.950000000000003" customHeight="1" x14ac:dyDescent="0.2">
      <c r="A15" t="s">
        <v>88</v>
      </c>
      <c r="B15" s="24"/>
      <c r="C15" s="23" t="s">
        <v>32</v>
      </c>
      <c r="D15" s="23"/>
      <c r="E15" s="20" t="str">
        <f t="shared" si="0"/>
        <v/>
      </c>
      <c r="F15" s="15" t="str">
        <f>IF(B$4="Inactive","Inactive",IF(IFERROR(AND(ISNUMBER(B15),B15&gt;=0,B15&lt;=1,OR(C15="Known",C15="Scenario",AND(C15="Zero",B15=0))),FALSE),"Ready",IF(AND(C15="Not applicable",OR(B15="",AND(ISNUMBER(B15),B15=0))),"Ready",IF(IFERROR(AND(C15="Included",D15&lt;&gt;A15,D15&lt;&gt;$A$18,D15&lt;&gt;$A$19,COUNTIF($A$12:$A$22,D15)=1,ISNUMBER(INDEX($B$12:$B$22,MATCH(D15,$A$12:$A$22,0))),INDEX($B$12:$B$22,MATCH(D15,$A$12:$A$22,0))&gt;=0,OR(INDEX($C$12:$C$22,MATCH(D15,$A$12:$A$22,0))="Known",INDEX($C$12:$C$22,MATCH(D15,$A$12:$A$22,0))="Scenario",AND(INDEX($C$12:$C$22,MATCH(D15,$A$12:$A$22,0))="Zero",INDEX($B$12:$B$22,MATCH(D15,$A$12:$A$22,0))=0))),FALSE),"Ready","Check input"))))</f>
        <v>Check input</v>
      </c>
    </row>
    <row r="16" spans="1:6" ht="39.950000000000003" customHeight="1" x14ac:dyDescent="0.2">
      <c r="A16" t="s">
        <v>89</v>
      </c>
      <c r="B16" s="24"/>
      <c r="C16" s="23" t="s">
        <v>32</v>
      </c>
      <c r="D16" s="23"/>
      <c r="E16" s="20" t="str">
        <f t="shared" si="0"/>
        <v/>
      </c>
      <c r="F16" s="15" t="str">
        <f>IF(B$4="Inactive","Inactive",IF(IFERROR(AND(ISNUMBER(B16),B16&gt;=0,B16&lt;=1,OR(C16="Known",C16="Scenario",AND(C16="Zero",B16=0))),FALSE),"Ready",IF(AND(C16="Not applicable",OR(B16="",AND(ISNUMBER(B16),B16=0))),"Ready",IF(IFERROR(AND(C16="Included",D16&lt;&gt;A16,D16&lt;&gt;$A$18,D16&lt;&gt;$A$19,COUNTIF($A$12:$A$22,D16)=1,ISNUMBER(INDEX($B$12:$B$22,MATCH(D16,$A$12:$A$22,0))),INDEX($B$12:$B$22,MATCH(D16,$A$12:$A$22,0))&gt;=0,OR(INDEX($C$12:$C$22,MATCH(D16,$A$12:$A$22,0))="Known",INDEX($C$12:$C$22,MATCH(D16,$A$12:$A$22,0))="Scenario",AND(INDEX($C$12:$C$22,MATCH(D16,$A$12:$A$22,0))="Zero",INDEX($B$12:$B$22,MATCH(D16,$A$12:$A$22,0))=0))),FALSE),"Ready","Check input"))))</f>
        <v>Check input</v>
      </c>
    </row>
    <row r="17" spans="1:6" ht="39.950000000000003" customHeight="1" x14ac:dyDescent="0.2">
      <c r="A17" t="s">
        <v>90</v>
      </c>
      <c r="B17" s="22"/>
      <c r="C17" s="23" t="s">
        <v>32</v>
      </c>
      <c r="D17" s="23"/>
      <c r="E17" s="17" t="str">
        <f t="shared" si="0"/>
        <v/>
      </c>
      <c r="F17" s="15" t="str">
        <f>IF(B$4="Inactive","Inactive",IF(IFERROR(AND(ISNUMBER(B17),B17&gt;=0,OR(C17="Known",C17="Scenario",AND(C17="Zero",B17=0))),FALSE),"Ready",IF(AND(C17="Not applicable",OR(B17="",AND(ISNUMBER(B17),B17=0))),"Ready",IF(IFERROR(AND(C17="Included",D17&lt;&gt;A17,D17&lt;&gt;$A$18,D17&lt;&gt;$A$19,COUNTIF($A$12:$A$22,D17)=1,ISNUMBER(INDEX($B$12:$B$22,MATCH(D17,$A$12:$A$22,0))),INDEX($B$12:$B$22,MATCH(D17,$A$12:$A$22,0))&gt;=0,OR(INDEX($C$12:$C$22,MATCH(D17,$A$12:$A$22,0))="Known",INDEX($C$12:$C$22,MATCH(D17,$A$12:$A$22,0))="Scenario",AND(INDEX($C$12:$C$22,MATCH(D17,$A$12:$A$22,0))="Zero",INDEX($B$12:$B$22,MATCH(D17,$A$12:$A$22,0))=0))),FALSE),"Ready","Check input"))))</f>
        <v>Check input</v>
      </c>
    </row>
    <row r="18" spans="1:6" ht="39.950000000000003" customHeight="1" x14ac:dyDescent="0.2">
      <c r="A18" t="s">
        <v>91</v>
      </c>
      <c r="B18" s="25"/>
      <c r="C18" s="23" t="s">
        <v>32</v>
      </c>
      <c r="D18" s="23"/>
      <c r="E18" s="14" t="str">
        <f t="shared" si="0"/>
        <v/>
      </c>
      <c r="F18" s="15" t="str">
        <f>IF(B$4="Inactive","Inactive",IF(IFERROR(AND(ISNUMBER(B18),B18&gt;=0,B18=INT(B18),OR(C18="Known",C18="Scenario",AND(C18="Zero",B18=0))),FALSE),"Ready",IF(AND(C18="Not applicable",OR(B18="",AND(ISNUMBER(B18),B18=0))),"Ready",IF(IFERROR(FALSE,FALSE),"Ready","Check input"))))</f>
        <v>Check input</v>
      </c>
    </row>
    <row r="19" spans="1:6" ht="39.950000000000003" customHeight="1" x14ac:dyDescent="0.2">
      <c r="A19" t="s">
        <v>92</v>
      </c>
      <c r="B19" s="25"/>
      <c r="C19" s="23" t="s">
        <v>32</v>
      </c>
      <c r="D19" s="23"/>
      <c r="E19" s="14" t="str">
        <f t="shared" si="0"/>
        <v/>
      </c>
      <c r="F19" s="15" t="str">
        <f>IF(B$4="Inactive","Inactive",IF(IFERROR(AND(ISNUMBER(B19),B19&gt;=0,B19=INT(B19),OR(C19="Known",C19="Scenario",AND(C19="Zero",B19=0))),FALSE),"Ready",IF(AND(C19="Not applicable",OR(B19="",AND(ISNUMBER(B19),B19=0))),"Ready",IF(IFERROR(FALSE,FALSE),"Ready","Check input"))))</f>
        <v>Check input</v>
      </c>
    </row>
    <row r="20" spans="1:6" ht="39.950000000000003" customHeight="1" x14ac:dyDescent="0.2">
      <c r="A20" t="s">
        <v>93</v>
      </c>
      <c r="B20" s="22"/>
      <c r="C20" s="23" t="s">
        <v>32</v>
      </c>
      <c r="D20" s="23"/>
      <c r="E20" s="17" t="str">
        <f t="shared" si="0"/>
        <v/>
      </c>
      <c r="F20" s="15" t="str">
        <f>IF(B$4="Inactive","Inactive",IF(IFERROR(AND(ISNUMBER(B20),B20&gt;=0,OR(C20="Known",C20="Scenario",AND(C20="Zero",B20=0))),FALSE),"Ready",IF(AND(C20="Not applicable",OR(B20="",AND(ISNUMBER(B20),B20=0))),"Ready",IF(IFERROR(AND(C20="Included",D20&lt;&gt;A20,D20&lt;&gt;$A$18,D20&lt;&gt;$A$19,COUNTIF($A$12:$A$22,D20)=1,ISNUMBER(INDEX($B$12:$B$22,MATCH(D20,$A$12:$A$22,0))),INDEX($B$12:$B$22,MATCH(D20,$A$12:$A$22,0))&gt;=0,OR(INDEX($C$12:$C$22,MATCH(D20,$A$12:$A$22,0))="Known",INDEX($C$12:$C$22,MATCH(D20,$A$12:$A$22,0))="Scenario",AND(INDEX($C$12:$C$22,MATCH(D20,$A$12:$A$22,0))="Zero",INDEX($B$12:$B$22,MATCH(D20,$A$12:$A$22,0))=0))),FALSE),"Ready","Check input"))))</f>
        <v>Check input</v>
      </c>
    </row>
    <row r="21" spans="1:6" ht="39.950000000000003" customHeight="1" x14ac:dyDescent="0.2">
      <c r="A21" t="s">
        <v>94</v>
      </c>
      <c r="B21" s="22"/>
      <c r="C21" s="23" t="s">
        <v>32</v>
      </c>
      <c r="D21" s="23"/>
      <c r="E21" s="17" t="str">
        <f t="shared" si="0"/>
        <v/>
      </c>
      <c r="F21" s="15" t="str">
        <f>IF(B$4="Inactive","Inactive",IF(IFERROR(AND(ISNUMBER(B21),B21&gt;=0,OR(C21="Known",C21="Scenario",AND(C21="Zero",B21=0))),FALSE),"Ready",IF(AND(C21="Not applicable",OR(B21="",AND(ISNUMBER(B21),B21=0))),"Ready",IF(IFERROR(AND(C21="Included",D21&lt;&gt;A21,D21&lt;&gt;$A$18,D21&lt;&gt;$A$19,COUNTIF($A$12:$A$22,D21)=1,ISNUMBER(INDEX($B$12:$B$22,MATCH(D21,$A$12:$A$22,0))),INDEX($B$12:$B$22,MATCH(D21,$A$12:$A$22,0))&gt;=0,OR(INDEX($C$12:$C$22,MATCH(D21,$A$12:$A$22,0))="Known",INDEX($C$12:$C$22,MATCH(D21,$A$12:$A$22,0))="Scenario",AND(INDEX($C$12:$C$22,MATCH(D21,$A$12:$A$22,0))="Zero",INDEX($B$12:$B$22,MATCH(D21,$A$12:$A$22,0))=0))),FALSE),"Ready","Check input"))))</f>
        <v>Check input</v>
      </c>
    </row>
    <row r="22" spans="1:6" ht="39.950000000000003" customHeight="1" x14ac:dyDescent="0.2">
      <c r="A22" t="s">
        <v>95</v>
      </c>
      <c r="B22" s="22"/>
      <c r="C22" s="23" t="s">
        <v>32</v>
      </c>
      <c r="D22" s="23"/>
      <c r="E22" s="17" t="str">
        <f t="shared" si="0"/>
        <v/>
      </c>
      <c r="F22" s="15" t="str">
        <f>IF(B$4="Inactive","Inactive",IF(IFERROR(AND(ISNUMBER(B22),B22&gt;=0,OR(C22="Known",C22="Scenario",AND(C22="Zero",B22=0))),FALSE),"Ready",IF(AND(C22="Not applicable",OR(B22="",AND(ISNUMBER(B22),B22=0))),"Ready",IF(IFERROR(AND(C22="Included",D22&lt;&gt;A22,D22&lt;&gt;$A$18,D22&lt;&gt;$A$19,COUNTIF($A$12:$A$22,D22)=1,ISNUMBER(INDEX($B$12:$B$22,MATCH(D22,$A$12:$A$22,0))),INDEX($B$12:$B$22,MATCH(D22,$A$12:$A$22,0))&gt;=0,OR(INDEX($C$12:$C$22,MATCH(D22,$A$12:$A$22,0))="Known",INDEX($C$12:$C$22,MATCH(D22,$A$12:$A$22,0))="Scenario",AND(INDEX($C$12:$C$22,MATCH(D22,$A$12:$A$22,0))="Zero",INDEX($B$12:$B$22,MATCH(D22,$A$12:$A$22,0))=0))),FALSE),"Ready","Check input"))))</f>
        <v>Check input</v>
      </c>
    </row>
    <row r="24" spans="1:6" ht="32.1" customHeight="1" x14ac:dyDescent="0.2">
      <c r="A24" t="s">
        <v>96</v>
      </c>
      <c r="B24" s="26" t="str">
        <f>IF(B4="Inactive","Inactive",IF(AND(B4="Active",LEN(TRIM(B5))&gt;0,LEN(TRIM(B6))&gt;0,OR(B7="Actual",B7="Scenario"),LEN(TRIM(B8))&gt;0,LEN(TRIM(B9))&gt;0,LOWER(TRIM(B9))&lt;&gt;"add source here"),B7&amp;" - source recorded","PENDING evidence/name"))</f>
        <v>PENDING evidence/name</v>
      </c>
      <c r="C24" s="26"/>
      <c r="D24" s="26"/>
      <c r="E24" s="26"/>
      <c r="F24" s="26"/>
    </row>
    <row r="26" spans="1:6" ht="51.95" customHeight="1" x14ac:dyDescent="0.2">
      <c r="A26" s="26" t="s">
        <v>97</v>
      </c>
      <c r="B26" s="26"/>
      <c r="C26" s="26"/>
      <c r="D26" s="26"/>
      <c r="E26" s="26"/>
      <c r="F26" s="26"/>
    </row>
  </sheetData>
  <sheetProtection sheet="1" objects="1" scenarios="1"/>
  <mergeCells count="10">
    <mergeCell ref="A1:F1"/>
    <mergeCell ref="A2:F2"/>
    <mergeCell ref="B4:F4"/>
    <mergeCell ref="B5:F5"/>
    <mergeCell ref="B6:F6"/>
    <mergeCell ref="B7:F7"/>
    <mergeCell ref="B8:F8"/>
    <mergeCell ref="B9:F9"/>
    <mergeCell ref="B24:F24"/>
    <mergeCell ref="A26:F26"/>
  </mergeCells>
  <dataValidations count="3">
    <dataValidation type="list" allowBlank="1" showErrorMessage="1" errorTitle="Check input" error="Choose a listed state." sqref="B4" xr:uid="{00000000-0002-0000-0400-000000000000}">
      <formula1>"Active,Inactive"</formula1>
    </dataValidation>
    <dataValidation type="list" allowBlank="1" showErrorMessage="1" errorTitle="Check input" error="Choose a listed state." sqref="B7" xr:uid="{00000000-0002-0000-0400-000001000000}">
      <formula1>"Actual,Scenario,Unknown"</formula1>
    </dataValidation>
    <dataValidation type="list" allowBlank="1" showErrorMessage="1" errorTitle="Check input" error="Choose a listed state." sqref="C12:C22" xr:uid="{00000000-0002-0000-0400-000002000000}">
      <formula1>"Known,Zero,Scenario,Unknown,Not applicable,Included"</formula1>
    </dataValidation>
  </dataValidations>
  <pageMargins left="0.35" right="0.35" top="0.4" bottom="0.4" header="0.2" footer="0.2"/>
  <pageSetup fitToHeight="0" orientation="landscape" r:id="rId1"/>
  <headerFooter>
    <oddFooter>&amp;CInvesting You Can Explain | I2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6"/>
  <sheetViews>
    <sheetView showGridLines="0" workbookViewId="0">
      <pane ySplit="3" topLeftCell="A4" activePane="bottomLeft" state="frozen"/>
      <selection pane="bottomLeft" sqref="A1:F1"/>
    </sheetView>
  </sheetViews>
  <sheetFormatPr defaultRowHeight="14.25" x14ac:dyDescent="0.2"/>
  <cols>
    <col min="1" max="1" width="26" customWidth="1"/>
    <col min="2" max="2" width="14" customWidth="1"/>
    <col min="3" max="3" width="18" customWidth="1"/>
    <col min="4" max="4" width="25" customWidth="1"/>
    <col min="5" max="5" width="14" customWidth="1"/>
    <col min="6" max="6" width="17" customWidth="1"/>
  </cols>
  <sheetData>
    <row r="1" spans="1:6" ht="42" customHeight="1" x14ac:dyDescent="0.2">
      <c r="A1" s="27" t="s">
        <v>99</v>
      </c>
      <c r="B1" s="26"/>
      <c r="C1" s="26"/>
      <c r="D1" s="26"/>
      <c r="E1" s="26"/>
      <c r="F1" s="26"/>
    </row>
    <row r="2" spans="1:6" ht="42" customHeight="1" x14ac:dyDescent="0.2">
      <c r="A2" s="26" t="s">
        <v>71</v>
      </c>
      <c r="B2" s="26"/>
      <c r="C2" s="26"/>
      <c r="D2" s="26"/>
      <c r="E2" s="26"/>
      <c r="F2" s="26"/>
    </row>
    <row r="4" spans="1:6" ht="35.1" customHeight="1" x14ac:dyDescent="0.2">
      <c r="A4" t="s">
        <v>72</v>
      </c>
      <c r="B4" s="31" t="s">
        <v>100</v>
      </c>
      <c r="C4" s="26"/>
      <c r="D4" s="26"/>
      <c r="E4" s="26"/>
      <c r="F4" s="26"/>
    </row>
    <row r="5" spans="1:6" ht="35.1" customHeight="1" x14ac:dyDescent="0.2">
      <c r="A5" t="s">
        <v>74</v>
      </c>
      <c r="B5" s="31"/>
      <c r="C5" s="26"/>
      <c r="D5" s="26"/>
      <c r="E5" s="26"/>
      <c r="F5" s="26"/>
    </row>
    <row r="6" spans="1:6" ht="35.1" customHeight="1" x14ac:dyDescent="0.2">
      <c r="A6" t="s">
        <v>75</v>
      </c>
      <c r="B6" s="31"/>
      <c r="C6" s="26"/>
      <c r="D6" s="26"/>
      <c r="E6" s="26"/>
      <c r="F6" s="26"/>
    </row>
    <row r="7" spans="1:6" ht="35.1" customHeight="1" x14ac:dyDescent="0.2">
      <c r="A7" t="s">
        <v>76</v>
      </c>
      <c r="B7" s="31" t="s">
        <v>32</v>
      </c>
      <c r="C7" s="26"/>
      <c r="D7" s="26"/>
      <c r="E7" s="26"/>
      <c r="F7" s="26"/>
    </row>
    <row r="8" spans="1:6" ht="35.1" customHeight="1" x14ac:dyDescent="0.2">
      <c r="A8" t="s">
        <v>77</v>
      </c>
      <c r="B8" s="31"/>
      <c r="C8" s="26"/>
      <c r="D8" s="26"/>
      <c r="E8" s="26"/>
      <c r="F8" s="26"/>
    </row>
    <row r="9" spans="1:6" ht="35.1" customHeight="1" x14ac:dyDescent="0.2">
      <c r="A9" t="s">
        <v>78</v>
      </c>
      <c r="B9" s="31"/>
      <c r="C9" s="26"/>
      <c r="D9" s="26"/>
      <c r="E9" s="26"/>
      <c r="F9" s="26"/>
    </row>
    <row r="11" spans="1:6" ht="32.1" customHeight="1" x14ac:dyDescent="0.2">
      <c r="A11" s="1" t="s">
        <v>79</v>
      </c>
      <c r="B11" s="7" t="s">
        <v>80</v>
      </c>
      <c r="C11" s="8" t="s">
        <v>81</v>
      </c>
      <c r="D11" s="8" t="s">
        <v>82</v>
      </c>
      <c r="E11" s="8" t="s">
        <v>83</v>
      </c>
      <c r="F11" s="9" t="s">
        <v>84</v>
      </c>
    </row>
    <row r="12" spans="1:6" ht="39.950000000000003" customHeight="1" x14ac:dyDescent="0.2">
      <c r="A12" t="s">
        <v>85</v>
      </c>
      <c r="B12" s="22"/>
      <c r="C12" s="23" t="s">
        <v>32</v>
      </c>
      <c r="D12" s="23"/>
      <c r="E12" s="17" t="str">
        <f t="shared" ref="E12:E22" si="0">IF(F12="Ready",IF(OR(C12="Included",C12="Not applicable"),0,B12),"")</f>
        <v/>
      </c>
      <c r="F12" s="15" t="str">
        <f>IF(B$4="Inactive","Inactive",IF(IFERROR(AND(ISNUMBER(B12),B12&gt;=0,OR(C12="Known",C12="Scenario",AND(C12="Zero",B12=0))),FALSE),"Ready",IF(AND(C12="Not applicable",OR(B12="",AND(ISNUMBER(B12),B12=0))),"Ready",IF(IFERROR(AND(C12="Included",D12&lt;&gt;A12,D12&lt;&gt;$A$18,D12&lt;&gt;$A$19,COUNTIF($A$12:$A$22,D12)=1,ISNUMBER(INDEX($B$12:$B$22,MATCH(D12,$A$12:$A$22,0))),INDEX($B$12:$B$22,MATCH(D12,$A$12:$A$22,0))&gt;=0,OR(INDEX($C$12:$C$22,MATCH(D12,$A$12:$A$22,0))="Known",INDEX($C$12:$C$22,MATCH(D12,$A$12:$A$22,0))="Scenario",AND(INDEX($C$12:$C$22,MATCH(D12,$A$12:$A$22,0))="Zero",INDEX($B$12:$B$22,MATCH(D12,$A$12:$A$22,0))=0))),FALSE),"Ready","Check input"))))</f>
        <v>Inactive</v>
      </c>
    </row>
    <row r="13" spans="1:6" ht="39.950000000000003" customHeight="1" x14ac:dyDescent="0.2">
      <c r="A13" t="s">
        <v>86</v>
      </c>
      <c r="B13" s="22"/>
      <c r="C13" s="23" t="s">
        <v>32</v>
      </c>
      <c r="D13" s="23"/>
      <c r="E13" s="17" t="str">
        <f t="shared" si="0"/>
        <v/>
      </c>
      <c r="F13" s="15" t="str">
        <f>IF(B$4="Inactive","Inactive",IF(IFERROR(AND(ISNUMBER(B13),B13&gt;=0,OR(C13="Known",C13="Scenario",AND(C13="Zero",B13=0))),FALSE),"Ready",IF(AND(C13="Not applicable",OR(B13="",AND(ISNUMBER(B13),B13=0))),"Ready",IF(IFERROR(AND(C13="Included",D13&lt;&gt;A13,D13&lt;&gt;$A$18,D13&lt;&gt;$A$19,COUNTIF($A$12:$A$22,D13)=1,ISNUMBER(INDEX($B$12:$B$22,MATCH(D13,$A$12:$A$22,0))),INDEX($B$12:$B$22,MATCH(D13,$A$12:$A$22,0))&gt;=0,OR(INDEX($C$12:$C$22,MATCH(D13,$A$12:$A$22,0))="Known",INDEX($C$12:$C$22,MATCH(D13,$A$12:$A$22,0))="Scenario",AND(INDEX($C$12:$C$22,MATCH(D13,$A$12:$A$22,0))="Zero",INDEX($B$12:$B$22,MATCH(D13,$A$12:$A$22,0))=0))),FALSE),"Ready","Check input"))))</f>
        <v>Inactive</v>
      </c>
    </row>
    <row r="14" spans="1:6" ht="39.950000000000003" customHeight="1" x14ac:dyDescent="0.2">
      <c r="A14" t="s">
        <v>87</v>
      </c>
      <c r="B14" s="24"/>
      <c r="C14" s="23" t="s">
        <v>32</v>
      </c>
      <c r="D14" s="23"/>
      <c r="E14" s="20" t="str">
        <f t="shared" si="0"/>
        <v/>
      </c>
      <c r="F14" s="15" t="str">
        <f>IF(B$4="Inactive","Inactive",IF(IFERROR(AND(ISNUMBER(B14),B14&gt;=0,B14&lt;=1,OR(C14="Known",C14="Scenario",AND(C14="Zero",B14=0))),FALSE),"Ready",IF(AND(C14="Not applicable",OR(B14="",AND(ISNUMBER(B14),B14=0))),"Ready",IF(IFERROR(AND(C14="Included",D14&lt;&gt;A14,D14&lt;&gt;$A$18,D14&lt;&gt;$A$19,COUNTIF($A$12:$A$22,D14)=1,ISNUMBER(INDEX($B$12:$B$22,MATCH(D14,$A$12:$A$22,0))),INDEX($B$12:$B$22,MATCH(D14,$A$12:$A$22,0))&gt;=0,OR(INDEX($C$12:$C$22,MATCH(D14,$A$12:$A$22,0))="Known",INDEX($C$12:$C$22,MATCH(D14,$A$12:$A$22,0))="Scenario",AND(INDEX($C$12:$C$22,MATCH(D14,$A$12:$A$22,0))="Zero",INDEX($B$12:$B$22,MATCH(D14,$A$12:$A$22,0))=0))),FALSE),"Ready","Check input"))))</f>
        <v>Inactive</v>
      </c>
    </row>
    <row r="15" spans="1:6" ht="39.950000000000003" customHeight="1" x14ac:dyDescent="0.2">
      <c r="A15" t="s">
        <v>88</v>
      </c>
      <c r="B15" s="24"/>
      <c r="C15" s="23" t="s">
        <v>32</v>
      </c>
      <c r="D15" s="23"/>
      <c r="E15" s="20" t="str">
        <f t="shared" si="0"/>
        <v/>
      </c>
      <c r="F15" s="15" t="str">
        <f>IF(B$4="Inactive","Inactive",IF(IFERROR(AND(ISNUMBER(B15),B15&gt;=0,B15&lt;=1,OR(C15="Known",C15="Scenario",AND(C15="Zero",B15=0))),FALSE),"Ready",IF(AND(C15="Not applicable",OR(B15="",AND(ISNUMBER(B15),B15=0))),"Ready",IF(IFERROR(AND(C15="Included",D15&lt;&gt;A15,D15&lt;&gt;$A$18,D15&lt;&gt;$A$19,COUNTIF($A$12:$A$22,D15)=1,ISNUMBER(INDEX($B$12:$B$22,MATCH(D15,$A$12:$A$22,0))),INDEX($B$12:$B$22,MATCH(D15,$A$12:$A$22,0))&gt;=0,OR(INDEX($C$12:$C$22,MATCH(D15,$A$12:$A$22,0))="Known",INDEX($C$12:$C$22,MATCH(D15,$A$12:$A$22,0))="Scenario",AND(INDEX($C$12:$C$22,MATCH(D15,$A$12:$A$22,0))="Zero",INDEX($B$12:$B$22,MATCH(D15,$A$12:$A$22,0))=0))),FALSE),"Ready","Check input"))))</f>
        <v>Inactive</v>
      </c>
    </row>
    <row r="16" spans="1:6" ht="39.950000000000003" customHeight="1" x14ac:dyDescent="0.2">
      <c r="A16" t="s">
        <v>89</v>
      </c>
      <c r="B16" s="24"/>
      <c r="C16" s="23" t="s">
        <v>32</v>
      </c>
      <c r="D16" s="23"/>
      <c r="E16" s="20" t="str">
        <f t="shared" si="0"/>
        <v/>
      </c>
      <c r="F16" s="15" t="str">
        <f>IF(B$4="Inactive","Inactive",IF(IFERROR(AND(ISNUMBER(B16),B16&gt;=0,B16&lt;=1,OR(C16="Known",C16="Scenario",AND(C16="Zero",B16=0))),FALSE),"Ready",IF(AND(C16="Not applicable",OR(B16="",AND(ISNUMBER(B16),B16=0))),"Ready",IF(IFERROR(AND(C16="Included",D16&lt;&gt;A16,D16&lt;&gt;$A$18,D16&lt;&gt;$A$19,COUNTIF($A$12:$A$22,D16)=1,ISNUMBER(INDEX($B$12:$B$22,MATCH(D16,$A$12:$A$22,0))),INDEX($B$12:$B$22,MATCH(D16,$A$12:$A$22,0))&gt;=0,OR(INDEX($C$12:$C$22,MATCH(D16,$A$12:$A$22,0))="Known",INDEX($C$12:$C$22,MATCH(D16,$A$12:$A$22,0))="Scenario",AND(INDEX($C$12:$C$22,MATCH(D16,$A$12:$A$22,0))="Zero",INDEX($B$12:$B$22,MATCH(D16,$A$12:$A$22,0))=0))),FALSE),"Ready","Check input"))))</f>
        <v>Inactive</v>
      </c>
    </row>
    <row r="17" spans="1:6" ht="39.950000000000003" customHeight="1" x14ac:dyDescent="0.2">
      <c r="A17" t="s">
        <v>90</v>
      </c>
      <c r="B17" s="22"/>
      <c r="C17" s="23" t="s">
        <v>32</v>
      </c>
      <c r="D17" s="23"/>
      <c r="E17" s="17" t="str">
        <f t="shared" si="0"/>
        <v/>
      </c>
      <c r="F17" s="15" t="str">
        <f>IF(B$4="Inactive","Inactive",IF(IFERROR(AND(ISNUMBER(B17),B17&gt;=0,OR(C17="Known",C17="Scenario",AND(C17="Zero",B17=0))),FALSE),"Ready",IF(AND(C17="Not applicable",OR(B17="",AND(ISNUMBER(B17),B17=0))),"Ready",IF(IFERROR(AND(C17="Included",D17&lt;&gt;A17,D17&lt;&gt;$A$18,D17&lt;&gt;$A$19,COUNTIF($A$12:$A$22,D17)=1,ISNUMBER(INDEX($B$12:$B$22,MATCH(D17,$A$12:$A$22,0))),INDEX($B$12:$B$22,MATCH(D17,$A$12:$A$22,0))&gt;=0,OR(INDEX($C$12:$C$22,MATCH(D17,$A$12:$A$22,0))="Known",INDEX($C$12:$C$22,MATCH(D17,$A$12:$A$22,0))="Scenario",AND(INDEX($C$12:$C$22,MATCH(D17,$A$12:$A$22,0))="Zero",INDEX($B$12:$B$22,MATCH(D17,$A$12:$A$22,0))=0))),FALSE),"Ready","Check input"))))</f>
        <v>Inactive</v>
      </c>
    </row>
    <row r="18" spans="1:6" ht="39.950000000000003" customHeight="1" x14ac:dyDescent="0.2">
      <c r="A18" t="s">
        <v>91</v>
      </c>
      <c r="B18" s="25"/>
      <c r="C18" s="23" t="s">
        <v>32</v>
      </c>
      <c r="D18" s="23"/>
      <c r="E18" s="14" t="str">
        <f t="shared" si="0"/>
        <v/>
      </c>
      <c r="F18" s="15" t="str">
        <f>IF(B$4="Inactive","Inactive",IF(IFERROR(AND(ISNUMBER(B18),B18&gt;=0,B18=INT(B18),OR(C18="Known",C18="Scenario",AND(C18="Zero",B18=0))),FALSE),"Ready",IF(AND(C18="Not applicable",OR(B18="",AND(ISNUMBER(B18),B18=0))),"Ready",IF(IFERROR(FALSE,FALSE),"Ready","Check input"))))</f>
        <v>Inactive</v>
      </c>
    </row>
    <row r="19" spans="1:6" ht="39.950000000000003" customHeight="1" x14ac:dyDescent="0.2">
      <c r="A19" t="s">
        <v>92</v>
      </c>
      <c r="B19" s="25"/>
      <c r="C19" s="23" t="s">
        <v>32</v>
      </c>
      <c r="D19" s="23"/>
      <c r="E19" s="14" t="str">
        <f t="shared" si="0"/>
        <v/>
      </c>
      <c r="F19" s="15" t="str">
        <f>IF(B$4="Inactive","Inactive",IF(IFERROR(AND(ISNUMBER(B19),B19&gt;=0,B19=INT(B19),OR(C19="Known",C19="Scenario",AND(C19="Zero",B19=0))),FALSE),"Ready",IF(AND(C19="Not applicable",OR(B19="",AND(ISNUMBER(B19),B19=0))),"Ready",IF(IFERROR(FALSE,FALSE),"Ready","Check input"))))</f>
        <v>Inactive</v>
      </c>
    </row>
    <row r="20" spans="1:6" ht="39.950000000000003" customHeight="1" x14ac:dyDescent="0.2">
      <c r="A20" t="s">
        <v>93</v>
      </c>
      <c r="B20" s="22"/>
      <c r="C20" s="23" t="s">
        <v>32</v>
      </c>
      <c r="D20" s="23"/>
      <c r="E20" s="17" t="str">
        <f t="shared" si="0"/>
        <v/>
      </c>
      <c r="F20" s="15" t="str">
        <f>IF(B$4="Inactive","Inactive",IF(IFERROR(AND(ISNUMBER(B20),B20&gt;=0,OR(C20="Known",C20="Scenario",AND(C20="Zero",B20=0))),FALSE),"Ready",IF(AND(C20="Not applicable",OR(B20="",AND(ISNUMBER(B20),B20=0))),"Ready",IF(IFERROR(AND(C20="Included",D20&lt;&gt;A20,D20&lt;&gt;$A$18,D20&lt;&gt;$A$19,COUNTIF($A$12:$A$22,D20)=1,ISNUMBER(INDEX($B$12:$B$22,MATCH(D20,$A$12:$A$22,0))),INDEX($B$12:$B$22,MATCH(D20,$A$12:$A$22,0))&gt;=0,OR(INDEX($C$12:$C$22,MATCH(D20,$A$12:$A$22,0))="Known",INDEX($C$12:$C$22,MATCH(D20,$A$12:$A$22,0))="Scenario",AND(INDEX($C$12:$C$22,MATCH(D20,$A$12:$A$22,0))="Zero",INDEX($B$12:$B$22,MATCH(D20,$A$12:$A$22,0))=0))),FALSE),"Ready","Check input"))))</f>
        <v>Inactive</v>
      </c>
    </row>
    <row r="21" spans="1:6" ht="39.950000000000003" customHeight="1" x14ac:dyDescent="0.2">
      <c r="A21" t="s">
        <v>94</v>
      </c>
      <c r="B21" s="22"/>
      <c r="C21" s="23" t="s">
        <v>32</v>
      </c>
      <c r="D21" s="23"/>
      <c r="E21" s="17" t="str">
        <f t="shared" si="0"/>
        <v/>
      </c>
      <c r="F21" s="15" t="str">
        <f>IF(B$4="Inactive","Inactive",IF(IFERROR(AND(ISNUMBER(B21),B21&gt;=0,OR(C21="Known",C21="Scenario",AND(C21="Zero",B21=0))),FALSE),"Ready",IF(AND(C21="Not applicable",OR(B21="",AND(ISNUMBER(B21),B21=0))),"Ready",IF(IFERROR(AND(C21="Included",D21&lt;&gt;A21,D21&lt;&gt;$A$18,D21&lt;&gt;$A$19,COUNTIF($A$12:$A$22,D21)=1,ISNUMBER(INDEX($B$12:$B$22,MATCH(D21,$A$12:$A$22,0))),INDEX($B$12:$B$22,MATCH(D21,$A$12:$A$22,0))&gt;=0,OR(INDEX($C$12:$C$22,MATCH(D21,$A$12:$A$22,0))="Known",INDEX($C$12:$C$22,MATCH(D21,$A$12:$A$22,0))="Scenario",AND(INDEX($C$12:$C$22,MATCH(D21,$A$12:$A$22,0))="Zero",INDEX($B$12:$B$22,MATCH(D21,$A$12:$A$22,0))=0))),FALSE),"Ready","Check input"))))</f>
        <v>Inactive</v>
      </c>
    </row>
    <row r="22" spans="1:6" ht="39.950000000000003" customHeight="1" x14ac:dyDescent="0.2">
      <c r="A22" t="s">
        <v>95</v>
      </c>
      <c r="B22" s="22"/>
      <c r="C22" s="23" t="s">
        <v>32</v>
      </c>
      <c r="D22" s="23"/>
      <c r="E22" s="17" t="str">
        <f t="shared" si="0"/>
        <v/>
      </c>
      <c r="F22" s="15" t="str">
        <f>IF(B$4="Inactive","Inactive",IF(IFERROR(AND(ISNUMBER(B22),B22&gt;=0,OR(C22="Known",C22="Scenario",AND(C22="Zero",B22=0))),FALSE),"Ready",IF(AND(C22="Not applicable",OR(B22="",AND(ISNUMBER(B22),B22=0))),"Ready",IF(IFERROR(AND(C22="Included",D22&lt;&gt;A22,D22&lt;&gt;$A$18,D22&lt;&gt;$A$19,COUNTIF($A$12:$A$22,D22)=1,ISNUMBER(INDEX($B$12:$B$22,MATCH(D22,$A$12:$A$22,0))),INDEX($B$12:$B$22,MATCH(D22,$A$12:$A$22,0))&gt;=0,OR(INDEX($C$12:$C$22,MATCH(D22,$A$12:$A$22,0))="Known",INDEX($C$12:$C$22,MATCH(D22,$A$12:$A$22,0))="Scenario",AND(INDEX($C$12:$C$22,MATCH(D22,$A$12:$A$22,0))="Zero",INDEX($B$12:$B$22,MATCH(D22,$A$12:$A$22,0))=0))),FALSE),"Ready","Check input"))))</f>
        <v>Inactive</v>
      </c>
    </row>
    <row r="24" spans="1:6" ht="32.1" customHeight="1" x14ac:dyDescent="0.2">
      <c r="A24" t="s">
        <v>96</v>
      </c>
      <c r="B24" s="26" t="str">
        <f>IF(B4="Inactive","Inactive",IF(AND(B4="Active",LEN(TRIM(B5))&gt;0,LEN(TRIM(B6))&gt;0,OR(B7="Actual",B7="Scenario"),LEN(TRIM(B8))&gt;0,LEN(TRIM(B9))&gt;0,LOWER(TRIM(B9))&lt;&gt;"add source here"),B7&amp;" - source recorded","PENDING evidence/name"))</f>
        <v>Inactive</v>
      </c>
      <c r="C24" s="26"/>
      <c r="D24" s="26"/>
      <c r="E24" s="26"/>
      <c r="F24" s="26"/>
    </row>
    <row r="26" spans="1:6" ht="51.95" customHeight="1" x14ac:dyDescent="0.2">
      <c r="A26" s="26" t="s">
        <v>97</v>
      </c>
      <c r="B26" s="26"/>
      <c r="C26" s="26"/>
      <c r="D26" s="26"/>
      <c r="E26" s="26"/>
      <c r="F26" s="26"/>
    </row>
  </sheetData>
  <sheetProtection sheet="1" objects="1" scenarios="1"/>
  <mergeCells count="10">
    <mergeCell ref="A1:F1"/>
    <mergeCell ref="A2:F2"/>
    <mergeCell ref="B4:F4"/>
    <mergeCell ref="B5:F5"/>
    <mergeCell ref="B6:F6"/>
    <mergeCell ref="B7:F7"/>
    <mergeCell ref="B8:F8"/>
    <mergeCell ref="B9:F9"/>
    <mergeCell ref="B24:F24"/>
    <mergeCell ref="A26:F26"/>
  </mergeCells>
  <dataValidations count="3">
    <dataValidation type="list" allowBlank="1" showErrorMessage="1" errorTitle="Check input" error="Choose a listed state." sqref="B4" xr:uid="{00000000-0002-0000-0500-000000000000}">
      <formula1>"Active,Inactive"</formula1>
    </dataValidation>
    <dataValidation type="list" allowBlank="1" showErrorMessage="1" errorTitle="Check input" error="Choose a listed state." sqref="B7" xr:uid="{00000000-0002-0000-0500-000001000000}">
      <formula1>"Actual,Scenario,Unknown"</formula1>
    </dataValidation>
    <dataValidation type="list" allowBlank="1" showErrorMessage="1" errorTitle="Check input" error="Choose a listed state." sqref="C12:C22" xr:uid="{00000000-0002-0000-0500-000002000000}">
      <formula1>"Known,Zero,Scenario,Unknown,Not applicable,Included"</formula1>
    </dataValidation>
  </dataValidations>
  <pageMargins left="0.35" right="0.35" top="0.4" bottom="0.4" header="0.2" footer="0.2"/>
  <pageSetup fitToHeight="0" orientation="landscape" r:id="rId1"/>
  <headerFooter>
    <oddFooter>&amp;CInvesting You Can Explain | I2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P364"/>
  <sheetViews>
    <sheetView showGridLines="0" workbookViewId="0">
      <pane ySplit="3" topLeftCell="A4" activePane="bottomLeft" state="frozen"/>
      <selection pane="bottomLeft" sqref="A1:G1"/>
    </sheetView>
  </sheetViews>
  <sheetFormatPr defaultRowHeight="14.25" x14ac:dyDescent="0.2"/>
  <cols>
    <col min="1" max="1" width="9" customWidth="1"/>
    <col min="2" max="6" width="16" customWidth="1"/>
    <col min="7" max="7" width="28" customWidth="1"/>
    <col min="8" max="8" width="9" customWidth="1"/>
    <col min="9" max="13" width="16" customWidth="1"/>
    <col min="14" max="14" width="28" customWidth="1"/>
    <col min="15" max="15" width="9" customWidth="1"/>
    <col min="16" max="20" width="16" customWidth="1"/>
    <col min="21" max="21" width="28" customWidth="1"/>
    <col min="22" max="22" width="9" customWidth="1"/>
    <col min="23" max="27" width="16" customWidth="1"/>
    <col min="28" max="28" width="28" customWidth="1"/>
    <col min="29" max="29" width="9" customWidth="1"/>
    <col min="30" max="34" width="16" customWidth="1"/>
    <col min="35" max="35" width="28" customWidth="1"/>
    <col min="36" max="36" width="9" customWidth="1"/>
    <col min="37" max="41" width="16" customWidth="1"/>
    <col min="42" max="42" width="28" customWidth="1"/>
  </cols>
  <sheetData>
    <row r="1" spans="1:42" ht="42" customHeight="1" x14ac:dyDescent="0.2">
      <c r="A1" s="27" t="s">
        <v>101</v>
      </c>
      <c r="B1" s="26"/>
      <c r="C1" s="26"/>
      <c r="D1" s="26"/>
      <c r="E1" s="26"/>
      <c r="F1" s="26"/>
      <c r="G1" s="26"/>
    </row>
    <row r="2" spans="1:42" ht="42" customHeight="1" x14ac:dyDescent="0.2">
      <c r="A2" s="26" t="str">
        <f>IF('Option A'!B4="Inactive","Inactive",IF(Scenario!B21&lt;&gt;"Ready",Scenario!B21,IF(Scenario!B22&lt;&gt;"Ready",Scenario!B22,IF(LEFT('Option A'!B24,7)="PENDING","PENDING option evidence",IF(AND('Option A'!F12="Ready",'Option A'!F13="Ready",'Option A'!F14="Ready",'Option A'!F15="Ready",OR(Scenario!B13="Net of fund expense",'Option A'!F16="Ready"),'Option A'!F17="Ready",'Option A'!F18="Ready",'Option A'!F19="Ready",'Option A'!F20="Ready",'Option A'!F21="Ready",'Option A'!F22="Ready"),"Ready","PENDING remaining fee terms")))))</f>
        <v>PENDING/INVALID growth inputs</v>
      </c>
      <c r="B2" s="26"/>
      <c r="C2" s="26"/>
      <c r="D2" s="26"/>
      <c r="E2" s="26"/>
      <c r="F2" s="26"/>
      <c r="G2" s="26"/>
      <c r="H2" t="str">
        <f>IF('Option A'!B4="Inactive","Inactive",IF(Scenario!B21&lt;&gt;"Ready",Scenario!B21,IF(Scenario!B22&lt;&gt;"Ready",Scenario!B22,IF(LEFT('Option A'!B24,7)="PENDING","PENDING option evidence",IF(AND('Option A'!F14="Ready",'Option A'!F15="Ready",OR(Scenario!B13="Net of fund expense",'Option A'!F16="Ready"),'Option A'!F17="Ready",'Option A'!F18="Ready",'Option A'!F19="Ready",'Option A'!F20="Ready",'Option A'!F21="Ready",'Option A'!F22="Ready"),"Ready","PENDING remaining fee terms")))))</f>
        <v>PENDING/INVALID growth inputs</v>
      </c>
      <c r="O2" t="str">
        <f>IF('Option A'!B4="Inactive","Inactive",IF(Scenario!B21&lt;&gt;"Ready",Scenario!B21,IF(Scenario!B22&lt;&gt;"Ready",Scenario!B22,IF(LEFT('Option A'!B24,7)="PENDING","PENDING option evidence",IF(AND('Option A'!F12="Ready",'Option A'!F13="Ready",'Option A'!F15="Ready",OR(Scenario!B13="Net of fund expense",'Option A'!F16="Ready"),'Option A'!F17="Ready",'Option A'!F18="Ready",'Option A'!F19="Ready",'Option A'!F20="Ready",'Option A'!F21="Ready",'Option A'!F22="Ready"),"Ready","PENDING remaining fee terms")))))</f>
        <v>PENDING/INVALID growth inputs</v>
      </c>
      <c r="V2" t="str">
        <f>IF('Option A'!B4="Inactive","Inactive",IF(Scenario!B21&lt;&gt;"Ready",Scenario!B21,IF(Scenario!B22&lt;&gt;"Ready",Scenario!B22,IF(LEFT('Option A'!B24,7)="PENDING","PENDING option evidence",IF(AND('Option A'!F12="Ready",'Option A'!F13="Ready",'Option A'!F14="Ready",'Option A'!F15="Ready",OR(Scenario!B13="Net of fund expense",'Option A'!F16="Ready")),"Ready","PENDING remaining fee terms")))))</f>
        <v>PENDING/INVALID growth inputs</v>
      </c>
      <c r="AC2" t="str">
        <f>IF('Option A'!B4="Inactive","Inactive",IF(Scenario!B21&lt;&gt;"Ready",Scenario!B21,IF(Scenario!B22&lt;&gt;"Ready",Scenario!B22,IF(LEFT('Option A'!B24,7)="PENDING","PENDING option evidence",IF(Scenario!B13&lt;&gt;"Gross","PENDING: Gross required",IF(AND('Option A'!F12="Ready",'Option A'!F13="Ready",'Option A'!F14="Ready",'Option A'!F15="Ready",'Option A'!F17="Ready",'Option A'!F18="Ready",'Option A'!F19="Ready",'Option A'!F20="Ready",'Option A'!F21="Ready",'Option A'!F22="Ready"),"Ready","PENDING remaining fee terms"))))))</f>
        <v>PENDING/INVALID growth inputs</v>
      </c>
      <c r="AJ2" t="str">
        <f>IF('Option A'!B4="Inactive","Inactive",IF(Scenario!B21&lt;&gt;"Ready",Scenario!B21,IF(Scenario!B22&lt;&gt;"Ready",Scenario!B22,IF(LEFT('Option A'!B24,7)="PENDING","PENDING option evidence",IF(Scenario!B13&lt;&gt;"Gross","PENDING: Gross required",IF(AND(TRUE),"Ready","PENDING remaining fee terms"))))))</f>
        <v>PENDING/INVALID growth inputs</v>
      </c>
    </row>
    <row r="3" spans="1:42" ht="32.1" customHeight="1" x14ac:dyDescent="0.2">
      <c r="A3" s="32" t="s">
        <v>102</v>
      </c>
      <c r="B3" s="26"/>
      <c r="C3" s="26"/>
      <c r="D3" s="26"/>
      <c r="E3" s="26"/>
      <c r="F3" s="26"/>
      <c r="G3" s="26"/>
      <c r="H3" s="32" t="s">
        <v>103</v>
      </c>
      <c r="I3" s="26"/>
      <c r="J3" s="26"/>
      <c r="K3" s="26"/>
      <c r="L3" s="26"/>
      <c r="M3" s="26"/>
      <c r="N3" s="26"/>
      <c r="O3" s="32" t="s">
        <v>104</v>
      </c>
      <c r="P3" s="26"/>
      <c r="Q3" s="26"/>
      <c r="R3" s="26"/>
      <c r="S3" s="26"/>
      <c r="T3" s="26"/>
      <c r="U3" s="26"/>
      <c r="V3" s="32" t="s">
        <v>105</v>
      </c>
      <c r="W3" s="26"/>
      <c r="X3" s="26"/>
      <c r="Y3" s="26"/>
      <c r="Z3" s="26"/>
      <c r="AA3" s="26"/>
      <c r="AB3" s="26"/>
      <c r="AC3" s="32" t="s">
        <v>106</v>
      </c>
      <c r="AD3" s="26"/>
      <c r="AE3" s="26"/>
      <c r="AF3" s="26"/>
      <c r="AG3" s="26"/>
      <c r="AH3" s="26"/>
      <c r="AI3" s="26"/>
      <c r="AJ3" s="32" t="s">
        <v>107</v>
      </c>
      <c r="AK3" s="26"/>
      <c r="AL3" s="26"/>
      <c r="AM3" s="26"/>
      <c r="AN3" s="26"/>
      <c r="AO3" s="26"/>
      <c r="AP3" s="26"/>
    </row>
    <row r="4" spans="1:42" ht="32.1" customHeight="1" x14ac:dyDescent="0.2">
      <c r="A4" s="1" t="s">
        <v>108</v>
      </c>
      <c r="B4" s="1" t="s">
        <v>109</v>
      </c>
      <c r="C4" s="1" t="s">
        <v>110</v>
      </c>
      <c r="D4" s="1" t="s">
        <v>111</v>
      </c>
      <c r="E4" s="1" t="s">
        <v>112</v>
      </c>
      <c r="F4" s="1" t="s">
        <v>113</v>
      </c>
      <c r="G4" s="1" t="s">
        <v>81</v>
      </c>
      <c r="H4" s="1" t="s">
        <v>108</v>
      </c>
      <c r="I4" s="1" t="s">
        <v>109</v>
      </c>
      <c r="J4" s="1" t="s">
        <v>110</v>
      </c>
      <c r="K4" s="1" t="s">
        <v>111</v>
      </c>
      <c r="L4" s="1" t="s">
        <v>112</v>
      </c>
      <c r="M4" s="1" t="s">
        <v>113</v>
      </c>
      <c r="N4" s="1" t="s">
        <v>81</v>
      </c>
      <c r="O4" s="1" t="s">
        <v>108</v>
      </c>
      <c r="P4" s="1" t="s">
        <v>109</v>
      </c>
      <c r="Q4" s="1" t="s">
        <v>110</v>
      </c>
      <c r="R4" s="1" t="s">
        <v>111</v>
      </c>
      <c r="S4" s="1" t="s">
        <v>112</v>
      </c>
      <c r="T4" s="1" t="s">
        <v>113</v>
      </c>
      <c r="U4" s="1" t="s">
        <v>81</v>
      </c>
      <c r="V4" s="1" t="s">
        <v>108</v>
      </c>
      <c r="W4" s="1" t="s">
        <v>109</v>
      </c>
      <c r="X4" s="1" t="s">
        <v>110</v>
      </c>
      <c r="Y4" s="1" t="s">
        <v>111</v>
      </c>
      <c r="Z4" s="1" t="s">
        <v>112</v>
      </c>
      <c r="AA4" s="1" t="s">
        <v>113</v>
      </c>
      <c r="AB4" s="1" t="s">
        <v>81</v>
      </c>
      <c r="AC4" s="1" t="s">
        <v>108</v>
      </c>
      <c r="AD4" s="1" t="s">
        <v>109</v>
      </c>
      <c r="AE4" s="1" t="s">
        <v>110</v>
      </c>
      <c r="AF4" s="1" t="s">
        <v>111</v>
      </c>
      <c r="AG4" s="1" t="s">
        <v>112</v>
      </c>
      <c r="AH4" s="1" t="s">
        <v>113</v>
      </c>
      <c r="AI4" s="1" t="s">
        <v>81</v>
      </c>
      <c r="AJ4" s="1" t="s">
        <v>108</v>
      </c>
      <c r="AK4" s="1" t="s">
        <v>109</v>
      </c>
      <c r="AL4" s="1" t="s">
        <v>110</v>
      </c>
      <c r="AM4" s="1" t="s">
        <v>111</v>
      </c>
      <c r="AN4" s="1" t="s">
        <v>112</v>
      </c>
      <c r="AO4" s="1" t="s">
        <v>113</v>
      </c>
      <c r="AP4" s="1" t="s">
        <v>81</v>
      </c>
    </row>
    <row r="5" spans="1:42" ht="32.1" customHeight="1" x14ac:dyDescent="0.2">
      <c r="A5">
        <v>1</v>
      </c>
      <c r="B5" s="6" t="str">
        <f>IF(A5&gt;Scenario!$B$11,"",IF(A$2&lt;&gt;"Ready",A$2,Scenario!$B$7))</f>
        <v/>
      </c>
      <c r="C5" s="6" t="str">
        <f>IF(A5&gt;Scenario!$B$11,"",IF(A$2&lt;&gt;"Ready",A$2,IF(ISNUMBER(B5),IF(AND(A5&gt;=Scenario!$B$10,MOD(A5-Scenario!$B$10,Scenario!$B$18)=0),Scenario!$B$8,0),"INSUFFICIENT FUNDS")))</f>
        <v/>
      </c>
      <c r="D5" s="6" t="str">
        <f>IF(A5&gt;Scenario!$B$11,"",IF(A$2&lt;&gt;"Ready",A$2,IF(ISNUMBER(B5),(B5+C5)*(N('Option A'!$E$14)+N('Option A'!$E$15)+IF(Scenario!$B$13="Gross",N('Option A'!$E$16),0))/12+((N('Option A'!$E$12)+N('Option A'!$E$13))/12+IF(AND(A5&gt;=Scenario!$B$10,MOD(A5-Scenario!$B$10,Scenario!$B$18)=0),N('Option A'!$E$17)*N('Option A'!$E$18)+N('Option A'!$E$20),0)+IF(A5=1,N('Option A'!$E$17)*N('Option A'!$E$19)+N('Option A'!$E$21),0)+IF(A5=Scenario!$B$11,N('Option A'!$E$22),0)),"INSUFFICIENT FUNDS")))</f>
        <v/>
      </c>
      <c r="E5" s="6" t="str">
        <f>IF(A5&gt;Scenario!$B$11,"",IF(A$2&lt;&gt;"Ready",A$2,IF(ISNUMBER(B5),IF((B5+C5)*(1+Scenario!$B$12/12)-D5&lt;0,"INSUFFICIENT FUNDS",(B5+C5)*(1+Scenario!$B$12/12)-D5),"INSUFFICIENT FUNDS")))</f>
        <v/>
      </c>
      <c r="F5" s="6" t="str">
        <f>IF(A5&gt;Scenario!$B$11,"",IF(A$2&lt;&gt;"Ready",A$2,IF(ISNUMBER(E5),D5,"INSUFFICIENT FUNDS")))</f>
        <v/>
      </c>
      <c r="G5" t="str">
        <f>IF(A5&gt;Scenario!$B$11,"",IF(A$2&lt;&gt;"Ready",A$2,IF(ISNUMBER(E5),"OK","INSUFFICIENT FUNDS")))</f>
        <v/>
      </c>
      <c r="H5">
        <v>1</v>
      </c>
      <c r="I5" s="6" t="str">
        <f>IF(H5&gt;Scenario!$B$11,"",IF(H$2&lt;&gt;"Ready",H$2,Scenario!$B$7))</f>
        <v/>
      </c>
      <c r="J5" s="6" t="str">
        <f>IF(H5&gt;Scenario!$B$11,"",IF(H$2&lt;&gt;"Ready",H$2,IF(ISNUMBER(I5),IF(AND(H5&gt;=Scenario!$B$10,MOD(H5-Scenario!$B$10,Scenario!$B$18)=0),Scenario!$B$8,0),"INSUFFICIENT FUNDS")))</f>
        <v/>
      </c>
      <c r="K5" s="6" t="str">
        <f>IF(H5&gt;Scenario!$B$11,"",IF(H$2&lt;&gt;"Ready",H$2,IF(ISNUMBER(I5),(I5+J5)*(N('Option A'!$E$14)+N('Option A'!$E$15)+IF(Scenario!$B$13="Gross",N('Option A'!$E$16),0))/12+((0+0)/12+IF(AND(H5&gt;=Scenario!$B$10,MOD(H5-Scenario!$B$10,Scenario!$B$18)=0),N('Option A'!$E$17)*N('Option A'!$E$18)+N('Option A'!$E$20),0)+IF(H5=1,N('Option A'!$E$17)*N('Option A'!$E$19)+N('Option A'!$E$21),0)+IF(H5=Scenario!$B$11,N('Option A'!$E$22),0)),"INSUFFICIENT FUNDS")))</f>
        <v/>
      </c>
      <c r="L5" s="6" t="str">
        <f>IF(H5&gt;Scenario!$B$11,"",IF(H$2&lt;&gt;"Ready",H$2,IF(ISNUMBER(I5),IF((I5+J5)*(1+Scenario!$B$12/12)-K5&lt;0,"INSUFFICIENT FUNDS",(I5+J5)*(1+Scenario!$B$12/12)-K5),"INSUFFICIENT FUNDS")))</f>
        <v/>
      </c>
      <c r="M5" s="6" t="str">
        <f>IF(H5&gt;Scenario!$B$11,"",IF(H$2&lt;&gt;"Ready",H$2,IF(ISNUMBER(L5),K5,"INSUFFICIENT FUNDS")))</f>
        <v/>
      </c>
      <c r="N5" t="str">
        <f>IF(H5&gt;Scenario!$B$11,"",IF(H$2&lt;&gt;"Ready",H$2,IF(ISNUMBER(L5),"OK","INSUFFICIENT FUNDS")))</f>
        <v/>
      </c>
      <c r="O5">
        <v>1</v>
      </c>
      <c r="P5" s="6" t="str">
        <f>IF(O5&gt;Scenario!$B$11,"",IF(O$2&lt;&gt;"Ready",O$2,Scenario!$B$7))</f>
        <v/>
      </c>
      <c r="Q5" s="6" t="str">
        <f>IF(O5&gt;Scenario!$B$11,"",IF(O$2&lt;&gt;"Ready",O$2,IF(ISNUMBER(P5),IF(AND(O5&gt;=Scenario!$B$10,MOD(O5-Scenario!$B$10,Scenario!$B$18)=0),Scenario!$B$8,0),"INSUFFICIENT FUNDS")))</f>
        <v/>
      </c>
      <c r="R5" s="6" t="str">
        <f>IF(O5&gt;Scenario!$B$11,"",IF(O$2&lt;&gt;"Ready",O$2,IF(ISNUMBER(P5),(P5+Q5)*(0+N('Option A'!$E$15)+IF(Scenario!$B$13="Gross",N('Option A'!$E$16),0))/12+((N('Option A'!$E$12)+N('Option A'!$E$13))/12+IF(AND(O5&gt;=Scenario!$B$10,MOD(O5-Scenario!$B$10,Scenario!$B$18)=0),N('Option A'!$E$17)*N('Option A'!$E$18)+N('Option A'!$E$20),0)+IF(O5=1,N('Option A'!$E$17)*N('Option A'!$E$19)+N('Option A'!$E$21),0)+IF(O5=Scenario!$B$11,N('Option A'!$E$22),0)),"INSUFFICIENT FUNDS")))</f>
        <v/>
      </c>
      <c r="S5" s="6" t="str">
        <f>IF(O5&gt;Scenario!$B$11,"",IF(O$2&lt;&gt;"Ready",O$2,IF(ISNUMBER(P5),IF((P5+Q5)*(1+Scenario!$B$12/12)-R5&lt;0,"INSUFFICIENT FUNDS",(P5+Q5)*(1+Scenario!$B$12/12)-R5),"INSUFFICIENT FUNDS")))</f>
        <v/>
      </c>
      <c r="T5" s="6" t="str">
        <f>IF(O5&gt;Scenario!$B$11,"",IF(O$2&lt;&gt;"Ready",O$2,IF(ISNUMBER(S5),R5,"INSUFFICIENT FUNDS")))</f>
        <v/>
      </c>
      <c r="U5" t="str">
        <f>IF(O5&gt;Scenario!$B$11,"",IF(O$2&lt;&gt;"Ready",O$2,IF(ISNUMBER(S5),"OK","INSUFFICIENT FUNDS")))</f>
        <v/>
      </c>
      <c r="V5">
        <v>1</v>
      </c>
      <c r="W5" s="6" t="str">
        <f>IF(V5&gt;Scenario!$B$11,"",IF(V$2&lt;&gt;"Ready",V$2,Scenario!$B$7))</f>
        <v/>
      </c>
      <c r="X5" s="6" t="str">
        <f>IF(V5&gt;Scenario!$B$11,"",IF(V$2&lt;&gt;"Ready",V$2,IF(ISNUMBER(W5),IF(AND(V5&gt;=Scenario!$B$10,MOD(V5-Scenario!$B$10,Scenario!$B$18)=0),Scenario!$B$8,0),"INSUFFICIENT FUNDS")))</f>
        <v/>
      </c>
      <c r="Y5" s="6" t="str">
        <f>IF(V5&gt;Scenario!$B$11,"",IF(V$2&lt;&gt;"Ready",V$2,IF(ISNUMBER(W5),(W5+X5)*(N('Option A'!$E$14)+N('Option A'!$E$15)+IF(Scenario!$B$13="Gross",N('Option A'!$E$16),0))/12+((N('Option A'!$E$12)+N('Option A'!$E$13))/12+IF(AND(V5&gt;=Scenario!$B$10,MOD(V5-Scenario!$B$10,Scenario!$B$18)=0),0*0+0,0)+IF(V5=1,0*0+0,0)+IF(V5=Scenario!$B$11,0,0)),"INSUFFICIENT FUNDS")))</f>
        <v/>
      </c>
      <c r="Z5" s="6" t="str">
        <f>IF(V5&gt;Scenario!$B$11,"",IF(V$2&lt;&gt;"Ready",V$2,IF(ISNUMBER(W5),IF((W5+X5)*(1+Scenario!$B$12/12)-Y5&lt;0,"INSUFFICIENT FUNDS",(W5+X5)*(1+Scenario!$B$12/12)-Y5),"INSUFFICIENT FUNDS")))</f>
        <v/>
      </c>
      <c r="AA5" s="6" t="str">
        <f>IF(V5&gt;Scenario!$B$11,"",IF(V$2&lt;&gt;"Ready",V$2,IF(ISNUMBER(Z5),Y5,"INSUFFICIENT FUNDS")))</f>
        <v/>
      </c>
      <c r="AB5" t="str">
        <f>IF(V5&gt;Scenario!$B$11,"",IF(V$2&lt;&gt;"Ready",V$2,IF(ISNUMBER(Z5),"OK","INSUFFICIENT FUNDS")))</f>
        <v/>
      </c>
      <c r="AC5">
        <v>1</v>
      </c>
      <c r="AD5" s="6" t="str">
        <f>IF(AC5&gt;Scenario!$B$11,"",IF(AC$2&lt;&gt;"Ready",AC$2,Scenario!$B$7))</f>
        <v/>
      </c>
      <c r="AE5" s="6" t="str">
        <f>IF(AC5&gt;Scenario!$B$11,"",IF(AC$2&lt;&gt;"Ready",AC$2,IF(ISNUMBER(AD5),IF(AND(AC5&gt;=Scenario!$B$10,MOD(AC5-Scenario!$B$10,Scenario!$B$18)=0),Scenario!$B$8,0),"INSUFFICIENT FUNDS")))</f>
        <v/>
      </c>
      <c r="AF5" s="6" t="str">
        <f>IF(AC5&gt;Scenario!$B$11,"",IF(AC$2&lt;&gt;"Ready",AC$2,IF(ISNUMBER(AD5),(AD5+AE5)*(N('Option A'!$E$14)+N('Option A'!$E$15)+IF(Scenario!$B$13="Gross",0,0))/12+((N('Option A'!$E$12)+N('Option A'!$E$13))/12+IF(AND(AC5&gt;=Scenario!$B$10,MOD(AC5-Scenario!$B$10,Scenario!$B$18)=0),N('Option A'!$E$17)*N('Option A'!$E$18)+N('Option A'!$E$20),0)+IF(AC5=1,N('Option A'!$E$17)*N('Option A'!$E$19)+N('Option A'!$E$21),0)+IF(AC5=Scenario!$B$11,N('Option A'!$E$22),0)),"INSUFFICIENT FUNDS")))</f>
        <v/>
      </c>
      <c r="AG5" s="6" t="str">
        <f>IF(AC5&gt;Scenario!$B$11,"",IF(AC$2&lt;&gt;"Ready",AC$2,IF(ISNUMBER(AD5),IF((AD5+AE5)*(1+Scenario!$B$12/12)-AF5&lt;0,"INSUFFICIENT FUNDS",(AD5+AE5)*(1+Scenario!$B$12/12)-AF5),"INSUFFICIENT FUNDS")))</f>
        <v/>
      </c>
      <c r="AH5" s="6" t="str">
        <f>IF(AC5&gt;Scenario!$B$11,"",IF(AC$2&lt;&gt;"Ready",AC$2,IF(ISNUMBER(AG5),AF5,"INSUFFICIENT FUNDS")))</f>
        <v/>
      </c>
      <c r="AI5" t="str">
        <f>IF(AC5&gt;Scenario!$B$11,"",IF(AC$2&lt;&gt;"Ready",AC$2,IF(ISNUMBER(AG5),"OK","INSUFFICIENT FUNDS")))</f>
        <v/>
      </c>
      <c r="AJ5">
        <v>1</v>
      </c>
      <c r="AK5" s="6" t="str">
        <f>IF(AJ5&gt;Scenario!$B$11,"",IF(AJ$2&lt;&gt;"Ready",AJ$2,Scenario!$B$7))</f>
        <v/>
      </c>
      <c r="AL5" s="6" t="str">
        <f>IF(AJ5&gt;Scenario!$B$11,"",IF(AJ$2&lt;&gt;"Ready",AJ$2,IF(ISNUMBER(AK5),IF(AND(AJ5&gt;=Scenario!$B$10,MOD(AJ5-Scenario!$B$10,Scenario!$B$18)=0),Scenario!$B$8,0),"INSUFFICIENT FUNDS")))</f>
        <v/>
      </c>
      <c r="AM5" s="6" t="str">
        <f>IF(AJ5&gt;Scenario!$B$11,"",IF(AJ$2&lt;&gt;"Ready",AJ$2,IF(ISNUMBER(AK5),(AK5+AL5)*(0+0+IF(Scenario!$B$13="Gross",0,0))/12+((0+0)/12+IF(AND(AJ5&gt;=Scenario!$B$10,MOD(AJ5-Scenario!$B$10,Scenario!$B$18)=0),0*0+0,0)+IF(AJ5=1,0*0+0,0)+IF(AJ5=Scenario!$B$11,0,0)),"INSUFFICIENT FUNDS")))</f>
        <v/>
      </c>
      <c r="AN5" s="6" t="str">
        <f>IF(AJ5&gt;Scenario!$B$11,"",IF(AJ$2&lt;&gt;"Ready",AJ$2,IF(ISNUMBER(AK5),IF((AK5+AL5)*(1+Scenario!$B$12/12)-AM5&lt;0,"INSUFFICIENT FUNDS",(AK5+AL5)*(1+Scenario!$B$12/12)-AM5),"INSUFFICIENT FUNDS")))</f>
        <v/>
      </c>
      <c r="AO5" s="6" t="str">
        <f>IF(AJ5&gt;Scenario!$B$11,"",IF(AJ$2&lt;&gt;"Ready",AJ$2,IF(ISNUMBER(AN5),AM5,"INSUFFICIENT FUNDS")))</f>
        <v/>
      </c>
      <c r="AP5" t="str">
        <f>IF(AJ5&gt;Scenario!$B$11,"",IF(AJ$2&lt;&gt;"Ready",AJ$2,IF(ISNUMBER(AN5),"OK","INSUFFICIENT FUNDS")))</f>
        <v/>
      </c>
    </row>
    <row r="6" spans="1:42" ht="32.1" customHeight="1" x14ac:dyDescent="0.2">
      <c r="A6">
        <v>2</v>
      </c>
      <c r="B6" s="6" t="str">
        <f>IF(A6&gt;Scenario!$B$11,"",IF(A$2&lt;&gt;"Ready",A$2,IF(G5="OK",E5,"INSUFFICIENT FUNDS")))</f>
        <v/>
      </c>
      <c r="C6" s="6" t="str">
        <f>IF(A6&gt;Scenario!$B$11,"",IF(A$2&lt;&gt;"Ready",A$2,IF(ISNUMBER(B6),IF(AND(A6&gt;=Scenario!$B$10,MOD(A6-Scenario!$B$10,Scenario!$B$18)=0),Scenario!$B$8,0),"INSUFFICIENT FUNDS")))</f>
        <v/>
      </c>
      <c r="D6" s="6" t="str">
        <f>IF(A6&gt;Scenario!$B$11,"",IF(A$2&lt;&gt;"Ready",A$2,IF(ISNUMBER(B6),(B6+C6)*(N('Option A'!$E$14)+N('Option A'!$E$15)+IF(Scenario!$B$13="Gross",N('Option A'!$E$16),0))/12+((N('Option A'!$E$12)+N('Option A'!$E$13))/12+IF(AND(A6&gt;=Scenario!$B$10,MOD(A6-Scenario!$B$10,Scenario!$B$18)=0),N('Option A'!$E$17)*N('Option A'!$E$18)+N('Option A'!$E$20),0)+IF(A6=1,N('Option A'!$E$17)*N('Option A'!$E$19)+N('Option A'!$E$21),0)+IF(A6=Scenario!$B$11,N('Option A'!$E$22),0)),"INSUFFICIENT FUNDS")))</f>
        <v/>
      </c>
      <c r="E6" s="6" t="str">
        <f>IF(A6&gt;Scenario!$B$11,"",IF(A$2&lt;&gt;"Ready",A$2,IF(ISNUMBER(B6),IF((B6+C6)*(1+Scenario!$B$12/12)-D6&lt;0,"INSUFFICIENT FUNDS",(B6+C6)*(1+Scenario!$B$12/12)-D6),"INSUFFICIENT FUNDS")))</f>
        <v/>
      </c>
      <c r="F6" s="6" t="str">
        <f>IF(A6&gt;Scenario!$B$11,"",IF(A$2&lt;&gt;"Ready",A$2,IF(ISNUMBER(E6),F5+D6,"INSUFFICIENT FUNDS")))</f>
        <v/>
      </c>
      <c r="G6" t="str">
        <f>IF(A6&gt;Scenario!$B$11,"",IF(A$2&lt;&gt;"Ready",A$2,IF(ISNUMBER(E6),"OK","INSUFFICIENT FUNDS")))</f>
        <v/>
      </c>
      <c r="H6">
        <v>2</v>
      </c>
      <c r="I6" s="6" t="str">
        <f>IF(H6&gt;Scenario!$B$11,"",IF(H$2&lt;&gt;"Ready",H$2,IF(N5="OK",L5,"INSUFFICIENT FUNDS")))</f>
        <v/>
      </c>
      <c r="J6" s="6" t="str">
        <f>IF(H6&gt;Scenario!$B$11,"",IF(H$2&lt;&gt;"Ready",H$2,IF(ISNUMBER(I6),IF(AND(H6&gt;=Scenario!$B$10,MOD(H6-Scenario!$B$10,Scenario!$B$18)=0),Scenario!$B$8,0),"INSUFFICIENT FUNDS")))</f>
        <v/>
      </c>
      <c r="K6" s="6" t="str">
        <f>IF(H6&gt;Scenario!$B$11,"",IF(H$2&lt;&gt;"Ready",H$2,IF(ISNUMBER(I6),(I6+J6)*(N('Option A'!$E$14)+N('Option A'!$E$15)+IF(Scenario!$B$13="Gross",N('Option A'!$E$16),0))/12+((0+0)/12+IF(AND(H6&gt;=Scenario!$B$10,MOD(H6-Scenario!$B$10,Scenario!$B$18)=0),N('Option A'!$E$17)*N('Option A'!$E$18)+N('Option A'!$E$20),0)+IF(H6=1,N('Option A'!$E$17)*N('Option A'!$E$19)+N('Option A'!$E$21),0)+IF(H6=Scenario!$B$11,N('Option A'!$E$22),0)),"INSUFFICIENT FUNDS")))</f>
        <v/>
      </c>
      <c r="L6" s="6" t="str">
        <f>IF(H6&gt;Scenario!$B$11,"",IF(H$2&lt;&gt;"Ready",H$2,IF(ISNUMBER(I6),IF((I6+J6)*(1+Scenario!$B$12/12)-K6&lt;0,"INSUFFICIENT FUNDS",(I6+J6)*(1+Scenario!$B$12/12)-K6),"INSUFFICIENT FUNDS")))</f>
        <v/>
      </c>
      <c r="M6" s="6" t="str">
        <f>IF(H6&gt;Scenario!$B$11,"",IF(H$2&lt;&gt;"Ready",H$2,IF(ISNUMBER(L6),M5+K6,"INSUFFICIENT FUNDS")))</f>
        <v/>
      </c>
      <c r="N6" t="str">
        <f>IF(H6&gt;Scenario!$B$11,"",IF(H$2&lt;&gt;"Ready",H$2,IF(ISNUMBER(L6),"OK","INSUFFICIENT FUNDS")))</f>
        <v/>
      </c>
      <c r="O6">
        <v>2</v>
      </c>
      <c r="P6" s="6" t="str">
        <f>IF(O6&gt;Scenario!$B$11,"",IF(O$2&lt;&gt;"Ready",O$2,IF(U5="OK",S5,"INSUFFICIENT FUNDS")))</f>
        <v/>
      </c>
      <c r="Q6" s="6" t="str">
        <f>IF(O6&gt;Scenario!$B$11,"",IF(O$2&lt;&gt;"Ready",O$2,IF(ISNUMBER(P6),IF(AND(O6&gt;=Scenario!$B$10,MOD(O6-Scenario!$B$10,Scenario!$B$18)=0),Scenario!$B$8,0),"INSUFFICIENT FUNDS")))</f>
        <v/>
      </c>
      <c r="R6" s="6" t="str">
        <f>IF(O6&gt;Scenario!$B$11,"",IF(O$2&lt;&gt;"Ready",O$2,IF(ISNUMBER(P6),(P6+Q6)*(0+N('Option A'!$E$15)+IF(Scenario!$B$13="Gross",N('Option A'!$E$16),0))/12+((N('Option A'!$E$12)+N('Option A'!$E$13))/12+IF(AND(O6&gt;=Scenario!$B$10,MOD(O6-Scenario!$B$10,Scenario!$B$18)=0),N('Option A'!$E$17)*N('Option A'!$E$18)+N('Option A'!$E$20),0)+IF(O6=1,N('Option A'!$E$17)*N('Option A'!$E$19)+N('Option A'!$E$21),0)+IF(O6=Scenario!$B$11,N('Option A'!$E$22),0)),"INSUFFICIENT FUNDS")))</f>
        <v/>
      </c>
      <c r="S6" s="6" t="str">
        <f>IF(O6&gt;Scenario!$B$11,"",IF(O$2&lt;&gt;"Ready",O$2,IF(ISNUMBER(P6),IF((P6+Q6)*(1+Scenario!$B$12/12)-R6&lt;0,"INSUFFICIENT FUNDS",(P6+Q6)*(1+Scenario!$B$12/12)-R6),"INSUFFICIENT FUNDS")))</f>
        <v/>
      </c>
      <c r="T6" s="6" t="str">
        <f>IF(O6&gt;Scenario!$B$11,"",IF(O$2&lt;&gt;"Ready",O$2,IF(ISNUMBER(S6),T5+R6,"INSUFFICIENT FUNDS")))</f>
        <v/>
      </c>
      <c r="U6" t="str">
        <f>IF(O6&gt;Scenario!$B$11,"",IF(O$2&lt;&gt;"Ready",O$2,IF(ISNUMBER(S6),"OK","INSUFFICIENT FUNDS")))</f>
        <v/>
      </c>
      <c r="V6">
        <v>2</v>
      </c>
      <c r="W6" s="6" t="str">
        <f>IF(V6&gt;Scenario!$B$11,"",IF(V$2&lt;&gt;"Ready",V$2,IF(AB5="OK",Z5,"INSUFFICIENT FUNDS")))</f>
        <v/>
      </c>
      <c r="X6" s="6" t="str">
        <f>IF(V6&gt;Scenario!$B$11,"",IF(V$2&lt;&gt;"Ready",V$2,IF(ISNUMBER(W6),IF(AND(V6&gt;=Scenario!$B$10,MOD(V6-Scenario!$B$10,Scenario!$B$18)=0),Scenario!$B$8,0),"INSUFFICIENT FUNDS")))</f>
        <v/>
      </c>
      <c r="Y6" s="6" t="str">
        <f>IF(V6&gt;Scenario!$B$11,"",IF(V$2&lt;&gt;"Ready",V$2,IF(ISNUMBER(W6),(W6+X6)*(N('Option A'!$E$14)+N('Option A'!$E$15)+IF(Scenario!$B$13="Gross",N('Option A'!$E$16),0))/12+((N('Option A'!$E$12)+N('Option A'!$E$13))/12+IF(AND(V6&gt;=Scenario!$B$10,MOD(V6-Scenario!$B$10,Scenario!$B$18)=0),0*0+0,0)+IF(V6=1,0*0+0,0)+IF(V6=Scenario!$B$11,0,0)),"INSUFFICIENT FUNDS")))</f>
        <v/>
      </c>
      <c r="Z6" s="6" t="str">
        <f>IF(V6&gt;Scenario!$B$11,"",IF(V$2&lt;&gt;"Ready",V$2,IF(ISNUMBER(W6),IF((W6+X6)*(1+Scenario!$B$12/12)-Y6&lt;0,"INSUFFICIENT FUNDS",(W6+X6)*(1+Scenario!$B$12/12)-Y6),"INSUFFICIENT FUNDS")))</f>
        <v/>
      </c>
      <c r="AA6" s="6" t="str">
        <f>IF(V6&gt;Scenario!$B$11,"",IF(V$2&lt;&gt;"Ready",V$2,IF(ISNUMBER(Z6),AA5+Y6,"INSUFFICIENT FUNDS")))</f>
        <v/>
      </c>
      <c r="AB6" t="str">
        <f>IF(V6&gt;Scenario!$B$11,"",IF(V$2&lt;&gt;"Ready",V$2,IF(ISNUMBER(Z6),"OK","INSUFFICIENT FUNDS")))</f>
        <v/>
      </c>
      <c r="AC6">
        <v>2</v>
      </c>
      <c r="AD6" s="6" t="str">
        <f>IF(AC6&gt;Scenario!$B$11,"",IF(AC$2&lt;&gt;"Ready",AC$2,IF(AI5="OK",AG5,"INSUFFICIENT FUNDS")))</f>
        <v/>
      </c>
      <c r="AE6" s="6" t="str">
        <f>IF(AC6&gt;Scenario!$B$11,"",IF(AC$2&lt;&gt;"Ready",AC$2,IF(ISNUMBER(AD6),IF(AND(AC6&gt;=Scenario!$B$10,MOD(AC6-Scenario!$B$10,Scenario!$B$18)=0),Scenario!$B$8,0),"INSUFFICIENT FUNDS")))</f>
        <v/>
      </c>
      <c r="AF6" s="6" t="str">
        <f>IF(AC6&gt;Scenario!$B$11,"",IF(AC$2&lt;&gt;"Ready",AC$2,IF(ISNUMBER(AD6),(AD6+AE6)*(N('Option A'!$E$14)+N('Option A'!$E$15)+IF(Scenario!$B$13="Gross",0,0))/12+((N('Option A'!$E$12)+N('Option A'!$E$13))/12+IF(AND(AC6&gt;=Scenario!$B$10,MOD(AC6-Scenario!$B$10,Scenario!$B$18)=0),N('Option A'!$E$17)*N('Option A'!$E$18)+N('Option A'!$E$20),0)+IF(AC6=1,N('Option A'!$E$17)*N('Option A'!$E$19)+N('Option A'!$E$21),0)+IF(AC6=Scenario!$B$11,N('Option A'!$E$22),0)),"INSUFFICIENT FUNDS")))</f>
        <v/>
      </c>
      <c r="AG6" s="6" t="str">
        <f>IF(AC6&gt;Scenario!$B$11,"",IF(AC$2&lt;&gt;"Ready",AC$2,IF(ISNUMBER(AD6),IF((AD6+AE6)*(1+Scenario!$B$12/12)-AF6&lt;0,"INSUFFICIENT FUNDS",(AD6+AE6)*(1+Scenario!$B$12/12)-AF6),"INSUFFICIENT FUNDS")))</f>
        <v/>
      </c>
      <c r="AH6" s="6" t="str">
        <f>IF(AC6&gt;Scenario!$B$11,"",IF(AC$2&lt;&gt;"Ready",AC$2,IF(ISNUMBER(AG6),AH5+AF6,"INSUFFICIENT FUNDS")))</f>
        <v/>
      </c>
      <c r="AI6" t="str">
        <f>IF(AC6&gt;Scenario!$B$11,"",IF(AC$2&lt;&gt;"Ready",AC$2,IF(ISNUMBER(AG6),"OK","INSUFFICIENT FUNDS")))</f>
        <v/>
      </c>
      <c r="AJ6">
        <v>2</v>
      </c>
      <c r="AK6" s="6" t="str">
        <f>IF(AJ6&gt;Scenario!$B$11,"",IF(AJ$2&lt;&gt;"Ready",AJ$2,IF(AP5="OK",AN5,"INSUFFICIENT FUNDS")))</f>
        <v/>
      </c>
      <c r="AL6" s="6" t="str">
        <f>IF(AJ6&gt;Scenario!$B$11,"",IF(AJ$2&lt;&gt;"Ready",AJ$2,IF(ISNUMBER(AK6),IF(AND(AJ6&gt;=Scenario!$B$10,MOD(AJ6-Scenario!$B$10,Scenario!$B$18)=0),Scenario!$B$8,0),"INSUFFICIENT FUNDS")))</f>
        <v/>
      </c>
      <c r="AM6" s="6" t="str">
        <f>IF(AJ6&gt;Scenario!$B$11,"",IF(AJ$2&lt;&gt;"Ready",AJ$2,IF(ISNUMBER(AK6),(AK6+AL6)*(0+0+IF(Scenario!$B$13="Gross",0,0))/12+((0+0)/12+IF(AND(AJ6&gt;=Scenario!$B$10,MOD(AJ6-Scenario!$B$10,Scenario!$B$18)=0),0*0+0,0)+IF(AJ6=1,0*0+0,0)+IF(AJ6=Scenario!$B$11,0,0)),"INSUFFICIENT FUNDS")))</f>
        <v/>
      </c>
      <c r="AN6" s="6" t="str">
        <f>IF(AJ6&gt;Scenario!$B$11,"",IF(AJ$2&lt;&gt;"Ready",AJ$2,IF(ISNUMBER(AK6),IF((AK6+AL6)*(1+Scenario!$B$12/12)-AM6&lt;0,"INSUFFICIENT FUNDS",(AK6+AL6)*(1+Scenario!$B$12/12)-AM6),"INSUFFICIENT FUNDS")))</f>
        <v/>
      </c>
      <c r="AO6" s="6" t="str">
        <f>IF(AJ6&gt;Scenario!$B$11,"",IF(AJ$2&lt;&gt;"Ready",AJ$2,IF(ISNUMBER(AN6),AO5+AM6,"INSUFFICIENT FUNDS")))</f>
        <v/>
      </c>
      <c r="AP6" t="str">
        <f>IF(AJ6&gt;Scenario!$B$11,"",IF(AJ$2&lt;&gt;"Ready",AJ$2,IF(ISNUMBER(AN6),"OK","INSUFFICIENT FUNDS")))</f>
        <v/>
      </c>
    </row>
    <row r="7" spans="1:42" ht="32.1" customHeight="1" x14ac:dyDescent="0.2">
      <c r="A7">
        <v>3</v>
      </c>
      <c r="B7" s="6" t="str">
        <f>IF(A7&gt;Scenario!$B$11,"",IF(A$2&lt;&gt;"Ready",A$2,IF(G6="OK",E6,"INSUFFICIENT FUNDS")))</f>
        <v/>
      </c>
      <c r="C7" s="6" t="str">
        <f>IF(A7&gt;Scenario!$B$11,"",IF(A$2&lt;&gt;"Ready",A$2,IF(ISNUMBER(B7),IF(AND(A7&gt;=Scenario!$B$10,MOD(A7-Scenario!$B$10,Scenario!$B$18)=0),Scenario!$B$8,0),"INSUFFICIENT FUNDS")))</f>
        <v/>
      </c>
      <c r="D7" s="6" t="str">
        <f>IF(A7&gt;Scenario!$B$11,"",IF(A$2&lt;&gt;"Ready",A$2,IF(ISNUMBER(B7),(B7+C7)*(N('Option A'!$E$14)+N('Option A'!$E$15)+IF(Scenario!$B$13="Gross",N('Option A'!$E$16),0))/12+((N('Option A'!$E$12)+N('Option A'!$E$13))/12+IF(AND(A7&gt;=Scenario!$B$10,MOD(A7-Scenario!$B$10,Scenario!$B$18)=0),N('Option A'!$E$17)*N('Option A'!$E$18)+N('Option A'!$E$20),0)+IF(A7=1,N('Option A'!$E$17)*N('Option A'!$E$19)+N('Option A'!$E$21),0)+IF(A7=Scenario!$B$11,N('Option A'!$E$22),0)),"INSUFFICIENT FUNDS")))</f>
        <v/>
      </c>
      <c r="E7" s="6" t="str">
        <f>IF(A7&gt;Scenario!$B$11,"",IF(A$2&lt;&gt;"Ready",A$2,IF(ISNUMBER(B7),IF((B7+C7)*(1+Scenario!$B$12/12)-D7&lt;0,"INSUFFICIENT FUNDS",(B7+C7)*(1+Scenario!$B$12/12)-D7),"INSUFFICIENT FUNDS")))</f>
        <v/>
      </c>
      <c r="F7" s="6" t="str">
        <f>IF(A7&gt;Scenario!$B$11,"",IF(A$2&lt;&gt;"Ready",A$2,IF(ISNUMBER(E7),F6+D7,"INSUFFICIENT FUNDS")))</f>
        <v/>
      </c>
      <c r="G7" t="str">
        <f>IF(A7&gt;Scenario!$B$11,"",IF(A$2&lt;&gt;"Ready",A$2,IF(ISNUMBER(E7),"OK","INSUFFICIENT FUNDS")))</f>
        <v/>
      </c>
      <c r="H7">
        <v>3</v>
      </c>
      <c r="I7" s="6" t="str">
        <f>IF(H7&gt;Scenario!$B$11,"",IF(H$2&lt;&gt;"Ready",H$2,IF(N6="OK",L6,"INSUFFICIENT FUNDS")))</f>
        <v/>
      </c>
      <c r="J7" s="6" t="str">
        <f>IF(H7&gt;Scenario!$B$11,"",IF(H$2&lt;&gt;"Ready",H$2,IF(ISNUMBER(I7),IF(AND(H7&gt;=Scenario!$B$10,MOD(H7-Scenario!$B$10,Scenario!$B$18)=0),Scenario!$B$8,0),"INSUFFICIENT FUNDS")))</f>
        <v/>
      </c>
      <c r="K7" s="6" t="str">
        <f>IF(H7&gt;Scenario!$B$11,"",IF(H$2&lt;&gt;"Ready",H$2,IF(ISNUMBER(I7),(I7+J7)*(N('Option A'!$E$14)+N('Option A'!$E$15)+IF(Scenario!$B$13="Gross",N('Option A'!$E$16),0))/12+((0+0)/12+IF(AND(H7&gt;=Scenario!$B$10,MOD(H7-Scenario!$B$10,Scenario!$B$18)=0),N('Option A'!$E$17)*N('Option A'!$E$18)+N('Option A'!$E$20),0)+IF(H7=1,N('Option A'!$E$17)*N('Option A'!$E$19)+N('Option A'!$E$21),0)+IF(H7=Scenario!$B$11,N('Option A'!$E$22),0)),"INSUFFICIENT FUNDS")))</f>
        <v/>
      </c>
      <c r="L7" s="6" t="str">
        <f>IF(H7&gt;Scenario!$B$11,"",IF(H$2&lt;&gt;"Ready",H$2,IF(ISNUMBER(I7),IF((I7+J7)*(1+Scenario!$B$12/12)-K7&lt;0,"INSUFFICIENT FUNDS",(I7+J7)*(1+Scenario!$B$12/12)-K7),"INSUFFICIENT FUNDS")))</f>
        <v/>
      </c>
      <c r="M7" s="6" t="str">
        <f>IF(H7&gt;Scenario!$B$11,"",IF(H$2&lt;&gt;"Ready",H$2,IF(ISNUMBER(L7),M6+K7,"INSUFFICIENT FUNDS")))</f>
        <v/>
      </c>
      <c r="N7" t="str">
        <f>IF(H7&gt;Scenario!$B$11,"",IF(H$2&lt;&gt;"Ready",H$2,IF(ISNUMBER(L7),"OK","INSUFFICIENT FUNDS")))</f>
        <v/>
      </c>
      <c r="O7">
        <v>3</v>
      </c>
      <c r="P7" s="6" t="str">
        <f>IF(O7&gt;Scenario!$B$11,"",IF(O$2&lt;&gt;"Ready",O$2,IF(U6="OK",S6,"INSUFFICIENT FUNDS")))</f>
        <v/>
      </c>
      <c r="Q7" s="6" t="str">
        <f>IF(O7&gt;Scenario!$B$11,"",IF(O$2&lt;&gt;"Ready",O$2,IF(ISNUMBER(P7),IF(AND(O7&gt;=Scenario!$B$10,MOD(O7-Scenario!$B$10,Scenario!$B$18)=0),Scenario!$B$8,0),"INSUFFICIENT FUNDS")))</f>
        <v/>
      </c>
      <c r="R7" s="6" t="str">
        <f>IF(O7&gt;Scenario!$B$11,"",IF(O$2&lt;&gt;"Ready",O$2,IF(ISNUMBER(P7),(P7+Q7)*(0+N('Option A'!$E$15)+IF(Scenario!$B$13="Gross",N('Option A'!$E$16),0))/12+((N('Option A'!$E$12)+N('Option A'!$E$13))/12+IF(AND(O7&gt;=Scenario!$B$10,MOD(O7-Scenario!$B$10,Scenario!$B$18)=0),N('Option A'!$E$17)*N('Option A'!$E$18)+N('Option A'!$E$20),0)+IF(O7=1,N('Option A'!$E$17)*N('Option A'!$E$19)+N('Option A'!$E$21),0)+IF(O7=Scenario!$B$11,N('Option A'!$E$22),0)),"INSUFFICIENT FUNDS")))</f>
        <v/>
      </c>
      <c r="S7" s="6" t="str">
        <f>IF(O7&gt;Scenario!$B$11,"",IF(O$2&lt;&gt;"Ready",O$2,IF(ISNUMBER(P7),IF((P7+Q7)*(1+Scenario!$B$12/12)-R7&lt;0,"INSUFFICIENT FUNDS",(P7+Q7)*(1+Scenario!$B$12/12)-R7),"INSUFFICIENT FUNDS")))</f>
        <v/>
      </c>
      <c r="T7" s="6" t="str">
        <f>IF(O7&gt;Scenario!$B$11,"",IF(O$2&lt;&gt;"Ready",O$2,IF(ISNUMBER(S7),T6+R7,"INSUFFICIENT FUNDS")))</f>
        <v/>
      </c>
      <c r="U7" t="str">
        <f>IF(O7&gt;Scenario!$B$11,"",IF(O$2&lt;&gt;"Ready",O$2,IF(ISNUMBER(S7),"OK","INSUFFICIENT FUNDS")))</f>
        <v/>
      </c>
      <c r="V7">
        <v>3</v>
      </c>
      <c r="W7" s="6" t="str">
        <f>IF(V7&gt;Scenario!$B$11,"",IF(V$2&lt;&gt;"Ready",V$2,IF(AB6="OK",Z6,"INSUFFICIENT FUNDS")))</f>
        <v/>
      </c>
      <c r="X7" s="6" t="str">
        <f>IF(V7&gt;Scenario!$B$11,"",IF(V$2&lt;&gt;"Ready",V$2,IF(ISNUMBER(W7),IF(AND(V7&gt;=Scenario!$B$10,MOD(V7-Scenario!$B$10,Scenario!$B$18)=0),Scenario!$B$8,0),"INSUFFICIENT FUNDS")))</f>
        <v/>
      </c>
      <c r="Y7" s="6" t="str">
        <f>IF(V7&gt;Scenario!$B$11,"",IF(V$2&lt;&gt;"Ready",V$2,IF(ISNUMBER(W7),(W7+X7)*(N('Option A'!$E$14)+N('Option A'!$E$15)+IF(Scenario!$B$13="Gross",N('Option A'!$E$16),0))/12+((N('Option A'!$E$12)+N('Option A'!$E$13))/12+IF(AND(V7&gt;=Scenario!$B$10,MOD(V7-Scenario!$B$10,Scenario!$B$18)=0),0*0+0,0)+IF(V7=1,0*0+0,0)+IF(V7=Scenario!$B$11,0,0)),"INSUFFICIENT FUNDS")))</f>
        <v/>
      </c>
      <c r="Z7" s="6" t="str">
        <f>IF(V7&gt;Scenario!$B$11,"",IF(V$2&lt;&gt;"Ready",V$2,IF(ISNUMBER(W7),IF((W7+X7)*(1+Scenario!$B$12/12)-Y7&lt;0,"INSUFFICIENT FUNDS",(W7+X7)*(1+Scenario!$B$12/12)-Y7),"INSUFFICIENT FUNDS")))</f>
        <v/>
      </c>
      <c r="AA7" s="6" t="str">
        <f>IF(V7&gt;Scenario!$B$11,"",IF(V$2&lt;&gt;"Ready",V$2,IF(ISNUMBER(Z7),AA6+Y7,"INSUFFICIENT FUNDS")))</f>
        <v/>
      </c>
      <c r="AB7" t="str">
        <f>IF(V7&gt;Scenario!$B$11,"",IF(V$2&lt;&gt;"Ready",V$2,IF(ISNUMBER(Z7),"OK","INSUFFICIENT FUNDS")))</f>
        <v/>
      </c>
      <c r="AC7">
        <v>3</v>
      </c>
      <c r="AD7" s="6" t="str">
        <f>IF(AC7&gt;Scenario!$B$11,"",IF(AC$2&lt;&gt;"Ready",AC$2,IF(AI6="OK",AG6,"INSUFFICIENT FUNDS")))</f>
        <v/>
      </c>
      <c r="AE7" s="6" t="str">
        <f>IF(AC7&gt;Scenario!$B$11,"",IF(AC$2&lt;&gt;"Ready",AC$2,IF(ISNUMBER(AD7),IF(AND(AC7&gt;=Scenario!$B$10,MOD(AC7-Scenario!$B$10,Scenario!$B$18)=0),Scenario!$B$8,0),"INSUFFICIENT FUNDS")))</f>
        <v/>
      </c>
      <c r="AF7" s="6" t="str">
        <f>IF(AC7&gt;Scenario!$B$11,"",IF(AC$2&lt;&gt;"Ready",AC$2,IF(ISNUMBER(AD7),(AD7+AE7)*(N('Option A'!$E$14)+N('Option A'!$E$15)+IF(Scenario!$B$13="Gross",0,0))/12+((N('Option A'!$E$12)+N('Option A'!$E$13))/12+IF(AND(AC7&gt;=Scenario!$B$10,MOD(AC7-Scenario!$B$10,Scenario!$B$18)=0),N('Option A'!$E$17)*N('Option A'!$E$18)+N('Option A'!$E$20),0)+IF(AC7=1,N('Option A'!$E$17)*N('Option A'!$E$19)+N('Option A'!$E$21),0)+IF(AC7=Scenario!$B$11,N('Option A'!$E$22),0)),"INSUFFICIENT FUNDS")))</f>
        <v/>
      </c>
      <c r="AG7" s="6" t="str">
        <f>IF(AC7&gt;Scenario!$B$11,"",IF(AC$2&lt;&gt;"Ready",AC$2,IF(ISNUMBER(AD7),IF((AD7+AE7)*(1+Scenario!$B$12/12)-AF7&lt;0,"INSUFFICIENT FUNDS",(AD7+AE7)*(1+Scenario!$B$12/12)-AF7),"INSUFFICIENT FUNDS")))</f>
        <v/>
      </c>
      <c r="AH7" s="6" t="str">
        <f>IF(AC7&gt;Scenario!$B$11,"",IF(AC$2&lt;&gt;"Ready",AC$2,IF(ISNUMBER(AG7),AH6+AF7,"INSUFFICIENT FUNDS")))</f>
        <v/>
      </c>
      <c r="AI7" t="str">
        <f>IF(AC7&gt;Scenario!$B$11,"",IF(AC$2&lt;&gt;"Ready",AC$2,IF(ISNUMBER(AG7),"OK","INSUFFICIENT FUNDS")))</f>
        <v/>
      </c>
      <c r="AJ7">
        <v>3</v>
      </c>
      <c r="AK7" s="6" t="str">
        <f>IF(AJ7&gt;Scenario!$B$11,"",IF(AJ$2&lt;&gt;"Ready",AJ$2,IF(AP6="OK",AN6,"INSUFFICIENT FUNDS")))</f>
        <v/>
      </c>
      <c r="AL7" s="6" t="str">
        <f>IF(AJ7&gt;Scenario!$B$11,"",IF(AJ$2&lt;&gt;"Ready",AJ$2,IF(ISNUMBER(AK7),IF(AND(AJ7&gt;=Scenario!$B$10,MOD(AJ7-Scenario!$B$10,Scenario!$B$18)=0),Scenario!$B$8,0),"INSUFFICIENT FUNDS")))</f>
        <v/>
      </c>
      <c r="AM7" s="6" t="str">
        <f>IF(AJ7&gt;Scenario!$B$11,"",IF(AJ$2&lt;&gt;"Ready",AJ$2,IF(ISNUMBER(AK7),(AK7+AL7)*(0+0+IF(Scenario!$B$13="Gross",0,0))/12+((0+0)/12+IF(AND(AJ7&gt;=Scenario!$B$10,MOD(AJ7-Scenario!$B$10,Scenario!$B$18)=0),0*0+0,0)+IF(AJ7=1,0*0+0,0)+IF(AJ7=Scenario!$B$11,0,0)),"INSUFFICIENT FUNDS")))</f>
        <v/>
      </c>
      <c r="AN7" s="6" t="str">
        <f>IF(AJ7&gt;Scenario!$B$11,"",IF(AJ$2&lt;&gt;"Ready",AJ$2,IF(ISNUMBER(AK7),IF((AK7+AL7)*(1+Scenario!$B$12/12)-AM7&lt;0,"INSUFFICIENT FUNDS",(AK7+AL7)*(1+Scenario!$B$12/12)-AM7),"INSUFFICIENT FUNDS")))</f>
        <v/>
      </c>
      <c r="AO7" s="6" t="str">
        <f>IF(AJ7&gt;Scenario!$B$11,"",IF(AJ$2&lt;&gt;"Ready",AJ$2,IF(ISNUMBER(AN7),AO6+AM7,"INSUFFICIENT FUNDS")))</f>
        <v/>
      </c>
      <c r="AP7" t="str">
        <f>IF(AJ7&gt;Scenario!$B$11,"",IF(AJ$2&lt;&gt;"Ready",AJ$2,IF(ISNUMBER(AN7),"OK","INSUFFICIENT FUNDS")))</f>
        <v/>
      </c>
    </row>
    <row r="8" spans="1:42" ht="32.1" customHeight="1" x14ac:dyDescent="0.2">
      <c r="A8">
        <v>4</v>
      </c>
      <c r="B8" s="6" t="str">
        <f>IF(A8&gt;Scenario!$B$11,"",IF(A$2&lt;&gt;"Ready",A$2,IF(G7="OK",E7,"INSUFFICIENT FUNDS")))</f>
        <v/>
      </c>
      <c r="C8" s="6" t="str">
        <f>IF(A8&gt;Scenario!$B$11,"",IF(A$2&lt;&gt;"Ready",A$2,IF(ISNUMBER(B8),IF(AND(A8&gt;=Scenario!$B$10,MOD(A8-Scenario!$B$10,Scenario!$B$18)=0),Scenario!$B$8,0),"INSUFFICIENT FUNDS")))</f>
        <v/>
      </c>
      <c r="D8" s="6" t="str">
        <f>IF(A8&gt;Scenario!$B$11,"",IF(A$2&lt;&gt;"Ready",A$2,IF(ISNUMBER(B8),(B8+C8)*(N('Option A'!$E$14)+N('Option A'!$E$15)+IF(Scenario!$B$13="Gross",N('Option A'!$E$16),0))/12+((N('Option A'!$E$12)+N('Option A'!$E$13))/12+IF(AND(A8&gt;=Scenario!$B$10,MOD(A8-Scenario!$B$10,Scenario!$B$18)=0),N('Option A'!$E$17)*N('Option A'!$E$18)+N('Option A'!$E$20),0)+IF(A8=1,N('Option A'!$E$17)*N('Option A'!$E$19)+N('Option A'!$E$21),0)+IF(A8=Scenario!$B$11,N('Option A'!$E$22),0)),"INSUFFICIENT FUNDS")))</f>
        <v/>
      </c>
      <c r="E8" s="6" t="str">
        <f>IF(A8&gt;Scenario!$B$11,"",IF(A$2&lt;&gt;"Ready",A$2,IF(ISNUMBER(B8),IF((B8+C8)*(1+Scenario!$B$12/12)-D8&lt;0,"INSUFFICIENT FUNDS",(B8+C8)*(1+Scenario!$B$12/12)-D8),"INSUFFICIENT FUNDS")))</f>
        <v/>
      </c>
      <c r="F8" s="6" t="str">
        <f>IF(A8&gt;Scenario!$B$11,"",IF(A$2&lt;&gt;"Ready",A$2,IF(ISNUMBER(E8),F7+D8,"INSUFFICIENT FUNDS")))</f>
        <v/>
      </c>
      <c r="G8" t="str">
        <f>IF(A8&gt;Scenario!$B$11,"",IF(A$2&lt;&gt;"Ready",A$2,IF(ISNUMBER(E8),"OK","INSUFFICIENT FUNDS")))</f>
        <v/>
      </c>
      <c r="H8">
        <v>4</v>
      </c>
      <c r="I8" s="6" t="str">
        <f>IF(H8&gt;Scenario!$B$11,"",IF(H$2&lt;&gt;"Ready",H$2,IF(N7="OK",L7,"INSUFFICIENT FUNDS")))</f>
        <v/>
      </c>
      <c r="J8" s="6" t="str">
        <f>IF(H8&gt;Scenario!$B$11,"",IF(H$2&lt;&gt;"Ready",H$2,IF(ISNUMBER(I8),IF(AND(H8&gt;=Scenario!$B$10,MOD(H8-Scenario!$B$10,Scenario!$B$18)=0),Scenario!$B$8,0),"INSUFFICIENT FUNDS")))</f>
        <v/>
      </c>
      <c r="K8" s="6" t="str">
        <f>IF(H8&gt;Scenario!$B$11,"",IF(H$2&lt;&gt;"Ready",H$2,IF(ISNUMBER(I8),(I8+J8)*(N('Option A'!$E$14)+N('Option A'!$E$15)+IF(Scenario!$B$13="Gross",N('Option A'!$E$16),0))/12+((0+0)/12+IF(AND(H8&gt;=Scenario!$B$10,MOD(H8-Scenario!$B$10,Scenario!$B$18)=0),N('Option A'!$E$17)*N('Option A'!$E$18)+N('Option A'!$E$20),0)+IF(H8=1,N('Option A'!$E$17)*N('Option A'!$E$19)+N('Option A'!$E$21),0)+IF(H8=Scenario!$B$11,N('Option A'!$E$22),0)),"INSUFFICIENT FUNDS")))</f>
        <v/>
      </c>
      <c r="L8" s="6" t="str">
        <f>IF(H8&gt;Scenario!$B$11,"",IF(H$2&lt;&gt;"Ready",H$2,IF(ISNUMBER(I8),IF((I8+J8)*(1+Scenario!$B$12/12)-K8&lt;0,"INSUFFICIENT FUNDS",(I8+J8)*(1+Scenario!$B$12/12)-K8),"INSUFFICIENT FUNDS")))</f>
        <v/>
      </c>
      <c r="M8" s="6" t="str">
        <f>IF(H8&gt;Scenario!$B$11,"",IF(H$2&lt;&gt;"Ready",H$2,IF(ISNUMBER(L8),M7+K8,"INSUFFICIENT FUNDS")))</f>
        <v/>
      </c>
      <c r="N8" t="str">
        <f>IF(H8&gt;Scenario!$B$11,"",IF(H$2&lt;&gt;"Ready",H$2,IF(ISNUMBER(L8),"OK","INSUFFICIENT FUNDS")))</f>
        <v/>
      </c>
      <c r="O8">
        <v>4</v>
      </c>
      <c r="P8" s="6" t="str">
        <f>IF(O8&gt;Scenario!$B$11,"",IF(O$2&lt;&gt;"Ready",O$2,IF(U7="OK",S7,"INSUFFICIENT FUNDS")))</f>
        <v/>
      </c>
      <c r="Q8" s="6" t="str">
        <f>IF(O8&gt;Scenario!$B$11,"",IF(O$2&lt;&gt;"Ready",O$2,IF(ISNUMBER(P8),IF(AND(O8&gt;=Scenario!$B$10,MOD(O8-Scenario!$B$10,Scenario!$B$18)=0),Scenario!$B$8,0),"INSUFFICIENT FUNDS")))</f>
        <v/>
      </c>
      <c r="R8" s="6" t="str">
        <f>IF(O8&gt;Scenario!$B$11,"",IF(O$2&lt;&gt;"Ready",O$2,IF(ISNUMBER(P8),(P8+Q8)*(0+N('Option A'!$E$15)+IF(Scenario!$B$13="Gross",N('Option A'!$E$16),0))/12+((N('Option A'!$E$12)+N('Option A'!$E$13))/12+IF(AND(O8&gt;=Scenario!$B$10,MOD(O8-Scenario!$B$10,Scenario!$B$18)=0),N('Option A'!$E$17)*N('Option A'!$E$18)+N('Option A'!$E$20),0)+IF(O8=1,N('Option A'!$E$17)*N('Option A'!$E$19)+N('Option A'!$E$21),0)+IF(O8=Scenario!$B$11,N('Option A'!$E$22),0)),"INSUFFICIENT FUNDS")))</f>
        <v/>
      </c>
      <c r="S8" s="6" t="str">
        <f>IF(O8&gt;Scenario!$B$11,"",IF(O$2&lt;&gt;"Ready",O$2,IF(ISNUMBER(P8),IF((P8+Q8)*(1+Scenario!$B$12/12)-R8&lt;0,"INSUFFICIENT FUNDS",(P8+Q8)*(1+Scenario!$B$12/12)-R8),"INSUFFICIENT FUNDS")))</f>
        <v/>
      </c>
      <c r="T8" s="6" t="str">
        <f>IF(O8&gt;Scenario!$B$11,"",IF(O$2&lt;&gt;"Ready",O$2,IF(ISNUMBER(S8),T7+R8,"INSUFFICIENT FUNDS")))</f>
        <v/>
      </c>
      <c r="U8" t="str">
        <f>IF(O8&gt;Scenario!$B$11,"",IF(O$2&lt;&gt;"Ready",O$2,IF(ISNUMBER(S8),"OK","INSUFFICIENT FUNDS")))</f>
        <v/>
      </c>
      <c r="V8">
        <v>4</v>
      </c>
      <c r="W8" s="6" t="str">
        <f>IF(V8&gt;Scenario!$B$11,"",IF(V$2&lt;&gt;"Ready",V$2,IF(AB7="OK",Z7,"INSUFFICIENT FUNDS")))</f>
        <v/>
      </c>
      <c r="X8" s="6" t="str">
        <f>IF(V8&gt;Scenario!$B$11,"",IF(V$2&lt;&gt;"Ready",V$2,IF(ISNUMBER(W8),IF(AND(V8&gt;=Scenario!$B$10,MOD(V8-Scenario!$B$10,Scenario!$B$18)=0),Scenario!$B$8,0),"INSUFFICIENT FUNDS")))</f>
        <v/>
      </c>
      <c r="Y8" s="6" t="str">
        <f>IF(V8&gt;Scenario!$B$11,"",IF(V$2&lt;&gt;"Ready",V$2,IF(ISNUMBER(W8),(W8+X8)*(N('Option A'!$E$14)+N('Option A'!$E$15)+IF(Scenario!$B$13="Gross",N('Option A'!$E$16),0))/12+((N('Option A'!$E$12)+N('Option A'!$E$13))/12+IF(AND(V8&gt;=Scenario!$B$10,MOD(V8-Scenario!$B$10,Scenario!$B$18)=0),0*0+0,0)+IF(V8=1,0*0+0,0)+IF(V8=Scenario!$B$11,0,0)),"INSUFFICIENT FUNDS")))</f>
        <v/>
      </c>
      <c r="Z8" s="6" t="str">
        <f>IF(V8&gt;Scenario!$B$11,"",IF(V$2&lt;&gt;"Ready",V$2,IF(ISNUMBER(W8),IF((W8+X8)*(1+Scenario!$B$12/12)-Y8&lt;0,"INSUFFICIENT FUNDS",(W8+X8)*(1+Scenario!$B$12/12)-Y8),"INSUFFICIENT FUNDS")))</f>
        <v/>
      </c>
      <c r="AA8" s="6" t="str">
        <f>IF(V8&gt;Scenario!$B$11,"",IF(V$2&lt;&gt;"Ready",V$2,IF(ISNUMBER(Z8),AA7+Y8,"INSUFFICIENT FUNDS")))</f>
        <v/>
      </c>
      <c r="AB8" t="str">
        <f>IF(V8&gt;Scenario!$B$11,"",IF(V$2&lt;&gt;"Ready",V$2,IF(ISNUMBER(Z8),"OK","INSUFFICIENT FUNDS")))</f>
        <v/>
      </c>
      <c r="AC8">
        <v>4</v>
      </c>
      <c r="AD8" s="6" t="str">
        <f>IF(AC8&gt;Scenario!$B$11,"",IF(AC$2&lt;&gt;"Ready",AC$2,IF(AI7="OK",AG7,"INSUFFICIENT FUNDS")))</f>
        <v/>
      </c>
      <c r="AE8" s="6" t="str">
        <f>IF(AC8&gt;Scenario!$B$11,"",IF(AC$2&lt;&gt;"Ready",AC$2,IF(ISNUMBER(AD8),IF(AND(AC8&gt;=Scenario!$B$10,MOD(AC8-Scenario!$B$10,Scenario!$B$18)=0),Scenario!$B$8,0),"INSUFFICIENT FUNDS")))</f>
        <v/>
      </c>
      <c r="AF8" s="6" t="str">
        <f>IF(AC8&gt;Scenario!$B$11,"",IF(AC$2&lt;&gt;"Ready",AC$2,IF(ISNUMBER(AD8),(AD8+AE8)*(N('Option A'!$E$14)+N('Option A'!$E$15)+IF(Scenario!$B$13="Gross",0,0))/12+((N('Option A'!$E$12)+N('Option A'!$E$13))/12+IF(AND(AC8&gt;=Scenario!$B$10,MOD(AC8-Scenario!$B$10,Scenario!$B$18)=0),N('Option A'!$E$17)*N('Option A'!$E$18)+N('Option A'!$E$20),0)+IF(AC8=1,N('Option A'!$E$17)*N('Option A'!$E$19)+N('Option A'!$E$21),0)+IF(AC8=Scenario!$B$11,N('Option A'!$E$22),0)),"INSUFFICIENT FUNDS")))</f>
        <v/>
      </c>
      <c r="AG8" s="6" t="str">
        <f>IF(AC8&gt;Scenario!$B$11,"",IF(AC$2&lt;&gt;"Ready",AC$2,IF(ISNUMBER(AD8),IF((AD8+AE8)*(1+Scenario!$B$12/12)-AF8&lt;0,"INSUFFICIENT FUNDS",(AD8+AE8)*(1+Scenario!$B$12/12)-AF8),"INSUFFICIENT FUNDS")))</f>
        <v/>
      </c>
      <c r="AH8" s="6" t="str">
        <f>IF(AC8&gt;Scenario!$B$11,"",IF(AC$2&lt;&gt;"Ready",AC$2,IF(ISNUMBER(AG8),AH7+AF8,"INSUFFICIENT FUNDS")))</f>
        <v/>
      </c>
      <c r="AI8" t="str">
        <f>IF(AC8&gt;Scenario!$B$11,"",IF(AC$2&lt;&gt;"Ready",AC$2,IF(ISNUMBER(AG8),"OK","INSUFFICIENT FUNDS")))</f>
        <v/>
      </c>
      <c r="AJ8">
        <v>4</v>
      </c>
      <c r="AK8" s="6" t="str">
        <f>IF(AJ8&gt;Scenario!$B$11,"",IF(AJ$2&lt;&gt;"Ready",AJ$2,IF(AP7="OK",AN7,"INSUFFICIENT FUNDS")))</f>
        <v/>
      </c>
      <c r="AL8" s="6" t="str">
        <f>IF(AJ8&gt;Scenario!$B$11,"",IF(AJ$2&lt;&gt;"Ready",AJ$2,IF(ISNUMBER(AK8),IF(AND(AJ8&gt;=Scenario!$B$10,MOD(AJ8-Scenario!$B$10,Scenario!$B$18)=0),Scenario!$B$8,0),"INSUFFICIENT FUNDS")))</f>
        <v/>
      </c>
      <c r="AM8" s="6" t="str">
        <f>IF(AJ8&gt;Scenario!$B$11,"",IF(AJ$2&lt;&gt;"Ready",AJ$2,IF(ISNUMBER(AK8),(AK8+AL8)*(0+0+IF(Scenario!$B$13="Gross",0,0))/12+((0+0)/12+IF(AND(AJ8&gt;=Scenario!$B$10,MOD(AJ8-Scenario!$B$10,Scenario!$B$18)=0),0*0+0,0)+IF(AJ8=1,0*0+0,0)+IF(AJ8=Scenario!$B$11,0,0)),"INSUFFICIENT FUNDS")))</f>
        <v/>
      </c>
      <c r="AN8" s="6" t="str">
        <f>IF(AJ8&gt;Scenario!$B$11,"",IF(AJ$2&lt;&gt;"Ready",AJ$2,IF(ISNUMBER(AK8),IF((AK8+AL8)*(1+Scenario!$B$12/12)-AM8&lt;0,"INSUFFICIENT FUNDS",(AK8+AL8)*(1+Scenario!$B$12/12)-AM8),"INSUFFICIENT FUNDS")))</f>
        <v/>
      </c>
      <c r="AO8" s="6" t="str">
        <f>IF(AJ8&gt;Scenario!$B$11,"",IF(AJ$2&lt;&gt;"Ready",AJ$2,IF(ISNUMBER(AN8),AO7+AM8,"INSUFFICIENT FUNDS")))</f>
        <v/>
      </c>
      <c r="AP8" t="str">
        <f>IF(AJ8&gt;Scenario!$B$11,"",IF(AJ$2&lt;&gt;"Ready",AJ$2,IF(ISNUMBER(AN8),"OK","INSUFFICIENT FUNDS")))</f>
        <v/>
      </c>
    </row>
    <row r="9" spans="1:42" ht="32.1" customHeight="1" x14ac:dyDescent="0.2">
      <c r="A9">
        <v>5</v>
      </c>
      <c r="B9" s="6" t="str">
        <f>IF(A9&gt;Scenario!$B$11,"",IF(A$2&lt;&gt;"Ready",A$2,IF(G8="OK",E8,"INSUFFICIENT FUNDS")))</f>
        <v/>
      </c>
      <c r="C9" s="6" t="str">
        <f>IF(A9&gt;Scenario!$B$11,"",IF(A$2&lt;&gt;"Ready",A$2,IF(ISNUMBER(B9),IF(AND(A9&gt;=Scenario!$B$10,MOD(A9-Scenario!$B$10,Scenario!$B$18)=0),Scenario!$B$8,0),"INSUFFICIENT FUNDS")))</f>
        <v/>
      </c>
      <c r="D9" s="6" t="str">
        <f>IF(A9&gt;Scenario!$B$11,"",IF(A$2&lt;&gt;"Ready",A$2,IF(ISNUMBER(B9),(B9+C9)*(N('Option A'!$E$14)+N('Option A'!$E$15)+IF(Scenario!$B$13="Gross",N('Option A'!$E$16),0))/12+((N('Option A'!$E$12)+N('Option A'!$E$13))/12+IF(AND(A9&gt;=Scenario!$B$10,MOD(A9-Scenario!$B$10,Scenario!$B$18)=0),N('Option A'!$E$17)*N('Option A'!$E$18)+N('Option A'!$E$20),0)+IF(A9=1,N('Option A'!$E$17)*N('Option A'!$E$19)+N('Option A'!$E$21),0)+IF(A9=Scenario!$B$11,N('Option A'!$E$22),0)),"INSUFFICIENT FUNDS")))</f>
        <v/>
      </c>
      <c r="E9" s="6" t="str">
        <f>IF(A9&gt;Scenario!$B$11,"",IF(A$2&lt;&gt;"Ready",A$2,IF(ISNUMBER(B9),IF((B9+C9)*(1+Scenario!$B$12/12)-D9&lt;0,"INSUFFICIENT FUNDS",(B9+C9)*(1+Scenario!$B$12/12)-D9),"INSUFFICIENT FUNDS")))</f>
        <v/>
      </c>
      <c r="F9" s="6" t="str">
        <f>IF(A9&gt;Scenario!$B$11,"",IF(A$2&lt;&gt;"Ready",A$2,IF(ISNUMBER(E9),F8+D9,"INSUFFICIENT FUNDS")))</f>
        <v/>
      </c>
      <c r="G9" t="str">
        <f>IF(A9&gt;Scenario!$B$11,"",IF(A$2&lt;&gt;"Ready",A$2,IF(ISNUMBER(E9),"OK","INSUFFICIENT FUNDS")))</f>
        <v/>
      </c>
      <c r="H9">
        <v>5</v>
      </c>
      <c r="I9" s="6" t="str">
        <f>IF(H9&gt;Scenario!$B$11,"",IF(H$2&lt;&gt;"Ready",H$2,IF(N8="OK",L8,"INSUFFICIENT FUNDS")))</f>
        <v/>
      </c>
      <c r="J9" s="6" t="str">
        <f>IF(H9&gt;Scenario!$B$11,"",IF(H$2&lt;&gt;"Ready",H$2,IF(ISNUMBER(I9),IF(AND(H9&gt;=Scenario!$B$10,MOD(H9-Scenario!$B$10,Scenario!$B$18)=0),Scenario!$B$8,0),"INSUFFICIENT FUNDS")))</f>
        <v/>
      </c>
      <c r="K9" s="6" t="str">
        <f>IF(H9&gt;Scenario!$B$11,"",IF(H$2&lt;&gt;"Ready",H$2,IF(ISNUMBER(I9),(I9+J9)*(N('Option A'!$E$14)+N('Option A'!$E$15)+IF(Scenario!$B$13="Gross",N('Option A'!$E$16),0))/12+((0+0)/12+IF(AND(H9&gt;=Scenario!$B$10,MOD(H9-Scenario!$B$10,Scenario!$B$18)=0),N('Option A'!$E$17)*N('Option A'!$E$18)+N('Option A'!$E$20),0)+IF(H9=1,N('Option A'!$E$17)*N('Option A'!$E$19)+N('Option A'!$E$21),0)+IF(H9=Scenario!$B$11,N('Option A'!$E$22),0)),"INSUFFICIENT FUNDS")))</f>
        <v/>
      </c>
      <c r="L9" s="6" t="str">
        <f>IF(H9&gt;Scenario!$B$11,"",IF(H$2&lt;&gt;"Ready",H$2,IF(ISNUMBER(I9),IF((I9+J9)*(1+Scenario!$B$12/12)-K9&lt;0,"INSUFFICIENT FUNDS",(I9+J9)*(1+Scenario!$B$12/12)-K9),"INSUFFICIENT FUNDS")))</f>
        <v/>
      </c>
      <c r="M9" s="6" t="str">
        <f>IF(H9&gt;Scenario!$B$11,"",IF(H$2&lt;&gt;"Ready",H$2,IF(ISNUMBER(L9),M8+K9,"INSUFFICIENT FUNDS")))</f>
        <v/>
      </c>
      <c r="N9" t="str">
        <f>IF(H9&gt;Scenario!$B$11,"",IF(H$2&lt;&gt;"Ready",H$2,IF(ISNUMBER(L9),"OK","INSUFFICIENT FUNDS")))</f>
        <v/>
      </c>
      <c r="O9">
        <v>5</v>
      </c>
      <c r="P9" s="6" t="str">
        <f>IF(O9&gt;Scenario!$B$11,"",IF(O$2&lt;&gt;"Ready",O$2,IF(U8="OK",S8,"INSUFFICIENT FUNDS")))</f>
        <v/>
      </c>
      <c r="Q9" s="6" t="str">
        <f>IF(O9&gt;Scenario!$B$11,"",IF(O$2&lt;&gt;"Ready",O$2,IF(ISNUMBER(P9),IF(AND(O9&gt;=Scenario!$B$10,MOD(O9-Scenario!$B$10,Scenario!$B$18)=0),Scenario!$B$8,0),"INSUFFICIENT FUNDS")))</f>
        <v/>
      </c>
      <c r="R9" s="6" t="str">
        <f>IF(O9&gt;Scenario!$B$11,"",IF(O$2&lt;&gt;"Ready",O$2,IF(ISNUMBER(P9),(P9+Q9)*(0+N('Option A'!$E$15)+IF(Scenario!$B$13="Gross",N('Option A'!$E$16),0))/12+((N('Option A'!$E$12)+N('Option A'!$E$13))/12+IF(AND(O9&gt;=Scenario!$B$10,MOD(O9-Scenario!$B$10,Scenario!$B$18)=0),N('Option A'!$E$17)*N('Option A'!$E$18)+N('Option A'!$E$20),0)+IF(O9=1,N('Option A'!$E$17)*N('Option A'!$E$19)+N('Option A'!$E$21),0)+IF(O9=Scenario!$B$11,N('Option A'!$E$22),0)),"INSUFFICIENT FUNDS")))</f>
        <v/>
      </c>
      <c r="S9" s="6" t="str">
        <f>IF(O9&gt;Scenario!$B$11,"",IF(O$2&lt;&gt;"Ready",O$2,IF(ISNUMBER(P9),IF((P9+Q9)*(1+Scenario!$B$12/12)-R9&lt;0,"INSUFFICIENT FUNDS",(P9+Q9)*(1+Scenario!$B$12/12)-R9),"INSUFFICIENT FUNDS")))</f>
        <v/>
      </c>
      <c r="T9" s="6" t="str">
        <f>IF(O9&gt;Scenario!$B$11,"",IF(O$2&lt;&gt;"Ready",O$2,IF(ISNUMBER(S9),T8+R9,"INSUFFICIENT FUNDS")))</f>
        <v/>
      </c>
      <c r="U9" t="str">
        <f>IF(O9&gt;Scenario!$B$11,"",IF(O$2&lt;&gt;"Ready",O$2,IF(ISNUMBER(S9),"OK","INSUFFICIENT FUNDS")))</f>
        <v/>
      </c>
      <c r="V9">
        <v>5</v>
      </c>
      <c r="W9" s="6" t="str">
        <f>IF(V9&gt;Scenario!$B$11,"",IF(V$2&lt;&gt;"Ready",V$2,IF(AB8="OK",Z8,"INSUFFICIENT FUNDS")))</f>
        <v/>
      </c>
      <c r="X9" s="6" t="str">
        <f>IF(V9&gt;Scenario!$B$11,"",IF(V$2&lt;&gt;"Ready",V$2,IF(ISNUMBER(W9),IF(AND(V9&gt;=Scenario!$B$10,MOD(V9-Scenario!$B$10,Scenario!$B$18)=0),Scenario!$B$8,0),"INSUFFICIENT FUNDS")))</f>
        <v/>
      </c>
      <c r="Y9" s="6" t="str">
        <f>IF(V9&gt;Scenario!$B$11,"",IF(V$2&lt;&gt;"Ready",V$2,IF(ISNUMBER(W9),(W9+X9)*(N('Option A'!$E$14)+N('Option A'!$E$15)+IF(Scenario!$B$13="Gross",N('Option A'!$E$16),0))/12+((N('Option A'!$E$12)+N('Option A'!$E$13))/12+IF(AND(V9&gt;=Scenario!$B$10,MOD(V9-Scenario!$B$10,Scenario!$B$18)=0),0*0+0,0)+IF(V9=1,0*0+0,0)+IF(V9=Scenario!$B$11,0,0)),"INSUFFICIENT FUNDS")))</f>
        <v/>
      </c>
      <c r="Z9" s="6" t="str">
        <f>IF(V9&gt;Scenario!$B$11,"",IF(V$2&lt;&gt;"Ready",V$2,IF(ISNUMBER(W9),IF((W9+X9)*(1+Scenario!$B$12/12)-Y9&lt;0,"INSUFFICIENT FUNDS",(W9+X9)*(1+Scenario!$B$12/12)-Y9),"INSUFFICIENT FUNDS")))</f>
        <v/>
      </c>
      <c r="AA9" s="6" t="str">
        <f>IF(V9&gt;Scenario!$B$11,"",IF(V$2&lt;&gt;"Ready",V$2,IF(ISNUMBER(Z9),AA8+Y9,"INSUFFICIENT FUNDS")))</f>
        <v/>
      </c>
      <c r="AB9" t="str">
        <f>IF(V9&gt;Scenario!$B$11,"",IF(V$2&lt;&gt;"Ready",V$2,IF(ISNUMBER(Z9),"OK","INSUFFICIENT FUNDS")))</f>
        <v/>
      </c>
      <c r="AC9">
        <v>5</v>
      </c>
      <c r="AD9" s="6" t="str">
        <f>IF(AC9&gt;Scenario!$B$11,"",IF(AC$2&lt;&gt;"Ready",AC$2,IF(AI8="OK",AG8,"INSUFFICIENT FUNDS")))</f>
        <v/>
      </c>
      <c r="AE9" s="6" t="str">
        <f>IF(AC9&gt;Scenario!$B$11,"",IF(AC$2&lt;&gt;"Ready",AC$2,IF(ISNUMBER(AD9),IF(AND(AC9&gt;=Scenario!$B$10,MOD(AC9-Scenario!$B$10,Scenario!$B$18)=0),Scenario!$B$8,0),"INSUFFICIENT FUNDS")))</f>
        <v/>
      </c>
      <c r="AF9" s="6" t="str">
        <f>IF(AC9&gt;Scenario!$B$11,"",IF(AC$2&lt;&gt;"Ready",AC$2,IF(ISNUMBER(AD9),(AD9+AE9)*(N('Option A'!$E$14)+N('Option A'!$E$15)+IF(Scenario!$B$13="Gross",0,0))/12+((N('Option A'!$E$12)+N('Option A'!$E$13))/12+IF(AND(AC9&gt;=Scenario!$B$10,MOD(AC9-Scenario!$B$10,Scenario!$B$18)=0),N('Option A'!$E$17)*N('Option A'!$E$18)+N('Option A'!$E$20),0)+IF(AC9=1,N('Option A'!$E$17)*N('Option A'!$E$19)+N('Option A'!$E$21),0)+IF(AC9=Scenario!$B$11,N('Option A'!$E$22),0)),"INSUFFICIENT FUNDS")))</f>
        <v/>
      </c>
      <c r="AG9" s="6" t="str">
        <f>IF(AC9&gt;Scenario!$B$11,"",IF(AC$2&lt;&gt;"Ready",AC$2,IF(ISNUMBER(AD9),IF((AD9+AE9)*(1+Scenario!$B$12/12)-AF9&lt;0,"INSUFFICIENT FUNDS",(AD9+AE9)*(1+Scenario!$B$12/12)-AF9),"INSUFFICIENT FUNDS")))</f>
        <v/>
      </c>
      <c r="AH9" s="6" t="str">
        <f>IF(AC9&gt;Scenario!$B$11,"",IF(AC$2&lt;&gt;"Ready",AC$2,IF(ISNUMBER(AG9),AH8+AF9,"INSUFFICIENT FUNDS")))</f>
        <v/>
      </c>
      <c r="AI9" t="str">
        <f>IF(AC9&gt;Scenario!$B$11,"",IF(AC$2&lt;&gt;"Ready",AC$2,IF(ISNUMBER(AG9),"OK","INSUFFICIENT FUNDS")))</f>
        <v/>
      </c>
      <c r="AJ9">
        <v>5</v>
      </c>
      <c r="AK9" s="6" t="str">
        <f>IF(AJ9&gt;Scenario!$B$11,"",IF(AJ$2&lt;&gt;"Ready",AJ$2,IF(AP8="OK",AN8,"INSUFFICIENT FUNDS")))</f>
        <v/>
      </c>
      <c r="AL9" s="6" t="str">
        <f>IF(AJ9&gt;Scenario!$B$11,"",IF(AJ$2&lt;&gt;"Ready",AJ$2,IF(ISNUMBER(AK9),IF(AND(AJ9&gt;=Scenario!$B$10,MOD(AJ9-Scenario!$B$10,Scenario!$B$18)=0),Scenario!$B$8,0),"INSUFFICIENT FUNDS")))</f>
        <v/>
      </c>
      <c r="AM9" s="6" t="str">
        <f>IF(AJ9&gt;Scenario!$B$11,"",IF(AJ$2&lt;&gt;"Ready",AJ$2,IF(ISNUMBER(AK9),(AK9+AL9)*(0+0+IF(Scenario!$B$13="Gross",0,0))/12+((0+0)/12+IF(AND(AJ9&gt;=Scenario!$B$10,MOD(AJ9-Scenario!$B$10,Scenario!$B$18)=0),0*0+0,0)+IF(AJ9=1,0*0+0,0)+IF(AJ9=Scenario!$B$11,0,0)),"INSUFFICIENT FUNDS")))</f>
        <v/>
      </c>
      <c r="AN9" s="6" t="str">
        <f>IF(AJ9&gt;Scenario!$B$11,"",IF(AJ$2&lt;&gt;"Ready",AJ$2,IF(ISNUMBER(AK9),IF((AK9+AL9)*(1+Scenario!$B$12/12)-AM9&lt;0,"INSUFFICIENT FUNDS",(AK9+AL9)*(1+Scenario!$B$12/12)-AM9),"INSUFFICIENT FUNDS")))</f>
        <v/>
      </c>
      <c r="AO9" s="6" t="str">
        <f>IF(AJ9&gt;Scenario!$B$11,"",IF(AJ$2&lt;&gt;"Ready",AJ$2,IF(ISNUMBER(AN9),AO8+AM9,"INSUFFICIENT FUNDS")))</f>
        <v/>
      </c>
      <c r="AP9" t="str">
        <f>IF(AJ9&gt;Scenario!$B$11,"",IF(AJ$2&lt;&gt;"Ready",AJ$2,IF(ISNUMBER(AN9),"OK","INSUFFICIENT FUNDS")))</f>
        <v/>
      </c>
    </row>
    <row r="10" spans="1:42" ht="32.1" customHeight="1" x14ac:dyDescent="0.2">
      <c r="A10">
        <v>6</v>
      </c>
      <c r="B10" s="6" t="str">
        <f>IF(A10&gt;Scenario!$B$11,"",IF(A$2&lt;&gt;"Ready",A$2,IF(G9="OK",E9,"INSUFFICIENT FUNDS")))</f>
        <v/>
      </c>
      <c r="C10" s="6" t="str">
        <f>IF(A10&gt;Scenario!$B$11,"",IF(A$2&lt;&gt;"Ready",A$2,IF(ISNUMBER(B10),IF(AND(A10&gt;=Scenario!$B$10,MOD(A10-Scenario!$B$10,Scenario!$B$18)=0),Scenario!$B$8,0),"INSUFFICIENT FUNDS")))</f>
        <v/>
      </c>
      <c r="D10" s="6" t="str">
        <f>IF(A10&gt;Scenario!$B$11,"",IF(A$2&lt;&gt;"Ready",A$2,IF(ISNUMBER(B10),(B10+C10)*(N('Option A'!$E$14)+N('Option A'!$E$15)+IF(Scenario!$B$13="Gross",N('Option A'!$E$16),0))/12+((N('Option A'!$E$12)+N('Option A'!$E$13))/12+IF(AND(A10&gt;=Scenario!$B$10,MOD(A10-Scenario!$B$10,Scenario!$B$18)=0),N('Option A'!$E$17)*N('Option A'!$E$18)+N('Option A'!$E$20),0)+IF(A10=1,N('Option A'!$E$17)*N('Option A'!$E$19)+N('Option A'!$E$21),0)+IF(A10=Scenario!$B$11,N('Option A'!$E$22),0)),"INSUFFICIENT FUNDS")))</f>
        <v/>
      </c>
      <c r="E10" s="6" t="str">
        <f>IF(A10&gt;Scenario!$B$11,"",IF(A$2&lt;&gt;"Ready",A$2,IF(ISNUMBER(B10),IF((B10+C10)*(1+Scenario!$B$12/12)-D10&lt;0,"INSUFFICIENT FUNDS",(B10+C10)*(1+Scenario!$B$12/12)-D10),"INSUFFICIENT FUNDS")))</f>
        <v/>
      </c>
      <c r="F10" s="6" t="str">
        <f>IF(A10&gt;Scenario!$B$11,"",IF(A$2&lt;&gt;"Ready",A$2,IF(ISNUMBER(E10),F9+D10,"INSUFFICIENT FUNDS")))</f>
        <v/>
      </c>
      <c r="G10" t="str">
        <f>IF(A10&gt;Scenario!$B$11,"",IF(A$2&lt;&gt;"Ready",A$2,IF(ISNUMBER(E10),"OK","INSUFFICIENT FUNDS")))</f>
        <v/>
      </c>
      <c r="H10">
        <v>6</v>
      </c>
      <c r="I10" s="6" t="str">
        <f>IF(H10&gt;Scenario!$B$11,"",IF(H$2&lt;&gt;"Ready",H$2,IF(N9="OK",L9,"INSUFFICIENT FUNDS")))</f>
        <v/>
      </c>
      <c r="J10" s="6" t="str">
        <f>IF(H10&gt;Scenario!$B$11,"",IF(H$2&lt;&gt;"Ready",H$2,IF(ISNUMBER(I10),IF(AND(H10&gt;=Scenario!$B$10,MOD(H10-Scenario!$B$10,Scenario!$B$18)=0),Scenario!$B$8,0),"INSUFFICIENT FUNDS")))</f>
        <v/>
      </c>
      <c r="K10" s="6" t="str">
        <f>IF(H10&gt;Scenario!$B$11,"",IF(H$2&lt;&gt;"Ready",H$2,IF(ISNUMBER(I10),(I10+J10)*(N('Option A'!$E$14)+N('Option A'!$E$15)+IF(Scenario!$B$13="Gross",N('Option A'!$E$16),0))/12+((0+0)/12+IF(AND(H10&gt;=Scenario!$B$10,MOD(H10-Scenario!$B$10,Scenario!$B$18)=0),N('Option A'!$E$17)*N('Option A'!$E$18)+N('Option A'!$E$20),0)+IF(H10=1,N('Option A'!$E$17)*N('Option A'!$E$19)+N('Option A'!$E$21),0)+IF(H10=Scenario!$B$11,N('Option A'!$E$22),0)),"INSUFFICIENT FUNDS")))</f>
        <v/>
      </c>
      <c r="L10" s="6" t="str">
        <f>IF(H10&gt;Scenario!$B$11,"",IF(H$2&lt;&gt;"Ready",H$2,IF(ISNUMBER(I10),IF((I10+J10)*(1+Scenario!$B$12/12)-K10&lt;0,"INSUFFICIENT FUNDS",(I10+J10)*(1+Scenario!$B$12/12)-K10),"INSUFFICIENT FUNDS")))</f>
        <v/>
      </c>
      <c r="M10" s="6" t="str">
        <f>IF(H10&gt;Scenario!$B$11,"",IF(H$2&lt;&gt;"Ready",H$2,IF(ISNUMBER(L10),M9+K10,"INSUFFICIENT FUNDS")))</f>
        <v/>
      </c>
      <c r="N10" t="str">
        <f>IF(H10&gt;Scenario!$B$11,"",IF(H$2&lt;&gt;"Ready",H$2,IF(ISNUMBER(L10),"OK","INSUFFICIENT FUNDS")))</f>
        <v/>
      </c>
      <c r="O10">
        <v>6</v>
      </c>
      <c r="P10" s="6" t="str">
        <f>IF(O10&gt;Scenario!$B$11,"",IF(O$2&lt;&gt;"Ready",O$2,IF(U9="OK",S9,"INSUFFICIENT FUNDS")))</f>
        <v/>
      </c>
      <c r="Q10" s="6" t="str">
        <f>IF(O10&gt;Scenario!$B$11,"",IF(O$2&lt;&gt;"Ready",O$2,IF(ISNUMBER(P10),IF(AND(O10&gt;=Scenario!$B$10,MOD(O10-Scenario!$B$10,Scenario!$B$18)=0),Scenario!$B$8,0),"INSUFFICIENT FUNDS")))</f>
        <v/>
      </c>
      <c r="R10" s="6" t="str">
        <f>IF(O10&gt;Scenario!$B$11,"",IF(O$2&lt;&gt;"Ready",O$2,IF(ISNUMBER(P10),(P10+Q10)*(0+N('Option A'!$E$15)+IF(Scenario!$B$13="Gross",N('Option A'!$E$16),0))/12+((N('Option A'!$E$12)+N('Option A'!$E$13))/12+IF(AND(O10&gt;=Scenario!$B$10,MOD(O10-Scenario!$B$10,Scenario!$B$18)=0),N('Option A'!$E$17)*N('Option A'!$E$18)+N('Option A'!$E$20),0)+IF(O10=1,N('Option A'!$E$17)*N('Option A'!$E$19)+N('Option A'!$E$21),0)+IF(O10=Scenario!$B$11,N('Option A'!$E$22),0)),"INSUFFICIENT FUNDS")))</f>
        <v/>
      </c>
      <c r="S10" s="6" t="str">
        <f>IF(O10&gt;Scenario!$B$11,"",IF(O$2&lt;&gt;"Ready",O$2,IF(ISNUMBER(P10),IF((P10+Q10)*(1+Scenario!$B$12/12)-R10&lt;0,"INSUFFICIENT FUNDS",(P10+Q10)*(1+Scenario!$B$12/12)-R10),"INSUFFICIENT FUNDS")))</f>
        <v/>
      </c>
      <c r="T10" s="6" t="str">
        <f>IF(O10&gt;Scenario!$B$11,"",IF(O$2&lt;&gt;"Ready",O$2,IF(ISNUMBER(S10),T9+R10,"INSUFFICIENT FUNDS")))</f>
        <v/>
      </c>
      <c r="U10" t="str">
        <f>IF(O10&gt;Scenario!$B$11,"",IF(O$2&lt;&gt;"Ready",O$2,IF(ISNUMBER(S10),"OK","INSUFFICIENT FUNDS")))</f>
        <v/>
      </c>
      <c r="V10">
        <v>6</v>
      </c>
      <c r="W10" s="6" t="str">
        <f>IF(V10&gt;Scenario!$B$11,"",IF(V$2&lt;&gt;"Ready",V$2,IF(AB9="OK",Z9,"INSUFFICIENT FUNDS")))</f>
        <v/>
      </c>
      <c r="X10" s="6" t="str">
        <f>IF(V10&gt;Scenario!$B$11,"",IF(V$2&lt;&gt;"Ready",V$2,IF(ISNUMBER(W10),IF(AND(V10&gt;=Scenario!$B$10,MOD(V10-Scenario!$B$10,Scenario!$B$18)=0),Scenario!$B$8,0),"INSUFFICIENT FUNDS")))</f>
        <v/>
      </c>
      <c r="Y10" s="6" t="str">
        <f>IF(V10&gt;Scenario!$B$11,"",IF(V$2&lt;&gt;"Ready",V$2,IF(ISNUMBER(W10),(W10+X10)*(N('Option A'!$E$14)+N('Option A'!$E$15)+IF(Scenario!$B$13="Gross",N('Option A'!$E$16),0))/12+((N('Option A'!$E$12)+N('Option A'!$E$13))/12+IF(AND(V10&gt;=Scenario!$B$10,MOD(V10-Scenario!$B$10,Scenario!$B$18)=0),0*0+0,0)+IF(V10=1,0*0+0,0)+IF(V10=Scenario!$B$11,0,0)),"INSUFFICIENT FUNDS")))</f>
        <v/>
      </c>
      <c r="Z10" s="6" t="str">
        <f>IF(V10&gt;Scenario!$B$11,"",IF(V$2&lt;&gt;"Ready",V$2,IF(ISNUMBER(W10),IF((W10+X10)*(1+Scenario!$B$12/12)-Y10&lt;0,"INSUFFICIENT FUNDS",(W10+X10)*(1+Scenario!$B$12/12)-Y10),"INSUFFICIENT FUNDS")))</f>
        <v/>
      </c>
      <c r="AA10" s="6" t="str">
        <f>IF(V10&gt;Scenario!$B$11,"",IF(V$2&lt;&gt;"Ready",V$2,IF(ISNUMBER(Z10),AA9+Y10,"INSUFFICIENT FUNDS")))</f>
        <v/>
      </c>
      <c r="AB10" t="str">
        <f>IF(V10&gt;Scenario!$B$11,"",IF(V$2&lt;&gt;"Ready",V$2,IF(ISNUMBER(Z10),"OK","INSUFFICIENT FUNDS")))</f>
        <v/>
      </c>
      <c r="AC10">
        <v>6</v>
      </c>
      <c r="AD10" s="6" t="str">
        <f>IF(AC10&gt;Scenario!$B$11,"",IF(AC$2&lt;&gt;"Ready",AC$2,IF(AI9="OK",AG9,"INSUFFICIENT FUNDS")))</f>
        <v/>
      </c>
      <c r="AE10" s="6" t="str">
        <f>IF(AC10&gt;Scenario!$B$11,"",IF(AC$2&lt;&gt;"Ready",AC$2,IF(ISNUMBER(AD10),IF(AND(AC10&gt;=Scenario!$B$10,MOD(AC10-Scenario!$B$10,Scenario!$B$18)=0),Scenario!$B$8,0),"INSUFFICIENT FUNDS")))</f>
        <v/>
      </c>
      <c r="AF10" s="6" t="str">
        <f>IF(AC10&gt;Scenario!$B$11,"",IF(AC$2&lt;&gt;"Ready",AC$2,IF(ISNUMBER(AD10),(AD10+AE10)*(N('Option A'!$E$14)+N('Option A'!$E$15)+IF(Scenario!$B$13="Gross",0,0))/12+((N('Option A'!$E$12)+N('Option A'!$E$13))/12+IF(AND(AC10&gt;=Scenario!$B$10,MOD(AC10-Scenario!$B$10,Scenario!$B$18)=0),N('Option A'!$E$17)*N('Option A'!$E$18)+N('Option A'!$E$20),0)+IF(AC10=1,N('Option A'!$E$17)*N('Option A'!$E$19)+N('Option A'!$E$21),0)+IF(AC10=Scenario!$B$11,N('Option A'!$E$22),0)),"INSUFFICIENT FUNDS")))</f>
        <v/>
      </c>
      <c r="AG10" s="6" t="str">
        <f>IF(AC10&gt;Scenario!$B$11,"",IF(AC$2&lt;&gt;"Ready",AC$2,IF(ISNUMBER(AD10),IF((AD10+AE10)*(1+Scenario!$B$12/12)-AF10&lt;0,"INSUFFICIENT FUNDS",(AD10+AE10)*(1+Scenario!$B$12/12)-AF10),"INSUFFICIENT FUNDS")))</f>
        <v/>
      </c>
      <c r="AH10" s="6" t="str">
        <f>IF(AC10&gt;Scenario!$B$11,"",IF(AC$2&lt;&gt;"Ready",AC$2,IF(ISNUMBER(AG10),AH9+AF10,"INSUFFICIENT FUNDS")))</f>
        <v/>
      </c>
      <c r="AI10" t="str">
        <f>IF(AC10&gt;Scenario!$B$11,"",IF(AC$2&lt;&gt;"Ready",AC$2,IF(ISNUMBER(AG10),"OK","INSUFFICIENT FUNDS")))</f>
        <v/>
      </c>
      <c r="AJ10">
        <v>6</v>
      </c>
      <c r="AK10" s="6" t="str">
        <f>IF(AJ10&gt;Scenario!$B$11,"",IF(AJ$2&lt;&gt;"Ready",AJ$2,IF(AP9="OK",AN9,"INSUFFICIENT FUNDS")))</f>
        <v/>
      </c>
      <c r="AL10" s="6" t="str">
        <f>IF(AJ10&gt;Scenario!$B$11,"",IF(AJ$2&lt;&gt;"Ready",AJ$2,IF(ISNUMBER(AK10),IF(AND(AJ10&gt;=Scenario!$B$10,MOD(AJ10-Scenario!$B$10,Scenario!$B$18)=0),Scenario!$B$8,0),"INSUFFICIENT FUNDS")))</f>
        <v/>
      </c>
      <c r="AM10" s="6" t="str">
        <f>IF(AJ10&gt;Scenario!$B$11,"",IF(AJ$2&lt;&gt;"Ready",AJ$2,IF(ISNUMBER(AK10),(AK10+AL10)*(0+0+IF(Scenario!$B$13="Gross",0,0))/12+((0+0)/12+IF(AND(AJ10&gt;=Scenario!$B$10,MOD(AJ10-Scenario!$B$10,Scenario!$B$18)=0),0*0+0,0)+IF(AJ10=1,0*0+0,0)+IF(AJ10=Scenario!$B$11,0,0)),"INSUFFICIENT FUNDS")))</f>
        <v/>
      </c>
      <c r="AN10" s="6" t="str">
        <f>IF(AJ10&gt;Scenario!$B$11,"",IF(AJ$2&lt;&gt;"Ready",AJ$2,IF(ISNUMBER(AK10),IF((AK10+AL10)*(1+Scenario!$B$12/12)-AM10&lt;0,"INSUFFICIENT FUNDS",(AK10+AL10)*(1+Scenario!$B$12/12)-AM10),"INSUFFICIENT FUNDS")))</f>
        <v/>
      </c>
      <c r="AO10" s="6" t="str">
        <f>IF(AJ10&gt;Scenario!$B$11,"",IF(AJ$2&lt;&gt;"Ready",AJ$2,IF(ISNUMBER(AN10),AO9+AM10,"INSUFFICIENT FUNDS")))</f>
        <v/>
      </c>
      <c r="AP10" t="str">
        <f>IF(AJ10&gt;Scenario!$B$11,"",IF(AJ$2&lt;&gt;"Ready",AJ$2,IF(ISNUMBER(AN10),"OK","INSUFFICIENT FUNDS")))</f>
        <v/>
      </c>
    </row>
    <row r="11" spans="1:42" ht="32.1" customHeight="1" x14ac:dyDescent="0.2">
      <c r="A11">
        <v>7</v>
      </c>
      <c r="B11" s="6" t="str">
        <f>IF(A11&gt;Scenario!$B$11,"",IF(A$2&lt;&gt;"Ready",A$2,IF(G10="OK",E10,"INSUFFICIENT FUNDS")))</f>
        <v/>
      </c>
      <c r="C11" s="6" t="str">
        <f>IF(A11&gt;Scenario!$B$11,"",IF(A$2&lt;&gt;"Ready",A$2,IF(ISNUMBER(B11),IF(AND(A11&gt;=Scenario!$B$10,MOD(A11-Scenario!$B$10,Scenario!$B$18)=0),Scenario!$B$8,0),"INSUFFICIENT FUNDS")))</f>
        <v/>
      </c>
      <c r="D11" s="6" t="str">
        <f>IF(A11&gt;Scenario!$B$11,"",IF(A$2&lt;&gt;"Ready",A$2,IF(ISNUMBER(B11),(B11+C11)*(N('Option A'!$E$14)+N('Option A'!$E$15)+IF(Scenario!$B$13="Gross",N('Option A'!$E$16),0))/12+((N('Option A'!$E$12)+N('Option A'!$E$13))/12+IF(AND(A11&gt;=Scenario!$B$10,MOD(A11-Scenario!$B$10,Scenario!$B$18)=0),N('Option A'!$E$17)*N('Option A'!$E$18)+N('Option A'!$E$20),0)+IF(A11=1,N('Option A'!$E$17)*N('Option A'!$E$19)+N('Option A'!$E$21),0)+IF(A11=Scenario!$B$11,N('Option A'!$E$22),0)),"INSUFFICIENT FUNDS")))</f>
        <v/>
      </c>
      <c r="E11" s="6" t="str">
        <f>IF(A11&gt;Scenario!$B$11,"",IF(A$2&lt;&gt;"Ready",A$2,IF(ISNUMBER(B11),IF((B11+C11)*(1+Scenario!$B$12/12)-D11&lt;0,"INSUFFICIENT FUNDS",(B11+C11)*(1+Scenario!$B$12/12)-D11),"INSUFFICIENT FUNDS")))</f>
        <v/>
      </c>
      <c r="F11" s="6" t="str">
        <f>IF(A11&gt;Scenario!$B$11,"",IF(A$2&lt;&gt;"Ready",A$2,IF(ISNUMBER(E11),F10+D11,"INSUFFICIENT FUNDS")))</f>
        <v/>
      </c>
      <c r="G11" t="str">
        <f>IF(A11&gt;Scenario!$B$11,"",IF(A$2&lt;&gt;"Ready",A$2,IF(ISNUMBER(E11),"OK","INSUFFICIENT FUNDS")))</f>
        <v/>
      </c>
      <c r="H11">
        <v>7</v>
      </c>
      <c r="I11" s="6" t="str">
        <f>IF(H11&gt;Scenario!$B$11,"",IF(H$2&lt;&gt;"Ready",H$2,IF(N10="OK",L10,"INSUFFICIENT FUNDS")))</f>
        <v/>
      </c>
      <c r="J11" s="6" t="str">
        <f>IF(H11&gt;Scenario!$B$11,"",IF(H$2&lt;&gt;"Ready",H$2,IF(ISNUMBER(I11),IF(AND(H11&gt;=Scenario!$B$10,MOD(H11-Scenario!$B$10,Scenario!$B$18)=0),Scenario!$B$8,0),"INSUFFICIENT FUNDS")))</f>
        <v/>
      </c>
      <c r="K11" s="6" t="str">
        <f>IF(H11&gt;Scenario!$B$11,"",IF(H$2&lt;&gt;"Ready",H$2,IF(ISNUMBER(I11),(I11+J11)*(N('Option A'!$E$14)+N('Option A'!$E$15)+IF(Scenario!$B$13="Gross",N('Option A'!$E$16),0))/12+((0+0)/12+IF(AND(H11&gt;=Scenario!$B$10,MOD(H11-Scenario!$B$10,Scenario!$B$18)=0),N('Option A'!$E$17)*N('Option A'!$E$18)+N('Option A'!$E$20),0)+IF(H11=1,N('Option A'!$E$17)*N('Option A'!$E$19)+N('Option A'!$E$21),0)+IF(H11=Scenario!$B$11,N('Option A'!$E$22),0)),"INSUFFICIENT FUNDS")))</f>
        <v/>
      </c>
      <c r="L11" s="6" t="str">
        <f>IF(H11&gt;Scenario!$B$11,"",IF(H$2&lt;&gt;"Ready",H$2,IF(ISNUMBER(I11),IF((I11+J11)*(1+Scenario!$B$12/12)-K11&lt;0,"INSUFFICIENT FUNDS",(I11+J11)*(1+Scenario!$B$12/12)-K11),"INSUFFICIENT FUNDS")))</f>
        <v/>
      </c>
      <c r="M11" s="6" t="str">
        <f>IF(H11&gt;Scenario!$B$11,"",IF(H$2&lt;&gt;"Ready",H$2,IF(ISNUMBER(L11),M10+K11,"INSUFFICIENT FUNDS")))</f>
        <v/>
      </c>
      <c r="N11" t="str">
        <f>IF(H11&gt;Scenario!$B$11,"",IF(H$2&lt;&gt;"Ready",H$2,IF(ISNUMBER(L11),"OK","INSUFFICIENT FUNDS")))</f>
        <v/>
      </c>
      <c r="O11">
        <v>7</v>
      </c>
      <c r="P11" s="6" t="str">
        <f>IF(O11&gt;Scenario!$B$11,"",IF(O$2&lt;&gt;"Ready",O$2,IF(U10="OK",S10,"INSUFFICIENT FUNDS")))</f>
        <v/>
      </c>
      <c r="Q11" s="6" t="str">
        <f>IF(O11&gt;Scenario!$B$11,"",IF(O$2&lt;&gt;"Ready",O$2,IF(ISNUMBER(P11),IF(AND(O11&gt;=Scenario!$B$10,MOD(O11-Scenario!$B$10,Scenario!$B$18)=0),Scenario!$B$8,0),"INSUFFICIENT FUNDS")))</f>
        <v/>
      </c>
      <c r="R11" s="6" t="str">
        <f>IF(O11&gt;Scenario!$B$11,"",IF(O$2&lt;&gt;"Ready",O$2,IF(ISNUMBER(P11),(P11+Q11)*(0+N('Option A'!$E$15)+IF(Scenario!$B$13="Gross",N('Option A'!$E$16),0))/12+((N('Option A'!$E$12)+N('Option A'!$E$13))/12+IF(AND(O11&gt;=Scenario!$B$10,MOD(O11-Scenario!$B$10,Scenario!$B$18)=0),N('Option A'!$E$17)*N('Option A'!$E$18)+N('Option A'!$E$20),0)+IF(O11=1,N('Option A'!$E$17)*N('Option A'!$E$19)+N('Option A'!$E$21),0)+IF(O11=Scenario!$B$11,N('Option A'!$E$22),0)),"INSUFFICIENT FUNDS")))</f>
        <v/>
      </c>
      <c r="S11" s="6" t="str">
        <f>IF(O11&gt;Scenario!$B$11,"",IF(O$2&lt;&gt;"Ready",O$2,IF(ISNUMBER(P11),IF((P11+Q11)*(1+Scenario!$B$12/12)-R11&lt;0,"INSUFFICIENT FUNDS",(P11+Q11)*(1+Scenario!$B$12/12)-R11),"INSUFFICIENT FUNDS")))</f>
        <v/>
      </c>
      <c r="T11" s="6" t="str">
        <f>IF(O11&gt;Scenario!$B$11,"",IF(O$2&lt;&gt;"Ready",O$2,IF(ISNUMBER(S11),T10+R11,"INSUFFICIENT FUNDS")))</f>
        <v/>
      </c>
      <c r="U11" t="str">
        <f>IF(O11&gt;Scenario!$B$11,"",IF(O$2&lt;&gt;"Ready",O$2,IF(ISNUMBER(S11),"OK","INSUFFICIENT FUNDS")))</f>
        <v/>
      </c>
      <c r="V11">
        <v>7</v>
      </c>
      <c r="W11" s="6" t="str">
        <f>IF(V11&gt;Scenario!$B$11,"",IF(V$2&lt;&gt;"Ready",V$2,IF(AB10="OK",Z10,"INSUFFICIENT FUNDS")))</f>
        <v/>
      </c>
      <c r="X11" s="6" t="str">
        <f>IF(V11&gt;Scenario!$B$11,"",IF(V$2&lt;&gt;"Ready",V$2,IF(ISNUMBER(W11),IF(AND(V11&gt;=Scenario!$B$10,MOD(V11-Scenario!$B$10,Scenario!$B$18)=0),Scenario!$B$8,0),"INSUFFICIENT FUNDS")))</f>
        <v/>
      </c>
      <c r="Y11" s="6" t="str">
        <f>IF(V11&gt;Scenario!$B$11,"",IF(V$2&lt;&gt;"Ready",V$2,IF(ISNUMBER(W11),(W11+X11)*(N('Option A'!$E$14)+N('Option A'!$E$15)+IF(Scenario!$B$13="Gross",N('Option A'!$E$16),0))/12+((N('Option A'!$E$12)+N('Option A'!$E$13))/12+IF(AND(V11&gt;=Scenario!$B$10,MOD(V11-Scenario!$B$10,Scenario!$B$18)=0),0*0+0,0)+IF(V11=1,0*0+0,0)+IF(V11=Scenario!$B$11,0,0)),"INSUFFICIENT FUNDS")))</f>
        <v/>
      </c>
      <c r="Z11" s="6" t="str">
        <f>IF(V11&gt;Scenario!$B$11,"",IF(V$2&lt;&gt;"Ready",V$2,IF(ISNUMBER(W11),IF((W11+X11)*(1+Scenario!$B$12/12)-Y11&lt;0,"INSUFFICIENT FUNDS",(W11+X11)*(1+Scenario!$B$12/12)-Y11),"INSUFFICIENT FUNDS")))</f>
        <v/>
      </c>
      <c r="AA11" s="6" t="str">
        <f>IF(V11&gt;Scenario!$B$11,"",IF(V$2&lt;&gt;"Ready",V$2,IF(ISNUMBER(Z11),AA10+Y11,"INSUFFICIENT FUNDS")))</f>
        <v/>
      </c>
      <c r="AB11" t="str">
        <f>IF(V11&gt;Scenario!$B$11,"",IF(V$2&lt;&gt;"Ready",V$2,IF(ISNUMBER(Z11),"OK","INSUFFICIENT FUNDS")))</f>
        <v/>
      </c>
      <c r="AC11">
        <v>7</v>
      </c>
      <c r="AD11" s="6" t="str">
        <f>IF(AC11&gt;Scenario!$B$11,"",IF(AC$2&lt;&gt;"Ready",AC$2,IF(AI10="OK",AG10,"INSUFFICIENT FUNDS")))</f>
        <v/>
      </c>
      <c r="AE11" s="6" t="str">
        <f>IF(AC11&gt;Scenario!$B$11,"",IF(AC$2&lt;&gt;"Ready",AC$2,IF(ISNUMBER(AD11),IF(AND(AC11&gt;=Scenario!$B$10,MOD(AC11-Scenario!$B$10,Scenario!$B$18)=0),Scenario!$B$8,0),"INSUFFICIENT FUNDS")))</f>
        <v/>
      </c>
      <c r="AF11" s="6" t="str">
        <f>IF(AC11&gt;Scenario!$B$11,"",IF(AC$2&lt;&gt;"Ready",AC$2,IF(ISNUMBER(AD11),(AD11+AE11)*(N('Option A'!$E$14)+N('Option A'!$E$15)+IF(Scenario!$B$13="Gross",0,0))/12+((N('Option A'!$E$12)+N('Option A'!$E$13))/12+IF(AND(AC11&gt;=Scenario!$B$10,MOD(AC11-Scenario!$B$10,Scenario!$B$18)=0),N('Option A'!$E$17)*N('Option A'!$E$18)+N('Option A'!$E$20),0)+IF(AC11=1,N('Option A'!$E$17)*N('Option A'!$E$19)+N('Option A'!$E$21),0)+IF(AC11=Scenario!$B$11,N('Option A'!$E$22),0)),"INSUFFICIENT FUNDS")))</f>
        <v/>
      </c>
      <c r="AG11" s="6" t="str">
        <f>IF(AC11&gt;Scenario!$B$11,"",IF(AC$2&lt;&gt;"Ready",AC$2,IF(ISNUMBER(AD11),IF((AD11+AE11)*(1+Scenario!$B$12/12)-AF11&lt;0,"INSUFFICIENT FUNDS",(AD11+AE11)*(1+Scenario!$B$12/12)-AF11),"INSUFFICIENT FUNDS")))</f>
        <v/>
      </c>
      <c r="AH11" s="6" t="str">
        <f>IF(AC11&gt;Scenario!$B$11,"",IF(AC$2&lt;&gt;"Ready",AC$2,IF(ISNUMBER(AG11),AH10+AF11,"INSUFFICIENT FUNDS")))</f>
        <v/>
      </c>
      <c r="AI11" t="str">
        <f>IF(AC11&gt;Scenario!$B$11,"",IF(AC$2&lt;&gt;"Ready",AC$2,IF(ISNUMBER(AG11),"OK","INSUFFICIENT FUNDS")))</f>
        <v/>
      </c>
      <c r="AJ11">
        <v>7</v>
      </c>
      <c r="AK11" s="6" t="str">
        <f>IF(AJ11&gt;Scenario!$B$11,"",IF(AJ$2&lt;&gt;"Ready",AJ$2,IF(AP10="OK",AN10,"INSUFFICIENT FUNDS")))</f>
        <v/>
      </c>
      <c r="AL11" s="6" t="str">
        <f>IF(AJ11&gt;Scenario!$B$11,"",IF(AJ$2&lt;&gt;"Ready",AJ$2,IF(ISNUMBER(AK11),IF(AND(AJ11&gt;=Scenario!$B$10,MOD(AJ11-Scenario!$B$10,Scenario!$B$18)=0),Scenario!$B$8,0),"INSUFFICIENT FUNDS")))</f>
        <v/>
      </c>
      <c r="AM11" s="6" t="str">
        <f>IF(AJ11&gt;Scenario!$B$11,"",IF(AJ$2&lt;&gt;"Ready",AJ$2,IF(ISNUMBER(AK11),(AK11+AL11)*(0+0+IF(Scenario!$B$13="Gross",0,0))/12+((0+0)/12+IF(AND(AJ11&gt;=Scenario!$B$10,MOD(AJ11-Scenario!$B$10,Scenario!$B$18)=0),0*0+0,0)+IF(AJ11=1,0*0+0,0)+IF(AJ11=Scenario!$B$11,0,0)),"INSUFFICIENT FUNDS")))</f>
        <v/>
      </c>
      <c r="AN11" s="6" t="str">
        <f>IF(AJ11&gt;Scenario!$B$11,"",IF(AJ$2&lt;&gt;"Ready",AJ$2,IF(ISNUMBER(AK11),IF((AK11+AL11)*(1+Scenario!$B$12/12)-AM11&lt;0,"INSUFFICIENT FUNDS",(AK11+AL11)*(1+Scenario!$B$12/12)-AM11),"INSUFFICIENT FUNDS")))</f>
        <v/>
      </c>
      <c r="AO11" s="6" t="str">
        <f>IF(AJ11&gt;Scenario!$B$11,"",IF(AJ$2&lt;&gt;"Ready",AJ$2,IF(ISNUMBER(AN11),AO10+AM11,"INSUFFICIENT FUNDS")))</f>
        <v/>
      </c>
      <c r="AP11" t="str">
        <f>IF(AJ11&gt;Scenario!$B$11,"",IF(AJ$2&lt;&gt;"Ready",AJ$2,IF(ISNUMBER(AN11),"OK","INSUFFICIENT FUNDS")))</f>
        <v/>
      </c>
    </row>
    <row r="12" spans="1:42" ht="32.1" customHeight="1" x14ac:dyDescent="0.2">
      <c r="A12">
        <v>8</v>
      </c>
      <c r="B12" s="6" t="str">
        <f>IF(A12&gt;Scenario!$B$11,"",IF(A$2&lt;&gt;"Ready",A$2,IF(G11="OK",E11,"INSUFFICIENT FUNDS")))</f>
        <v/>
      </c>
      <c r="C12" s="6" t="str">
        <f>IF(A12&gt;Scenario!$B$11,"",IF(A$2&lt;&gt;"Ready",A$2,IF(ISNUMBER(B12),IF(AND(A12&gt;=Scenario!$B$10,MOD(A12-Scenario!$B$10,Scenario!$B$18)=0),Scenario!$B$8,0),"INSUFFICIENT FUNDS")))</f>
        <v/>
      </c>
      <c r="D12" s="6" t="str">
        <f>IF(A12&gt;Scenario!$B$11,"",IF(A$2&lt;&gt;"Ready",A$2,IF(ISNUMBER(B12),(B12+C12)*(N('Option A'!$E$14)+N('Option A'!$E$15)+IF(Scenario!$B$13="Gross",N('Option A'!$E$16),0))/12+((N('Option A'!$E$12)+N('Option A'!$E$13))/12+IF(AND(A12&gt;=Scenario!$B$10,MOD(A12-Scenario!$B$10,Scenario!$B$18)=0),N('Option A'!$E$17)*N('Option A'!$E$18)+N('Option A'!$E$20),0)+IF(A12=1,N('Option A'!$E$17)*N('Option A'!$E$19)+N('Option A'!$E$21),0)+IF(A12=Scenario!$B$11,N('Option A'!$E$22),0)),"INSUFFICIENT FUNDS")))</f>
        <v/>
      </c>
      <c r="E12" s="6" t="str">
        <f>IF(A12&gt;Scenario!$B$11,"",IF(A$2&lt;&gt;"Ready",A$2,IF(ISNUMBER(B12),IF((B12+C12)*(1+Scenario!$B$12/12)-D12&lt;0,"INSUFFICIENT FUNDS",(B12+C12)*(1+Scenario!$B$12/12)-D12),"INSUFFICIENT FUNDS")))</f>
        <v/>
      </c>
      <c r="F12" s="6" t="str">
        <f>IF(A12&gt;Scenario!$B$11,"",IF(A$2&lt;&gt;"Ready",A$2,IF(ISNUMBER(E12),F11+D12,"INSUFFICIENT FUNDS")))</f>
        <v/>
      </c>
      <c r="G12" t="str">
        <f>IF(A12&gt;Scenario!$B$11,"",IF(A$2&lt;&gt;"Ready",A$2,IF(ISNUMBER(E12),"OK","INSUFFICIENT FUNDS")))</f>
        <v/>
      </c>
      <c r="H12">
        <v>8</v>
      </c>
      <c r="I12" s="6" t="str">
        <f>IF(H12&gt;Scenario!$B$11,"",IF(H$2&lt;&gt;"Ready",H$2,IF(N11="OK",L11,"INSUFFICIENT FUNDS")))</f>
        <v/>
      </c>
      <c r="J12" s="6" t="str">
        <f>IF(H12&gt;Scenario!$B$11,"",IF(H$2&lt;&gt;"Ready",H$2,IF(ISNUMBER(I12),IF(AND(H12&gt;=Scenario!$B$10,MOD(H12-Scenario!$B$10,Scenario!$B$18)=0),Scenario!$B$8,0),"INSUFFICIENT FUNDS")))</f>
        <v/>
      </c>
      <c r="K12" s="6" t="str">
        <f>IF(H12&gt;Scenario!$B$11,"",IF(H$2&lt;&gt;"Ready",H$2,IF(ISNUMBER(I12),(I12+J12)*(N('Option A'!$E$14)+N('Option A'!$E$15)+IF(Scenario!$B$13="Gross",N('Option A'!$E$16),0))/12+((0+0)/12+IF(AND(H12&gt;=Scenario!$B$10,MOD(H12-Scenario!$B$10,Scenario!$B$18)=0),N('Option A'!$E$17)*N('Option A'!$E$18)+N('Option A'!$E$20),0)+IF(H12=1,N('Option A'!$E$17)*N('Option A'!$E$19)+N('Option A'!$E$21),0)+IF(H12=Scenario!$B$11,N('Option A'!$E$22),0)),"INSUFFICIENT FUNDS")))</f>
        <v/>
      </c>
      <c r="L12" s="6" t="str">
        <f>IF(H12&gt;Scenario!$B$11,"",IF(H$2&lt;&gt;"Ready",H$2,IF(ISNUMBER(I12),IF((I12+J12)*(1+Scenario!$B$12/12)-K12&lt;0,"INSUFFICIENT FUNDS",(I12+J12)*(1+Scenario!$B$12/12)-K12),"INSUFFICIENT FUNDS")))</f>
        <v/>
      </c>
      <c r="M12" s="6" t="str">
        <f>IF(H12&gt;Scenario!$B$11,"",IF(H$2&lt;&gt;"Ready",H$2,IF(ISNUMBER(L12),M11+K12,"INSUFFICIENT FUNDS")))</f>
        <v/>
      </c>
      <c r="N12" t="str">
        <f>IF(H12&gt;Scenario!$B$11,"",IF(H$2&lt;&gt;"Ready",H$2,IF(ISNUMBER(L12),"OK","INSUFFICIENT FUNDS")))</f>
        <v/>
      </c>
      <c r="O12">
        <v>8</v>
      </c>
      <c r="P12" s="6" t="str">
        <f>IF(O12&gt;Scenario!$B$11,"",IF(O$2&lt;&gt;"Ready",O$2,IF(U11="OK",S11,"INSUFFICIENT FUNDS")))</f>
        <v/>
      </c>
      <c r="Q12" s="6" t="str">
        <f>IF(O12&gt;Scenario!$B$11,"",IF(O$2&lt;&gt;"Ready",O$2,IF(ISNUMBER(P12),IF(AND(O12&gt;=Scenario!$B$10,MOD(O12-Scenario!$B$10,Scenario!$B$18)=0),Scenario!$B$8,0),"INSUFFICIENT FUNDS")))</f>
        <v/>
      </c>
      <c r="R12" s="6" t="str">
        <f>IF(O12&gt;Scenario!$B$11,"",IF(O$2&lt;&gt;"Ready",O$2,IF(ISNUMBER(P12),(P12+Q12)*(0+N('Option A'!$E$15)+IF(Scenario!$B$13="Gross",N('Option A'!$E$16),0))/12+((N('Option A'!$E$12)+N('Option A'!$E$13))/12+IF(AND(O12&gt;=Scenario!$B$10,MOD(O12-Scenario!$B$10,Scenario!$B$18)=0),N('Option A'!$E$17)*N('Option A'!$E$18)+N('Option A'!$E$20),0)+IF(O12=1,N('Option A'!$E$17)*N('Option A'!$E$19)+N('Option A'!$E$21),0)+IF(O12=Scenario!$B$11,N('Option A'!$E$22),0)),"INSUFFICIENT FUNDS")))</f>
        <v/>
      </c>
      <c r="S12" s="6" t="str">
        <f>IF(O12&gt;Scenario!$B$11,"",IF(O$2&lt;&gt;"Ready",O$2,IF(ISNUMBER(P12),IF((P12+Q12)*(1+Scenario!$B$12/12)-R12&lt;0,"INSUFFICIENT FUNDS",(P12+Q12)*(1+Scenario!$B$12/12)-R12),"INSUFFICIENT FUNDS")))</f>
        <v/>
      </c>
      <c r="T12" s="6" t="str">
        <f>IF(O12&gt;Scenario!$B$11,"",IF(O$2&lt;&gt;"Ready",O$2,IF(ISNUMBER(S12),T11+R12,"INSUFFICIENT FUNDS")))</f>
        <v/>
      </c>
      <c r="U12" t="str">
        <f>IF(O12&gt;Scenario!$B$11,"",IF(O$2&lt;&gt;"Ready",O$2,IF(ISNUMBER(S12),"OK","INSUFFICIENT FUNDS")))</f>
        <v/>
      </c>
      <c r="V12">
        <v>8</v>
      </c>
      <c r="W12" s="6" t="str">
        <f>IF(V12&gt;Scenario!$B$11,"",IF(V$2&lt;&gt;"Ready",V$2,IF(AB11="OK",Z11,"INSUFFICIENT FUNDS")))</f>
        <v/>
      </c>
      <c r="X12" s="6" t="str">
        <f>IF(V12&gt;Scenario!$B$11,"",IF(V$2&lt;&gt;"Ready",V$2,IF(ISNUMBER(W12),IF(AND(V12&gt;=Scenario!$B$10,MOD(V12-Scenario!$B$10,Scenario!$B$18)=0),Scenario!$B$8,0),"INSUFFICIENT FUNDS")))</f>
        <v/>
      </c>
      <c r="Y12" s="6" t="str">
        <f>IF(V12&gt;Scenario!$B$11,"",IF(V$2&lt;&gt;"Ready",V$2,IF(ISNUMBER(W12),(W12+X12)*(N('Option A'!$E$14)+N('Option A'!$E$15)+IF(Scenario!$B$13="Gross",N('Option A'!$E$16),0))/12+((N('Option A'!$E$12)+N('Option A'!$E$13))/12+IF(AND(V12&gt;=Scenario!$B$10,MOD(V12-Scenario!$B$10,Scenario!$B$18)=0),0*0+0,0)+IF(V12=1,0*0+0,0)+IF(V12=Scenario!$B$11,0,0)),"INSUFFICIENT FUNDS")))</f>
        <v/>
      </c>
      <c r="Z12" s="6" t="str">
        <f>IF(V12&gt;Scenario!$B$11,"",IF(V$2&lt;&gt;"Ready",V$2,IF(ISNUMBER(W12),IF((W12+X12)*(1+Scenario!$B$12/12)-Y12&lt;0,"INSUFFICIENT FUNDS",(W12+X12)*(1+Scenario!$B$12/12)-Y12),"INSUFFICIENT FUNDS")))</f>
        <v/>
      </c>
      <c r="AA12" s="6" t="str">
        <f>IF(V12&gt;Scenario!$B$11,"",IF(V$2&lt;&gt;"Ready",V$2,IF(ISNUMBER(Z12),AA11+Y12,"INSUFFICIENT FUNDS")))</f>
        <v/>
      </c>
      <c r="AB12" t="str">
        <f>IF(V12&gt;Scenario!$B$11,"",IF(V$2&lt;&gt;"Ready",V$2,IF(ISNUMBER(Z12),"OK","INSUFFICIENT FUNDS")))</f>
        <v/>
      </c>
      <c r="AC12">
        <v>8</v>
      </c>
      <c r="AD12" s="6" t="str">
        <f>IF(AC12&gt;Scenario!$B$11,"",IF(AC$2&lt;&gt;"Ready",AC$2,IF(AI11="OK",AG11,"INSUFFICIENT FUNDS")))</f>
        <v/>
      </c>
      <c r="AE12" s="6" t="str">
        <f>IF(AC12&gt;Scenario!$B$11,"",IF(AC$2&lt;&gt;"Ready",AC$2,IF(ISNUMBER(AD12),IF(AND(AC12&gt;=Scenario!$B$10,MOD(AC12-Scenario!$B$10,Scenario!$B$18)=0),Scenario!$B$8,0),"INSUFFICIENT FUNDS")))</f>
        <v/>
      </c>
      <c r="AF12" s="6" t="str">
        <f>IF(AC12&gt;Scenario!$B$11,"",IF(AC$2&lt;&gt;"Ready",AC$2,IF(ISNUMBER(AD12),(AD12+AE12)*(N('Option A'!$E$14)+N('Option A'!$E$15)+IF(Scenario!$B$13="Gross",0,0))/12+((N('Option A'!$E$12)+N('Option A'!$E$13))/12+IF(AND(AC12&gt;=Scenario!$B$10,MOD(AC12-Scenario!$B$10,Scenario!$B$18)=0),N('Option A'!$E$17)*N('Option A'!$E$18)+N('Option A'!$E$20),0)+IF(AC12=1,N('Option A'!$E$17)*N('Option A'!$E$19)+N('Option A'!$E$21),0)+IF(AC12=Scenario!$B$11,N('Option A'!$E$22),0)),"INSUFFICIENT FUNDS")))</f>
        <v/>
      </c>
      <c r="AG12" s="6" t="str">
        <f>IF(AC12&gt;Scenario!$B$11,"",IF(AC$2&lt;&gt;"Ready",AC$2,IF(ISNUMBER(AD12),IF((AD12+AE12)*(1+Scenario!$B$12/12)-AF12&lt;0,"INSUFFICIENT FUNDS",(AD12+AE12)*(1+Scenario!$B$12/12)-AF12),"INSUFFICIENT FUNDS")))</f>
        <v/>
      </c>
      <c r="AH12" s="6" t="str">
        <f>IF(AC12&gt;Scenario!$B$11,"",IF(AC$2&lt;&gt;"Ready",AC$2,IF(ISNUMBER(AG12),AH11+AF12,"INSUFFICIENT FUNDS")))</f>
        <v/>
      </c>
      <c r="AI12" t="str">
        <f>IF(AC12&gt;Scenario!$B$11,"",IF(AC$2&lt;&gt;"Ready",AC$2,IF(ISNUMBER(AG12),"OK","INSUFFICIENT FUNDS")))</f>
        <v/>
      </c>
      <c r="AJ12">
        <v>8</v>
      </c>
      <c r="AK12" s="6" t="str">
        <f>IF(AJ12&gt;Scenario!$B$11,"",IF(AJ$2&lt;&gt;"Ready",AJ$2,IF(AP11="OK",AN11,"INSUFFICIENT FUNDS")))</f>
        <v/>
      </c>
      <c r="AL12" s="6" t="str">
        <f>IF(AJ12&gt;Scenario!$B$11,"",IF(AJ$2&lt;&gt;"Ready",AJ$2,IF(ISNUMBER(AK12),IF(AND(AJ12&gt;=Scenario!$B$10,MOD(AJ12-Scenario!$B$10,Scenario!$B$18)=0),Scenario!$B$8,0),"INSUFFICIENT FUNDS")))</f>
        <v/>
      </c>
      <c r="AM12" s="6" t="str">
        <f>IF(AJ12&gt;Scenario!$B$11,"",IF(AJ$2&lt;&gt;"Ready",AJ$2,IF(ISNUMBER(AK12),(AK12+AL12)*(0+0+IF(Scenario!$B$13="Gross",0,0))/12+((0+0)/12+IF(AND(AJ12&gt;=Scenario!$B$10,MOD(AJ12-Scenario!$B$10,Scenario!$B$18)=0),0*0+0,0)+IF(AJ12=1,0*0+0,0)+IF(AJ12=Scenario!$B$11,0,0)),"INSUFFICIENT FUNDS")))</f>
        <v/>
      </c>
      <c r="AN12" s="6" t="str">
        <f>IF(AJ12&gt;Scenario!$B$11,"",IF(AJ$2&lt;&gt;"Ready",AJ$2,IF(ISNUMBER(AK12),IF((AK12+AL12)*(1+Scenario!$B$12/12)-AM12&lt;0,"INSUFFICIENT FUNDS",(AK12+AL12)*(1+Scenario!$B$12/12)-AM12),"INSUFFICIENT FUNDS")))</f>
        <v/>
      </c>
      <c r="AO12" s="6" t="str">
        <f>IF(AJ12&gt;Scenario!$B$11,"",IF(AJ$2&lt;&gt;"Ready",AJ$2,IF(ISNUMBER(AN12),AO11+AM12,"INSUFFICIENT FUNDS")))</f>
        <v/>
      </c>
      <c r="AP12" t="str">
        <f>IF(AJ12&gt;Scenario!$B$11,"",IF(AJ$2&lt;&gt;"Ready",AJ$2,IF(ISNUMBER(AN12),"OK","INSUFFICIENT FUNDS")))</f>
        <v/>
      </c>
    </row>
    <row r="13" spans="1:42" ht="32.1" customHeight="1" x14ac:dyDescent="0.2">
      <c r="A13">
        <v>9</v>
      </c>
      <c r="B13" s="6" t="str">
        <f>IF(A13&gt;Scenario!$B$11,"",IF(A$2&lt;&gt;"Ready",A$2,IF(G12="OK",E12,"INSUFFICIENT FUNDS")))</f>
        <v/>
      </c>
      <c r="C13" s="6" t="str">
        <f>IF(A13&gt;Scenario!$B$11,"",IF(A$2&lt;&gt;"Ready",A$2,IF(ISNUMBER(B13),IF(AND(A13&gt;=Scenario!$B$10,MOD(A13-Scenario!$B$10,Scenario!$B$18)=0),Scenario!$B$8,0),"INSUFFICIENT FUNDS")))</f>
        <v/>
      </c>
      <c r="D13" s="6" t="str">
        <f>IF(A13&gt;Scenario!$B$11,"",IF(A$2&lt;&gt;"Ready",A$2,IF(ISNUMBER(B13),(B13+C13)*(N('Option A'!$E$14)+N('Option A'!$E$15)+IF(Scenario!$B$13="Gross",N('Option A'!$E$16),0))/12+((N('Option A'!$E$12)+N('Option A'!$E$13))/12+IF(AND(A13&gt;=Scenario!$B$10,MOD(A13-Scenario!$B$10,Scenario!$B$18)=0),N('Option A'!$E$17)*N('Option A'!$E$18)+N('Option A'!$E$20),0)+IF(A13=1,N('Option A'!$E$17)*N('Option A'!$E$19)+N('Option A'!$E$21),0)+IF(A13=Scenario!$B$11,N('Option A'!$E$22),0)),"INSUFFICIENT FUNDS")))</f>
        <v/>
      </c>
      <c r="E13" s="6" t="str">
        <f>IF(A13&gt;Scenario!$B$11,"",IF(A$2&lt;&gt;"Ready",A$2,IF(ISNUMBER(B13),IF((B13+C13)*(1+Scenario!$B$12/12)-D13&lt;0,"INSUFFICIENT FUNDS",(B13+C13)*(1+Scenario!$B$12/12)-D13),"INSUFFICIENT FUNDS")))</f>
        <v/>
      </c>
      <c r="F13" s="6" t="str">
        <f>IF(A13&gt;Scenario!$B$11,"",IF(A$2&lt;&gt;"Ready",A$2,IF(ISNUMBER(E13),F12+D13,"INSUFFICIENT FUNDS")))</f>
        <v/>
      </c>
      <c r="G13" t="str">
        <f>IF(A13&gt;Scenario!$B$11,"",IF(A$2&lt;&gt;"Ready",A$2,IF(ISNUMBER(E13),"OK","INSUFFICIENT FUNDS")))</f>
        <v/>
      </c>
      <c r="H13">
        <v>9</v>
      </c>
      <c r="I13" s="6" t="str">
        <f>IF(H13&gt;Scenario!$B$11,"",IF(H$2&lt;&gt;"Ready",H$2,IF(N12="OK",L12,"INSUFFICIENT FUNDS")))</f>
        <v/>
      </c>
      <c r="J13" s="6" t="str">
        <f>IF(H13&gt;Scenario!$B$11,"",IF(H$2&lt;&gt;"Ready",H$2,IF(ISNUMBER(I13),IF(AND(H13&gt;=Scenario!$B$10,MOD(H13-Scenario!$B$10,Scenario!$B$18)=0),Scenario!$B$8,0),"INSUFFICIENT FUNDS")))</f>
        <v/>
      </c>
      <c r="K13" s="6" t="str">
        <f>IF(H13&gt;Scenario!$B$11,"",IF(H$2&lt;&gt;"Ready",H$2,IF(ISNUMBER(I13),(I13+J13)*(N('Option A'!$E$14)+N('Option A'!$E$15)+IF(Scenario!$B$13="Gross",N('Option A'!$E$16),0))/12+((0+0)/12+IF(AND(H13&gt;=Scenario!$B$10,MOD(H13-Scenario!$B$10,Scenario!$B$18)=0),N('Option A'!$E$17)*N('Option A'!$E$18)+N('Option A'!$E$20),0)+IF(H13=1,N('Option A'!$E$17)*N('Option A'!$E$19)+N('Option A'!$E$21),0)+IF(H13=Scenario!$B$11,N('Option A'!$E$22),0)),"INSUFFICIENT FUNDS")))</f>
        <v/>
      </c>
      <c r="L13" s="6" t="str">
        <f>IF(H13&gt;Scenario!$B$11,"",IF(H$2&lt;&gt;"Ready",H$2,IF(ISNUMBER(I13),IF((I13+J13)*(1+Scenario!$B$12/12)-K13&lt;0,"INSUFFICIENT FUNDS",(I13+J13)*(1+Scenario!$B$12/12)-K13),"INSUFFICIENT FUNDS")))</f>
        <v/>
      </c>
      <c r="M13" s="6" t="str">
        <f>IF(H13&gt;Scenario!$B$11,"",IF(H$2&lt;&gt;"Ready",H$2,IF(ISNUMBER(L13),M12+K13,"INSUFFICIENT FUNDS")))</f>
        <v/>
      </c>
      <c r="N13" t="str">
        <f>IF(H13&gt;Scenario!$B$11,"",IF(H$2&lt;&gt;"Ready",H$2,IF(ISNUMBER(L13),"OK","INSUFFICIENT FUNDS")))</f>
        <v/>
      </c>
      <c r="O13">
        <v>9</v>
      </c>
      <c r="P13" s="6" t="str">
        <f>IF(O13&gt;Scenario!$B$11,"",IF(O$2&lt;&gt;"Ready",O$2,IF(U12="OK",S12,"INSUFFICIENT FUNDS")))</f>
        <v/>
      </c>
      <c r="Q13" s="6" t="str">
        <f>IF(O13&gt;Scenario!$B$11,"",IF(O$2&lt;&gt;"Ready",O$2,IF(ISNUMBER(P13),IF(AND(O13&gt;=Scenario!$B$10,MOD(O13-Scenario!$B$10,Scenario!$B$18)=0),Scenario!$B$8,0),"INSUFFICIENT FUNDS")))</f>
        <v/>
      </c>
      <c r="R13" s="6" t="str">
        <f>IF(O13&gt;Scenario!$B$11,"",IF(O$2&lt;&gt;"Ready",O$2,IF(ISNUMBER(P13),(P13+Q13)*(0+N('Option A'!$E$15)+IF(Scenario!$B$13="Gross",N('Option A'!$E$16),0))/12+((N('Option A'!$E$12)+N('Option A'!$E$13))/12+IF(AND(O13&gt;=Scenario!$B$10,MOD(O13-Scenario!$B$10,Scenario!$B$18)=0),N('Option A'!$E$17)*N('Option A'!$E$18)+N('Option A'!$E$20),0)+IF(O13=1,N('Option A'!$E$17)*N('Option A'!$E$19)+N('Option A'!$E$21),0)+IF(O13=Scenario!$B$11,N('Option A'!$E$22),0)),"INSUFFICIENT FUNDS")))</f>
        <v/>
      </c>
      <c r="S13" s="6" t="str">
        <f>IF(O13&gt;Scenario!$B$11,"",IF(O$2&lt;&gt;"Ready",O$2,IF(ISNUMBER(P13),IF((P13+Q13)*(1+Scenario!$B$12/12)-R13&lt;0,"INSUFFICIENT FUNDS",(P13+Q13)*(1+Scenario!$B$12/12)-R13),"INSUFFICIENT FUNDS")))</f>
        <v/>
      </c>
      <c r="T13" s="6" t="str">
        <f>IF(O13&gt;Scenario!$B$11,"",IF(O$2&lt;&gt;"Ready",O$2,IF(ISNUMBER(S13),T12+R13,"INSUFFICIENT FUNDS")))</f>
        <v/>
      </c>
      <c r="U13" t="str">
        <f>IF(O13&gt;Scenario!$B$11,"",IF(O$2&lt;&gt;"Ready",O$2,IF(ISNUMBER(S13),"OK","INSUFFICIENT FUNDS")))</f>
        <v/>
      </c>
      <c r="V13">
        <v>9</v>
      </c>
      <c r="W13" s="6" t="str">
        <f>IF(V13&gt;Scenario!$B$11,"",IF(V$2&lt;&gt;"Ready",V$2,IF(AB12="OK",Z12,"INSUFFICIENT FUNDS")))</f>
        <v/>
      </c>
      <c r="X13" s="6" t="str">
        <f>IF(V13&gt;Scenario!$B$11,"",IF(V$2&lt;&gt;"Ready",V$2,IF(ISNUMBER(W13),IF(AND(V13&gt;=Scenario!$B$10,MOD(V13-Scenario!$B$10,Scenario!$B$18)=0),Scenario!$B$8,0),"INSUFFICIENT FUNDS")))</f>
        <v/>
      </c>
      <c r="Y13" s="6" t="str">
        <f>IF(V13&gt;Scenario!$B$11,"",IF(V$2&lt;&gt;"Ready",V$2,IF(ISNUMBER(W13),(W13+X13)*(N('Option A'!$E$14)+N('Option A'!$E$15)+IF(Scenario!$B$13="Gross",N('Option A'!$E$16),0))/12+((N('Option A'!$E$12)+N('Option A'!$E$13))/12+IF(AND(V13&gt;=Scenario!$B$10,MOD(V13-Scenario!$B$10,Scenario!$B$18)=0),0*0+0,0)+IF(V13=1,0*0+0,0)+IF(V13=Scenario!$B$11,0,0)),"INSUFFICIENT FUNDS")))</f>
        <v/>
      </c>
      <c r="Z13" s="6" t="str">
        <f>IF(V13&gt;Scenario!$B$11,"",IF(V$2&lt;&gt;"Ready",V$2,IF(ISNUMBER(W13),IF((W13+X13)*(1+Scenario!$B$12/12)-Y13&lt;0,"INSUFFICIENT FUNDS",(W13+X13)*(1+Scenario!$B$12/12)-Y13),"INSUFFICIENT FUNDS")))</f>
        <v/>
      </c>
      <c r="AA13" s="6" t="str">
        <f>IF(V13&gt;Scenario!$B$11,"",IF(V$2&lt;&gt;"Ready",V$2,IF(ISNUMBER(Z13),AA12+Y13,"INSUFFICIENT FUNDS")))</f>
        <v/>
      </c>
      <c r="AB13" t="str">
        <f>IF(V13&gt;Scenario!$B$11,"",IF(V$2&lt;&gt;"Ready",V$2,IF(ISNUMBER(Z13),"OK","INSUFFICIENT FUNDS")))</f>
        <v/>
      </c>
      <c r="AC13">
        <v>9</v>
      </c>
      <c r="AD13" s="6" t="str">
        <f>IF(AC13&gt;Scenario!$B$11,"",IF(AC$2&lt;&gt;"Ready",AC$2,IF(AI12="OK",AG12,"INSUFFICIENT FUNDS")))</f>
        <v/>
      </c>
      <c r="AE13" s="6" t="str">
        <f>IF(AC13&gt;Scenario!$B$11,"",IF(AC$2&lt;&gt;"Ready",AC$2,IF(ISNUMBER(AD13),IF(AND(AC13&gt;=Scenario!$B$10,MOD(AC13-Scenario!$B$10,Scenario!$B$18)=0),Scenario!$B$8,0),"INSUFFICIENT FUNDS")))</f>
        <v/>
      </c>
      <c r="AF13" s="6" t="str">
        <f>IF(AC13&gt;Scenario!$B$11,"",IF(AC$2&lt;&gt;"Ready",AC$2,IF(ISNUMBER(AD13),(AD13+AE13)*(N('Option A'!$E$14)+N('Option A'!$E$15)+IF(Scenario!$B$13="Gross",0,0))/12+((N('Option A'!$E$12)+N('Option A'!$E$13))/12+IF(AND(AC13&gt;=Scenario!$B$10,MOD(AC13-Scenario!$B$10,Scenario!$B$18)=0),N('Option A'!$E$17)*N('Option A'!$E$18)+N('Option A'!$E$20),0)+IF(AC13=1,N('Option A'!$E$17)*N('Option A'!$E$19)+N('Option A'!$E$21),0)+IF(AC13=Scenario!$B$11,N('Option A'!$E$22),0)),"INSUFFICIENT FUNDS")))</f>
        <v/>
      </c>
      <c r="AG13" s="6" t="str">
        <f>IF(AC13&gt;Scenario!$B$11,"",IF(AC$2&lt;&gt;"Ready",AC$2,IF(ISNUMBER(AD13),IF((AD13+AE13)*(1+Scenario!$B$12/12)-AF13&lt;0,"INSUFFICIENT FUNDS",(AD13+AE13)*(1+Scenario!$B$12/12)-AF13),"INSUFFICIENT FUNDS")))</f>
        <v/>
      </c>
      <c r="AH13" s="6" t="str">
        <f>IF(AC13&gt;Scenario!$B$11,"",IF(AC$2&lt;&gt;"Ready",AC$2,IF(ISNUMBER(AG13),AH12+AF13,"INSUFFICIENT FUNDS")))</f>
        <v/>
      </c>
      <c r="AI13" t="str">
        <f>IF(AC13&gt;Scenario!$B$11,"",IF(AC$2&lt;&gt;"Ready",AC$2,IF(ISNUMBER(AG13),"OK","INSUFFICIENT FUNDS")))</f>
        <v/>
      </c>
      <c r="AJ13">
        <v>9</v>
      </c>
      <c r="AK13" s="6" t="str">
        <f>IF(AJ13&gt;Scenario!$B$11,"",IF(AJ$2&lt;&gt;"Ready",AJ$2,IF(AP12="OK",AN12,"INSUFFICIENT FUNDS")))</f>
        <v/>
      </c>
      <c r="AL13" s="6" t="str">
        <f>IF(AJ13&gt;Scenario!$B$11,"",IF(AJ$2&lt;&gt;"Ready",AJ$2,IF(ISNUMBER(AK13),IF(AND(AJ13&gt;=Scenario!$B$10,MOD(AJ13-Scenario!$B$10,Scenario!$B$18)=0),Scenario!$B$8,0),"INSUFFICIENT FUNDS")))</f>
        <v/>
      </c>
      <c r="AM13" s="6" t="str">
        <f>IF(AJ13&gt;Scenario!$B$11,"",IF(AJ$2&lt;&gt;"Ready",AJ$2,IF(ISNUMBER(AK13),(AK13+AL13)*(0+0+IF(Scenario!$B$13="Gross",0,0))/12+((0+0)/12+IF(AND(AJ13&gt;=Scenario!$B$10,MOD(AJ13-Scenario!$B$10,Scenario!$B$18)=0),0*0+0,0)+IF(AJ13=1,0*0+0,0)+IF(AJ13=Scenario!$B$11,0,0)),"INSUFFICIENT FUNDS")))</f>
        <v/>
      </c>
      <c r="AN13" s="6" t="str">
        <f>IF(AJ13&gt;Scenario!$B$11,"",IF(AJ$2&lt;&gt;"Ready",AJ$2,IF(ISNUMBER(AK13),IF((AK13+AL13)*(1+Scenario!$B$12/12)-AM13&lt;0,"INSUFFICIENT FUNDS",(AK13+AL13)*(1+Scenario!$B$12/12)-AM13),"INSUFFICIENT FUNDS")))</f>
        <v/>
      </c>
      <c r="AO13" s="6" t="str">
        <f>IF(AJ13&gt;Scenario!$B$11,"",IF(AJ$2&lt;&gt;"Ready",AJ$2,IF(ISNUMBER(AN13),AO12+AM13,"INSUFFICIENT FUNDS")))</f>
        <v/>
      </c>
      <c r="AP13" t="str">
        <f>IF(AJ13&gt;Scenario!$B$11,"",IF(AJ$2&lt;&gt;"Ready",AJ$2,IF(ISNUMBER(AN13),"OK","INSUFFICIENT FUNDS")))</f>
        <v/>
      </c>
    </row>
    <row r="14" spans="1:42" ht="32.1" customHeight="1" x14ac:dyDescent="0.2">
      <c r="A14">
        <v>10</v>
      </c>
      <c r="B14" s="6" t="str">
        <f>IF(A14&gt;Scenario!$B$11,"",IF(A$2&lt;&gt;"Ready",A$2,IF(G13="OK",E13,"INSUFFICIENT FUNDS")))</f>
        <v/>
      </c>
      <c r="C14" s="6" t="str">
        <f>IF(A14&gt;Scenario!$B$11,"",IF(A$2&lt;&gt;"Ready",A$2,IF(ISNUMBER(B14),IF(AND(A14&gt;=Scenario!$B$10,MOD(A14-Scenario!$B$10,Scenario!$B$18)=0),Scenario!$B$8,0),"INSUFFICIENT FUNDS")))</f>
        <v/>
      </c>
      <c r="D14" s="6" t="str">
        <f>IF(A14&gt;Scenario!$B$11,"",IF(A$2&lt;&gt;"Ready",A$2,IF(ISNUMBER(B14),(B14+C14)*(N('Option A'!$E$14)+N('Option A'!$E$15)+IF(Scenario!$B$13="Gross",N('Option A'!$E$16),0))/12+((N('Option A'!$E$12)+N('Option A'!$E$13))/12+IF(AND(A14&gt;=Scenario!$B$10,MOD(A14-Scenario!$B$10,Scenario!$B$18)=0),N('Option A'!$E$17)*N('Option A'!$E$18)+N('Option A'!$E$20),0)+IF(A14=1,N('Option A'!$E$17)*N('Option A'!$E$19)+N('Option A'!$E$21),0)+IF(A14=Scenario!$B$11,N('Option A'!$E$22),0)),"INSUFFICIENT FUNDS")))</f>
        <v/>
      </c>
      <c r="E14" s="6" t="str">
        <f>IF(A14&gt;Scenario!$B$11,"",IF(A$2&lt;&gt;"Ready",A$2,IF(ISNUMBER(B14),IF((B14+C14)*(1+Scenario!$B$12/12)-D14&lt;0,"INSUFFICIENT FUNDS",(B14+C14)*(1+Scenario!$B$12/12)-D14),"INSUFFICIENT FUNDS")))</f>
        <v/>
      </c>
      <c r="F14" s="6" t="str">
        <f>IF(A14&gt;Scenario!$B$11,"",IF(A$2&lt;&gt;"Ready",A$2,IF(ISNUMBER(E14),F13+D14,"INSUFFICIENT FUNDS")))</f>
        <v/>
      </c>
      <c r="G14" t="str">
        <f>IF(A14&gt;Scenario!$B$11,"",IF(A$2&lt;&gt;"Ready",A$2,IF(ISNUMBER(E14),"OK","INSUFFICIENT FUNDS")))</f>
        <v/>
      </c>
      <c r="H14">
        <v>10</v>
      </c>
      <c r="I14" s="6" t="str">
        <f>IF(H14&gt;Scenario!$B$11,"",IF(H$2&lt;&gt;"Ready",H$2,IF(N13="OK",L13,"INSUFFICIENT FUNDS")))</f>
        <v/>
      </c>
      <c r="J14" s="6" t="str">
        <f>IF(H14&gt;Scenario!$B$11,"",IF(H$2&lt;&gt;"Ready",H$2,IF(ISNUMBER(I14),IF(AND(H14&gt;=Scenario!$B$10,MOD(H14-Scenario!$B$10,Scenario!$B$18)=0),Scenario!$B$8,0),"INSUFFICIENT FUNDS")))</f>
        <v/>
      </c>
      <c r="K14" s="6" t="str">
        <f>IF(H14&gt;Scenario!$B$11,"",IF(H$2&lt;&gt;"Ready",H$2,IF(ISNUMBER(I14),(I14+J14)*(N('Option A'!$E$14)+N('Option A'!$E$15)+IF(Scenario!$B$13="Gross",N('Option A'!$E$16),0))/12+((0+0)/12+IF(AND(H14&gt;=Scenario!$B$10,MOD(H14-Scenario!$B$10,Scenario!$B$18)=0),N('Option A'!$E$17)*N('Option A'!$E$18)+N('Option A'!$E$20),0)+IF(H14=1,N('Option A'!$E$17)*N('Option A'!$E$19)+N('Option A'!$E$21),0)+IF(H14=Scenario!$B$11,N('Option A'!$E$22),0)),"INSUFFICIENT FUNDS")))</f>
        <v/>
      </c>
      <c r="L14" s="6" t="str">
        <f>IF(H14&gt;Scenario!$B$11,"",IF(H$2&lt;&gt;"Ready",H$2,IF(ISNUMBER(I14),IF((I14+J14)*(1+Scenario!$B$12/12)-K14&lt;0,"INSUFFICIENT FUNDS",(I14+J14)*(1+Scenario!$B$12/12)-K14),"INSUFFICIENT FUNDS")))</f>
        <v/>
      </c>
      <c r="M14" s="6" t="str">
        <f>IF(H14&gt;Scenario!$B$11,"",IF(H$2&lt;&gt;"Ready",H$2,IF(ISNUMBER(L14),M13+K14,"INSUFFICIENT FUNDS")))</f>
        <v/>
      </c>
      <c r="N14" t="str">
        <f>IF(H14&gt;Scenario!$B$11,"",IF(H$2&lt;&gt;"Ready",H$2,IF(ISNUMBER(L14),"OK","INSUFFICIENT FUNDS")))</f>
        <v/>
      </c>
      <c r="O14">
        <v>10</v>
      </c>
      <c r="P14" s="6" t="str">
        <f>IF(O14&gt;Scenario!$B$11,"",IF(O$2&lt;&gt;"Ready",O$2,IF(U13="OK",S13,"INSUFFICIENT FUNDS")))</f>
        <v/>
      </c>
      <c r="Q14" s="6" t="str">
        <f>IF(O14&gt;Scenario!$B$11,"",IF(O$2&lt;&gt;"Ready",O$2,IF(ISNUMBER(P14),IF(AND(O14&gt;=Scenario!$B$10,MOD(O14-Scenario!$B$10,Scenario!$B$18)=0),Scenario!$B$8,0),"INSUFFICIENT FUNDS")))</f>
        <v/>
      </c>
      <c r="R14" s="6" t="str">
        <f>IF(O14&gt;Scenario!$B$11,"",IF(O$2&lt;&gt;"Ready",O$2,IF(ISNUMBER(P14),(P14+Q14)*(0+N('Option A'!$E$15)+IF(Scenario!$B$13="Gross",N('Option A'!$E$16),0))/12+((N('Option A'!$E$12)+N('Option A'!$E$13))/12+IF(AND(O14&gt;=Scenario!$B$10,MOD(O14-Scenario!$B$10,Scenario!$B$18)=0),N('Option A'!$E$17)*N('Option A'!$E$18)+N('Option A'!$E$20),0)+IF(O14=1,N('Option A'!$E$17)*N('Option A'!$E$19)+N('Option A'!$E$21),0)+IF(O14=Scenario!$B$11,N('Option A'!$E$22),0)),"INSUFFICIENT FUNDS")))</f>
        <v/>
      </c>
      <c r="S14" s="6" t="str">
        <f>IF(O14&gt;Scenario!$B$11,"",IF(O$2&lt;&gt;"Ready",O$2,IF(ISNUMBER(P14),IF((P14+Q14)*(1+Scenario!$B$12/12)-R14&lt;0,"INSUFFICIENT FUNDS",(P14+Q14)*(1+Scenario!$B$12/12)-R14),"INSUFFICIENT FUNDS")))</f>
        <v/>
      </c>
      <c r="T14" s="6" t="str">
        <f>IF(O14&gt;Scenario!$B$11,"",IF(O$2&lt;&gt;"Ready",O$2,IF(ISNUMBER(S14),T13+R14,"INSUFFICIENT FUNDS")))</f>
        <v/>
      </c>
      <c r="U14" t="str">
        <f>IF(O14&gt;Scenario!$B$11,"",IF(O$2&lt;&gt;"Ready",O$2,IF(ISNUMBER(S14),"OK","INSUFFICIENT FUNDS")))</f>
        <v/>
      </c>
      <c r="V14">
        <v>10</v>
      </c>
      <c r="W14" s="6" t="str">
        <f>IF(V14&gt;Scenario!$B$11,"",IF(V$2&lt;&gt;"Ready",V$2,IF(AB13="OK",Z13,"INSUFFICIENT FUNDS")))</f>
        <v/>
      </c>
      <c r="X14" s="6" t="str">
        <f>IF(V14&gt;Scenario!$B$11,"",IF(V$2&lt;&gt;"Ready",V$2,IF(ISNUMBER(W14),IF(AND(V14&gt;=Scenario!$B$10,MOD(V14-Scenario!$B$10,Scenario!$B$18)=0),Scenario!$B$8,0),"INSUFFICIENT FUNDS")))</f>
        <v/>
      </c>
      <c r="Y14" s="6" t="str">
        <f>IF(V14&gt;Scenario!$B$11,"",IF(V$2&lt;&gt;"Ready",V$2,IF(ISNUMBER(W14),(W14+X14)*(N('Option A'!$E$14)+N('Option A'!$E$15)+IF(Scenario!$B$13="Gross",N('Option A'!$E$16),0))/12+((N('Option A'!$E$12)+N('Option A'!$E$13))/12+IF(AND(V14&gt;=Scenario!$B$10,MOD(V14-Scenario!$B$10,Scenario!$B$18)=0),0*0+0,0)+IF(V14=1,0*0+0,0)+IF(V14=Scenario!$B$11,0,0)),"INSUFFICIENT FUNDS")))</f>
        <v/>
      </c>
      <c r="Z14" s="6" t="str">
        <f>IF(V14&gt;Scenario!$B$11,"",IF(V$2&lt;&gt;"Ready",V$2,IF(ISNUMBER(W14),IF((W14+X14)*(1+Scenario!$B$12/12)-Y14&lt;0,"INSUFFICIENT FUNDS",(W14+X14)*(1+Scenario!$B$12/12)-Y14),"INSUFFICIENT FUNDS")))</f>
        <v/>
      </c>
      <c r="AA14" s="6" t="str">
        <f>IF(V14&gt;Scenario!$B$11,"",IF(V$2&lt;&gt;"Ready",V$2,IF(ISNUMBER(Z14),AA13+Y14,"INSUFFICIENT FUNDS")))</f>
        <v/>
      </c>
      <c r="AB14" t="str">
        <f>IF(V14&gt;Scenario!$B$11,"",IF(V$2&lt;&gt;"Ready",V$2,IF(ISNUMBER(Z14),"OK","INSUFFICIENT FUNDS")))</f>
        <v/>
      </c>
      <c r="AC14">
        <v>10</v>
      </c>
      <c r="AD14" s="6" t="str">
        <f>IF(AC14&gt;Scenario!$B$11,"",IF(AC$2&lt;&gt;"Ready",AC$2,IF(AI13="OK",AG13,"INSUFFICIENT FUNDS")))</f>
        <v/>
      </c>
      <c r="AE14" s="6" t="str">
        <f>IF(AC14&gt;Scenario!$B$11,"",IF(AC$2&lt;&gt;"Ready",AC$2,IF(ISNUMBER(AD14),IF(AND(AC14&gt;=Scenario!$B$10,MOD(AC14-Scenario!$B$10,Scenario!$B$18)=0),Scenario!$B$8,0),"INSUFFICIENT FUNDS")))</f>
        <v/>
      </c>
      <c r="AF14" s="6" t="str">
        <f>IF(AC14&gt;Scenario!$B$11,"",IF(AC$2&lt;&gt;"Ready",AC$2,IF(ISNUMBER(AD14),(AD14+AE14)*(N('Option A'!$E$14)+N('Option A'!$E$15)+IF(Scenario!$B$13="Gross",0,0))/12+((N('Option A'!$E$12)+N('Option A'!$E$13))/12+IF(AND(AC14&gt;=Scenario!$B$10,MOD(AC14-Scenario!$B$10,Scenario!$B$18)=0),N('Option A'!$E$17)*N('Option A'!$E$18)+N('Option A'!$E$20),0)+IF(AC14=1,N('Option A'!$E$17)*N('Option A'!$E$19)+N('Option A'!$E$21),0)+IF(AC14=Scenario!$B$11,N('Option A'!$E$22),0)),"INSUFFICIENT FUNDS")))</f>
        <v/>
      </c>
      <c r="AG14" s="6" t="str">
        <f>IF(AC14&gt;Scenario!$B$11,"",IF(AC$2&lt;&gt;"Ready",AC$2,IF(ISNUMBER(AD14),IF((AD14+AE14)*(1+Scenario!$B$12/12)-AF14&lt;0,"INSUFFICIENT FUNDS",(AD14+AE14)*(1+Scenario!$B$12/12)-AF14),"INSUFFICIENT FUNDS")))</f>
        <v/>
      </c>
      <c r="AH14" s="6" t="str">
        <f>IF(AC14&gt;Scenario!$B$11,"",IF(AC$2&lt;&gt;"Ready",AC$2,IF(ISNUMBER(AG14),AH13+AF14,"INSUFFICIENT FUNDS")))</f>
        <v/>
      </c>
      <c r="AI14" t="str">
        <f>IF(AC14&gt;Scenario!$B$11,"",IF(AC$2&lt;&gt;"Ready",AC$2,IF(ISNUMBER(AG14),"OK","INSUFFICIENT FUNDS")))</f>
        <v/>
      </c>
      <c r="AJ14">
        <v>10</v>
      </c>
      <c r="AK14" s="6" t="str">
        <f>IF(AJ14&gt;Scenario!$B$11,"",IF(AJ$2&lt;&gt;"Ready",AJ$2,IF(AP13="OK",AN13,"INSUFFICIENT FUNDS")))</f>
        <v/>
      </c>
      <c r="AL14" s="6" t="str">
        <f>IF(AJ14&gt;Scenario!$B$11,"",IF(AJ$2&lt;&gt;"Ready",AJ$2,IF(ISNUMBER(AK14),IF(AND(AJ14&gt;=Scenario!$B$10,MOD(AJ14-Scenario!$B$10,Scenario!$B$18)=0),Scenario!$B$8,0),"INSUFFICIENT FUNDS")))</f>
        <v/>
      </c>
      <c r="AM14" s="6" t="str">
        <f>IF(AJ14&gt;Scenario!$B$11,"",IF(AJ$2&lt;&gt;"Ready",AJ$2,IF(ISNUMBER(AK14),(AK14+AL14)*(0+0+IF(Scenario!$B$13="Gross",0,0))/12+((0+0)/12+IF(AND(AJ14&gt;=Scenario!$B$10,MOD(AJ14-Scenario!$B$10,Scenario!$B$18)=0),0*0+0,0)+IF(AJ14=1,0*0+0,0)+IF(AJ14=Scenario!$B$11,0,0)),"INSUFFICIENT FUNDS")))</f>
        <v/>
      </c>
      <c r="AN14" s="6" t="str">
        <f>IF(AJ14&gt;Scenario!$B$11,"",IF(AJ$2&lt;&gt;"Ready",AJ$2,IF(ISNUMBER(AK14),IF((AK14+AL14)*(1+Scenario!$B$12/12)-AM14&lt;0,"INSUFFICIENT FUNDS",(AK14+AL14)*(1+Scenario!$B$12/12)-AM14),"INSUFFICIENT FUNDS")))</f>
        <v/>
      </c>
      <c r="AO14" s="6" t="str">
        <f>IF(AJ14&gt;Scenario!$B$11,"",IF(AJ$2&lt;&gt;"Ready",AJ$2,IF(ISNUMBER(AN14),AO13+AM14,"INSUFFICIENT FUNDS")))</f>
        <v/>
      </c>
      <c r="AP14" t="str">
        <f>IF(AJ14&gt;Scenario!$B$11,"",IF(AJ$2&lt;&gt;"Ready",AJ$2,IF(ISNUMBER(AN14),"OK","INSUFFICIENT FUNDS")))</f>
        <v/>
      </c>
    </row>
    <row r="15" spans="1:42" ht="32.1" customHeight="1" x14ac:dyDescent="0.2">
      <c r="A15">
        <v>11</v>
      </c>
      <c r="B15" s="6" t="str">
        <f>IF(A15&gt;Scenario!$B$11,"",IF(A$2&lt;&gt;"Ready",A$2,IF(G14="OK",E14,"INSUFFICIENT FUNDS")))</f>
        <v/>
      </c>
      <c r="C15" s="6" t="str">
        <f>IF(A15&gt;Scenario!$B$11,"",IF(A$2&lt;&gt;"Ready",A$2,IF(ISNUMBER(B15),IF(AND(A15&gt;=Scenario!$B$10,MOD(A15-Scenario!$B$10,Scenario!$B$18)=0),Scenario!$B$8,0),"INSUFFICIENT FUNDS")))</f>
        <v/>
      </c>
      <c r="D15" s="6" t="str">
        <f>IF(A15&gt;Scenario!$B$11,"",IF(A$2&lt;&gt;"Ready",A$2,IF(ISNUMBER(B15),(B15+C15)*(N('Option A'!$E$14)+N('Option A'!$E$15)+IF(Scenario!$B$13="Gross",N('Option A'!$E$16),0))/12+((N('Option A'!$E$12)+N('Option A'!$E$13))/12+IF(AND(A15&gt;=Scenario!$B$10,MOD(A15-Scenario!$B$10,Scenario!$B$18)=0),N('Option A'!$E$17)*N('Option A'!$E$18)+N('Option A'!$E$20),0)+IF(A15=1,N('Option A'!$E$17)*N('Option A'!$E$19)+N('Option A'!$E$21),0)+IF(A15=Scenario!$B$11,N('Option A'!$E$22),0)),"INSUFFICIENT FUNDS")))</f>
        <v/>
      </c>
      <c r="E15" s="6" t="str">
        <f>IF(A15&gt;Scenario!$B$11,"",IF(A$2&lt;&gt;"Ready",A$2,IF(ISNUMBER(B15),IF((B15+C15)*(1+Scenario!$B$12/12)-D15&lt;0,"INSUFFICIENT FUNDS",(B15+C15)*(1+Scenario!$B$12/12)-D15),"INSUFFICIENT FUNDS")))</f>
        <v/>
      </c>
      <c r="F15" s="6" t="str">
        <f>IF(A15&gt;Scenario!$B$11,"",IF(A$2&lt;&gt;"Ready",A$2,IF(ISNUMBER(E15),F14+D15,"INSUFFICIENT FUNDS")))</f>
        <v/>
      </c>
      <c r="G15" t="str">
        <f>IF(A15&gt;Scenario!$B$11,"",IF(A$2&lt;&gt;"Ready",A$2,IF(ISNUMBER(E15),"OK","INSUFFICIENT FUNDS")))</f>
        <v/>
      </c>
      <c r="H15">
        <v>11</v>
      </c>
      <c r="I15" s="6" t="str">
        <f>IF(H15&gt;Scenario!$B$11,"",IF(H$2&lt;&gt;"Ready",H$2,IF(N14="OK",L14,"INSUFFICIENT FUNDS")))</f>
        <v/>
      </c>
      <c r="J15" s="6" t="str">
        <f>IF(H15&gt;Scenario!$B$11,"",IF(H$2&lt;&gt;"Ready",H$2,IF(ISNUMBER(I15),IF(AND(H15&gt;=Scenario!$B$10,MOD(H15-Scenario!$B$10,Scenario!$B$18)=0),Scenario!$B$8,0),"INSUFFICIENT FUNDS")))</f>
        <v/>
      </c>
      <c r="K15" s="6" t="str">
        <f>IF(H15&gt;Scenario!$B$11,"",IF(H$2&lt;&gt;"Ready",H$2,IF(ISNUMBER(I15),(I15+J15)*(N('Option A'!$E$14)+N('Option A'!$E$15)+IF(Scenario!$B$13="Gross",N('Option A'!$E$16),0))/12+((0+0)/12+IF(AND(H15&gt;=Scenario!$B$10,MOD(H15-Scenario!$B$10,Scenario!$B$18)=0),N('Option A'!$E$17)*N('Option A'!$E$18)+N('Option A'!$E$20),0)+IF(H15=1,N('Option A'!$E$17)*N('Option A'!$E$19)+N('Option A'!$E$21),0)+IF(H15=Scenario!$B$11,N('Option A'!$E$22),0)),"INSUFFICIENT FUNDS")))</f>
        <v/>
      </c>
      <c r="L15" s="6" t="str">
        <f>IF(H15&gt;Scenario!$B$11,"",IF(H$2&lt;&gt;"Ready",H$2,IF(ISNUMBER(I15),IF((I15+J15)*(1+Scenario!$B$12/12)-K15&lt;0,"INSUFFICIENT FUNDS",(I15+J15)*(1+Scenario!$B$12/12)-K15),"INSUFFICIENT FUNDS")))</f>
        <v/>
      </c>
      <c r="M15" s="6" t="str">
        <f>IF(H15&gt;Scenario!$B$11,"",IF(H$2&lt;&gt;"Ready",H$2,IF(ISNUMBER(L15),M14+K15,"INSUFFICIENT FUNDS")))</f>
        <v/>
      </c>
      <c r="N15" t="str">
        <f>IF(H15&gt;Scenario!$B$11,"",IF(H$2&lt;&gt;"Ready",H$2,IF(ISNUMBER(L15),"OK","INSUFFICIENT FUNDS")))</f>
        <v/>
      </c>
      <c r="O15">
        <v>11</v>
      </c>
      <c r="P15" s="6" t="str">
        <f>IF(O15&gt;Scenario!$B$11,"",IF(O$2&lt;&gt;"Ready",O$2,IF(U14="OK",S14,"INSUFFICIENT FUNDS")))</f>
        <v/>
      </c>
      <c r="Q15" s="6" t="str">
        <f>IF(O15&gt;Scenario!$B$11,"",IF(O$2&lt;&gt;"Ready",O$2,IF(ISNUMBER(P15),IF(AND(O15&gt;=Scenario!$B$10,MOD(O15-Scenario!$B$10,Scenario!$B$18)=0),Scenario!$B$8,0),"INSUFFICIENT FUNDS")))</f>
        <v/>
      </c>
      <c r="R15" s="6" t="str">
        <f>IF(O15&gt;Scenario!$B$11,"",IF(O$2&lt;&gt;"Ready",O$2,IF(ISNUMBER(P15),(P15+Q15)*(0+N('Option A'!$E$15)+IF(Scenario!$B$13="Gross",N('Option A'!$E$16),0))/12+((N('Option A'!$E$12)+N('Option A'!$E$13))/12+IF(AND(O15&gt;=Scenario!$B$10,MOD(O15-Scenario!$B$10,Scenario!$B$18)=0),N('Option A'!$E$17)*N('Option A'!$E$18)+N('Option A'!$E$20),0)+IF(O15=1,N('Option A'!$E$17)*N('Option A'!$E$19)+N('Option A'!$E$21),0)+IF(O15=Scenario!$B$11,N('Option A'!$E$22),0)),"INSUFFICIENT FUNDS")))</f>
        <v/>
      </c>
      <c r="S15" s="6" t="str">
        <f>IF(O15&gt;Scenario!$B$11,"",IF(O$2&lt;&gt;"Ready",O$2,IF(ISNUMBER(P15),IF((P15+Q15)*(1+Scenario!$B$12/12)-R15&lt;0,"INSUFFICIENT FUNDS",(P15+Q15)*(1+Scenario!$B$12/12)-R15),"INSUFFICIENT FUNDS")))</f>
        <v/>
      </c>
      <c r="T15" s="6" t="str">
        <f>IF(O15&gt;Scenario!$B$11,"",IF(O$2&lt;&gt;"Ready",O$2,IF(ISNUMBER(S15),T14+R15,"INSUFFICIENT FUNDS")))</f>
        <v/>
      </c>
      <c r="U15" t="str">
        <f>IF(O15&gt;Scenario!$B$11,"",IF(O$2&lt;&gt;"Ready",O$2,IF(ISNUMBER(S15),"OK","INSUFFICIENT FUNDS")))</f>
        <v/>
      </c>
      <c r="V15">
        <v>11</v>
      </c>
      <c r="W15" s="6" t="str">
        <f>IF(V15&gt;Scenario!$B$11,"",IF(V$2&lt;&gt;"Ready",V$2,IF(AB14="OK",Z14,"INSUFFICIENT FUNDS")))</f>
        <v/>
      </c>
      <c r="X15" s="6" t="str">
        <f>IF(V15&gt;Scenario!$B$11,"",IF(V$2&lt;&gt;"Ready",V$2,IF(ISNUMBER(W15),IF(AND(V15&gt;=Scenario!$B$10,MOD(V15-Scenario!$B$10,Scenario!$B$18)=0),Scenario!$B$8,0),"INSUFFICIENT FUNDS")))</f>
        <v/>
      </c>
      <c r="Y15" s="6" t="str">
        <f>IF(V15&gt;Scenario!$B$11,"",IF(V$2&lt;&gt;"Ready",V$2,IF(ISNUMBER(W15),(W15+X15)*(N('Option A'!$E$14)+N('Option A'!$E$15)+IF(Scenario!$B$13="Gross",N('Option A'!$E$16),0))/12+((N('Option A'!$E$12)+N('Option A'!$E$13))/12+IF(AND(V15&gt;=Scenario!$B$10,MOD(V15-Scenario!$B$10,Scenario!$B$18)=0),0*0+0,0)+IF(V15=1,0*0+0,0)+IF(V15=Scenario!$B$11,0,0)),"INSUFFICIENT FUNDS")))</f>
        <v/>
      </c>
      <c r="Z15" s="6" t="str">
        <f>IF(V15&gt;Scenario!$B$11,"",IF(V$2&lt;&gt;"Ready",V$2,IF(ISNUMBER(W15),IF((W15+X15)*(1+Scenario!$B$12/12)-Y15&lt;0,"INSUFFICIENT FUNDS",(W15+X15)*(1+Scenario!$B$12/12)-Y15),"INSUFFICIENT FUNDS")))</f>
        <v/>
      </c>
      <c r="AA15" s="6" t="str">
        <f>IF(V15&gt;Scenario!$B$11,"",IF(V$2&lt;&gt;"Ready",V$2,IF(ISNUMBER(Z15),AA14+Y15,"INSUFFICIENT FUNDS")))</f>
        <v/>
      </c>
      <c r="AB15" t="str">
        <f>IF(V15&gt;Scenario!$B$11,"",IF(V$2&lt;&gt;"Ready",V$2,IF(ISNUMBER(Z15),"OK","INSUFFICIENT FUNDS")))</f>
        <v/>
      </c>
      <c r="AC15">
        <v>11</v>
      </c>
      <c r="AD15" s="6" t="str">
        <f>IF(AC15&gt;Scenario!$B$11,"",IF(AC$2&lt;&gt;"Ready",AC$2,IF(AI14="OK",AG14,"INSUFFICIENT FUNDS")))</f>
        <v/>
      </c>
      <c r="AE15" s="6" t="str">
        <f>IF(AC15&gt;Scenario!$B$11,"",IF(AC$2&lt;&gt;"Ready",AC$2,IF(ISNUMBER(AD15),IF(AND(AC15&gt;=Scenario!$B$10,MOD(AC15-Scenario!$B$10,Scenario!$B$18)=0),Scenario!$B$8,0),"INSUFFICIENT FUNDS")))</f>
        <v/>
      </c>
      <c r="AF15" s="6" t="str">
        <f>IF(AC15&gt;Scenario!$B$11,"",IF(AC$2&lt;&gt;"Ready",AC$2,IF(ISNUMBER(AD15),(AD15+AE15)*(N('Option A'!$E$14)+N('Option A'!$E$15)+IF(Scenario!$B$13="Gross",0,0))/12+((N('Option A'!$E$12)+N('Option A'!$E$13))/12+IF(AND(AC15&gt;=Scenario!$B$10,MOD(AC15-Scenario!$B$10,Scenario!$B$18)=0),N('Option A'!$E$17)*N('Option A'!$E$18)+N('Option A'!$E$20),0)+IF(AC15=1,N('Option A'!$E$17)*N('Option A'!$E$19)+N('Option A'!$E$21),0)+IF(AC15=Scenario!$B$11,N('Option A'!$E$22),0)),"INSUFFICIENT FUNDS")))</f>
        <v/>
      </c>
      <c r="AG15" s="6" t="str">
        <f>IF(AC15&gt;Scenario!$B$11,"",IF(AC$2&lt;&gt;"Ready",AC$2,IF(ISNUMBER(AD15),IF((AD15+AE15)*(1+Scenario!$B$12/12)-AF15&lt;0,"INSUFFICIENT FUNDS",(AD15+AE15)*(1+Scenario!$B$12/12)-AF15),"INSUFFICIENT FUNDS")))</f>
        <v/>
      </c>
      <c r="AH15" s="6" t="str">
        <f>IF(AC15&gt;Scenario!$B$11,"",IF(AC$2&lt;&gt;"Ready",AC$2,IF(ISNUMBER(AG15),AH14+AF15,"INSUFFICIENT FUNDS")))</f>
        <v/>
      </c>
      <c r="AI15" t="str">
        <f>IF(AC15&gt;Scenario!$B$11,"",IF(AC$2&lt;&gt;"Ready",AC$2,IF(ISNUMBER(AG15),"OK","INSUFFICIENT FUNDS")))</f>
        <v/>
      </c>
      <c r="AJ15">
        <v>11</v>
      </c>
      <c r="AK15" s="6" t="str">
        <f>IF(AJ15&gt;Scenario!$B$11,"",IF(AJ$2&lt;&gt;"Ready",AJ$2,IF(AP14="OK",AN14,"INSUFFICIENT FUNDS")))</f>
        <v/>
      </c>
      <c r="AL15" s="6" t="str">
        <f>IF(AJ15&gt;Scenario!$B$11,"",IF(AJ$2&lt;&gt;"Ready",AJ$2,IF(ISNUMBER(AK15),IF(AND(AJ15&gt;=Scenario!$B$10,MOD(AJ15-Scenario!$B$10,Scenario!$B$18)=0),Scenario!$B$8,0),"INSUFFICIENT FUNDS")))</f>
        <v/>
      </c>
      <c r="AM15" s="6" t="str">
        <f>IF(AJ15&gt;Scenario!$B$11,"",IF(AJ$2&lt;&gt;"Ready",AJ$2,IF(ISNUMBER(AK15),(AK15+AL15)*(0+0+IF(Scenario!$B$13="Gross",0,0))/12+((0+0)/12+IF(AND(AJ15&gt;=Scenario!$B$10,MOD(AJ15-Scenario!$B$10,Scenario!$B$18)=0),0*0+0,0)+IF(AJ15=1,0*0+0,0)+IF(AJ15=Scenario!$B$11,0,0)),"INSUFFICIENT FUNDS")))</f>
        <v/>
      </c>
      <c r="AN15" s="6" t="str">
        <f>IF(AJ15&gt;Scenario!$B$11,"",IF(AJ$2&lt;&gt;"Ready",AJ$2,IF(ISNUMBER(AK15),IF((AK15+AL15)*(1+Scenario!$B$12/12)-AM15&lt;0,"INSUFFICIENT FUNDS",(AK15+AL15)*(1+Scenario!$B$12/12)-AM15),"INSUFFICIENT FUNDS")))</f>
        <v/>
      </c>
      <c r="AO15" s="6" t="str">
        <f>IF(AJ15&gt;Scenario!$B$11,"",IF(AJ$2&lt;&gt;"Ready",AJ$2,IF(ISNUMBER(AN15),AO14+AM15,"INSUFFICIENT FUNDS")))</f>
        <v/>
      </c>
      <c r="AP15" t="str">
        <f>IF(AJ15&gt;Scenario!$B$11,"",IF(AJ$2&lt;&gt;"Ready",AJ$2,IF(ISNUMBER(AN15),"OK","INSUFFICIENT FUNDS")))</f>
        <v/>
      </c>
    </row>
    <row r="16" spans="1:42" ht="32.1" customHeight="1" x14ac:dyDescent="0.2">
      <c r="A16">
        <v>12</v>
      </c>
      <c r="B16" s="6" t="str">
        <f>IF(A16&gt;Scenario!$B$11,"",IF(A$2&lt;&gt;"Ready",A$2,IF(G15="OK",E15,"INSUFFICIENT FUNDS")))</f>
        <v/>
      </c>
      <c r="C16" s="6" t="str">
        <f>IF(A16&gt;Scenario!$B$11,"",IF(A$2&lt;&gt;"Ready",A$2,IF(ISNUMBER(B16),IF(AND(A16&gt;=Scenario!$B$10,MOD(A16-Scenario!$B$10,Scenario!$B$18)=0),Scenario!$B$8,0),"INSUFFICIENT FUNDS")))</f>
        <v/>
      </c>
      <c r="D16" s="6" t="str">
        <f>IF(A16&gt;Scenario!$B$11,"",IF(A$2&lt;&gt;"Ready",A$2,IF(ISNUMBER(B16),(B16+C16)*(N('Option A'!$E$14)+N('Option A'!$E$15)+IF(Scenario!$B$13="Gross",N('Option A'!$E$16),0))/12+((N('Option A'!$E$12)+N('Option A'!$E$13))/12+IF(AND(A16&gt;=Scenario!$B$10,MOD(A16-Scenario!$B$10,Scenario!$B$18)=0),N('Option A'!$E$17)*N('Option A'!$E$18)+N('Option A'!$E$20),0)+IF(A16=1,N('Option A'!$E$17)*N('Option A'!$E$19)+N('Option A'!$E$21),0)+IF(A16=Scenario!$B$11,N('Option A'!$E$22),0)),"INSUFFICIENT FUNDS")))</f>
        <v/>
      </c>
      <c r="E16" s="6" t="str">
        <f>IF(A16&gt;Scenario!$B$11,"",IF(A$2&lt;&gt;"Ready",A$2,IF(ISNUMBER(B16),IF((B16+C16)*(1+Scenario!$B$12/12)-D16&lt;0,"INSUFFICIENT FUNDS",(B16+C16)*(1+Scenario!$B$12/12)-D16),"INSUFFICIENT FUNDS")))</f>
        <v/>
      </c>
      <c r="F16" s="6" t="str">
        <f>IF(A16&gt;Scenario!$B$11,"",IF(A$2&lt;&gt;"Ready",A$2,IF(ISNUMBER(E16),F15+D16,"INSUFFICIENT FUNDS")))</f>
        <v/>
      </c>
      <c r="G16" t="str">
        <f>IF(A16&gt;Scenario!$B$11,"",IF(A$2&lt;&gt;"Ready",A$2,IF(ISNUMBER(E16),"OK","INSUFFICIENT FUNDS")))</f>
        <v/>
      </c>
      <c r="H16">
        <v>12</v>
      </c>
      <c r="I16" s="6" t="str">
        <f>IF(H16&gt;Scenario!$B$11,"",IF(H$2&lt;&gt;"Ready",H$2,IF(N15="OK",L15,"INSUFFICIENT FUNDS")))</f>
        <v/>
      </c>
      <c r="J16" s="6" t="str">
        <f>IF(H16&gt;Scenario!$B$11,"",IF(H$2&lt;&gt;"Ready",H$2,IF(ISNUMBER(I16),IF(AND(H16&gt;=Scenario!$B$10,MOD(H16-Scenario!$B$10,Scenario!$B$18)=0),Scenario!$B$8,0),"INSUFFICIENT FUNDS")))</f>
        <v/>
      </c>
      <c r="K16" s="6" t="str">
        <f>IF(H16&gt;Scenario!$B$11,"",IF(H$2&lt;&gt;"Ready",H$2,IF(ISNUMBER(I16),(I16+J16)*(N('Option A'!$E$14)+N('Option A'!$E$15)+IF(Scenario!$B$13="Gross",N('Option A'!$E$16),0))/12+((0+0)/12+IF(AND(H16&gt;=Scenario!$B$10,MOD(H16-Scenario!$B$10,Scenario!$B$18)=0),N('Option A'!$E$17)*N('Option A'!$E$18)+N('Option A'!$E$20),0)+IF(H16=1,N('Option A'!$E$17)*N('Option A'!$E$19)+N('Option A'!$E$21),0)+IF(H16=Scenario!$B$11,N('Option A'!$E$22),0)),"INSUFFICIENT FUNDS")))</f>
        <v/>
      </c>
      <c r="L16" s="6" t="str">
        <f>IF(H16&gt;Scenario!$B$11,"",IF(H$2&lt;&gt;"Ready",H$2,IF(ISNUMBER(I16),IF((I16+J16)*(1+Scenario!$B$12/12)-K16&lt;0,"INSUFFICIENT FUNDS",(I16+J16)*(1+Scenario!$B$12/12)-K16),"INSUFFICIENT FUNDS")))</f>
        <v/>
      </c>
      <c r="M16" s="6" t="str">
        <f>IF(H16&gt;Scenario!$B$11,"",IF(H$2&lt;&gt;"Ready",H$2,IF(ISNUMBER(L16),M15+K16,"INSUFFICIENT FUNDS")))</f>
        <v/>
      </c>
      <c r="N16" t="str">
        <f>IF(H16&gt;Scenario!$B$11,"",IF(H$2&lt;&gt;"Ready",H$2,IF(ISNUMBER(L16),"OK","INSUFFICIENT FUNDS")))</f>
        <v/>
      </c>
      <c r="O16">
        <v>12</v>
      </c>
      <c r="P16" s="6" t="str">
        <f>IF(O16&gt;Scenario!$B$11,"",IF(O$2&lt;&gt;"Ready",O$2,IF(U15="OK",S15,"INSUFFICIENT FUNDS")))</f>
        <v/>
      </c>
      <c r="Q16" s="6" t="str">
        <f>IF(O16&gt;Scenario!$B$11,"",IF(O$2&lt;&gt;"Ready",O$2,IF(ISNUMBER(P16),IF(AND(O16&gt;=Scenario!$B$10,MOD(O16-Scenario!$B$10,Scenario!$B$18)=0),Scenario!$B$8,0),"INSUFFICIENT FUNDS")))</f>
        <v/>
      </c>
      <c r="R16" s="6" t="str">
        <f>IF(O16&gt;Scenario!$B$11,"",IF(O$2&lt;&gt;"Ready",O$2,IF(ISNUMBER(P16),(P16+Q16)*(0+N('Option A'!$E$15)+IF(Scenario!$B$13="Gross",N('Option A'!$E$16),0))/12+((N('Option A'!$E$12)+N('Option A'!$E$13))/12+IF(AND(O16&gt;=Scenario!$B$10,MOD(O16-Scenario!$B$10,Scenario!$B$18)=0),N('Option A'!$E$17)*N('Option A'!$E$18)+N('Option A'!$E$20),0)+IF(O16=1,N('Option A'!$E$17)*N('Option A'!$E$19)+N('Option A'!$E$21),0)+IF(O16=Scenario!$B$11,N('Option A'!$E$22),0)),"INSUFFICIENT FUNDS")))</f>
        <v/>
      </c>
      <c r="S16" s="6" t="str">
        <f>IF(O16&gt;Scenario!$B$11,"",IF(O$2&lt;&gt;"Ready",O$2,IF(ISNUMBER(P16),IF((P16+Q16)*(1+Scenario!$B$12/12)-R16&lt;0,"INSUFFICIENT FUNDS",(P16+Q16)*(1+Scenario!$B$12/12)-R16),"INSUFFICIENT FUNDS")))</f>
        <v/>
      </c>
      <c r="T16" s="6" t="str">
        <f>IF(O16&gt;Scenario!$B$11,"",IF(O$2&lt;&gt;"Ready",O$2,IF(ISNUMBER(S16),T15+R16,"INSUFFICIENT FUNDS")))</f>
        <v/>
      </c>
      <c r="U16" t="str">
        <f>IF(O16&gt;Scenario!$B$11,"",IF(O$2&lt;&gt;"Ready",O$2,IF(ISNUMBER(S16),"OK","INSUFFICIENT FUNDS")))</f>
        <v/>
      </c>
      <c r="V16">
        <v>12</v>
      </c>
      <c r="W16" s="6" t="str">
        <f>IF(V16&gt;Scenario!$B$11,"",IF(V$2&lt;&gt;"Ready",V$2,IF(AB15="OK",Z15,"INSUFFICIENT FUNDS")))</f>
        <v/>
      </c>
      <c r="X16" s="6" t="str">
        <f>IF(V16&gt;Scenario!$B$11,"",IF(V$2&lt;&gt;"Ready",V$2,IF(ISNUMBER(W16),IF(AND(V16&gt;=Scenario!$B$10,MOD(V16-Scenario!$B$10,Scenario!$B$18)=0),Scenario!$B$8,0),"INSUFFICIENT FUNDS")))</f>
        <v/>
      </c>
      <c r="Y16" s="6" t="str">
        <f>IF(V16&gt;Scenario!$B$11,"",IF(V$2&lt;&gt;"Ready",V$2,IF(ISNUMBER(W16),(W16+X16)*(N('Option A'!$E$14)+N('Option A'!$E$15)+IF(Scenario!$B$13="Gross",N('Option A'!$E$16),0))/12+((N('Option A'!$E$12)+N('Option A'!$E$13))/12+IF(AND(V16&gt;=Scenario!$B$10,MOD(V16-Scenario!$B$10,Scenario!$B$18)=0),0*0+0,0)+IF(V16=1,0*0+0,0)+IF(V16=Scenario!$B$11,0,0)),"INSUFFICIENT FUNDS")))</f>
        <v/>
      </c>
      <c r="Z16" s="6" t="str">
        <f>IF(V16&gt;Scenario!$B$11,"",IF(V$2&lt;&gt;"Ready",V$2,IF(ISNUMBER(W16),IF((W16+X16)*(1+Scenario!$B$12/12)-Y16&lt;0,"INSUFFICIENT FUNDS",(W16+X16)*(1+Scenario!$B$12/12)-Y16),"INSUFFICIENT FUNDS")))</f>
        <v/>
      </c>
      <c r="AA16" s="6" t="str">
        <f>IF(V16&gt;Scenario!$B$11,"",IF(V$2&lt;&gt;"Ready",V$2,IF(ISNUMBER(Z16),AA15+Y16,"INSUFFICIENT FUNDS")))</f>
        <v/>
      </c>
      <c r="AB16" t="str">
        <f>IF(V16&gt;Scenario!$B$11,"",IF(V$2&lt;&gt;"Ready",V$2,IF(ISNUMBER(Z16),"OK","INSUFFICIENT FUNDS")))</f>
        <v/>
      </c>
      <c r="AC16">
        <v>12</v>
      </c>
      <c r="AD16" s="6" t="str">
        <f>IF(AC16&gt;Scenario!$B$11,"",IF(AC$2&lt;&gt;"Ready",AC$2,IF(AI15="OK",AG15,"INSUFFICIENT FUNDS")))</f>
        <v/>
      </c>
      <c r="AE16" s="6" t="str">
        <f>IF(AC16&gt;Scenario!$B$11,"",IF(AC$2&lt;&gt;"Ready",AC$2,IF(ISNUMBER(AD16),IF(AND(AC16&gt;=Scenario!$B$10,MOD(AC16-Scenario!$B$10,Scenario!$B$18)=0),Scenario!$B$8,0),"INSUFFICIENT FUNDS")))</f>
        <v/>
      </c>
      <c r="AF16" s="6" t="str">
        <f>IF(AC16&gt;Scenario!$B$11,"",IF(AC$2&lt;&gt;"Ready",AC$2,IF(ISNUMBER(AD16),(AD16+AE16)*(N('Option A'!$E$14)+N('Option A'!$E$15)+IF(Scenario!$B$13="Gross",0,0))/12+((N('Option A'!$E$12)+N('Option A'!$E$13))/12+IF(AND(AC16&gt;=Scenario!$B$10,MOD(AC16-Scenario!$B$10,Scenario!$B$18)=0),N('Option A'!$E$17)*N('Option A'!$E$18)+N('Option A'!$E$20),0)+IF(AC16=1,N('Option A'!$E$17)*N('Option A'!$E$19)+N('Option A'!$E$21),0)+IF(AC16=Scenario!$B$11,N('Option A'!$E$22),0)),"INSUFFICIENT FUNDS")))</f>
        <v/>
      </c>
      <c r="AG16" s="6" t="str">
        <f>IF(AC16&gt;Scenario!$B$11,"",IF(AC$2&lt;&gt;"Ready",AC$2,IF(ISNUMBER(AD16),IF((AD16+AE16)*(1+Scenario!$B$12/12)-AF16&lt;0,"INSUFFICIENT FUNDS",(AD16+AE16)*(1+Scenario!$B$12/12)-AF16),"INSUFFICIENT FUNDS")))</f>
        <v/>
      </c>
      <c r="AH16" s="6" t="str">
        <f>IF(AC16&gt;Scenario!$B$11,"",IF(AC$2&lt;&gt;"Ready",AC$2,IF(ISNUMBER(AG16),AH15+AF16,"INSUFFICIENT FUNDS")))</f>
        <v/>
      </c>
      <c r="AI16" t="str">
        <f>IF(AC16&gt;Scenario!$B$11,"",IF(AC$2&lt;&gt;"Ready",AC$2,IF(ISNUMBER(AG16),"OK","INSUFFICIENT FUNDS")))</f>
        <v/>
      </c>
      <c r="AJ16">
        <v>12</v>
      </c>
      <c r="AK16" s="6" t="str">
        <f>IF(AJ16&gt;Scenario!$B$11,"",IF(AJ$2&lt;&gt;"Ready",AJ$2,IF(AP15="OK",AN15,"INSUFFICIENT FUNDS")))</f>
        <v/>
      </c>
      <c r="AL16" s="6" t="str">
        <f>IF(AJ16&gt;Scenario!$B$11,"",IF(AJ$2&lt;&gt;"Ready",AJ$2,IF(ISNUMBER(AK16),IF(AND(AJ16&gt;=Scenario!$B$10,MOD(AJ16-Scenario!$B$10,Scenario!$B$18)=0),Scenario!$B$8,0),"INSUFFICIENT FUNDS")))</f>
        <v/>
      </c>
      <c r="AM16" s="6" t="str">
        <f>IF(AJ16&gt;Scenario!$B$11,"",IF(AJ$2&lt;&gt;"Ready",AJ$2,IF(ISNUMBER(AK16),(AK16+AL16)*(0+0+IF(Scenario!$B$13="Gross",0,0))/12+((0+0)/12+IF(AND(AJ16&gt;=Scenario!$B$10,MOD(AJ16-Scenario!$B$10,Scenario!$B$18)=0),0*0+0,0)+IF(AJ16=1,0*0+0,0)+IF(AJ16=Scenario!$B$11,0,0)),"INSUFFICIENT FUNDS")))</f>
        <v/>
      </c>
      <c r="AN16" s="6" t="str">
        <f>IF(AJ16&gt;Scenario!$B$11,"",IF(AJ$2&lt;&gt;"Ready",AJ$2,IF(ISNUMBER(AK16),IF((AK16+AL16)*(1+Scenario!$B$12/12)-AM16&lt;0,"INSUFFICIENT FUNDS",(AK16+AL16)*(1+Scenario!$B$12/12)-AM16),"INSUFFICIENT FUNDS")))</f>
        <v/>
      </c>
      <c r="AO16" s="6" t="str">
        <f>IF(AJ16&gt;Scenario!$B$11,"",IF(AJ$2&lt;&gt;"Ready",AJ$2,IF(ISNUMBER(AN16),AO15+AM16,"INSUFFICIENT FUNDS")))</f>
        <v/>
      </c>
      <c r="AP16" t="str">
        <f>IF(AJ16&gt;Scenario!$B$11,"",IF(AJ$2&lt;&gt;"Ready",AJ$2,IF(ISNUMBER(AN16),"OK","INSUFFICIENT FUNDS")))</f>
        <v/>
      </c>
    </row>
    <row r="17" spans="1:42" ht="32.1" customHeight="1" x14ac:dyDescent="0.2">
      <c r="A17">
        <v>13</v>
      </c>
      <c r="B17" s="6" t="str">
        <f>IF(A17&gt;Scenario!$B$11,"",IF(A$2&lt;&gt;"Ready",A$2,IF(G16="OK",E16,"INSUFFICIENT FUNDS")))</f>
        <v/>
      </c>
      <c r="C17" s="6" t="str">
        <f>IF(A17&gt;Scenario!$B$11,"",IF(A$2&lt;&gt;"Ready",A$2,IF(ISNUMBER(B17),IF(AND(A17&gt;=Scenario!$B$10,MOD(A17-Scenario!$B$10,Scenario!$B$18)=0),Scenario!$B$8,0),"INSUFFICIENT FUNDS")))</f>
        <v/>
      </c>
      <c r="D17" s="6" t="str">
        <f>IF(A17&gt;Scenario!$B$11,"",IF(A$2&lt;&gt;"Ready",A$2,IF(ISNUMBER(B17),(B17+C17)*(N('Option A'!$E$14)+N('Option A'!$E$15)+IF(Scenario!$B$13="Gross",N('Option A'!$E$16),0))/12+((N('Option A'!$E$12)+N('Option A'!$E$13))/12+IF(AND(A17&gt;=Scenario!$B$10,MOD(A17-Scenario!$B$10,Scenario!$B$18)=0),N('Option A'!$E$17)*N('Option A'!$E$18)+N('Option A'!$E$20),0)+IF(A17=1,N('Option A'!$E$17)*N('Option A'!$E$19)+N('Option A'!$E$21),0)+IF(A17=Scenario!$B$11,N('Option A'!$E$22),0)),"INSUFFICIENT FUNDS")))</f>
        <v/>
      </c>
      <c r="E17" s="6" t="str">
        <f>IF(A17&gt;Scenario!$B$11,"",IF(A$2&lt;&gt;"Ready",A$2,IF(ISNUMBER(B17),IF((B17+C17)*(1+Scenario!$B$12/12)-D17&lt;0,"INSUFFICIENT FUNDS",(B17+C17)*(1+Scenario!$B$12/12)-D17),"INSUFFICIENT FUNDS")))</f>
        <v/>
      </c>
      <c r="F17" s="6" t="str">
        <f>IF(A17&gt;Scenario!$B$11,"",IF(A$2&lt;&gt;"Ready",A$2,IF(ISNUMBER(E17),F16+D17,"INSUFFICIENT FUNDS")))</f>
        <v/>
      </c>
      <c r="G17" t="str">
        <f>IF(A17&gt;Scenario!$B$11,"",IF(A$2&lt;&gt;"Ready",A$2,IF(ISNUMBER(E17),"OK","INSUFFICIENT FUNDS")))</f>
        <v/>
      </c>
      <c r="H17">
        <v>13</v>
      </c>
      <c r="I17" s="6" t="str">
        <f>IF(H17&gt;Scenario!$B$11,"",IF(H$2&lt;&gt;"Ready",H$2,IF(N16="OK",L16,"INSUFFICIENT FUNDS")))</f>
        <v/>
      </c>
      <c r="J17" s="6" t="str">
        <f>IF(H17&gt;Scenario!$B$11,"",IF(H$2&lt;&gt;"Ready",H$2,IF(ISNUMBER(I17),IF(AND(H17&gt;=Scenario!$B$10,MOD(H17-Scenario!$B$10,Scenario!$B$18)=0),Scenario!$B$8,0),"INSUFFICIENT FUNDS")))</f>
        <v/>
      </c>
      <c r="K17" s="6" t="str">
        <f>IF(H17&gt;Scenario!$B$11,"",IF(H$2&lt;&gt;"Ready",H$2,IF(ISNUMBER(I17),(I17+J17)*(N('Option A'!$E$14)+N('Option A'!$E$15)+IF(Scenario!$B$13="Gross",N('Option A'!$E$16),0))/12+((0+0)/12+IF(AND(H17&gt;=Scenario!$B$10,MOD(H17-Scenario!$B$10,Scenario!$B$18)=0),N('Option A'!$E$17)*N('Option A'!$E$18)+N('Option A'!$E$20),0)+IF(H17=1,N('Option A'!$E$17)*N('Option A'!$E$19)+N('Option A'!$E$21),0)+IF(H17=Scenario!$B$11,N('Option A'!$E$22),0)),"INSUFFICIENT FUNDS")))</f>
        <v/>
      </c>
      <c r="L17" s="6" t="str">
        <f>IF(H17&gt;Scenario!$B$11,"",IF(H$2&lt;&gt;"Ready",H$2,IF(ISNUMBER(I17),IF((I17+J17)*(1+Scenario!$B$12/12)-K17&lt;0,"INSUFFICIENT FUNDS",(I17+J17)*(1+Scenario!$B$12/12)-K17),"INSUFFICIENT FUNDS")))</f>
        <v/>
      </c>
      <c r="M17" s="6" t="str">
        <f>IF(H17&gt;Scenario!$B$11,"",IF(H$2&lt;&gt;"Ready",H$2,IF(ISNUMBER(L17),M16+K17,"INSUFFICIENT FUNDS")))</f>
        <v/>
      </c>
      <c r="N17" t="str">
        <f>IF(H17&gt;Scenario!$B$11,"",IF(H$2&lt;&gt;"Ready",H$2,IF(ISNUMBER(L17),"OK","INSUFFICIENT FUNDS")))</f>
        <v/>
      </c>
      <c r="O17">
        <v>13</v>
      </c>
      <c r="P17" s="6" t="str">
        <f>IF(O17&gt;Scenario!$B$11,"",IF(O$2&lt;&gt;"Ready",O$2,IF(U16="OK",S16,"INSUFFICIENT FUNDS")))</f>
        <v/>
      </c>
      <c r="Q17" s="6" t="str">
        <f>IF(O17&gt;Scenario!$B$11,"",IF(O$2&lt;&gt;"Ready",O$2,IF(ISNUMBER(P17),IF(AND(O17&gt;=Scenario!$B$10,MOD(O17-Scenario!$B$10,Scenario!$B$18)=0),Scenario!$B$8,0),"INSUFFICIENT FUNDS")))</f>
        <v/>
      </c>
      <c r="R17" s="6" t="str">
        <f>IF(O17&gt;Scenario!$B$11,"",IF(O$2&lt;&gt;"Ready",O$2,IF(ISNUMBER(P17),(P17+Q17)*(0+N('Option A'!$E$15)+IF(Scenario!$B$13="Gross",N('Option A'!$E$16),0))/12+((N('Option A'!$E$12)+N('Option A'!$E$13))/12+IF(AND(O17&gt;=Scenario!$B$10,MOD(O17-Scenario!$B$10,Scenario!$B$18)=0),N('Option A'!$E$17)*N('Option A'!$E$18)+N('Option A'!$E$20),0)+IF(O17=1,N('Option A'!$E$17)*N('Option A'!$E$19)+N('Option A'!$E$21),0)+IF(O17=Scenario!$B$11,N('Option A'!$E$22),0)),"INSUFFICIENT FUNDS")))</f>
        <v/>
      </c>
      <c r="S17" s="6" t="str">
        <f>IF(O17&gt;Scenario!$B$11,"",IF(O$2&lt;&gt;"Ready",O$2,IF(ISNUMBER(P17),IF((P17+Q17)*(1+Scenario!$B$12/12)-R17&lt;0,"INSUFFICIENT FUNDS",(P17+Q17)*(1+Scenario!$B$12/12)-R17),"INSUFFICIENT FUNDS")))</f>
        <v/>
      </c>
      <c r="T17" s="6" t="str">
        <f>IF(O17&gt;Scenario!$B$11,"",IF(O$2&lt;&gt;"Ready",O$2,IF(ISNUMBER(S17),T16+R17,"INSUFFICIENT FUNDS")))</f>
        <v/>
      </c>
      <c r="U17" t="str">
        <f>IF(O17&gt;Scenario!$B$11,"",IF(O$2&lt;&gt;"Ready",O$2,IF(ISNUMBER(S17),"OK","INSUFFICIENT FUNDS")))</f>
        <v/>
      </c>
      <c r="V17">
        <v>13</v>
      </c>
      <c r="W17" s="6" t="str">
        <f>IF(V17&gt;Scenario!$B$11,"",IF(V$2&lt;&gt;"Ready",V$2,IF(AB16="OK",Z16,"INSUFFICIENT FUNDS")))</f>
        <v/>
      </c>
      <c r="X17" s="6" t="str">
        <f>IF(V17&gt;Scenario!$B$11,"",IF(V$2&lt;&gt;"Ready",V$2,IF(ISNUMBER(W17),IF(AND(V17&gt;=Scenario!$B$10,MOD(V17-Scenario!$B$10,Scenario!$B$18)=0),Scenario!$B$8,0),"INSUFFICIENT FUNDS")))</f>
        <v/>
      </c>
      <c r="Y17" s="6" t="str">
        <f>IF(V17&gt;Scenario!$B$11,"",IF(V$2&lt;&gt;"Ready",V$2,IF(ISNUMBER(W17),(W17+X17)*(N('Option A'!$E$14)+N('Option A'!$E$15)+IF(Scenario!$B$13="Gross",N('Option A'!$E$16),0))/12+((N('Option A'!$E$12)+N('Option A'!$E$13))/12+IF(AND(V17&gt;=Scenario!$B$10,MOD(V17-Scenario!$B$10,Scenario!$B$18)=0),0*0+0,0)+IF(V17=1,0*0+0,0)+IF(V17=Scenario!$B$11,0,0)),"INSUFFICIENT FUNDS")))</f>
        <v/>
      </c>
      <c r="Z17" s="6" t="str">
        <f>IF(V17&gt;Scenario!$B$11,"",IF(V$2&lt;&gt;"Ready",V$2,IF(ISNUMBER(W17),IF((W17+X17)*(1+Scenario!$B$12/12)-Y17&lt;0,"INSUFFICIENT FUNDS",(W17+X17)*(1+Scenario!$B$12/12)-Y17),"INSUFFICIENT FUNDS")))</f>
        <v/>
      </c>
      <c r="AA17" s="6" t="str">
        <f>IF(V17&gt;Scenario!$B$11,"",IF(V$2&lt;&gt;"Ready",V$2,IF(ISNUMBER(Z17),AA16+Y17,"INSUFFICIENT FUNDS")))</f>
        <v/>
      </c>
      <c r="AB17" t="str">
        <f>IF(V17&gt;Scenario!$B$11,"",IF(V$2&lt;&gt;"Ready",V$2,IF(ISNUMBER(Z17),"OK","INSUFFICIENT FUNDS")))</f>
        <v/>
      </c>
      <c r="AC17">
        <v>13</v>
      </c>
      <c r="AD17" s="6" t="str">
        <f>IF(AC17&gt;Scenario!$B$11,"",IF(AC$2&lt;&gt;"Ready",AC$2,IF(AI16="OK",AG16,"INSUFFICIENT FUNDS")))</f>
        <v/>
      </c>
      <c r="AE17" s="6" t="str">
        <f>IF(AC17&gt;Scenario!$B$11,"",IF(AC$2&lt;&gt;"Ready",AC$2,IF(ISNUMBER(AD17),IF(AND(AC17&gt;=Scenario!$B$10,MOD(AC17-Scenario!$B$10,Scenario!$B$18)=0),Scenario!$B$8,0),"INSUFFICIENT FUNDS")))</f>
        <v/>
      </c>
      <c r="AF17" s="6" t="str">
        <f>IF(AC17&gt;Scenario!$B$11,"",IF(AC$2&lt;&gt;"Ready",AC$2,IF(ISNUMBER(AD17),(AD17+AE17)*(N('Option A'!$E$14)+N('Option A'!$E$15)+IF(Scenario!$B$13="Gross",0,0))/12+((N('Option A'!$E$12)+N('Option A'!$E$13))/12+IF(AND(AC17&gt;=Scenario!$B$10,MOD(AC17-Scenario!$B$10,Scenario!$B$18)=0),N('Option A'!$E$17)*N('Option A'!$E$18)+N('Option A'!$E$20),0)+IF(AC17=1,N('Option A'!$E$17)*N('Option A'!$E$19)+N('Option A'!$E$21),0)+IF(AC17=Scenario!$B$11,N('Option A'!$E$22),0)),"INSUFFICIENT FUNDS")))</f>
        <v/>
      </c>
      <c r="AG17" s="6" t="str">
        <f>IF(AC17&gt;Scenario!$B$11,"",IF(AC$2&lt;&gt;"Ready",AC$2,IF(ISNUMBER(AD17),IF((AD17+AE17)*(1+Scenario!$B$12/12)-AF17&lt;0,"INSUFFICIENT FUNDS",(AD17+AE17)*(1+Scenario!$B$12/12)-AF17),"INSUFFICIENT FUNDS")))</f>
        <v/>
      </c>
      <c r="AH17" s="6" t="str">
        <f>IF(AC17&gt;Scenario!$B$11,"",IF(AC$2&lt;&gt;"Ready",AC$2,IF(ISNUMBER(AG17),AH16+AF17,"INSUFFICIENT FUNDS")))</f>
        <v/>
      </c>
      <c r="AI17" t="str">
        <f>IF(AC17&gt;Scenario!$B$11,"",IF(AC$2&lt;&gt;"Ready",AC$2,IF(ISNUMBER(AG17),"OK","INSUFFICIENT FUNDS")))</f>
        <v/>
      </c>
      <c r="AJ17">
        <v>13</v>
      </c>
      <c r="AK17" s="6" t="str">
        <f>IF(AJ17&gt;Scenario!$B$11,"",IF(AJ$2&lt;&gt;"Ready",AJ$2,IF(AP16="OK",AN16,"INSUFFICIENT FUNDS")))</f>
        <v/>
      </c>
      <c r="AL17" s="6" t="str">
        <f>IF(AJ17&gt;Scenario!$B$11,"",IF(AJ$2&lt;&gt;"Ready",AJ$2,IF(ISNUMBER(AK17),IF(AND(AJ17&gt;=Scenario!$B$10,MOD(AJ17-Scenario!$B$10,Scenario!$B$18)=0),Scenario!$B$8,0),"INSUFFICIENT FUNDS")))</f>
        <v/>
      </c>
      <c r="AM17" s="6" t="str">
        <f>IF(AJ17&gt;Scenario!$B$11,"",IF(AJ$2&lt;&gt;"Ready",AJ$2,IF(ISNUMBER(AK17),(AK17+AL17)*(0+0+IF(Scenario!$B$13="Gross",0,0))/12+((0+0)/12+IF(AND(AJ17&gt;=Scenario!$B$10,MOD(AJ17-Scenario!$B$10,Scenario!$B$18)=0),0*0+0,0)+IF(AJ17=1,0*0+0,0)+IF(AJ17=Scenario!$B$11,0,0)),"INSUFFICIENT FUNDS")))</f>
        <v/>
      </c>
      <c r="AN17" s="6" t="str">
        <f>IF(AJ17&gt;Scenario!$B$11,"",IF(AJ$2&lt;&gt;"Ready",AJ$2,IF(ISNUMBER(AK17),IF((AK17+AL17)*(1+Scenario!$B$12/12)-AM17&lt;0,"INSUFFICIENT FUNDS",(AK17+AL17)*(1+Scenario!$B$12/12)-AM17),"INSUFFICIENT FUNDS")))</f>
        <v/>
      </c>
      <c r="AO17" s="6" t="str">
        <f>IF(AJ17&gt;Scenario!$B$11,"",IF(AJ$2&lt;&gt;"Ready",AJ$2,IF(ISNUMBER(AN17),AO16+AM17,"INSUFFICIENT FUNDS")))</f>
        <v/>
      </c>
      <c r="AP17" t="str">
        <f>IF(AJ17&gt;Scenario!$B$11,"",IF(AJ$2&lt;&gt;"Ready",AJ$2,IF(ISNUMBER(AN17),"OK","INSUFFICIENT FUNDS")))</f>
        <v/>
      </c>
    </row>
    <row r="18" spans="1:42" ht="32.1" customHeight="1" x14ac:dyDescent="0.2">
      <c r="A18">
        <v>14</v>
      </c>
      <c r="B18" s="6" t="str">
        <f>IF(A18&gt;Scenario!$B$11,"",IF(A$2&lt;&gt;"Ready",A$2,IF(G17="OK",E17,"INSUFFICIENT FUNDS")))</f>
        <v/>
      </c>
      <c r="C18" s="6" t="str">
        <f>IF(A18&gt;Scenario!$B$11,"",IF(A$2&lt;&gt;"Ready",A$2,IF(ISNUMBER(B18),IF(AND(A18&gt;=Scenario!$B$10,MOD(A18-Scenario!$B$10,Scenario!$B$18)=0),Scenario!$B$8,0),"INSUFFICIENT FUNDS")))</f>
        <v/>
      </c>
      <c r="D18" s="6" t="str">
        <f>IF(A18&gt;Scenario!$B$11,"",IF(A$2&lt;&gt;"Ready",A$2,IF(ISNUMBER(B18),(B18+C18)*(N('Option A'!$E$14)+N('Option A'!$E$15)+IF(Scenario!$B$13="Gross",N('Option A'!$E$16),0))/12+((N('Option A'!$E$12)+N('Option A'!$E$13))/12+IF(AND(A18&gt;=Scenario!$B$10,MOD(A18-Scenario!$B$10,Scenario!$B$18)=0),N('Option A'!$E$17)*N('Option A'!$E$18)+N('Option A'!$E$20),0)+IF(A18=1,N('Option A'!$E$17)*N('Option A'!$E$19)+N('Option A'!$E$21),0)+IF(A18=Scenario!$B$11,N('Option A'!$E$22),0)),"INSUFFICIENT FUNDS")))</f>
        <v/>
      </c>
      <c r="E18" s="6" t="str">
        <f>IF(A18&gt;Scenario!$B$11,"",IF(A$2&lt;&gt;"Ready",A$2,IF(ISNUMBER(B18),IF((B18+C18)*(1+Scenario!$B$12/12)-D18&lt;0,"INSUFFICIENT FUNDS",(B18+C18)*(1+Scenario!$B$12/12)-D18),"INSUFFICIENT FUNDS")))</f>
        <v/>
      </c>
      <c r="F18" s="6" t="str">
        <f>IF(A18&gt;Scenario!$B$11,"",IF(A$2&lt;&gt;"Ready",A$2,IF(ISNUMBER(E18),F17+D18,"INSUFFICIENT FUNDS")))</f>
        <v/>
      </c>
      <c r="G18" t="str">
        <f>IF(A18&gt;Scenario!$B$11,"",IF(A$2&lt;&gt;"Ready",A$2,IF(ISNUMBER(E18),"OK","INSUFFICIENT FUNDS")))</f>
        <v/>
      </c>
      <c r="H18">
        <v>14</v>
      </c>
      <c r="I18" s="6" t="str">
        <f>IF(H18&gt;Scenario!$B$11,"",IF(H$2&lt;&gt;"Ready",H$2,IF(N17="OK",L17,"INSUFFICIENT FUNDS")))</f>
        <v/>
      </c>
      <c r="J18" s="6" t="str">
        <f>IF(H18&gt;Scenario!$B$11,"",IF(H$2&lt;&gt;"Ready",H$2,IF(ISNUMBER(I18),IF(AND(H18&gt;=Scenario!$B$10,MOD(H18-Scenario!$B$10,Scenario!$B$18)=0),Scenario!$B$8,0),"INSUFFICIENT FUNDS")))</f>
        <v/>
      </c>
      <c r="K18" s="6" t="str">
        <f>IF(H18&gt;Scenario!$B$11,"",IF(H$2&lt;&gt;"Ready",H$2,IF(ISNUMBER(I18),(I18+J18)*(N('Option A'!$E$14)+N('Option A'!$E$15)+IF(Scenario!$B$13="Gross",N('Option A'!$E$16),0))/12+((0+0)/12+IF(AND(H18&gt;=Scenario!$B$10,MOD(H18-Scenario!$B$10,Scenario!$B$18)=0),N('Option A'!$E$17)*N('Option A'!$E$18)+N('Option A'!$E$20),0)+IF(H18=1,N('Option A'!$E$17)*N('Option A'!$E$19)+N('Option A'!$E$21),0)+IF(H18=Scenario!$B$11,N('Option A'!$E$22),0)),"INSUFFICIENT FUNDS")))</f>
        <v/>
      </c>
      <c r="L18" s="6" t="str">
        <f>IF(H18&gt;Scenario!$B$11,"",IF(H$2&lt;&gt;"Ready",H$2,IF(ISNUMBER(I18),IF((I18+J18)*(1+Scenario!$B$12/12)-K18&lt;0,"INSUFFICIENT FUNDS",(I18+J18)*(1+Scenario!$B$12/12)-K18),"INSUFFICIENT FUNDS")))</f>
        <v/>
      </c>
      <c r="M18" s="6" t="str">
        <f>IF(H18&gt;Scenario!$B$11,"",IF(H$2&lt;&gt;"Ready",H$2,IF(ISNUMBER(L18),M17+K18,"INSUFFICIENT FUNDS")))</f>
        <v/>
      </c>
      <c r="N18" t="str">
        <f>IF(H18&gt;Scenario!$B$11,"",IF(H$2&lt;&gt;"Ready",H$2,IF(ISNUMBER(L18),"OK","INSUFFICIENT FUNDS")))</f>
        <v/>
      </c>
      <c r="O18">
        <v>14</v>
      </c>
      <c r="P18" s="6" t="str">
        <f>IF(O18&gt;Scenario!$B$11,"",IF(O$2&lt;&gt;"Ready",O$2,IF(U17="OK",S17,"INSUFFICIENT FUNDS")))</f>
        <v/>
      </c>
      <c r="Q18" s="6" t="str">
        <f>IF(O18&gt;Scenario!$B$11,"",IF(O$2&lt;&gt;"Ready",O$2,IF(ISNUMBER(P18),IF(AND(O18&gt;=Scenario!$B$10,MOD(O18-Scenario!$B$10,Scenario!$B$18)=0),Scenario!$B$8,0),"INSUFFICIENT FUNDS")))</f>
        <v/>
      </c>
      <c r="R18" s="6" t="str">
        <f>IF(O18&gt;Scenario!$B$11,"",IF(O$2&lt;&gt;"Ready",O$2,IF(ISNUMBER(P18),(P18+Q18)*(0+N('Option A'!$E$15)+IF(Scenario!$B$13="Gross",N('Option A'!$E$16),0))/12+((N('Option A'!$E$12)+N('Option A'!$E$13))/12+IF(AND(O18&gt;=Scenario!$B$10,MOD(O18-Scenario!$B$10,Scenario!$B$18)=0),N('Option A'!$E$17)*N('Option A'!$E$18)+N('Option A'!$E$20),0)+IF(O18=1,N('Option A'!$E$17)*N('Option A'!$E$19)+N('Option A'!$E$21),0)+IF(O18=Scenario!$B$11,N('Option A'!$E$22),0)),"INSUFFICIENT FUNDS")))</f>
        <v/>
      </c>
      <c r="S18" s="6" t="str">
        <f>IF(O18&gt;Scenario!$B$11,"",IF(O$2&lt;&gt;"Ready",O$2,IF(ISNUMBER(P18),IF((P18+Q18)*(1+Scenario!$B$12/12)-R18&lt;0,"INSUFFICIENT FUNDS",(P18+Q18)*(1+Scenario!$B$12/12)-R18),"INSUFFICIENT FUNDS")))</f>
        <v/>
      </c>
      <c r="T18" s="6" t="str">
        <f>IF(O18&gt;Scenario!$B$11,"",IF(O$2&lt;&gt;"Ready",O$2,IF(ISNUMBER(S18),T17+R18,"INSUFFICIENT FUNDS")))</f>
        <v/>
      </c>
      <c r="U18" t="str">
        <f>IF(O18&gt;Scenario!$B$11,"",IF(O$2&lt;&gt;"Ready",O$2,IF(ISNUMBER(S18),"OK","INSUFFICIENT FUNDS")))</f>
        <v/>
      </c>
      <c r="V18">
        <v>14</v>
      </c>
      <c r="W18" s="6" t="str">
        <f>IF(V18&gt;Scenario!$B$11,"",IF(V$2&lt;&gt;"Ready",V$2,IF(AB17="OK",Z17,"INSUFFICIENT FUNDS")))</f>
        <v/>
      </c>
      <c r="X18" s="6" t="str">
        <f>IF(V18&gt;Scenario!$B$11,"",IF(V$2&lt;&gt;"Ready",V$2,IF(ISNUMBER(W18),IF(AND(V18&gt;=Scenario!$B$10,MOD(V18-Scenario!$B$10,Scenario!$B$18)=0),Scenario!$B$8,0),"INSUFFICIENT FUNDS")))</f>
        <v/>
      </c>
      <c r="Y18" s="6" t="str">
        <f>IF(V18&gt;Scenario!$B$11,"",IF(V$2&lt;&gt;"Ready",V$2,IF(ISNUMBER(W18),(W18+X18)*(N('Option A'!$E$14)+N('Option A'!$E$15)+IF(Scenario!$B$13="Gross",N('Option A'!$E$16),0))/12+((N('Option A'!$E$12)+N('Option A'!$E$13))/12+IF(AND(V18&gt;=Scenario!$B$10,MOD(V18-Scenario!$B$10,Scenario!$B$18)=0),0*0+0,0)+IF(V18=1,0*0+0,0)+IF(V18=Scenario!$B$11,0,0)),"INSUFFICIENT FUNDS")))</f>
        <v/>
      </c>
      <c r="Z18" s="6" t="str">
        <f>IF(V18&gt;Scenario!$B$11,"",IF(V$2&lt;&gt;"Ready",V$2,IF(ISNUMBER(W18),IF((W18+X18)*(1+Scenario!$B$12/12)-Y18&lt;0,"INSUFFICIENT FUNDS",(W18+X18)*(1+Scenario!$B$12/12)-Y18),"INSUFFICIENT FUNDS")))</f>
        <v/>
      </c>
      <c r="AA18" s="6" t="str">
        <f>IF(V18&gt;Scenario!$B$11,"",IF(V$2&lt;&gt;"Ready",V$2,IF(ISNUMBER(Z18),AA17+Y18,"INSUFFICIENT FUNDS")))</f>
        <v/>
      </c>
      <c r="AB18" t="str">
        <f>IF(V18&gt;Scenario!$B$11,"",IF(V$2&lt;&gt;"Ready",V$2,IF(ISNUMBER(Z18),"OK","INSUFFICIENT FUNDS")))</f>
        <v/>
      </c>
      <c r="AC18">
        <v>14</v>
      </c>
      <c r="AD18" s="6" t="str">
        <f>IF(AC18&gt;Scenario!$B$11,"",IF(AC$2&lt;&gt;"Ready",AC$2,IF(AI17="OK",AG17,"INSUFFICIENT FUNDS")))</f>
        <v/>
      </c>
      <c r="AE18" s="6" t="str">
        <f>IF(AC18&gt;Scenario!$B$11,"",IF(AC$2&lt;&gt;"Ready",AC$2,IF(ISNUMBER(AD18),IF(AND(AC18&gt;=Scenario!$B$10,MOD(AC18-Scenario!$B$10,Scenario!$B$18)=0),Scenario!$B$8,0),"INSUFFICIENT FUNDS")))</f>
        <v/>
      </c>
      <c r="AF18" s="6" t="str">
        <f>IF(AC18&gt;Scenario!$B$11,"",IF(AC$2&lt;&gt;"Ready",AC$2,IF(ISNUMBER(AD18),(AD18+AE18)*(N('Option A'!$E$14)+N('Option A'!$E$15)+IF(Scenario!$B$13="Gross",0,0))/12+((N('Option A'!$E$12)+N('Option A'!$E$13))/12+IF(AND(AC18&gt;=Scenario!$B$10,MOD(AC18-Scenario!$B$10,Scenario!$B$18)=0),N('Option A'!$E$17)*N('Option A'!$E$18)+N('Option A'!$E$20),0)+IF(AC18=1,N('Option A'!$E$17)*N('Option A'!$E$19)+N('Option A'!$E$21),0)+IF(AC18=Scenario!$B$11,N('Option A'!$E$22),0)),"INSUFFICIENT FUNDS")))</f>
        <v/>
      </c>
      <c r="AG18" s="6" t="str">
        <f>IF(AC18&gt;Scenario!$B$11,"",IF(AC$2&lt;&gt;"Ready",AC$2,IF(ISNUMBER(AD18),IF((AD18+AE18)*(1+Scenario!$B$12/12)-AF18&lt;0,"INSUFFICIENT FUNDS",(AD18+AE18)*(1+Scenario!$B$12/12)-AF18),"INSUFFICIENT FUNDS")))</f>
        <v/>
      </c>
      <c r="AH18" s="6" t="str">
        <f>IF(AC18&gt;Scenario!$B$11,"",IF(AC$2&lt;&gt;"Ready",AC$2,IF(ISNUMBER(AG18),AH17+AF18,"INSUFFICIENT FUNDS")))</f>
        <v/>
      </c>
      <c r="AI18" t="str">
        <f>IF(AC18&gt;Scenario!$B$11,"",IF(AC$2&lt;&gt;"Ready",AC$2,IF(ISNUMBER(AG18),"OK","INSUFFICIENT FUNDS")))</f>
        <v/>
      </c>
      <c r="AJ18">
        <v>14</v>
      </c>
      <c r="AK18" s="6" t="str">
        <f>IF(AJ18&gt;Scenario!$B$11,"",IF(AJ$2&lt;&gt;"Ready",AJ$2,IF(AP17="OK",AN17,"INSUFFICIENT FUNDS")))</f>
        <v/>
      </c>
      <c r="AL18" s="6" t="str">
        <f>IF(AJ18&gt;Scenario!$B$11,"",IF(AJ$2&lt;&gt;"Ready",AJ$2,IF(ISNUMBER(AK18),IF(AND(AJ18&gt;=Scenario!$B$10,MOD(AJ18-Scenario!$B$10,Scenario!$B$18)=0),Scenario!$B$8,0),"INSUFFICIENT FUNDS")))</f>
        <v/>
      </c>
      <c r="AM18" s="6" t="str">
        <f>IF(AJ18&gt;Scenario!$B$11,"",IF(AJ$2&lt;&gt;"Ready",AJ$2,IF(ISNUMBER(AK18),(AK18+AL18)*(0+0+IF(Scenario!$B$13="Gross",0,0))/12+((0+0)/12+IF(AND(AJ18&gt;=Scenario!$B$10,MOD(AJ18-Scenario!$B$10,Scenario!$B$18)=0),0*0+0,0)+IF(AJ18=1,0*0+0,0)+IF(AJ18=Scenario!$B$11,0,0)),"INSUFFICIENT FUNDS")))</f>
        <v/>
      </c>
      <c r="AN18" s="6" t="str">
        <f>IF(AJ18&gt;Scenario!$B$11,"",IF(AJ$2&lt;&gt;"Ready",AJ$2,IF(ISNUMBER(AK18),IF((AK18+AL18)*(1+Scenario!$B$12/12)-AM18&lt;0,"INSUFFICIENT FUNDS",(AK18+AL18)*(1+Scenario!$B$12/12)-AM18),"INSUFFICIENT FUNDS")))</f>
        <v/>
      </c>
      <c r="AO18" s="6" t="str">
        <f>IF(AJ18&gt;Scenario!$B$11,"",IF(AJ$2&lt;&gt;"Ready",AJ$2,IF(ISNUMBER(AN18),AO17+AM18,"INSUFFICIENT FUNDS")))</f>
        <v/>
      </c>
      <c r="AP18" t="str">
        <f>IF(AJ18&gt;Scenario!$B$11,"",IF(AJ$2&lt;&gt;"Ready",AJ$2,IF(ISNUMBER(AN18),"OK","INSUFFICIENT FUNDS")))</f>
        <v/>
      </c>
    </row>
    <row r="19" spans="1:42" ht="32.1" customHeight="1" x14ac:dyDescent="0.2">
      <c r="A19">
        <v>15</v>
      </c>
      <c r="B19" s="6" t="str">
        <f>IF(A19&gt;Scenario!$B$11,"",IF(A$2&lt;&gt;"Ready",A$2,IF(G18="OK",E18,"INSUFFICIENT FUNDS")))</f>
        <v/>
      </c>
      <c r="C19" s="6" t="str">
        <f>IF(A19&gt;Scenario!$B$11,"",IF(A$2&lt;&gt;"Ready",A$2,IF(ISNUMBER(B19),IF(AND(A19&gt;=Scenario!$B$10,MOD(A19-Scenario!$B$10,Scenario!$B$18)=0),Scenario!$B$8,0),"INSUFFICIENT FUNDS")))</f>
        <v/>
      </c>
      <c r="D19" s="6" t="str">
        <f>IF(A19&gt;Scenario!$B$11,"",IF(A$2&lt;&gt;"Ready",A$2,IF(ISNUMBER(B19),(B19+C19)*(N('Option A'!$E$14)+N('Option A'!$E$15)+IF(Scenario!$B$13="Gross",N('Option A'!$E$16),0))/12+((N('Option A'!$E$12)+N('Option A'!$E$13))/12+IF(AND(A19&gt;=Scenario!$B$10,MOD(A19-Scenario!$B$10,Scenario!$B$18)=0),N('Option A'!$E$17)*N('Option A'!$E$18)+N('Option A'!$E$20),0)+IF(A19=1,N('Option A'!$E$17)*N('Option A'!$E$19)+N('Option A'!$E$21),0)+IF(A19=Scenario!$B$11,N('Option A'!$E$22),0)),"INSUFFICIENT FUNDS")))</f>
        <v/>
      </c>
      <c r="E19" s="6" t="str">
        <f>IF(A19&gt;Scenario!$B$11,"",IF(A$2&lt;&gt;"Ready",A$2,IF(ISNUMBER(B19),IF((B19+C19)*(1+Scenario!$B$12/12)-D19&lt;0,"INSUFFICIENT FUNDS",(B19+C19)*(1+Scenario!$B$12/12)-D19),"INSUFFICIENT FUNDS")))</f>
        <v/>
      </c>
      <c r="F19" s="6" t="str">
        <f>IF(A19&gt;Scenario!$B$11,"",IF(A$2&lt;&gt;"Ready",A$2,IF(ISNUMBER(E19),F18+D19,"INSUFFICIENT FUNDS")))</f>
        <v/>
      </c>
      <c r="G19" t="str">
        <f>IF(A19&gt;Scenario!$B$11,"",IF(A$2&lt;&gt;"Ready",A$2,IF(ISNUMBER(E19),"OK","INSUFFICIENT FUNDS")))</f>
        <v/>
      </c>
      <c r="H19">
        <v>15</v>
      </c>
      <c r="I19" s="6" t="str">
        <f>IF(H19&gt;Scenario!$B$11,"",IF(H$2&lt;&gt;"Ready",H$2,IF(N18="OK",L18,"INSUFFICIENT FUNDS")))</f>
        <v/>
      </c>
      <c r="J19" s="6" t="str">
        <f>IF(H19&gt;Scenario!$B$11,"",IF(H$2&lt;&gt;"Ready",H$2,IF(ISNUMBER(I19),IF(AND(H19&gt;=Scenario!$B$10,MOD(H19-Scenario!$B$10,Scenario!$B$18)=0),Scenario!$B$8,0),"INSUFFICIENT FUNDS")))</f>
        <v/>
      </c>
      <c r="K19" s="6" t="str">
        <f>IF(H19&gt;Scenario!$B$11,"",IF(H$2&lt;&gt;"Ready",H$2,IF(ISNUMBER(I19),(I19+J19)*(N('Option A'!$E$14)+N('Option A'!$E$15)+IF(Scenario!$B$13="Gross",N('Option A'!$E$16),0))/12+((0+0)/12+IF(AND(H19&gt;=Scenario!$B$10,MOD(H19-Scenario!$B$10,Scenario!$B$18)=0),N('Option A'!$E$17)*N('Option A'!$E$18)+N('Option A'!$E$20),0)+IF(H19=1,N('Option A'!$E$17)*N('Option A'!$E$19)+N('Option A'!$E$21),0)+IF(H19=Scenario!$B$11,N('Option A'!$E$22),0)),"INSUFFICIENT FUNDS")))</f>
        <v/>
      </c>
      <c r="L19" s="6" t="str">
        <f>IF(H19&gt;Scenario!$B$11,"",IF(H$2&lt;&gt;"Ready",H$2,IF(ISNUMBER(I19),IF((I19+J19)*(1+Scenario!$B$12/12)-K19&lt;0,"INSUFFICIENT FUNDS",(I19+J19)*(1+Scenario!$B$12/12)-K19),"INSUFFICIENT FUNDS")))</f>
        <v/>
      </c>
      <c r="M19" s="6" t="str">
        <f>IF(H19&gt;Scenario!$B$11,"",IF(H$2&lt;&gt;"Ready",H$2,IF(ISNUMBER(L19),M18+K19,"INSUFFICIENT FUNDS")))</f>
        <v/>
      </c>
      <c r="N19" t="str">
        <f>IF(H19&gt;Scenario!$B$11,"",IF(H$2&lt;&gt;"Ready",H$2,IF(ISNUMBER(L19),"OK","INSUFFICIENT FUNDS")))</f>
        <v/>
      </c>
      <c r="O19">
        <v>15</v>
      </c>
      <c r="P19" s="6" t="str">
        <f>IF(O19&gt;Scenario!$B$11,"",IF(O$2&lt;&gt;"Ready",O$2,IF(U18="OK",S18,"INSUFFICIENT FUNDS")))</f>
        <v/>
      </c>
      <c r="Q19" s="6" t="str">
        <f>IF(O19&gt;Scenario!$B$11,"",IF(O$2&lt;&gt;"Ready",O$2,IF(ISNUMBER(P19),IF(AND(O19&gt;=Scenario!$B$10,MOD(O19-Scenario!$B$10,Scenario!$B$18)=0),Scenario!$B$8,0),"INSUFFICIENT FUNDS")))</f>
        <v/>
      </c>
      <c r="R19" s="6" t="str">
        <f>IF(O19&gt;Scenario!$B$11,"",IF(O$2&lt;&gt;"Ready",O$2,IF(ISNUMBER(P19),(P19+Q19)*(0+N('Option A'!$E$15)+IF(Scenario!$B$13="Gross",N('Option A'!$E$16),0))/12+((N('Option A'!$E$12)+N('Option A'!$E$13))/12+IF(AND(O19&gt;=Scenario!$B$10,MOD(O19-Scenario!$B$10,Scenario!$B$18)=0),N('Option A'!$E$17)*N('Option A'!$E$18)+N('Option A'!$E$20),0)+IF(O19=1,N('Option A'!$E$17)*N('Option A'!$E$19)+N('Option A'!$E$21),0)+IF(O19=Scenario!$B$11,N('Option A'!$E$22),0)),"INSUFFICIENT FUNDS")))</f>
        <v/>
      </c>
      <c r="S19" s="6" t="str">
        <f>IF(O19&gt;Scenario!$B$11,"",IF(O$2&lt;&gt;"Ready",O$2,IF(ISNUMBER(P19),IF((P19+Q19)*(1+Scenario!$B$12/12)-R19&lt;0,"INSUFFICIENT FUNDS",(P19+Q19)*(1+Scenario!$B$12/12)-R19),"INSUFFICIENT FUNDS")))</f>
        <v/>
      </c>
      <c r="T19" s="6" t="str">
        <f>IF(O19&gt;Scenario!$B$11,"",IF(O$2&lt;&gt;"Ready",O$2,IF(ISNUMBER(S19),T18+R19,"INSUFFICIENT FUNDS")))</f>
        <v/>
      </c>
      <c r="U19" t="str">
        <f>IF(O19&gt;Scenario!$B$11,"",IF(O$2&lt;&gt;"Ready",O$2,IF(ISNUMBER(S19),"OK","INSUFFICIENT FUNDS")))</f>
        <v/>
      </c>
      <c r="V19">
        <v>15</v>
      </c>
      <c r="W19" s="6" t="str">
        <f>IF(V19&gt;Scenario!$B$11,"",IF(V$2&lt;&gt;"Ready",V$2,IF(AB18="OK",Z18,"INSUFFICIENT FUNDS")))</f>
        <v/>
      </c>
      <c r="X19" s="6" t="str">
        <f>IF(V19&gt;Scenario!$B$11,"",IF(V$2&lt;&gt;"Ready",V$2,IF(ISNUMBER(W19),IF(AND(V19&gt;=Scenario!$B$10,MOD(V19-Scenario!$B$10,Scenario!$B$18)=0),Scenario!$B$8,0),"INSUFFICIENT FUNDS")))</f>
        <v/>
      </c>
      <c r="Y19" s="6" t="str">
        <f>IF(V19&gt;Scenario!$B$11,"",IF(V$2&lt;&gt;"Ready",V$2,IF(ISNUMBER(W19),(W19+X19)*(N('Option A'!$E$14)+N('Option A'!$E$15)+IF(Scenario!$B$13="Gross",N('Option A'!$E$16),0))/12+((N('Option A'!$E$12)+N('Option A'!$E$13))/12+IF(AND(V19&gt;=Scenario!$B$10,MOD(V19-Scenario!$B$10,Scenario!$B$18)=0),0*0+0,0)+IF(V19=1,0*0+0,0)+IF(V19=Scenario!$B$11,0,0)),"INSUFFICIENT FUNDS")))</f>
        <v/>
      </c>
      <c r="Z19" s="6" t="str">
        <f>IF(V19&gt;Scenario!$B$11,"",IF(V$2&lt;&gt;"Ready",V$2,IF(ISNUMBER(W19),IF((W19+X19)*(1+Scenario!$B$12/12)-Y19&lt;0,"INSUFFICIENT FUNDS",(W19+X19)*(1+Scenario!$B$12/12)-Y19),"INSUFFICIENT FUNDS")))</f>
        <v/>
      </c>
      <c r="AA19" s="6" t="str">
        <f>IF(V19&gt;Scenario!$B$11,"",IF(V$2&lt;&gt;"Ready",V$2,IF(ISNUMBER(Z19),AA18+Y19,"INSUFFICIENT FUNDS")))</f>
        <v/>
      </c>
      <c r="AB19" t="str">
        <f>IF(V19&gt;Scenario!$B$11,"",IF(V$2&lt;&gt;"Ready",V$2,IF(ISNUMBER(Z19),"OK","INSUFFICIENT FUNDS")))</f>
        <v/>
      </c>
      <c r="AC19">
        <v>15</v>
      </c>
      <c r="AD19" s="6" t="str">
        <f>IF(AC19&gt;Scenario!$B$11,"",IF(AC$2&lt;&gt;"Ready",AC$2,IF(AI18="OK",AG18,"INSUFFICIENT FUNDS")))</f>
        <v/>
      </c>
      <c r="AE19" s="6" t="str">
        <f>IF(AC19&gt;Scenario!$B$11,"",IF(AC$2&lt;&gt;"Ready",AC$2,IF(ISNUMBER(AD19),IF(AND(AC19&gt;=Scenario!$B$10,MOD(AC19-Scenario!$B$10,Scenario!$B$18)=0),Scenario!$B$8,0),"INSUFFICIENT FUNDS")))</f>
        <v/>
      </c>
      <c r="AF19" s="6" t="str">
        <f>IF(AC19&gt;Scenario!$B$11,"",IF(AC$2&lt;&gt;"Ready",AC$2,IF(ISNUMBER(AD19),(AD19+AE19)*(N('Option A'!$E$14)+N('Option A'!$E$15)+IF(Scenario!$B$13="Gross",0,0))/12+((N('Option A'!$E$12)+N('Option A'!$E$13))/12+IF(AND(AC19&gt;=Scenario!$B$10,MOD(AC19-Scenario!$B$10,Scenario!$B$18)=0),N('Option A'!$E$17)*N('Option A'!$E$18)+N('Option A'!$E$20),0)+IF(AC19=1,N('Option A'!$E$17)*N('Option A'!$E$19)+N('Option A'!$E$21),0)+IF(AC19=Scenario!$B$11,N('Option A'!$E$22),0)),"INSUFFICIENT FUNDS")))</f>
        <v/>
      </c>
      <c r="AG19" s="6" t="str">
        <f>IF(AC19&gt;Scenario!$B$11,"",IF(AC$2&lt;&gt;"Ready",AC$2,IF(ISNUMBER(AD19),IF((AD19+AE19)*(1+Scenario!$B$12/12)-AF19&lt;0,"INSUFFICIENT FUNDS",(AD19+AE19)*(1+Scenario!$B$12/12)-AF19),"INSUFFICIENT FUNDS")))</f>
        <v/>
      </c>
      <c r="AH19" s="6" t="str">
        <f>IF(AC19&gt;Scenario!$B$11,"",IF(AC$2&lt;&gt;"Ready",AC$2,IF(ISNUMBER(AG19),AH18+AF19,"INSUFFICIENT FUNDS")))</f>
        <v/>
      </c>
      <c r="AI19" t="str">
        <f>IF(AC19&gt;Scenario!$B$11,"",IF(AC$2&lt;&gt;"Ready",AC$2,IF(ISNUMBER(AG19),"OK","INSUFFICIENT FUNDS")))</f>
        <v/>
      </c>
      <c r="AJ19">
        <v>15</v>
      </c>
      <c r="AK19" s="6" t="str">
        <f>IF(AJ19&gt;Scenario!$B$11,"",IF(AJ$2&lt;&gt;"Ready",AJ$2,IF(AP18="OK",AN18,"INSUFFICIENT FUNDS")))</f>
        <v/>
      </c>
      <c r="AL19" s="6" t="str">
        <f>IF(AJ19&gt;Scenario!$B$11,"",IF(AJ$2&lt;&gt;"Ready",AJ$2,IF(ISNUMBER(AK19),IF(AND(AJ19&gt;=Scenario!$B$10,MOD(AJ19-Scenario!$B$10,Scenario!$B$18)=0),Scenario!$B$8,0),"INSUFFICIENT FUNDS")))</f>
        <v/>
      </c>
      <c r="AM19" s="6" t="str">
        <f>IF(AJ19&gt;Scenario!$B$11,"",IF(AJ$2&lt;&gt;"Ready",AJ$2,IF(ISNUMBER(AK19),(AK19+AL19)*(0+0+IF(Scenario!$B$13="Gross",0,0))/12+((0+0)/12+IF(AND(AJ19&gt;=Scenario!$B$10,MOD(AJ19-Scenario!$B$10,Scenario!$B$18)=0),0*0+0,0)+IF(AJ19=1,0*0+0,0)+IF(AJ19=Scenario!$B$11,0,0)),"INSUFFICIENT FUNDS")))</f>
        <v/>
      </c>
      <c r="AN19" s="6" t="str">
        <f>IF(AJ19&gt;Scenario!$B$11,"",IF(AJ$2&lt;&gt;"Ready",AJ$2,IF(ISNUMBER(AK19),IF((AK19+AL19)*(1+Scenario!$B$12/12)-AM19&lt;0,"INSUFFICIENT FUNDS",(AK19+AL19)*(1+Scenario!$B$12/12)-AM19),"INSUFFICIENT FUNDS")))</f>
        <v/>
      </c>
      <c r="AO19" s="6" t="str">
        <f>IF(AJ19&gt;Scenario!$B$11,"",IF(AJ$2&lt;&gt;"Ready",AJ$2,IF(ISNUMBER(AN19),AO18+AM19,"INSUFFICIENT FUNDS")))</f>
        <v/>
      </c>
      <c r="AP19" t="str">
        <f>IF(AJ19&gt;Scenario!$B$11,"",IF(AJ$2&lt;&gt;"Ready",AJ$2,IF(ISNUMBER(AN19),"OK","INSUFFICIENT FUNDS")))</f>
        <v/>
      </c>
    </row>
    <row r="20" spans="1:42" ht="32.1" customHeight="1" x14ac:dyDescent="0.2">
      <c r="A20">
        <v>16</v>
      </c>
      <c r="B20" s="6" t="str">
        <f>IF(A20&gt;Scenario!$B$11,"",IF(A$2&lt;&gt;"Ready",A$2,IF(G19="OK",E19,"INSUFFICIENT FUNDS")))</f>
        <v/>
      </c>
      <c r="C20" s="6" t="str">
        <f>IF(A20&gt;Scenario!$B$11,"",IF(A$2&lt;&gt;"Ready",A$2,IF(ISNUMBER(B20),IF(AND(A20&gt;=Scenario!$B$10,MOD(A20-Scenario!$B$10,Scenario!$B$18)=0),Scenario!$B$8,0),"INSUFFICIENT FUNDS")))</f>
        <v/>
      </c>
      <c r="D20" s="6" t="str">
        <f>IF(A20&gt;Scenario!$B$11,"",IF(A$2&lt;&gt;"Ready",A$2,IF(ISNUMBER(B20),(B20+C20)*(N('Option A'!$E$14)+N('Option A'!$E$15)+IF(Scenario!$B$13="Gross",N('Option A'!$E$16),0))/12+((N('Option A'!$E$12)+N('Option A'!$E$13))/12+IF(AND(A20&gt;=Scenario!$B$10,MOD(A20-Scenario!$B$10,Scenario!$B$18)=0),N('Option A'!$E$17)*N('Option A'!$E$18)+N('Option A'!$E$20),0)+IF(A20=1,N('Option A'!$E$17)*N('Option A'!$E$19)+N('Option A'!$E$21),0)+IF(A20=Scenario!$B$11,N('Option A'!$E$22),0)),"INSUFFICIENT FUNDS")))</f>
        <v/>
      </c>
      <c r="E20" s="6" t="str">
        <f>IF(A20&gt;Scenario!$B$11,"",IF(A$2&lt;&gt;"Ready",A$2,IF(ISNUMBER(B20),IF((B20+C20)*(1+Scenario!$B$12/12)-D20&lt;0,"INSUFFICIENT FUNDS",(B20+C20)*(1+Scenario!$B$12/12)-D20),"INSUFFICIENT FUNDS")))</f>
        <v/>
      </c>
      <c r="F20" s="6" t="str">
        <f>IF(A20&gt;Scenario!$B$11,"",IF(A$2&lt;&gt;"Ready",A$2,IF(ISNUMBER(E20),F19+D20,"INSUFFICIENT FUNDS")))</f>
        <v/>
      </c>
      <c r="G20" t="str">
        <f>IF(A20&gt;Scenario!$B$11,"",IF(A$2&lt;&gt;"Ready",A$2,IF(ISNUMBER(E20),"OK","INSUFFICIENT FUNDS")))</f>
        <v/>
      </c>
      <c r="H20">
        <v>16</v>
      </c>
      <c r="I20" s="6" t="str">
        <f>IF(H20&gt;Scenario!$B$11,"",IF(H$2&lt;&gt;"Ready",H$2,IF(N19="OK",L19,"INSUFFICIENT FUNDS")))</f>
        <v/>
      </c>
      <c r="J20" s="6" t="str">
        <f>IF(H20&gt;Scenario!$B$11,"",IF(H$2&lt;&gt;"Ready",H$2,IF(ISNUMBER(I20),IF(AND(H20&gt;=Scenario!$B$10,MOD(H20-Scenario!$B$10,Scenario!$B$18)=0),Scenario!$B$8,0),"INSUFFICIENT FUNDS")))</f>
        <v/>
      </c>
      <c r="K20" s="6" t="str">
        <f>IF(H20&gt;Scenario!$B$11,"",IF(H$2&lt;&gt;"Ready",H$2,IF(ISNUMBER(I20),(I20+J20)*(N('Option A'!$E$14)+N('Option A'!$E$15)+IF(Scenario!$B$13="Gross",N('Option A'!$E$16),0))/12+((0+0)/12+IF(AND(H20&gt;=Scenario!$B$10,MOD(H20-Scenario!$B$10,Scenario!$B$18)=0),N('Option A'!$E$17)*N('Option A'!$E$18)+N('Option A'!$E$20),0)+IF(H20=1,N('Option A'!$E$17)*N('Option A'!$E$19)+N('Option A'!$E$21),0)+IF(H20=Scenario!$B$11,N('Option A'!$E$22),0)),"INSUFFICIENT FUNDS")))</f>
        <v/>
      </c>
      <c r="L20" s="6" t="str">
        <f>IF(H20&gt;Scenario!$B$11,"",IF(H$2&lt;&gt;"Ready",H$2,IF(ISNUMBER(I20),IF((I20+J20)*(1+Scenario!$B$12/12)-K20&lt;0,"INSUFFICIENT FUNDS",(I20+J20)*(1+Scenario!$B$12/12)-K20),"INSUFFICIENT FUNDS")))</f>
        <v/>
      </c>
      <c r="M20" s="6" t="str">
        <f>IF(H20&gt;Scenario!$B$11,"",IF(H$2&lt;&gt;"Ready",H$2,IF(ISNUMBER(L20),M19+K20,"INSUFFICIENT FUNDS")))</f>
        <v/>
      </c>
      <c r="N20" t="str">
        <f>IF(H20&gt;Scenario!$B$11,"",IF(H$2&lt;&gt;"Ready",H$2,IF(ISNUMBER(L20),"OK","INSUFFICIENT FUNDS")))</f>
        <v/>
      </c>
      <c r="O20">
        <v>16</v>
      </c>
      <c r="P20" s="6" t="str">
        <f>IF(O20&gt;Scenario!$B$11,"",IF(O$2&lt;&gt;"Ready",O$2,IF(U19="OK",S19,"INSUFFICIENT FUNDS")))</f>
        <v/>
      </c>
      <c r="Q20" s="6" t="str">
        <f>IF(O20&gt;Scenario!$B$11,"",IF(O$2&lt;&gt;"Ready",O$2,IF(ISNUMBER(P20),IF(AND(O20&gt;=Scenario!$B$10,MOD(O20-Scenario!$B$10,Scenario!$B$18)=0),Scenario!$B$8,0),"INSUFFICIENT FUNDS")))</f>
        <v/>
      </c>
      <c r="R20" s="6" t="str">
        <f>IF(O20&gt;Scenario!$B$11,"",IF(O$2&lt;&gt;"Ready",O$2,IF(ISNUMBER(P20),(P20+Q20)*(0+N('Option A'!$E$15)+IF(Scenario!$B$13="Gross",N('Option A'!$E$16),0))/12+((N('Option A'!$E$12)+N('Option A'!$E$13))/12+IF(AND(O20&gt;=Scenario!$B$10,MOD(O20-Scenario!$B$10,Scenario!$B$18)=0),N('Option A'!$E$17)*N('Option A'!$E$18)+N('Option A'!$E$20),0)+IF(O20=1,N('Option A'!$E$17)*N('Option A'!$E$19)+N('Option A'!$E$21),0)+IF(O20=Scenario!$B$11,N('Option A'!$E$22),0)),"INSUFFICIENT FUNDS")))</f>
        <v/>
      </c>
      <c r="S20" s="6" t="str">
        <f>IF(O20&gt;Scenario!$B$11,"",IF(O$2&lt;&gt;"Ready",O$2,IF(ISNUMBER(P20),IF((P20+Q20)*(1+Scenario!$B$12/12)-R20&lt;0,"INSUFFICIENT FUNDS",(P20+Q20)*(1+Scenario!$B$12/12)-R20),"INSUFFICIENT FUNDS")))</f>
        <v/>
      </c>
      <c r="T20" s="6" t="str">
        <f>IF(O20&gt;Scenario!$B$11,"",IF(O$2&lt;&gt;"Ready",O$2,IF(ISNUMBER(S20),T19+R20,"INSUFFICIENT FUNDS")))</f>
        <v/>
      </c>
      <c r="U20" t="str">
        <f>IF(O20&gt;Scenario!$B$11,"",IF(O$2&lt;&gt;"Ready",O$2,IF(ISNUMBER(S20),"OK","INSUFFICIENT FUNDS")))</f>
        <v/>
      </c>
      <c r="V20">
        <v>16</v>
      </c>
      <c r="W20" s="6" t="str">
        <f>IF(V20&gt;Scenario!$B$11,"",IF(V$2&lt;&gt;"Ready",V$2,IF(AB19="OK",Z19,"INSUFFICIENT FUNDS")))</f>
        <v/>
      </c>
      <c r="X20" s="6" t="str">
        <f>IF(V20&gt;Scenario!$B$11,"",IF(V$2&lt;&gt;"Ready",V$2,IF(ISNUMBER(W20),IF(AND(V20&gt;=Scenario!$B$10,MOD(V20-Scenario!$B$10,Scenario!$B$18)=0),Scenario!$B$8,0),"INSUFFICIENT FUNDS")))</f>
        <v/>
      </c>
      <c r="Y20" s="6" t="str">
        <f>IF(V20&gt;Scenario!$B$11,"",IF(V$2&lt;&gt;"Ready",V$2,IF(ISNUMBER(W20),(W20+X20)*(N('Option A'!$E$14)+N('Option A'!$E$15)+IF(Scenario!$B$13="Gross",N('Option A'!$E$16),0))/12+((N('Option A'!$E$12)+N('Option A'!$E$13))/12+IF(AND(V20&gt;=Scenario!$B$10,MOD(V20-Scenario!$B$10,Scenario!$B$18)=0),0*0+0,0)+IF(V20=1,0*0+0,0)+IF(V20=Scenario!$B$11,0,0)),"INSUFFICIENT FUNDS")))</f>
        <v/>
      </c>
      <c r="Z20" s="6" t="str">
        <f>IF(V20&gt;Scenario!$B$11,"",IF(V$2&lt;&gt;"Ready",V$2,IF(ISNUMBER(W20),IF((W20+X20)*(1+Scenario!$B$12/12)-Y20&lt;0,"INSUFFICIENT FUNDS",(W20+X20)*(1+Scenario!$B$12/12)-Y20),"INSUFFICIENT FUNDS")))</f>
        <v/>
      </c>
      <c r="AA20" s="6" t="str">
        <f>IF(V20&gt;Scenario!$B$11,"",IF(V$2&lt;&gt;"Ready",V$2,IF(ISNUMBER(Z20),AA19+Y20,"INSUFFICIENT FUNDS")))</f>
        <v/>
      </c>
      <c r="AB20" t="str">
        <f>IF(V20&gt;Scenario!$B$11,"",IF(V$2&lt;&gt;"Ready",V$2,IF(ISNUMBER(Z20),"OK","INSUFFICIENT FUNDS")))</f>
        <v/>
      </c>
      <c r="AC20">
        <v>16</v>
      </c>
      <c r="AD20" s="6" t="str">
        <f>IF(AC20&gt;Scenario!$B$11,"",IF(AC$2&lt;&gt;"Ready",AC$2,IF(AI19="OK",AG19,"INSUFFICIENT FUNDS")))</f>
        <v/>
      </c>
      <c r="AE20" s="6" t="str">
        <f>IF(AC20&gt;Scenario!$B$11,"",IF(AC$2&lt;&gt;"Ready",AC$2,IF(ISNUMBER(AD20),IF(AND(AC20&gt;=Scenario!$B$10,MOD(AC20-Scenario!$B$10,Scenario!$B$18)=0),Scenario!$B$8,0),"INSUFFICIENT FUNDS")))</f>
        <v/>
      </c>
      <c r="AF20" s="6" t="str">
        <f>IF(AC20&gt;Scenario!$B$11,"",IF(AC$2&lt;&gt;"Ready",AC$2,IF(ISNUMBER(AD20),(AD20+AE20)*(N('Option A'!$E$14)+N('Option A'!$E$15)+IF(Scenario!$B$13="Gross",0,0))/12+((N('Option A'!$E$12)+N('Option A'!$E$13))/12+IF(AND(AC20&gt;=Scenario!$B$10,MOD(AC20-Scenario!$B$10,Scenario!$B$18)=0),N('Option A'!$E$17)*N('Option A'!$E$18)+N('Option A'!$E$20),0)+IF(AC20=1,N('Option A'!$E$17)*N('Option A'!$E$19)+N('Option A'!$E$21),0)+IF(AC20=Scenario!$B$11,N('Option A'!$E$22),0)),"INSUFFICIENT FUNDS")))</f>
        <v/>
      </c>
      <c r="AG20" s="6" t="str">
        <f>IF(AC20&gt;Scenario!$B$11,"",IF(AC$2&lt;&gt;"Ready",AC$2,IF(ISNUMBER(AD20),IF((AD20+AE20)*(1+Scenario!$B$12/12)-AF20&lt;0,"INSUFFICIENT FUNDS",(AD20+AE20)*(1+Scenario!$B$12/12)-AF20),"INSUFFICIENT FUNDS")))</f>
        <v/>
      </c>
      <c r="AH20" s="6" t="str">
        <f>IF(AC20&gt;Scenario!$B$11,"",IF(AC$2&lt;&gt;"Ready",AC$2,IF(ISNUMBER(AG20),AH19+AF20,"INSUFFICIENT FUNDS")))</f>
        <v/>
      </c>
      <c r="AI20" t="str">
        <f>IF(AC20&gt;Scenario!$B$11,"",IF(AC$2&lt;&gt;"Ready",AC$2,IF(ISNUMBER(AG20),"OK","INSUFFICIENT FUNDS")))</f>
        <v/>
      </c>
      <c r="AJ20">
        <v>16</v>
      </c>
      <c r="AK20" s="6" t="str">
        <f>IF(AJ20&gt;Scenario!$B$11,"",IF(AJ$2&lt;&gt;"Ready",AJ$2,IF(AP19="OK",AN19,"INSUFFICIENT FUNDS")))</f>
        <v/>
      </c>
      <c r="AL20" s="6" t="str">
        <f>IF(AJ20&gt;Scenario!$B$11,"",IF(AJ$2&lt;&gt;"Ready",AJ$2,IF(ISNUMBER(AK20),IF(AND(AJ20&gt;=Scenario!$B$10,MOD(AJ20-Scenario!$B$10,Scenario!$B$18)=0),Scenario!$B$8,0),"INSUFFICIENT FUNDS")))</f>
        <v/>
      </c>
      <c r="AM20" s="6" t="str">
        <f>IF(AJ20&gt;Scenario!$B$11,"",IF(AJ$2&lt;&gt;"Ready",AJ$2,IF(ISNUMBER(AK20),(AK20+AL20)*(0+0+IF(Scenario!$B$13="Gross",0,0))/12+((0+0)/12+IF(AND(AJ20&gt;=Scenario!$B$10,MOD(AJ20-Scenario!$B$10,Scenario!$B$18)=0),0*0+0,0)+IF(AJ20=1,0*0+0,0)+IF(AJ20=Scenario!$B$11,0,0)),"INSUFFICIENT FUNDS")))</f>
        <v/>
      </c>
      <c r="AN20" s="6" t="str">
        <f>IF(AJ20&gt;Scenario!$B$11,"",IF(AJ$2&lt;&gt;"Ready",AJ$2,IF(ISNUMBER(AK20),IF((AK20+AL20)*(1+Scenario!$B$12/12)-AM20&lt;0,"INSUFFICIENT FUNDS",(AK20+AL20)*(1+Scenario!$B$12/12)-AM20),"INSUFFICIENT FUNDS")))</f>
        <v/>
      </c>
      <c r="AO20" s="6" t="str">
        <f>IF(AJ20&gt;Scenario!$B$11,"",IF(AJ$2&lt;&gt;"Ready",AJ$2,IF(ISNUMBER(AN20),AO19+AM20,"INSUFFICIENT FUNDS")))</f>
        <v/>
      </c>
      <c r="AP20" t="str">
        <f>IF(AJ20&gt;Scenario!$B$11,"",IF(AJ$2&lt;&gt;"Ready",AJ$2,IF(ISNUMBER(AN20),"OK","INSUFFICIENT FUNDS")))</f>
        <v/>
      </c>
    </row>
    <row r="21" spans="1:42" ht="32.1" customHeight="1" x14ac:dyDescent="0.2">
      <c r="A21">
        <v>17</v>
      </c>
      <c r="B21" s="6" t="str">
        <f>IF(A21&gt;Scenario!$B$11,"",IF(A$2&lt;&gt;"Ready",A$2,IF(G20="OK",E20,"INSUFFICIENT FUNDS")))</f>
        <v/>
      </c>
      <c r="C21" s="6" t="str">
        <f>IF(A21&gt;Scenario!$B$11,"",IF(A$2&lt;&gt;"Ready",A$2,IF(ISNUMBER(B21),IF(AND(A21&gt;=Scenario!$B$10,MOD(A21-Scenario!$B$10,Scenario!$B$18)=0),Scenario!$B$8,0),"INSUFFICIENT FUNDS")))</f>
        <v/>
      </c>
      <c r="D21" s="6" t="str">
        <f>IF(A21&gt;Scenario!$B$11,"",IF(A$2&lt;&gt;"Ready",A$2,IF(ISNUMBER(B21),(B21+C21)*(N('Option A'!$E$14)+N('Option A'!$E$15)+IF(Scenario!$B$13="Gross",N('Option A'!$E$16),0))/12+((N('Option A'!$E$12)+N('Option A'!$E$13))/12+IF(AND(A21&gt;=Scenario!$B$10,MOD(A21-Scenario!$B$10,Scenario!$B$18)=0),N('Option A'!$E$17)*N('Option A'!$E$18)+N('Option A'!$E$20),0)+IF(A21=1,N('Option A'!$E$17)*N('Option A'!$E$19)+N('Option A'!$E$21),0)+IF(A21=Scenario!$B$11,N('Option A'!$E$22),0)),"INSUFFICIENT FUNDS")))</f>
        <v/>
      </c>
      <c r="E21" s="6" t="str">
        <f>IF(A21&gt;Scenario!$B$11,"",IF(A$2&lt;&gt;"Ready",A$2,IF(ISNUMBER(B21),IF((B21+C21)*(1+Scenario!$B$12/12)-D21&lt;0,"INSUFFICIENT FUNDS",(B21+C21)*(1+Scenario!$B$12/12)-D21),"INSUFFICIENT FUNDS")))</f>
        <v/>
      </c>
      <c r="F21" s="6" t="str">
        <f>IF(A21&gt;Scenario!$B$11,"",IF(A$2&lt;&gt;"Ready",A$2,IF(ISNUMBER(E21),F20+D21,"INSUFFICIENT FUNDS")))</f>
        <v/>
      </c>
      <c r="G21" t="str">
        <f>IF(A21&gt;Scenario!$B$11,"",IF(A$2&lt;&gt;"Ready",A$2,IF(ISNUMBER(E21),"OK","INSUFFICIENT FUNDS")))</f>
        <v/>
      </c>
      <c r="H21">
        <v>17</v>
      </c>
      <c r="I21" s="6" t="str">
        <f>IF(H21&gt;Scenario!$B$11,"",IF(H$2&lt;&gt;"Ready",H$2,IF(N20="OK",L20,"INSUFFICIENT FUNDS")))</f>
        <v/>
      </c>
      <c r="J21" s="6" t="str">
        <f>IF(H21&gt;Scenario!$B$11,"",IF(H$2&lt;&gt;"Ready",H$2,IF(ISNUMBER(I21),IF(AND(H21&gt;=Scenario!$B$10,MOD(H21-Scenario!$B$10,Scenario!$B$18)=0),Scenario!$B$8,0),"INSUFFICIENT FUNDS")))</f>
        <v/>
      </c>
      <c r="K21" s="6" t="str">
        <f>IF(H21&gt;Scenario!$B$11,"",IF(H$2&lt;&gt;"Ready",H$2,IF(ISNUMBER(I21),(I21+J21)*(N('Option A'!$E$14)+N('Option A'!$E$15)+IF(Scenario!$B$13="Gross",N('Option A'!$E$16),0))/12+((0+0)/12+IF(AND(H21&gt;=Scenario!$B$10,MOD(H21-Scenario!$B$10,Scenario!$B$18)=0),N('Option A'!$E$17)*N('Option A'!$E$18)+N('Option A'!$E$20),0)+IF(H21=1,N('Option A'!$E$17)*N('Option A'!$E$19)+N('Option A'!$E$21),0)+IF(H21=Scenario!$B$11,N('Option A'!$E$22),0)),"INSUFFICIENT FUNDS")))</f>
        <v/>
      </c>
      <c r="L21" s="6" t="str">
        <f>IF(H21&gt;Scenario!$B$11,"",IF(H$2&lt;&gt;"Ready",H$2,IF(ISNUMBER(I21),IF((I21+J21)*(1+Scenario!$B$12/12)-K21&lt;0,"INSUFFICIENT FUNDS",(I21+J21)*(1+Scenario!$B$12/12)-K21),"INSUFFICIENT FUNDS")))</f>
        <v/>
      </c>
      <c r="M21" s="6" t="str">
        <f>IF(H21&gt;Scenario!$B$11,"",IF(H$2&lt;&gt;"Ready",H$2,IF(ISNUMBER(L21),M20+K21,"INSUFFICIENT FUNDS")))</f>
        <v/>
      </c>
      <c r="N21" t="str">
        <f>IF(H21&gt;Scenario!$B$11,"",IF(H$2&lt;&gt;"Ready",H$2,IF(ISNUMBER(L21),"OK","INSUFFICIENT FUNDS")))</f>
        <v/>
      </c>
      <c r="O21">
        <v>17</v>
      </c>
      <c r="P21" s="6" t="str">
        <f>IF(O21&gt;Scenario!$B$11,"",IF(O$2&lt;&gt;"Ready",O$2,IF(U20="OK",S20,"INSUFFICIENT FUNDS")))</f>
        <v/>
      </c>
      <c r="Q21" s="6" t="str">
        <f>IF(O21&gt;Scenario!$B$11,"",IF(O$2&lt;&gt;"Ready",O$2,IF(ISNUMBER(P21),IF(AND(O21&gt;=Scenario!$B$10,MOD(O21-Scenario!$B$10,Scenario!$B$18)=0),Scenario!$B$8,0),"INSUFFICIENT FUNDS")))</f>
        <v/>
      </c>
      <c r="R21" s="6" t="str">
        <f>IF(O21&gt;Scenario!$B$11,"",IF(O$2&lt;&gt;"Ready",O$2,IF(ISNUMBER(P21),(P21+Q21)*(0+N('Option A'!$E$15)+IF(Scenario!$B$13="Gross",N('Option A'!$E$16),0))/12+((N('Option A'!$E$12)+N('Option A'!$E$13))/12+IF(AND(O21&gt;=Scenario!$B$10,MOD(O21-Scenario!$B$10,Scenario!$B$18)=0),N('Option A'!$E$17)*N('Option A'!$E$18)+N('Option A'!$E$20),0)+IF(O21=1,N('Option A'!$E$17)*N('Option A'!$E$19)+N('Option A'!$E$21),0)+IF(O21=Scenario!$B$11,N('Option A'!$E$22),0)),"INSUFFICIENT FUNDS")))</f>
        <v/>
      </c>
      <c r="S21" s="6" t="str">
        <f>IF(O21&gt;Scenario!$B$11,"",IF(O$2&lt;&gt;"Ready",O$2,IF(ISNUMBER(P21),IF((P21+Q21)*(1+Scenario!$B$12/12)-R21&lt;0,"INSUFFICIENT FUNDS",(P21+Q21)*(1+Scenario!$B$12/12)-R21),"INSUFFICIENT FUNDS")))</f>
        <v/>
      </c>
      <c r="T21" s="6" t="str">
        <f>IF(O21&gt;Scenario!$B$11,"",IF(O$2&lt;&gt;"Ready",O$2,IF(ISNUMBER(S21),T20+R21,"INSUFFICIENT FUNDS")))</f>
        <v/>
      </c>
      <c r="U21" t="str">
        <f>IF(O21&gt;Scenario!$B$11,"",IF(O$2&lt;&gt;"Ready",O$2,IF(ISNUMBER(S21),"OK","INSUFFICIENT FUNDS")))</f>
        <v/>
      </c>
      <c r="V21">
        <v>17</v>
      </c>
      <c r="W21" s="6" t="str">
        <f>IF(V21&gt;Scenario!$B$11,"",IF(V$2&lt;&gt;"Ready",V$2,IF(AB20="OK",Z20,"INSUFFICIENT FUNDS")))</f>
        <v/>
      </c>
      <c r="X21" s="6" t="str">
        <f>IF(V21&gt;Scenario!$B$11,"",IF(V$2&lt;&gt;"Ready",V$2,IF(ISNUMBER(W21),IF(AND(V21&gt;=Scenario!$B$10,MOD(V21-Scenario!$B$10,Scenario!$B$18)=0),Scenario!$B$8,0),"INSUFFICIENT FUNDS")))</f>
        <v/>
      </c>
      <c r="Y21" s="6" t="str">
        <f>IF(V21&gt;Scenario!$B$11,"",IF(V$2&lt;&gt;"Ready",V$2,IF(ISNUMBER(W21),(W21+X21)*(N('Option A'!$E$14)+N('Option A'!$E$15)+IF(Scenario!$B$13="Gross",N('Option A'!$E$16),0))/12+((N('Option A'!$E$12)+N('Option A'!$E$13))/12+IF(AND(V21&gt;=Scenario!$B$10,MOD(V21-Scenario!$B$10,Scenario!$B$18)=0),0*0+0,0)+IF(V21=1,0*0+0,0)+IF(V21=Scenario!$B$11,0,0)),"INSUFFICIENT FUNDS")))</f>
        <v/>
      </c>
      <c r="Z21" s="6" t="str">
        <f>IF(V21&gt;Scenario!$B$11,"",IF(V$2&lt;&gt;"Ready",V$2,IF(ISNUMBER(W21),IF((W21+X21)*(1+Scenario!$B$12/12)-Y21&lt;0,"INSUFFICIENT FUNDS",(W21+X21)*(1+Scenario!$B$12/12)-Y21),"INSUFFICIENT FUNDS")))</f>
        <v/>
      </c>
      <c r="AA21" s="6" t="str">
        <f>IF(V21&gt;Scenario!$B$11,"",IF(V$2&lt;&gt;"Ready",V$2,IF(ISNUMBER(Z21),AA20+Y21,"INSUFFICIENT FUNDS")))</f>
        <v/>
      </c>
      <c r="AB21" t="str">
        <f>IF(V21&gt;Scenario!$B$11,"",IF(V$2&lt;&gt;"Ready",V$2,IF(ISNUMBER(Z21),"OK","INSUFFICIENT FUNDS")))</f>
        <v/>
      </c>
      <c r="AC21">
        <v>17</v>
      </c>
      <c r="AD21" s="6" t="str">
        <f>IF(AC21&gt;Scenario!$B$11,"",IF(AC$2&lt;&gt;"Ready",AC$2,IF(AI20="OK",AG20,"INSUFFICIENT FUNDS")))</f>
        <v/>
      </c>
      <c r="AE21" s="6" t="str">
        <f>IF(AC21&gt;Scenario!$B$11,"",IF(AC$2&lt;&gt;"Ready",AC$2,IF(ISNUMBER(AD21),IF(AND(AC21&gt;=Scenario!$B$10,MOD(AC21-Scenario!$B$10,Scenario!$B$18)=0),Scenario!$B$8,0),"INSUFFICIENT FUNDS")))</f>
        <v/>
      </c>
      <c r="AF21" s="6" t="str">
        <f>IF(AC21&gt;Scenario!$B$11,"",IF(AC$2&lt;&gt;"Ready",AC$2,IF(ISNUMBER(AD21),(AD21+AE21)*(N('Option A'!$E$14)+N('Option A'!$E$15)+IF(Scenario!$B$13="Gross",0,0))/12+((N('Option A'!$E$12)+N('Option A'!$E$13))/12+IF(AND(AC21&gt;=Scenario!$B$10,MOD(AC21-Scenario!$B$10,Scenario!$B$18)=0),N('Option A'!$E$17)*N('Option A'!$E$18)+N('Option A'!$E$20),0)+IF(AC21=1,N('Option A'!$E$17)*N('Option A'!$E$19)+N('Option A'!$E$21),0)+IF(AC21=Scenario!$B$11,N('Option A'!$E$22),0)),"INSUFFICIENT FUNDS")))</f>
        <v/>
      </c>
      <c r="AG21" s="6" t="str">
        <f>IF(AC21&gt;Scenario!$B$11,"",IF(AC$2&lt;&gt;"Ready",AC$2,IF(ISNUMBER(AD21),IF((AD21+AE21)*(1+Scenario!$B$12/12)-AF21&lt;0,"INSUFFICIENT FUNDS",(AD21+AE21)*(1+Scenario!$B$12/12)-AF21),"INSUFFICIENT FUNDS")))</f>
        <v/>
      </c>
      <c r="AH21" s="6" t="str">
        <f>IF(AC21&gt;Scenario!$B$11,"",IF(AC$2&lt;&gt;"Ready",AC$2,IF(ISNUMBER(AG21),AH20+AF21,"INSUFFICIENT FUNDS")))</f>
        <v/>
      </c>
      <c r="AI21" t="str">
        <f>IF(AC21&gt;Scenario!$B$11,"",IF(AC$2&lt;&gt;"Ready",AC$2,IF(ISNUMBER(AG21),"OK","INSUFFICIENT FUNDS")))</f>
        <v/>
      </c>
      <c r="AJ21">
        <v>17</v>
      </c>
      <c r="AK21" s="6" t="str">
        <f>IF(AJ21&gt;Scenario!$B$11,"",IF(AJ$2&lt;&gt;"Ready",AJ$2,IF(AP20="OK",AN20,"INSUFFICIENT FUNDS")))</f>
        <v/>
      </c>
      <c r="AL21" s="6" t="str">
        <f>IF(AJ21&gt;Scenario!$B$11,"",IF(AJ$2&lt;&gt;"Ready",AJ$2,IF(ISNUMBER(AK21),IF(AND(AJ21&gt;=Scenario!$B$10,MOD(AJ21-Scenario!$B$10,Scenario!$B$18)=0),Scenario!$B$8,0),"INSUFFICIENT FUNDS")))</f>
        <v/>
      </c>
      <c r="AM21" s="6" t="str">
        <f>IF(AJ21&gt;Scenario!$B$11,"",IF(AJ$2&lt;&gt;"Ready",AJ$2,IF(ISNUMBER(AK21),(AK21+AL21)*(0+0+IF(Scenario!$B$13="Gross",0,0))/12+((0+0)/12+IF(AND(AJ21&gt;=Scenario!$B$10,MOD(AJ21-Scenario!$B$10,Scenario!$B$18)=0),0*0+0,0)+IF(AJ21=1,0*0+0,0)+IF(AJ21=Scenario!$B$11,0,0)),"INSUFFICIENT FUNDS")))</f>
        <v/>
      </c>
      <c r="AN21" s="6" t="str">
        <f>IF(AJ21&gt;Scenario!$B$11,"",IF(AJ$2&lt;&gt;"Ready",AJ$2,IF(ISNUMBER(AK21),IF((AK21+AL21)*(1+Scenario!$B$12/12)-AM21&lt;0,"INSUFFICIENT FUNDS",(AK21+AL21)*(1+Scenario!$B$12/12)-AM21),"INSUFFICIENT FUNDS")))</f>
        <v/>
      </c>
      <c r="AO21" s="6" t="str">
        <f>IF(AJ21&gt;Scenario!$B$11,"",IF(AJ$2&lt;&gt;"Ready",AJ$2,IF(ISNUMBER(AN21),AO20+AM21,"INSUFFICIENT FUNDS")))</f>
        <v/>
      </c>
      <c r="AP21" t="str">
        <f>IF(AJ21&gt;Scenario!$B$11,"",IF(AJ$2&lt;&gt;"Ready",AJ$2,IF(ISNUMBER(AN21),"OK","INSUFFICIENT FUNDS")))</f>
        <v/>
      </c>
    </row>
    <row r="22" spans="1:42" ht="32.1" customHeight="1" x14ac:dyDescent="0.2">
      <c r="A22">
        <v>18</v>
      </c>
      <c r="B22" s="6" t="str">
        <f>IF(A22&gt;Scenario!$B$11,"",IF(A$2&lt;&gt;"Ready",A$2,IF(G21="OK",E21,"INSUFFICIENT FUNDS")))</f>
        <v/>
      </c>
      <c r="C22" s="6" t="str">
        <f>IF(A22&gt;Scenario!$B$11,"",IF(A$2&lt;&gt;"Ready",A$2,IF(ISNUMBER(B22),IF(AND(A22&gt;=Scenario!$B$10,MOD(A22-Scenario!$B$10,Scenario!$B$18)=0),Scenario!$B$8,0),"INSUFFICIENT FUNDS")))</f>
        <v/>
      </c>
      <c r="D22" s="6" t="str">
        <f>IF(A22&gt;Scenario!$B$11,"",IF(A$2&lt;&gt;"Ready",A$2,IF(ISNUMBER(B22),(B22+C22)*(N('Option A'!$E$14)+N('Option A'!$E$15)+IF(Scenario!$B$13="Gross",N('Option A'!$E$16),0))/12+((N('Option A'!$E$12)+N('Option A'!$E$13))/12+IF(AND(A22&gt;=Scenario!$B$10,MOD(A22-Scenario!$B$10,Scenario!$B$18)=0),N('Option A'!$E$17)*N('Option A'!$E$18)+N('Option A'!$E$20),0)+IF(A22=1,N('Option A'!$E$17)*N('Option A'!$E$19)+N('Option A'!$E$21),0)+IF(A22=Scenario!$B$11,N('Option A'!$E$22),0)),"INSUFFICIENT FUNDS")))</f>
        <v/>
      </c>
      <c r="E22" s="6" t="str">
        <f>IF(A22&gt;Scenario!$B$11,"",IF(A$2&lt;&gt;"Ready",A$2,IF(ISNUMBER(B22),IF((B22+C22)*(1+Scenario!$B$12/12)-D22&lt;0,"INSUFFICIENT FUNDS",(B22+C22)*(1+Scenario!$B$12/12)-D22),"INSUFFICIENT FUNDS")))</f>
        <v/>
      </c>
      <c r="F22" s="6" t="str">
        <f>IF(A22&gt;Scenario!$B$11,"",IF(A$2&lt;&gt;"Ready",A$2,IF(ISNUMBER(E22),F21+D22,"INSUFFICIENT FUNDS")))</f>
        <v/>
      </c>
      <c r="G22" t="str">
        <f>IF(A22&gt;Scenario!$B$11,"",IF(A$2&lt;&gt;"Ready",A$2,IF(ISNUMBER(E22),"OK","INSUFFICIENT FUNDS")))</f>
        <v/>
      </c>
      <c r="H22">
        <v>18</v>
      </c>
      <c r="I22" s="6" t="str">
        <f>IF(H22&gt;Scenario!$B$11,"",IF(H$2&lt;&gt;"Ready",H$2,IF(N21="OK",L21,"INSUFFICIENT FUNDS")))</f>
        <v/>
      </c>
      <c r="J22" s="6" t="str">
        <f>IF(H22&gt;Scenario!$B$11,"",IF(H$2&lt;&gt;"Ready",H$2,IF(ISNUMBER(I22),IF(AND(H22&gt;=Scenario!$B$10,MOD(H22-Scenario!$B$10,Scenario!$B$18)=0),Scenario!$B$8,0),"INSUFFICIENT FUNDS")))</f>
        <v/>
      </c>
      <c r="K22" s="6" t="str">
        <f>IF(H22&gt;Scenario!$B$11,"",IF(H$2&lt;&gt;"Ready",H$2,IF(ISNUMBER(I22),(I22+J22)*(N('Option A'!$E$14)+N('Option A'!$E$15)+IF(Scenario!$B$13="Gross",N('Option A'!$E$16),0))/12+((0+0)/12+IF(AND(H22&gt;=Scenario!$B$10,MOD(H22-Scenario!$B$10,Scenario!$B$18)=0),N('Option A'!$E$17)*N('Option A'!$E$18)+N('Option A'!$E$20),0)+IF(H22=1,N('Option A'!$E$17)*N('Option A'!$E$19)+N('Option A'!$E$21),0)+IF(H22=Scenario!$B$11,N('Option A'!$E$22),0)),"INSUFFICIENT FUNDS")))</f>
        <v/>
      </c>
      <c r="L22" s="6" t="str">
        <f>IF(H22&gt;Scenario!$B$11,"",IF(H$2&lt;&gt;"Ready",H$2,IF(ISNUMBER(I22),IF((I22+J22)*(1+Scenario!$B$12/12)-K22&lt;0,"INSUFFICIENT FUNDS",(I22+J22)*(1+Scenario!$B$12/12)-K22),"INSUFFICIENT FUNDS")))</f>
        <v/>
      </c>
      <c r="M22" s="6" t="str">
        <f>IF(H22&gt;Scenario!$B$11,"",IF(H$2&lt;&gt;"Ready",H$2,IF(ISNUMBER(L22),M21+K22,"INSUFFICIENT FUNDS")))</f>
        <v/>
      </c>
      <c r="N22" t="str">
        <f>IF(H22&gt;Scenario!$B$11,"",IF(H$2&lt;&gt;"Ready",H$2,IF(ISNUMBER(L22),"OK","INSUFFICIENT FUNDS")))</f>
        <v/>
      </c>
      <c r="O22">
        <v>18</v>
      </c>
      <c r="P22" s="6" t="str">
        <f>IF(O22&gt;Scenario!$B$11,"",IF(O$2&lt;&gt;"Ready",O$2,IF(U21="OK",S21,"INSUFFICIENT FUNDS")))</f>
        <v/>
      </c>
      <c r="Q22" s="6" t="str">
        <f>IF(O22&gt;Scenario!$B$11,"",IF(O$2&lt;&gt;"Ready",O$2,IF(ISNUMBER(P22),IF(AND(O22&gt;=Scenario!$B$10,MOD(O22-Scenario!$B$10,Scenario!$B$18)=0),Scenario!$B$8,0),"INSUFFICIENT FUNDS")))</f>
        <v/>
      </c>
      <c r="R22" s="6" t="str">
        <f>IF(O22&gt;Scenario!$B$11,"",IF(O$2&lt;&gt;"Ready",O$2,IF(ISNUMBER(P22),(P22+Q22)*(0+N('Option A'!$E$15)+IF(Scenario!$B$13="Gross",N('Option A'!$E$16),0))/12+((N('Option A'!$E$12)+N('Option A'!$E$13))/12+IF(AND(O22&gt;=Scenario!$B$10,MOD(O22-Scenario!$B$10,Scenario!$B$18)=0),N('Option A'!$E$17)*N('Option A'!$E$18)+N('Option A'!$E$20),0)+IF(O22=1,N('Option A'!$E$17)*N('Option A'!$E$19)+N('Option A'!$E$21),0)+IF(O22=Scenario!$B$11,N('Option A'!$E$22),0)),"INSUFFICIENT FUNDS")))</f>
        <v/>
      </c>
      <c r="S22" s="6" t="str">
        <f>IF(O22&gt;Scenario!$B$11,"",IF(O$2&lt;&gt;"Ready",O$2,IF(ISNUMBER(P22),IF((P22+Q22)*(1+Scenario!$B$12/12)-R22&lt;0,"INSUFFICIENT FUNDS",(P22+Q22)*(1+Scenario!$B$12/12)-R22),"INSUFFICIENT FUNDS")))</f>
        <v/>
      </c>
      <c r="T22" s="6" t="str">
        <f>IF(O22&gt;Scenario!$B$11,"",IF(O$2&lt;&gt;"Ready",O$2,IF(ISNUMBER(S22),T21+R22,"INSUFFICIENT FUNDS")))</f>
        <v/>
      </c>
      <c r="U22" t="str">
        <f>IF(O22&gt;Scenario!$B$11,"",IF(O$2&lt;&gt;"Ready",O$2,IF(ISNUMBER(S22),"OK","INSUFFICIENT FUNDS")))</f>
        <v/>
      </c>
      <c r="V22">
        <v>18</v>
      </c>
      <c r="W22" s="6" t="str">
        <f>IF(V22&gt;Scenario!$B$11,"",IF(V$2&lt;&gt;"Ready",V$2,IF(AB21="OK",Z21,"INSUFFICIENT FUNDS")))</f>
        <v/>
      </c>
      <c r="X22" s="6" t="str">
        <f>IF(V22&gt;Scenario!$B$11,"",IF(V$2&lt;&gt;"Ready",V$2,IF(ISNUMBER(W22),IF(AND(V22&gt;=Scenario!$B$10,MOD(V22-Scenario!$B$10,Scenario!$B$18)=0),Scenario!$B$8,0),"INSUFFICIENT FUNDS")))</f>
        <v/>
      </c>
      <c r="Y22" s="6" t="str">
        <f>IF(V22&gt;Scenario!$B$11,"",IF(V$2&lt;&gt;"Ready",V$2,IF(ISNUMBER(W22),(W22+X22)*(N('Option A'!$E$14)+N('Option A'!$E$15)+IF(Scenario!$B$13="Gross",N('Option A'!$E$16),0))/12+((N('Option A'!$E$12)+N('Option A'!$E$13))/12+IF(AND(V22&gt;=Scenario!$B$10,MOD(V22-Scenario!$B$10,Scenario!$B$18)=0),0*0+0,0)+IF(V22=1,0*0+0,0)+IF(V22=Scenario!$B$11,0,0)),"INSUFFICIENT FUNDS")))</f>
        <v/>
      </c>
      <c r="Z22" s="6" t="str">
        <f>IF(V22&gt;Scenario!$B$11,"",IF(V$2&lt;&gt;"Ready",V$2,IF(ISNUMBER(W22),IF((W22+X22)*(1+Scenario!$B$12/12)-Y22&lt;0,"INSUFFICIENT FUNDS",(W22+X22)*(1+Scenario!$B$12/12)-Y22),"INSUFFICIENT FUNDS")))</f>
        <v/>
      </c>
      <c r="AA22" s="6" t="str">
        <f>IF(V22&gt;Scenario!$B$11,"",IF(V$2&lt;&gt;"Ready",V$2,IF(ISNUMBER(Z22),AA21+Y22,"INSUFFICIENT FUNDS")))</f>
        <v/>
      </c>
      <c r="AB22" t="str">
        <f>IF(V22&gt;Scenario!$B$11,"",IF(V$2&lt;&gt;"Ready",V$2,IF(ISNUMBER(Z22),"OK","INSUFFICIENT FUNDS")))</f>
        <v/>
      </c>
      <c r="AC22">
        <v>18</v>
      </c>
      <c r="AD22" s="6" t="str">
        <f>IF(AC22&gt;Scenario!$B$11,"",IF(AC$2&lt;&gt;"Ready",AC$2,IF(AI21="OK",AG21,"INSUFFICIENT FUNDS")))</f>
        <v/>
      </c>
      <c r="AE22" s="6" t="str">
        <f>IF(AC22&gt;Scenario!$B$11,"",IF(AC$2&lt;&gt;"Ready",AC$2,IF(ISNUMBER(AD22),IF(AND(AC22&gt;=Scenario!$B$10,MOD(AC22-Scenario!$B$10,Scenario!$B$18)=0),Scenario!$B$8,0),"INSUFFICIENT FUNDS")))</f>
        <v/>
      </c>
      <c r="AF22" s="6" t="str">
        <f>IF(AC22&gt;Scenario!$B$11,"",IF(AC$2&lt;&gt;"Ready",AC$2,IF(ISNUMBER(AD22),(AD22+AE22)*(N('Option A'!$E$14)+N('Option A'!$E$15)+IF(Scenario!$B$13="Gross",0,0))/12+((N('Option A'!$E$12)+N('Option A'!$E$13))/12+IF(AND(AC22&gt;=Scenario!$B$10,MOD(AC22-Scenario!$B$10,Scenario!$B$18)=0),N('Option A'!$E$17)*N('Option A'!$E$18)+N('Option A'!$E$20),0)+IF(AC22=1,N('Option A'!$E$17)*N('Option A'!$E$19)+N('Option A'!$E$21),0)+IF(AC22=Scenario!$B$11,N('Option A'!$E$22),0)),"INSUFFICIENT FUNDS")))</f>
        <v/>
      </c>
      <c r="AG22" s="6" t="str">
        <f>IF(AC22&gt;Scenario!$B$11,"",IF(AC$2&lt;&gt;"Ready",AC$2,IF(ISNUMBER(AD22),IF((AD22+AE22)*(1+Scenario!$B$12/12)-AF22&lt;0,"INSUFFICIENT FUNDS",(AD22+AE22)*(1+Scenario!$B$12/12)-AF22),"INSUFFICIENT FUNDS")))</f>
        <v/>
      </c>
      <c r="AH22" s="6" t="str">
        <f>IF(AC22&gt;Scenario!$B$11,"",IF(AC$2&lt;&gt;"Ready",AC$2,IF(ISNUMBER(AG22),AH21+AF22,"INSUFFICIENT FUNDS")))</f>
        <v/>
      </c>
      <c r="AI22" t="str">
        <f>IF(AC22&gt;Scenario!$B$11,"",IF(AC$2&lt;&gt;"Ready",AC$2,IF(ISNUMBER(AG22),"OK","INSUFFICIENT FUNDS")))</f>
        <v/>
      </c>
      <c r="AJ22">
        <v>18</v>
      </c>
      <c r="AK22" s="6" t="str">
        <f>IF(AJ22&gt;Scenario!$B$11,"",IF(AJ$2&lt;&gt;"Ready",AJ$2,IF(AP21="OK",AN21,"INSUFFICIENT FUNDS")))</f>
        <v/>
      </c>
      <c r="AL22" s="6" t="str">
        <f>IF(AJ22&gt;Scenario!$B$11,"",IF(AJ$2&lt;&gt;"Ready",AJ$2,IF(ISNUMBER(AK22),IF(AND(AJ22&gt;=Scenario!$B$10,MOD(AJ22-Scenario!$B$10,Scenario!$B$18)=0),Scenario!$B$8,0),"INSUFFICIENT FUNDS")))</f>
        <v/>
      </c>
      <c r="AM22" s="6" t="str">
        <f>IF(AJ22&gt;Scenario!$B$11,"",IF(AJ$2&lt;&gt;"Ready",AJ$2,IF(ISNUMBER(AK22),(AK22+AL22)*(0+0+IF(Scenario!$B$13="Gross",0,0))/12+((0+0)/12+IF(AND(AJ22&gt;=Scenario!$B$10,MOD(AJ22-Scenario!$B$10,Scenario!$B$18)=0),0*0+0,0)+IF(AJ22=1,0*0+0,0)+IF(AJ22=Scenario!$B$11,0,0)),"INSUFFICIENT FUNDS")))</f>
        <v/>
      </c>
      <c r="AN22" s="6" t="str">
        <f>IF(AJ22&gt;Scenario!$B$11,"",IF(AJ$2&lt;&gt;"Ready",AJ$2,IF(ISNUMBER(AK22),IF((AK22+AL22)*(1+Scenario!$B$12/12)-AM22&lt;0,"INSUFFICIENT FUNDS",(AK22+AL22)*(1+Scenario!$B$12/12)-AM22),"INSUFFICIENT FUNDS")))</f>
        <v/>
      </c>
      <c r="AO22" s="6" t="str">
        <f>IF(AJ22&gt;Scenario!$B$11,"",IF(AJ$2&lt;&gt;"Ready",AJ$2,IF(ISNUMBER(AN22),AO21+AM22,"INSUFFICIENT FUNDS")))</f>
        <v/>
      </c>
      <c r="AP22" t="str">
        <f>IF(AJ22&gt;Scenario!$B$11,"",IF(AJ$2&lt;&gt;"Ready",AJ$2,IF(ISNUMBER(AN22),"OK","INSUFFICIENT FUNDS")))</f>
        <v/>
      </c>
    </row>
    <row r="23" spans="1:42" ht="32.1" customHeight="1" x14ac:dyDescent="0.2">
      <c r="A23">
        <v>19</v>
      </c>
      <c r="B23" s="6" t="str">
        <f>IF(A23&gt;Scenario!$B$11,"",IF(A$2&lt;&gt;"Ready",A$2,IF(G22="OK",E22,"INSUFFICIENT FUNDS")))</f>
        <v/>
      </c>
      <c r="C23" s="6" t="str">
        <f>IF(A23&gt;Scenario!$B$11,"",IF(A$2&lt;&gt;"Ready",A$2,IF(ISNUMBER(B23),IF(AND(A23&gt;=Scenario!$B$10,MOD(A23-Scenario!$B$10,Scenario!$B$18)=0),Scenario!$B$8,0),"INSUFFICIENT FUNDS")))</f>
        <v/>
      </c>
      <c r="D23" s="6" t="str">
        <f>IF(A23&gt;Scenario!$B$11,"",IF(A$2&lt;&gt;"Ready",A$2,IF(ISNUMBER(B23),(B23+C23)*(N('Option A'!$E$14)+N('Option A'!$E$15)+IF(Scenario!$B$13="Gross",N('Option A'!$E$16),0))/12+((N('Option A'!$E$12)+N('Option A'!$E$13))/12+IF(AND(A23&gt;=Scenario!$B$10,MOD(A23-Scenario!$B$10,Scenario!$B$18)=0),N('Option A'!$E$17)*N('Option A'!$E$18)+N('Option A'!$E$20),0)+IF(A23=1,N('Option A'!$E$17)*N('Option A'!$E$19)+N('Option A'!$E$21),0)+IF(A23=Scenario!$B$11,N('Option A'!$E$22),0)),"INSUFFICIENT FUNDS")))</f>
        <v/>
      </c>
      <c r="E23" s="6" t="str">
        <f>IF(A23&gt;Scenario!$B$11,"",IF(A$2&lt;&gt;"Ready",A$2,IF(ISNUMBER(B23),IF((B23+C23)*(1+Scenario!$B$12/12)-D23&lt;0,"INSUFFICIENT FUNDS",(B23+C23)*(1+Scenario!$B$12/12)-D23),"INSUFFICIENT FUNDS")))</f>
        <v/>
      </c>
      <c r="F23" s="6" t="str">
        <f>IF(A23&gt;Scenario!$B$11,"",IF(A$2&lt;&gt;"Ready",A$2,IF(ISNUMBER(E23),F22+D23,"INSUFFICIENT FUNDS")))</f>
        <v/>
      </c>
      <c r="G23" t="str">
        <f>IF(A23&gt;Scenario!$B$11,"",IF(A$2&lt;&gt;"Ready",A$2,IF(ISNUMBER(E23),"OK","INSUFFICIENT FUNDS")))</f>
        <v/>
      </c>
      <c r="H23">
        <v>19</v>
      </c>
      <c r="I23" s="6" t="str">
        <f>IF(H23&gt;Scenario!$B$11,"",IF(H$2&lt;&gt;"Ready",H$2,IF(N22="OK",L22,"INSUFFICIENT FUNDS")))</f>
        <v/>
      </c>
      <c r="J23" s="6" t="str">
        <f>IF(H23&gt;Scenario!$B$11,"",IF(H$2&lt;&gt;"Ready",H$2,IF(ISNUMBER(I23),IF(AND(H23&gt;=Scenario!$B$10,MOD(H23-Scenario!$B$10,Scenario!$B$18)=0),Scenario!$B$8,0),"INSUFFICIENT FUNDS")))</f>
        <v/>
      </c>
      <c r="K23" s="6" t="str">
        <f>IF(H23&gt;Scenario!$B$11,"",IF(H$2&lt;&gt;"Ready",H$2,IF(ISNUMBER(I23),(I23+J23)*(N('Option A'!$E$14)+N('Option A'!$E$15)+IF(Scenario!$B$13="Gross",N('Option A'!$E$16),0))/12+((0+0)/12+IF(AND(H23&gt;=Scenario!$B$10,MOD(H23-Scenario!$B$10,Scenario!$B$18)=0),N('Option A'!$E$17)*N('Option A'!$E$18)+N('Option A'!$E$20),0)+IF(H23=1,N('Option A'!$E$17)*N('Option A'!$E$19)+N('Option A'!$E$21),0)+IF(H23=Scenario!$B$11,N('Option A'!$E$22),0)),"INSUFFICIENT FUNDS")))</f>
        <v/>
      </c>
      <c r="L23" s="6" t="str">
        <f>IF(H23&gt;Scenario!$B$11,"",IF(H$2&lt;&gt;"Ready",H$2,IF(ISNUMBER(I23),IF((I23+J23)*(1+Scenario!$B$12/12)-K23&lt;0,"INSUFFICIENT FUNDS",(I23+J23)*(1+Scenario!$B$12/12)-K23),"INSUFFICIENT FUNDS")))</f>
        <v/>
      </c>
      <c r="M23" s="6" t="str">
        <f>IF(H23&gt;Scenario!$B$11,"",IF(H$2&lt;&gt;"Ready",H$2,IF(ISNUMBER(L23),M22+K23,"INSUFFICIENT FUNDS")))</f>
        <v/>
      </c>
      <c r="N23" t="str">
        <f>IF(H23&gt;Scenario!$B$11,"",IF(H$2&lt;&gt;"Ready",H$2,IF(ISNUMBER(L23),"OK","INSUFFICIENT FUNDS")))</f>
        <v/>
      </c>
      <c r="O23">
        <v>19</v>
      </c>
      <c r="P23" s="6" t="str">
        <f>IF(O23&gt;Scenario!$B$11,"",IF(O$2&lt;&gt;"Ready",O$2,IF(U22="OK",S22,"INSUFFICIENT FUNDS")))</f>
        <v/>
      </c>
      <c r="Q23" s="6" t="str">
        <f>IF(O23&gt;Scenario!$B$11,"",IF(O$2&lt;&gt;"Ready",O$2,IF(ISNUMBER(P23),IF(AND(O23&gt;=Scenario!$B$10,MOD(O23-Scenario!$B$10,Scenario!$B$18)=0),Scenario!$B$8,0),"INSUFFICIENT FUNDS")))</f>
        <v/>
      </c>
      <c r="R23" s="6" t="str">
        <f>IF(O23&gt;Scenario!$B$11,"",IF(O$2&lt;&gt;"Ready",O$2,IF(ISNUMBER(P23),(P23+Q23)*(0+N('Option A'!$E$15)+IF(Scenario!$B$13="Gross",N('Option A'!$E$16),0))/12+((N('Option A'!$E$12)+N('Option A'!$E$13))/12+IF(AND(O23&gt;=Scenario!$B$10,MOD(O23-Scenario!$B$10,Scenario!$B$18)=0),N('Option A'!$E$17)*N('Option A'!$E$18)+N('Option A'!$E$20),0)+IF(O23=1,N('Option A'!$E$17)*N('Option A'!$E$19)+N('Option A'!$E$21),0)+IF(O23=Scenario!$B$11,N('Option A'!$E$22),0)),"INSUFFICIENT FUNDS")))</f>
        <v/>
      </c>
      <c r="S23" s="6" t="str">
        <f>IF(O23&gt;Scenario!$B$11,"",IF(O$2&lt;&gt;"Ready",O$2,IF(ISNUMBER(P23),IF((P23+Q23)*(1+Scenario!$B$12/12)-R23&lt;0,"INSUFFICIENT FUNDS",(P23+Q23)*(1+Scenario!$B$12/12)-R23),"INSUFFICIENT FUNDS")))</f>
        <v/>
      </c>
      <c r="T23" s="6" t="str">
        <f>IF(O23&gt;Scenario!$B$11,"",IF(O$2&lt;&gt;"Ready",O$2,IF(ISNUMBER(S23),T22+R23,"INSUFFICIENT FUNDS")))</f>
        <v/>
      </c>
      <c r="U23" t="str">
        <f>IF(O23&gt;Scenario!$B$11,"",IF(O$2&lt;&gt;"Ready",O$2,IF(ISNUMBER(S23),"OK","INSUFFICIENT FUNDS")))</f>
        <v/>
      </c>
      <c r="V23">
        <v>19</v>
      </c>
      <c r="W23" s="6" t="str">
        <f>IF(V23&gt;Scenario!$B$11,"",IF(V$2&lt;&gt;"Ready",V$2,IF(AB22="OK",Z22,"INSUFFICIENT FUNDS")))</f>
        <v/>
      </c>
      <c r="X23" s="6" t="str">
        <f>IF(V23&gt;Scenario!$B$11,"",IF(V$2&lt;&gt;"Ready",V$2,IF(ISNUMBER(W23),IF(AND(V23&gt;=Scenario!$B$10,MOD(V23-Scenario!$B$10,Scenario!$B$18)=0),Scenario!$B$8,0),"INSUFFICIENT FUNDS")))</f>
        <v/>
      </c>
      <c r="Y23" s="6" t="str">
        <f>IF(V23&gt;Scenario!$B$11,"",IF(V$2&lt;&gt;"Ready",V$2,IF(ISNUMBER(W23),(W23+X23)*(N('Option A'!$E$14)+N('Option A'!$E$15)+IF(Scenario!$B$13="Gross",N('Option A'!$E$16),0))/12+((N('Option A'!$E$12)+N('Option A'!$E$13))/12+IF(AND(V23&gt;=Scenario!$B$10,MOD(V23-Scenario!$B$10,Scenario!$B$18)=0),0*0+0,0)+IF(V23=1,0*0+0,0)+IF(V23=Scenario!$B$11,0,0)),"INSUFFICIENT FUNDS")))</f>
        <v/>
      </c>
      <c r="Z23" s="6" t="str">
        <f>IF(V23&gt;Scenario!$B$11,"",IF(V$2&lt;&gt;"Ready",V$2,IF(ISNUMBER(W23),IF((W23+X23)*(1+Scenario!$B$12/12)-Y23&lt;0,"INSUFFICIENT FUNDS",(W23+X23)*(1+Scenario!$B$12/12)-Y23),"INSUFFICIENT FUNDS")))</f>
        <v/>
      </c>
      <c r="AA23" s="6" t="str">
        <f>IF(V23&gt;Scenario!$B$11,"",IF(V$2&lt;&gt;"Ready",V$2,IF(ISNUMBER(Z23),AA22+Y23,"INSUFFICIENT FUNDS")))</f>
        <v/>
      </c>
      <c r="AB23" t="str">
        <f>IF(V23&gt;Scenario!$B$11,"",IF(V$2&lt;&gt;"Ready",V$2,IF(ISNUMBER(Z23),"OK","INSUFFICIENT FUNDS")))</f>
        <v/>
      </c>
      <c r="AC23">
        <v>19</v>
      </c>
      <c r="AD23" s="6" t="str">
        <f>IF(AC23&gt;Scenario!$B$11,"",IF(AC$2&lt;&gt;"Ready",AC$2,IF(AI22="OK",AG22,"INSUFFICIENT FUNDS")))</f>
        <v/>
      </c>
      <c r="AE23" s="6" t="str">
        <f>IF(AC23&gt;Scenario!$B$11,"",IF(AC$2&lt;&gt;"Ready",AC$2,IF(ISNUMBER(AD23),IF(AND(AC23&gt;=Scenario!$B$10,MOD(AC23-Scenario!$B$10,Scenario!$B$18)=0),Scenario!$B$8,0),"INSUFFICIENT FUNDS")))</f>
        <v/>
      </c>
      <c r="AF23" s="6" t="str">
        <f>IF(AC23&gt;Scenario!$B$11,"",IF(AC$2&lt;&gt;"Ready",AC$2,IF(ISNUMBER(AD23),(AD23+AE23)*(N('Option A'!$E$14)+N('Option A'!$E$15)+IF(Scenario!$B$13="Gross",0,0))/12+((N('Option A'!$E$12)+N('Option A'!$E$13))/12+IF(AND(AC23&gt;=Scenario!$B$10,MOD(AC23-Scenario!$B$10,Scenario!$B$18)=0),N('Option A'!$E$17)*N('Option A'!$E$18)+N('Option A'!$E$20),0)+IF(AC23=1,N('Option A'!$E$17)*N('Option A'!$E$19)+N('Option A'!$E$21),0)+IF(AC23=Scenario!$B$11,N('Option A'!$E$22),0)),"INSUFFICIENT FUNDS")))</f>
        <v/>
      </c>
      <c r="AG23" s="6" t="str">
        <f>IF(AC23&gt;Scenario!$B$11,"",IF(AC$2&lt;&gt;"Ready",AC$2,IF(ISNUMBER(AD23),IF((AD23+AE23)*(1+Scenario!$B$12/12)-AF23&lt;0,"INSUFFICIENT FUNDS",(AD23+AE23)*(1+Scenario!$B$12/12)-AF23),"INSUFFICIENT FUNDS")))</f>
        <v/>
      </c>
      <c r="AH23" s="6" t="str">
        <f>IF(AC23&gt;Scenario!$B$11,"",IF(AC$2&lt;&gt;"Ready",AC$2,IF(ISNUMBER(AG23),AH22+AF23,"INSUFFICIENT FUNDS")))</f>
        <v/>
      </c>
      <c r="AI23" t="str">
        <f>IF(AC23&gt;Scenario!$B$11,"",IF(AC$2&lt;&gt;"Ready",AC$2,IF(ISNUMBER(AG23),"OK","INSUFFICIENT FUNDS")))</f>
        <v/>
      </c>
      <c r="AJ23">
        <v>19</v>
      </c>
      <c r="AK23" s="6" t="str">
        <f>IF(AJ23&gt;Scenario!$B$11,"",IF(AJ$2&lt;&gt;"Ready",AJ$2,IF(AP22="OK",AN22,"INSUFFICIENT FUNDS")))</f>
        <v/>
      </c>
      <c r="AL23" s="6" t="str">
        <f>IF(AJ23&gt;Scenario!$B$11,"",IF(AJ$2&lt;&gt;"Ready",AJ$2,IF(ISNUMBER(AK23),IF(AND(AJ23&gt;=Scenario!$B$10,MOD(AJ23-Scenario!$B$10,Scenario!$B$18)=0),Scenario!$B$8,0),"INSUFFICIENT FUNDS")))</f>
        <v/>
      </c>
      <c r="AM23" s="6" t="str">
        <f>IF(AJ23&gt;Scenario!$B$11,"",IF(AJ$2&lt;&gt;"Ready",AJ$2,IF(ISNUMBER(AK23),(AK23+AL23)*(0+0+IF(Scenario!$B$13="Gross",0,0))/12+((0+0)/12+IF(AND(AJ23&gt;=Scenario!$B$10,MOD(AJ23-Scenario!$B$10,Scenario!$B$18)=0),0*0+0,0)+IF(AJ23=1,0*0+0,0)+IF(AJ23=Scenario!$B$11,0,0)),"INSUFFICIENT FUNDS")))</f>
        <v/>
      </c>
      <c r="AN23" s="6" t="str">
        <f>IF(AJ23&gt;Scenario!$B$11,"",IF(AJ$2&lt;&gt;"Ready",AJ$2,IF(ISNUMBER(AK23),IF((AK23+AL23)*(1+Scenario!$B$12/12)-AM23&lt;0,"INSUFFICIENT FUNDS",(AK23+AL23)*(1+Scenario!$B$12/12)-AM23),"INSUFFICIENT FUNDS")))</f>
        <v/>
      </c>
      <c r="AO23" s="6" t="str">
        <f>IF(AJ23&gt;Scenario!$B$11,"",IF(AJ$2&lt;&gt;"Ready",AJ$2,IF(ISNUMBER(AN23),AO22+AM23,"INSUFFICIENT FUNDS")))</f>
        <v/>
      </c>
      <c r="AP23" t="str">
        <f>IF(AJ23&gt;Scenario!$B$11,"",IF(AJ$2&lt;&gt;"Ready",AJ$2,IF(ISNUMBER(AN23),"OK","INSUFFICIENT FUNDS")))</f>
        <v/>
      </c>
    </row>
    <row r="24" spans="1:42" ht="32.1" customHeight="1" x14ac:dyDescent="0.2">
      <c r="A24">
        <v>20</v>
      </c>
      <c r="B24" s="6" t="str">
        <f>IF(A24&gt;Scenario!$B$11,"",IF(A$2&lt;&gt;"Ready",A$2,IF(G23="OK",E23,"INSUFFICIENT FUNDS")))</f>
        <v/>
      </c>
      <c r="C24" s="6" t="str">
        <f>IF(A24&gt;Scenario!$B$11,"",IF(A$2&lt;&gt;"Ready",A$2,IF(ISNUMBER(B24),IF(AND(A24&gt;=Scenario!$B$10,MOD(A24-Scenario!$B$10,Scenario!$B$18)=0),Scenario!$B$8,0),"INSUFFICIENT FUNDS")))</f>
        <v/>
      </c>
      <c r="D24" s="6" t="str">
        <f>IF(A24&gt;Scenario!$B$11,"",IF(A$2&lt;&gt;"Ready",A$2,IF(ISNUMBER(B24),(B24+C24)*(N('Option A'!$E$14)+N('Option A'!$E$15)+IF(Scenario!$B$13="Gross",N('Option A'!$E$16),0))/12+((N('Option A'!$E$12)+N('Option A'!$E$13))/12+IF(AND(A24&gt;=Scenario!$B$10,MOD(A24-Scenario!$B$10,Scenario!$B$18)=0),N('Option A'!$E$17)*N('Option A'!$E$18)+N('Option A'!$E$20),0)+IF(A24=1,N('Option A'!$E$17)*N('Option A'!$E$19)+N('Option A'!$E$21),0)+IF(A24=Scenario!$B$11,N('Option A'!$E$22),0)),"INSUFFICIENT FUNDS")))</f>
        <v/>
      </c>
      <c r="E24" s="6" t="str">
        <f>IF(A24&gt;Scenario!$B$11,"",IF(A$2&lt;&gt;"Ready",A$2,IF(ISNUMBER(B24),IF((B24+C24)*(1+Scenario!$B$12/12)-D24&lt;0,"INSUFFICIENT FUNDS",(B24+C24)*(1+Scenario!$B$12/12)-D24),"INSUFFICIENT FUNDS")))</f>
        <v/>
      </c>
      <c r="F24" s="6" t="str">
        <f>IF(A24&gt;Scenario!$B$11,"",IF(A$2&lt;&gt;"Ready",A$2,IF(ISNUMBER(E24),F23+D24,"INSUFFICIENT FUNDS")))</f>
        <v/>
      </c>
      <c r="G24" t="str">
        <f>IF(A24&gt;Scenario!$B$11,"",IF(A$2&lt;&gt;"Ready",A$2,IF(ISNUMBER(E24),"OK","INSUFFICIENT FUNDS")))</f>
        <v/>
      </c>
      <c r="H24">
        <v>20</v>
      </c>
      <c r="I24" s="6" t="str">
        <f>IF(H24&gt;Scenario!$B$11,"",IF(H$2&lt;&gt;"Ready",H$2,IF(N23="OK",L23,"INSUFFICIENT FUNDS")))</f>
        <v/>
      </c>
      <c r="J24" s="6" t="str">
        <f>IF(H24&gt;Scenario!$B$11,"",IF(H$2&lt;&gt;"Ready",H$2,IF(ISNUMBER(I24),IF(AND(H24&gt;=Scenario!$B$10,MOD(H24-Scenario!$B$10,Scenario!$B$18)=0),Scenario!$B$8,0),"INSUFFICIENT FUNDS")))</f>
        <v/>
      </c>
      <c r="K24" s="6" t="str">
        <f>IF(H24&gt;Scenario!$B$11,"",IF(H$2&lt;&gt;"Ready",H$2,IF(ISNUMBER(I24),(I24+J24)*(N('Option A'!$E$14)+N('Option A'!$E$15)+IF(Scenario!$B$13="Gross",N('Option A'!$E$16),0))/12+((0+0)/12+IF(AND(H24&gt;=Scenario!$B$10,MOD(H24-Scenario!$B$10,Scenario!$B$18)=0),N('Option A'!$E$17)*N('Option A'!$E$18)+N('Option A'!$E$20),0)+IF(H24=1,N('Option A'!$E$17)*N('Option A'!$E$19)+N('Option A'!$E$21),0)+IF(H24=Scenario!$B$11,N('Option A'!$E$22),0)),"INSUFFICIENT FUNDS")))</f>
        <v/>
      </c>
      <c r="L24" s="6" t="str">
        <f>IF(H24&gt;Scenario!$B$11,"",IF(H$2&lt;&gt;"Ready",H$2,IF(ISNUMBER(I24),IF((I24+J24)*(1+Scenario!$B$12/12)-K24&lt;0,"INSUFFICIENT FUNDS",(I24+J24)*(1+Scenario!$B$12/12)-K24),"INSUFFICIENT FUNDS")))</f>
        <v/>
      </c>
      <c r="M24" s="6" t="str">
        <f>IF(H24&gt;Scenario!$B$11,"",IF(H$2&lt;&gt;"Ready",H$2,IF(ISNUMBER(L24),M23+K24,"INSUFFICIENT FUNDS")))</f>
        <v/>
      </c>
      <c r="N24" t="str">
        <f>IF(H24&gt;Scenario!$B$11,"",IF(H$2&lt;&gt;"Ready",H$2,IF(ISNUMBER(L24),"OK","INSUFFICIENT FUNDS")))</f>
        <v/>
      </c>
      <c r="O24">
        <v>20</v>
      </c>
      <c r="P24" s="6" t="str">
        <f>IF(O24&gt;Scenario!$B$11,"",IF(O$2&lt;&gt;"Ready",O$2,IF(U23="OK",S23,"INSUFFICIENT FUNDS")))</f>
        <v/>
      </c>
      <c r="Q24" s="6" t="str">
        <f>IF(O24&gt;Scenario!$B$11,"",IF(O$2&lt;&gt;"Ready",O$2,IF(ISNUMBER(P24),IF(AND(O24&gt;=Scenario!$B$10,MOD(O24-Scenario!$B$10,Scenario!$B$18)=0),Scenario!$B$8,0),"INSUFFICIENT FUNDS")))</f>
        <v/>
      </c>
      <c r="R24" s="6" t="str">
        <f>IF(O24&gt;Scenario!$B$11,"",IF(O$2&lt;&gt;"Ready",O$2,IF(ISNUMBER(P24),(P24+Q24)*(0+N('Option A'!$E$15)+IF(Scenario!$B$13="Gross",N('Option A'!$E$16),0))/12+((N('Option A'!$E$12)+N('Option A'!$E$13))/12+IF(AND(O24&gt;=Scenario!$B$10,MOD(O24-Scenario!$B$10,Scenario!$B$18)=0),N('Option A'!$E$17)*N('Option A'!$E$18)+N('Option A'!$E$20),0)+IF(O24=1,N('Option A'!$E$17)*N('Option A'!$E$19)+N('Option A'!$E$21),0)+IF(O24=Scenario!$B$11,N('Option A'!$E$22),0)),"INSUFFICIENT FUNDS")))</f>
        <v/>
      </c>
      <c r="S24" s="6" t="str">
        <f>IF(O24&gt;Scenario!$B$11,"",IF(O$2&lt;&gt;"Ready",O$2,IF(ISNUMBER(P24),IF((P24+Q24)*(1+Scenario!$B$12/12)-R24&lt;0,"INSUFFICIENT FUNDS",(P24+Q24)*(1+Scenario!$B$12/12)-R24),"INSUFFICIENT FUNDS")))</f>
        <v/>
      </c>
      <c r="T24" s="6" t="str">
        <f>IF(O24&gt;Scenario!$B$11,"",IF(O$2&lt;&gt;"Ready",O$2,IF(ISNUMBER(S24),T23+R24,"INSUFFICIENT FUNDS")))</f>
        <v/>
      </c>
      <c r="U24" t="str">
        <f>IF(O24&gt;Scenario!$B$11,"",IF(O$2&lt;&gt;"Ready",O$2,IF(ISNUMBER(S24),"OK","INSUFFICIENT FUNDS")))</f>
        <v/>
      </c>
      <c r="V24">
        <v>20</v>
      </c>
      <c r="W24" s="6" t="str">
        <f>IF(V24&gt;Scenario!$B$11,"",IF(V$2&lt;&gt;"Ready",V$2,IF(AB23="OK",Z23,"INSUFFICIENT FUNDS")))</f>
        <v/>
      </c>
      <c r="X24" s="6" t="str">
        <f>IF(V24&gt;Scenario!$B$11,"",IF(V$2&lt;&gt;"Ready",V$2,IF(ISNUMBER(W24),IF(AND(V24&gt;=Scenario!$B$10,MOD(V24-Scenario!$B$10,Scenario!$B$18)=0),Scenario!$B$8,0),"INSUFFICIENT FUNDS")))</f>
        <v/>
      </c>
      <c r="Y24" s="6" t="str">
        <f>IF(V24&gt;Scenario!$B$11,"",IF(V$2&lt;&gt;"Ready",V$2,IF(ISNUMBER(W24),(W24+X24)*(N('Option A'!$E$14)+N('Option A'!$E$15)+IF(Scenario!$B$13="Gross",N('Option A'!$E$16),0))/12+((N('Option A'!$E$12)+N('Option A'!$E$13))/12+IF(AND(V24&gt;=Scenario!$B$10,MOD(V24-Scenario!$B$10,Scenario!$B$18)=0),0*0+0,0)+IF(V24=1,0*0+0,0)+IF(V24=Scenario!$B$11,0,0)),"INSUFFICIENT FUNDS")))</f>
        <v/>
      </c>
      <c r="Z24" s="6" t="str">
        <f>IF(V24&gt;Scenario!$B$11,"",IF(V$2&lt;&gt;"Ready",V$2,IF(ISNUMBER(W24),IF((W24+X24)*(1+Scenario!$B$12/12)-Y24&lt;0,"INSUFFICIENT FUNDS",(W24+X24)*(1+Scenario!$B$12/12)-Y24),"INSUFFICIENT FUNDS")))</f>
        <v/>
      </c>
      <c r="AA24" s="6" t="str">
        <f>IF(V24&gt;Scenario!$B$11,"",IF(V$2&lt;&gt;"Ready",V$2,IF(ISNUMBER(Z24),AA23+Y24,"INSUFFICIENT FUNDS")))</f>
        <v/>
      </c>
      <c r="AB24" t="str">
        <f>IF(V24&gt;Scenario!$B$11,"",IF(V$2&lt;&gt;"Ready",V$2,IF(ISNUMBER(Z24),"OK","INSUFFICIENT FUNDS")))</f>
        <v/>
      </c>
      <c r="AC24">
        <v>20</v>
      </c>
      <c r="AD24" s="6" t="str">
        <f>IF(AC24&gt;Scenario!$B$11,"",IF(AC$2&lt;&gt;"Ready",AC$2,IF(AI23="OK",AG23,"INSUFFICIENT FUNDS")))</f>
        <v/>
      </c>
      <c r="AE24" s="6" t="str">
        <f>IF(AC24&gt;Scenario!$B$11,"",IF(AC$2&lt;&gt;"Ready",AC$2,IF(ISNUMBER(AD24),IF(AND(AC24&gt;=Scenario!$B$10,MOD(AC24-Scenario!$B$10,Scenario!$B$18)=0),Scenario!$B$8,0),"INSUFFICIENT FUNDS")))</f>
        <v/>
      </c>
      <c r="AF24" s="6" t="str">
        <f>IF(AC24&gt;Scenario!$B$11,"",IF(AC$2&lt;&gt;"Ready",AC$2,IF(ISNUMBER(AD24),(AD24+AE24)*(N('Option A'!$E$14)+N('Option A'!$E$15)+IF(Scenario!$B$13="Gross",0,0))/12+((N('Option A'!$E$12)+N('Option A'!$E$13))/12+IF(AND(AC24&gt;=Scenario!$B$10,MOD(AC24-Scenario!$B$10,Scenario!$B$18)=0),N('Option A'!$E$17)*N('Option A'!$E$18)+N('Option A'!$E$20),0)+IF(AC24=1,N('Option A'!$E$17)*N('Option A'!$E$19)+N('Option A'!$E$21),0)+IF(AC24=Scenario!$B$11,N('Option A'!$E$22),0)),"INSUFFICIENT FUNDS")))</f>
        <v/>
      </c>
      <c r="AG24" s="6" t="str">
        <f>IF(AC24&gt;Scenario!$B$11,"",IF(AC$2&lt;&gt;"Ready",AC$2,IF(ISNUMBER(AD24),IF((AD24+AE24)*(1+Scenario!$B$12/12)-AF24&lt;0,"INSUFFICIENT FUNDS",(AD24+AE24)*(1+Scenario!$B$12/12)-AF24),"INSUFFICIENT FUNDS")))</f>
        <v/>
      </c>
      <c r="AH24" s="6" t="str">
        <f>IF(AC24&gt;Scenario!$B$11,"",IF(AC$2&lt;&gt;"Ready",AC$2,IF(ISNUMBER(AG24),AH23+AF24,"INSUFFICIENT FUNDS")))</f>
        <v/>
      </c>
      <c r="AI24" t="str">
        <f>IF(AC24&gt;Scenario!$B$11,"",IF(AC$2&lt;&gt;"Ready",AC$2,IF(ISNUMBER(AG24),"OK","INSUFFICIENT FUNDS")))</f>
        <v/>
      </c>
      <c r="AJ24">
        <v>20</v>
      </c>
      <c r="AK24" s="6" t="str">
        <f>IF(AJ24&gt;Scenario!$B$11,"",IF(AJ$2&lt;&gt;"Ready",AJ$2,IF(AP23="OK",AN23,"INSUFFICIENT FUNDS")))</f>
        <v/>
      </c>
      <c r="AL24" s="6" t="str">
        <f>IF(AJ24&gt;Scenario!$B$11,"",IF(AJ$2&lt;&gt;"Ready",AJ$2,IF(ISNUMBER(AK24),IF(AND(AJ24&gt;=Scenario!$B$10,MOD(AJ24-Scenario!$B$10,Scenario!$B$18)=0),Scenario!$B$8,0),"INSUFFICIENT FUNDS")))</f>
        <v/>
      </c>
      <c r="AM24" s="6" t="str">
        <f>IF(AJ24&gt;Scenario!$B$11,"",IF(AJ$2&lt;&gt;"Ready",AJ$2,IF(ISNUMBER(AK24),(AK24+AL24)*(0+0+IF(Scenario!$B$13="Gross",0,0))/12+((0+0)/12+IF(AND(AJ24&gt;=Scenario!$B$10,MOD(AJ24-Scenario!$B$10,Scenario!$B$18)=0),0*0+0,0)+IF(AJ24=1,0*0+0,0)+IF(AJ24=Scenario!$B$11,0,0)),"INSUFFICIENT FUNDS")))</f>
        <v/>
      </c>
      <c r="AN24" s="6" t="str">
        <f>IF(AJ24&gt;Scenario!$B$11,"",IF(AJ$2&lt;&gt;"Ready",AJ$2,IF(ISNUMBER(AK24),IF((AK24+AL24)*(1+Scenario!$B$12/12)-AM24&lt;0,"INSUFFICIENT FUNDS",(AK24+AL24)*(1+Scenario!$B$12/12)-AM24),"INSUFFICIENT FUNDS")))</f>
        <v/>
      </c>
      <c r="AO24" s="6" t="str">
        <f>IF(AJ24&gt;Scenario!$B$11,"",IF(AJ$2&lt;&gt;"Ready",AJ$2,IF(ISNUMBER(AN24),AO23+AM24,"INSUFFICIENT FUNDS")))</f>
        <v/>
      </c>
      <c r="AP24" t="str">
        <f>IF(AJ24&gt;Scenario!$B$11,"",IF(AJ$2&lt;&gt;"Ready",AJ$2,IF(ISNUMBER(AN24),"OK","INSUFFICIENT FUNDS")))</f>
        <v/>
      </c>
    </row>
    <row r="25" spans="1:42" ht="32.1" customHeight="1" x14ac:dyDescent="0.2">
      <c r="A25">
        <v>21</v>
      </c>
      <c r="B25" s="6" t="str">
        <f>IF(A25&gt;Scenario!$B$11,"",IF(A$2&lt;&gt;"Ready",A$2,IF(G24="OK",E24,"INSUFFICIENT FUNDS")))</f>
        <v/>
      </c>
      <c r="C25" s="6" t="str">
        <f>IF(A25&gt;Scenario!$B$11,"",IF(A$2&lt;&gt;"Ready",A$2,IF(ISNUMBER(B25),IF(AND(A25&gt;=Scenario!$B$10,MOD(A25-Scenario!$B$10,Scenario!$B$18)=0),Scenario!$B$8,0),"INSUFFICIENT FUNDS")))</f>
        <v/>
      </c>
      <c r="D25" s="6" t="str">
        <f>IF(A25&gt;Scenario!$B$11,"",IF(A$2&lt;&gt;"Ready",A$2,IF(ISNUMBER(B25),(B25+C25)*(N('Option A'!$E$14)+N('Option A'!$E$15)+IF(Scenario!$B$13="Gross",N('Option A'!$E$16),0))/12+((N('Option A'!$E$12)+N('Option A'!$E$13))/12+IF(AND(A25&gt;=Scenario!$B$10,MOD(A25-Scenario!$B$10,Scenario!$B$18)=0),N('Option A'!$E$17)*N('Option A'!$E$18)+N('Option A'!$E$20),0)+IF(A25=1,N('Option A'!$E$17)*N('Option A'!$E$19)+N('Option A'!$E$21),0)+IF(A25=Scenario!$B$11,N('Option A'!$E$22),0)),"INSUFFICIENT FUNDS")))</f>
        <v/>
      </c>
      <c r="E25" s="6" t="str">
        <f>IF(A25&gt;Scenario!$B$11,"",IF(A$2&lt;&gt;"Ready",A$2,IF(ISNUMBER(B25),IF((B25+C25)*(1+Scenario!$B$12/12)-D25&lt;0,"INSUFFICIENT FUNDS",(B25+C25)*(1+Scenario!$B$12/12)-D25),"INSUFFICIENT FUNDS")))</f>
        <v/>
      </c>
      <c r="F25" s="6" t="str">
        <f>IF(A25&gt;Scenario!$B$11,"",IF(A$2&lt;&gt;"Ready",A$2,IF(ISNUMBER(E25),F24+D25,"INSUFFICIENT FUNDS")))</f>
        <v/>
      </c>
      <c r="G25" t="str">
        <f>IF(A25&gt;Scenario!$B$11,"",IF(A$2&lt;&gt;"Ready",A$2,IF(ISNUMBER(E25),"OK","INSUFFICIENT FUNDS")))</f>
        <v/>
      </c>
      <c r="H25">
        <v>21</v>
      </c>
      <c r="I25" s="6" t="str">
        <f>IF(H25&gt;Scenario!$B$11,"",IF(H$2&lt;&gt;"Ready",H$2,IF(N24="OK",L24,"INSUFFICIENT FUNDS")))</f>
        <v/>
      </c>
      <c r="J25" s="6" t="str">
        <f>IF(H25&gt;Scenario!$B$11,"",IF(H$2&lt;&gt;"Ready",H$2,IF(ISNUMBER(I25),IF(AND(H25&gt;=Scenario!$B$10,MOD(H25-Scenario!$B$10,Scenario!$B$18)=0),Scenario!$B$8,0),"INSUFFICIENT FUNDS")))</f>
        <v/>
      </c>
      <c r="K25" s="6" t="str">
        <f>IF(H25&gt;Scenario!$B$11,"",IF(H$2&lt;&gt;"Ready",H$2,IF(ISNUMBER(I25),(I25+J25)*(N('Option A'!$E$14)+N('Option A'!$E$15)+IF(Scenario!$B$13="Gross",N('Option A'!$E$16),0))/12+((0+0)/12+IF(AND(H25&gt;=Scenario!$B$10,MOD(H25-Scenario!$B$10,Scenario!$B$18)=0),N('Option A'!$E$17)*N('Option A'!$E$18)+N('Option A'!$E$20),0)+IF(H25=1,N('Option A'!$E$17)*N('Option A'!$E$19)+N('Option A'!$E$21),0)+IF(H25=Scenario!$B$11,N('Option A'!$E$22),0)),"INSUFFICIENT FUNDS")))</f>
        <v/>
      </c>
      <c r="L25" s="6" t="str">
        <f>IF(H25&gt;Scenario!$B$11,"",IF(H$2&lt;&gt;"Ready",H$2,IF(ISNUMBER(I25),IF((I25+J25)*(1+Scenario!$B$12/12)-K25&lt;0,"INSUFFICIENT FUNDS",(I25+J25)*(1+Scenario!$B$12/12)-K25),"INSUFFICIENT FUNDS")))</f>
        <v/>
      </c>
      <c r="M25" s="6" t="str">
        <f>IF(H25&gt;Scenario!$B$11,"",IF(H$2&lt;&gt;"Ready",H$2,IF(ISNUMBER(L25),M24+K25,"INSUFFICIENT FUNDS")))</f>
        <v/>
      </c>
      <c r="N25" t="str">
        <f>IF(H25&gt;Scenario!$B$11,"",IF(H$2&lt;&gt;"Ready",H$2,IF(ISNUMBER(L25),"OK","INSUFFICIENT FUNDS")))</f>
        <v/>
      </c>
      <c r="O25">
        <v>21</v>
      </c>
      <c r="P25" s="6" t="str">
        <f>IF(O25&gt;Scenario!$B$11,"",IF(O$2&lt;&gt;"Ready",O$2,IF(U24="OK",S24,"INSUFFICIENT FUNDS")))</f>
        <v/>
      </c>
      <c r="Q25" s="6" t="str">
        <f>IF(O25&gt;Scenario!$B$11,"",IF(O$2&lt;&gt;"Ready",O$2,IF(ISNUMBER(P25),IF(AND(O25&gt;=Scenario!$B$10,MOD(O25-Scenario!$B$10,Scenario!$B$18)=0),Scenario!$B$8,0),"INSUFFICIENT FUNDS")))</f>
        <v/>
      </c>
      <c r="R25" s="6" t="str">
        <f>IF(O25&gt;Scenario!$B$11,"",IF(O$2&lt;&gt;"Ready",O$2,IF(ISNUMBER(P25),(P25+Q25)*(0+N('Option A'!$E$15)+IF(Scenario!$B$13="Gross",N('Option A'!$E$16),0))/12+((N('Option A'!$E$12)+N('Option A'!$E$13))/12+IF(AND(O25&gt;=Scenario!$B$10,MOD(O25-Scenario!$B$10,Scenario!$B$18)=0),N('Option A'!$E$17)*N('Option A'!$E$18)+N('Option A'!$E$20),0)+IF(O25=1,N('Option A'!$E$17)*N('Option A'!$E$19)+N('Option A'!$E$21),0)+IF(O25=Scenario!$B$11,N('Option A'!$E$22),0)),"INSUFFICIENT FUNDS")))</f>
        <v/>
      </c>
      <c r="S25" s="6" t="str">
        <f>IF(O25&gt;Scenario!$B$11,"",IF(O$2&lt;&gt;"Ready",O$2,IF(ISNUMBER(P25),IF((P25+Q25)*(1+Scenario!$B$12/12)-R25&lt;0,"INSUFFICIENT FUNDS",(P25+Q25)*(1+Scenario!$B$12/12)-R25),"INSUFFICIENT FUNDS")))</f>
        <v/>
      </c>
      <c r="T25" s="6" t="str">
        <f>IF(O25&gt;Scenario!$B$11,"",IF(O$2&lt;&gt;"Ready",O$2,IF(ISNUMBER(S25),T24+R25,"INSUFFICIENT FUNDS")))</f>
        <v/>
      </c>
      <c r="U25" t="str">
        <f>IF(O25&gt;Scenario!$B$11,"",IF(O$2&lt;&gt;"Ready",O$2,IF(ISNUMBER(S25),"OK","INSUFFICIENT FUNDS")))</f>
        <v/>
      </c>
      <c r="V25">
        <v>21</v>
      </c>
      <c r="W25" s="6" t="str">
        <f>IF(V25&gt;Scenario!$B$11,"",IF(V$2&lt;&gt;"Ready",V$2,IF(AB24="OK",Z24,"INSUFFICIENT FUNDS")))</f>
        <v/>
      </c>
      <c r="X25" s="6" t="str">
        <f>IF(V25&gt;Scenario!$B$11,"",IF(V$2&lt;&gt;"Ready",V$2,IF(ISNUMBER(W25),IF(AND(V25&gt;=Scenario!$B$10,MOD(V25-Scenario!$B$10,Scenario!$B$18)=0),Scenario!$B$8,0),"INSUFFICIENT FUNDS")))</f>
        <v/>
      </c>
      <c r="Y25" s="6" t="str">
        <f>IF(V25&gt;Scenario!$B$11,"",IF(V$2&lt;&gt;"Ready",V$2,IF(ISNUMBER(W25),(W25+X25)*(N('Option A'!$E$14)+N('Option A'!$E$15)+IF(Scenario!$B$13="Gross",N('Option A'!$E$16),0))/12+((N('Option A'!$E$12)+N('Option A'!$E$13))/12+IF(AND(V25&gt;=Scenario!$B$10,MOD(V25-Scenario!$B$10,Scenario!$B$18)=0),0*0+0,0)+IF(V25=1,0*0+0,0)+IF(V25=Scenario!$B$11,0,0)),"INSUFFICIENT FUNDS")))</f>
        <v/>
      </c>
      <c r="Z25" s="6" t="str">
        <f>IF(V25&gt;Scenario!$B$11,"",IF(V$2&lt;&gt;"Ready",V$2,IF(ISNUMBER(W25),IF((W25+X25)*(1+Scenario!$B$12/12)-Y25&lt;0,"INSUFFICIENT FUNDS",(W25+X25)*(1+Scenario!$B$12/12)-Y25),"INSUFFICIENT FUNDS")))</f>
        <v/>
      </c>
      <c r="AA25" s="6" t="str">
        <f>IF(V25&gt;Scenario!$B$11,"",IF(V$2&lt;&gt;"Ready",V$2,IF(ISNUMBER(Z25),AA24+Y25,"INSUFFICIENT FUNDS")))</f>
        <v/>
      </c>
      <c r="AB25" t="str">
        <f>IF(V25&gt;Scenario!$B$11,"",IF(V$2&lt;&gt;"Ready",V$2,IF(ISNUMBER(Z25),"OK","INSUFFICIENT FUNDS")))</f>
        <v/>
      </c>
      <c r="AC25">
        <v>21</v>
      </c>
      <c r="AD25" s="6" t="str">
        <f>IF(AC25&gt;Scenario!$B$11,"",IF(AC$2&lt;&gt;"Ready",AC$2,IF(AI24="OK",AG24,"INSUFFICIENT FUNDS")))</f>
        <v/>
      </c>
      <c r="AE25" s="6" t="str">
        <f>IF(AC25&gt;Scenario!$B$11,"",IF(AC$2&lt;&gt;"Ready",AC$2,IF(ISNUMBER(AD25),IF(AND(AC25&gt;=Scenario!$B$10,MOD(AC25-Scenario!$B$10,Scenario!$B$18)=0),Scenario!$B$8,0),"INSUFFICIENT FUNDS")))</f>
        <v/>
      </c>
      <c r="AF25" s="6" t="str">
        <f>IF(AC25&gt;Scenario!$B$11,"",IF(AC$2&lt;&gt;"Ready",AC$2,IF(ISNUMBER(AD25),(AD25+AE25)*(N('Option A'!$E$14)+N('Option A'!$E$15)+IF(Scenario!$B$13="Gross",0,0))/12+((N('Option A'!$E$12)+N('Option A'!$E$13))/12+IF(AND(AC25&gt;=Scenario!$B$10,MOD(AC25-Scenario!$B$10,Scenario!$B$18)=0),N('Option A'!$E$17)*N('Option A'!$E$18)+N('Option A'!$E$20),0)+IF(AC25=1,N('Option A'!$E$17)*N('Option A'!$E$19)+N('Option A'!$E$21),0)+IF(AC25=Scenario!$B$11,N('Option A'!$E$22),0)),"INSUFFICIENT FUNDS")))</f>
        <v/>
      </c>
      <c r="AG25" s="6" t="str">
        <f>IF(AC25&gt;Scenario!$B$11,"",IF(AC$2&lt;&gt;"Ready",AC$2,IF(ISNUMBER(AD25),IF((AD25+AE25)*(1+Scenario!$B$12/12)-AF25&lt;0,"INSUFFICIENT FUNDS",(AD25+AE25)*(1+Scenario!$B$12/12)-AF25),"INSUFFICIENT FUNDS")))</f>
        <v/>
      </c>
      <c r="AH25" s="6" t="str">
        <f>IF(AC25&gt;Scenario!$B$11,"",IF(AC$2&lt;&gt;"Ready",AC$2,IF(ISNUMBER(AG25),AH24+AF25,"INSUFFICIENT FUNDS")))</f>
        <v/>
      </c>
      <c r="AI25" t="str">
        <f>IF(AC25&gt;Scenario!$B$11,"",IF(AC$2&lt;&gt;"Ready",AC$2,IF(ISNUMBER(AG25),"OK","INSUFFICIENT FUNDS")))</f>
        <v/>
      </c>
      <c r="AJ25">
        <v>21</v>
      </c>
      <c r="AK25" s="6" t="str">
        <f>IF(AJ25&gt;Scenario!$B$11,"",IF(AJ$2&lt;&gt;"Ready",AJ$2,IF(AP24="OK",AN24,"INSUFFICIENT FUNDS")))</f>
        <v/>
      </c>
      <c r="AL25" s="6" t="str">
        <f>IF(AJ25&gt;Scenario!$B$11,"",IF(AJ$2&lt;&gt;"Ready",AJ$2,IF(ISNUMBER(AK25),IF(AND(AJ25&gt;=Scenario!$B$10,MOD(AJ25-Scenario!$B$10,Scenario!$B$18)=0),Scenario!$B$8,0),"INSUFFICIENT FUNDS")))</f>
        <v/>
      </c>
      <c r="AM25" s="6" t="str">
        <f>IF(AJ25&gt;Scenario!$B$11,"",IF(AJ$2&lt;&gt;"Ready",AJ$2,IF(ISNUMBER(AK25),(AK25+AL25)*(0+0+IF(Scenario!$B$13="Gross",0,0))/12+((0+0)/12+IF(AND(AJ25&gt;=Scenario!$B$10,MOD(AJ25-Scenario!$B$10,Scenario!$B$18)=0),0*0+0,0)+IF(AJ25=1,0*0+0,0)+IF(AJ25=Scenario!$B$11,0,0)),"INSUFFICIENT FUNDS")))</f>
        <v/>
      </c>
      <c r="AN25" s="6" t="str">
        <f>IF(AJ25&gt;Scenario!$B$11,"",IF(AJ$2&lt;&gt;"Ready",AJ$2,IF(ISNUMBER(AK25),IF((AK25+AL25)*(1+Scenario!$B$12/12)-AM25&lt;0,"INSUFFICIENT FUNDS",(AK25+AL25)*(1+Scenario!$B$12/12)-AM25),"INSUFFICIENT FUNDS")))</f>
        <v/>
      </c>
      <c r="AO25" s="6" t="str">
        <f>IF(AJ25&gt;Scenario!$B$11,"",IF(AJ$2&lt;&gt;"Ready",AJ$2,IF(ISNUMBER(AN25),AO24+AM25,"INSUFFICIENT FUNDS")))</f>
        <v/>
      </c>
      <c r="AP25" t="str">
        <f>IF(AJ25&gt;Scenario!$B$11,"",IF(AJ$2&lt;&gt;"Ready",AJ$2,IF(ISNUMBER(AN25),"OK","INSUFFICIENT FUNDS")))</f>
        <v/>
      </c>
    </row>
    <row r="26" spans="1:42" ht="32.1" customHeight="1" x14ac:dyDescent="0.2">
      <c r="A26">
        <v>22</v>
      </c>
      <c r="B26" s="6" t="str">
        <f>IF(A26&gt;Scenario!$B$11,"",IF(A$2&lt;&gt;"Ready",A$2,IF(G25="OK",E25,"INSUFFICIENT FUNDS")))</f>
        <v/>
      </c>
      <c r="C26" s="6" t="str">
        <f>IF(A26&gt;Scenario!$B$11,"",IF(A$2&lt;&gt;"Ready",A$2,IF(ISNUMBER(B26),IF(AND(A26&gt;=Scenario!$B$10,MOD(A26-Scenario!$B$10,Scenario!$B$18)=0),Scenario!$B$8,0),"INSUFFICIENT FUNDS")))</f>
        <v/>
      </c>
      <c r="D26" s="6" t="str">
        <f>IF(A26&gt;Scenario!$B$11,"",IF(A$2&lt;&gt;"Ready",A$2,IF(ISNUMBER(B26),(B26+C26)*(N('Option A'!$E$14)+N('Option A'!$E$15)+IF(Scenario!$B$13="Gross",N('Option A'!$E$16),0))/12+((N('Option A'!$E$12)+N('Option A'!$E$13))/12+IF(AND(A26&gt;=Scenario!$B$10,MOD(A26-Scenario!$B$10,Scenario!$B$18)=0),N('Option A'!$E$17)*N('Option A'!$E$18)+N('Option A'!$E$20),0)+IF(A26=1,N('Option A'!$E$17)*N('Option A'!$E$19)+N('Option A'!$E$21),0)+IF(A26=Scenario!$B$11,N('Option A'!$E$22),0)),"INSUFFICIENT FUNDS")))</f>
        <v/>
      </c>
      <c r="E26" s="6" t="str">
        <f>IF(A26&gt;Scenario!$B$11,"",IF(A$2&lt;&gt;"Ready",A$2,IF(ISNUMBER(B26),IF((B26+C26)*(1+Scenario!$B$12/12)-D26&lt;0,"INSUFFICIENT FUNDS",(B26+C26)*(1+Scenario!$B$12/12)-D26),"INSUFFICIENT FUNDS")))</f>
        <v/>
      </c>
      <c r="F26" s="6" t="str">
        <f>IF(A26&gt;Scenario!$B$11,"",IF(A$2&lt;&gt;"Ready",A$2,IF(ISNUMBER(E26),F25+D26,"INSUFFICIENT FUNDS")))</f>
        <v/>
      </c>
      <c r="G26" t="str">
        <f>IF(A26&gt;Scenario!$B$11,"",IF(A$2&lt;&gt;"Ready",A$2,IF(ISNUMBER(E26),"OK","INSUFFICIENT FUNDS")))</f>
        <v/>
      </c>
      <c r="H26">
        <v>22</v>
      </c>
      <c r="I26" s="6" t="str">
        <f>IF(H26&gt;Scenario!$B$11,"",IF(H$2&lt;&gt;"Ready",H$2,IF(N25="OK",L25,"INSUFFICIENT FUNDS")))</f>
        <v/>
      </c>
      <c r="J26" s="6" t="str">
        <f>IF(H26&gt;Scenario!$B$11,"",IF(H$2&lt;&gt;"Ready",H$2,IF(ISNUMBER(I26),IF(AND(H26&gt;=Scenario!$B$10,MOD(H26-Scenario!$B$10,Scenario!$B$18)=0),Scenario!$B$8,0),"INSUFFICIENT FUNDS")))</f>
        <v/>
      </c>
      <c r="K26" s="6" t="str">
        <f>IF(H26&gt;Scenario!$B$11,"",IF(H$2&lt;&gt;"Ready",H$2,IF(ISNUMBER(I26),(I26+J26)*(N('Option A'!$E$14)+N('Option A'!$E$15)+IF(Scenario!$B$13="Gross",N('Option A'!$E$16),0))/12+((0+0)/12+IF(AND(H26&gt;=Scenario!$B$10,MOD(H26-Scenario!$B$10,Scenario!$B$18)=0),N('Option A'!$E$17)*N('Option A'!$E$18)+N('Option A'!$E$20),0)+IF(H26=1,N('Option A'!$E$17)*N('Option A'!$E$19)+N('Option A'!$E$21),0)+IF(H26=Scenario!$B$11,N('Option A'!$E$22),0)),"INSUFFICIENT FUNDS")))</f>
        <v/>
      </c>
      <c r="L26" s="6" t="str">
        <f>IF(H26&gt;Scenario!$B$11,"",IF(H$2&lt;&gt;"Ready",H$2,IF(ISNUMBER(I26),IF((I26+J26)*(1+Scenario!$B$12/12)-K26&lt;0,"INSUFFICIENT FUNDS",(I26+J26)*(1+Scenario!$B$12/12)-K26),"INSUFFICIENT FUNDS")))</f>
        <v/>
      </c>
      <c r="M26" s="6" t="str">
        <f>IF(H26&gt;Scenario!$B$11,"",IF(H$2&lt;&gt;"Ready",H$2,IF(ISNUMBER(L26),M25+K26,"INSUFFICIENT FUNDS")))</f>
        <v/>
      </c>
      <c r="N26" t="str">
        <f>IF(H26&gt;Scenario!$B$11,"",IF(H$2&lt;&gt;"Ready",H$2,IF(ISNUMBER(L26),"OK","INSUFFICIENT FUNDS")))</f>
        <v/>
      </c>
      <c r="O26">
        <v>22</v>
      </c>
      <c r="P26" s="6" t="str">
        <f>IF(O26&gt;Scenario!$B$11,"",IF(O$2&lt;&gt;"Ready",O$2,IF(U25="OK",S25,"INSUFFICIENT FUNDS")))</f>
        <v/>
      </c>
      <c r="Q26" s="6" t="str">
        <f>IF(O26&gt;Scenario!$B$11,"",IF(O$2&lt;&gt;"Ready",O$2,IF(ISNUMBER(P26),IF(AND(O26&gt;=Scenario!$B$10,MOD(O26-Scenario!$B$10,Scenario!$B$18)=0),Scenario!$B$8,0),"INSUFFICIENT FUNDS")))</f>
        <v/>
      </c>
      <c r="R26" s="6" t="str">
        <f>IF(O26&gt;Scenario!$B$11,"",IF(O$2&lt;&gt;"Ready",O$2,IF(ISNUMBER(P26),(P26+Q26)*(0+N('Option A'!$E$15)+IF(Scenario!$B$13="Gross",N('Option A'!$E$16),0))/12+((N('Option A'!$E$12)+N('Option A'!$E$13))/12+IF(AND(O26&gt;=Scenario!$B$10,MOD(O26-Scenario!$B$10,Scenario!$B$18)=0),N('Option A'!$E$17)*N('Option A'!$E$18)+N('Option A'!$E$20),0)+IF(O26=1,N('Option A'!$E$17)*N('Option A'!$E$19)+N('Option A'!$E$21),0)+IF(O26=Scenario!$B$11,N('Option A'!$E$22),0)),"INSUFFICIENT FUNDS")))</f>
        <v/>
      </c>
      <c r="S26" s="6" t="str">
        <f>IF(O26&gt;Scenario!$B$11,"",IF(O$2&lt;&gt;"Ready",O$2,IF(ISNUMBER(P26),IF((P26+Q26)*(1+Scenario!$B$12/12)-R26&lt;0,"INSUFFICIENT FUNDS",(P26+Q26)*(1+Scenario!$B$12/12)-R26),"INSUFFICIENT FUNDS")))</f>
        <v/>
      </c>
      <c r="T26" s="6" t="str">
        <f>IF(O26&gt;Scenario!$B$11,"",IF(O$2&lt;&gt;"Ready",O$2,IF(ISNUMBER(S26),T25+R26,"INSUFFICIENT FUNDS")))</f>
        <v/>
      </c>
      <c r="U26" t="str">
        <f>IF(O26&gt;Scenario!$B$11,"",IF(O$2&lt;&gt;"Ready",O$2,IF(ISNUMBER(S26),"OK","INSUFFICIENT FUNDS")))</f>
        <v/>
      </c>
      <c r="V26">
        <v>22</v>
      </c>
      <c r="W26" s="6" t="str">
        <f>IF(V26&gt;Scenario!$B$11,"",IF(V$2&lt;&gt;"Ready",V$2,IF(AB25="OK",Z25,"INSUFFICIENT FUNDS")))</f>
        <v/>
      </c>
      <c r="X26" s="6" t="str">
        <f>IF(V26&gt;Scenario!$B$11,"",IF(V$2&lt;&gt;"Ready",V$2,IF(ISNUMBER(W26),IF(AND(V26&gt;=Scenario!$B$10,MOD(V26-Scenario!$B$10,Scenario!$B$18)=0),Scenario!$B$8,0),"INSUFFICIENT FUNDS")))</f>
        <v/>
      </c>
      <c r="Y26" s="6" t="str">
        <f>IF(V26&gt;Scenario!$B$11,"",IF(V$2&lt;&gt;"Ready",V$2,IF(ISNUMBER(W26),(W26+X26)*(N('Option A'!$E$14)+N('Option A'!$E$15)+IF(Scenario!$B$13="Gross",N('Option A'!$E$16),0))/12+((N('Option A'!$E$12)+N('Option A'!$E$13))/12+IF(AND(V26&gt;=Scenario!$B$10,MOD(V26-Scenario!$B$10,Scenario!$B$18)=0),0*0+0,0)+IF(V26=1,0*0+0,0)+IF(V26=Scenario!$B$11,0,0)),"INSUFFICIENT FUNDS")))</f>
        <v/>
      </c>
      <c r="Z26" s="6" t="str">
        <f>IF(V26&gt;Scenario!$B$11,"",IF(V$2&lt;&gt;"Ready",V$2,IF(ISNUMBER(W26),IF((W26+X26)*(1+Scenario!$B$12/12)-Y26&lt;0,"INSUFFICIENT FUNDS",(W26+X26)*(1+Scenario!$B$12/12)-Y26),"INSUFFICIENT FUNDS")))</f>
        <v/>
      </c>
      <c r="AA26" s="6" t="str">
        <f>IF(V26&gt;Scenario!$B$11,"",IF(V$2&lt;&gt;"Ready",V$2,IF(ISNUMBER(Z26),AA25+Y26,"INSUFFICIENT FUNDS")))</f>
        <v/>
      </c>
      <c r="AB26" t="str">
        <f>IF(V26&gt;Scenario!$B$11,"",IF(V$2&lt;&gt;"Ready",V$2,IF(ISNUMBER(Z26),"OK","INSUFFICIENT FUNDS")))</f>
        <v/>
      </c>
      <c r="AC26">
        <v>22</v>
      </c>
      <c r="AD26" s="6" t="str">
        <f>IF(AC26&gt;Scenario!$B$11,"",IF(AC$2&lt;&gt;"Ready",AC$2,IF(AI25="OK",AG25,"INSUFFICIENT FUNDS")))</f>
        <v/>
      </c>
      <c r="AE26" s="6" t="str">
        <f>IF(AC26&gt;Scenario!$B$11,"",IF(AC$2&lt;&gt;"Ready",AC$2,IF(ISNUMBER(AD26),IF(AND(AC26&gt;=Scenario!$B$10,MOD(AC26-Scenario!$B$10,Scenario!$B$18)=0),Scenario!$B$8,0),"INSUFFICIENT FUNDS")))</f>
        <v/>
      </c>
      <c r="AF26" s="6" t="str">
        <f>IF(AC26&gt;Scenario!$B$11,"",IF(AC$2&lt;&gt;"Ready",AC$2,IF(ISNUMBER(AD26),(AD26+AE26)*(N('Option A'!$E$14)+N('Option A'!$E$15)+IF(Scenario!$B$13="Gross",0,0))/12+((N('Option A'!$E$12)+N('Option A'!$E$13))/12+IF(AND(AC26&gt;=Scenario!$B$10,MOD(AC26-Scenario!$B$10,Scenario!$B$18)=0),N('Option A'!$E$17)*N('Option A'!$E$18)+N('Option A'!$E$20),0)+IF(AC26=1,N('Option A'!$E$17)*N('Option A'!$E$19)+N('Option A'!$E$21),0)+IF(AC26=Scenario!$B$11,N('Option A'!$E$22),0)),"INSUFFICIENT FUNDS")))</f>
        <v/>
      </c>
      <c r="AG26" s="6" t="str">
        <f>IF(AC26&gt;Scenario!$B$11,"",IF(AC$2&lt;&gt;"Ready",AC$2,IF(ISNUMBER(AD26),IF((AD26+AE26)*(1+Scenario!$B$12/12)-AF26&lt;0,"INSUFFICIENT FUNDS",(AD26+AE26)*(1+Scenario!$B$12/12)-AF26),"INSUFFICIENT FUNDS")))</f>
        <v/>
      </c>
      <c r="AH26" s="6" t="str">
        <f>IF(AC26&gt;Scenario!$B$11,"",IF(AC$2&lt;&gt;"Ready",AC$2,IF(ISNUMBER(AG26),AH25+AF26,"INSUFFICIENT FUNDS")))</f>
        <v/>
      </c>
      <c r="AI26" t="str">
        <f>IF(AC26&gt;Scenario!$B$11,"",IF(AC$2&lt;&gt;"Ready",AC$2,IF(ISNUMBER(AG26),"OK","INSUFFICIENT FUNDS")))</f>
        <v/>
      </c>
      <c r="AJ26">
        <v>22</v>
      </c>
      <c r="AK26" s="6" t="str">
        <f>IF(AJ26&gt;Scenario!$B$11,"",IF(AJ$2&lt;&gt;"Ready",AJ$2,IF(AP25="OK",AN25,"INSUFFICIENT FUNDS")))</f>
        <v/>
      </c>
      <c r="AL26" s="6" t="str">
        <f>IF(AJ26&gt;Scenario!$B$11,"",IF(AJ$2&lt;&gt;"Ready",AJ$2,IF(ISNUMBER(AK26),IF(AND(AJ26&gt;=Scenario!$B$10,MOD(AJ26-Scenario!$B$10,Scenario!$B$18)=0),Scenario!$B$8,0),"INSUFFICIENT FUNDS")))</f>
        <v/>
      </c>
      <c r="AM26" s="6" t="str">
        <f>IF(AJ26&gt;Scenario!$B$11,"",IF(AJ$2&lt;&gt;"Ready",AJ$2,IF(ISNUMBER(AK26),(AK26+AL26)*(0+0+IF(Scenario!$B$13="Gross",0,0))/12+((0+0)/12+IF(AND(AJ26&gt;=Scenario!$B$10,MOD(AJ26-Scenario!$B$10,Scenario!$B$18)=0),0*0+0,0)+IF(AJ26=1,0*0+0,0)+IF(AJ26=Scenario!$B$11,0,0)),"INSUFFICIENT FUNDS")))</f>
        <v/>
      </c>
      <c r="AN26" s="6" t="str">
        <f>IF(AJ26&gt;Scenario!$B$11,"",IF(AJ$2&lt;&gt;"Ready",AJ$2,IF(ISNUMBER(AK26),IF((AK26+AL26)*(1+Scenario!$B$12/12)-AM26&lt;0,"INSUFFICIENT FUNDS",(AK26+AL26)*(1+Scenario!$B$12/12)-AM26),"INSUFFICIENT FUNDS")))</f>
        <v/>
      </c>
      <c r="AO26" s="6" t="str">
        <f>IF(AJ26&gt;Scenario!$B$11,"",IF(AJ$2&lt;&gt;"Ready",AJ$2,IF(ISNUMBER(AN26),AO25+AM26,"INSUFFICIENT FUNDS")))</f>
        <v/>
      </c>
      <c r="AP26" t="str">
        <f>IF(AJ26&gt;Scenario!$B$11,"",IF(AJ$2&lt;&gt;"Ready",AJ$2,IF(ISNUMBER(AN26),"OK","INSUFFICIENT FUNDS")))</f>
        <v/>
      </c>
    </row>
    <row r="27" spans="1:42" ht="32.1" customHeight="1" x14ac:dyDescent="0.2">
      <c r="A27">
        <v>23</v>
      </c>
      <c r="B27" s="6" t="str">
        <f>IF(A27&gt;Scenario!$B$11,"",IF(A$2&lt;&gt;"Ready",A$2,IF(G26="OK",E26,"INSUFFICIENT FUNDS")))</f>
        <v/>
      </c>
      <c r="C27" s="6" t="str">
        <f>IF(A27&gt;Scenario!$B$11,"",IF(A$2&lt;&gt;"Ready",A$2,IF(ISNUMBER(B27),IF(AND(A27&gt;=Scenario!$B$10,MOD(A27-Scenario!$B$10,Scenario!$B$18)=0),Scenario!$B$8,0),"INSUFFICIENT FUNDS")))</f>
        <v/>
      </c>
      <c r="D27" s="6" t="str">
        <f>IF(A27&gt;Scenario!$B$11,"",IF(A$2&lt;&gt;"Ready",A$2,IF(ISNUMBER(B27),(B27+C27)*(N('Option A'!$E$14)+N('Option A'!$E$15)+IF(Scenario!$B$13="Gross",N('Option A'!$E$16),0))/12+((N('Option A'!$E$12)+N('Option A'!$E$13))/12+IF(AND(A27&gt;=Scenario!$B$10,MOD(A27-Scenario!$B$10,Scenario!$B$18)=0),N('Option A'!$E$17)*N('Option A'!$E$18)+N('Option A'!$E$20),0)+IF(A27=1,N('Option A'!$E$17)*N('Option A'!$E$19)+N('Option A'!$E$21),0)+IF(A27=Scenario!$B$11,N('Option A'!$E$22),0)),"INSUFFICIENT FUNDS")))</f>
        <v/>
      </c>
      <c r="E27" s="6" t="str">
        <f>IF(A27&gt;Scenario!$B$11,"",IF(A$2&lt;&gt;"Ready",A$2,IF(ISNUMBER(B27),IF((B27+C27)*(1+Scenario!$B$12/12)-D27&lt;0,"INSUFFICIENT FUNDS",(B27+C27)*(1+Scenario!$B$12/12)-D27),"INSUFFICIENT FUNDS")))</f>
        <v/>
      </c>
      <c r="F27" s="6" t="str">
        <f>IF(A27&gt;Scenario!$B$11,"",IF(A$2&lt;&gt;"Ready",A$2,IF(ISNUMBER(E27),F26+D27,"INSUFFICIENT FUNDS")))</f>
        <v/>
      </c>
      <c r="G27" t="str">
        <f>IF(A27&gt;Scenario!$B$11,"",IF(A$2&lt;&gt;"Ready",A$2,IF(ISNUMBER(E27),"OK","INSUFFICIENT FUNDS")))</f>
        <v/>
      </c>
      <c r="H27">
        <v>23</v>
      </c>
      <c r="I27" s="6" t="str">
        <f>IF(H27&gt;Scenario!$B$11,"",IF(H$2&lt;&gt;"Ready",H$2,IF(N26="OK",L26,"INSUFFICIENT FUNDS")))</f>
        <v/>
      </c>
      <c r="J27" s="6" t="str">
        <f>IF(H27&gt;Scenario!$B$11,"",IF(H$2&lt;&gt;"Ready",H$2,IF(ISNUMBER(I27),IF(AND(H27&gt;=Scenario!$B$10,MOD(H27-Scenario!$B$10,Scenario!$B$18)=0),Scenario!$B$8,0),"INSUFFICIENT FUNDS")))</f>
        <v/>
      </c>
      <c r="K27" s="6" t="str">
        <f>IF(H27&gt;Scenario!$B$11,"",IF(H$2&lt;&gt;"Ready",H$2,IF(ISNUMBER(I27),(I27+J27)*(N('Option A'!$E$14)+N('Option A'!$E$15)+IF(Scenario!$B$13="Gross",N('Option A'!$E$16),0))/12+((0+0)/12+IF(AND(H27&gt;=Scenario!$B$10,MOD(H27-Scenario!$B$10,Scenario!$B$18)=0),N('Option A'!$E$17)*N('Option A'!$E$18)+N('Option A'!$E$20),0)+IF(H27=1,N('Option A'!$E$17)*N('Option A'!$E$19)+N('Option A'!$E$21),0)+IF(H27=Scenario!$B$11,N('Option A'!$E$22),0)),"INSUFFICIENT FUNDS")))</f>
        <v/>
      </c>
      <c r="L27" s="6" t="str">
        <f>IF(H27&gt;Scenario!$B$11,"",IF(H$2&lt;&gt;"Ready",H$2,IF(ISNUMBER(I27),IF((I27+J27)*(1+Scenario!$B$12/12)-K27&lt;0,"INSUFFICIENT FUNDS",(I27+J27)*(1+Scenario!$B$12/12)-K27),"INSUFFICIENT FUNDS")))</f>
        <v/>
      </c>
      <c r="M27" s="6" t="str">
        <f>IF(H27&gt;Scenario!$B$11,"",IF(H$2&lt;&gt;"Ready",H$2,IF(ISNUMBER(L27),M26+K27,"INSUFFICIENT FUNDS")))</f>
        <v/>
      </c>
      <c r="N27" t="str">
        <f>IF(H27&gt;Scenario!$B$11,"",IF(H$2&lt;&gt;"Ready",H$2,IF(ISNUMBER(L27),"OK","INSUFFICIENT FUNDS")))</f>
        <v/>
      </c>
      <c r="O27">
        <v>23</v>
      </c>
      <c r="P27" s="6" t="str">
        <f>IF(O27&gt;Scenario!$B$11,"",IF(O$2&lt;&gt;"Ready",O$2,IF(U26="OK",S26,"INSUFFICIENT FUNDS")))</f>
        <v/>
      </c>
      <c r="Q27" s="6" t="str">
        <f>IF(O27&gt;Scenario!$B$11,"",IF(O$2&lt;&gt;"Ready",O$2,IF(ISNUMBER(P27),IF(AND(O27&gt;=Scenario!$B$10,MOD(O27-Scenario!$B$10,Scenario!$B$18)=0),Scenario!$B$8,0),"INSUFFICIENT FUNDS")))</f>
        <v/>
      </c>
      <c r="R27" s="6" t="str">
        <f>IF(O27&gt;Scenario!$B$11,"",IF(O$2&lt;&gt;"Ready",O$2,IF(ISNUMBER(P27),(P27+Q27)*(0+N('Option A'!$E$15)+IF(Scenario!$B$13="Gross",N('Option A'!$E$16),0))/12+((N('Option A'!$E$12)+N('Option A'!$E$13))/12+IF(AND(O27&gt;=Scenario!$B$10,MOD(O27-Scenario!$B$10,Scenario!$B$18)=0),N('Option A'!$E$17)*N('Option A'!$E$18)+N('Option A'!$E$20),0)+IF(O27=1,N('Option A'!$E$17)*N('Option A'!$E$19)+N('Option A'!$E$21),0)+IF(O27=Scenario!$B$11,N('Option A'!$E$22),0)),"INSUFFICIENT FUNDS")))</f>
        <v/>
      </c>
      <c r="S27" s="6" t="str">
        <f>IF(O27&gt;Scenario!$B$11,"",IF(O$2&lt;&gt;"Ready",O$2,IF(ISNUMBER(P27),IF((P27+Q27)*(1+Scenario!$B$12/12)-R27&lt;0,"INSUFFICIENT FUNDS",(P27+Q27)*(1+Scenario!$B$12/12)-R27),"INSUFFICIENT FUNDS")))</f>
        <v/>
      </c>
      <c r="T27" s="6" t="str">
        <f>IF(O27&gt;Scenario!$B$11,"",IF(O$2&lt;&gt;"Ready",O$2,IF(ISNUMBER(S27),T26+R27,"INSUFFICIENT FUNDS")))</f>
        <v/>
      </c>
      <c r="U27" t="str">
        <f>IF(O27&gt;Scenario!$B$11,"",IF(O$2&lt;&gt;"Ready",O$2,IF(ISNUMBER(S27),"OK","INSUFFICIENT FUNDS")))</f>
        <v/>
      </c>
      <c r="V27">
        <v>23</v>
      </c>
      <c r="W27" s="6" t="str">
        <f>IF(V27&gt;Scenario!$B$11,"",IF(V$2&lt;&gt;"Ready",V$2,IF(AB26="OK",Z26,"INSUFFICIENT FUNDS")))</f>
        <v/>
      </c>
      <c r="X27" s="6" t="str">
        <f>IF(V27&gt;Scenario!$B$11,"",IF(V$2&lt;&gt;"Ready",V$2,IF(ISNUMBER(W27),IF(AND(V27&gt;=Scenario!$B$10,MOD(V27-Scenario!$B$10,Scenario!$B$18)=0),Scenario!$B$8,0),"INSUFFICIENT FUNDS")))</f>
        <v/>
      </c>
      <c r="Y27" s="6" t="str">
        <f>IF(V27&gt;Scenario!$B$11,"",IF(V$2&lt;&gt;"Ready",V$2,IF(ISNUMBER(W27),(W27+X27)*(N('Option A'!$E$14)+N('Option A'!$E$15)+IF(Scenario!$B$13="Gross",N('Option A'!$E$16),0))/12+((N('Option A'!$E$12)+N('Option A'!$E$13))/12+IF(AND(V27&gt;=Scenario!$B$10,MOD(V27-Scenario!$B$10,Scenario!$B$18)=0),0*0+0,0)+IF(V27=1,0*0+0,0)+IF(V27=Scenario!$B$11,0,0)),"INSUFFICIENT FUNDS")))</f>
        <v/>
      </c>
      <c r="Z27" s="6" t="str">
        <f>IF(V27&gt;Scenario!$B$11,"",IF(V$2&lt;&gt;"Ready",V$2,IF(ISNUMBER(W27),IF((W27+X27)*(1+Scenario!$B$12/12)-Y27&lt;0,"INSUFFICIENT FUNDS",(W27+X27)*(1+Scenario!$B$12/12)-Y27),"INSUFFICIENT FUNDS")))</f>
        <v/>
      </c>
      <c r="AA27" s="6" t="str">
        <f>IF(V27&gt;Scenario!$B$11,"",IF(V$2&lt;&gt;"Ready",V$2,IF(ISNUMBER(Z27),AA26+Y27,"INSUFFICIENT FUNDS")))</f>
        <v/>
      </c>
      <c r="AB27" t="str">
        <f>IF(V27&gt;Scenario!$B$11,"",IF(V$2&lt;&gt;"Ready",V$2,IF(ISNUMBER(Z27),"OK","INSUFFICIENT FUNDS")))</f>
        <v/>
      </c>
      <c r="AC27">
        <v>23</v>
      </c>
      <c r="AD27" s="6" t="str">
        <f>IF(AC27&gt;Scenario!$B$11,"",IF(AC$2&lt;&gt;"Ready",AC$2,IF(AI26="OK",AG26,"INSUFFICIENT FUNDS")))</f>
        <v/>
      </c>
      <c r="AE27" s="6" t="str">
        <f>IF(AC27&gt;Scenario!$B$11,"",IF(AC$2&lt;&gt;"Ready",AC$2,IF(ISNUMBER(AD27),IF(AND(AC27&gt;=Scenario!$B$10,MOD(AC27-Scenario!$B$10,Scenario!$B$18)=0),Scenario!$B$8,0),"INSUFFICIENT FUNDS")))</f>
        <v/>
      </c>
      <c r="AF27" s="6" t="str">
        <f>IF(AC27&gt;Scenario!$B$11,"",IF(AC$2&lt;&gt;"Ready",AC$2,IF(ISNUMBER(AD27),(AD27+AE27)*(N('Option A'!$E$14)+N('Option A'!$E$15)+IF(Scenario!$B$13="Gross",0,0))/12+((N('Option A'!$E$12)+N('Option A'!$E$13))/12+IF(AND(AC27&gt;=Scenario!$B$10,MOD(AC27-Scenario!$B$10,Scenario!$B$18)=0),N('Option A'!$E$17)*N('Option A'!$E$18)+N('Option A'!$E$20),0)+IF(AC27=1,N('Option A'!$E$17)*N('Option A'!$E$19)+N('Option A'!$E$21),0)+IF(AC27=Scenario!$B$11,N('Option A'!$E$22),0)),"INSUFFICIENT FUNDS")))</f>
        <v/>
      </c>
      <c r="AG27" s="6" t="str">
        <f>IF(AC27&gt;Scenario!$B$11,"",IF(AC$2&lt;&gt;"Ready",AC$2,IF(ISNUMBER(AD27),IF((AD27+AE27)*(1+Scenario!$B$12/12)-AF27&lt;0,"INSUFFICIENT FUNDS",(AD27+AE27)*(1+Scenario!$B$12/12)-AF27),"INSUFFICIENT FUNDS")))</f>
        <v/>
      </c>
      <c r="AH27" s="6" t="str">
        <f>IF(AC27&gt;Scenario!$B$11,"",IF(AC$2&lt;&gt;"Ready",AC$2,IF(ISNUMBER(AG27),AH26+AF27,"INSUFFICIENT FUNDS")))</f>
        <v/>
      </c>
      <c r="AI27" t="str">
        <f>IF(AC27&gt;Scenario!$B$11,"",IF(AC$2&lt;&gt;"Ready",AC$2,IF(ISNUMBER(AG27),"OK","INSUFFICIENT FUNDS")))</f>
        <v/>
      </c>
      <c r="AJ27">
        <v>23</v>
      </c>
      <c r="AK27" s="6" t="str">
        <f>IF(AJ27&gt;Scenario!$B$11,"",IF(AJ$2&lt;&gt;"Ready",AJ$2,IF(AP26="OK",AN26,"INSUFFICIENT FUNDS")))</f>
        <v/>
      </c>
      <c r="AL27" s="6" t="str">
        <f>IF(AJ27&gt;Scenario!$B$11,"",IF(AJ$2&lt;&gt;"Ready",AJ$2,IF(ISNUMBER(AK27),IF(AND(AJ27&gt;=Scenario!$B$10,MOD(AJ27-Scenario!$B$10,Scenario!$B$18)=0),Scenario!$B$8,0),"INSUFFICIENT FUNDS")))</f>
        <v/>
      </c>
      <c r="AM27" s="6" t="str">
        <f>IF(AJ27&gt;Scenario!$B$11,"",IF(AJ$2&lt;&gt;"Ready",AJ$2,IF(ISNUMBER(AK27),(AK27+AL27)*(0+0+IF(Scenario!$B$13="Gross",0,0))/12+((0+0)/12+IF(AND(AJ27&gt;=Scenario!$B$10,MOD(AJ27-Scenario!$B$10,Scenario!$B$18)=0),0*0+0,0)+IF(AJ27=1,0*0+0,0)+IF(AJ27=Scenario!$B$11,0,0)),"INSUFFICIENT FUNDS")))</f>
        <v/>
      </c>
      <c r="AN27" s="6" t="str">
        <f>IF(AJ27&gt;Scenario!$B$11,"",IF(AJ$2&lt;&gt;"Ready",AJ$2,IF(ISNUMBER(AK27),IF((AK27+AL27)*(1+Scenario!$B$12/12)-AM27&lt;0,"INSUFFICIENT FUNDS",(AK27+AL27)*(1+Scenario!$B$12/12)-AM27),"INSUFFICIENT FUNDS")))</f>
        <v/>
      </c>
      <c r="AO27" s="6" t="str">
        <f>IF(AJ27&gt;Scenario!$B$11,"",IF(AJ$2&lt;&gt;"Ready",AJ$2,IF(ISNUMBER(AN27),AO26+AM27,"INSUFFICIENT FUNDS")))</f>
        <v/>
      </c>
      <c r="AP27" t="str">
        <f>IF(AJ27&gt;Scenario!$B$11,"",IF(AJ$2&lt;&gt;"Ready",AJ$2,IF(ISNUMBER(AN27),"OK","INSUFFICIENT FUNDS")))</f>
        <v/>
      </c>
    </row>
    <row r="28" spans="1:42" ht="32.1" customHeight="1" x14ac:dyDescent="0.2">
      <c r="A28">
        <v>24</v>
      </c>
      <c r="B28" s="6" t="str">
        <f>IF(A28&gt;Scenario!$B$11,"",IF(A$2&lt;&gt;"Ready",A$2,IF(G27="OK",E27,"INSUFFICIENT FUNDS")))</f>
        <v/>
      </c>
      <c r="C28" s="6" t="str">
        <f>IF(A28&gt;Scenario!$B$11,"",IF(A$2&lt;&gt;"Ready",A$2,IF(ISNUMBER(B28),IF(AND(A28&gt;=Scenario!$B$10,MOD(A28-Scenario!$B$10,Scenario!$B$18)=0),Scenario!$B$8,0),"INSUFFICIENT FUNDS")))</f>
        <v/>
      </c>
      <c r="D28" s="6" t="str">
        <f>IF(A28&gt;Scenario!$B$11,"",IF(A$2&lt;&gt;"Ready",A$2,IF(ISNUMBER(B28),(B28+C28)*(N('Option A'!$E$14)+N('Option A'!$E$15)+IF(Scenario!$B$13="Gross",N('Option A'!$E$16),0))/12+((N('Option A'!$E$12)+N('Option A'!$E$13))/12+IF(AND(A28&gt;=Scenario!$B$10,MOD(A28-Scenario!$B$10,Scenario!$B$18)=0),N('Option A'!$E$17)*N('Option A'!$E$18)+N('Option A'!$E$20),0)+IF(A28=1,N('Option A'!$E$17)*N('Option A'!$E$19)+N('Option A'!$E$21),0)+IF(A28=Scenario!$B$11,N('Option A'!$E$22),0)),"INSUFFICIENT FUNDS")))</f>
        <v/>
      </c>
      <c r="E28" s="6" t="str">
        <f>IF(A28&gt;Scenario!$B$11,"",IF(A$2&lt;&gt;"Ready",A$2,IF(ISNUMBER(B28),IF((B28+C28)*(1+Scenario!$B$12/12)-D28&lt;0,"INSUFFICIENT FUNDS",(B28+C28)*(1+Scenario!$B$12/12)-D28),"INSUFFICIENT FUNDS")))</f>
        <v/>
      </c>
      <c r="F28" s="6" t="str">
        <f>IF(A28&gt;Scenario!$B$11,"",IF(A$2&lt;&gt;"Ready",A$2,IF(ISNUMBER(E28),F27+D28,"INSUFFICIENT FUNDS")))</f>
        <v/>
      </c>
      <c r="G28" t="str">
        <f>IF(A28&gt;Scenario!$B$11,"",IF(A$2&lt;&gt;"Ready",A$2,IF(ISNUMBER(E28),"OK","INSUFFICIENT FUNDS")))</f>
        <v/>
      </c>
      <c r="H28">
        <v>24</v>
      </c>
      <c r="I28" s="6" t="str">
        <f>IF(H28&gt;Scenario!$B$11,"",IF(H$2&lt;&gt;"Ready",H$2,IF(N27="OK",L27,"INSUFFICIENT FUNDS")))</f>
        <v/>
      </c>
      <c r="J28" s="6" t="str">
        <f>IF(H28&gt;Scenario!$B$11,"",IF(H$2&lt;&gt;"Ready",H$2,IF(ISNUMBER(I28),IF(AND(H28&gt;=Scenario!$B$10,MOD(H28-Scenario!$B$10,Scenario!$B$18)=0),Scenario!$B$8,0),"INSUFFICIENT FUNDS")))</f>
        <v/>
      </c>
      <c r="K28" s="6" t="str">
        <f>IF(H28&gt;Scenario!$B$11,"",IF(H$2&lt;&gt;"Ready",H$2,IF(ISNUMBER(I28),(I28+J28)*(N('Option A'!$E$14)+N('Option A'!$E$15)+IF(Scenario!$B$13="Gross",N('Option A'!$E$16),0))/12+((0+0)/12+IF(AND(H28&gt;=Scenario!$B$10,MOD(H28-Scenario!$B$10,Scenario!$B$18)=0),N('Option A'!$E$17)*N('Option A'!$E$18)+N('Option A'!$E$20),0)+IF(H28=1,N('Option A'!$E$17)*N('Option A'!$E$19)+N('Option A'!$E$21),0)+IF(H28=Scenario!$B$11,N('Option A'!$E$22),0)),"INSUFFICIENT FUNDS")))</f>
        <v/>
      </c>
      <c r="L28" s="6" t="str">
        <f>IF(H28&gt;Scenario!$B$11,"",IF(H$2&lt;&gt;"Ready",H$2,IF(ISNUMBER(I28),IF((I28+J28)*(1+Scenario!$B$12/12)-K28&lt;0,"INSUFFICIENT FUNDS",(I28+J28)*(1+Scenario!$B$12/12)-K28),"INSUFFICIENT FUNDS")))</f>
        <v/>
      </c>
      <c r="M28" s="6" t="str">
        <f>IF(H28&gt;Scenario!$B$11,"",IF(H$2&lt;&gt;"Ready",H$2,IF(ISNUMBER(L28),M27+K28,"INSUFFICIENT FUNDS")))</f>
        <v/>
      </c>
      <c r="N28" t="str">
        <f>IF(H28&gt;Scenario!$B$11,"",IF(H$2&lt;&gt;"Ready",H$2,IF(ISNUMBER(L28),"OK","INSUFFICIENT FUNDS")))</f>
        <v/>
      </c>
      <c r="O28">
        <v>24</v>
      </c>
      <c r="P28" s="6" t="str">
        <f>IF(O28&gt;Scenario!$B$11,"",IF(O$2&lt;&gt;"Ready",O$2,IF(U27="OK",S27,"INSUFFICIENT FUNDS")))</f>
        <v/>
      </c>
      <c r="Q28" s="6" t="str">
        <f>IF(O28&gt;Scenario!$B$11,"",IF(O$2&lt;&gt;"Ready",O$2,IF(ISNUMBER(P28),IF(AND(O28&gt;=Scenario!$B$10,MOD(O28-Scenario!$B$10,Scenario!$B$18)=0),Scenario!$B$8,0),"INSUFFICIENT FUNDS")))</f>
        <v/>
      </c>
      <c r="R28" s="6" t="str">
        <f>IF(O28&gt;Scenario!$B$11,"",IF(O$2&lt;&gt;"Ready",O$2,IF(ISNUMBER(P28),(P28+Q28)*(0+N('Option A'!$E$15)+IF(Scenario!$B$13="Gross",N('Option A'!$E$16),0))/12+((N('Option A'!$E$12)+N('Option A'!$E$13))/12+IF(AND(O28&gt;=Scenario!$B$10,MOD(O28-Scenario!$B$10,Scenario!$B$18)=0),N('Option A'!$E$17)*N('Option A'!$E$18)+N('Option A'!$E$20),0)+IF(O28=1,N('Option A'!$E$17)*N('Option A'!$E$19)+N('Option A'!$E$21),0)+IF(O28=Scenario!$B$11,N('Option A'!$E$22),0)),"INSUFFICIENT FUNDS")))</f>
        <v/>
      </c>
      <c r="S28" s="6" t="str">
        <f>IF(O28&gt;Scenario!$B$11,"",IF(O$2&lt;&gt;"Ready",O$2,IF(ISNUMBER(P28),IF((P28+Q28)*(1+Scenario!$B$12/12)-R28&lt;0,"INSUFFICIENT FUNDS",(P28+Q28)*(1+Scenario!$B$12/12)-R28),"INSUFFICIENT FUNDS")))</f>
        <v/>
      </c>
      <c r="T28" s="6" t="str">
        <f>IF(O28&gt;Scenario!$B$11,"",IF(O$2&lt;&gt;"Ready",O$2,IF(ISNUMBER(S28),T27+R28,"INSUFFICIENT FUNDS")))</f>
        <v/>
      </c>
      <c r="U28" t="str">
        <f>IF(O28&gt;Scenario!$B$11,"",IF(O$2&lt;&gt;"Ready",O$2,IF(ISNUMBER(S28),"OK","INSUFFICIENT FUNDS")))</f>
        <v/>
      </c>
      <c r="V28">
        <v>24</v>
      </c>
      <c r="W28" s="6" t="str">
        <f>IF(V28&gt;Scenario!$B$11,"",IF(V$2&lt;&gt;"Ready",V$2,IF(AB27="OK",Z27,"INSUFFICIENT FUNDS")))</f>
        <v/>
      </c>
      <c r="X28" s="6" t="str">
        <f>IF(V28&gt;Scenario!$B$11,"",IF(V$2&lt;&gt;"Ready",V$2,IF(ISNUMBER(W28),IF(AND(V28&gt;=Scenario!$B$10,MOD(V28-Scenario!$B$10,Scenario!$B$18)=0),Scenario!$B$8,0),"INSUFFICIENT FUNDS")))</f>
        <v/>
      </c>
      <c r="Y28" s="6" t="str">
        <f>IF(V28&gt;Scenario!$B$11,"",IF(V$2&lt;&gt;"Ready",V$2,IF(ISNUMBER(W28),(W28+X28)*(N('Option A'!$E$14)+N('Option A'!$E$15)+IF(Scenario!$B$13="Gross",N('Option A'!$E$16),0))/12+((N('Option A'!$E$12)+N('Option A'!$E$13))/12+IF(AND(V28&gt;=Scenario!$B$10,MOD(V28-Scenario!$B$10,Scenario!$B$18)=0),0*0+0,0)+IF(V28=1,0*0+0,0)+IF(V28=Scenario!$B$11,0,0)),"INSUFFICIENT FUNDS")))</f>
        <v/>
      </c>
      <c r="Z28" s="6" t="str">
        <f>IF(V28&gt;Scenario!$B$11,"",IF(V$2&lt;&gt;"Ready",V$2,IF(ISNUMBER(W28),IF((W28+X28)*(1+Scenario!$B$12/12)-Y28&lt;0,"INSUFFICIENT FUNDS",(W28+X28)*(1+Scenario!$B$12/12)-Y28),"INSUFFICIENT FUNDS")))</f>
        <v/>
      </c>
      <c r="AA28" s="6" t="str">
        <f>IF(V28&gt;Scenario!$B$11,"",IF(V$2&lt;&gt;"Ready",V$2,IF(ISNUMBER(Z28),AA27+Y28,"INSUFFICIENT FUNDS")))</f>
        <v/>
      </c>
      <c r="AB28" t="str">
        <f>IF(V28&gt;Scenario!$B$11,"",IF(V$2&lt;&gt;"Ready",V$2,IF(ISNUMBER(Z28),"OK","INSUFFICIENT FUNDS")))</f>
        <v/>
      </c>
      <c r="AC28">
        <v>24</v>
      </c>
      <c r="AD28" s="6" t="str">
        <f>IF(AC28&gt;Scenario!$B$11,"",IF(AC$2&lt;&gt;"Ready",AC$2,IF(AI27="OK",AG27,"INSUFFICIENT FUNDS")))</f>
        <v/>
      </c>
      <c r="AE28" s="6" t="str">
        <f>IF(AC28&gt;Scenario!$B$11,"",IF(AC$2&lt;&gt;"Ready",AC$2,IF(ISNUMBER(AD28),IF(AND(AC28&gt;=Scenario!$B$10,MOD(AC28-Scenario!$B$10,Scenario!$B$18)=0),Scenario!$B$8,0),"INSUFFICIENT FUNDS")))</f>
        <v/>
      </c>
      <c r="AF28" s="6" t="str">
        <f>IF(AC28&gt;Scenario!$B$11,"",IF(AC$2&lt;&gt;"Ready",AC$2,IF(ISNUMBER(AD28),(AD28+AE28)*(N('Option A'!$E$14)+N('Option A'!$E$15)+IF(Scenario!$B$13="Gross",0,0))/12+((N('Option A'!$E$12)+N('Option A'!$E$13))/12+IF(AND(AC28&gt;=Scenario!$B$10,MOD(AC28-Scenario!$B$10,Scenario!$B$18)=0),N('Option A'!$E$17)*N('Option A'!$E$18)+N('Option A'!$E$20),0)+IF(AC28=1,N('Option A'!$E$17)*N('Option A'!$E$19)+N('Option A'!$E$21),0)+IF(AC28=Scenario!$B$11,N('Option A'!$E$22),0)),"INSUFFICIENT FUNDS")))</f>
        <v/>
      </c>
      <c r="AG28" s="6" t="str">
        <f>IF(AC28&gt;Scenario!$B$11,"",IF(AC$2&lt;&gt;"Ready",AC$2,IF(ISNUMBER(AD28),IF((AD28+AE28)*(1+Scenario!$B$12/12)-AF28&lt;0,"INSUFFICIENT FUNDS",(AD28+AE28)*(1+Scenario!$B$12/12)-AF28),"INSUFFICIENT FUNDS")))</f>
        <v/>
      </c>
      <c r="AH28" s="6" t="str">
        <f>IF(AC28&gt;Scenario!$B$11,"",IF(AC$2&lt;&gt;"Ready",AC$2,IF(ISNUMBER(AG28),AH27+AF28,"INSUFFICIENT FUNDS")))</f>
        <v/>
      </c>
      <c r="AI28" t="str">
        <f>IF(AC28&gt;Scenario!$B$11,"",IF(AC$2&lt;&gt;"Ready",AC$2,IF(ISNUMBER(AG28),"OK","INSUFFICIENT FUNDS")))</f>
        <v/>
      </c>
      <c r="AJ28">
        <v>24</v>
      </c>
      <c r="AK28" s="6" t="str">
        <f>IF(AJ28&gt;Scenario!$B$11,"",IF(AJ$2&lt;&gt;"Ready",AJ$2,IF(AP27="OK",AN27,"INSUFFICIENT FUNDS")))</f>
        <v/>
      </c>
      <c r="AL28" s="6" t="str">
        <f>IF(AJ28&gt;Scenario!$B$11,"",IF(AJ$2&lt;&gt;"Ready",AJ$2,IF(ISNUMBER(AK28),IF(AND(AJ28&gt;=Scenario!$B$10,MOD(AJ28-Scenario!$B$10,Scenario!$B$18)=0),Scenario!$B$8,0),"INSUFFICIENT FUNDS")))</f>
        <v/>
      </c>
      <c r="AM28" s="6" t="str">
        <f>IF(AJ28&gt;Scenario!$B$11,"",IF(AJ$2&lt;&gt;"Ready",AJ$2,IF(ISNUMBER(AK28),(AK28+AL28)*(0+0+IF(Scenario!$B$13="Gross",0,0))/12+((0+0)/12+IF(AND(AJ28&gt;=Scenario!$B$10,MOD(AJ28-Scenario!$B$10,Scenario!$B$18)=0),0*0+0,0)+IF(AJ28=1,0*0+0,0)+IF(AJ28=Scenario!$B$11,0,0)),"INSUFFICIENT FUNDS")))</f>
        <v/>
      </c>
      <c r="AN28" s="6" t="str">
        <f>IF(AJ28&gt;Scenario!$B$11,"",IF(AJ$2&lt;&gt;"Ready",AJ$2,IF(ISNUMBER(AK28),IF((AK28+AL28)*(1+Scenario!$B$12/12)-AM28&lt;0,"INSUFFICIENT FUNDS",(AK28+AL28)*(1+Scenario!$B$12/12)-AM28),"INSUFFICIENT FUNDS")))</f>
        <v/>
      </c>
      <c r="AO28" s="6" t="str">
        <f>IF(AJ28&gt;Scenario!$B$11,"",IF(AJ$2&lt;&gt;"Ready",AJ$2,IF(ISNUMBER(AN28),AO27+AM28,"INSUFFICIENT FUNDS")))</f>
        <v/>
      </c>
      <c r="AP28" t="str">
        <f>IF(AJ28&gt;Scenario!$B$11,"",IF(AJ$2&lt;&gt;"Ready",AJ$2,IF(ISNUMBER(AN28),"OK","INSUFFICIENT FUNDS")))</f>
        <v/>
      </c>
    </row>
    <row r="29" spans="1:42" ht="32.1" customHeight="1" x14ac:dyDescent="0.2">
      <c r="A29">
        <v>25</v>
      </c>
      <c r="B29" s="6" t="str">
        <f>IF(A29&gt;Scenario!$B$11,"",IF(A$2&lt;&gt;"Ready",A$2,IF(G28="OK",E28,"INSUFFICIENT FUNDS")))</f>
        <v/>
      </c>
      <c r="C29" s="6" t="str">
        <f>IF(A29&gt;Scenario!$B$11,"",IF(A$2&lt;&gt;"Ready",A$2,IF(ISNUMBER(B29),IF(AND(A29&gt;=Scenario!$B$10,MOD(A29-Scenario!$B$10,Scenario!$B$18)=0),Scenario!$B$8,0),"INSUFFICIENT FUNDS")))</f>
        <v/>
      </c>
      <c r="D29" s="6" t="str">
        <f>IF(A29&gt;Scenario!$B$11,"",IF(A$2&lt;&gt;"Ready",A$2,IF(ISNUMBER(B29),(B29+C29)*(N('Option A'!$E$14)+N('Option A'!$E$15)+IF(Scenario!$B$13="Gross",N('Option A'!$E$16),0))/12+((N('Option A'!$E$12)+N('Option A'!$E$13))/12+IF(AND(A29&gt;=Scenario!$B$10,MOD(A29-Scenario!$B$10,Scenario!$B$18)=0),N('Option A'!$E$17)*N('Option A'!$E$18)+N('Option A'!$E$20),0)+IF(A29=1,N('Option A'!$E$17)*N('Option A'!$E$19)+N('Option A'!$E$21),0)+IF(A29=Scenario!$B$11,N('Option A'!$E$22),0)),"INSUFFICIENT FUNDS")))</f>
        <v/>
      </c>
      <c r="E29" s="6" t="str">
        <f>IF(A29&gt;Scenario!$B$11,"",IF(A$2&lt;&gt;"Ready",A$2,IF(ISNUMBER(B29),IF((B29+C29)*(1+Scenario!$B$12/12)-D29&lt;0,"INSUFFICIENT FUNDS",(B29+C29)*(1+Scenario!$B$12/12)-D29),"INSUFFICIENT FUNDS")))</f>
        <v/>
      </c>
      <c r="F29" s="6" t="str">
        <f>IF(A29&gt;Scenario!$B$11,"",IF(A$2&lt;&gt;"Ready",A$2,IF(ISNUMBER(E29),F28+D29,"INSUFFICIENT FUNDS")))</f>
        <v/>
      </c>
      <c r="G29" t="str">
        <f>IF(A29&gt;Scenario!$B$11,"",IF(A$2&lt;&gt;"Ready",A$2,IF(ISNUMBER(E29),"OK","INSUFFICIENT FUNDS")))</f>
        <v/>
      </c>
      <c r="H29">
        <v>25</v>
      </c>
      <c r="I29" s="6" t="str">
        <f>IF(H29&gt;Scenario!$B$11,"",IF(H$2&lt;&gt;"Ready",H$2,IF(N28="OK",L28,"INSUFFICIENT FUNDS")))</f>
        <v/>
      </c>
      <c r="J29" s="6" t="str">
        <f>IF(H29&gt;Scenario!$B$11,"",IF(H$2&lt;&gt;"Ready",H$2,IF(ISNUMBER(I29),IF(AND(H29&gt;=Scenario!$B$10,MOD(H29-Scenario!$B$10,Scenario!$B$18)=0),Scenario!$B$8,0),"INSUFFICIENT FUNDS")))</f>
        <v/>
      </c>
      <c r="K29" s="6" t="str">
        <f>IF(H29&gt;Scenario!$B$11,"",IF(H$2&lt;&gt;"Ready",H$2,IF(ISNUMBER(I29),(I29+J29)*(N('Option A'!$E$14)+N('Option A'!$E$15)+IF(Scenario!$B$13="Gross",N('Option A'!$E$16),0))/12+((0+0)/12+IF(AND(H29&gt;=Scenario!$B$10,MOD(H29-Scenario!$B$10,Scenario!$B$18)=0),N('Option A'!$E$17)*N('Option A'!$E$18)+N('Option A'!$E$20),0)+IF(H29=1,N('Option A'!$E$17)*N('Option A'!$E$19)+N('Option A'!$E$21),0)+IF(H29=Scenario!$B$11,N('Option A'!$E$22),0)),"INSUFFICIENT FUNDS")))</f>
        <v/>
      </c>
      <c r="L29" s="6" t="str">
        <f>IF(H29&gt;Scenario!$B$11,"",IF(H$2&lt;&gt;"Ready",H$2,IF(ISNUMBER(I29),IF((I29+J29)*(1+Scenario!$B$12/12)-K29&lt;0,"INSUFFICIENT FUNDS",(I29+J29)*(1+Scenario!$B$12/12)-K29),"INSUFFICIENT FUNDS")))</f>
        <v/>
      </c>
      <c r="M29" s="6" t="str">
        <f>IF(H29&gt;Scenario!$B$11,"",IF(H$2&lt;&gt;"Ready",H$2,IF(ISNUMBER(L29),M28+K29,"INSUFFICIENT FUNDS")))</f>
        <v/>
      </c>
      <c r="N29" t="str">
        <f>IF(H29&gt;Scenario!$B$11,"",IF(H$2&lt;&gt;"Ready",H$2,IF(ISNUMBER(L29),"OK","INSUFFICIENT FUNDS")))</f>
        <v/>
      </c>
      <c r="O29">
        <v>25</v>
      </c>
      <c r="P29" s="6" t="str">
        <f>IF(O29&gt;Scenario!$B$11,"",IF(O$2&lt;&gt;"Ready",O$2,IF(U28="OK",S28,"INSUFFICIENT FUNDS")))</f>
        <v/>
      </c>
      <c r="Q29" s="6" t="str">
        <f>IF(O29&gt;Scenario!$B$11,"",IF(O$2&lt;&gt;"Ready",O$2,IF(ISNUMBER(P29),IF(AND(O29&gt;=Scenario!$B$10,MOD(O29-Scenario!$B$10,Scenario!$B$18)=0),Scenario!$B$8,0),"INSUFFICIENT FUNDS")))</f>
        <v/>
      </c>
      <c r="R29" s="6" t="str">
        <f>IF(O29&gt;Scenario!$B$11,"",IF(O$2&lt;&gt;"Ready",O$2,IF(ISNUMBER(P29),(P29+Q29)*(0+N('Option A'!$E$15)+IF(Scenario!$B$13="Gross",N('Option A'!$E$16),0))/12+((N('Option A'!$E$12)+N('Option A'!$E$13))/12+IF(AND(O29&gt;=Scenario!$B$10,MOD(O29-Scenario!$B$10,Scenario!$B$18)=0),N('Option A'!$E$17)*N('Option A'!$E$18)+N('Option A'!$E$20),0)+IF(O29=1,N('Option A'!$E$17)*N('Option A'!$E$19)+N('Option A'!$E$21),0)+IF(O29=Scenario!$B$11,N('Option A'!$E$22),0)),"INSUFFICIENT FUNDS")))</f>
        <v/>
      </c>
      <c r="S29" s="6" t="str">
        <f>IF(O29&gt;Scenario!$B$11,"",IF(O$2&lt;&gt;"Ready",O$2,IF(ISNUMBER(P29),IF((P29+Q29)*(1+Scenario!$B$12/12)-R29&lt;0,"INSUFFICIENT FUNDS",(P29+Q29)*(1+Scenario!$B$12/12)-R29),"INSUFFICIENT FUNDS")))</f>
        <v/>
      </c>
      <c r="T29" s="6" t="str">
        <f>IF(O29&gt;Scenario!$B$11,"",IF(O$2&lt;&gt;"Ready",O$2,IF(ISNUMBER(S29),T28+R29,"INSUFFICIENT FUNDS")))</f>
        <v/>
      </c>
      <c r="U29" t="str">
        <f>IF(O29&gt;Scenario!$B$11,"",IF(O$2&lt;&gt;"Ready",O$2,IF(ISNUMBER(S29),"OK","INSUFFICIENT FUNDS")))</f>
        <v/>
      </c>
      <c r="V29">
        <v>25</v>
      </c>
      <c r="W29" s="6" t="str">
        <f>IF(V29&gt;Scenario!$B$11,"",IF(V$2&lt;&gt;"Ready",V$2,IF(AB28="OK",Z28,"INSUFFICIENT FUNDS")))</f>
        <v/>
      </c>
      <c r="X29" s="6" t="str">
        <f>IF(V29&gt;Scenario!$B$11,"",IF(V$2&lt;&gt;"Ready",V$2,IF(ISNUMBER(W29),IF(AND(V29&gt;=Scenario!$B$10,MOD(V29-Scenario!$B$10,Scenario!$B$18)=0),Scenario!$B$8,0),"INSUFFICIENT FUNDS")))</f>
        <v/>
      </c>
      <c r="Y29" s="6" t="str">
        <f>IF(V29&gt;Scenario!$B$11,"",IF(V$2&lt;&gt;"Ready",V$2,IF(ISNUMBER(W29),(W29+X29)*(N('Option A'!$E$14)+N('Option A'!$E$15)+IF(Scenario!$B$13="Gross",N('Option A'!$E$16),0))/12+((N('Option A'!$E$12)+N('Option A'!$E$13))/12+IF(AND(V29&gt;=Scenario!$B$10,MOD(V29-Scenario!$B$10,Scenario!$B$18)=0),0*0+0,0)+IF(V29=1,0*0+0,0)+IF(V29=Scenario!$B$11,0,0)),"INSUFFICIENT FUNDS")))</f>
        <v/>
      </c>
      <c r="Z29" s="6" t="str">
        <f>IF(V29&gt;Scenario!$B$11,"",IF(V$2&lt;&gt;"Ready",V$2,IF(ISNUMBER(W29),IF((W29+X29)*(1+Scenario!$B$12/12)-Y29&lt;0,"INSUFFICIENT FUNDS",(W29+X29)*(1+Scenario!$B$12/12)-Y29),"INSUFFICIENT FUNDS")))</f>
        <v/>
      </c>
      <c r="AA29" s="6" t="str">
        <f>IF(V29&gt;Scenario!$B$11,"",IF(V$2&lt;&gt;"Ready",V$2,IF(ISNUMBER(Z29),AA28+Y29,"INSUFFICIENT FUNDS")))</f>
        <v/>
      </c>
      <c r="AB29" t="str">
        <f>IF(V29&gt;Scenario!$B$11,"",IF(V$2&lt;&gt;"Ready",V$2,IF(ISNUMBER(Z29),"OK","INSUFFICIENT FUNDS")))</f>
        <v/>
      </c>
      <c r="AC29">
        <v>25</v>
      </c>
      <c r="AD29" s="6" t="str">
        <f>IF(AC29&gt;Scenario!$B$11,"",IF(AC$2&lt;&gt;"Ready",AC$2,IF(AI28="OK",AG28,"INSUFFICIENT FUNDS")))</f>
        <v/>
      </c>
      <c r="AE29" s="6" t="str">
        <f>IF(AC29&gt;Scenario!$B$11,"",IF(AC$2&lt;&gt;"Ready",AC$2,IF(ISNUMBER(AD29),IF(AND(AC29&gt;=Scenario!$B$10,MOD(AC29-Scenario!$B$10,Scenario!$B$18)=0),Scenario!$B$8,0),"INSUFFICIENT FUNDS")))</f>
        <v/>
      </c>
      <c r="AF29" s="6" t="str">
        <f>IF(AC29&gt;Scenario!$B$11,"",IF(AC$2&lt;&gt;"Ready",AC$2,IF(ISNUMBER(AD29),(AD29+AE29)*(N('Option A'!$E$14)+N('Option A'!$E$15)+IF(Scenario!$B$13="Gross",0,0))/12+((N('Option A'!$E$12)+N('Option A'!$E$13))/12+IF(AND(AC29&gt;=Scenario!$B$10,MOD(AC29-Scenario!$B$10,Scenario!$B$18)=0),N('Option A'!$E$17)*N('Option A'!$E$18)+N('Option A'!$E$20),0)+IF(AC29=1,N('Option A'!$E$17)*N('Option A'!$E$19)+N('Option A'!$E$21),0)+IF(AC29=Scenario!$B$11,N('Option A'!$E$22),0)),"INSUFFICIENT FUNDS")))</f>
        <v/>
      </c>
      <c r="AG29" s="6" t="str">
        <f>IF(AC29&gt;Scenario!$B$11,"",IF(AC$2&lt;&gt;"Ready",AC$2,IF(ISNUMBER(AD29),IF((AD29+AE29)*(1+Scenario!$B$12/12)-AF29&lt;0,"INSUFFICIENT FUNDS",(AD29+AE29)*(1+Scenario!$B$12/12)-AF29),"INSUFFICIENT FUNDS")))</f>
        <v/>
      </c>
      <c r="AH29" s="6" t="str">
        <f>IF(AC29&gt;Scenario!$B$11,"",IF(AC$2&lt;&gt;"Ready",AC$2,IF(ISNUMBER(AG29),AH28+AF29,"INSUFFICIENT FUNDS")))</f>
        <v/>
      </c>
      <c r="AI29" t="str">
        <f>IF(AC29&gt;Scenario!$B$11,"",IF(AC$2&lt;&gt;"Ready",AC$2,IF(ISNUMBER(AG29),"OK","INSUFFICIENT FUNDS")))</f>
        <v/>
      </c>
      <c r="AJ29">
        <v>25</v>
      </c>
      <c r="AK29" s="6" t="str">
        <f>IF(AJ29&gt;Scenario!$B$11,"",IF(AJ$2&lt;&gt;"Ready",AJ$2,IF(AP28="OK",AN28,"INSUFFICIENT FUNDS")))</f>
        <v/>
      </c>
      <c r="AL29" s="6" t="str">
        <f>IF(AJ29&gt;Scenario!$B$11,"",IF(AJ$2&lt;&gt;"Ready",AJ$2,IF(ISNUMBER(AK29),IF(AND(AJ29&gt;=Scenario!$B$10,MOD(AJ29-Scenario!$B$10,Scenario!$B$18)=0),Scenario!$B$8,0),"INSUFFICIENT FUNDS")))</f>
        <v/>
      </c>
      <c r="AM29" s="6" t="str">
        <f>IF(AJ29&gt;Scenario!$B$11,"",IF(AJ$2&lt;&gt;"Ready",AJ$2,IF(ISNUMBER(AK29),(AK29+AL29)*(0+0+IF(Scenario!$B$13="Gross",0,0))/12+((0+0)/12+IF(AND(AJ29&gt;=Scenario!$B$10,MOD(AJ29-Scenario!$B$10,Scenario!$B$18)=0),0*0+0,0)+IF(AJ29=1,0*0+0,0)+IF(AJ29=Scenario!$B$11,0,0)),"INSUFFICIENT FUNDS")))</f>
        <v/>
      </c>
      <c r="AN29" s="6" t="str">
        <f>IF(AJ29&gt;Scenario!$B$11,"",IF(AJ$2&lt;&gt;"Ready",AJ$2,IF(ISNUMBER(AK29),IF((AK29+AL29)*(1+Scenario!$B$12/12)-AM29&lt;0,"INSUFFICIENT FUNDS",(AK29+AL29)*(1+Scenario!$B$12/12)-AM29),"INSUFFICIENT FUNDS")))</f>
        <v/>
      </c>
      <c r="AO29" s="6" t="str">
        <f>IF(AJ29&gt;Scenario!$B$11,"",IF(AJ$2&lt;&gt;"Ready",AJ$2,IF(ISNUMBER(AN29),AO28+AM29,"INSUFFICIENT FUNDS")))</f>
        <v/>
      </c>
      <c r="AP29" t="str">
        <f>IF(AJ29&gt;Scenario!$B$11,"",IF(AJ$2&lt;&gt;"Ready",AJ$2,IF(ISNUMBER(AN29),"OK","INSUFFICIENT FUNDS")))</f>
        <v/>
      </c>
    </row>
    <row r="30" spans="1:42" ht="32.1" customHeight="1" x14ac:dyDescent="0.2">
      <c r="A30">
        <v>26</v>
      </c>
      <c r="B30" s="6" t="str">
        <f>IF(A30&gt;Scenario!$B$11,"",IF(A$2&lt;&gt;"Ready",A$2,IF(G29="OK",E29,"INSUFFICIENT FUNDS")))</f>
        <v/>
      </c>
      <c r="C30" s="6" t="str">
        <f>IF(A30&gt;Scenario!$B$11,"",IF(A$2&lt;&gt;"Ready",A$2,IF(ISNUMBER(B30),IF(AND(A30&gt;=Scenario!$B$10,MOD(A30-Scenario!$B$10,Scenario!$B$18)=0),Scenario!$B$8,0),"INSUFFICIENT FUNDS")))</f>
        <v/>
      </c>
      <c r="D30" s="6" t="str">
        <f>IF(A30&gt;Scenario!$B$11,"",IF(A$2&lt;&gt;"Ready",A$2,IF(ISNUMBER(B30),(B30+C30)*(N('Option A'!$E$14)+N('Option A'!$E$15)+IF(Scenario!$B$13="Gross",N('Option A'!$E$16),0))/12+((N('Option A'!$E$12)+N('Option A'!$E$13))/12+IF(AND(A30&gt;=Scenario!$B$10,MOD(A30-Scenario!$B$10,Scenario!$B$18)=0),N('Option A'!$E$17)*N('Option A'!$E$18)+N('Option A'!$E$20),0)+IF(A30=1,N('Option A'!$E$17)*N('Option A'!$E$19)+N('Option A'!$E$21),0)+IF(A30=Scenario!$B$11,N('Option A'!$E$22),0)),"INSUFFICIENT FUNDS")))</f>
        <v/>
      </c>
      <c r="E30" s="6" t="str">
        <f>IF(A30&gt;Scenario!$B$11,"",IF(A$2&lt;&gt;"Ready",A$2,IF(ISNUMBER(B30),IF((B30+C30)*(1+Scenario!$B$12/12)-D30&lt;0,"INSUFFICIENT FUNDS",(B30+C30)*(1+Scenario!$B$12/12)-D30),"INSUFFICIENT FUNDS")))</f>
        <v/>
      </c>
      <c r="F30" s="6" t="str">
        <f>IF(A30&gt;Scenario!$B$11,"",IF(A$2&lt;&gt;"Ready",A$2,IF(ISNUMBER(E30),F29+D30,"INSUFFICIENT FUNDS")))</f>
        <v/>
      </c>
      <c r="G30" t="str">
        <f>IF(A30&gt;Scenario!$B$11,"",IF(A$2&lt;&gt;"Ready",A$2,IF(ISNUMBER(E30),"OK","INSUFFICIENT FUNDS")))</f>
        <v/>
      </c>
      <c r="H30">
        <v>26</v>
      </c>
      <c r="I30" s="6" t="str">
        <f>IF(H30&gt;Scenario!$B$11,"",IF(H$2&lt;&gt;"Ready",H$2,IF(N29="OK",L29,"INSUFFICIENT FUNDS")))</f>
        <v/>
      </c>
      <c r="J30" s="6" t="str">
        <f>IF(H30&gt;Scenario!$B$11,"",IF(H$2&lt;&gt;"Ready",H$2,IF(ISNUMBER(I30),IF(AND(H30&gt;=Scenario!$B$10,MOD(H30-Scenario!$B$10,Scenario!$B$18)=0),Scenario!$B$8,0),"INSUFFICIENT FUNDS")))</f>
        <v/>
      </c>
      <c r="K30" s="6" t="str">
        <f>IF(H30&gt;Scenario!$B$11,"",IF(H$2&lt;&gt;"Ready",H$2,IF(ISNUMBER(I30),(I30+J30)*(N('Option A'!$E$14)+N('Option A'!$E$15)+IF(Scenario!$B$13="Gross",N('Option A'!$E$16),0))/12+((0+0)/12+IF(AND(H30&gt;=Scenario!$B$10,MOD(H30-Scenario!$B$10,Scenario!$B$18)=0),N('Option A'!$E$17)*N('Option A'!$E$18)+N('Option A'!$E$20),0)+IF(H30=1,N('Option A'!$E$17)*N('Option A'!$E$19)+N('Option A'!$E$21),0)+IF(H30=Scenario!$B$11,N('Option A'!$E$22),0)),"INSUFFICIENT FUNDS")))</f>
        <v/>
      </c>
      <c r="L30" s="6" t="str">
        <f>IF(H30&gt;Scenario!$B$11,"",IF(H$2&lt;&gt;"Ready",H$2,IF(ISNUMBER(I30),IF((I30+J30)*(1+Scenario!$B$12/12)-K30&lt;0,"INSUFFICIENT FUNDS",(I30+J30)*(1+Scenario!$B$12/12)-K30),"INSUFFICIENT FUNDS")))</f>
        <v/>
      </c>
      <c r="M30" s="6" t="str">
        <f>IF(H30&gt;Scenario!$B$11,"",IF(H$2&lt;&gt;"Ready",H$2,IF(ISNUMBER(L30),M29+K30,"INSUFFICIENT FUNDS")))</f>
        <v/>
      </c>
      <c r="N30" t="str">
        <f>IF(H30&gt;Scenario!$B$11,"",IF(H$2&lt;&gt;"Ready",H$2,IF(ISNUMBER(L30),"OK","INSUFFICIENT FUNDS")))</f>
        <v/>
      </c>
      <c r="O30">
        <v>26</v>
      </c>
      <c r="P30" s="6" t="str">
        <f>IF(O30&gt;Scenario!$B$11,"",IF(O$2&lt;&gt;"Ready",O$2,IF(U29="OK",S29,"INSUFFICIENT FUNDS")))</f>
        <v/>
      </c>
      <c r="Q30" s="6" t="str">
        <f>IF(O30&gt;Scenario!$B$11,"",IF(O$2&lt;&gt;"Ready",O$2,IF(ISNUMBER(P30),IF(AND(O30&gt;=Scenario!$B$10,MOD(O30-Scenario!$B$10,Scenario!$B$18)=0),Scenario!$B$8,0),"INSUFFICIENT FUNDS")))</f>
        <v/>
      </c>
      <c r="R30" s="6" t="str">
        <f>IF(O30&gt;Scenario!$B$11,"",IF(O$2&lt;&gt;"Ready",O$2,IF(ISNUMBER(P30),(P30+Q30)*(0+N('Option A'!$E$15)+IF(Scenario!$B$13="Gross",N('Option A'!$E$16),0))/12+((N('Option A'!$E$12)+N('Option A'!$E$13))/12+IF(AND(O30&gt;=Scenario!$B$10,MOD(O30-Scenario!$B$10,Scenario!$B$18)=0),N('Option A'!$E$17)*N('Option A'!$E$18)+N('Option A'!$E$20),0)+IF(O30=1,N('Option A'!$E$17)*N('Option A'!$E$19)+N('Option A'!$E$21),0)+IF(O30=Scenario!$B$11,N('Option A'!$E$22),0)),"INSUFFICIENT FUNDS")))</f>
        <v/>
      </c>
      <c r="S30" s="6" t="str">
        <f>IF(O30&gt;Scenario!$B$11,"",IF(O$2&lt;&gt;"Ready",O$2,IF(ISNUMBER(P30),IF((P30+Q30)*(1+Scenario!$B$12/12)-R30&lt;0,"INSUFFICIENT FUNDS",(P30+Q30)*(1+Scenario!$B$12/12)-R30),"INSUFFICIENT FUNDS")))</f>
        <v/>
      </c>
      <c r="T30" s="6" t="str">
        <f>IF(O30&gt;Scenario!$B$11,"",IF(O$2&lt;&gt;"Ready",O$2,IF(ISNUMBER(S30),T29+R30,"INSUFFICIENT FUNDS")))</f>
        <v/>
      </c>
      <c r="U30" t="str">
        <f>IF(O30&gt;Scenario!$B$11,"",IF(O$2&lt;&gt;"Ready",O$2,IF(ISNUMBER(S30),"OK","INSUFFICIENT FUNDS")))</f>
        <v/>
      </c>
      <c r="V30">
        <v>26</v>
      </c>
      <c r="W30" s="6" t="str">
        <f>IF(V30&gt;Scenario!$B$11,"",IF(V$2&lt;&gt;"Ready",V$2,IF(AB29="OK",Z29,"INSUFFICIENT FUNDS")))</f>
        <v/>
      </c>
      <c r="X30" s="6" t="str">
        <f>IF(V30&gt;Scenario!$B$11,"",IF(V$2&lt;&gt;"Ready",V$2,IF(ISNUMBER(W30),IF(AND(V30&gt;=Scenario!$B$10,MOD(V30-Scenario!$B$10,Scenario!$B$18)=0),Scenario!$B$8,0),"INSUFFICIENT FUNDS")))</f>
        <v/>
      </c>
      <c r="Y30" s="6" t="str">
        <f>IF(V30&gt;Scenario!$B$11,"",IF(V$2&lt;&gt;"Ready",V$2,IF(ISNUMBER(W30),(W30+X30)*(N('Option A'!$E$14)+N('Option A'!$E$15)+IF(Scenario!$B$13="Gross",N('Option A'!$E$16),0))/12+((N('Option A'!$E$12)+N('Option A'!$E$13))/12+IF(AND(V30&gt;=Scenario!$B$10,MOD(V30-Scenario!$B$10,Scenario!$B$18)=0),0*0+0,0)+IF(V30=1,0*0+0,0)+IF(V30=Scenario!$B$11,0,0)),"INSUFFICIENT FUNDS")))</f>
        <v/>
      </c>
      <c r="Z30" s="6" t="str">
        <f>IF(V30&gt;Scenario!$B$11,"",IF(V$2&lt;&gt;"Ready",V$2,IF(ISNUMBER(W30),IF((W30+X30)*(1+Scenario!$B$12/12)-Y30&lt;0,"INSUFFICIENT FUNDS",(W30+X30)*(1+Scenario!$B$12/12)-Y30),"INSUFFICIENT FUNDS")))</f>
        <v/>
      </c>
      <c r="AA30" s="6" t="str">
        <f>IF(V30&gt;Scenario!$B$11,"",IF(V$2&lt;&gt;"Ready",V$2,IF(ISNUMBER(Z30),AA29+Y30,"INSUFFICIENT FUNDS")))</f>
        <v/>
      </c>
      <c r="AB30" t="str">
        <f>IF(V30&gt;Scenario!$B$11,"",IF(V$2&lt;&gt;"Ready",V$2,IF(ISNUMBER(Z30),"OK","INSUFFICIENT FUNDS")))</f>
        <v/>
      </c>
      <c r="AC30">
        <v>26</v>
      </c>
      <c r="AD30" s="6" t="str">
        <f>IF(AC30&gt;Scenario!$B$11,"",IF(AC$2&lt;&gt;"Ready",AC$2,IF(AI29="OK",AG29,"INSUFFICIENT FUNDS")))</f>
        <v/>
      </c>
      <c r="AE30" s="6" t="str">
        <f>IF(AC30&gt;Scenario!$B$11,"",IF(AC$2&lt;&gt;"Ready",AC$2,IF(ISNUMBER(AD30),IF(AND(AC30&gt;=Scenario!$B$10,MOD(AC30-Scenario!$B$10,Scenario!$B$18)=0),Scenario!$B$8,0),"INSUFFICIENT FUNDS")))</f>
        <v/>
      </c>
      <c r="AF30" s="6" t="str">
        <f>IF(AC30&gt;Scenario!$B$11,"",IF(AC$2&lt;&gt;"Ready",AC$2,IF(ISNUMBER(AD30),(AD30+AE30)*(N('Option A'!$E$14)+N('Option A'!$E$15)+IF(Scenario!$B$13="Gross",0,0))/12+((N('Option A'!$E$12)+N('Option A'!$E$13))/12+IF(AND(AC30&gt;=Scenario!$B$10,MOD(AC30-Scenario!$B$10,Scenario!$B$18)=0),N('Option A'!$E$17)*N('Option A'!$E$18)+N('Option A'!$E$20),0)+IF(AC30=1,N('Option A'!$E$17)*N('Option A'!$E$19)+N('Option A'!$E$21),0)+IF(AC30=Scenario!$B$11,N('Option A'!$E$22),0)),"INSUFFICIENT FUNDS")))</f>
        <v/>
      </c>
      <c r="AG30" s="6" t="str">
        <f>IF(AC30&gt;Scenario!$B$11,"",IF(AC$2&lt;&gt;"Ready",AC$2,IF(ISNUMBER(AD30),IF((AD30+AE30)*(1+Scenario!$B$12/12)-AF30&lt;0,"INSUFFICIENT FUNDS",(AD30+AE30)*(1+Scenario!$B$12/12)-AF30),"INSUFFICIENT FUNDS")))</f>
        <v/>
      </c>
      <c r="AH30" s="6" t="str">
        <f>IF(AC30&gt;Scenario!$B$11,"",IF(AC$2&lt;&gt;"Ready",AC$2,IF(ISNUMBER(AG30),AH29+AF30,"INSUFFICIENT FUNDS")))</f>
        <v/>
      </c>
      <c r="AI30" t="str">
        <f>IF(AC30&gt;Scenario!$B$11,"",IF(AC$2&lt;&gt;"Ready",AC$2,IF(ISNUMBER(AG30),"OK","INSUFFICIENT FUNDS")))</f>
        <v/>
      </c>
      <c r="AJ30">
        <v>26</v>
      </c>
      <c r="AK30" s="6" t="str">
        <f>IF(AJ30&gt;Scenario!$B$11,"",IF(AJ$2&lt;&gt;"Ready",AJ$2,IF(AP29="OK",AN29,"INSUFFICIENT FUNDS")))</f>
        <v/>
      </c>
      <c r="AL30" s="6" t="str">
        <f>IF(AJ30&gt;Scenario!$B$11,"",IF(AJ$2&lt;&gt;"Ready",AJ$2,IF(ISNUMBER(AK30),IF(AND(AJ30&gt;=Scenario!$B$10,MOD(AJ30-Scenario!$B$10,Scenario!$B$18)=0),Scenario!$B$8,0),"INSUFFICIENT FUNDS")))</f>
        <v/>
      </c>
      <c r="AM30" s="6" t="str">
        <f>IF(AJ30&gt;Scenario!$B$11,"",IF(AJ$2&lt;&gt;"Ready",AJ$2,IF(ISNUMBER(AK30),(AK30+AL30)*(0+0+IF(Scenario!$B$13="Gross",0,0))/12+((0+0)/12+IF(AND(AJ30&gt;=Scenario!$B$10,MOD(AJ30-Scenario!$B$10,Scenario!$B$18)=0),0*0+0,0)+IF(AJ30=1,0*0+0,0)+IF(AJ30=Scenario!$B$11,0,0)),"INSUFFICIENT FUNDS")))</f>
        <v/>
      </c>
      <c r="AN30" s="6" t="str">
        <f>IF(AJ30&gt;Scenario!$B$11,"",IF(AJ$2&lt;&gt;"Ready",AJ$2,IF(ISNUMBER(AK30),IF((AK30+AL30)*(1+Scenario!$B$12/12)-AM30&lt;0,"INSUFFICIENT FUNDS",(AK30+AL30)*(1+Scenario!$B$12/12)-AM30),"INSUFFICIENT FUNDS")))</f>
        <v/>
      </c>
      <c r="AO30" s="6" t="str">
        <f>IF(AJ30&gt;Scenario!$B$11,"",IF(AJ$2&lt;&gt;"Ready",AJ$2,IF(ISNUMBER(AN30),AO29+AM30,"INSUFFICIENT FUNDS")))</f>
        <v/>
      </c>
      <c r="AP30" t="str">
        <f>IF(AJ30&gt;Scenario!$B$11,"",IF(AJ$2&lt;&gt;"Ready",AJ$2,IF(ISNUMBER(AN30),"OK","INSUFFICIENT FUNDS")))</f>
        <v/>
      </c>
    </row>
    <row r="31" spans="1:42" ht="32.1" customHeight="1" x14ac:dyDescent="0.2">
      <c r="A31">
        <v>27</v>
      </c>
      <c r="B31" s="6" t="str">
        <f>IF(A31&gt;Scenario!$B$11,"",IF(A$2&lt;&gt;"Ready",A$2,IF(G30="OK",E30,"INSUFFICIENT FUNDS")))</f>
        <v/>
      </c>
      <c r="C31" s="6" t="str">
        <f>IF(A31&gt;Scenario!$B$11,"",IF(A$2&lt;&gt;"Ready",A$2,IF(ISNUMBER(B31),IF(AND(A31&gt;=Scenario!$B$10,MOD(A31-Scenario!$B$10,Scenario!$B$18)=0),Scenario!$B$8,0),"INSUFFICIENT FUNDS")))</f>
        <v/>
      </c>
      <c r="D31" s="6" t="str">
        <f>IF(A31&gt;Scenario!$B$11,"",IF(A$2&lt;&gt;"Ready",A$2,IF(ISNUMBER(B31),(B31+C31)*(N('Option A'!$E$14)+N('Option A'!$E$15)+IF(Scenario!$B$13="Gross",N('Option A'!$E$16),0))/12+((N('Option A'!$E$12)+N('Option A'!$E$13))/12+IF(AND(A31&gt;=Scenario!$B$10,MOD(A31-Scenario!$B$10,Scenario!$B$18)=0),N('Option A'!$E$17)*N('Option A'!$E$18)+N('Option A'!$E$20),0)+IF(A31=1,N('Option A'!$E$17)*N('Option A'!$E$19)+N('Option A'!$E$21),0)+IF(A31=Scenario!$B$11,N('Option A'!$E$22),0)),"INSUFFICIENT FUNDS")))</f>
        <v/>
      </c>
      <c r="E31" s="6" t="str">
        <f>IF(A31&gt;Scenario!$B$11,"",IF(A$2&lt;&gt;"Ready",A$2,IF(ISNUMBER(B31),IF((B31+C31)*(1+Scenario!$B$12/12)-D31&lt;0,"INSUFFICIENT FUNDS",(B31+C31)*(1+Scenario!$B$12/12)-D31),"INSUFFICIENT FUNDS")))</f>
        <v/>
      </c>
      <c r="F31" s="6" t="str">
        <f>IF(A31&gt;Scenario!$B$11,"",IF(A$2&lt;&gt;"Ready",A$2,IF(ISNUMBER(E31),F30+D31,"INSUFFICIENT FUNDS")))</f>
        <v/>
      </c>
      <c r="G31" t="str">
        <f>IF(A31&gt;Scenario!$B$11,"",IF(A$2&lt;&gt;"Ready",A$2,IF(ISNUMBER(E31),"OK","INSUFFICIENT FUNDS")))</f>
        <v/>
      </c>
      <c r="H31">
        <v>27</v>
      </c>
      <c r="I31" s="6" t="str">
        <f>IF(H31&gt;Scenario!$B$11,"",IF(H$2&lt;&gt;"Ready",H$2,IF(N30="OK",L30,"INSUFFICIENT FUNDS")))</f>
        <v/>
      </c>
      <c r="J31" s="6" t="str">
        <f>IF(H31&gt;Scenario!$B$11,"",IF(H$2&lt;&gt;"Ready",H$2,IF(ISNUMBER(I31),IF(AND(H31&gt;=Scenario!$B$10,MOD(H31-Scenario!$B$10,Scenario!$B$18)=0),Scenario!$B$8,0),"INSUFFICIENT FUNDS")))</f>
        <v/>
      </c>
      <c r="K31" s="6" t="str">
        <f>IF(H31&gt;Scenario!$B$11,"",IF(H$2&lt;&gt;"Ready",H$2,IF(ISNUMBER(I31),(I31+J31)*(N('Option A'!$E$14)+N('Option A'!$E$15)+IF(Scenario!$B$13="Gross",N('Option A'!$E$16),0))/12+((0+0)/12+IF(AND(H31&gt;=Scenario!$B$10,MOD(H31-Scenario!$B$10,Scenario!$B$18)=0),N('Option A'!$E$17)*N('Option A'!$E$18)+N('Option A'!$E$20),0)+IF(H31=1,N('Option A'!$E$17)*N('Option A'!$E$19)+N('Option A'!$E$21),0)+IF(H31=Scenario!$B$11,N('Option A'!$E$22),0)),"INSUFFICIENT FUNDS")))</f>
        <v/>
      </c>
      <c r="L31" s="6" t="str">
        <f>IF(H31&gt;Scenario!$B$11,"",IF(H$2&lt;&gt;"Ready",H$2,IF(ISNUMBER(I31),IF((I31+J31)*(1+Scenario!$B$12/12)-K31&lt;0,"INSUFFICIENT FUNDS",(I31+J31)*(1+Scenario!$B$12/12)-K31),"INSUFFICIENT FUNDS")))</f>
        <v/>
      </c>
      <c r="M31" s="6" t="str">
        <f>IF(H31&gt;Scenario!$B$11,"",IF(H$2&lt;&gt;"Ready",H$2,IF(ISNUMBER(L31),M30+K31,"INSUFFICIENT FUNDS")))</f>
        <v/>
      </c>
      <c r="N31" t="str">
        <f>IF(H31&gt;Scenario!$B$11,"",IF(H$2&lt;&gt;"Ready",H$2,IF(ISNUMBER(L31),"OK","INSUFFICIENT FUNDS")))</f>
        <v/>
      </c>
      <c r="O31">
        <v>27</v>
      </c>
      <c r="P31" s="6" t="str">
        <f>IF(O31&gt;Scenario!$B$11,"",IF(O$2&lt;&gt;"Ready",O$2,IF(U30="OK",S30,"INSUFFICIENT FUNDS")))</f>
        <v/>
      </c>
      <c r="Q31" s="6" t="str">
        <f>IF(O31&gt;Scenario!$B$11,"",IF(O$2&lt;&gt;"Ready",O$2,IF(ISNUMBER(P31),IF(AND(O31&gt;=Scenario!$B$10,MOD(O31-Scenario!$B$10,Scenario!$B$18)=0),Scenario!$B$8,0),"INSUFFICIENT FUNDS")))</f>
        <v/>
      </c>
      <c r="R31" s="6" t="str">
        <f>IF(O31&gt;Scenario!$B$11,"",IF(O$2&lt;&gt;"Ready",O$2,IF(ISNUMBER(P31),(P31+Q31)*(0+N('Option A'!$E$15)+IF(Scenario!$B$13="Gross",N('Option A'!$E$16),0))/12+((N('Option A'!$E$12)+N('Option A'!$E$13))/12+IF(AND(O31&gt;=Scenario!$B$10,MOD(O31-Scenario!$B$10,Scenario!$B$18)=0),N('Option A'!$E$17)*N('Option A'!$E$18)+N('Option A'!$E$20),0)+IF(O31=1,N('Option A'!$E$17)*N('Option A'!$E$19)+N('Option A'!$E$21),0)+IF(O31=Scenario!$B$11,N('Option A'!$E$22),0)),"INSUFFICIENT FUNDS")))</f>
        <v/>
      </c>
      <c r="S31" s="6" t="str">
        <f>IF(O31&gt;Scenario!$B$11,"",IF(O$2&lt;&gt;"Ready",O$2,IF(ISNUMBER(P31),IF((P31+Q31)*(1+Scenario!$B$12/12)-R31&lt;0,"INSUFFICIENT FUNDS",(P31+Q31)*(1+Scenario!$B$12/12)-R31),"INSUFFICIENT FUNDS")))</f>
        <v/>
      </c>
      <c r="T31" s="6" t="str">
        <f>IF(O31&gt;Scenario!$B$11,"",IF(O$2&lt;&gt;"Ready",O$2,IF(ISNUMBER(S31),T30+R31,"INSUFFICIENT FUNDS")))</f>
        <v/>
      </c>
      <c r="U31" t="str">
        <f>IF(O31&gt;Scenario!$B$11,"",IF(O$2&lt;&gt;"Ready",O$2,IF(ISNUMBER(S31),"OK","INSUFFICIENT FUNDS")))</f>
        <v/>
      </c>
      <c r="V31">
        <v>27</v>
      </c>
      <c r="W31" s="6" t="str">
        <f>IF(V31&gt;Scenario!$B$11,"",IF(V$2&lt;&gt;"Ready",V$2,IF(AB30="OK",Z30,"INSUFFICIENT FUNDS")))</f>
        <v/>
      </c>
      <c r="X31" s="6" t="str">
        <f>IF(V31&gt;Scenario!$B$11,"",IF(V$2&lt;&gt;"Ready",V$2,IF(ISNUMBER(W31),IF(AND(V31&gt;=Scenario!$B$10,MOD(V31-Scenario!$B$10,Scenario!$B$18)=0),Scenario!$B$8,0),"INSUFFICIENT FUNDS")))</f>
        <v/>
      </c>
      <c r="Y31" s="6" t="str">
        <f>IF(V31&gt;Scenario!$B$11,"",IF(V$2&lt;&gt;"Ready",V$2,IF(ISNUMBER(W31),(W31+X31)*(N('Option A'!$E$14)+N('Option A'!$E$15)+IF(Scenario!$B$13="Gross",N('Option A'!$E$16),0))/12+((N('Option A'!$E$12)+N('Option A'!$E$13))/12+IF(AND(V31&gt;=Scenario!$B$10,MOD(V31-Scenario!$B$10,Scenario!$B$18)=0),0*0+0,0)+IF(V31=1,0*0+0,0)+IF(V31=Scenario!$B$11,0,0)),"INSUFFICIENT FUNDS")))</f>
        <v/>
      </c>
      <c r="Z31" s="6" t="str">
        <f>IF(V31&gt;Scenario!$B$11,"",IF(V$2&lt;&gt;"Ready",V$2,IF(ISNUMBER(W31),IF((W31+X31)*(1+Scenario!$B$12/12)-Y31&lt;0,"INSUFFICIENT FUNDS",(W31+X31)*(1+Scenario!$B$12/12)-Y31),"INSUFFICIENT FUNDS")))</f>
        <v/>
      </c>
      <c r="AA31" s="6" t="str">
        <f>IF(V31&gt;Scenario!$B$11,"",IF(V$2&lt;&gt;"Ready",V$2,IF(ISNUMBER(Z31),AA30+Y31,"INSUFFICIENT FUNDS")))</f>
        <v/>
      </c>
      <c r="AB31" t="str">
        <f>IF(V31&gt;Scenario!$B$11,"",IF(V$2&lt;&gt;"Ready",V$2,IF(ISNUMBER(Z31),"OK","INSUFFICIENT FUNDS")))</f>
        <v/>
      </c>
      <c r="AC31">
        <v>27</v>
      </c>
      <c r="AD31" s="6" t="str">
        <f>IF(AC31&gt;Scenario!$B$11,"",IF(AC$2&lt;&gt;"Ready",AC$2,IF(AI30="OK",AG30,"INSUFFICIENT FUNDS")))</f>
        <v/>
      </c>
      <c r="AE31" s="6" t="str">
        <f>IF(AC31&gt;Scenario!$B$11,"",IF(AC$2&lt;&gt;"Ready",AC$2,IF(ISNUMBER(AD31),IF(AND(AC31&gt;=Scenario!$B$10,MOD(AC31-Scenario!$B$10,Scenario!$B$18)=0),Scenario!$B$8,0),"INSUFFICIENT FUNDS")))</f>
        <v/>
      </c>
      <c r="AF31" s="6" t="str">
        <f>IF(AC31&gt;Scenario!$B$11,"",IF(AC$2&lt;&gt;"Ready",AC$2,IF(ISNUMBER(AD31),(AD31+AE31)*(N('Option A'!$E$14)+N('Option A'!$E$15)+IF(Scenario!$B$13="Gross",0,0))/12+((N('Option A'!$E$12)+N('Option A'!$E$13))/12+IF(AND(AC31&gt;=Scenario!$B$10,MOD(AC31-Scenario!$B$10,Scenario!$B$18)=0),N('Option A'!$E$17)*N('Option A'!$E$18)+N('Option A'!$E$20),0)+IF(AC31=1,N('Option A'!$E$17)*N('Option A'!$E$19)+N('Option A'!$E$21),0)+IF(AC31=Scenario!$B$11,N('Option A'!$E$22),0)),"INSUFFICIENT FUNDS")))</f>
        <v/>
      </c>
      <c r="AG31" s="6" t="str">
        <f>IF(AC31&gt;Scenario!$B$11,"",IF(AC$2&lt;&gt;"Ready",AC$2,IF(ISNUMBER(AD31),IF((AD31+AE31)*(1+Scenario!$B$12/12)-AF31&lt;0,"INSUFFICIENT FUNDS",(AD31+AE31)*(1+Scenario!$B$12/12)-AF31),"INSUFFICIENT FUNDS")))</f>
        <v/>
      </c>
      <c r="AH31" s="6" t="str">
        <f>IF(AC31&gt;Scenario!$B$11,"",IF(AC$2&lt;&gt;"Ready",AC$2,IF(ISNUMBER(AG31),AH30+AF31,"INSUFFICIENT FUNDS")))</f>
        <v/>
      </c>
      <c r="AI31" t="str">
        <f>IF(AC31&gt;Scenario!$B$11,"",IF(AC$2&lt;&gt;"Ready",AC$2,IF(ISNUMBER(AG31),"OK","INSUFFICIENT FUNDS")))</f>
        <v/>
      </c>
      <c r="AJ31">
        <v>27</v>
      </c>
      <c r="AK31" s="6" t="str">
        <f>IF(AJ31&gt;Scenario!$B$11,"",IF(AJ$2&lt;&gt;"Ready",AJ$2,IF(AP30="OK",AN30,"INSUFFICIENT FUNDS")))</f>
        <v/>
      </c>
      <c r="AL31" s="6" t="str">
        <f>IF(AJ31&gt;Scenario!$B$11,"",IF(AJ$2&lt;&gt;"Ready",AJ$2,IF(ISNUMBER(AK31),IF(AND(AJ31&gt;=Scenario!$B$10,MOD(AJ31-Scenario!$B$10,Scenario!$B$18)=0),Scenario!$B$8,0),"INSUFFICIENT FUNDS")))</f>
        <v/>
      </c>
      <c r="AM31" s="6" t="str">
        <f>IF(AJ31&gt;Scenario!$B$11,"",IF(AJ$2&lt;&gt;"Ready",AJ$2,IF(ISNUMBER(AK31),(AK31+AL31)*(0+0+IF(Scenario!$B$13="Gross",0,0))/12+((0+0)/12+IF(AND(AJ31&gt;=Scenario!$B$10,MOD(AJ31-Scenario!$B$10,Scenario!$B$18)=0),0*0+0,0)+IF(AJ31=1,0*0+0,0)+IF(AJ31=Scenario!$B$11,0,0)),"INSUFFICIENT FUNDS")))</f>
        <v/>
      </c>
      <c r="AN31" s="6" t="str">
        <f>IF(AJ31&gt;Scenario!$B$11,"",IF(AJ$2&lt;&gt;"Ready",AJ$2,IF(ISNUMBER(AK31),IF((AK31+AL31)*(1+Scenario!$B$12/12)-AM31&lt;0,"INSUFFICIENT FUNDS",(AK31+AL31)*(1+Scenario!$B$12/12)-AM31),"INSUFFICIENT FUNDS")))</f>
        <v/>
      </c>
      <c r="AO31" s="6" t="str">
        <f>IF(AJ31&gt;Scenario!$B$11,"",IF(AJ$2&lt;&gt;"Ready",AJ$2,IF(ISNUMBER(AN31),AO30+AM31,"INSUFFICIENT FUNDS")))</f>
        <v/>
      </c>
      <c r="AP31" t="str">
        <f>IF(AJ31&gt;Scenario!$B$11,"",IF(AJ$2&lt;&gt;"Ready",AJ$2,IF(ISNUMBER(AN31),"OK","INSUFFICIENT FUNDS")))</f>
        <v/>
      </c>
    </row>
    <row r="32" spans="1:42" ht="32.1" customHeight="1" x14ac:dyDescent="0.2">
      <c r="A32">
        <v>28</v>
      </c>
      <c r="B32" s="6" t="str">
        <f>IF(A32&gt;Scenario!$B$11,"",IF(A$2&lt;&gt;"Ready",A$2,IF(G31="OK",E31,"INSUFFICIENT FUNDS")))</f>
        <v/>
      </c>
      <c r="C32" s="6" t="str">
        <f>IF(A32&gt;Scenario!$B$11,"",IF(A$2&lt;&gt;"Ready",A$2,IF(ISNUMBER(B32),IF(AND(A32&gt;=Scenario!$B$10,MOD(A32-Scenario!$B$10,Scenario!$B$18)=0),Scenario!$B$8,0),"INSUFFICIENT FUNDS")))</f>
        <v/>
      </c>
      <c r="D32" s="6" t="str">
        <f>IF(A32&gt;Scenario!$B$11,"",IF(A$2&lt;&gt;"Ready",A$2,IF(ISNUMBER(B32),(B32+C32)*(N('Option A'!$E$14)+N('Option A'!$E$15)+IF(Scenario!$B$13="Gross",N('Option A'!$E$16),0))/12+((N('Option A'!$E$12)+N('Option A'!$E$13))/12+IF(AND(A32&gt;=Scenario!$B$10,MOD(A32-Scenario!$B$10,Scenario!$B$18)=0),N('Option A'!$E$17)*N('Option A'!$E$18)+N('Option A'!$E$20),0)+IF(A32=1,N('Option A'!$E$17)*N('Option A'!$E$19)+N('Option A'!$E$21),0)+IF(A32=Scenario!$B$11,N('Option A'!$E$22),0)),"INSUFFICIENT FUNDS")))</f>
        <v/>
      </c>
      <c r="E32" s="6" t="str">
        <f>IF(A32&gt;Scenario!$B$11,"",IF(A$2&lt;&gt;"Ready",A$2,IF(ISNUMBER(B32),IF((B32+C32)*(1+Scenario!$B$12/12)-D32&lt;0,"INSUFFICIENT FUNDS",(B32+C32)*(1+Scenario!$B$12/12)-D32),"INSUFFICIENT FUNDS")))</f>
        <v/>
      </c>
      <c r="F32" s="6" t="str">
        <f>IF(A32&gt;Scenario!$B$11,"",IF(A$2&lt;&gt;"Ready",A$2,IF(ISNUMBER(E32),F31+D32,"INSUFFICIENT FUNDS")))</f>
        <v/>
      </c>
      <c r="G32" t="str">
        <f>IF(A32&gt;Scenario!$B$11,"",IF(A$2&lt;&gt;"Ready",A$2,IF(ISNUMBER(E32),"OK","INSUFFICIENT FUNDS")))</f>
        <v/>
      </c>
      <c r="H32">
        <v>28</v>
      </c>
      <c r="I32" s="6" t="str">
        <f>IF(H32&gt;Scenario!$B$11,"",IF(H$2&lt;&gt;"Ready",H$2,IF(N31="OK",L31,"INSUFFICIENT FUNDS")))</f>
        <v/>
      </c>
      <c r="J32" s="6" t="str">
        <f>IF(H32&gt;Scenario!$B$11,"",IF(H$2&lt;&gt;"Ready",H$2,IF(ISNUMBER(I32),IF(AND(H32&gt;=Scenario!$B$10,MOD(H32-Scenario!$B$10,Scenario!$B$18)=0),Scenario!$B$8,0),"INSUFFICIENT FUNDS")))</f>
        <v/>
      </c>
      <c r="K32" s="6" t="str">
        <f>IF(H32&gt;Scenario!$B$11,"",IF(H$2&lt;&gt;"Ready",H$2,IF(ISNUMBER(I32),(I32+J32)*(N('Option A'!$E$14)+N('Option A'!$E$15)+IF(Scenario!$B$13="Gross",N('Option A'!$E$16),0))/12+((0+0)/12+IF(AND(H32&gt;=Scenario!$B$10,MOD(H32-Scenario!$B$10,Scenario!$B$18)=0),N('Option A'!$E$17)*N('Option A'!$E$18)+N('Option A'!$E$20),0)+IF(H32=1,N('Option A'!$E$17)*N('Option A'!$E$19)+N('Option A'!$E$21),0)+IF(H32=Scenario!$B$11,N('Option A'!$E$22),0)),"INSUFFICIENT FUNDS")))</f>
        <v/>
      </c>
      <c r="L32" s="6" t="str">
        <f>IF(H32&gt;Scenario!$B$11,"",IF(H$2&lt;&gt;"Ready",H$2,IF(ISNUMBER(I32),IF((I32+J32)*(1+Scenario!$B$12/12)-K32&lt;0,"INSUFFICIENT FUNDS",(I32+J32)*(1+Scenario!$B$12/12)-K32),"INSUFFICIENT FUNDS")))</f>
        <v/>
      </c>
      <c r="M32" s="6" t="str">
        <f>IF(H32&gt;Scenario!$B$11,"",IF(H$2&lt;&gt;"Ready",H$2,IF(ISNUMBER(L32),M31+K32,"INSUFFICIENT FUNDS")))</f>
        <v/>
      </c>
      <c r="N32" t="str">
        <f>IF(H32&gt;Scenario!$B$11,"",IF(H$2&lt;&gt;"Ready",H$2,IF(ISNUMBER(L32),"OK","INSUFFICIENT FUNDS")))</f>
        <v/>
      </c>
      <c r="O32">
        <v>28</v>
      </c>
      <c r="P32" s="6" t="str">
        <f>IF(O32&gt;Scenario!$B$11,"",IF(O$2&lt;&gt;"Ready",O$2,IF(U31="OK",S31,"INSUFFICIENT FUNDS")))</f>
        <v/>
      </c>
      <c r="Q32" s="6" t="str">
        <f>IF(O32&gt;Scenario!$B$11,"",IF(O$2&lt;&gt;"Ready",O$2,IF(ISNUMBER(P32),IF(AND(O32&gt;=Scenario!$B$10,MOD(O32-Scenario!$B$10,Scenario!$B$18)=0),Scenario!$B$8,0),"INSUFFICIENT FUNDS")))</f>
        <v/>
      </c>
      <c r="R32" s="6" t="str">
        <f>IF(O32&gt;Scenario!$B$11,"",IF(O$2&lt;&gt;"Ready",O$2,IF(ISNUMBER(P32),(P32+Q32)*(0+N('Option A'!$E$15)+IF(Scenario!$B$13="Gross",N('Option A'!$E$16),0))/12+((N('Option A'!$E$12)+N('Option A'!$E$13))/12+IF(AND(O32&gt;=Scenario!$B$10,MOD(O32-Scenario!$B$10,Scenario!$B$18)=0),N('Option A'!$E$17)*N('Option A'!$E$18)+N('Option A'!$E$20),0)+IF(O32=1,N('Option A'!$E$17)*N('Option A'!$E$19)+N('Option A'!$E$21),0)+IF(O32=Scenario!$B$11,N('Option A'!$E$22),0)),"INSUFFICIENT FUNDS")))</f>
        <v/>
      </c>
      <c r="S32" s="6" t="str">
        <f>IF(O32&gt;Scenario!$B$11,"",IF(O$2&lt;&gt;"Ready",O$2,IF(ISNUMBER(P32),IF((P32+Q32)*(1+Scenario!$B$12/12)-R32&lt;0,"INSUFFICIENT FUNDS",(P32+Q32)*(1+Scenario!$B$12/12)-R32),"INSUFFICIENT FUNDS")))</f>
        <v/>
      </c>
      <c r="T32" s="6" t="str">
        <f>IF(O32&gt;Scenario!$B$11,"",IF(O$2&lt;&gt;"Ready",O$2,IF(ISNUMBER(S32),T31+R32,"INSUFFICIENT FUNDS")))</f>
        <v/>
      </c>
      <c r="U32" t="str">
        <f>IF(O32&gt;Scenario!$B$11,"",IF(O$2&lt;&gt;"Ready",O$2,IF(ISNUMBER(S32),"OK","INSUFFICIENT FUNDS")))</f>
        <v/>
      </c>
      <c r="V32">
        <v>28</v>
      </c>
      <c r="W32" s="6" t="str">
        <f>IF(V32&gt;Scenario!$B$11,"",IF(V$2&lt;&gt;"Ready",V$2,IF(AB31="OK",Z31,"INSUFFICIENT FUNDS")))</f>
        <v/>
      </c>
      <c r="X32" s="6" t="str">
        <f>IF(V32&gt;Scenario!$B$11,"",IF(V$2&lt;&gt;"Ready",V$2,IF(ISNUMBER(W32),IF(AND(V32&gt;=Scenario!$B$10,MOD(V32-Scenario!$B$10,Scenario!$B$18)=0),Scenario!$B$8,0),"INSUFFICIENT FUNDS")))</f>
        <v/>
      </c>
      <c r="Y32" s="6" t="str">
        <f>IF(V32&gt;Scenario!$B$11,"",IF(V$2&lt;&gt;"Ready",V$2,IF(ISNUMBER(W32),(W32+X32)*(N('Option A'!$E$14)+N('Option A'!$E$15)+IF(Scenario!$B$13="Gross",N('Option A'!$E$16),0))/12+((N('Option A'!$E$12)+N('Option A'!$E$13))/12+IF(AND(V32&gt;=Scenario!$B$10,MOD(V32-Scenario!$B$10,Scenario!$B$18)=0),0*0+0,0)+IF(V32=1,0*0+0,0)+IF(V32=Scenario!$B$11,0,0)),"INSUFFICIENT FUNDS")))</f>
        <v/>
      </c>
      <c r="Z32" s="6" t="str">
        <f>IF(V32&gt;Scenario!$B$11,"",IF(V$2&lt;&gt;"Ready",V$2,IF(ISNUMBER(W32),IF((W32+X32)*(1+Scenario!$B$12/12)-Y32&lt;0,"INSUFFICIENT FUNDS",(W32+X32)*(1+Scenario!$B$12/12)-Y32),"INSUFFICIENT FUNDS")))</f>
        <v/>
      </c>
      <c r="AA32" s="6" t="str">
        <f>IF(V32&gt;Scenario!$B$11,"",IF(V$2&lt;&gt;"Ready",V$2,IF(ISNUMBER(Z32),AA31+Y32,"INSUFFICIENT FUNDS")))</f>
        <v/>
      </c>
      <c r="AB32" t="str">
        <f>IF(V32&gt;Scenario!$B$11,"",IF(V$2&lt;&gt;"Ready",V$2,IF(ISNUMBER(Z32),"OK","INSUFFICIENT FUNDS")))</f>
        <v/>
      </c>
      <c r="AC32">
        <v>28</v>
      </c>
      <c r="AD32" s="6" t="str">
        <f>IF(AC32&gt;Scenario!$B$11,"",IF(AC$2&lt;&gt;"Ready",AC$2,IF(AI31="OK",AG31,"INSUFFICIENT FUNDS")))</f>
        <v/>
      </c>
      <c r="AE32" s="6" t="str">
        <f>IF(AC32&gt;Scenario!$B$11,"",IF(AC$2&lt;&gt;"Ready",AC$2,IF(ISNUMBER(AD32),IF(AND(AC32&gt;=Scenario!$B$10,MOD(AC32-Scenario!$B$10,Scenario!$B$18)=0),Scenario!$B$8,0),"INSUFFICIENT FUNDS")))</f>
        <v/>
      </c>
      <c r="AF32" s="6" t="str">
        <f>IF(AC32&gt;Scenario!$B$11,"",IF(AC$2&lt;&gt;"Ready",AC$2,IF(ISNUMBER(AD32),(AD32+AE32)*(N('Option A'!$E$14)+N('Option A'!$E$15)+IF(Scenario!$B$13="Gross",0,0))/12+((N('Option A'!$E$12)+N('Option A'!$E$13))/12+IF(AND(AC32&gt;=Scenario!$B$10,MOD(AC32-Scenario!$B$10,Scenario!$B$18)=0),N('Option A'!$E$17)*N('Option A'!$E$18)+N('Option A'!$E$20),0)+IF(AC32=1,N('Option A'!$E$17)*N('Option A'!$E$19)+N('Option A'!$E$21),0)+IF(AC32=Scenario!$B$11,N('Option A'!$E$22),0)),"INSUFFICIENT FUNDS")))</f>
        <v/>
      </c>
      <c r="AG32" s="6" t="str">
        <f>IF(AC32&gt;Scenario!$B$11,"",IF(AC$2&lt;&gt;"Ready",AC$2,IF(ISNUMBER(AD32),IF((AD32+AE32)*(1+Scenario!$B$12/12)-AF32&lt;0,"INSUFFICIENT FUNDS",(AD32+AE32)*(1+Scenario!$B$12/12)-AF32),"INSUFFICIENT FUNDS")))</f>
        <v/>
      </c>
      <c r="AH32" s="6" t="str">
        <f>IF(AC32&gt;Scenario!$B$11,"",IF(AC$2&lt;&gt;"Ready",AC$2,IF(ISNUMBER(AG32),AH31+AF32,"INSUFFICIENT FUNDS")))</f>
        <v/>
      </c>
      <c r="AI32" t="str">
        <f>IF(AC32&gt;Scenario!$B$11,"",IF(AC$2&lt;&gt;"Ready",AC$2,IF(ISNUMBER(AG32),"OK","INSUFFICIENT FUNDS")))</f>
        <v/>
      </c>
      <c r="AJ32">
        <v>28</v>
      </c>
      <c r="AK32" s="6" t="str">
        <f>IF(AJ32&gt;Scenario!$B$11,"",IF(AJ$2&lt;&gt;"Ready",AJ$2,IF(AP31="OK",AN31,"INSUFFICIENT FUNDS")))</f>
        <v/>
      </c>
      <c r="AL32" s="6" t="str">
        <f>IF(AJ32&gt;Scenario!$B$11,"",IF(AJ$2&lt;&gt;"Ready",AJ$2,IF(ISNUMBER(AK32),IF(AND(AJ32&gt;=Scenario!$B$10,MOD(AJ32-Scenario!$B$10,Scenario!$B$18)=0),Scenario!$B$8,0),"INSUFFICIENT FUNDS")))</f>
        <v/>
      </c>
      <c r="AM32" s="6" t="str">
        <f>IF(AJ32&gt;Scenario!$B$11,"",IF(AJ$2&lt;&gt;"Ready",AJ$2,IF(ISNUMBER(AK32),(AK32+AL32)*(0+0+IF(Scenario!$B$13="Gross",0,0))/12+((0+0)/12+IF(AND(AJ32&gt;=Scenario!$B$10,MOD(AJ32-Scenario!$B$10,Scenario!$B$18)=0),0*0+0,0)+IF(AJ32=1,0*0+0,0)+IF(AJ32=Scenario!$B$11,0,0)),"INSUFFICIENT FUNDS")))</f>
        <v/>
      </c>
      <c r="AN32" s="6" t="str">
        <f>IF(AJ32&gt;Scenario!$B$11,"",IF(AJ$2&lt;&gt;"Ready",AJ$2,IF(ISNUMBER(AK32),IF((AK32+AL32)*(1+Scenario!$B$12/12)-AM32&lt;0,"INSUFFICIENT FUNDS",(AK32+AL32)*(1+Scenario!$B$12/12)-AM32),"INSUFFICIENT FUNDS")))</f>
        <v/>
      </c>
      <c r="AO32" s="6" t="str">
        <f>IF(AJ32&gt;Scenario!$B$11,"",IF(AJ$2&lt;&gt;"Ready",AJ$2,IF(ISNUMBER(AN32),AO31+AM32,"INSUFFICIENT FUNDS")))</f>
        <v/>
      </c>
      <c r="AP32" t="str">
        <f>IF(AJ32&gt;Scenario!$B$11,"",IF(AJ$2&lt;&gt;"Ready",AJ$2,IF(ISNUMBER(AN32),"OK","INSUFFICIENT FUNDS")))</f>
        <v/>
      </c>
    </row>
    <row r="33" spans="1:42" ht="32.1" customHeight="1" x14ac:dyDescent="0.2">
      <c r="A33">
        <v>29</v>
      </c>
      <c r="B33" s="6" t="str">
        <f>IF(A33&gt;Scenario!$B$11,"",IF(A$2&lt;&gt;"Ready",A$2,IF(G32="OK",E32,"INSUFFICIENT FUNDS")))</f>
        <v/>
      </c>
      <c r="C33" s="6" t="str">
        <f>IF(A33&gt;Scenario!$B$11,"",IF(A$2&lt;&gt;"Ready",A$2,IF(ISNUMBER(B33),IF(AND(A33&gt;=Scenario!$B$10,MOD(A33-Scenario!$B$10,Scenario!$B$18)=0),Scenario!$B$8,0),"INSUFFICIENT FUNDS")))</f>
        <v/>
      </c>
      <c r="D33" s="6" t="str">
        <f>IF(A33&gt;Scenario!$B$11,"",IF(A$2&lt;&gt;"Ready",A$2,IF(ISNUMBER(B33),(B33+C33)*(N('Option A'!$E$14)+N('Option A'!$E$15)+IF(Scenario!$B$13="Gross",N('Option A'!$E$16),0))/12+((N('Option A'!$E$12)+N('Option A'!$E$13))/12+IF(AND(A33&gt;=Scenario!$B$10,MOD(A33-Scenario!$B$10,Scenario!$B$18)=0),N('Option A'!$E$17)*N('Option A'!$E$18)+N('Option A'!$E$20),0)+IF(A33=1,N('Option A'!$E$17)*N('Option A'!$E$19)+N('Option A'!$E$21),0)+IF(A33=Scenario!$B$11,N('Option A'!$E$22),0)),"INSUFFICIENT FUNDS")))</f>
        <v/>
      </c>
      <c r="E33" s="6" t="str">
        <f>IF(A33&gt;Scenario!$B$11,"",IF(A$2&lt;&gt;"Ready",A$2,IF(ISNUMBER(B33),IF((B33+C33)*(1+Scenario!$B$12/12)-D33&lt;0,"INSUFFICIENT FUNDS",(B33+C33)*(1+Scenario!$B$12/12)-D33),"INSUFFICIENT FUNDS")))</f>
        <v/>
      </c>
      <c r="F33" s="6" t="str">
        <f>IF(A33&gt;Scenario!$B$11,"",IF(A$2&lt;&gt;"Ready",A$2,IF(ISNUMBER(E33),F32+D33,"INSUFFICIENT FUNDS")))</f>
        <v/>
      </c>
      <c r="G33" t="str">
        <f>IF(A33&gt;Scenario!$B$11,"",IF(A$2&lt;&gt;"Ready",A$2,IF(ISNUMBER(E33),"OK","INSUFFICIENT FUNDS")))</f>
        <v/>
      </c>
      <c r="H33">
        <v>29</v>
      </c>
      <c r="I33" s="6" t="str">
        <f>IF(H33&gt;Scenario!$B$11,"",IF(H$2&lt;&gt;"Ready",H$2,IF(N32="OK",L32,"INSUFFICIENT FUNDS")))</f>
        <v/>
      </c>
      <c r="J33" s="6" t="str">
        <f>IF(H33&gt;Scenario!$B$11,"",IF(H$2&lt;&gt;"Ready",H$2,IF(ISNUMBER(I33),IF(AND(H33&gt;=Scenario!$B$10,MOD(H33-Scenario!$B$10,Scenario!$B$18)=0),Scenario!$B$8,0),"INSUFFICIENT FUNDS")))</f>
        <v/>
      </c>
      <c r="K33" s="6" t="str">
        <f>IF(H33&gt;Scenario!$B$11,"",IF(H$2&lt;&gt;"Ready",H$2,IF(ISNUMBER(I33),(I33+J33)*(N('Option A'!$E$14)+N('Option A'!$E$15)+IF(Scenario!$B$13="Gross",N('Option A'!$E$16),0))/12+((0+0)/12+IF(AND(H33&gt;=Scenario!$B$10,MOD(H33-Scenario!$B$10,Scenario!$B$18)=0),N('Option A'!$E$17)*N('Option A'!$E$18)+N('Option A'!$E$20),0)+IF(H33=1,N('Option A'!$E$17)*N('Option A'!$E$19)+N('Option A'!$E$21),0)+IF(H33=Scenario!$B$11,N('Option A'!$E$22),0)),"INSUFFICIENT FUNDS")))</f>
        <v/>
      </c>
      <c r="L33" s="6" t="str">
        <f>IF(H33&gt;Scenario!$B$11,"",IF(H$2&lt;&gt;"Ready",H$2,IF(ISNUMBER(I33),IF((I33+J33)*(1+Scenario!$B$12/12)-K33&lt;0,"INSUFFICIENT FUNDS",(I33+J33)*(1+Scenario!$B$12/12)-K33),"INSUFFICIENT FUNDS")))</f>
        <v/>
      </c>
      <c r="M33" s="6" t="str">
        <f>IF(H33&gt;Scenario!$B$11,"",IF(H$2&lt;&gt;"Ready",H$2,IF(ISNUMBER(L33),M32+K33,"INSUFFICIENT FUNDS")))</f>
        <v/>
      </c>
      <c r="N33" t="str">
        <f>IF(H33&gt;Scenario!$B$11,"",IF(H$2&lt;&gt;"Ready",H$2,IF(ISNUMBER(L33),"OK","INSUFFICIENT FUNDS")))</f>
        <v/>
      </c>
      <c r="O33">
        <v>29</v>
      </c>
      <c r="P33" s="6" t="str">
        <f>IF(O33&gt;Scenario!$B$11,"",IF(O$2&lt;&gt;"Ready",O$2,IF(U32="OK",S32,"INSUFFICIENT FUNDS")))</f>
        <v/>
      </c>
      <c r="Q33" s="6" t="str">
        <f>IF(O33&gt;Scenario!$B$11,"",IF(O$2&lt;&gt;"Ready",O$2,IF(ISNUMBER(P33),IF(AND(O33&gt;=Scenario!$B$10,MOD(O33-Scenario!$B$10,Scenario!$B$18)=0),Scenario!$B$8,0),"INSUFFICIENT FUNDS")))</f>
        <v/>
      </c>
      <c r="R33" s="6" t="str">
        <f>IF(O33&gt;Scenario!$B$11,"",IF(O$2&lt;&gt;"Ready",O$2,IF(ISNUMBER(P33),(P33+Q33)*(0+N('Option A'!$E$15)+IF(Scenario!$B$13="Gross",N('Option A'!$E$16),0))/12+((N('Option A'!$E$12)+N('Option A'!$E$13))/12+IF(AND(O33&gt;=Scenario!$B$10,MOD(O33-Scenario!$B$10,Scenario!$B$18)=0),N('Option A'!$E$17)*N('Option A'!$E$18)+N('Option A'!$E$20),0)+IF(O33=1,N('Option A'!$E$17)*N('Option A'!$E$19)+N('Option A'!$E$21),0)+IF(O33=Scenario!$B$11,N('Option A'!$E$22),0)),"INSUFFICIENT FUNDS")))</f>
        <v/>
      </c>
      <c r="S33" s="6" t="str">
        <f>IF(O33&gt;Scenario!$B$11,"",IF(O$2&lt;&gt;"Ready",O$2,IF(ISNUMBER(P33),IF((P33+Q33)*(1+Scenario!$B$12/12)-R33&lt;0,"INSUFFICIENT FUNDS",(P33+Q33)*(1+Scenario!$B$12/12)-R33),"INSUFFICIENT FUNDS")))</f>
        <v/>
      </c>
      <c r="T33" s="6" t="str">
        <f>IF(O33&gt;Scenario!$B$11,"",IF(O$2&lt;&gt;"Ready",O$2,IF(ISNUMBER(S33),T32+R33,"INSUFFICIENT FUNDS")))</f>
        <v/>
      </c>
      <c r="U33" t="str">
        <f>IF(O33&gt;Scenario!$B$11,"",IF(O$2&lt;&gt;"Ready",O$2,IF(ISNUMBER(S33),"OK","INSUFFICIENT FUNDS")))</f>
        <v/>
      </c>
      <c r="V33">
        <v>29</v>
      </c>
      <c r="W33" s="6" t="str">
        <f>IF(V33&gt;Scenario!$B$11,"",IF(V$2&lt;&gt;"Ready",V$2,IF(AB32="OK",Z32,"INSUFFICIENT FUNDS")))</f>
        <v/>
      </c>
      <c r="X33" s="6" t="str">
        <f>IF(V33&gt;Scenario!$B$11,"",IF(V$2&lt;&gt;"Ready",V$2,IF(ISNUMBER(W33),IF(AND(V33&gt;=Scenario!$B$10,MOD(V33-Scenario!$B$10,Scenario!$B$18)=0),Scenario!$B$8,0),"INSUFFICIENT FUNDS")))</f>
        <v/>
      </c>
      <c r="Y33" s="6" t="str">
        <f>IF(V33&gt;Scenario!$B$11,"",IF(V$2&lt;&gt;"Ready",V$2,IF(ISNUMBER(W33),(W33+X33)*(N('Option A'!$E$14)+N('Option A'!$E$15)+IF(Scenario!$B$13="Gross",N('Option A'!$E$16),0))/12+((N('Option A'!$E$12)+N('Option A'!$E$13))/12+IF(AND(V33&gt;=Scenario!$B$10,MOD(V33-Scenario!$B$10,Scenario!$B$18)=0),0*0+0,0)+IF(V33=1,0*0+0,0)+IF(V33=Scenario!$B$11,0,0)),"INSUFFICIENT FUNDS")))</f>
        <v/>
      </c>
      <c r="Z33" s="6" t="str">
        <f>IF(V33&gt;Scenario!$B$11,"",IF(V$2&lt;&gt;"Ready",V$2,IF(ISNUMBER(W33),IF((W33+X33)*(1+Scenario!$B$12/12)-Y33&lt;0,"INSUFFICIENT FUNDS",(W33+X33)*(1+Scenario!$B$12/12)-Y33),"INSUFFICIENT FUNDS")))</f>
        <v/>
      </c>
      <c r="AA33" s="6" t="str">
        <f>IF(V33&gt;Scenario!$B$11,"",IF(V$2&lt;&gt;"Ready",V$2,IF(ISNUMBER(Z33),AA32+Y33,"INSUFFICIENT FUNDS")))</f>
        <v/>
      </c>
      <c r="AB33" t="str">
        <f>IF(V33&gt;Scenario!$B$11,"",IF(V$2&lt;&gt;"Ready",V$2,IF(ISNUMBER(Z33),"OK","INSUFFICIENT FUNDS")))</f>
        <v/>
      </c>
      <c r="AC33">
        <v>29</v>
      </c>
      <c r="AD33" s="6" t="str">
        <f>IF(AC33&gt;Scenario!$B$11,"",IF(AC$2&lt;&gt;"Ready",AC$2,IF(AI32="OK",AG32,"INSUFFICIENT FUNDS")))</f>
        <v/>
      </c>
      <c r="AE33" s="6" t="str">
        <f>IF(AC33&gt;Scenario!$B$11,"",IF(AC$2&lt;&gt;"Ready",AC$2,IF(ISNUMBER(AD33),IF(AND(AC33&gt;=Scenario!$B$10,MOD(AC33-Scenario!$B$10,Scenario!$B$18)=0),Scenario!$B$8,0),"INSUFFICIENT FUNDS")))</f>
        <v/>
      </c>
      <c r="AF33" s="6" t="str">
        <f>IF(AC33&gt;Scenario!$B$11,"",IF(AC$2&lt;&gt;"Ready",AC$2,IF(ISNUMBER(AD33),(AD33+AE33)*(N('Option A'!$E$14)+N('Option A'!$E$15)+IF(Scenario!$B$13="Gross",0,0))/12+((N('Option A'!$E$12)+N('Option A'!$E$13))/12+IF(AND(AC33&gt;=Scenario!$B$10,MOD(AC33-Scenario!$B$10,Scenario!$B$18)=0),N('Option A'!$E$17)*N('Option A'!$E$18)+N('Option A'!$E$20),0)+IF(AC33=1,N('Option A'!$E$17)*N('Option A'!$E$19)+N('Option A'!$E$21),0)+IF(AC33=Scenario!$B$11,N('Option A'!$E$22),0)),"INSUFFICIENT FUNDS")))</f>
        <v/>
      </c>
      <c r="AG33" s="6" t="str">
        <f>IF(AC33&gt;Scenario!$B$11,"",IF(AC$2&lt;&gt;"Ready",AC$2,IF(ISNUMBER(AD33),IF((AD33+AE33)*(1+Scenario!$B$12/12)-AF33&lt;0,"INSUFFICIENT FUNDS",(AD33+AE33)*(1+Scenario!$B$12/12)-AF33),"INSUFFICIENT FUNDS")))</f>
        <v/>
      </c>
      <c r="AH33" s="6" t="str">
        <f>IF(AC33&gt;Scenario!$B$11,"",IF(AC$2&lt;&gt;"Ready",AC$2,IF(ISNUMBER(AG33),AH32+AF33,"INSUFFICIENT FUNDS")))</f>
        <v/>
      </c>
      <c r="AI33" t="str">
        <f>IF(AC33&gt;Scenario!$B$11,"",IF(AC$2&lt;&gt;"Ready",AC$2,IF(ISNUMBER(AG33),"OK","INSUFFICIENT FUNDS")))</f>
        <v/>
      </c>
      <c r="AJ33">
        <v>29</v>
      </c>
      <c r="AK33" s="6" t="str">
        <f>IF(AJ33&gt;Scenario!$B$11,"",IF(AJ$2&lt;&gt;"Ready",AJ$2,IF(AP32="OK",AN32,"INSUFFICIENT FUNDS")))</f>
        <v/>
      </c>
      <c r="AL33" s="6" t="str">
        <f>IF(AJ33&gt;Scenario!$B$11,"",IF(AJ$2&lt;&gt;"Ready",AJ$2,IF(ISNUMBER(AK33),IF(AND(AJ33&gt;=Scenario!$B$10,MOD(AJ33-Scenario!$B$10,Scenario!$B$18)=0),Scenario!$B$8,0),"INSUFFICIENT FUNDS")))</f>
        <v/>
      </c>
      <c r="AM33" s="6" t="str">
        <f>IF(AJ33&gt;Scenario!$B$11,"",IF(AJ$2&lt;&gt;"Ready",AJ$2,IF(ISNUMBER(AK33),(AK33+AL33)*(0+0+IF(Scenario!$B$13="Gross",0,0))/12+((0+0)/12+IF(AND(AJ33&gt;=Scenario!$B$10,MOD(AJ33-Scenario!$B$10,Scenario!$B$18)=0),0*0+0,0)+IF(AJ33=1,0*0+0,0)+IF(AJ33=Scenario!$B$11,0,0)),"INSUFFICIENT FUNDS")))</f>
        <v/>
      </c>
      <c r="AN33" s="6" t="str">
        <f>IF(AJ33&gt;Scenario!$B$11,"",IF(AJ$2&lt;&gt;"Ready",AJ$2,IF(ISNUMBER(AK33),IF((AK33+AL33)*(1+Scenario!$B$12/12)-AM33&lt;0,"INSUFFICIENT FUNDS",(AK33+AL33)*(1+Scenario!$B$12/12)-AM33),"INSUFFICIENT FUNDS")))</f>
        <v/>
      </c>
      <c r="AO33" s="6" t="str">
        <f>IF(AJ33&gt;Scenario!$B$11,"",IF(AJ$2&lt;&gt;"Ready",AJ$2,IF(ISNUMBER(AN33),AO32+AM33,"INSUFFICIENT FUNDS")))</f>
        <v/>
      </c>
      <c r="AP33" t="str">
        <f>IF(AJ33&gt;Scenario!$B$11,"",IF(AJ$2&lt;&gt;"Ready",AJ$2,IF(ISNUMBER(AN33),"OK","INSUFFICIENT FUNDS")))</f>
        <v/>
      </c>
    </row>
    <row r="34" spans="1:42" ht="32.1" customHeight="1" x14ac:dyDescent="0.2">
      <c r="A34">
        <v>30</v>
      </c>
      <c r="B34" s="6" t="str">
        <f>IF(A34&gt;Scenario!$B$11,"",IF(A$2&lt;&gt;"Ready",A$2,IF(G33="OK",E33,"INSUFFICIENT FUNDS")))</f>
        <v/>
      </c>
      <c r="C34" s="6" t="str">
        <f>IF(A34&gt;Scenario!$B$11,"",IF(A$2&lt;&gt;"Ready",A$2,IF(ISNUMBER(B34),IF(AND(A34&gt;=Scenario!$B$10,MOD(A34-Scenario!$B$10,Scenario!$B$18)=0),Scenario!$B$8,0),"INSUFFICIENT FUNDS")))</f>
        <v/>
      </c>
      <c r="D34" s="6" t="str">
        <f>IF(A34&gt;Scenario!$B$11,"",IF(A$2&lt;&gt;"Ready",A$2,IF(ISNUMBER(B34),(B34+C34)*(N('Option A'!$E$14)+N('Option A'!$E$15)+IF(Scenario!$B$13="Gross",N('Option A'!$E$16),0))/12+((N('Option A'!$E$12)+N('Option A'!$E$13))/12+IF(AND(A34&gt;=Scenario!$B$10,MOD(A34-Scenario!$B$10,Scenario!$B$18)=0),N('Option A'!$E$17)*N('Option A'!$E$18)+N('Option A'!$E$20),0)+IF(A34=1,N('Option A'!$E$17)*N('Option A'!$E$19)+N('Option A'!$E$21),0)+IF(A34=Scenario!$B$11,N('Option A'!$E$22),0)),"INSUFFICIENT FUNDS")))</f>
        <v/>
      </c>
      <c r="E34" s="6" t="str">
        <f>IF(A34&gt;Scenario!$B$11,"",IF(A$2&lt;&gt;"Ready",A$2,IF(ISNUMBER(B34),IF((B34+C34)*(1+Scenario!$B$12/12)-D34&lt;0,"INSUFFICIENT FUNDS",(B34+C34)*(1+Scenario!$B$12/12)-D34),"INSUFFICIENT FUNDS")))</f>
        <v/>
      </c>
      <c r="F34" s="6" t="str">
        <f>IF(A34&gt;Scenario!$B$11,"",IF(A$2&lt;&gt;"Ready",A$2,IF(ISNUMBER(E34),F33+D34,"INSUFFICIENT FUNDS")))</f>
        <v/>
      </c>
      <c r="G34" t="str">
        <f>IF(A34&gt;Scenario!$B$11,"",IF(A$2&lt;&gt;"Ready",A$2,IF(ISNUMBER(E34),"OK","INSUFFICIENT FUNDS")))</f>
        <v/>
      </c>
      <c r="H34">
        <v>30</v>
      </c>
      <c r="I34" s="6" t="str">
        <f>IF(H34&gt;Scenario!$B$11,"",IF(H$2&lt;&gt;"Ready",H$2,IF(N33="OK",L33,"INSUFFICIENT FUNDS")))</f>
        <v/>
      </c>
      <c r="J34" s="6" t="str">
        <f>IF(H34&gt;Scenario!$B$11,"",IF(H$2&lt;&gt;"Ready",H$2,IF(ISNUMBER(I34),IF(AND(H34&gt;=Scenario!$B$10,MOD(H34-Scenario!$B$10,Scenario!$B$18)=0),Scenario!$B$8,0),"INSUFFICIENT FUNDS")))</f>
        <v/>
      </c>
      <c r="K34" s="6" t="str">
        <f>IF(H34&gt;Scenario!$B$11,"",IF(H$2&lt;&gt;"Ready",H$2,IF(ISNUMBER(I34),(I34+J34)*(N('Option A'!$E$14)+N('Option A'!$E$15)+IF(Scenario!$B$13="Gross",N('Option A'!$E$16),0))/12+((0+0)/12+IF(AND(H34&gt;=Scenario!$B$10,MOD(H34-Scenario!$B$10,Scenario!$B$18)=0),N('Option A'!$E$17)*N('Option A'!$E$18)+N('Option A'!$E$20),0)+IF(H34=1,N('Option A'!$E$17)*N('Option A'!$E$19)+N('Option A'!$E$21),0)+IF(H34=Scenario!$B$11,N('Option A'!$E$22),0)),"INSUFFICIENT FUNDS")))</f>
        <v/>
      </c>
      <c r="L34" s="6" t="str">
        <f>IF(H34&gt;Scenario!$B$11,"",IF(H$2&lt;&gt;"Ready",H$2,IF(ISNUMBER(I34),IF((I34+J34)*(1+Scenario!$B$12/12)-K34&lt;0,"INSUFFICIENT FUNDS",(I34+J34)*(1+Scenario!$B$12/12)-K34),"INSUFFICIENT FUNDS")))</f>
        <v/>
      </c>
      <c r="M34" s="6" t="str">
        <f>IF(H34&gt;Scenario!$B$11,"",IF(H$2&lt;&gt;"Ready",H$2,IF(ISNUMBER(L34),M33+K34,"INSUFFICIENT FUNDS")))</f>
        <v/>
      </c>
      <c r="N34" t="str">
        <f>IF(H34&gt;Scenario!$B$11,"",IF(H$2&lt;&gt;"Ready",H$2,IF(ISNUMBER(L34),"OK","INSUFFICIENT FUNDS")))</f>
        <v/>
      </c>
      <c r="O34">
        <v>30</v>
      </c>
      <c r="P34" s="6" t="str">
        <f>IF(O34&gt;Scenario!$B$11,"",IF(O$2&lt;&gt;"Ready",O$2,IF(U33="OK",S33,"INSUFFICIENT FUNDS")))</f>
        <v/>
      </c>
      <c r="Q34" s="6" t="str">
        <f>IF(O34&gt;Scenario!$B$11,"",IF(O$2&lt;&gt;"Ready",O$2,IF(ISNUMBER(P34),IF(AND(O34&gt;=Scenario!$B$10,MOD(O34-Scenario!$B$10,Scenario!$B$18)=0),Scenario!$B$8,0),"INSUFFICIENT FUNDS")))</f>
        <v/>
      </c>
      <c r="R34" s="6" t="str">
        <f>IF(O34&gt;Scenario!$B$11,"",IF(O$2&lt;&gt;"Ready",O$2,IF(ISNUMBER(P34),(P34+Q34)*(0+N('Option A'!$E$15)+IF(Scenario!$B$13="Gross",N('Option A'!$E$16),0))/12+((N('Option A'!$E$12)+N('Option A'!$E$13))/12+IF(AND(O34&gt;=Scenario!$B$10,MOD(O34-Scenario!$B$10,Scenario!$B$18)=0),N('Option A'!$E$17)*N('Option A'!$E$18)+N('Option A'!$E$20),0)+IF(O34=1,N('Option A'!$E$17)*N('Option A'!$E$19)+N('Option A'!$E$21),0)+IF(O34=Scenario!$B$11,N('Option A'!$E$22),0)),"INSUFFICIENT FUNDS")))</f>
        <v/>
      </c>
      <c r="S34" s="6" t="str">
        <f>IF(O34&gt;Scenario!$B$11,"",IF(O$2&lt;&gt;"Ready",O$2,IF(ISNUMBER(P34),IF((P34+Q34)*(1+Scenario!$B$12/12)-R34&lt;0,"INSUFFICIENT FUNDS",(P34+Q34)*(1+Scenario!$B$12/12)-R34),"INSUFFICIENT FUNDS")))</f>
        <v/>
      </c>
      <c r="T34" s="6" t="str">
        <f>IF(O34&gt;Scenario!$B$11,"",IF(O$2&lt;&gt;"Ready",O$2,IF(ISNUMBER(S34),T33+R34,"INSUFFICIENT FUNDS")))</f>
        <v/>
      </c>
      <c r="U34" t="str">
        <f>IF(O34&gt;Scenario!$B$11,"",IF(O$2&lt;&gt;"Ready",O$2,IF(ISNUMBER(S34),"OK","INSUFFICIENT FUNDS")))</f>
        <v/>
      </c>
      <c r="V34">
        <v>30</v>
      </c>
      <c r="W34" s="6" t="str">
        <f>IF(V34&gt;Scenario!$B$11,"",IF(V$2&lt;&gt;"Ready",V$2,IF(AB33="OK",Z33,"INSUFFICIENT FUNDS")))</f>
        <v/>
      </c>
      <c r="X34" s="6" t="str">
        <f>IF(V34&gt;Scenario!$B$11,"",IF(V$2&lt;&gt;"Ready",V$2,IF(ISNUMBER(W34),IF(AND(V34&gt;=Scenario!$B$10,MOD(V34-Scenario!$B$10,Scenario!$B$18)=0),Scenario!$B$8,0),"INSUFFICIENT FUNDS")))</f>
        <v/>
      </c>
      <c r="Y34" s="6" t="str">
        <f>IF(V34&gt;Scenario!$B$11,"",IF(V$2&lt;&gt;"Ready",V$2,IF(ISNUMBER(W34),(W34+X34)*(N('Option A'!$E$14)+N('Option A'!$E$15)+IF(Scenario!$B$13="Gross",N('Option A'!$E$16),0))/12+((N('Option A'!$E$12)+N('Option A'!$E$13))/12+IF(AND(V34&gt;=Scenario!$B$10,MOD(V34-Scenario!$B$10,Scenario!$B$18)=0),0*0+0,0)+IF(V34=1,0*0+0,0)+IF(V34=Scenario!$B$11,0,0)),"INSUFFICIENT FUNDS")))</f>
        <v/>
      </c>
      <c r="Z34" s="6" t="str">
        <f>IF(V34&gt;Scenario!$B$11,"",IF(V$2&lt;&gt;"Ready",V$2,IF(ISNUMBER(W34),IF((W34+X34)*(1+Scenario!$B$12/12)-Y34&lt;0,"INSUFFICIENT FUNDS",(W34+X34)*(1+Scenario!$B$12/12)-Y34),"INSUFFICIENT FUNDS")))</f>
        <v/>
      </c>
      <c r="AA34" s="6" t="str">
        <f>IF(V34&gt;Scenario!$B$11,"",IF(V$2&lt;&gt;"Ready",V$2,IF(ISNUMBER(Z34),AA33+Y34,"INSUFFICIENT FUNDS")))</f>
        <v/>
      </c>
      <c r="AB34" t="str">
        <f>IF(V34&gt;Scenario!$B$11,"",IF(V$2&lt;&gt;"Ready",V$2,IF(ISNUMBER(Z34),"OK","INSUFFICIENT FUNDS")))</f>
        <v/>
      </c>
      <c r="AC34">
        <v>30</v>
      </c>
      <c r="AD34" s="6" t="str">
        <f>IF(AC34&gt;Scenario!$B$11,"",IF(AC$2&lt;&gt;"Ready",AC$2,IF(AI33="OK",AG33,"INSUFFICIENT FUNDS")))</f>
        <v/>
      </c>
      <c r="AE34" s="6" t="str">
        <f>IF(AC34&gt;Scenario!$B$11,"",IF(AC$2&lt;&gt;"Ready",AC$2,IF(ISNUMBER(AD34),IF(AND(AC34&gt;=Scenario!$B$10,MOD(AC34-Scenario!$B$10,Scenario!$B$18)=0),Scenario!$B$8,0),"INSUFFICIENT FUNDS")))</f>
        <v/>
      </c>
      <c r="AF34" s="6" t="str">
        <f>IF(AC34&gt;Scenario!$B$11,"",IF(AC$2&lt;&gt;"Ready",AC$2,IF(ISNUMBER(AD34),(AD34+AE34)*(N('Option A'!$E$14)+N('Option A'!$E$15)+IF(Scenario!$B$13="Gross",0,0))/12+((N('Option A'!$E$12)+N('Option A'!$E$13))/12+IF(AND(AC34&gt;=Scenario!$B$10,MOD(AC34-Scenario!$B$10,Scenario!$B$18)=0),N('Option A'!$E$17)*N('Option A'!$E$18)+N('Option A'!$E$20),0)+IF(AC34=1,N('Option A'!$E$17)*N('Option A'!$E$19)+N('Option A'!$E$21),0)+IF(AC34=Scenario!$B$11,N('Option A'!$E$22),0)),"INSUFFICIENT FUNDS")))</f>
        <v/>
      </c>
      <c r="AG34" s="6" t="str">
        <f>IF(AC34&gt;Scenario!$B$11,"",IF(AC$2&lt;&gt;"Ready",AC$2,IF(ISNUMBER(AD34),IF((AD34+AE34)*(1+Scenario!$B$12/12)-AF34&lt;0,"INSUFFICIENT FUNDS",(AD34+AE34)*(1+Scenario!$B$12/12)-AF34),"INSUFFICIENT FUNDS")))</f>
        <v/>
      </c>
      <c r="AH34" s="6" t="str">
        <f>IF(AC34&gt;Scenario!$B$11,"",IF(AC$2&lt;&gt;"Ready",AC$2,IF(ISNUMBER(AG34),AH33+AF34,"INSUFFICIENT FUNDS")))</f>
        <v/>
      </c>
      <c r="AI34" t="str">
        <f>IF(AC34&gt;Scenario!$B$11,"",IF(AC$2&lt;&gt;"Ready",AC$2,IF(ISNUMBER(AG34),"OK","INSUFFICIENT FUNDS")))</f>
        <v/>
      </c>
      <c r="AJ34">
        <v>30</v>
      </c>
      <c r="AK34" s="6" t="str">
        <f>IF(AJ34&gt;Scenario!$B$11,"",IF(AJ$2&lt;&gt;"Ready",AJ$2,IF(AP33="OK",AN33,"INSUFFICIENT FUNDS")))</f>
        <v/>
      </c>
      <c r="AL34" s="6" t="str">
        <f>IF(AJ34&gt;Scenario!$B$11,"",IF(AJ$2&lt;&gt;"Ready",AJ$2,IF(ISNUMBER(AK34),IF(AND(AJ34&gt;=Scenario!$B$10,MOD(AJ34-Scenario!$B$10,Scenario!$B$18)=0),Scenario!$B$8,0),"INSUFFICIENT FUNDS")))</f>
        <v/>
      </c>
      <c r="AM34" s="6" t="str">
        <f>IF(AJ34&gt;Scenario!$B$11,"",IF(AJ$2&lt;&gt;"Ready",AJ$2,IF(ISNUMBER(AK34),(AK34+AL34)*(0+0+IF(Scenario!$B$13="Gross",0,0))/12+((0+0)/12+IF(AND(AJ34&gt;=Scenario!$B$10,MOD(AJ34-Scenario!$B$10,Scenario!$B$18)=0),0*0+0,0)+IF(AJ34=1,0*0+0,0)+IF(AJ34=Scenario!$B$11,0,0)),"INSUFFICIENT FUNDS")))</f>
        <v/>
      </c>
      <c r="AN34" s="6" t="str">
        <f>IF(AJ34&gt;Scenario!$B$11,"",IF(AJ$2&lt;&gt;"Ready",AJ$2,IF(ISNUMBER(AK34),IF((AK34+AL34)*(1+Scenario!$B$12/12)-AM34&lt;0,"INSUFFICIENT FUNDS",(AK34+AL34)*(1+Scenario!$B$12/12)-AM34),"INSUFFICIENT FUNDS")))</f>
        <v/>
      </c>
      <c r="AO34" s="6" t="str">
        <f>IF(AJ34&gt;Scenario!$B$11,"",IF(AJ$2&lt;&gt;"Ready",AJ$2,IF(ISNUMBER(AN34),AO33+AM34,"INSUFFICIENT FUNDS")))</f>
        <v/>
      </c>
      <c r="AP34" t="str">
        <f>IF(AJ34&gt;Scenario!$B$11,"",IF(AJ$2&lt;&gt;"Ready",AJ$2,IF(ISNUMBER(AN34),"OK","INSUFFICIENT FUNDS")))</f>
        <v/>
      </c>
    </row>
    <row r="35" spans="1:42" ht="32.1" customHeight="1" x14ac:dyDescent="0.2">
      <c r="A35">
        <v>31</v>
      </c>
      <c r="B35" s="6" t="str">
        <f>IF(A35&gt;Scenario!$B$11,"",IF(A$2&lt;&gt;"Ready",A$2,IF(G34="OK",E34,"INSUFFICIENT FUNDS")))</f>
        <v/>
      </c>
      <c r="C35" s="6" t="str">
        <f>IF(A35&gt;Scenario!$B$11,"",IF(A$2&lt;&gt;"Ready",A$2,IF(ISNUMBER(B35),IF(AND(A35&gt;=Scenario!$B$10,MOD(A35-Scenario!$B$10,Scenario!$B$18)=0),Scenario!$B$8,0),"INSUFFICIENT FUNDS")))</f>
        <v/>
      </c>
      <c r="D35" s="6" t="str">
        <f>IF(A35&gt;Scenario!$B$11,"",IF(A$2&lt;&gt;"Ready",A$2,IF(ISNUMBER(B35),(B35+C35)*(N('Option A'!$E$14)+N('Option A'!$E$15)+IF(Scenario!$B$13="Gross",N('Option A'!$E$16),0))/12+((N('Option A'!$E$12)+N('Option A'!$E$13))/12+IF(AND(A35&gt;=Scenario!$B$10,MOD(A35-Scenario!$B$10,Scenario!$B$18)=0),N('Option A'!$E$17)*N('Option A'!$E$18)+N('Option A'!$E$20),0)+IF(A35=1,N('Option A'!$E$17)*N('Option A'!$E$19)+N('Option A'!$E$21),0)+IF(A35=Scenario!$B$11,N('Option A'!$E$22),0)),"INSUFFICIENT FUNDS")))</f>
        <v/>
      </c>
      <c r="E35" s="6" t="str">
        <f>IF(A35&gt;Scenario!$B$11,"",IF(A$2&lt;&gt;"Ready",A$2,IF(ISNUMBER(B35),IF((B35+C35)*(1+Scenario!$B$12/12)-D35&lt;0,"INSUFFICIENT FUNDS",(B35+C35)*(1+Scenario!$B$12/12)-D35),"INSUFFICIENT FUNDS")))</f>
        <v/>
      </c>
      <c r="F35" s="6" t="str">
        <f>IF(A35&gt;Scenario!$B$11,"",IF(A$2&lt;&gt;"Ready",A$2,IF(ISNUMBER(E35),F34+D35,"INSUFFICIENT FUNDS")))</f>
        <v/>
      </c>
      <c r="G35" t="str">
        <f>IF(A35&gt;Scenario!$B$11,"",IF(A$2&lt;&gt;"Ready",A$2,IF(ISNUMBER(E35),"OK","INSUFFICIENT FUNDS")))</f>
        <v/>
      </c>
      <c r="H35">
        <v>31</v>
      </c>
      <c r="I35" s="6" t="str">
        <f>IF(H35&gt;Scenario!$B$11,"",IF(H$2&lt;&gt;"Ready",H$2,IF(N34="OK",L34,"INSUFFICIENT FUNDS")))</f>
        <v/>
      </c>
      <c r="J35" s="6" t="str">
        <f>IF(H35&gt;Scenario!$B$11,"",IF(H$2&lt;&gt;"Ready",H$2,IF(ISNUMBER(I35),IF(AND(H35&gt;=Scenario!$B$10,MOD(H35-Scenario!$B$10,Scenario!$B$18)=0),Scenario!$B$8,0),"INSUFFICIENT FUNDS")))</f>
        <v/>
      </c>
      <c r="K35" s="6" t="str">
        <f>IF(H35&gt;Scenario!$B$11,"",IF(H$2&lt;&gt;"Ready",H$2,IF(ISNUMBER(I35),(I35+J35)*(N('Option A'!$E$14)+N('Option A'!$E$15)+IF(Scenario!$B$13="Gross",N('Option A'!$E$16),0))/12+((0+0)/12+IF(AND(H35&gt;=Scenario!$B$10,MOD(H35-Scenario!$B$10,Scenario!$B$18)=0),N('Option A'!$E$17)*N('Option A'!$E$18)+N('Option A'!$E$20),0)+IF(H35=1,N('Option A'!$E$17)*N('Option A'!$E$19)+N('Option A'!$E$21),0)+IF(H35=Scenario!$B$11,N('Option A'!$E$22),0)),"INSUFFICIENT FUNDS")))</f>
        <v/>
      </c>
      <c r="L35" s="6" t="str">
        <f>IF(H35&gt;Scenario!$B$11,"",IF(H$2&lt;&gt;"Ready",H$2,IF(ISNUMBER(I35),IF((I35+J35)*(1+Scenario!$B$12/12)-K35&lt;0,"INSUFFICIENT FUNDS",(I35+J35)*(1+Scenario!$B$12/12)-K35),"INSUFFICIENT FUNDS")))</f>
        <v/>
      </c>
      <c r="M35" s="6" t="str">
        <f>IF(H35&gt;Scenario!$B$11,"",IF(H$2&lt;&gt;"Ready",H$2,IF(ISNUMBER(L35),M34+K35,"INSUFFICIENT FUNDS")))</f>
        <v/>
      </c>
      <c r="N35" t="str">
        <f>IF(H35&gt;Scenario!$B$11,"",IF(H$2&lt;&gt;"Ready",H$2,IF(ISNUMBER(L35),"OK","INSUFFICIENT FUNDS")))</f>
        <v/>
      </c>
      <c r="O35">
        <v>31</v>
      </c>
      <c r="P35" s="6" t="str">
        <f>IF(O35&gt;Scenario!$B$11,"",IF(O$2&lt;&gt;"Ready",O$2,IF(U34="OK",S34,"INSUFFICIENT FUNDS")))</f>
        <v/>
      </c>
      <c r="Q35" s="6" t="str">
        <f>IF(O35&gt;Scenario!$B$11,"",IF(O$2&lt;&gt;"Ready",O$2,IF(ISNUMBER(P35),IF(AND(O35&gt;=Scenario!$B$10,MOD(O35-Scenario!$B$10,Scenario!$B$18)=0),Scenario!$B$8,0),"INSUFFICIENT FUNDS")))</f>
        <v/>
      </c>
      <c r="R35" s="6" t="str">
        <f>IF(O35&gt;Scenario!$B$11,"",IF(O$2&lt;&gt;"Ready",O$2,IF(ISNUMBER(P35),(P35+Q35)*(0+N('Option A'!$E$15)+IF(Scenario!$B$13="Gross",N('Option A'!$E$16),0))/12+((N('Option A'!$E$12)+N('Option A'!$E$13))/12+IF(AND(O35&gt;=Scenario!$B$10,MOD(O35-Scenario!$B$10,Scenario!$B$18)=0),N('Option A'!$E$17)*N('Option A'!$E$18)+N('Option A'!$E$20),0)+IF(O35=1,N('Option A'!$E$17)*N('Option A'!$E$19)+N('Option A'!$E$21),0)+IF(O35=Scenario!$B$11,N('Option A'!$E$22),0)),"INSUFFICIENT FUNDS")))</f>
        <v/>
      </c>
      <c r="S35" s="6" t="str">
        <f>IF(O35&gt;Scenario!$B$11,"",IF(O$2&lt;&gt;"Ready",O$2,IF(ISNUMBER(P35),IF((P35+Q35)*(1+Scenario!$B$12/12)-R35&lt;0,"INSUFFICIENT FUNDS",(P35+Q35)*(1+Scenario!$B$12/12)-R35),"INSUFFICIENT FUNDS")))</f>
        <v/>
      </c>
      <c r="T35" s="6" t="str">
        <f>IF(O35&gt;Scenario!$B$11,"",IF(O$2&lt;&gt;"Ready",O$2,IF(ISNUMBER(S35),T34+R35,"INSUFFICIENT FUNDS")))</f>
        <v/>
      </c>
      <c r="U35" t="str">
        <f>IF(O35&gt;Scenario!$B$11,"",IF(O$2&lt;&gt;"Ready",O$2,IF(ISNUMBER(S35),"OK","INSUFFICIENT FUNDS")))</f>
        <v/>
      </c>
      <c r="V35">
        <v>31</v>
      </c>
      <c r="W35" s="6" t="str">
        <f>IF(V35&gt;Scenario!$B$11,"",IF(V$2&lt;&gt;"Ready",V$2,IF(AB34="OK",Z34,"INSUFFICIENT FUNDS")))</f>
        <v/>
      </c>
      <c r="X35" s="6" t="str">
        <f>IF(V35&gt;Scenario!$B$11,"",IF(V$2&lt;&gt;"Ready",V$2,IF(ISNUMBER(W35),IF(AND(V35&gt;=Scenario!$B$10,MOD(V35-Scenario!$B$10,Scenario!$B$18)=0),Scenario!$B$8,0),"INSUFFICIENT FUNDS")))</f>
        <v/>
      </c>
      <c r="Y35" s="6" t="str">
        <f>IF(V35&gt;Scenario!$B$11,"",IF(V$2&lt;&gt;"Ready",V$2,IF(ISNUMBER(W35),(W35+X35)*(N('Option A'!$E$14)+N('Option A'!$E$15)+IF(Scenario!$B$13="Gross",N('Option A'!$E$16),0))/12+((N('Option A'!$E$12)+N('Option A'!$E$13))/12+IF(AND(V35&gt;=Scenario!$B$10,MOD(V35-Scenario!$B$10,Scenario!$B$18)=0),0*0+0,0)+IF(V35=1,0*0+0,0)+IF(V35=Scenario!$B$11,0,0)),"INSUFFICIENT FUNDS")))</f>
        <v/>
      </c>
      <c r="Z35" s="6" t="str">
        <f>IF(V35&gt;Scenario!$B$11,"",IF(V$2&lt;&gt;"Ready",V$2,IF(ISNUMBER(W35),IF((W35+X35)*(1+Scenario!$B$12/12)-Y35&lt;0,"INSUFFICIENT FUNDS",(W35+X35)*(1+Scenario!$B$12/12)-Y35),"INSUFFICIENT FUNDS")))</f>
        <v/>
      </c>
      <c r="AA35" s="6" t="str">
        <f>IF(V35&gt;Scenario!$B$11,"",IF(V$2&lt;&gt;"Ready",V$2,IF(ISNUMBER(Z35),AA34+Y35,"INSUFFICIENT FUNDS")))</f>
        <v/>
      </c>
      <c r="AB35" t="str">
        <f>IF(V35&gt;Scenario!$B$11,"",IF(V$2&lt;&gt;"Ready",V$2,IF(ISNUMBER(Z35),"OK","INSUFFICIENT FUNDS")))</f>
        <v/>
      </c>
      <c r="AC35">
        <v>31</v>
      </c>
      <c r="AD35" s="6" t="str">
        <f>IF(AC35&gt;Scenario!$B$11,"",IF(AC$2&lt;&gt;"Ready",AC$2,IF(AI34="OK",AG34,"INSUFFICIENT FUNDS")))</f>
        <v/>
      </c>
      <c r="AE35" s="6" t="str">
        <f>IF(AC35&gt;Scenario!$B$11,"",IF(AC$2&lt;&gt;"Ready",AC$2,IF(ISNUMBER(AD35),IF(AND(AC35&gt;=Scenario!$B$10,MOD(AC35-Scenario!$B$10,Scenario!$B$18)=0),Scenario!$B$8,0),"INSUFFICIENT FUNDS")))</f>
        <v/>
      </c>
      <c r="AF35" s="6" t="str">
        <f>IF(AC35&gt;Scenario!$B$11,"",IF(AC$2&lt;&gt;"Ready",AC$2,IF(ISNUMBER(AD35),(AD35+AE35)*(N('Option A'!$E$14)+N('Option A'!$E$15)+IF(Scenario!$B$13="Gross",0,0))/12+((N('Option A'!$E$12)+N('Option A'!$E$13))/12+IF(AND(AC35&gt;=Scenario!$B$10,MOD(AC35-Scenario!$B$10,Scenario!$B$18)=0),N('Option A'!$E$17)*N('Option A'!$E$18)+N('Option A'!$E$20),0)+IF(AC35=1,N('Option A'!$E$17)*N('Option A'!$E$19)+N('Option A'!$E$21),0)+IF(AC35=Scenario!$B$11,N('Option A'!$E$22),0)),"INSUFFICIENT FUNDS")))</f>
        <v/>
      </c>
      <c r="AG35" s="6" t="str">
        <f>IF(AC35&gt;Scenario!$B$11,"",IF(AC$2&lt;&gt;"Ready",AC$2,IF(ISNUMBER(AD35),IF((AD35+AE35)*(1+Scenario!$B$12/12)-AF35&lt;0,"INSUFFICIENT FUNDS",(AD35+AE35)*(1+Scenario!$B$12/12)-AF35),"INSUFFICIENT FUNDS")))</f>
        <v/>
      </c>
      <c r="AH35" s="6" t="str">
        <f>IF(AC35&gt;Scenario!$B$11,"",IF(AC$2&lt;&gt;"Ready",AC$2,IF(ISNUMBER(AG35),AH34+AF35,"INSUFFICIENT FUNDS")))</f>
        <v/>
      </c>
      <c r="AI35" t="str">
        <f>IF(AC35&gt;Scenario!$B$11,"",IF(AC$2&lt;&gt;"Ready",AC$2,IF(ISNUMBER(AG35),"OK","INSUFFICIENT FUNDS")))</f>
        <v/>
      </c>
      <c r="AJ35">
        <v>31</v>
      </c>
      <c r="AK35" s="6" t="str">
        <f>IF(AJ35&gt;Scenario!$B$11,"",IF(AJ$2&lt;&gt;"Ready",AJ$2,IF(AP34="OK",AN34,"INSUFFICIENT FUNDS")))</f>
        <v/>
      </c>
      <c r="AL35" s="6" t="str">
        <f>IF(AJ35&gt;Scenario!$B$11,"",IF(AJ$2&lt;&gt;"Ready",AJ$2,IF(ISNUMBER(AK35),IF(AND(AJ35&gt;=Scenario!$B$10,MOD(AJ35-Scenario!$B$10,Scenario!$B$18)=0),Scenario!$B$8,0),"INSUFFICIENT FUNDS")))</f>
        <v/>
      </c>
      <c r="AM35" s="6" t="str">
        <f>IF(AJ35&gt;Scenario!$B$11,"",IF(AJ$2&lt;&gt;"Ready",AJ$2,IF(ISNUMBER(AK35),(AK35+AL35)*(0+0+IF(Scenario!$B$13="Gross",0,0))/12+((0+0)/12+IF(AND(AJ35&gt;=Scenario!$B$10,MOD(AJ35-Scenario!$B$10,Scenario!$B$18)=0),0*0+0,0)+IF(AJ35=1,0*0+0,0)+IF(AJ35=Scenario!$B$11,0,0)),"INSUFFICIENT FUNDS")))</f>
        <v/>
      </c>
      <c r="AN35" s="6" t="str">
        <f>IF(AJ35&gt;Scenario!$B$11,"",IF(AJ$2&lt;&gt;"Ready",AJ$2,IF(ISNUMBER(AK35),IF((AK35+AL35)*(1+Scenario!$B$12/12)-AM35&lt;0,"INSUFFICIENT FUNDS",(AK35+AL35)*(1+Scenario!$B$12/12)-AM35),"INSUFFICIENT FUNDS")))</f>
        <v/>
      </c>
      <c r="AO35" s="6" t="str">
        <f>IF(AJ35&gt;Scenario!$B$11,"",IF(AJ$2&lt;&gt;"Ready",AJ$2,IF(ISNUMBER(AN35),AO34+AM35,"INSUFFICIENT FUNDS")))</f>
        <v/>
      </c>
      <c r="AP35" t="str">
        <f>IF(AJ35&gt;Scenario!$B$11,"",IF(AJ$2&lt;&gt;"Ready",AJ$2,IF(ISNUMBER(AN35),"OK","INSUFFICIENT FUNDS")))</f>
        <v/>
      </c>
    </row>
    <row r="36" spans="1:42" ht="32.1" customHeight="1" x14ac:dyDescent="0.2">
      <c r="A36">
        <v>32</v>
      </c>
      <c r="B36" s="6" t="str">
        <f>IF(A36&gt;Scenario!$B$11,"",IF(A$2&lt;&gt;"Ready",A$2,IF(G35="OK",E35,"INSUFFICIENT FUNDS")))</f>
        <v/>
      </c>
      <c r="C36" s="6" t="str">
        <f>IF(A36&gt;Scenario!$B$11,"",IF(A$2&lt;&gt;"Ready",A$2,IF(ISNUMBER(B36),IF(AND(A36&gt;=Scenario!$B$10,MOD(A36-Scenario!$B$10,Scenario!$B$18)=0),Scenario!$B$8,0),"INSUFFICIENT FUNDS")))</f>
        <v/>
      </c>
      <c r="D36" s="6" t="str">
        <f>IF(A36&gt;Scenario!$B$11,"",IF(A$2&lt;&gt;"Ready",A$2,IF(ISNUMBER(B36),(B36+C36)*(N('Option A'!$E$14)+N('Option A'!$E$15)+IF(Scenario!$B$13="Gross",N('Option A'!$E$16),0))/12+((N('Option A'!$E$12)+N('Option A'!$E$13))/12+IF(AND(A36&gt;=Scenario!$B$10,MOD(A36-Scenario!$B$10,Scenario!$B$18)=0),N('Option A'!$E$17)*N('Option A'!$E$18)+N('Option A'!$E$20),0)+IF(A36=1,N('Option A'!$E$17)*N('Option A'!$E$19)+N('Option A'!$E$21),0)+IF(A36=Scenario!$B$11,N('Option A'!$E$22),0)),"INSUFFICIENT FUNDS")))</f>
        <v/>
      </c>
      <c r="E36" s="6" t="str">
        <f>IF(A36&gt;Scenario!$B$11,"",IF(A$2&lt;&gt;"Ready",A$2,IF(ISNUMBER(B36),IF((B36+C36)*(1+Scenario!$B$12/12)-D36&lt;0,"INSUFFICIENT FUNDS",(B36+C36)*(1+Scenario!$B$12/12)-D36),"INSUFFICIENT FUNDS")))</f>
        <v/>
      </c>
      <c r="F36" s="6" t="str">
        <f>IF(A36&gt;Scenario!$B$11,"",IF(A$2&lt;&gt;"Ready",A$2,IF(ISNUMBER(E36),F35+D36,"INSUFFICIENT FUNDS")))</f>
        <v/>
      </c>
      <c r="G36" t="str">
        <f>IF(A36&gt;Scenario!$B$11,"",IF(A$2&lt;&gt;"Ready",A$2,IF(ISNUMBER(E36),"OK","INSUFFICIENT FUNDS")))</f>
        <v/>
      </c>
      <c r="H36">
        <v>32</v>
      </c>
      <c r="I36" s="6" t="str">
        <f>IF(H36&gt;Scenario!$B$11,"",IF(H$2&lt;&gt;"Ready",H$2,IF(N35="OK",L35,"INSUFFICIENT FUNDS")))</f>
        <v/>
      </c>
      <c r="J36" s="6" t="str">
        <f>IF(H36&gt;Scenario!$B$11,"",IF(H$2&lt;&gt;"Ready",H$2,IF(ISNUMBER(I36),IF(AND(H36&gt;=Scenario!$B$10,MOD(H36-Scenario!$B$10,Scenario!$B$18)=0),Scenario!$B$8,0),"INSUFFICIENT FUNDS")))</f>
        <v/>
      </c>
      <c r="K36" s="6" t="str">
        <f>IF(H36&gt;Scenario!$B$11,"",IF(H$2&lt;&gt;"Ready",H$2,IF(ISNUMBER(I36),(I36+J36)*(N('Option A'!$E$14)+N('Option A'!$E$15)+IF(Scenario!$B$13="Gross",N('Option A'!$E$16),0))/12+((0+0)/12+IF(AND(H36&gt;=Scenario!$B$10,MOD(H36-Scenario!$B$10,Scenario!$B$18)=0),N('Option A'!$E$17)*N('Option A'!$E$18)+N('Option A'!$E$20),0)+IF(H36=1,N('Option A'!$E$17)*N('Option A'!$E$19)+N('Option A'!$E$21),0)+IF(H36=Scenario!$B$11,N('Option A'!$E$22),0)),"INSUFFICIENT FUNDS")))</f>
        <v/>
      </c>
      <c r="L36" s="6" t="str">
        <f>IF(H36&gt;Scenario!$B$11,"",IF(H$2&lt;&gt;"Ready",H$2,IF(ISNUMBER(I36),IF((I36+J36)*(1+Scenario!$B$12/12)-K36&lt;0,"INSUFFICIENT FUNDS",(I36+J36)*(1+Scenario!$B$12/12)-K36),"INSUFFICIENT FUNDS")))</f>
        <v/>
      </c>
      <c r="M36" s="6" t="str">
        <f>IF(H36&gt;Scenario!$B$11,"",IF(H$2&lt;&gt;"Ready",H$2,IF(ISNUMBER(L36),M35+K36,"INSUFFICIENT FUNDS")))</f>
        <v/>
      </c>
      <c r="N36" t="str">
        <f>IF(H36&gt;Scenario!$B$11,"",IF(H$2&lt;&gt;"Ready",H$2,IF(ISNUMBER(L36),"OK","INSUFFICIENT FUNDS")))</f>
        <v/>
      </c>
      <c r="O36">
        <v>32</v>
      </c>
      <c r="P36" s="6" t="str">
        <f>IF(O36&gt;Scenario!$B$11,"",IF(O$2&lt;&gt;"Ready",O$2,IF(U35="OK",S35,"INSUFFICIENT FUNDS")))</f>
        <v/>
      </c>
      <c r="Q36" s="6" t="str">
        <f>IF(O36&gt;Scenario!$B$11,"",IF(O$2&lt;&gt;"Ready",O$2,IF(ISNUMBER(P36),IF(AND(O36&gt;=Scenario!$B$10,MOD(O36-Scenario!$B$10,Scenario!$B$18)=0),Scenario!$B$8,0),"INSUFFICIENT FUNDS")))</f>
        <v/>
      </c>
      <c r="R36" s="6" t="str">
        <f>IF(O36&gt;Scenario!$B$11,"",IF(O$2&lt;&gt;"Ready",O$2,IF(ISNUMBER(P36),(P36+Q36)*(0+N('Option A'!$E$15)+IF(Scenario!$B$13="Gross",N('Option A'!$E$16),0))/12+((N('Option A'!$E$12)+N('Option A'!$E$13))/12+IF(AND(O36&gt;=Scenario!$B$10,MOD(O36-Scenario!$B$10,Scenario!$B$18)=0),N('Option A'!$E$17)*N('Option A'!$E$18)+N('Option A'!$E$20),0)+IF(O36=1,N('Option A'!$E$17)*N('Option A'!$E$19)+N('Option A'!$E$21),0)+IF(O36=Scenario!$B$11,N('Option A'!$E$22),0)),"INSUFFICIENT FUNDS")))</f>
        <v/>
      </c>
      <c r="S36" s="6" t="str">
        <f>IF(O36&gt;Scenario!$B$11,"",IF(O$2&lt;&gt;"Ready",O$2,IF(ISNUMBER(P36),IF((P36+Q36)*(1+Scenario!$B$12/12)-R36&lt;0,"INSUFFICIENT FUNDS",(P36+Q36)*(1+Scenario!$B$12/12)-R36),"INSUFFICIENT FUNDS")))</f>
        <v/>
      </c>
      <c r="T36" s="6" t="str">
        <f>IF(O36&gt;Scenario!$B$11,"",IF(O$2&lt;&gt;"Ready",O$2,IF(ISNUMBER(S36),T35+R36,"INSUFFICIENT FUNDS")))</f>
        <v/>
      </c>
      <c r="U36" t="str">
        <f>IF(O36&gt;Scenario!$B$11,"",IF(O$2&lt;&gt;"Ready",O$2,IF(ISNUMBER(S36),"OK","INSUFFICIENT FUNDS")))</f>
        <v/>
      </c>
      <c r="V36">
        <v>32</v>
      </c>
      <c r="W36" s="6" t="str">
        <f>IF(V36&gt;Scenario!$B$11,"",IF(V$2&lt;&gt;"Ready",V$2,IF(AB35="OK",Z35,"INSUFFICIENT FUNDS")))</f>
        <v/>
      </c>
      <c r="X36" s="6" t="str">
        <f>IF(V36&gt;Scenario!$B$11,"",IF(V$2&lt;&gt;"Ready",V$2,IF(ISNUMBER(W36),IF(AND(V36&gt;=Scenario!$B$10,MOD(V36-Scenario!$B$10,Scenario!$B$18)=0),Scenario!$B$8,0),"INSUFFICIENT FUNDS")))</f>
        <v/>
      </c>
      <c r="Y36" s="6" t="str">
        <f>IF(V36&gt;Scenario!$B$11,"",IF(V$2&lt;&gt;"Ready",V$2,IF(ISNUMBER(W36),(W36+X36)*(N('Option A'!$E$14)+N('Option A'!$E$15)+IF(Scenario!$B$13="Gross",N('Option A'!$E$16),0))/12+((N('Option A'!$E$12)+N('Option A'!$E$13))/12+IF(AND(V36&gt;=Scenario!$B$10,MOD(V36-Scenario!$B$10,Scenario!$B$18)=0),0*0+0,0)+IF(V36=1,0*0+0,0)+IF(V36=Scenario!$B$11,0,0)),"INSUFFICIENT FUNDS")))</f>
        <v/>
      </c>
      <c r="Z36" s="6" t="str">
        <f>IF(V36&gt;Scenario!$B$11,"",IF(V$2&lt;&gt;"Ready",V$2,IF(ISNUMBER(W36),IF((W36+X36)*(1+Scenario!$B$12/12)-Y36&lt;0,"INSUFFICIENT FUNDS",(W36+X36)*(1+Scenario!$B$12/12)-Y36),"INSUFFICIENT FUNDS")))</f>
        <v/>
      </c>
      <c r="AA36" s="6" t="str">
        <f>IF(V36&gt;Scenario!$B$11,"",IF(V$2&lt;&gt;"Ready",V$2,IF(ISNUMBER(Z36),AA35+Y36,"INSUFFICIENT FUNDS")))</f>
        <v/>
      </c>
      <c r="AB36" t="str">
        <f>IF(V36&gt;Scenario!$B$11,"",IF(V$2&lt;&gt;"Ready",V$2,IF(ISNUMBER(Z36),"OK","INSUFFICIENT FUNDS")))</f>
        <v/>
      </c>
      <c r="AC36">
        <v>32</v>
      </c>
      <c r="AD36" s="6" t="str">
        <f>IF(AC36&gt;Scenario!$B$11,"",IF(AC$2&lt;&gt;"Ready",AC$2,IF(AI35="OK",AG35,"INSUFFICIENT FUNDS")))</f>
        <v/>
      </c>
      <c r="AE36" s="6" t="str">
        <f>IF(AC36&gt;Scenario!$B$11,"",IF(AC$2&lt;&gt;"Ready",AC$2,IF(ISNUMBER(AD36),IF(AND(AC36&gt;=Scenario!$B$10,MOD(AC36-Scenario!$B$10,Scenario!$B$18)=0),Scenario!$B$8,0),"INSUFFICIENT FUNDS")))</f>
        <v/>
      </c>
      <c r="AF36" s="6" t="str">
        <f>IF(AC36&gt;Scenario!$B$11,"",IF(AC$2&lt;&gt;"Ready",AC$2,IF(ISNUMBER(AD36),(AD36+AE36)*(N('Option A'!$E$14)+N('Option A'!$E$15)+IF(Scenario!$B$13="Gross",0,0))/12+((N('Option A'!$E$12)+N('Option A'!$E$13))/12+IF(AND(AC36&gt;=Scenario!$B$10,MOD(AC36-Scenario!$B$10,Scenario!$B$18)=0),N('Option A'!$E$17)*N('Option A'!$E$18)+N('Option A'!$E$20),0)+IF(AC36=1,N('Option A'!$E$17)*N('Option A'!$E$19)+N('Option A'!$E$21),0)+IF(AC36=Scenario!$B$11,N('Option A'!$E$22),0)),"INSUFFICIENT FUNDS")))</f>
        <v/>
      </c>
      <c r="AG36" s="6" t="str">
        <f>IF(AC36&gt;Scenario!$B$11,"",IF(AC$2&lt;&gt;"Ready",AC$2,IF(ISNUMBER(AD36),IF((AD36+AE36)*(1+Scenario!$B$12/12)-AF36&lt;0,"INSUFFICIENT FUNDS",(AD36+AE36)*(1+Scenario!$B$12/12)-AF36),"INSUFFICIENT FUNDS")))</f>
        <v/>
      </c>
      <c r="AH36" s="6" t="str">
        <f>IF(AC36&gt;Scenario!$B$11,"",IF(AC$2&lt;&gt;"Ready",AC$2,IF(ISNUMBER(AG36),AH35+AF36,"INSUFFICIENT FUNDS")))</f>
        <v/>
      </c>
      <c r="AI36" t="str">
        <f>IF(AC36&gt;Scenario!$B$11,"",IF(AC$2&lt;&gt;"Ready",AC$2,IF(ISNUMBER(AG36),"OK","INSUFFICIENT FUNDS")))</f>
        <v/>
      </c>
      <c r="AJ36">
        <v>32</v>
      </c>
      <c r="AK36" s="6" t="str">
        <f>IF(AJ36&gt;Scenario!$B$11,"",IF(AJ$2&lt;&gt;"Ready",AJ$2,IF(AP35="OK",AN35,"INSUFFICIENT FUNDS")))</f>
        <v/>
      </c>
      <c r="AL36" s="6" t="str">
        <f>IF(AJ36&gt;Scenario!$B$11,"",IF(AJ$2&lt;&gt;"Ready",AJ$2,IF(ISNUMBER(AK36),IF(AND(AJ36&gt;=Scenario!$B$10,MOD(AJ36-Scenario!$B$10,Scenario!$B$18)=0),Scenario!$B$8,0),"INSUFFICIENT FUNDS")))</f>
        <v/>
      </c>
      <c r="AM36" s="6" t="str">
        <f>IF(AJ36&gt;Scenario!$B$11,"",IF(AJ$2&lt;&gt;"Ready",AJ$2,IF(ISNUMBER(AK36),(AK36+AL36)*(0+0+IF(Scenario!$B$13="Gross",0,0))/12+((0+0)/12+IF(AND(AJ36&gt;=Scenario!$B$10,MOD(AJ36-Scenario!$B$10,Scenario!$B$18)=0),0*0+0,0)+IF(AJ36=1,0*0+0,0)+IF(AJ36=Scenario!$B$11,0,0)),"INSUFFICIENT FUNDS")))</f>
        <v/>
      </c>
      <c r="AN36" s="6" t="str">
        <f>IF(AJ36&gt;Scenario!$B$11,"",IF(AJ$2&lt;&gt;"Ready",AJ$2,IF(ISNUMBER(AK36),IF((AK36+AL36)*(1+Scenario!$B$12/12)-AM36&lt;0,"INSUFFICIENT FUNDS",(AK36+AL36)*(1+Scenario!$B$12/12)-AM36),"INSUFFICIENT FUNDS")))</f>
        <v/>
      </c>
      <c r="AO36" s="6" t="str">
        <f>IF(AJ36&gt;Scenario!$B$11,"",IF(AJ$2&lt;&gt;"Ready",AJ$2,IF(ISNUMBER(AN36),AO35+AM36,"INSUFFICIENT FUNDS")))</f>
        <v/>
      </c>
      <c r="AP36" t="str">
        <f>IF(AJ36&gt;Scenario!$B$11,"",IF(AJ$2&lt;&gt;"Ready",AJ$2,IF(ISNUMBER(AN36),"OK","INSUFFICIENT FUNDS")))</f>
        <v/>
      </c>
    </row>
    <row r="37" spans="1:42" ht="32.1" customHeight="1" x14ac:dyDescent="0.2">
      <c r="A37">
        <v>33</v>
      </c>
      <c r="B37" s="6" t="str">
        <f>IF(A37&gt;Scenario!$B$11,"",IF(A$2&lt;&gt;"Ready",A$2,IF(G36="OK",E36,"INSUFFICIENT FUNDS")))</f>
        <v/>
      </c>
      <c r="C37" s="6" t="str">
        <f>IF(A37&gt;Scenario!$B$11,"",IF(A$2&lt;&gt;"Ready",A$2,IF(ISNUMBER(B37),IF(AND(A37&gt;=Scenario!$B$10,MOD(A37-Scenario!$B$10,Scenario!$B$18)=0),Scenario!$B$8,0),"INSUFFICIENT FUNDS")))</f>
        <v/>
      </c>
      <c r="D37" s="6" t="str">
        <f>IF(A37&gt;Scenario!$B$11,"",IF(A$2&lt;&gt;"Ready",A$2,IF(ISNUMBER(B37),(B37+C37)*(N('Option A'!$E$14)+N('Option A'!$E$15)+IF(Scenario!$B$13="Gross",N('Option A'!$E$16),0))/12+((N('Option A'!$E$12)+N('Option A'!$E$13))/12+IF(AND(A37&gt;=Scenario!$B$10,MOD(A37-Scenario!$B$10,Scenario!$B$18)=0),N('Option A'!$E$17)*N('Option A'!$E$18)+N('Option A'!$E$20),0)+IF(A37=1,N('Option A'!$E$17)*N('Option A'!$E$19)+N('Option A'!$E$21),0)+IF(A37=Scenario!$B$11,N('Option A'!$E$22),0)),"INSUFFICIENT FUNDS")))</f>
        <v/>
      </c>
      <c r="E37" s="6" t="str">
        <f>IF(A37&gt;Scenario!$B$11,"",IF(A$2&lt;&gt;"Ready",A$2,IF(ISNUMBER(B37),IF((B37+C37)*(1+Scenario!$B$12/12)-D37&lt;0,"INSUFFICIENT FUNDS",(B37+C37)*(1+Scenario!$B$12/12)-D37),"INSUFFICIENT FUNDS")))</f>
        <v/>
      </c>
      <c r="F37" s="6" t="str">
        <f>IF(A37&gt;Scenario!$B$11,"",IF(A$2&lt;&gt;"Ready",A$2,IF(ISNUMBER(E37),F36+D37,"INSUFFICIENT FUNDS")))</f>
        <v/>
      </c>
      <c r="G37" t="str">
        <f>IF(A37&gt;Scenario!$B$11,"",IF(A$2&lt;&gt;"Ready",A$2,IF(ISNUMBER(E37),"OK","INSUFFICIENT FUNDS")))</f>
        <v/>
      </c>
      <c r="H37">
        <v>33</v>
      </c>
      <c r="I37" s="6" t="str">
        <f>IF(H37&gt;Scenario!$B$11,"",IF(H$2&lt;&gt;"Ready",H$2,IF(N36="OK",L36,"INSUFFICIENT FUNDS")))</f>
        <v/>
      </c>
      <c r="J37" s="6" t="str">
        <f>IF(H37&gt;Scenario!$B$11,"",IF(H$2&lt;&gt;"Ready",H$2,IF(ISNUMBER(I37),IF(AND(H37&gt;=Scenario!$B$10,MOD(H37-Scenario!$B$10,Scenario!$B$18)=0),Scenario!$B$8,0),"INSUFFICIENT FUNDS")))</f>
        <v/>
      </c>
      <c r="K37" s="6" t="str">
        <f>IF(H37&gt;Scenario!$B$11,"",IF(H$2&lt;&gt;"Ready",H$2,IF(ISNUMBER(I37),(I37+J37)*(N('Option A'!$E$14)+N('Option A'!$E$15)+IF(Scenario!$B$13="Gross",N('Option A'!$E$16),0))/12+((0+0)/12+IF(AND(H37&gt;=Scenario!$B$10,MOD(H37-Scenario!$B$10,Scenario!$B$18)=0),N('Option A'!$E$17)*N('Option A'!$E$18)+N('Option A'!$E$20),0)+IF(H37=1,N('Option A'!$E$17)*N('Option A'!$E$19)+N('Option A'!$E$21),0)+IF(H37=Scenario!$B$11,N('Option A'!$E$22),0)),"INSUFFICIENT FUNDS")))</f>
        <v/>
      </c>
      <c r="L37" s="6" t="str">
        <f>IF(H37&gt;Scenario!$B$11,"",IF(H$2&lt;&gt;"Ready",H$2,IF(ISNUMBER(I37),IF((I37+J37)*(1+Scenario!$B$12/12)-K37&lt;0,"INSUFFICIENT FUNDS",(I37+J37)*(1+Scenario!$B$12/12)-K37),"INSUFFICIENT FUNDS")))</f>
        <v/>
      </c>
      <c r="M37" s="6" t="str">
        <f>IF(H37&gt;Scenario!$B$11,"",IF(H$2&lt;&gt;"Ready",H$2,IF(ISNUMBER(L37),M36+K37,"INSUFFICIENT FUNDS")))</f>
        <v/>
      </c>
      <c r="N37" t="str">
        <f>IF(H37&gt;Scenario!$B$11,"",IF(H$2&lt;&gt;"Ready",H$2,IF(ISNUMBER(L37),"OK","INSUFFICIENT FUNDS")))</f>
        <v/>
      </c>
      <c r="O37">
        <v>33</v>
      </c>
      <c r="P37" s="6" t="str">
        <f>IF(O37&gt;Scenario!$B$11,"",IF(O$2&lt;&gt;"Ready",O$2,IF(U36="OK",S36,"INSUFFICIENT FUNDS")))</f>
        <v/>
      </c>
      <c r="Q37" s="6" t="str">
        <f>IF(O37&gt;Scenario!$B$11,"",IF(O$2&lt;&gt;"Ready",O$2,IF(ISNUMBER(P37),IF(AND(O37&gt;=Scenario!$B$10,MOD(O37-Scenario!$B$10,Scenario!$B$18)=0),Scenario!$B$8,0),"INSUFFICIENT FUNDS")))</f>
        <v/>
      </c>
      <c r="R37" s="6" t="str">
        <f>IF(O37&gt;Scenario!$B$11,"",IF(O$2&lt;&gt;"Ready",O$2,IF(ISNUMBER(P37),(P37+Q37)*(0+N('Option A'!$E$15)+IF(Scenario!$B$13="Gross",N('Option A'!$E$16),0))/12+((N('Option A'!$E$12)+N('Option A'!$E$13))/12+IF(AND(O37&gt;=Scenario!$B$10,MOD(O37-Scenario!$B$10,Scenario!$B$18)=0),N('Option A'!$E$17)*N('Option A'!$E$18)+N('Option A'!$E$20),0)+IF(O37=1,N('Option A'!$E$17)*N('Option A'!$E$19)+N('Option A'!$E$21),0)+IF(O37=Scenario!$B$11,N('Option A'!$E$22),0)),"INSUFFICIENT FUNDS")))</f>
        <v/>
      </c>
      <c r="S37" s="6" t="str">
        <f>IF(O37&gt;Scenario!$B$11,"",IF(O$2&lt;&gt;"Ready",O$2,IF(ISNUMBER(P37),IF((P37+Q37)*(1+Scenario!$B$12/12)-R37&lt;0,"INSUFFICIENT FUNDS",(P37+Q37)*(1+Scenario!$B$12/12)-R37),"INSUFFICIENT FUNDS")))</f>
        <v/>
      </c>
      <c r="T37" s="6" t="str">
        <f>IF(O37&gt;Scenario!$B$11,"",IF(O$2&lt;&gt;"Ready",O$2,IF(ISNUMBER(S37),T36+R37,"INSUFFICIENT FUNDS")))</f>
        <v/>
      </c>
      <c r="U37" t="str">
        <f>IF(O37&gt;Scenario!$B$11,"",IF(O$2&lt;&gt;"Ready",O$2,IF(ISNUMBER(S37),"OK","INSUFFICIENT FUNDS")))</f>
        <v/>
      </c>
      <c r="V37">
        <v>33</v>
      </c>
      <c r="W37" s="6" t="str">
        <f>IF(V37&gt;Scenario!$B$11,"",IF(V$2&lt;&gt;"Ready",V$2,IF(AB36="OK",Z36,"INSUFFICIENT FUNDS")))</f>
        <v/>
      </c>
      <c r="X37" s="6" t="str">
        <f>IF(V37&gt;Scenario!$B$11,"",IF(V$2&lt;&gt;"Ready",V$2,IF(ISNUMBER(W37),IF(AND(V37&gt;=Scenario!$B$10,MOD(V37-Scenario!$B$10,Scenario!$B$18)=0),Scenario!$B$8,0),"INSUFFICIENT FUNDS")))</f>
        <v/>
      </c>
      <c r="Y37" s="6" t="str">
        <f>IF(V37&gt;Scenario!$B$11,"",IF(V$2&lt;&gt;"Ready",V$2,IF(ISNUMBER(W37),(W37+X37)*(N('Option A'!$E$14)+N('Option A'!$E$15)+IF(Scenario!$B$13="Gross",N('Option A'!$E$16),0))/12+((N('Option A'!$E$12)+N('Option A'!$E$13))/12+IF(AND(V37&gt;=Scenario!$B$10,MOD(V37-Scenario!$B$10,Scenario!$B$18)=0),0*0+0,0)+IF(V37=1,0*0+0,0)+IF(V37=Scenario!$B$11,0,0)),"INSUFFICIENT FUNDS")))</f>
        <v/>
      </c>
      <c r="Z37" s="6" t="str">
        <f>IF(V37&gt;Scenario!$B$11,"",IF(V$2&lt;&gt;"Ready",V$2,IF(ISNUMBER(W37),IF((W37+X37)*(1+Scenario!$B$12/12)-Y37&lt;0,"INSUFFICIENT FUNDS",(W37+X37)*(1+Scenario!$B$12/12)-Y37),"INSUFFICIENT FUNDS")))</f>
        <v/>
      </c>
      <c r="AA37" s="6" t="str">
        <f>IF(V37&gt;Scenario!$B$11,"",IF(V$2&lt;&gt;"Ready",V$2,IF(ISNUMBER(Z37),AA36+Y37,"INSUFFICIENT FUNDS")))</f>
        <v/>
      </c>
      <c r="AB37" t="str">
        <f>IF(V37&gt;Scenario!$B$11,"",IF(V$2&lt;&gt;"Ready",V$2,IF(ISNUMBER(Z37),"OK","INSUFFICIENT FUNDS")))</f>
        <v/>
      </c>
      <c r="AC37">
        <v>33</v>
      </c>
      <c r="AD37" s="6" t="str">
        <f>IF(AC37&gt;Scenario!$B$11,"",IF(AC$2&lt;&gt;"Ready",AC$2,IF(AI36="OK",AG36,"INSUFFICIENT FUNDS")))</f>
        <v/>
      </c>
      <c r="AE37" s="6" t="str">
        <f>IF(AC37&gt;Scenario!$B$11,"",IF(AC$2&lt;&gt;"Ready",AC$2,IF(ISNUMBER(AD37),IF(AND(AC37&gt;=Scenario!$B$10,MOD(AC37-Scenario!$B$10,Scenario!$B$18)=0),Scenario!$B$8,0),"INSUFFICIENT FUNDS")))</f>
        <v/>
      </c>
      <c r="AF37" s="6" t="str">
        <f>IF(AC37&gt;Scenario!$B$11,"",IF(AC$2&lt;&gt;"Ready",AC$2,IF(ISNUMBER(AD37),(AD37+AE37)*(N('Option A'!$E$14)+N('Option A'!$E$15)+IF(Scenario!$B$13="Gross",0,0))/12+((N('Option A'!$E$12)+N('Option A'!$E$13))/12+IF(AND(AC37&gt;=Scenario!$B$10,MOD(AC37-Scenario!$B$10,Scenario!$B$18)=0),N('Option A'!$E$17)*N('Option A'!$E$18)+N('Option A'!$E$20),0)+IF(AC37=1,N('Option A'!$E$17)*N('Option A'!$E$19)+N('Option A'!$E$21),0)+IF(AC37=Scenario!$B$11,N('Option A'!$E$22),0)),"INSUFFICIENT FUNDS")))</f>
        <v/>
      </c>
      <c r="AG37" s="6" t="str">
        <f>IF(AC37&gt;Scenario!$B$11,"",IF(AC$2&lt;&gt;"Ready",AC$2,IF(ISNUMBER(AD37),IF((AD37+AE37)*(1+Scenario!$B$12/12)-AF37&lt;0,"INSUFFICIENT FUNDS",(AD37+AE37)*(1+Scenario!$B$12/12)-AF37),"INSUFFICIENT FUNDS")))</f>
        <v/>
      </c>
      <c r="AH37" s="6" t="str">
        <f>IF(AC37&gt;Scenario!$B$11,"",IF(AC$2&lt;&gt;"Ready",AC$2,IF(ISNUMBER(AG37),AH36+AF37,"INSUFFICIENT FUNDS")))</f>
        <v/>
      </c>
      <c r="AI37" t="str">
        <f>IF(AC37&gt;Scenario!$B$11,"",IF(AC$2&lt;&gt;"Ready",AC$2,IF(ISNUMBER(AG37),"OK","INSUFFICIENT FUNDS")))</f>
        <v/>
      </c>
      <c r="AJ37">
        <v>33</v>
      </c>
      <c r="AK37" s="6" t="str">
        <f>IF(AJ37&gt;Scenario!$B$11,"",IF(AJ$2&lt;&gt;"Ready",AJ$2,IF(AP36="OK",AN36,"INSUFFICIENT FUNDS")))</f>
        <v/>
      </c>
      <c r="AL37" s="6" t="str">
        <f>IF(AJ37&gt;Scenario!$B$11,"",IF(AJ$2&lt;&gt;"Ready",AJ$2,IF(ISNUMBER(AK37),IF(AND(AJ37&gt;=Scenario!$B$10,MOD(AJ37-Scenario!$B$10,Scenario!$B$18)=0),Scenario!$B$8,0),"INSUFFICIENT FUNDS")))</f>
        <v/>
      </c>
      <c r="AM37" s="6" t="str">
        <f>IF(AJ37&gt;Scenario!$B$11,"",IF(AJ$2&lt;&gt;"Ready",AJ$2,IF(ISNUMBER(AK37),(AK37+AL37)*(0+0+IF(Scenario!$B$13="Gross",0,0))/12+((0+0)/12+IF(AND(AJ37&gt;=Scenario!$B$10,MOD(AJ37-Scenario!$B$10,Scenario!$B$18)=0),0*0+0,0)+IF(AJ37=1,0*0+0,0)+IF(AJ37=Scenario!$B$11,0,0)),"INSUFFICIENT FUNDS")))</f>
        <v/>
      </c>
      <c r="AN37" s="6" t="str">
        <f>IF(AJ37&gt;Scenario!$B$11,"",IF(AJ$2&lt;&gt;"Ready",AJ$2,IF(ISNUMBER(AK37),IF((AK37+AL37)*(1+Scenario!$B$12/12)-AM37&lt;0,"INSUFFICIENT FUNDS",(AK37+AL37)*(1+Scenario!$B$12/12)-AM37),"INSUFFICIENT FUNDS")))</f>
        <v/>
      </c>
      <c r="AO37" s="6" t="str">
        <f>IF(AJ37&gt;Scenario!$B$11,"",IF(AJ$2&lt;&gt;"Ready",AJ$2,IF(ISNUMBER(AN37),AO36+AM37,"INSUFFICIENT FUNDS")))</f>
        <v/>
      </c>
      <c r="AP37" t="str">
        <f>IF(AJ37&gt;Scenario!$B$11,"",IF(AJ$2&lt;&gt;"Ready",AJ$2,IF(ISNUMBER(AN37),"OK","INSUFFICIENT FUNDS")))</f>
        <v/>
      </c>
    </row>
    <row r="38" spans="1:42" ht="32.1" customHeight="1" x14ac:dyDescent="0.2">
      <c r="A38">
        <v>34</v>
      </c>
      <c r="B38" s="6" t="str">
        <f>IF(A38&gt;Scenario!$B$11,"",IF(A$2&lt;&gt;"Ready",A$2,IF(G37="OK",E37,"INSUFFICIENT FUNDS")))</f>
        <v/>
      </c>
      <c r="C38" s="6" t="str">
        <f>IF(A38&gt;Scenario!$B$11,"",IF(A$2&lt;&gt;"Ready",A$2,IF(ISNUMBER(B38),IF(AND(A38&gt;=Scenario!$B$10,MOD(A38-Scenario!$B$10,Scenario!$B$18)=0),Scenario!$B$8,0),"INSUFFICIENT FUNDS")))</f>
        <v/>
      </c>
      <c r="D38" s="6" t="str">
        <f>IF(A38&gt;Scenario!$B$11,"",IF(A$2&lt;&gt;"Ready",A$2,IF(ISNUMBER(B38),(B38+C38)*(N('Option A'!$E$14)+N('Option A'!$E$15)+IF(Scenario!$B$13="Gross",N('Option A'!$E$16),0))/12+((N('Option A'!$E$12)+N('Option A'!$E$13))/12+IF(AND(A38&gt;=Scenario!$B$10,MOD(A38-Scenario!$B$10,Scenario!$B$18)=0),N('Option A'!$E$17)*N('Option A'!$E$18)+N('Option A'!$E$20),0)+IF(A38=1,N('Option A'!$E$17)*N('Option A'!$E$19)+N('Option A'!$E$21),0)+IF(A38=Scenario!$B$11,N('Option A'!$E$22),0)),"INSUFFICIENT FUNDS")))</f>
        <v/>
      </c>
      <c r="E38" s="6" t="str">
        <f>IF(A38&gt;Scenario!$B$11,"",IF(A$2&lt;&gt;"Ready",A$2,IF(ISNUMBER(B38),IF((B38+C38)*(1+Scenario!$B$12/12)-D38&lt;0,"INSUFFICIENT FUNDS",(B38+C38)*(1+Scenario!$B$12/12)-D38),"INSUFFICIENT FUNDS")))</f>
        <v/>
      </c>
      <c r="F38" s="6" t="str">
        <f>IF(A38&gt;Scenario!$B$11,"",IF(A$2&lt;&gt;"Ready",A$2,IF(ISNUMBER(E38),F37+D38,"INSUFFICIENT FUNDS")))</f>
        <v/>
      </c>
      <c r="G38" t="str">
        <f>IF(A38&gt;Scenario!$B$11,"",IF(A$2&lt;&gt;"Ready",A$2,IF(ISNUMBER(E38),"OK","INSUFFICIENT FUNDS")))</f>
        <v/>
      </c>
      <c r="H38">
        <v>34</v>
      </c>
      <c r="I38" s="6" t="str">
        <f>IF(H38&gt;Scenario!$B$11,"",IF(H$2&lt;&gt;"Ready",H$2,IF(N37="OK",L37,"INSUFFICIENT FUNDS")))</f>
        <v/>
      </c>
      <c r="J38" s="6" t="str">
        <f>IF(H38&gt;Scenario!$B$11,"",IF(H$2&lt;&gt;"Ready",H$2,IF(ISNUMBER(I38),IF(AND(H38&gt;=Scenario!$B$10,MOD(H38-Scenario!$B$10,Scenario!$B$18)=0),Scenario!$B$8,0),"INSUFFICIENT FUNDS")))</f>
        <v/>
      </c>
      <c r="K38" s="6" t="str">
        <f>IF(H38&gt;Scenario!$B$11,"",IF(H$2&lt;&gt;"Ready",H$2,IF(ISNUMBER(I38),(I38+J38)*(N('Option A'!$E$14)+N('Option A'!$E$15)+IF(Scenario!$B$13="Gross",N('Option A'!$E$16),0))/12+((0+0)/12+IF(AND(H38&gt;=Scenario!$B$10,MOD(H38-Scenario!$B$10,Scenario!$B$18)=0),N('Option A'!$E$17)*N('Option A'!$E$18)+N('Option A'!$E$20),0)+IF(H38=1,N('Option A'!$E$17)*N('Option A'!$E$19)+N('Option A'!$E$21),0)+IF(H38=Scenario!$B$11,N('Option A'!$E$22),0)),"INSUFFICIENT FUNDS")))</f>
        <v/>
      </c>
      <c r="L38" s="6" t="str">
        <f>IF(H38&gt;Scenario!$B$11,"",IF(H$2&lt;&gt;"Ready",H$2,IF(ISNUMBER(I38),IF((I38+J38)*(1+Scenario!$B$12/12)-K38&lt;0,"INSUFFICIENT FUNDS",(I38+J38)*(1+Scenario!$B$12/12)-K38),"INSUFFICIENT FUNDS")))</f>
        <v/>
      </c>
      <c r="M38" s="6" t="str">
        <f>IF(H38&gt;Scenario!$B$11,"",IF(H$2&lt;&gt;"Ready",H$2,IF(ISNUMBER(L38),M37+K38,"INSUFFICIENT FUNDS")))</f>
        <v/>
      </c>
      <c r="N38" t="str">
        <f>IF(H38&gt;Scenario!$B$11,"",IF(H$2&lt;&gt;"Ready",H$2,IF(ISNUMBER(L38),"OK","INSUFFICIENT FUNDS")))</f>
        <v/>
      </c>
      <c r="O38">
        <v>34</v>
      </c>
      <c r="P38" s="6" t="str">
        <f>IF(O38&gt;Scenario!$B$11,"",IF(O$2&lt;&gt;"Ready",O$2,IF(U37="OK",S37,"INSUFFICIENT FUNDS")))</f>
        <v/>
      </c>
      <c r="Q38" s="6" t="str">
        <f>IF(O38&gt;Scenario!$B$11,"",IF(O$2&lt;&gt;"Ready",O$2,IF(ISNUMBER(P38),IF(AND(O38&gt;=Scenario!$B$10,MOD(O38-Scenario!$B$10,Scenario!$B$18)=0),Scenario!$B$8,0),"INSUFFICIENT FUNDS")))</f>
        <v/>
      </c>
      <c r="R38" s="6" t="str">
        <f>IF(O38&gt;Scenario!$B$11,"",IF(O$2&lt;&gt;"Ready",O$2,IF(ISNUMBER(P38),(P38+Q38)*(0+N('Option A'!$E$15)+IF(Scenario!$B$13="Gross",N('Option A'!$E$16),0))/12+((N('Option A'!$E$12)+N('Option A'!$E$13))/12+IF(AND(O38&gt;=Scenario!$B$10,MOD(O38-Scenario!$B$10,Scenario!$B$18)=0),N('Option A'!$E$17)*N('Option A'!$E$18)+N('Option A'!$E$20),0)+IF(O38=1,N('Option A'!$E$17)*N('Option A'!$E$19)+N('Option A'!$E$21),0)+IF(O38=Scenario!$B$11,N('Option A'!$E$22),0)),"INSUFFICIENT FUNDS")))</f>
        <v/>
      </c>
      <c r="S38" s="6" t="str">
        <f>IF(O38&gt;Scenario!$B$11,"",IF(O$2&lt;&gt;"Ready",O$2,IF(ISNUMBER(P38),IF((P38+Q38)*(1+Scenario!$B$12/12)-R38&lt;0,"INSUFFICIENT FUNDS",(P38+Q38)*(1+Scenario!$B$12/12)-R38),"INSUFFICIENT FUNDS")))</f>
        <v/>
      </c>
      <c r="T38" s="6" t="str">
        <f>IF(O38&gt;Scenario!$B$11,"",IF(O$2&lt;&gt;"Ready",O$2,IF(ISNUMBER(S38),T37+R38,"INSUFFICIENT FUNDS")))</f>
        <v/>
      </c>
      <c r="U38" t="str">
        <f>IF(O38&gt;Scenario!$B$11,"",IF(O$2&lt;&gt;"Ready",O$2,IF(ISNUMBER(S38),"OK","INSUFFICIENT FUNDS")))</f>
        <v/>
      </c>
      <c r="V38">
        <v>34</v>
      </c>
      <c r="W38" s="6" t="str">
        <f>IF(V38&gt;Scenario!$B$11,"",IF(V$2&lt;&gt;"Ready",V$2,IF(AB37="OK",Z37,"INSUFFICIENT FUNDS")))</f>
        <v/>
      </c>
      <c r="X38" s="6" t="str">
        <f>IF(V38&gt;Scenario!$B$11,"",IF(V$2&lt;&gt;"Ready",V$2,IF(ISNUMBER(W38),IF(AND(V38&gt;=Scenario!$B$10,MOD(V38-Scenario!$B$10,Scenario!$B$18)=0),Scenario!$B$8,0),"INSUFFICIENT FUNDS")))</f>
        <v/>
      </c>
      <c r="Y38" s="6" t="str">
        <f>IF(V38&gt;Scenario!$B$11,"",IF(V$2&lt;&gt;"Ready",V$2,IF(ISNUMBER(W38),(W38+X38)*(N('Option A'!$E$14)+N('Option A'!$E$15)+IF(Scenario!$B$13="Gross",N('Option A'!$E$16),0))/12+((N('Option A'!$E$12)+N('Option A'!$E$13))/12+IF(AND(V38&gt;=Scenario!$B$10,MOD(V38-Scenario!$B$10,Scenario!$B$18)=0),0*0+0,0)+IF(V38=1,0*0+0,0)+IF(V38=Scenario!$B$11,0,0)),"INSUFFICIENT FUNDS")))</f>
        <v/>
      </c>
      <c r="Z38" s="6" t="str">
        <f>IF(V38&gt;Scenario!$B$11,"",IF(V$2&lt;&gt;"Ready",V$2,IF(ISNUMBER(W38),IF((W38+X38)*(1+Scenario!$B$12/12)-Y38&lt;0,"INSUFFICIENT FUNDS",(W38+X38)*(1+Scenario!$B$12/12)-Y38),"INSUFFICIENT FUNDS")))</f>
        <v/>
      </c>
      <c r="AA38" s="6" t="str">
        <f>IF(V38&gt;Scenario!$B$11,"",IF(V$2&lt;&gt;"Ready",V$2,IF(ISNUMBER(Z38),AA37+Y38,"INSUFFICIENT FUNDS")))</f>
        <v/>
      </c>
      <c r="AB38" t="str">
        <f>IF(V38&gt;Scenario!$B$11,"",IF(V$2&lt;&gt;"Ready",V$2,IF(ISNUMBER(Z38),"OK","INSUFFICIENT FUNDS")))</f>
        <v/>
      </c>
      <c r="AC38">
        <v>34</v>
      </c>
      <c r="AD38" s="6" t="str">
        <f>IF(AC38&gt;Scenario!$B$11,"",IF(AC$2&lt;&gt;"Ready",AC$2,IF(AI37="OK",AG37,"INSUFFICIENT FUNDS")))</f>
        <v/>
      </c>
      <c r="AE38" s="6" t="str">
        <f>IF(AC38&gt;Scenario!$B$11,"",IF(AC$2&lt;&gt;"Ready",AC$2,IF(ISNUMBER(AD38),IF(AND(AC38&gt;=Scenario!$B$10,MOD(AC38-Scenario!$B$10,Scenario!$B$18)=0),Scenario!$B$8,0),"INSUFFICIENT FUNDS")))</f>
        <v/>
      </c>
      <c r="AF38" s="6" t="str">
        <f>IF(AC38&gt;Scenario!$B$11,"",IF(AC$2&lt;&gt;"Ready",AC$2,IF(ISNUMBER(AD38),(AD38+AE38)*(N('Option A'!$E$14)+N('Option A'!$E$15)+IF(Scenario!$B$13="Gross",0,0))/12+((N('Option A'!$E$12)+N('Option A'!$E$13))/12+IF(AND(AC38&gt;=Scenario!$B$10,MOD(AC38-Scenario!$B$10,Scenario!$B$18)=0),N('Option A'!$E$17)*N('Option A'!$E$18)+N('Option A'!$E$20),0)+IF(AC38=1,N('Option A'!$E$17)*N('Option A'!$E$19)+N('Option A'!$E$21),0)+IF(AC38=Scenario!$B$11,N('Option A'!$E$22),0)),"INSUFFICIENT FUNDS")))</f>
        <v/>
      </c>
      <c r="AG38" s="6" t="str">
        <f>IF(AC38&gt;Scenario!$B$11,"",IF(AC$2&lt;&gt;"Ready",AC$2,IF(ISNUMBER(AD38),IF((AD38+AE38)*(1+Scenario!$B$12/12)-AF38&lt;0,"INSUFFICIENT FUNDS",(AD38+AE38)*(1+Scenario!$B$12/12)-AF38),"INSUFFICIENT FUNDS")))</f>
        <v/>
      </c>
      <c r="AH38" s="6" t="str">
        <f>IF(AC38&gt;Scenario!$B$11,"",IF(AC$2&lt;&gt;"Ready",AC$2,IF(ISNUMBER(AG38),AH37+AF38,"INSUFFICIENT FUNDS")))</f>
        <v/>
      </c>
      <c r="AI38" t="str">
        <f>IF(AC38&gt;Scenario!$B$11,"",IF(AC$2&lt;&gt;"Ready",AC$2,IF(ISNUMBER(AG38),"OK","INSUFFICIENT FUNDS")))</f>
        <v/>
      </c>
      <c r="AJ38">
        <v>34</v>
      </c>
      <c r="AK38" s="6" t="str">
        <f>IF(AJ38&gt;Scenario!$B$11,"",IF(AJ$2&lt;&gt;"Ready",AJ$2,IF(AP37="OK",AN37,"INSUFFICIENT FUNDS")))</f>
        <v/>
      </c>
      <c r="AL38" s="6" t="str">
        <f>IF(AJ38&gt;Scenario!$B$11,"",IF(AJ$2&lt;&gt;"Ready",AJ$2,IF(ISNUMBER(AK38),IF(AND(AJ38&gt;=Scenario!$B$10,MOD(AJ38-Scenario!$B$10,Scenario!$B$18)=0),Scenario!$B$8,0),"INSUFFICIENT FUNDS")))</f>
        <v/>
      </c>
      <c r="AM38" s="6" t="str">
        <f>IF(AJ38&gt;Scenario!$B$11,"",IF(AJ$2&lt;&gt;"Ready",AJ$2,IF(ISNUMBER(AK38),(AK38+AL38)*(0+0+IF(Scenario!$B$13="Gross",0,0))/12+((0+0)/12+IF(AND(AJ38&gt;=Scenario!$B$10,MOD(AJ38-Scenario!$B$10,Scenario!$B$18)=0),0*0+0,0)+IF(AJ38=1,0*0+0,0)+IF(AJ38=Scenario!$B$11,0,0)),"INSUFFICIENT FUNDS")))</f>
        <v/>
      </c>
      <c r="AN38" s="6" t="str">
        <f>IF(AJ38&gt;Scenario!$B$11,"",IF(AJ$2&lt;&gt;"Ready",AJ$2,IF(ISNUMBER(AK38),IF((AK38+AL38)*(1+Scenario!$B$12/12)-AM38&lt;0,"INSUFFICIENT FUNDS",(AK38+AL38)*(1+Scenario!$B$12/12)-AM38),"INSUFFICIENT FUNDS")))</f>
        <v/>
      </c>
      <c r="AO38" s="6" t="str">
        <f>IF(AJ38&gt;Scenario!$B$11,"",IF(AJ$2&lt;&gt;"Ready",AJ$2,IF(ISNUMBER(AN38),AO37+AM38,"INSUFFICIENT FUNDS")))</f>
        <v/>
      </c>
      <c r="AP38" t="str">
        <f>IF(AJ38&gt;Scenario!$B$11,"",IF(AJ$2&lt;&gt;"Ready",AJ$2,IF(ISNUMBER(AN38),"OK","INSUFFICIENT FUNDS")))</f>
        <v/>
      </c>
    </row>
    <row r="39" spans="1:42" ht="32.1" customHeight="1" x14ac:dyDescent="0.2">
      <c r="A39">
        <v>35</v>
      </c>
      <c r="B39" s="6" t="str">
        <f>IF(A39&gt;Scenario!$B$11,"",IF(A$2&lt;&gt;"Ready",A$2,IF(G38="OK",E38,"INSUFFICIENT FUNDS")))</f>
        <v/>
      </c>
      <c r="C39" s="6" t="str">
        <f>IF(A39&gt;Scenario!$B$11,"",IF(A$2&lt;&gt;"Ready",A$2,IF(ISNUMBER(B39),IF(AND(A39&gt;=Scenario!$B$10,MOD(A39-Scenario!$B$10,Scenario!$B$18)=0),Scenario!$B$8,0),"INSUFFICIENT FUNDS")))</f>
        <v/>
      </c>
      <c r="D39" s="6" t="str">
        <f>IF(A39&gt;Scenario!$B$11,"",IF(A$2&lt;&gt;"Ready",A$2,IF(ISNUMBER(B39),(B39+C39)*(N('Option A'!$E$14)+N('Option A'!$E$15)+IF(Scenario!$B$13="Gross",N('Option A'!$E$16),0))/12+((N('Option A'!$E$12)+N('Option A'!$E$13))/12+IF(AND(A39&gt;=Scenario!$B$10,MOD(A39-Scenario!$B$10,Scenario!$B$18)=0),N('Option A'!$E$17)*N('Option A'!$E$18)+N('Option A'!$E$20),0)+IF(A39=1,N('Option A'!$E$17)*N('Option A'!$E$19)+N('Option A'!$E$21),0)+IF(A39=Scenario!$B$11,N('Option A'!$E$22),0)),"INSUFFICIENT FUNDS")))</f>
        <v/>
      </c>
      <c r="E39" s="6" t="str">
        <f>IF(A39&gt;Scenario!$B$11,"",IF(A$2&lt;&gt;"Ready",A$2,IF(ISNUMBER(B39),IF((B39+C39)*(1+Scenario!$B$12/12)-D39&lt;0,"INSUFFICIENT FUNDS",(B39+C39)*(1+Scenario!$B$12/12)-D39),"INSUFFICIENT FUNDS")))</f>
        <v/>
      </c>
      <c r="F39" s="6" t="str">
        <f>IF(A39&gt;Scenario!$B$11,"",IF(A$2&lt;&gt;"Ready",A$2,IF(ISNUMBER(E39),F38+D39,"INSUFFICIENT FUNDS")))</f>
        <v/>
      </c>
      <c r="G39" t="str">
        <f>IF(A39&gt;Scenario!$B$11,"",IF(A$2&lt;&gt;"Ready",A$2,IF(ISNUMBER(E39),"OK","INSUFFICIENT FUNDS")))</f>
        <v/>
      </c>
      <c r="H39">
        <v>35</v>
      </c>
      <c r="I39" s="6" t="str">
        <f>IF(H39&gt;Scenario!$B$11,"",IF(H$2&lt;&gt;"Ready",H$2,IF(N38="OK",L38,"INSUFFICIENT FUNDS")))</f>
        <v/>
      </c>
      <c r="J39" s="6" t="str">
        <f>IF(H39&gt;Scenario!$B$11,"",IF(H$2&lt;&gt;"Ready",H$2,IF(ISNUMBER(I39),IF(AND(H39&gt;=Scenario!$B$10,MOD(H39-Scenario!$B$10,Scenario!$B$18)=0),Scenario!$B$8,0),"INSUFFICIENT FUNDS")))</f>
        <v/>
      </c>
      <c r="K39" s="6" t="str">
        <f>IF(H39&gt;Scenario!$B$11,"",IF(H$2&lt;&gt;"Ready",H$2,IF(ISNUMBER(I39),(I39+J39)*(N('Option A'!$E$14)+N('Option A'!$E$15)+IF(Scenario!$B$13="Gross",N('Option A'!$E$16),0))/12+((0+0)/12+IF(AND(H39&gt;=Scenario!$B$10,MOD(H39-Scenario!$B$10,Scenario!$B$18)=0),N('Option A'!$E$17)*N('Option A'!$E$18)+N('Option A'!$E$20),0)+IF(H39=1,N('Option A'!$E$17)*N('Option A'!$E$19)+N('Option A'!$E$21),0)+IF(H39=Scenario!$B$11,N('Option A'!$E$22),0)),"INSUFFICIENT FUNDS")))</f>
        <v/>
      </c>
      <c r="L39" s="6" t="str">
        <f>IF(H39&gt;Scenario!$B$11,"",IF(H$2&lt;&gt;"Ready",H$2,IF(ISNUMBER(I39),IF((I39+J39)*(1+Scenario!$B$12/12)-K39&lt;0,"INSUFFICIENT FUNDS",(I39+J39)*(1+Scenario!$B$12/12)-K39),"INSUFFICIENT FUNDS")))</f>
        <v/>
      </c>
      <c r="M39" s="6" t="str">
        <f>IF(H39&gt;Scenario!$B$11,"",IF(H$2&lt;&gt;"Ready",H$2,IF(ISNUMBER(L39),M38+K39,"INSUFFICIENT FUNDS")))</f>
        <v/>
      </c>
      <c r="N39" t="str">
        <f>IF(H39&gt;Scenario!$B$11,"",IF(H$2&lt;&gt;"Ready",H$2,IF(ISNUMBER(L39),"OK","INSUFFICIENT FUNDS")))</f>
        <v/>
      </c>
      <c r="O39">
        <v>35</v>
      </c>
      <c r="P39" s="6" t="str">
        <f>IF(O39&gt;Scenario!$B$11,"",IF(O$2&lt;&gt;"Ready",O$2,IF(U38="OK",S38,"INSUFFICIENT FUNDS")))</f>
        <v/>
      </c>
      <c r="Q39" s="6" t="str">
        <f>IF(O39&gt;Scenario!$B$11,"",IF(O$2&lt;&gt;"Ready",O$2,IF(ISNUMBER(P39),IF(AND(O39&gt;=Scenario!$B$10,MOD(O39-Scenario!$B$10,Scenario!$B$18)=0),Scenario!$B$8,0),"INSUFFICIENT FUNDS")))</f>
        <v/>
      </c>
      <c r="R39" s="6" t="str">
        <f>IF(O39&gt;Scenario!$B$11,"",IF(O$2&lt;&gt;"Ready",O$2,IF(ISNUMBER(P39),(P39+Q39)*(0+N('Option A'!$E$15)+IF(Scenario!$B$13="Gross",N('Option A'!$E$16),0))/12+((N('Option A'!$E$12)+N('Option A'!$E$13))/12+IF(AND(O39&gt;=Scenario!$B$10,MOD(O39-Scenario!$B$10,Scenario!$B$18)=0),N('Option A'!$E$17)*N('Option A'!$E$18)+N('Option A'!$E$20),0)+IF(O39=1,N('Option A'!$E$17)*N('Option A'!$E$19)+N('Option A'!$E$21),0)+IF(O39=Scenario!$B$11,N('Option A'!$E$22),0)),"INSUFFICIENT FUNDS")))</f>
        <v/>
      </c>
      <c r="S39" s="6" t="str">
        <f>IF(O39&gt;Scenario!$B$11,"",IF(O$2&lt;&gt;"Ready",O$2,IF(ISNUMBER(P39),IF((P39+Q39)*(1+Scenario!$B$12/12)-R39&lt;0,"INSUFFICIENT FUNDS",(P39+Q39)*(1+Scenario!$B$12/12)-R39),"INSUFFICIENT FUNDS")))</f>
        <v/>
      </c>
      <c r="T39" s="6" t="str">
        <f>IF(O39&gt;Scenario!$B$11,"",IF(O$2&lt;&gt;"Ready",O$2,IF(ISNUMBER(S39),T38+R39,"INSUFFICIENT FUNDS")))</f>
        <v/>
      </c>
      <c r="U39" t="str">
        <f>IF(O39&gt;Scenario!$B$11,"",IF(O$2&lt;&gt;"Ready",O$2,IF(ISNUMBER(S39),"OK","INSUFFICIENT FUNDS")))</f>
        <v/>
      </c>
      <c r="V39">
        <v>35</v>
      </c>
      <c r="W39" s="6" t="str">
        <f>IF(V39&gt;Scenario!$B$11,"",IF(V$2&lt;&gt;"Ready",V$2,IF(AB38="OK",Z38,"INSUFFICIENT FUNDS")))</f>
        <v/>
      </c>
      <c r="X39" s="6" t="str">
        <f>IF(V39&gt;Scenario!$B$11,"",IF(V$2&lt;&gt;"Ready",V$2,IF(ISNUMBER(W39),IF(AND(V39&gt;=Scenario!$B$10,MOD(V39-Scenario!$B$10,Scenario!$B$18)=0),Scenario!$B$8,0),"INSUFFICIENT FUNDS")))</f>
        <v/>
      </c>
      <c r="Y39" s="6" t="str">
        <f>IF(V39&gt;Scenario!$B$11,"",IF(V$2&lt;&gt;"Ready",V$2,IF(ISNUMBER(W39),(W39+X39)*(N('Option A'!$E$14)+N('Option A'!$E$15)+IF(Scenario!$B$13="Gross",N('Option A'!$E$16),0))/12+((N('Option A'!$E$12)+N('Option A'!$E$13))/12+IF(AND(V39&gt;=Scenario!$B$10,MOD(V39-Scenario!$B$10,Scenario!$B$18)=0),0*0+0,0)+IF(V39=1,0*0+0,0)+IF(V39=Scenario!$B$11,0,0)),"INSUFFICIENT FUNDS")))</f>
        <v/>
      </c>
      <c r="Z39" s="6" t="str">
        <f>IF(V39&gt;Scenario!$B$11,"",IF(V$2&lt;&gt;"Ready",V$2,IF(ISNUMBER(W39),IF((W39+X39)*(1+Scenario!$B$12/12)-Y39&lt;0,"INSUFFICIENT FUNDS",(W39+X39)*(1+Scenario!$B$12/12)-Y39),"INSUFFICIENT FUNDS")))</f>
        <v/>
      </c>
      <c r="AA39" s="6" t="str">
        <f>IF(V39&gt;Scenario!$B$11,"",IF(V$2&lt;&gt;"Ready",V$2,IF(ISNUMBER(Z39),AA38+Y39,"INSUFFICIENT FUNDS")))</f>
        <v/>
      </c>
      <c r="AB39" t="str">
        <f>IF(V39&gt;Scenario!$B$11,"",IF(V$2&lt;&gt;"Ready",V$2,IF(ISNUMBER(Z39),"OK","INSUFFICIENT FUNDS")))</f>
        <v/>
      </c>
      <c r="AC39">
        <v>35</v>
      </c>
      <c r="AD39" s="6" t="str">
        <f>IF(AC39&gt;Scenario!$B$11,"",IF(AC$2&lt;&gt;"Ready",AC$2,IF(AI38="OK",AG38,"INSUFFICIENT FUNDS")))</f>
        <v/>
      </c>
      <c r="AE39" s="6" t="str">
        <f>IF(AC39&gt;Scenario!$B$11,"",IF(AC$2&lt;&gt;"Ready",AC$2,IF(ISNUMBER(AD39),IF(AND(AC39&gt;=Scenario!$B$10,MOD(AC39-Scenario!$B$10,Scenario!$B$18)=0),Scenario!$B$8,0),"INSUFFICIENT FUNDS")))</f>
        <v/>
      </c>
      <c r="AF39" s="6" t="str">
        <f>IF(AC39&gt;Scenario!$B$11,"",IF(AC$2&lt;&gt;"Ready",AC$2,IF(ISNUMBER(AD39),(AD39+AE39)*(N('Option A'!$E$14)+N('Option A'!$E$15)+IF(Scenario!$B$13="Gross",0,0))/12+((N('Option A'!$E$12)+N('Option A'!$E$13))/12+IF(AND(AC39&gt;=Scenario!$B$10,MOD(AC39-Scenario!$B$10,Scenario!$B$18)=0),N('Option A'!$E$17)*N('Option A'!$E$18)+N('Option A'!$E$20),0)+IF(AC39=1,N('Option A'!$E$17)*N('Option A'!$E$19)+N('Option A'!$E$21),0)+IF(AC39=Scenario!$B$11,N('Option A'!$E$22),0)),"INSUFFICIENT FUNDS")))</f>
        <v/>
      </c>
      <c r="AG39" s="6" t="str">
        <f>IF(AC39&gt;Scenario!$B$11,"",IF(AC$2&lt;&gt;"Ready",AC$2,IF(ISNUMBER(AD39),IF((AD39+AE39)*(1+Scenario!$B$12/12)-AF39&lt;0,"INSUFFICIENT FUNDS",(AD39+AE39)*(1+Scenario!$B$12/12)-AF39),"INSUFFICIENT FUNDS")))</f>
        <v/>
      </c>
      <c r="AH39" s="6" t="str">
        <f>IF(AC39&gt;Scenario!$B$11,"",IF(AC$2&lt;&gt;"Ready",AC$2,IF(ISNUMBER(AG39),AH38+AF39,"INSUFFICIENT FUNDS")))</f>
        <v/>
      </c>
      <c r="AI39" t="str">
        <f>IF(AC39&gt;Scenario!$B$11,"",IF(AC$2&lt;&gt;"Ready",AC$2,IF(ISNUMBER(AG39),"OK","INSUFFICIENT FUNDS")))</f>
        <v/>
      </c>
      <c r="AJ39">
        <v>35</v>
      </c>
      <c r="AK39" s="6" t="str">
        <f>IF(AJ39&gt;Scenario!$B$11,"",IF(AJ$2&lt;&gt;"Ready",AJ$2,IF(AP38="OK",AN38,"INSUFFICIENT FUNDS")))</f>
        <v/>
      </c>
      <c r="AL39" s="6" t="str">
        <f>IF(AJ39&gt;Scenario!$B$11,"",IF(AJ$2&lt;&gt;"Ready",AJ$2,IF(ISNUMBER(AK39),IF(AND(AJ39&gt;=Scenario!$B$10,MOD(AJ39-Scenario!$B$10,Scenario!$B$18)=0),Scenario!$B$8,0),"INSUFFICIENT FUNDS")))</f>
        <v/>
      </c>
      <c r="AM39" s="6" t="str">
        <f>IF(AJ39&gt;Scenario!$B$11,"",IF(AJ$2&lt;&gt;"Ready",AJ$2,IF(ISNUMBER(AK39),(AK39+AL39)*(0+0+IF(Scenario!$B$13="Gross",0,0))/12+((0+0)/12+IF(AND(AJ39&gt;=Scenario!$B$10,MOD(AJ39-Scenario!$B$10,Scenario!$B$18)=0),0*0+0,0)+IF(AJ39=1,0*0+0,0)+IF(AJ39=Scenario!$B$11,0,0)),"INSUFFICIENT FUNDS")))</f>
        <v/>
      </c>
      <c r="AN39" s="6" t="str">
        <f>IF(AJ39&gt;Scenario!$B$11,"",IF(AJ$2&lt;&gt;"Ready",AJ$2,IF(ISNUMBER(AK39),IF((AK39+AL39)*(1+Scenario!$B$12/12)-AM39&lt;0,"INSUFFICIENT FUNDS",(AK39+AL39)*(1+Scenario!$B$12/12)-AM39),"INSUFFICIENT FUNDS")))</f>
        <v/>
      </c>
      <c r="AO39" s="6" t="str">
        <f>IF(AJ39&gt;Scenario!$B$11,"",IF(AJ$2&lt;&gt;"Ready",AJ$2,IF(ISNUMBER(AN39),AO38+AM39,"INSUFFICIENT FUNDS")))</f>
        <v/>
      </c>
      <c r="AP39" t="str">
        <f>IF(AJ39&gt;Scenario!$B$11,"",IF(AJ$2&lt;&gt;"Ready",AJ$2,IF(ISNUMBER(AN39),"OK","INSUFFICIENT FUNDS")))</f>
        <v/>
      </c>
    </row>
    <row r="40" spans="1:42" ht="32.1" customHeight="1" x14ac:dyDescent="0.2">
      <c r="A40">
        <v>36</v>
      </c>
      <c r="B40" s="6" t="str">
        <f>IF(A40&gt;Scenario!$B$11,"",IF(A$2&lt;&gt;"Ready",A$2,IF(G39="OK",E39,"INSUFFICIENT FUNDS")))</f>
        <v/>
      </c>
      <c r="C40" s="6" t="str">
        <f>IF(A40&gt;Scenario!$B$11,"",IF(A$2&lt;&gt;"Ready",A$2,IF(ISNUMBER(B40),IF(AND(A40&gt;=Scenario!$B$10,MOD(A40-Scenario!$B$10,Scenario!$B$18)=0),Scenario!$B$8,0),"INSUFFICIENT FUNDS")))</f>
        <v/>
      </c>
      <c r="D40" s="6" t="str">
        <f>IF(A40&gt;Scenario!$B$11,"",IF(A$2&lt;&gt;"Ready",A$2,IF(ISNUMBER(B40),(B40+C40)*(N('Option A'!$E$14)+N('Option A'!$E$15)+IF(Scenario!$B$13="Gross",N('Option A'!$E$16),0))/12+((N('Option A'!$E$12)+N('Option A'!$E$13))/12+IF(AND(A40&gt;=Scenario!$B$10,MOD(A40-Scenario!$B$10,Scenario!$B$18)=0),N('Option A'!$E$17)*N('Option A'!$E$18)+N('Option A'!$E$20),0)+IF(A40=1,N('Option A'!$E$17)*N('Option A'!$E$19)+N('Option A'!$E$21),0)+IF(A40=Scenario!$B$11,N('Option A'!$E$22),0)),"INSUFFICIENT FUNDS")))</f>
        <v/>
      </c>
      <c r="E40" s="6" t="str">
        <f>IF(A40&gt;Scenario!$B$11,"",IF(A$2&lt;&gt;"Ready",A$2,IF(ISNUMBER(B40),IF((B40+C40)*(1+Scenario!$B$12/12)-D40&lt;0,"INSUFFICIENT FUNDS",(B40+C40)*(1+Scenario!$B$12/12)-D40),"INSUFFICIENT FUNDS")))</f>
        <v/>
      </c>
      <c r="F40" s="6" t="str">
        <f>IF(A40&gt;Scenario!$B$11,"",IF(A$2&lt;&gt;"Ready",A$2,IF(ISNUMBER(E40),F39+D40,"INSUFFICIENT FUNDS")))</f>
        <v/>
      </c>
      <c r="G40" t="str">
        <f>IF(A40&gt;Scenario!$B$11,"",IF(A$2&lt;&gt;"Ready",A$2,IF(ISNUMBER(E40),"OK","INSUFFICIENT FUNDS")))</f>
        <v/>
      </c>
      <c r="H40">
        <v>36</v>
      </c>
      <c r="I40" s="6" t="str">
        <f>IF(H40&gt;Scenario!$B$11,"",IF(H$2&lt;&gt;"Ready",H$2,IF(N39="OK",L39,"INSUFFICIENT FUNDS")))</f>
        <v/>
      </c>
      <c r="J40" s="6" t="str">
        <f>IF(H40&gt;Scenario!$B$11,"",IF(H$2&lt;&gt;"Ready",H$2,IF(ISNUMBER(I40),IF(AND(H40&gt;=Scenario!$B$10,MOD(H40-Scenario!$B$10,Scenario!$B$18)=0),Scenario!$B$8,0),"INSUFFICIENT FUNDS")))</f>
        <v/>
      </c>
      <c r="K40" s="6" t="str">
        <f>IF(H40&gt;Scenario!$B$11,"",IF(H$2&lt;&gt;"Ready",H$2,IF(ISNUMBER(I40),(I40+J40)*(N('Option A'!$E$14)+N('Option A'!$E$15)+IF(Scenario!$B$13="Gross",N('Option A'!$E$16),0))/12+((0+0)/12+IF(AND(H40&gt;=Scenario!$B$10,MOD(H40-Scenario!$B$10,Scenario!$B$18)=0),N('Option A'!$E$17)*N('Option A'!$E$18)+N('Option A'!$E$20),0)+IF(H40=1,N('Option A'!$E$17)*N('Option A'!$E$19)+N('Option A'!$E$21),0)+IF(H40=Scenario!$B$11,N('Option A'!$E$22),0)),"INSUFFICIENT FUNDS")))</f>
        <v/>
      </c>
      <c r="L40" s="6" t="str">
        <f>IF(H40&gt;Scenario!$B$11,"",IF(H$2&lt;&gt;"Ready",H$2,IF(ISNUMBER(I40),IF((I40+J40)*(1+Scenario!$B$12/12)-K40&lt;0,"INSUFFICIENT FUNDS",(I40+J40)*(1+Scenario!$B$12/12)-K40),"INSUFFICIENT FUNDS")))</f>
        <v/>
      </c>
      <c r="M40" s="6" t="str">
        <f>IF(H40&gt;Scenario!$B$11,"",IF(H$2&lt;&gt;"Ready",H$2,IF(ISNUMBER(L40),M39+K40,"INSUFFICIENT FUNDS")))</f>
        <v/>
      </c>
      <c r="N40" t="str">
        <f>IF(H40&gt;Scenario!$B$11,"",IF(H$2&lt;&gt;"Ready",H$2,IF(ISNUMBER(L40),"OK","INSUFFICIENT FUNDS")))</f>
        <v/>
      </c>
      <c r="O40">
        <v>36</v>
      </c>
      <c r="P40" s="6" t="str">
        <f>IF(O40&gt;Scenario!$B$11,"",IF(O$2&lt;&gt;"Ready",O$2,IF(U39="OK",S39,"INSUFFICIENT FUNDS")))</f>
        <v/>
      </c>
      <c r="Q40" s="6" t="str">
        <f>IF(O40&gt;Scenario!$B$11,"",IF(O$2&lt;&gt;"Ready",O$2,IF(ISNUMBER(P40),IF(AND(O40&gt;=Scenario!$B$10,MOD(O40-Scenario!$B$10,Scenario!$B$18)=0),Scenario!$B$8,0),"INSUFFICIENT FUNDS")))</f>
        <v/>
      </c>
      <c r="R40" s="6" t="str">
        <f>IF(O40&gt;Scenario!$B$11,"",IF(O$2&lt;&gt;"Ready",O$2,IF(ISNUMBER(P40),(P40+Q40)*(0+N('Option A'!$E$15)+IF(Scenario!$B$13="Gross",N('Option A'!$E$16),0))/12+((N('Option A'!$E$12)+N('Option A'!$E$13))/12+IF(AND(O40&gt;=Scenario!$B$10,MOD(O40-Scenario!$B$10,Scenario!$B$18)=0),N('Option A'!$E$17)*N('Option A'!$E$18)+N('Option A'!$E$20),0)+IF(O40=1,N('Option A'!$E$17)*N('Option A'!$E$19)+N('Option A'!$E$21),0)+IF(O40=Scenario!$B$11,N('Option A'!$E$22),0)),"INSUFFICIENT FUNDS")))</f>
        <v/>
      </c>
      <c r="S40" s="6" t="str">
        <f>IF(O40&gt;Scenario!$B$11,"",IF(O$2&lt;&gt;"Ready",O$2,IF(ISNUMBER(P40),IF((P40+Q40)*(1+Scenario!$B$12/12)-R40&lt;0,"INSUFFICIENT FUNDS",(P40+Q40)*(1+Scenario!$B$12/12)-R40),"INSUFFICIENT FUNDS")))</f>
        <v/>
      </c>
      <c r="T40" s="6" t="str">
        <f>IF(O40&gt;Scenario!$B$11,"",IF(O$2&lt;&gt;"Ready",O$2,IF(ISNUMBER(S40),T39+R40,"INSUFFICIENT FUNDS")))</f>
        <v/>
      </c>
      <c r="U40" t="str">
        <f>IF(O40&gt;Scenario!$B$11,"",IF(O$2&lt;&gt;"Ready",O$2,IF(ISNUMBER(S40),"OK","INSUFFICIENT FUNDS")))</f>
        <v/>
      </c>
      <c r="V40">
        <v>36</v>
      </c>
      <c r="W40" s="6" t="str">
        <f>IF(V40&gt;Scenario!$B$11,"",IF(V$2&lt;&gt;"Ready",V$2,IF(AB39="OK",Z39,"INSUFFICIENT FUNDS")))</f>
        <v/>
      </c>
      <c r="X40" s="6" t="str">
        <f>IF(V40&gt;Scenario!$B$11,"",IF(V$2&lt;&gt;"Ready",V$2,IF(ISNUMBER(W40),IF(AND(V40&gt;=Scenario!$B$10,MOD(V40-Scenario!$B$10,Scenario!$B$18)=0),Scenario!$B$8,0),"INSUFFICIENT FUNDS")))</f>
        <v/>
      </c>
      <c r="Y40" s="6" t="str">
        <f>IF(V40&gt;Scenario!$B$11,"",IF(V$2&lt;&gt;"Ready",V$2,IF(ISNUMBER(W40),(W40+X40)*(N('Option A'!$E$14)+N('Option A'!$E$15)+IF(Scenario!$B$13="Gross",N('Option A'!$E$16),0))/12+((N('Option A'!$E$12)+N('Option A'!$E$13))/12+IF(AND(V40&gt;=Scenario!$B$10,MOD(V40-Scenario!$B$10,Scenario!$B$18)=0),0*0+0,0)+IF(V40=1,0*0+0,0)+IF(V40=Scenario!$B$11,0,0)),"INSUFFICIENT FUNDS")))</f>
        <v/>
      </c>
      <c r="Z40" s="6" t="str">
        <f>IF(V40&gt;Scenario!$B$11,"",IF(V$2&lt;&gt;"Ready",V$2,IF(ISNUMBER(W40),IF((W40+X40)*(1+Scenario!$B$12/12)-Y40&lt;0,"INSUFFICIENT FUNDS",(W40+X40)*(1+Scenario!$B$12/12)-Y40),"INSUFFICIENT FUNDS")))</f>
        <v/>
      </c>
      <c r="AA40" s="6" t="str">
        <f>IF(V40&gt;Scenario!$B$11,"",IF(V$2&lt;&gt;"Ready",V$2,IF(ISNUMBER(Z40),AA39+Y40,"INSUFFICIENT FUNDS")))</f>
        <v/>
      </c>
      <c r="AB40" t="str">
        <f>IF(V40&gt;Scenario!$B$11,"",IF(V$2&lt;&gt;"Ready",V$2,IF(ISNUMBER(Z40),"OK","INSUFFICIENT FUNDS")))</f>
        <v/>
      </c>
      <c r="AC40">
        <v>36</v>
      </c>
      <c r="AD40" s="6" t="str">
        <f>IF(AC40&gt;Scenario!$B$11,"",IF(AC$2&lt;&gt;"Ready",AC$2,IF(AI39="OK",AG39,"INSUFFICIENT FUNDS")))</f>
        <v/>
      </c>
      <c r="AE40" s="6" t="str">
        <f>IF(AC40&gt;Scenario!$B$11,"",IF(AC$2&lt;&gt;"Ready",AC$2,IF(ISNUMBER(AD40),IF(AND(AC40&gt;=Scenario!$B$10,MOD(AC40-Scenario!$B$10,Scenario!$B$18)=0),Scenario!$B$8,0),"INSUFFICIENT FUNDS")))</f>
        <v/>
      </c>
      <c r="AF40" s="6" t="str">
        <f>IF(AC40&gt;Scenario!$B$11,"",IF(AC$2&lt;&gt;"Ready",AC$2,IF(ISNUMBER(AD40),(AD40+AE40)*(N('Option A'!$E$14)+N('Option A'!$E$15)+IF(Scenario!$B$13="Gross",0,0))/12+((N('Option A'!$E$12)+N('Option A'!$E$13))/12+IF(AND(AC40&gt;=Scenario!$B$10,MOD(AC40-Scenario!$B$10,Scenario!$B$18)=0),N('Option A'!$E$17)*N('Option A'!$E$18)+N('Option A'!$E$20),0)+IF(AC40=1,N('Option A'!$E$17)*N('Option A'!$E$19)+N('Option A'!$E$21),0)+IF(AC40=Scenario!$B$11,N('Option A'!$E$22),0)),"INSUFFICIENT FUNDS")))</f>
        <v/>
      </c>
      <c r="AG40" s="6" t="str">
        <f>IF(AC40&gt;Scenario!$B$11,"",IF(AC$2&lt;&gt;"Ready",AC$2,IF(ISNUMBER(AD40),IF((AD40+AE40)*(1+Scenario!$B$12/12)-AF40&lt;0,"INSUFFICIENT FUNDS",(AD40+AE40)*(1+Scenario!$B$12/12)-AF40),"INSUFFICIENT FUNDS")))</f>
        <v/>
      </c>
      <c r="AH40" s="6" t="str">
        <f>IF(AC40&gt;Scenario!$B$11,"",IF(AC$2&lt;&gt;"Ready",AC$2,IF(ISNUMBER(AG40),AH39+AF40,"INSUFFICIENT FUNDS")))</f>
        <v/>
      </c>
      <c r="AI40" t="str">
        <f>IF(AC40&gt;Scenario!$B$11,"",IF(AC$2&lt;&gt;"Ready",AC$2,IF(ISNUMBER(AG40),"OK","INSUFFICIENT FUNDS")))</f>
        <v/>
      </c>
      <c r="AJ40">
        <v>36</v>
      </c>
      <c r="AK40" s="6" t="str">
        <f>IF(AJ40&gt;Scenario!$B$11,"",IF(AJ$2&lt;&gt;"Ready",AJ$2,IF(AP39="OK",AN39,"INSUFFICIENT FUNDS")))</f>
        <v/>
      </c>
      <c r="AL40" s="6" t="str">
        <f>IF(AJ40&gt;Scenario!$B$11,"",IF(AJ$2&lt;&gt;"Ready",AJ$2,IF(ISNUMBER(AK40),IF(AND(AJ40&gt;=Scenario!$B$10,MOD(AJ40-Scenario!$B$10,Scenario!$B$18)=0),Scenario!$B$8,0),"INSUFFICIENT FUNDS")))</f>
        <v/>
      </c>
      <c r="AM40" s="6" t="str">
        <f>IF(AJ40&gt;Scenario!$B$11,"",IF(AJ$2&lt;&gt;"Ready",AJ$2,IF(ISNUMBER(AK40),(AK40+AL40)*(0+0+IF(Scenario!$B$13="Gross",0,0))/12+((0+0)/12+IF(AND(AJ40&gt;=Scenario!$B$10,MOD(AJ40-Scenario!$B$10,Scenario!$B$18)=0),0*0+0,0)+IF(AJ40=1,0*0+0,0)+IF(AJ40=Scenario!$B$11,0,0)),"INSUFFICIENT FUNDS")))</f>
        <v/>
      </c>
      <c r="AN40" s="6" t="str">
        <f>IF(AJ40&gt;Scenario!$B$11,"",IF(AJ$2&lt;&gt;"Ready",AJ$2,IF(ISNUMBER(AK40),IF((AK40+AL40)*(1+Scenario!$B$12/12)-AM40&lt;0,"INSUFFICIENT FUNDS",(AK40+AL40)*(1+Scenario!$B$12/12)-AM40),"INSUFFICIENT FUNDS")))</f>
        <v/>
      </c>
      <c r="AO40" s="6" t="str">
        <f>IF(AJ40&gt;Scenario!$B$11,"",IF(AJ$2&lt;&gt;"Ready",AJ$2,IF(ISNUMBER(AN40),AO39+AM40,"INSUFFICIENT FUNDS")))</f>
        <v/>
      </c>
      <c r="AP40" t="str">
        <f>IF(AJ40&gt;Scenario!$B$11,"",IF(AJ$2&lt;&gt;"Ready",AJ$2,IF(ISNUMBER(AN40),"OK","INSUFFICIENT FUNDS")))</f>
        <v/>
      </c>
    </row>
    <row r="41" spans="1:42" ht="32.1" customHeight="1" x14ac:dyDescent="0.2">
      <c r="A41">
        <v>37</v>
      </c>
      <c r="B41" s="6" t="str">
        <f>IF(A41&gt;Scenario!$B$11,"",IF(A$2&lt;&gt;"Ready",A$2,IF(G40="OK",E40,"INSUFFICIENT FUNDS")))</f>
        <v/>
      </c>
      <c r="C41" s="6" t="str">
        <f>IF(A41&gt;Scenario!$B$11,"",IF(A$2&lt;&gt;"Ready",A$2,IF(ISNUMBER(B41),IF(AND(A41&gt;=Scenario!$B$10,MOD(A41-Scenario!$B$10,Scenario!$B$18)=0),Scenario!$B$8,0),"INSUFFICIENT FUNDS")))</f>
        <v/>
      </c>
      <c r="D41" s="6" t="str">
        <f>IF(A41&gt;Scenario!$B$11,"",IF(A$2&lt;&gt;"Ready",A$2,IF(ISNUMBER(B41),(B41+C41)*(N('Option A'!$E$14)+N('Option A'!$E$15)+IF(Scenario!$B$13="Gross",N('Option A'!$E$16),0))/12+((N('Option A'!$E$12)+N('Option A'!$E$13))/12+IF(AND(A41&gt;=Scenario!$B$10,MOD(A41-Scenario!$B$10,Scenario!$B$18)=0),N('Option A'!$E$17)*N('Option A'!$E$18)+N('Option A'!$E$20),0)+IF(A41=1,N('Option A'!$E$17)*N('Option A'!$E$19)+N('Option A'!$E$21),0)+IF(A41=Scenario!$B$11,N('Option A'!$E$22),0)),"INSUFFICIENT FUNDS")))</f>
        <v/>
      </c>
      <c r="E41" s="6" t="str">
        <f>IF(A41&gt;Scenario!$B$11,"",IF(A$2&lt;&gt;"Ready",A$2,IF(ISNUMBER(B41),IF((B41+C41)*(1+Scenario!$B$12/12)-D41&lt;0,"INSUFFICIENT FUNDS",(B41+C41)*(1+Scenario!$B$12/12)-D41),"INSUFFICIENT FUNDS")))</f>
        <v/>
      </c>
      <c r="F41" s="6" t="str">
        <f>IF(A41&gt;Scenario!$B$11,"",IF(A$2&lt;&gt;"Ready",A$2,IF(ISNUMBER(E41),F40+D41,"INSUFFICIENT FUNDS")))</f>
        <v/>
      </c>
      <c r="G41" t="str">
        <f>IF(A41&gt;Scenario!$B$11,"",IF(A$2&lt;&gt;"Ready",A$2,IF(ISNUMBER(E41),"OK","INSUFFICIENT FUNDS")))</f>
        <v/>
      </c>
      <c r="H41">
        <v>37</v>
      </c>
      <c r="I41" s="6" t="str">
        <f>IF(H41&gt;Scenario!$B$11,"",IF(H$2&lt;&gt;"Ready",H$2,IF(N40="OK",L40,"INSUFFICIENT FUNDS")))</f>
        <v/>
      </c>
      <c r="J41" s="6" t="str">
        <f>IF(H41&gt;Scenario!$B$11,"",IF(H$2&lt;&gt;"Ready",H$2,IF(ISNUMBER(I41),IF(AND(H41&gt;=Scenario!$B$10,MOD(H41-Scenario!$B$10,Scenario!$B$18)=0),Scenario!$B$8,0),"INSUFFICIENT FUNDS")))</f>
        <v/>
      </c>
      <c r="K41" s="6" t="str">
        <f>IF(H41&gt;Scenario!$B$11,"",IF(H$2&lt;&gt;"Ready",H$2,IF(ISNUMBER(I41),(I41+J41)*(N('Option A'!$E$14)+N('Option A'!$E$15)+IF(Scenario!$B$13="Gross",N('Option A'!$E$16),0))/12+((0+0)/12+IF(AND(H41&gt;=Scenario!$B$10,MOD(H41-Scenario!$B$10,Scenario!$B$18)=0),N('Option A'!$E$17)*N('Option A'!$E$18)+N('Option A'!$E$20),0)+IF(H41=1,N('Option A'!$E$17)*N('Option A'!$E$19)+N('Option A'!$E$21),0)+IF(H41=Scenario!$B$11,N('Option A'!$E$22),0)),"INSUFFICIENT FUNDS")))</f>
        <v/>
      </c>
      <c r="L41" s="6" t="str">
        <f>IF(H41&gt;Scenario!$B$11,"",IF(H$2&lt;&gt;"Ready",H$2,IF(ISNUMBER(I41),IF((I41+J41)*(1+Scenario!$B$12/12)-K41&lt;0,"INSUFFICIENT FUNDS",(I41+J41)*(1+Scenario!$B$12/12)-K41),"INSUFFICIENT FUNDS")))</f>
        <v/>
      </c>
      <c r="M41" s="6" t="str">
        <f>IF(H41&gt;Scenario!$B$11,"",IF(H$2&lt;&gt;"Ready",H$2,IF(ISNUMBER(L41),M40+K41,"INSUFFICIENT FUNDS")))</f>
        <v/>
      </c>
      <c r="N41" t="str">
        <f>IF(H41&gt;Scenario!$B$11,"",IF(H$2&lt;&gt;"Ready",H$2,IF(ISNUMBER(L41),"OK","INSUFFICIENT FUNDS")))</f>
        <v/>
      </c>
      <c r="O41">
        <v>37</v>
      </c>
      <c r="P41" s="6" t="str">
        <f>IF(O41&gt;Scenario!$B$11,"",IF(O$2&lt;&gt;"Ready",O$2,IF(U40="OK",S40,"INSUFFICIENT FUNDS")))</f>
        <v/>
      </c>
      <c r="Q41" s="6" t="str">
        <f>IF(O41&gt;Scenario!$B$11,"",IF(O$2&lt;&gt;"Ready",O$2,IF(ISNUMBER(P41),IF(AND(O41&gt;=Scenario!$B$10,MOD(O41-Scenario!$B$10,Scenario!$B$18)=0),Scenario!$B$8,0),"INSUFFICIENT FUNDS")))</f>
        <v/>
      </c>
      <c r="R41" s="6" t="str">
        <f>IF(O41&gt;Scenario!$B$11,"",IF(O$2&lt;&gt;"Ready",O$2,IF(ISNUMBER(P41),(P41+Q41)*(0+N('Option A'!$E$15)+IF(Scenario!$B$13="Gross",N('Option A'!$E$16),0))/12+((N('Option A'!$E$12)+N('Option A'!$E$13))/12+IF(AND(O41&gt;=Scenario!$B$10,MOD(O41-Scenario!$B$10,Scenario!$B$18)=0),N('Option A'!$E$17)*N('Option A'!$E$18)+N('Option A'!$E$20),0)+IF(O41=1,N('Option A'!$E$17)*N('Option A'!$E$19)+N('Option A'!$E$21),0)+IF(O41=Scenario!$B$11,N('Option A'!$E$22),0)),"INSUFFICIENT FUNDS")))</f>
        <v/>
      </c>
      <c r="S41" s="6" t="str">
        <f>IF(O41&gt;Scenario!$B$11,"",IF(O$2&lt;&gt;"Ready",O$2,IF(ISNUMBER(P41),IF((P41+Q41)*(1+Scenario!$B$12/12)-R41&lt;0,"INSUFFICIENT FUNDS",(P41+Q41)*(1+Scenario!$B$12/12)-R41),"INSUFFICIENT FUNDS")))</f>
        <v/>
      </c>
      <c r="T41" s="6" t="str">
        <f>IF(O41&gt;Scenario!$B$11,"",IF(O$2&lt;&gt;"Ready",O$2,IF(ISNUMBER(S41),T40+R41,"INSUFFICIENT FUNDS")))</f>
        <v/>
      </c>
      <c r="U41" t="str">
        <f>IF(O41&gt;Scenario!$B$11,"",IF(O$2&lt;&gt;"Ready",O$2,IF(ISNUMBER(S41),"OK","INSUFFICIENT FUNDS")))</f>
        <v/>
      </c>
      <c r="V41">
        <v>37</v>
      </c>
      <c r="W41" s="6" t="str">
        <f>IF(V41&gt;Scenario!$B$11,"",IF(V$2&lt;&gt;"Ready",V$2,IF(AB40="OK",Z40,"INSUFFICIENT FUNDS")))</f>
        <v/>
      </c>
      <c r="X41" s="6" t="str">
        <f>IF(V41&gt;Scenario!$B$11,"",IF(V$2&lt;&gt;"Ready",V$2,IF(ISNUMBER(W41),IF(AND(V41&gt;=Scenario!$B$10,MOD(V41-Scenario!$B$10,Scenario!$B$18)=0),Scenario!$B$8,0),"INSUFFICIENT FUNDS")))</f>
        <v/>
      </c>
      <c r="Y41" s="6" t="str">
        <f>IF(V41&gt;Scenario!$B$11,"",IF(V$2&lt;&gt;"Ready",V$2,IF(ISNUMBER(W41),(W41+X41)*(N('Option A'!$E$14)+N('Option A'!$E$15)+IF(Scenario!$B$13="Gross",N('Option A'!$E$16),0))/12+((N('Option A'!$E$12)+N('Option A'!$E$13))/12+IF(AND(V41&gt;=Scenario!$B$10,MOD(V41-Scenario!$B$10,Scenario!$B$18)=0),0*0+0,0)+IF(V41=1,0*0+0,0)+IF(V41=Scenario!$B$11,0,0)),"INSUFFICIENT FUNDS")))</f>
        <v/>
      </c>
      <c r="Z41" s="6" t="str">
        <f>IF(V41&gt;Scenario!$B$11,"",IF(V$2&lt;&gt;"Ready",V$2,IF(ISNUMBER(W41),IF((W41+X41)*(1+Scenario!$B$12/12)-Y41&lt;0,"INSUFFICIENT FUNDS",(W41+X41)*(1+Scenario!$B$12/12)-Y41),"INSUFFICIENT FUNDS")))</f>
        <v/>
      </c>
      <c r="AA41" s="6" t="str">
        <f>IF(V41&gt;Scenario!$B$11,"",IF(V$2&lt;&gt;"Ready",V$2,IF(ISNUMBER(Z41),AA40+Y41,"INSUFFICIENT FUNDS")))</f>
        <v/>
      </c>
      <c r="AB41" t="str">
        <f>IF(V41&gt;Scenario!$B$11,"",IF(V$2&lt;&gt;"Ready",V$2,IF(ISNUMBER(Z41),"OK","INSUFFICIENT FUNDS")))</f>
        <v/>
      </c>
      <c r="AC41">
        <v>37</v>
      </c>
      <c r="AD41" s="6" t="str">
        <f>IF(AC41&gt;Scenario!$B$11,"",IF(AC$2&lt;&gt;"Ready",AC$2,IF(AI40="OK",AG40,"INSUFFICIENT FUNDS")))</f>
        <v/>
      </c>
      <c r="AE41" s="6" t="str">
        <f>IF(AC41&gt;Scenario!$B$11,"",IF(AC$2&lt;&gt;"Ready",AC$2,IF(ISNUMBER(AD41),IF(AND(AC41&gt;=Scenario!$B$10,MOD(AC41-Scenario!$B$10,Scenario!$B$18)=0),Scenario!$B$8,0),"INSUFFICIENT FUNDS")))</f>
        <v/>
      </c>
      <c r="AF41" s="6" t="str">
        <f>IF(AC41&gt;Scenario!$B$11,"",IF(AC$2&lt;&gt;"Ready",AC$2,IF(ISNUMBER(AD41),(AD41+AE41)*(N('Option A'!$E$14)+N('Option A'!$E$15)+IF(Scenario!$B$13="Gross",0,0))/12+((N('Option A'!$E$12)+N('Option A'!$E$13))/12+IF(AND(AC41&gt;=Scenario!$B$10,MOD(AC41-Scenario!$B$10,Scenario!$B$18)=0),N('Option A'!$E$17)*N('Option A'!$E$18)+N('Option A'!$E$20),0)+IF(AC41=1,N('Option A'!$E$17)*N('Option A'!$E$19)+N('Option A'!$E$21),0)+IF(AC41=Scenario!$B$11,N('Option A'!$E$22),0)),"INSUFFICIENT FUNDS")))</f>
        <v/>
      </c>
      <c r="AG41" s="6" t="str">
        <f>IF(AC41&gt;Scenario!$B$11,"",IF(AC$2&lt;&gt;"Ready",AC$2,IF(ISNUMBER(AD41),IF((AD41+AE41)*(1+Scenario!$B$12/12)-AF41&lt;0,"INSUFFICIENT FUNDS",(AD41+AE41)*(1+Scenario!$B$12/12)-AF41),"INSUFFICIENT FUNDS")))</f>
        <v/>
      </c>
      <c r="AH41" s="6" t="str">
        <f>IF(AC41&gt;Scenario!$B$11,"",IF(AC$2&lt;&gt;"Ready",AC$2,IF(ISNUMBER(AG41),AH40+AF41,"INSUFFICIENT FUNDS")))</f>
        <v/>
      </c>
      <c r="AI41" t="str">
        <f>IF(AC41&gt;Scenario!$B$11,"",IF(AC$2&lt;&gt;"Ready",AC$2,IF(ISNUMBER(AG41),"OK","INSUFFICIENT FUNDS")))</f>
        <v/>
      </c>
      <c r="AJ41">
        <v>37</v>
      </c>
      <c r="AK41" s="6" t="str">
        <f>IF(AJ41&gt;Scenario!$B$11,"",IF(AJ$2&lt;&gt;"Ready",AJ$2,IF(AP40="OK",AN40,"INSUFFICIENT FUNDS")))</f>
        <v/>
      </c>
      <c r="AL41" s="6" t="str">
        <f>IF(AJ41&gt;Scenario!$B$11,"",IF(AJ$2&lt;&gt;"Ready",AJ$2,IF(ISNUMBER(AK41),IF(AND(AJ41&gt;=Scenario!$B$10,MOD(AJ41-Scenario!$B$10,Scenario!$B$18)=0),Scenario!$B$8,0),"INSUFFICIENT FUNDS")))</f>
        <v/>
      </c>
      <c r="AM41" s="6" t="str">
        <f>IF(AJ41&gt;Scenario!$B$11,"",IF(AJ$2&lt;&gt;"Ready",AJ$2,IF(ISNUMBER(AK41),(AK41+AL41)*(0+0+IF(Scenario!$B$13="Gross",0,0))/12+((0+0)/12+IF(AND(AJ41&gt;=Scenario!$B$10,MOD(AJ41-Scenario!$B$10,Scenario!$B$18)=0),0*0+0,0)+IF(AJ41=1,0*0+0,0)+IF(AJ41=Scenario!$B$11,0,0)),"INSUFFICIENT FUNDS")))</f>
        <v/>
      </c>
      <c r="AN41" s="6" t="str">
        <f>IF(AJ41&gt;Scenario!$B$11,"",IF(AJ$2&lt;&gt;"Ready",AJ$2,IF(ISNUMBER(AK41),IF((AK41+AL41)*(1+Scenario!$B$12/12)-AM41&lt;0,"INSUFFICIENT FUNDS",(AK41+AL41)*(1+Scenario!$B$12/12)-AM41),"INSUFFICIENT FUNDS")))</f>
        <v/>
      </c>
      <c r="AO41" s="6" t="str">
        <f>IF(AJ41&gt;Scenario!$B$11,"",IF(AJ$2&lt;&gt;"Ready",AJ$2,IF(ISNUMBER(AN41),AO40+AM41,"INSUFFICIENT FUNDS")))</f>
        <v/>
      </c>
      <c r="AP41" t="str">
        <f>IF(AJ41&gt;Scenario!$B$11,"",IF(AJ$2&lt;&gt;"Ready",AJ$2,IF(ISNUMBER(AN41),"OK","INSUFFICIENT FUNDS")))</f>
        <v/>
      </c>
    </row>
    <row r="42" spans="1:42" ht="32.1" customHeight="1" x14ac:dyDescent="0.2">
      <c r="A42">
        <v>38</v>
      </c>
      <c r="B42" s="6" t="str">
        <f>IF(A42&gt;Scenario!$B$11,"",IF(A$2&lt;&gt;"Ready",A$2,IF(G41="OK",E41,"INSUFFICIENT FUNDS")))</f>
        <v/>
      </c>
      <c r="C42" s="6" t="str">
        <f>IF(A42&gt;Scenario!$B$11,"",IF(A$2&lt;&gt;"Ready",A$2,IF(ISNUMBER(B42),IF(AND(A42&gt;=Scenario!$B$10,MOD(A42-Scenario!$B$10,Scenario!$B$18)=0),Scenario!$B$8,0),"INSUFFICIENT FUNDS")))</f>
        <v/>
      </c>
      <c r="D42" s="6" t="str">
        <f>IF(A42&gt;Scenario!$B$11,"",IF(A$2&lt;&gt;"Ready",A$2,IF(ISNUMBER(B42),(B42+C42)*(N('Option A'!$E$14)+N('Option A'!$E$15)+IF(Scenario!$B$13="Gross",N('Option A'!$E$16),0))/12+((N('Option A'!$E$12)+N('Option A'!$E$13))/12+IF(AND(A42&gt;=Scenario!$B$10,MOD(A42-Scenario!$B$10,Scenario!$B$18)=0),N('Option A'!$E$17)*N('Option A'!$E$18)+N('Option A'!$E$20),0)+IF(A42=1,N('Option A'!$E$17)*N('Option A'!$E$19)+N('Option A'!$E$21),0)+IF(A42=Scenario!$B$11,N('Option A'!$E$22),0)),"INSUFFICIENT FUNDS")))</f>
        <v/>
      </c>
      <c r="E42" s="6" t="str">
        <f>IF(A42&gt;Scenario!$B$11,"",IF(A$2&lt;&gt;"Ready",A$2,IF(ISNUMBER(B42),IF((B42+C42)*(1+Scenario!$B$12/12)-D42&lt;0,"INSUFFICIENT FUNDS",(B42+C42)*(1+Scenario!$B$12/12)-D42),"INSUFFICIENT FUNDS")))</f>
        <v/>
      </c>
      <c r="F42" s="6" t="str">
        <f>IF(A42&gt;Scenario!$B$11,"",IF(A$2&lt;&gt;"Ready",A$2,IF(ISNUMBER(E42),F41+D42,"INSUFFICIENT FUNDS")))</f>
        <v/>
      </c>
      <c r="G42" t="str">
        <f>IF(A42&gt;Scenario!$B$11,"",IF(A$2&lt;&gt;"Ready",A$2,IF(ISNUMBER(E42),"OK","INSUFFICIENT FUNDS")))</f>
        <v/>
      </c>
      <c r="H42">
        <v>38</v>
      </c>
      <c r="I42" s="6" t="str">
        <f>IF(H42&gt;Scenario!$B$11,"",IF(H$2&lt;&gt;"Ready",H$2,IF(N41="OK",L41,"INSUFFICIENT FUNDS")))</f>
        <v/>
      </c>
      <c r="J42" s="6" t="str">
        <f>IF(H42&gt;Scenario!$B$11,"",IF(H$2&lt;&gt;"Ready",H$2,IF(ISNUMBER(I42),IF(AND(H42&gt;=Scenario!$B$10,MOD(H42-Scenario!$B$10,Scenario!$B$18)=0),Scenario!$B$8,0),"INSUFFICIENT FUNDS")))</f>
        <v/>
      </c>
      <c r="K42" s="6" t="str">
        <f>IF(H42&gt;Scenario!$B$11,"",IF(H$2&lt;&gt;"Ready",H$2,IF(ISNUMBER(I42),(I42+J42)*(N('Option A'!$E$14)+N('Option A'!$E$15)+IF(Scenario!$B$13="Gross",N('Option A'!$E$16),0))/12+((0+0)/12+IF(AND(H42&gt;=Scenario!$B$10,MOD(H42-Scenario!$B$10,Scenario!$B$18)=0),N('Option A'!$E$17)*N('Option A'!$E$18)+N('Option A'!$E$20),0)+IF(H42=1,N('Option A'!$E$17)*N('Option A'!$E$19)+N('Option A'!$E$21),0)+IF(H42=Scenario!$B$11,N('Option A'!$E$22),0)),"INSUFFICIENT FUNDS")))</f>
        <v/>
      </c>
      <c r="L42" s="6" t="str">
        <f>IF(H42&gt;Scenario!$B$11,"",IF(H$2&lt;&gt;"Ready",H$2,IF(ISNUMBER(I42),IF((I42+J42)*(1+Scenario!$B$12/12)-K42&lt;0,"INSUFFICIENT FUNDS",(I42+J42)*(1+Scenario!$B$12/12)-K42),"INSUFFICIENT FUNDS")))</f>
        <v/>
      </c>
      <c r="M42" s="6" t="str">
        <f>IF(H42&gt;Scenario!$B$11,"",IF(H$2&lt;&gt;"Ready",H$2,IF(ISNUMBER(L42),M41+K42,"INSUFFICIENT FUNDS")))</f>
        <v/>
      </c>
      <c r="N42" t="str">
        <f>IF(H42&gt;Scenario!$B$11,"",IF(H$2&lt;&gt;"Ready",H$2,IF(ISNUMBER(L42),"OK","INSUFFICIENT FUNDS")))</f>
        <v/>
      </c>
      <c r="O42">
        <v>38</v>
      </c>
      <c r="P42" s="6" t="str">
        <f>IF(O42&gt;Scenario!$B$11,"",IF(O$2&lt;&gt;"Ready",O$2,IF(U41="OK",S41,"INSUFFICIENT FUNDS")))</f>
        <v/>
      </c>
      <c r="Q42" s="6" t="str">
        <f>IF(O42&gt;Scenario!$B$11,"",IF(O$2&lt;&gt;"Ready",O$2,IF(ISNUMBER(P42),IF(AND(O42&gt;=Scenario!$B$10,MOD(O42-Scenario!$B$10,Scenario!$B$18)=0),Scenario!$B$8,0),"INSUFFICIENT FUNDS")))</f>
        <v/>
      </c>
      <c r="R42" s="6" t="str">
        <f>IF(O42&gt;Scenario!$B$11,"",IF(O$2&lt;&gt;"Ready",O$2,IF(ISNUMBER(P42),(P42+Q42)*(0+N('Option A'!$E$15)+IF(Scenario!$B$13="Gross",N('Option A'!$E$16),0))/12+((N('Option A'!$E$12)+N('Option A'!$E$13))/12+IF(AND(O42&gt;=Scenario!$B$10,MOD(O42-Scenario!$B$10,Scenario!$B$18)=0),N('Option A'!$E$17)*N('Option A'!$E$18)+N('Option A'!$E$20),0)+IF(O42=1,N('Option A'!$E$17)*N('Option A'!$E$19)+N('Option A'!$E$21),0)+IF(O42=Scenario!$B$11,N('Option A'!$E$22),0)),"INSUFFICIENT FUNDS")))</f>
        <v/>
      </c>
      <c r="S42" s="6" t="str">
        <f>IF(O42&gt;Scenario!$B$11,"",IF(O$2&lt;&gt;"Ready",O$2,IF(ISNUMBER(P42),IF((P42+Q42)*(1+Scenario!$B$12/12)-R42&lt;0,"INSUFFICIENT FUNDS",(P42+Q42)*(1+Scenario!$B$12/12)-R42),"INSUFFICIENT FUNDS")))</f>
        <v/>
      </c>
      <c r="T42" s="6" t="str">
        <f>IF(O42&gt;Scenario!$B$11,"",IF(O$2&lt;&gt;"Ready",O$2,IF(ISNUMBER(S42),T41+R42,"INSUFFICIENT FUNDS")))</f>
        <v/>
      </c>
      <c r="U42" t="str">
        <f>IF(O42&gt;Scenario!$B$11,"",IF(O$2&lt;&gt;"Ready",O$2,IF(ISNUMBER(S42),"OK","INSUFFICIENT FUNDS")))</f>
        <v/>
      </c>
      <c r="V42">
        <v>38</v>
      </c>
      <c r="W42" s="6" t="str">
        <f>IF(V42&gt;Scenario!$B$11,"",IF(V$2&lt;&gt;"Ready",V$2,IF(AB41="OK",Z41,"INSUFFICIENT FUNDS")))</f>
        <v/>
      </c>
      <c r="X42" s="6" t="str">
        <f>IF(V42&gt;Scenario!$B$11,"",IF(V$2&lt;&gt;"Ready",V$2,IF(ISNUMBER(W42),IF(AND(V42&gt;=Scenario!$B$10,MOD(V42-Scenario!$B$10,Scenario!$B$18)=0),Scenario!$B$8,0),"INSUFFICIENT FUNDS")))</f>
        <v/>
      </c>
      <c r="Y42" s="6" t="str">
        <f>IF(V42&gt;Scenario!$B$11,"",IF(V$2&lt;&gt;"Ready",V$2,IF(ISNUMBER(W42),(W42+X42)*(N('Option A'!$E$14)+N('Option A'!$E$15)+IF(Scenario!$B$13="Gross",N('Option A'!$E$16),0))/12+((N('Option A'!$E$12)+N('Option A'!$E$13))/12+IF(AND(V42&gt;=Scenario!$B$10,MOD(V42-Scenario!$B$10,Scenario!$B$18)=0),0*0+0,0)+IF(V42=1,0*0+0,0)+IF(V42=Scenario!$B$11,0,0)),"INSUFFICIENT FUNDS")))</f>
        <v/>
      </c>
      <c r="Z42" s="6" t="str">
        <f>IF(V42&gt;Scenario!$B$11,"",IF(V$2&lt;&gt;"Ready",V$2,IF(ISNUMBER(W42),IF((W42+X42)*(1+Scenario!$B$12/12)-Y42&lt;0,"INSUFFICIENT FUNDS",(W42+X42)*(1+Scenario!$B$12/12)-Y42),"INSUFFICIENT FUNDS")))</f>
        <v/>
      </c>
      <c r="AA42" s="6" t="str">
        <f>IF(V42&gt;Scenario!$B$11,"",IF(V$2&lt;&gt;"Ready",V$2,IF(ISNUMBER(Z42),AA41+Y42,"INSUFFICIENT FUNDS")))</f>
        <v/>
      </c>
      <c r="AB42" t="str">
        <f>IF(V42&gt;Scenario!$B$11,"",IF(V$2&lt;&gt;"Ready",V$2,IF(ISNUMBER(Z42),"OK","INSUFFICIENT FUNDS")))</f>
        <v/>
      </c>
      <c r="AC42">
        <v>38</v>
      </c>
      <c r="AD42" s="6" t="str">
        <f>IF(AC42&gt;Scenario!$B$11,"",IF(AC$2&lt;&gt;"Ready",AC$2,IF(AI41="OK",AG41,"INSUFFICIENT FUNDS")))</f>
        <v/>
      </c>
      <c r="AE42" s="6" t="str">
        <f>IF(AC42&gt;Scenario!$B$11,"",IF(AC$2&lt;&gt;"Ready",AC$2,IF(ISNUMBER(AD42),IF(AND(AC42&gt;=Scenario!$B$10,MOD(AC42-Scenario!$B$10,Scenario!$B$18)=0),Scenario!$B$8,0),"INSUFFICIENT FUNDS")))</f>
        <v/>
      </c>
      <c r="AF42" s="6" t="str">
        <f>IF(AC42&gt;Scenario!$B$11,"",IF(AC$2&lt;&gt;"Ready",AC$2,IF(ISNUMBER(AD42),(AD42+AE42)*(N('Option A'!$E$14)+N('Option A'!$E$15)+IF(Scenario!$B$13="Gross",0,0))/12+((N('Option A'!$E$12)+N('Option A'!$E$13))/12+IF(AND(AC42&gt;=Scenario!$B$10,MOD(AC42-Scenario!$B$10,Scenario!$B$18)=0),N('Option A'!$E$17)*N('Option A'!$E$18)+N('Option A'!$E$20),0)+IF(AC42=1,N('Option A'!$E$17)*N('Option A'!$E$19)+N('Option A'!$E$21),0)+IF(AC42=Scenario!$B$11,N('Option A'!$E$22),0)),"INSUFFICIENT FUNDS")))</f>
        <v/>
      </c>
      <c r="AG42" s="6" t="str">
        <f>IF(AC42&gt;Scenario!$B$11,"",IF(AC$2&lt;&gt;"Ready",AC$2,IF(ISNUMBER(AD42),IF((AD42+AE42)*(1+Scenario!$B$12/12)-AF42&lt;0,"INSUFFICIENT FUNDS",(AD42+AE42)*(1+Scenario!$B$12/12)-AF42),"INSUFFICIENT FUNDS")))</f>
        <v/>
      </c>
      <c r="AH42" s="6" t="str">
        <f>IF(AC42&gt;Scenario!$B$11,"",IF(AC$2&lt;&gt;"Ready",AC$2,IF(ISNUMBER(AG42),AH41+AF42,"INSUFFICIENT FUNDS")))</f>
        <v/>
      </c>
      <c r="AI42" t="str">
        <f>IF(AC42&gt;Scenario!$B$11,"",IF(AC$2&lt;&gt;"Ready",AC$2,IF(ISNUMBER(AG42),"OK","INSUFFICIENT FUNDS")))</f>
        <v/>
      </c>
      <c r="AJ42">
        <v>38</v>
      </c>
      <c r="AK42" s="6" t="str">
        <f>IF(AJ42&gt;Scenario!$B$11,"",IF(AJ$2&lt;&gt;"Ready",AJ$2,IF(AP41="OK",AN41,"INSUFFICIENT FUNDS")))</f>
        <v/>
      </c>
      <c r="AL42" s="6" t="str">
        <f>IF(AJ42&gt;Scenario!$B$11,"",IF(AJ$2&lt;&gt;"Ready",AJ$2,IF(ISNUMBER(AK42),IF(AND(AJ42&gt;=Scenario!$B$10,MOD(AJ42-Scenario!$B$10,Scenario!$B$18)=0),Scenario!$B$8,0),"INSUFFICIENT FUNDS")))</f>
        <v/>
      </c>
      <c r="AM42" s="6" t="str">
        <f>IF(AJ42&gt;Scenario!$B$11,"",IF(AJ$2&lt;&gt;"Ready",AJ$2,IF(ISNUMBER(AK42),(AK42+AL42)*(0+0+IF(Scenario!$B$13="Gross",0,0))/12+((0+0)/12+IF(AND(AJ42&gt;=Scenario!$B$10,MOD(AJ42-Scenario!$B$10,Scenario!$B$18)=0),0*0+0,0)+IF(AJ42=1,0*0+0,0)+IF(AJ42=Scenario!$B$11,0,0)),"INSUFFICIENT FUNDS")))</f>
        <v/>
      </c>
      <c r="AN42" s="6" t="str">
        <f>IF(AJ42&gt;Scenario!$B$11,"",IF(AJ$2&lt;&gt;"Ready",AJ$2,IF(ISNUMBER(AK42),IF((AK42+AL42)*(1+Scenario!$B$12/12)-AM42&lt;0,"INSUFFICIENT FUNDS",(AK42+AL42)*(1+Scenario!$B$12/12)-AM42),"INSUFFICIENT FUNDS")))</f>
        <v/>
      </c>
      <c r="AO42" s="6" t="str">
        <f>IF(AJ42&gt;Scenario!$B$11,"",IF(AJ$2&lt;&gt;"Ready",AJ$2,IF(ISNUMBER(AN42),AO41+AM42,"INSUFFICIENT FUNDS")))</f>
        <v/>
      </c>
      <c r="AP42" t="str">
        <f>IF(AJ42&gt;Scenario!$B$11,"",IF(AJ$2&lt;&gt;"Ready",AJ$2,IF(ISNUMBER(AN42),"OK","INSUFFICIENT FUNDS")))</f>
        <v/>
      </c>
    </row>
    <row r="43" spans="1:42" ht="32.1" customHeight="1" x14ac:dyDescent="0.2">
      <c r="A43">
        <v>39</v>
      </c>
      <c r="B43" s="6" t="str">
        <f>IF(A43&gt;Scenario!$B$11,"",IF(A$2&lt;&gt;"Ready",A$2,IF(G42="OK",E42,"INSUFFICIENT FUNDS")))</f>
        <v/>
      </c>
      <c r="C43" s="6" t="str">
        <f>IF(A43&gt;Scenario!$B$11,"",IF(A$2&lt;&gt;"Ready",A$2,IF(ISNUMBER(B43),IF(AND(A43&gt;=Scenario!$B$10,MOD(A43-Scenario!$B$10,Scenario!$B$18)=0),Scenario!$B$8,0),"INSUFFICIENT FUNDS")))</f>
        <v/>
      </c>
      <c r="D43" s="6" t="str">
        <f>IF(A43&gt;Scenario!$B$11,"",IF(A$2&lt;&gt;"Ready",A$2,IF(ISNUMBER(B43),(B43+C43)*(N('Option A'!$E$14)+N('Option A'!$E$15)+IF(Scenario!$B$13="Gross",N('Option A'!$E$16),0))/12+((N('Option A'!$E$12)+N('Option A'!$E$13))/12+IF(AND(A43&gt;=Scenario!$B$10,MOD(A43-Scenario!$B$10,Scenario!$B$18)=0),N('Option A'!$E$17)*N('Option A'!$E$18)+N('Option A'!$E$20),0)+IF(A43=1,N('Option A'!$E$17)*N('Option A'!$E$19)+N('Option A'!$E$21),0)+IF(A43=Scenario!$B$11,N('Option A'!$E$22),0)),"INSUFFICIENT FUNDS")))</f>
        <v/>
      </c>
      <c r="E43" s="6" t="str">
        <f>IF(A43&gt;Scenario!$B$11,"",IF(A$2&lt;&gt;"Ready",A$2,IF(ISNUMBER(B43),IF((B43+C43)*(1+Scenario!$B$12/12)-D43&lt;0,"INSUFFICIENT FUNDS",(B43+C43)*(1+Scenario!$B$12/12)-D43),"INSUFFICIENT FUNDS")))</f>
        <v/>
      </c>
      <c r="F43" s="6" t="str">
        <f>IF(A43&gt;Scenario!$B$11,"",IF(A$2&lt;&gt;"Ready",A$2,IF(ISNUMBER(E43),F42+D43,"INSUFFICIENT FUNDS")))</f>
        <v/>
      </c>
      <c r="G43" t="str">
        <f>IF(A43&gt;Scenario!$B$11,"",IF(A$2&lt;&gt;"Ready",A$2,IF(ISNUMBER(E43),"OK","INSUFFICIENT FUNDS")))</f>
        <v/>
      </c>
      <c r="H43">
        <v>39</v>
      </c>
      <c r="I43" s="6" t="str">
        <f>IF(H43&gt;Scenario!$B$11,"",IF(H$2&lt;&gt;"Ready",H$2,IF(N42="OK",L42,"INSUFFICIENT FUNDS")))</f>
        <v/>
      </c>
      <c r="J43" s="6" t="str">
        <f>IF(H43&gt;Scenario!$B$11,"",IF(H$2&lt;&gt;"Ready",H$2,IF(ISNUMBER(I43),IF(AND(H43&gt;=Scenario!$B$10,MOD(H43-Scenario!$B$10,Scenario!$B$18)=0),Scenario!$B$8,0),"INSUFFICIENT FUNDS")))</f>
        <v/>
      </c>
      <c r="K43" s="6" t="str">
        <f>IF(H43&gt;Scenario!$B$11,"",IF(H$2&lt;&gt;"Ready",H$2,IF(ISNUMBER(I43),(I43+J43)*(N('Option A'!$E$14)+N('Option A'!$E$15)+IF(Scenario!$B$13="Gross",N('Option A'!$E$16),0))/12+((0+0)/12+IF(AND(H43&gt;=Scenario!$B$10,MOD(H43-Scenario!$B$10,Scenario!$B$18)=0),N('Option A'!$E$17)*N('Option A'!$E$18)+N('Option A'!$E$20),0)+IF(H43=1,N('Option A'!$E$17)*N('Option A'!$E$19)+N('Option A'!$E$21),0)+IF(H43=Scenario!$B$11,N('Option A'!$E$22),0)),"INSUFFICIENT FUNDS")))</f>
        <v/>
      </c>
      <c r="L43" s="6" t="str">
        <f>IF(H43&gt;Scenario!$B$11,"",IF(H$2&lt;&gt;"Ready",H$2,IF(ISNUMBER(I43),IF((I43+J43)*(1+Scenario!$B$12/12)-K43&lt;0,"INSUFFICIENT FUNDS",(I43+J43)*(1+Scenario!$B$12/12)-K43),"INSUFFICIENT FUNDS")))</f>
        <v/>
      </c>
      <c r="M43" s="6" t="str">
        <f>IF(H43&gt;Scenario!$B$11,"",IF(H$2&lt;&gt;"Ready",H$2,IF(ISNUMBER(L43),M42+K43,"INSUFFICIENT FUNDS")))</f>
        <v/>
      </c>
      <c r="N43" t="str">
        <f>IF(H43&gt;Scenario!$B$11,"",IF(H$2&lt;&gt;"Ready",H$2,IF(ISNUMBER(L43),"OK","INSUFFICIENT FUNDS")))</f>
        <v/>
      </c>
      <c r="O43">
        <v>39</v>
      </c>
      <c r="P43" s="6" t="str">
        <f>IF(O43&gt;Scenario!$B$11,"",IF(O$2&lt;&gt;"Ready",O$2,IF(U42="OK",S42,"INSUFFICIENT FUNDS")))</f>
        <v/>
      </c>
      <c r="Q43" s="6" t="str">
        <f>IF(O43&gt;Scenario!$B$11,"",IF(O$2&lt;&gt;"Ready",O$2,IF(ISNUMBER(P43),IF(AND(O43&gt;=Scenario!$B$10,MOD(O43-Scenario!$B$10,Scenario!$B$18)=0),Scenario!$B$8,0),"INSUFFICIENT FUNDS")))</f>
        <v/>
      </c>
      <c r="R43" s="6" t="str">
        <f>IF(O43&gt;Scenario!$B$11,"",IF(O$2&lt;&gt;"Ready",O$2,IF(ISNUMBER(P43),(P43+Q43)*(0+N('Option A'!$E$15)+IF(Scenario!$B$13="Gross",N('Option A'!$E$16),0))/12+((N('Option A'!$E$12)+N('Option A'!$E$13))/12+IF(AND(O43&gt;=Scenario!$B$10,MOD(O43-Scenario!$B$10,Scenario!$B$18)=0),N('Option A'!$E$17)*N('Option A'!$E$18)+N('Option A'!$E$20),0)+IF(O43=1,N('Option A'!$E$17)*N('Option A'!$E$19)+N('Option A'!$E$21),0)+IF(O43=Scenario!$B$11,N('Option A'!$E$22),0)),"INSUFFICIENT FUNDS")))</f>
        <v/>
      </c>
      <c r="S43" s="6" t="str">
        <f>IF(O43&gt;Scenario!$B$11,"",IF(O$2&lt;&gt;"Ready",O$2,IF(ISNUMBER(P43),IF((P43+Q43)*(1+Scenario!$B$12/12)-R43&lt;0,"INSUFFICIENT FUNDS",(P43+Q43)*(1+Scenario!$B$12/12)-R43),"INSUFFICIENT FUNDS")))</f>
        <v/>
      </c>
      <c r="T43" s="6" t="str">
        <f>IF(O43&gt;Scenario!$B$11,"",IF(O$2&lt;&gt;"Ready",O$2,IF(ISNUMBER(S43),T42+R43,"INSUFFICIENT FUNDS")))</f>
        <v/>
      </c>
      <c r="U43" t="str">
        <f>IF(O43&gt;Scenario!$B$11,"",IF(O$2&lt;&gt;"Ready",O$2,IF(ISNUMBER(S43),"OK","INSUFFICIENT FUNDS")))</f>
        <v/>
      </c>
      <c r="V43">
        <v>39</v>
      </c>
      <c r="W43" s="6" t="str">
        <f>IF(V43&gt;Scenario!$B$11,"",IF(V$2&lt;&gt;"Ready",V$2,IF(AB42="OK",Z42,"INSUFFICIENT FUNDS")))</f>
        <v/>
      </c>
      <c r="X43" s="6" t="str">
        <f>IF(V43&gt;Scenario!$B$11,"",IF(V$2&lt;&gt;"Ready",V$2,IF(ISNUMBER(W43),IF(AND(V43&gt;=Scenario!$B$10,MOD(V43-Scenario!$B$10,Scenario!$B$18)=0),Scenario!$B$8,0),"INSUFFICIENT FUNDS")))</f>
        <v/>
      </c>
      <c r="Y43" s="6" t="str">
        <f>IF(V43&gt;Scenario!$B$11,"",IF(V$2&lt;&gt;"Ready",V$2,IF(ISNUMBER(W43),(W43+X43)*(N('Option A'!$E$14)+N('Option A'!$E$15)+IF(Scenario!$B$13="Gross",N('Option A'!$E$16),0))/12+((N('Option A'!$E$12)+N('Option A'!$E$13))/12+IF(AND(V43&gt;=Scenario!$B$10,MOD(V43-Scenario!$B$10,Scenario!$B$18)=0),0*0+0,0)+IF(V43=1,0*0+0,0)+IF(V43=Scenario!$B$11,0,0)),"INSUFFICIENT FUNDS")))</f>
        <v/>
      </c>
      <c r="Z43" s="6" t="str">
        <f>IF(V43&gt;Scenario!$B$11,"",IF(V$2&lt;&gt;"Ready",V$2,IF(ISNUMBER(W43),IF((W43+X43)*(1+Scenario!$B$12/12)-Y43&lt;0,"INSUFFICIENT FUNDS",(W43+X43)*(1+Scenario!$B$12/12)-Y43),"INSUFFICIENT FUNDS")))</f>
        <v/>
      </c>
      <c r="AA43" s="6" t="str">
        <f>IF(V43&gt;Scenario!$B$11,"",IF(V$2&lt;&gt;"Ready",V$2,IF(ISNUMBER(Z43),AA42+Y43,"INSUFFICIENT FUNDS")))</f>
        <v/>
      </c>
      <c r="AB43" t="str">
        <f>IF(V43&gt;Scenario!$B$11,"",IF(V$2&lt;&gt;"Ready",V$2,IF(ISNUMBER(Z43),"OK","INSUFFICIENT FUNDS")))</f>
        <v/>
      </c>
      <c r="AC43">
        <v>39</v>
      </c>
      <c r="AD43" s="6" t="str">
        <f>IF(AC43&gt;Scenario!$B$11,"",IF(AC$2&lt;&gt;"Ready",AC$2,IF(AI42="OK",AG42,"INSUFFICIENT FUNDS")))</f>
        <v/>
      </c>
      <c r="AE43" s="6" t="str">
        <f>IF(AC43&gt;Scenario!$B$11,"",IF(AC$2&lt;&gt;"Ready",AC$2,IF(ISNUMBER(AD43),IF(AND(AC43&gt;=Scenario!$B$10,MOD(AC43-Scenario!$B$10,Scenario!$B$18)=0),Scenario!$B$8,0),"INSUFFICIENT FUNDS")))</f>
        <v/>
      </c>
      <c r="AF43" s="6" t="str">
        <f>IF(AC43&gt;Scenario!$B$11,"",IF(AC$2&lt;&gt;"Ready",AC$2,IF(ISNUMBER(AD43),(AD43+AE43)*(N('Option A'!$E$14)+N('Option A'!$E$15)+IF(Scenario!$B$13="Gross",0,0))/12+((N('Option A'!$E$12)+N('Option A'!$E$13))/12+IF(AND(AC43&gt;=Scenario!$B$10,MOD(AC43-Scenario!$B$10,Scenario!$B$18)=0),N('Option A'!$E$17)*N('Option A'!$E$18)+N('Option A'!$E$20),0)+IF(AC43=1,N('Option A'!$E$17)*N('Option A'!$E$19)+N('Option A'!$E$21),0)+IF(AC43=Scenario!$B$11,N('Option A'!$E$22),0)),"INSUFFICIENT FUNDS")))</f>
        <v/>
      </c>
      <c r="AG43" s="6" t="str">
        <f>IF(AC43&gt;Scenario!$B$11,"",IF(AC$2&lt;&gt;"Ready",AC$2,IF(ISNUMBER(AD43),IF((AD43+AE43)*(1+Scenario!$B$12/12)-AF43&lt;0,"INSUFFICIENT FUNDS",(AD43+AE43)*(1+Scenario!$B$12/12)-AF43),"INSUFFICIENT FUNDS")))</f>
        <v/>
      </c>
      <c r="AH43" s="6" t="str">
        <f>IF(AC43&gt;Scenario!$B$11,"",IF(AC$2&lt;&gt;"Ready",AC$2,IF(ISNUMBER(AG43),AH42+AF43,"INSUFFICIENT FUNDS")))</f>
        <v/>
      </c>
      <c r="AI43" t="str">
        <f>IF(AC43&gt;Scenario!$B$11,"",IF(AC$2&lt;&gt;"Ready",AC$2,IF(ISNUMBER(AG43),"OK","INSUFFICIENT FUNDS")))</f>
        <v/>
      </c>
      <c r="AJ43">
        <v>39</v>
      </c>
      <c r="AK43" s="6" t="str">
        <f>IF(AJ43&gt;Scenario!$B$11,"",IF(AJ$2&lt;&gt;"Ready",AJ$2,IF(AP42="OK",AN42,"INSUFFICIENT FUNDS")))</f>
        <v/>
      </c>
      <c r="AL43" s="6" t="str">
        <f>IF(AJ43&gt;Scenario!$B$11,"",IF(AJ$2&lt;&gt;"Ready",AJ$2,IF(ISNUMBER(AK43),IF(AND(AJ43&gt;=Scenario!$B$10,MOD(AJ43-Scenario!$B$10,Scenario!$B$18)=0),Scenario!$B$8,0),"INSUFFICIENT FUNDS")))</f>
        <v/>
      </c>
      <c r="AM43" s="6" t="str">
        <f>IF(AJ43&gt;Scenario!$B$11,"",IF(AJ$2&lt;&gt;"Ready",AJ$2,IF(ISNUMBER(AK43),(AK43+AL43)*(0+0+IF(Scenario!$B$13="Gross",0,0))/12+((0+0)/12+IF(AND(AJ43&gt;=Scenario!$B$10,MOD(AJ43-Scenario!$B$10,Scenario!$B$18)=0),0*0+0,0)+IF(AJ43=1,0*0+0,0)+IF(AJ43=Scenario!$B$11,0,0)),"INSUFFICIENT FUNDS")))</f>
        <v/>
      </c>
      <c r="AN43" s="6" t="str">
        <f>IF(AJ43&gt;Scenario!$B$11,"",IF(AJ$2&lt;&gt;"Ready",AJ$2,IF(ISNUMBER(AK43),IF((AK43+AL43)*(1+Scenario!$B$12/12)-AM43&lt;0,"INSUFFICIENT FUNDS",(AK43+AL43)*(1+Scenario!$B$12/12)-AM43),"INSUFFICIENT FUNDS")))</f>
        <v/>
      </c>
      <c r="AO43" s="6" t="str">
        <f>IF(AJ43&gt;Scenario!$B$11,"",IF(AJ$2&lt;&gt;"Ready",AJ$2,IF(ISNUMBER(AN43),AO42+AM43,"INSUFFICIENT FUNDS")))</f>
        <v/>
      </c>
      <c r="AP43" t="str">
        <f>IF(AJ43&gt;Scenario!$B$11,"",IF(AJ$2&lt;&gt;"Ready",AJ$2,IF(ISNUMBER(AN43),"OK","INSUFFICIENT FUNDS")))</f>
        <v/>
      </c>
    </row>
    <row r="44" spans="1:42" ht="32.1" customHeight="1" x14ac:dyDescent="0.2">
      <c r="A44">
        <v>40</v>
      </c>
      <c r="B44" s="6" t="str">
        <f>IF(A44&gt;Scenario!$B$11,"",IF(A$2&lt;&gt;"Ready",A$2,IF(G43="OK",E43,"INSUFFICIENT FUNDS")))</f>
        <v/>
      </c>
      <c r="C44" s="6" t="str">
        <f>IF(A44&gt;Scenario!$B$11,"",IF(A$2&lt;&gt;"Ready",A$2,IF(ISNUMBER(B44),IF(AND(A44&gt;=Scenario!$B$10,MOD(A44-Scenario!$B$10,Scenario!$B$18)=0),Scenario!$B$8,0),"INSUFFICIENT FUNDS")))</f>
        <v/>
      </c>
      <c r="D44" s="6" t="str">
        <f>IF(A44&gt;Scenario!$B$11,"",IF(A$2&lt;&gt;"Ready",A$2,IF(ISNUMBER(B44),(B44+C44)*(N('Option A'!$E$14)+N('Option A'!$E$15)+IF(Scenario!$B$13="Gross",N('Option A'!$E$16),0))/12+((N('Option A'!$E$12)+N('Option A'!$E$13))/12+IF(AND(A44&gt;=Scenario!$B$10,MOD(A44-Scenario!$B$10,Scenario!$B$18)=0),N('Option A'!$E$17)*N('Option A'!$E$18)+N('Option A'!$E$20),0)+IF(A44=1,N('Option A'!$E$17)*N('Option A'!$E$19)+N('Option A'!$E$21),0)+IF(A44=Scenario!$B$11,N('Option A'!$E$22),0)),"INSUFFICIENT FUNDS")))</f>
        <v/>
      </c>
      <c r="E44" s="6" t="str">
        <f>IF(A44&gt;Scenario!$B$11,"",IF(A$2&lt;&gt;"Ready",A$2,IF(ISNUMBER(B44),IF((B44+C44)*(1+Scenario!$B$12/12)-D44&lt;0,"INSUFFICIENT FUNDS",(B44+C44)*(1+Scenario!$B$12/12)-D44),"INSUFFICIENT FUNDS")))</f>
        <v/>
      </c>
      <c r="F44" s="6" t="str">
        <f>IF(A44&gt;Scenario!$B$11,"",IF(A$2&lt;&gt;"Ready",A$2,IF(ISNUMBER(E44),F43+D44,"INSUFFICIENT FUNDS")))</f>
        <v/>
      </c>
      <c r="G44" t="str">
        <f>IF(A44&gt;Scenario!$B$11,"",IF(A$2&lt;&gt;"Ready",A$2,IF(ISNUMBER(E44),"OK","INSUFFICIENT FUNDS")))</f>
        <v/>
      </c>
      <c r="H44">
        <v>40</v>
      </c>
      <c r="I44" s="6" t="str">
        <f>IF(H44&gt;Scenario!$B$11,"",IF(H$2&lt;&gt;"Ready",H$2,IF(N43="OK",L43,"INSUFFICIENT FUNDS")))</f>
        <v/>
      </c>
      <c r="J44" s="6" t="str">
        <f>IF(H44&gt;Scenario!$B$11,"",IF(H$2&lt;&gt;"Ready",H$2,IF(ISNUMBER(I44),IF(AND(H44&gt;=Scenario!$B$10,MOD(H44-Scenario!$B$10,Scenario!$B$18)=0),Scenario!$B$8,0),"INSUFFICIENT FUNDS")))</f>
        <v/>
      </c>
      <c r="K44" s="6" t="str">
        <f>IF(H44&gt;Scenario!$B$11,"",IF(H$2&lt;&gt;"Ready",H$2,IF(ISNUMBER(I44),(I44+J44)*(N('Option A'!$E$14)+N('Option A'!$E$15)+IF(Scenario!$B$13="Gross",N('Option A'!$E$16),0))/12+((0+0)/12+IF(AND(H44&gt;=Scenario!$B$10,MOD(H44-Scenario!$B$10,Scenario!$B$18)=0),N('Option A'!$E$17)*N('Option A'!$E$18)+N('Option A'!$E$20),0)+IF(H44=1,N('Option A'!$E$17)*N('Option A'!$E$19)+N('Option A'!$E$21),0)+IF(H44=Scenario!$B$11,N('Option A'!$E$22),0)),"INSUFFICIENT FUNDS")))</f>
        <v/>
      </c>
      <c r="L44" s="6" t="str">
        <f>IF(H44&gt;Scenario!$B$11,"",IF(H$2&lt;&gt;"Ready",H$2,IF(ISNUMBER(I44),IF((I44+J44)*(1+Scenario!$B$12/12)-K44&lt;0,"INSUFFICIENT FUNDS",(I44+J44)*(1+Scenario!$B$12/12)-K44),"INSUFFICIENT FUNDS")))</f>
        <v/>
      </c>
      <c r="M44" s="6" t="str">
        <f>IF(H44&gt;Scenario!$B$11,"",IF(H$2&lt;&gt;"Ready",H$2,IF(ISNUMBER(L44),M43+K44,"INSUFFICIENT FUNDS")))</f>
        <v/>
      </c>
      <c r="N44" t="str">
        <f>IF(H44&gt;Scenario!$B$11,"",IF(H$2&lt;&gt;"Ready",H$2,IF(ISNUMBER(L44),"OK","INSUFFICIENT FUNDS")))</f>
        <v/>
      </c>
      <c r="O44">
        <v>40</v>
      </c>
      <c r="P44" s="6" t="str">
        <f>IF(O44&gt;Scenario!$B$11,"",IF(O$2&lt;&gt;"Ready",O$2,IF(U43="OK",S43,"INSUFFICIENT FUNDS")))</f>
        <v/>
      </c>
      <c r="Q44" s="6" t="str">
        <f>IF(O44&gt;Scenario!$B$11,"",IF(O$2&lt;&gt;"Ready",O$2,IF(ISNUMBER(P44),IF(AND(O44&gt;=Scenario!$B$10,MOD(O44-Scenario!$B$10,Scenario!$B$18)=0),Scenario!$B$8,0),"INSUFFICIENT FUNDS")))</f>
        <v/>
      </c>
      <c r="R44" s="6" t="str">
        <f>IF(O44&gt;Scenario!$B$11,"",IF(O$2&lt;&gt;"Ready",O$2,IF(ISNUMBER(P44),(P44+Q44)*(0+N('Option A'!$E$15)+IF(Scenario!$B$13="Gross",N('Option A'!$E$16),0))/12+((N('Option A'!$E$12)+N('Option A'!$E$13))/12+IF(AND(O44&gt;=Scenario!$B$10,MOD(O44-Scenario!$B$10,Scenario!$B$18)=0),N('Option A'!$E$17)*N('Option A'!$E$18)+N('Option A'!$E$20),0)+IF(O44=1,N('Option A'!$E$17)*N('Option A'!$E$19)+N('Option A'!$E$21),0)+IF(O44=Scenario!$B$11,N('Option A'!$E$22),0)),"INSUFFICIENT FUNDS")))</f>
        <v/>
      </c>
      <c r="S44" s="6" t="str">
        <f>IF(O44&gt;Scenario!$B$11,"",IF(O$2&lt;&gt;"Ready",O$2,IF(ISNUMBER(P44),IF((P44+Q44)*(1+Scenario!$B$12/12)-R44&lt;0,"INSUFFICIENT FUNDS",(P44+Q44)*(1+Scenario!$B$12/12)-R44),"INSUFFICIENT FUNDS")))</f>
        <v/>
      </c>
      <c r="T44" s="6" t="str">
        <f>IF(O44&gt;Scenario!$B$11,"",IF(O$2&lt;&gt;"Ready",O$2,IF(ISNUMBER(S44),T43+R44,"INSUFFICIENT FUNDS")))</f>
        <v/>
      </c>
      <c r="U44" t="str">
        <f>IF(O44&gt;Scenario!$B$11,"",IF(O$2&lt;&gt;"Ready",O$2,IF(ISNUMBER(S44),"OK","INSUFFICIENT FUNDS")))</f>
        <v/>
      </c>
      <c r="V44">
        <v>40</v>
      </c>
      <c r="W44" s="6" t="str">
        <f>IF(V44&gt;Scenario!$B$11,"",IF(V$2&lt;&gt;"Ready",V$2,IF(AB43="OK",Z43,"INSUFFICIENT FUNDS")))</f>
        <v/>
      </c>
      <c r="X44" s="6" t="str">
        <f>IF(V44&gt;Scenario!$B$11,"",IF(V$2&lt;&gt;"Ready",V$2,IF(ISNUMBER(W44),IF(AND(V44&gt;=Scenario!$B$10,MOD(V44-Scenario!$B$10,Scenario!$B$18)=0),Scenario!$B$8,0),"INSUFFICIENT FUNDS")))</f>
        <v/>
      </c>
      <c r="Y44" s="6" t="str">
        <f>IF(V44&gt;Scenario!$B$11,"",IF(V$2&lt;&gt;"Ready",V$2,IF(ISNUMBER(W44),(W44+X44)*(N('Option A'!$E$14)+N('Option A'!$E$15)+IF(Scenario!$B$13="Gross",N('Option A'!$E$16),0))/12+((N('Option A'!$E$12)+N('Option A'!$E$13))/12+IF(AND(V44&gt;=Scenario!$B$10,MOD(V44-Scenario!$B$10,Scenario!$B$18)=0),0*0+0,0)+IF(V44=1,0*0+0,0)+IF(V44=Scenario!$B$11,0,0)),"INSUFFICIENT FUNDS")))</f>
        <v/>
      </c>
      <c r="Z44" s="6" t="str">
        <f>IF(V44&gt;Scenario!$B$11,"",IF(V$2&lt;&gt;"Ready",V$2,IF(ISNUMBER(W44),IF((W44+X44)*(1+Scenario!$B$12/12)-Y44&lt;0,"INSUFFICIENT FUNDS",(W44+X44)*(1+Scenario!$B$12/12)-Y44),"INSUFFICIENT FUNDS")))</f>
        <v/>
      </c>
      <c r="AA44" s="6" t="str">
        <f>IF(V44&gt;Scenario!$B$11,"",IF(V$2&lt;&gt;"Ready",V$2,IF(ISNUMBER(Z44),AA43+Y44,"INSUFFICIENT FUNDS")))</f>
        <v/>
      </c>
      <c r="AB44" t="str">
        <f>IF(V44&gt;Scenario!$B$11,"",IF(V$2&lt;&gt;"Ready",V$2,IF(ISNUMBER(Z44),"OK","INSUFFICIENT FUNDS")))</f>
        <v/>
      </c>
      <c r="AC44">
        <v>40</v>
      </c>
      <c r="AD44" s="6" t="str">
        <f>IF(AC44&gt;Scenario!$B$11,"",IF(AC$2&lt;&gt;"Ready",AC$2,IF(AI43="OK",AG43,"INSUFFICIENT FUNDS")))</f>
        <v/>
      </c>
      <c r="AE44" s="6" t="str">
        <f>IF(AC44&gt;Scenario!$B$11,"",IF(AC$2&lt;&gt;"Ready",AC$2,IF(ISNUMBER(AD44),IF(AND(AC44&gt;=Scenario!$B$10,MOD(AC44-Scenario!$B$10,Scenario!$B$18)=0),Scenario!$B$8,0),"INSUFFICIENT FUNDS")))</f>
        <v/>
      </c>
      <c r="AF44" s="6" t="str">
        <f>IF(AC44&gt;Scenario!$B$11,"",IF(AC$2&lt;&gt;"Ready",AC$2,IF(ISNUMBER(AD44),(AD44+AE44)*(N('Option A'!$E$14)+N('Option A'!$E$15)+IF(Scenario!$B$13="Gross",0,0))/12+((N('Option A'!$E$12)+N('Option A'!$E$13))/12+IF(AND(AC44&gt;=Scenario!$B$10,MOD(AC44-Scenario!$B$10,Scenario!$B$18)=0),N('Option A'!$E$17)*N('Option A'!$E$18)+N('Option A'!$E$20),0)+IF(AC44=1,N('Option A'!$E$17)*N('Option A'!$E$19)+N('Option A'!$E$21),0)+IF(AC44=Scenario!$B$11,N('Option A'!$E$22),0)),"INSUFFICIENT FUNDS")))</f>
        <v/>
      </c>
      <c r="AG44" s="6" t="str">
        <f>IF(AC44&gt;Scenario!$B$11,"",IF(AC$2&lt;&gt;"Ready",AC$2,IF(ISNUMBER(AD44),IF((AD44+AE44)*(1+Scenario!$B$12/12)-AF44&lt;0,"INSUFFICIENT FUNDS",(AD44+AE44)*(1+Scenario!$B$12/12)-AF44),"INSUFFICIENT FUNDS")))</f>
        <v/>
      </c>
      <c r="AH44" s="6" t="str">
        <f>IF(AC44&gt;Scenario!$B$11,"",IF(AC$2&lt;&gt;"Ready",AC$2,IF(ISNUMBER(AG44),AH43+AF44,"INSUFFICIENT FUNDS")))</f>
        <v/>
      </c>
      <c r="AI44" t="str">
        <f>IF(AC44&gt;Scenario!$B$11,"",IF(AC$2&lt;&gt;"Ready",AC$2,IF(ISNUMBER(AG44),"OK","INSUFFICIENT FUNDS")))</f>
        <v/>
      </c>
      <c r="AJ44">
        <v>40</v>
      </c>
      <c r="AK44" s="6" t="str">
        <f>IF(AJ44&gt;Scenario!$B$11,"",IF(AJ$2&lt;&gt;"Ready",AJ$2,IF(AP43="OK",AN43,"INSUFFICIENT FUNDS")))</f>
        <v/>
      </c>
      <c r="AL44" s="6" t="str">
        <f>IF(AJ44&gt;Scenario!$B$11,"",IF(AJ$2&lt;&gt;"Ready",AJ$2,IF(ISNUMBER(AK44),IF(AND(AJ44&gt;=Scenario!$B$10,MOD(AJ44-Scenario!$B$10,Scenario!$B$18)=0),Scenario!$B$8,0),"INSUFFICIENT FUNDS")))</f>
        <v/>
      </c>
      <c r="AM44" s="6" t="str">
        <f>IF(AJ44&gt;Scenario!$B$11,"",IF(AJ$2&lt;&gt;"Ready",AJ$2,IF(ISNUMBER(AK44),(AK44+AL44)*(0+0+IF(Scenario!$B$13="Gross",0,0))/12+((0+0)/12+IF(AND(AJ44&gt;=Scenario!$B$10,MOD(AJ44-Scenario!$B$10,Scenario!$B$18)=0),0*0+0,0)+IF(AJ44=1,0*0+0,0)+IF(AJ44=Scenario!$B$11,0,0)),"INSUFFICIENT FUNDS")))</f>
        <v/>
      </c>
      <c r="AN44" s="6" t="str">
        <f>IF(AJ44&gt;Scenario!$B$11,"",IF(AJ$2&lt;&gt;"Ready",AJ$2,IF(ISNUMBER(AK44),IF((AK44+AL44)*(1+Scenario!$B$12/12)-AM44&lt;0,"INSUFFICIENT FUNDS",(AK44+AL44)*(1+Scenario!$B$12/12)-AM44),"INSUFFICIENT FUNDS")))</f>
        <v/>
      </c>
      <c r="AO44" s="6" t="str">
        <f>IF(AJ44&gt;Scenario!$B$11,"",IF(AJ$2&lt;&gt;"Ready",AJ$2,IF(ISNUMBER(AN44),AO43+AM44,"INSUFFICIENT FUNDS")))</f>
        <v/>
      </c>
      <c r="AP44" t="str">
        <f>IF(AJ44&gt;Scenario!$B$11,"",IF(AJ$2&lt;&gt;"Ready",AJ$2,IF(ISNUMBER(AN44),"OK","INSUFFICIENT FUNDS")))</f>
        <v/>
      </c>
    </row>
    <row r="45" spans="1:42" ht="32.1" customHeight="1" x14ac:dyDescent="0.2">
      <c r="A45">
        <v>41</v>
      </c>
      <c r="B45" s="6" t="str">
        <f>IF(A45&gt;Scenario!$B$11,"",IF(A$2&lt;&gt;"Ready",A$2,IF(G44="OK",E44,"INSUFFICIENT FUNDS")))</f>
        <v/>
      </c>
      <c r="C45" s="6" t="str">
        <f>IF(A45&gt;Scenario!$B$11,"",IF(A$2&lt;&gt;"Ready",A$2,IF(ISNUMBER(B45),IF(AND(A45&gt;=Scenario!$B$10,MOD(A45-Scenario!$B$10,Scenario!$B$18)=0),Scenario!$B$8,0),"INSUFFICIENT FUNDS")))</f>
        <v/>
      </c>
      <c r="D45" s="6" t="str">
        <f>IF(A45&gt;Scenario!$B$11,"",IF(A$2&lt;&gt;"Ready",A$2,IF(ISNUMBER(B45),(B45+C45)*(N('Option A'!$E$14)+N('Option A'!$E$15)+IF(Scenario!$B$13="Gross",N('Option A'!$E$16),0))/12+((N('Option A'!$E$12)+N('Option A'!$E$13))/12+IF(AND(A45&gt;=Scenario!$B$10,MOD(A45-Scenario!$B$10,Scenario!$B$18)=0),N('Option A'!$E$17)*N('Option A'!$E$18)+N('Option A'!$E$20),0)+IF(A45=1,N('Option A'!$E$17)*N('Option A'!$E$19)+N('Option A'!$E$21),0)+IF(A45=Scenario!$B$11,N('Option A'!$E$22),0)),"INSUFFICIENT FUNDS")))</f>
        <v/>
      </c>
      <c r="E45" s="6" t="str">
        <f>IF(A45&gt;Scenario!$B$11,"",IF(A$2&lt;&gt;"Ready",A$2,IF(ISNUMBER(B45),IF((B45+C45)*(1+Scenario!$B$12/12)-D45&lt;0,"INSUFFICIENT FUNDS",(B45+C45)*(1+Scenario!$B$12/12)-D45),"INSUFFICIENT FUNDS")))</f>
        <v/>
      </c>
      <c r="F45" s="6" t="str">
        <f>IF(A45&gt;Scenario!$B$11,"",IF(A$2&lt;&gt;"Ready",A$2,IF(ISNUMBER(E45),F44+D45,"INSUFFICIENT FUNDS")))</f>
        <v/>
      </c>
      <c r="G45" t="str">
        <f>IF(A45&gt;Scenario!$B$11,"",IF(A$2&lt;&gt;"Ready",A$2,IF(ISNUMBER(E45),"OK","INSUFFICIENT FUNDS")))</f>
        <v/>
      </c>
      <c r="H45">
        <v>41</v>
      </c>
      <c r="I45" s="6" t="str">
        <f>IF(H45&gt;Scenario!$B$11,"",IF(H$2&lt;&gt;"Ready",H$2,IF(N44="OK",L44,"INSUFFICIENT FUNDS")))</f>
        <v/>
      </c>
      <c r="J45" s="6" t="str">
        <f>IF(H45&gt;Scenario!$B$11,"",IF(H$2&lt;&gt;"Ready",H$2,IF(ISNUMBER(I45),IF(AND(H45&gt;=Scenario!$B$10,MOD(H45-Scenario!$B$10,Scenario!$B$18)=0),Scenario!$B$8,0),"INSUFFICIENT FUNDS")))</f>
        <v/>
      </c>
      <c r="K45" s="6" t="str">
        <f>IF(H45&gt;Scenario!$B$11,"",IF(H$2&lt;&gt;"Ready",H$2,IF(ISNUMBER(I45),(I45+J45)*(N('Option A'!$E$14)+N('Option A'!$E$15)+IF(Scenario!$B$13="Gross",N('Option A'!$E$16),0))/12+((0+0)/12+IF(AND(H45&gt;=Scenario!$B$10,MOD(H45-Scenario!$B$10,Scenario!$B$18)=0),N('Option A'!$E$17)*N('Option A'!$E$18)+N('Option A'!$E$20),0)+IF(H45=1,N('Option A'!$E$17)*N('Option A'!$E$19)+N('Option A'!$E$21),0)+IF(H45=Scenario!$B$11,N('Option A'!$E$22),0)),"INSUFFICIENT FUNDS")))</f>
        <v/>
      </c>
      <c r="L45" s="6" t="str">
        <f>IF(H45&gt;Scenario!$B$11,"",IF(H$2&lt;&gt;"Ready",H$2,IF(ISNUMBER(I45),IF((I45+J45)*(1+Scenario!$B$12/12)-K45&lt;0,"INSUFFICIENT FUNDS",(I45+J45)*(1+Scenario!$B$12/12)-K45),"INSUFFICIENT FUNDS")))</f>
        <v/>
      </c>
      <c r="M45" s="6" t="str">
        <f>IF(H45&gt;Scenario!$B$11,"",IF(H$2&lt;&gt;"Ready",H$2,IF(ISNUMBER(L45),M44+K45,"INSUFFICIENT FUNDS")))</f>
        <v/>
      </c>
      <c r="N45" t="str">
        <f>IF(H45&gt;Scenario!$B$11,"",IF(H$2&lt;&gt;"Ready",H$2,IF(ISNUMBER(L45),"OK","INSUFFICIENT FUNDS")))</f>
        <v/>
      </c>
      <c r="O45">
        <v>41</v>
      </c>
      <c r="P45" s="6" t="str">
        <f>IF(O45&gt;Scenario!$B$11,"",IF(O$2&lt;&gt;"Ready",O$2,IF(U44="OK",S44,"INSUFFICIENT FUNDS")))</f>
        <v/>
      </c>
      <c r="Q45" s="6" t="str">
        <f>IF(O45&gt;Scenario!$B$11,"",IF(O$2&lt;&gt;"Ready",O$2,IF(ISNUMBER(P45),IF(AND(O45&gt;=Scenario!$B$10,MOD(O45-Scenario!$B$10,Scenario!$B$18)=0),Scenario!$B$8,0),"INSUFFICIENT FUNDS")))</f>
        <v/>
      </c>
      <c r="R45" s="6" t="str">
        <f>IF(O45&gt;Scenario!$B$11,"",IF(O$2&lt;&gt;"Ready",O$2,IF(ISNUMBER(P45),(P45+Q45)*(0+N('Option A'!$E$15)+IF(Scenario!$B$13="Gross",N('Option A'!$E$16),0))/12+((N('Option A'!$E$12)+N('Option A'!$E$13))/12+IF(AND(O45&gt;=Scenario!$B$10,MOD(O45-Scenario!$B$10,Scenario!$B$18)=0),N('Option A'!$E$17)*N('Option A'!$E$18)+N('Option A'!$E$20),0)+IF(O45=1,N('Option A'!$E$17)*N('Option A'!$E$19)+N('Option A'!$E$21),0)+IF(O45=Scenario!$B$11,N('Option A'!$E$22),0)),"INSUFFICIENT FUNDS")))</f>
        <v/>
      </c>
      <c r="S45" s="6" t="str">
        <f>IF(O45&gt;Scenario!$B$11,"",IF(O$2&lt;&gt;"Ready",O$2,IF(ISNUMBER(P45),IF((P45+Q45)*(1+Scenario!$B$12/12)-R45&lt;0,"INSUFFICIENT FUNDS",(P45+Q45)*(1+Scenario!$B$12/12)-R45),"INSUFFICIENT FUNDS")))</f>
        <v/>
      </c>
      <c r="T45" s="6" t="str">
        <f>IF(O45&gt;Scenario!$B$11,"",IF(O$2&lt;&gt;"Ready",O$2,IF(ISNUMBER(S45),T44+R45,"INSUFFICIENT FUNDS")))</f>
        <v/>
      </c>
      <c r="U45" t="str">
        <f>IF(O45&gt;Scenario!$B$11,"",IF(O$2&lt;&gt;"Ready",O$2,IF(ISNUMBER(S45),"OK","INSUFFICIENT FUNDS")))</f>
        <v/>
      </c>
      <c r="V45">
        <v>41</v>
      </c>
      <c r="W45" s="6" t="str">
        <f>IF(V45&gt;Scenario!$B$11,"",IF(V$2&lt;&gt;"Ready",V$2,IF(AB44="OK",Z44,"INSUFFICIENT FUNDS")))</f>
        <v/>
      </c>
      <c r="X45" s="6" t="str">
        <f>IF(V45&gt;Scenario!$B$11,"",IF(V$2&lt;&gt;"Ready",V$2,IF(ISNUMBER(W45),IF(AND(V45&gt;=Scenario!$B$10,MOD(V45-Scenario!$B$10,Scenario!$B$18)=0),Scenario!$B$8,0),"INSUFFICIENT FUNDS")))</f>
        <v/>
      </c>
      <c r="Y45" s="6" t="str">
        <f>IF(V45&gt;Scenario!$B$11,"",IF(V$2&lt;&gt;"Ready",V$2,IF(ISNUMBER(W45),(W45+X45)*(N('Option A'!$E$14)+N('Option A'!$E$15)+IF(Scenario!$B$13="Gross",N('Option A'!$E$16),0))/12+((N('Option A'!$E$12)+N('Option A'!$E$13))/12+IF(AND(V45&gt;=Scenario!$B$10,MOD(V45-Scenario!$B$10,Scenario!$B$18)=0),0*0+0,0)+IF(V45=1,0*0+0,0)+IF(V45=Scenario!$B$11,0,0)),"INSUFFICIENT FUNDS")))</f>
        <v/>
      </c>
      <c r="Z45" s="6" t="str">
        <f>IF(V45&gt;Scenario!$B$11,"",IF(V$2&lt;&gt;"Ready",V$2,IF(ISNUMBER(W45),IF((W45+X45)*(1+Scenario!$B$12/12)-Y45&lt;0,"INSUFFICIENT FUNDS",(W45+X45)*(1+Scenario!$B$12/12)-Y45),"INSUFFICIENT FUNDS")))</f>
        <v/>
      </c>
      <c r="AA45" s="6" t="str">
        <f>IF(V45&gt;Scenario!$B$11,"",IF(V$2&lt;&gt;"Ready",V$2,IF(ISNUMBER(Z45),AA44+Y45,"INSUFFICIENT FUNDS")))</f>
        <v/>
      </c>
      <c r="AB45" t="str">
        <f>IF(V45&gt;Scenario!$B$11,"",IF(V$2&lt;&gt;"Ready",V$2,IF(ISNUMBER(Z45),"OK","INSUFFICIENT FUNDS")))</f>
        <v/>
      </c>
      <c r="AC45">
        <v>41</v>
      </c>
      <c r="AD45" s="6" t="str">
        <f>IF(AC45&gt;Scenario!$B$11,"",IF(AC$2&lt;&gt;"Ready",AC$2,IF(AI44="OK",AG44,"INSUFFICIENT FUNDS")))</f>
        <v/>
      </c>
      <c r="AE45" s="6" t="str">
        <f>IF(AC45&gt;Scenario!$B$11,"",IF(AC$2&lt;&gt;"Ready",AC$2,IF(ISNUMBER(AD45),IF(AND(AC45&gt;=Scenario!$B$10,MOD(AC45-Scenario!$B$10,Scenario!$B$18)=0),Scenario!$B$8,0),"INSUFFICIENT FUNDS")))</f>
        <v/>
      </c>
      <c r="AF45" s="6" t="str">
        <f>IF(AC45&gt;Scenario!$B$11,"",IF(AC$2&lt;&gt;"Ready",AC$2,IF(ISNUMBER(AD45),(AD45+AE45)*(N('Option A'!$E$14)+N('Option A'!$E$15)+IF(Scenario!$B$13="Gross",0,0))/12+((N('Option A'!$E$12)+N('Option A'!$E$13))/12+IF(AND(AC45&gt;=Scenario!$B$10,MOD(AC45-Scenario!$B$10,Scenario!$B$18)=0),N('Option A'!$E$17)*N('Option A'!$E$18)+N('Option A'!$E$20),0)+IF(AC45=1,N('Option A'!$E$17)*N('Option A'!$E$19)+N('Option A'!$E$21),0)+IF(AC45=Scenario!$B$11,N('Option A'!$E$22),0)),"INSUFFICIENT FUNDS")))</f>
        <v/>
      </c>
      <c r="AG45" s="6" t="str">
        <f>IF(AC45&gt;Scenario!$B$11,"",IF(AC$2&lt;&gt;"Ready",AC$2,IF(ISNUMBER(AD45),IF((AD45+AE45)*(1+Scenario!$B$12/12)-AF45&lt;0,"INSUFFICIENT FUNDS",(AD45+AE45)*(1+Scenario!$B$12/12)-AF45),"INSUFFICIENT FUNDS")))</f>
        <v/>
      </c>
      <c r="AH45" s="6" t="str">
        <f>IF(AC45&gt;Scenario!$B$11,"",IF(AC$2&lt;&gt;"Ready",AC$2,IF(ISNUMBER(AG45),AH44+AF45,"INSUFFICIENT FUNDS")))</f>
        <v/>
      </c>
      <c r="AI45" t="str">
        <f>IF(AC45&gt;Scenario!$B$11,"",IF(AC$2&lt;&gt;"Ready",AC$2,IF(ISNUMBER(AG45),"OK","INSUFFICIENT FUNDS")))</f>
        <v/>
      </c>
      <c r="AJ45">
        <v>41</v>
      </c>
      <c r="AK45" s="6" t="str">
        <f>IF(AJ45&gt;Scenario!$B$11,"",IF(AJ$2&lt;&gt;"Ready",AJ$2,IF(AP44="OK",AN44,"INSUFFICIENT FUNDS")))</f>
        <v/>
      </c>
      <c r="AL45" s="6" t="str">
        <f>IF(AJ45&gt;Scenario!$B$11,"",IF(AJ$2&lt;&gt;"Ready",AJ$2,IF(ISNUMBER(AK45),IF(AND(AJ45&gt;=Scenario!$B$10,MOD(AJ45-Scenario!$B$10,Scenario!$B$18)=0),Scenario!$B$8,0),"INSUFFICIENT FUNDS")))</f>
        <v/>
      </c>
      <c r="AM45" s="6" t="str">
        <f>IF(AJ45&gt;Scenario!$B$11,"",IF(AJ$2&lt;&gt;"Ready",AJ$2,IF(ISNUMBER(AK45),(AK45+AL45)*(0+0+IF(Scenario!$B$13="Gross",0,0))/12+((0+0)/12+IF(AND(AJ45&gt;=Scenario!$B$10,MOD(AJ45-Scenario!$B$10,Scenario!$B$18)=0),0*0+0,0)+IF(AJ45=1,0*0+0,0)+IF(AJ45=Scenario!$B$11,0,0)),"INSUFFICIENT FUNDS")))</f>
        <v/>
      </c>
      <c r="AN45" s="6" t="str">
        <f>IF(AJ45&gt;Scenario!$B$11,"",IF(AJ$2&lt;&gt;"Ready",AJ$2,IF(ISNUMBER(AK45),IF((AK45+AL45)*(1+Scenario!$B$12/12)-AM45&lt;0,"INSUFFICIENT FUNDS",(AK45+AL45)*(1+Scenario!$B$12/12)-AM45),"INSUFFICIENT FUNDS")))</f>
        <v/>
      </c>
      <c r="AO45" s="6" t="str">
        <f>IF(AJ45&gt;Scenario!$B$11,"",IF(AJ$2&lt;&gt;"Ready",AJ$2,IF(ISNUMBER(AN45),AO44+AM45,"INSUFFICIENT FUNDS")))</f>
        <v/>
      </c>
      <c r="AP45" t="str">
        <f>IF(AJ45&gt;Scenario!$B$11,"",IF(AJ$2&lt;&gt;"Ready",AJ$2,IF(ISNUMBER(AN45),"OK","INSUFFICIENT FUNDS")))</f>
        <v/>
      </c>
    </row>
    <row r="46" spans="1:42" ht="32.1" customHeight="1" x14ac:dyDescent="0.2">
      <c r="A46">
        <v>42</v>
      </c>
      <c r="B46" s="6" t="str">
        <f>IF(A46&gt;Scenario!$B$11,"",IF(A$2&lt;&gt;"Ready",A$2,IF(G45="OK",E45,"INSUFFICIENT FUNDS")))</f>
        <v/>
      </c>
      <c r="C46" s="6" t="str">
        <f>IF(A46&gt;Scenario!$B$11,"",IF(A$2&lt;&gt;"Ready",A$2,IF(ISNUMBER(B46),IF(AND(A46&gt;=Scenario!$B$10,MOD(A46-Scenario!$B$10,Scenario!$B$18)=0),Scenario!$B$8,0),"INSUFFICIENT FUNDS")))</f>
        <v/>
      </c>
      <c r="D46" s="6" t="str">
        <f>IF(A46&gt;Scenario!$B$11,"",IF(A$2&lt;&gt;"Ready",A$2,IF(ISNUMBER(B46),(B46+C46)*(N('Option A'!$E$14)+N('Option A'!$E$15)+IF(Scenario!$B$13="Gross",N('Option A'!$E$16),0))/12+((N('Option A'!$E$12)+N('Option A'!$E$13))/12+IF(AND(A46&gt;=Scenario!$B$10,MOD(A46-Scenario!$B$10,Scenario!$B$18)=0),N('Option A'!$E$17)*N('Option A'!$E$18)+N('Option A'!$E$20),0)+IF(A46=1,N('Option A'!$E$17)*N('Option A'!$E$19)+N('Option A'!$E$21),0)+IF(A46=Scenario!$B$11,N('Option A'!$E$22),0)),"INSUFFICIENT FUNDS")))</f>
        <v/>
      </c>
      <c r="E46" s="6" t="str">
        <f>IF(A46&gt;Scenario!$B$11,"",IF(A$2&lt;&gt;"Ready",A$2,IF(ISNUMBER(B46),IF((B46+C46)*(1+Scenario!$B$12/12)-D46&lt;0,"INSUFFICIENT FUNDS",(B46+C46)*(1+Scenario!$B$12/12)-D46),"INSUFFICIENT FUNDS")))</f>
        <v/>
      </c>
      <c r="F46" s="6" t="str">
        <f>IF(A46&gt;Scenario!$B$11,"",IF(A$2&lt;&gt;"Ready",A$2,IF(ISNUMBER(E46),F45+D46,"INSUFFICIENT FUNDS")))</f>
        <v/>
      </c>
      <c r="G46" t="str">
        <f>IF(A46&gt;Scenario!$B$11,"",IF(A$2&lt;&gt;"Ready",A$2,IF(ISNUMBER(E46),"OK","INSUFFICIENT FUNDS")))</f>
        <v/>
      </c>
      <c r="H46">
        <v>42</v>
      </c>
      <c r="I46" s="6" t="str">
        <f>IF(H46&gt;Scenario!$B$11,"",IF(H$2&lt;&gt;"Ready",H$2,IF(N45="OK",L45,"INSUFFICIENT FUNDS")))</f>
        <v/>
      </c>
      <c r="J46" s="6" t="str">
        <f>IF(H46&gt;Scenario!$B$11,"",IF(H$2&lt;&gt;"Ready",H$2,IF(ISNUMBER(I46),IF(AND(H46&gt;=Scenario!$B$10,MOD(H46-Scenario!$B$10,Scenario!$B$18)=0),Scenario!$B$8,0),"INSUFFICIENT FUNDS")))</f>
        <v/>
      </c>
      <c r="K46" s="6" t="str">
        <f>IF(H46&gt;Scenario!$B$11,"",IF(H$2&lt;&gt;"Ready",H$2,IF(ISNUMBER(I46),(I46+J46)*(N('Option A'!$E$14)+N('Option A'!$E$15)+IF(Scenario!$B$13="Gross",N('Option A'!$E$16),0))/12+((0+0)/12+IF(AND(H46&gt;=Scenario!$B$10,MOD(H46-Scenario!$B$10,Scenario!$B$18)=0),N('Option A'!$E$17)*N('Option A'!$E$18)+N('Option A'!$E$20),0)+IF(H46=1,N('Option A'!$E$17)*N('Option A'!$E$19)+N('Option A'!$E$21),0)+IF(H46=Scenario!$B$11,N('Option A'!$E$22),0)),"INSUFFICIENT FUNDS")))</f>
        <v/>
      </c>
      <c r="L46" s="6" t="str">
        <f>IF(H46&gt;Scenario!$B$11,"",IF(H$2&lt;&gt;"Ready",H$2,IF(ISNUMBER(I46),IF((I46+J46)*(1+Scenario!$B$12/12)-K46&lt;0,"INSUFFICIENT FUNDS",(I46+J46)*(1+Scenario!$B$12/12)-K46),"INSUFFICIENT FUNDS")))</f>
        <v/>
      </c>
      <c r="M46" s="6" t="str">
        <f>IF(H46&gt;Scenario!$B$11,"",IF(H$2&lt;&gt;"Ready",H$2,IF(ISNUMBER(L46),M45+K46,"INSUFFICIENT FUNDS")))</f>
        <v/>
      </c>
      <c r="N46" t="str">
        <f>IF(H46&gt;Scenario!$B$11,"",IF(H$2&lt;&gt;"Ready",H$2,IF(ISNUMBER(L46),"OK","INSUFFICIENT FUNDS")))</f>
        <v/>
      </c>
      <c r="O46">
        <v>42</v>
      </c>
      <c r="P46" s="6" t="str">
        <f>IF(O46&gt;Scenario!$B$11,"",IF(O$2&lt;&gt;"Ready",O$2,IF(U45="OK",S45,"INSUFFICIENT FUNDS")))</f>
        <v/>
      </c>
      <c r="Q46" s="6" t="str">
        <f>IF(O46&gt;Scenario!$B$11,"",IF(O$2&lt;&gt;"Ready",O$2,IF(ISNUMBER(P46),IF(AND(O46&gt;=Scenario!$B$10,MOD(O46-Scenario!$B$10,Scenario!$B$18)=0),Scenario!$B$8,0),"INSUFFICIENT FUNDS")))</f>
        <v/>
      </c>
      <c r="R46" s="6" t="str">
        <f>IF(O46&gt;Scenario!$B$11,"",IF(O$2&lt;&gt;"Ready",O$2,IF(ISNUMBER(P46),(P46+Q46)*(0+N('Option A'!$E$15)+IF(Scenario!$B$13="Gross",N('Option A'!$E$16),0))/12+((N('Option A'!$E$12)+N('Option A'!$E$13))/12+IF(AND(O46&gt;=Scenario!$B$10,MOD(O46-Scenario!$B$10,Scenario!$B$18)=0),N('Option A'!$E$17)*N('Option A'!$E$18)+N('Option A'!$E$20),0)+IF(O46=1,N('Option A'!$E$17)*N('Option A'!$E$19)+N('Option A'!$E$21),0)+IF(O46=Scenario!$B$11,N('Option A'!$E$22),0)),"INSUFFICIENT FUNDS")))</f>
        <v/>
      </c>
      <c r="S46" s="6" t="str">
        <f>IF(O46&gt;Scenario!$B$11,"",IF(O$2&lt;&gt;"Ready",O$2,IF(ISNUMBER(P46),IF((P46+Q46)*(1+Scenario!$B$12/12)-R46&lt;0,"INSUFFICIENT FUNDS",(P46+Q46)*(1+Scenario!$B$12/12)-R46),"INSUFFICIENT FUNDS")))</f>
        <v/>
      </c>
      <c r="T46" s="6" t="str">
        <f>IF(O46&gt;Scenario!$B$11,"",IF(O$2&lt;&gt;"Ready",O$2,IF(ISNUMBER(S46),T45+R46,"INSUFFICIENT FUNDS")))</f>
        <v/>
      </c>
      <c r="U46" t="str">
        <f>IF(O46&gt;Scenario!$B$11,"",IF(O$2&lt;&gt;"Ready",O$2,IF(ISNUMBER(S46),"OK","INSUFFICIENT FUNDS")))</f>
        <v/>
      </c>
      <c r="V46">
        <v>42</v>
      </c>
      <c r="W46" s="6" t="str">
        <f>IF(V46&gt;Scenario!$B$11,"",IF(V$2&lt;&gt;"Ready",V$2,IF(AB45="OK",Z45,"INSUFFICIENT FUNDS")))</f>
        <v/>
      </c>
      <c r="X46" s="6" t="str">
        <f>IF(V46&gt;Scenario!$B$11,"",IF(V$2&lt;&gt;"Ready",V$2,IF(ISNUMBER(W46),IF(AND(V46&gt;=Scenario!$B$10,MOD(V46-Scenario!$B$10,Scenario!$B$18)=0),Scenario!$B$8,0),"INSUFFICIENT FUNDS")))</f>
        <v/>
      </c>
      <c r="Y46" s="6" t="str">
        <f>IF(V46&gt;Scenario!$B$11,"",IF(V$2&lt;&gt;"Ready",V$2,IF(ISNUMBER(W46),(W46+X46)*(N('Option A'!$E$14)+N('Option A'!$E$15)+IF(Scenario!$B$13="Gross",N('Option A'!$E$16),0))/12+((N('Option A'!$E$12)+N('Option A'!$E$13))/12+IF(AND(V46&gt;=Scenario!$B$10,MOD(V46-Scenario!$B$10,Scenario!$B$18)=0),0*0+0,0)+IF(V46=1,0*0+0,0)+IF(V46=Scenario!$B$11,0,0)),"INSUFFICIENT FUNDS")))</f>
        <v/>
      </c>
      <c r="Z46" s="6" t="str">
        <f>IF(V46&gt;Scenario!$B$11,"",IF(V$2&lt;&gt;"Ready",V$2,IF(ISNUMBER(W46),IF((W46+X46)*(1+Scenario!$B$12/12)-Y46&lt;0,"INSUFFICIENT FUNDS",(W46+X46)*(1+Scenario!$B$12/12)-Y46),"INSUFFICIENT FUNDS")))</f>
        <v/>
      </c>
      <c r="AA46" s="6" t="str">
        <f>IF(V46&gt;Scenario!$B$11,"",IF(V$2&lt;&gt;"Ready",V$2,IF(ISNUMBER(Z46),AA45+Y46,"INSUFFICIENT FUNDS")))</f>
        <v/>
      </c>
      <c r="AB46" t="str">
        <f>IF(V46&gt;Scenario!$B$11,"",IF(V$2&lt;&gt;"Ready",V$2,IF(ISNUMBER(Z46),"OK","INSUFFICIENT FUNDS")))</f>
        <v/>
      </c>
      <c r="AC46">
        <v>42</v>
      </c>
      <c r="AD46" s="6" t="str">
        <f>IF(AC46&gt;Scenario!$B$11,"",IF(AC$2&lt;&gt;"Ready",AC$2,IF(AI45="OK",AG45,"INSUFFICIENT FUNDS")))</f>
        <v/>
      </c>
      <c r="AE46" s="6" t="str">
        <f>IF(AC46&gt;Scenario!$B$11,"",IF(AC$2&lt;&gt;"Ready",AC$2,IF(ISNUMBER(AD46),IF(AND(AC46&gt;=Scenario!$B$10,MOD(AC46-Scenario!$B$10,Scenario!$B$18)=0),Scenario!$B$8,0),"INSUFFICIENT FUNDS")))</f>
        <v/>
      </c>
      <c r="AF46" s="6" t="str">
        <f>IF(AC46&gt;Scenario!$B$11,"",IF(AC$2&lt;&gt;"Ready",AC$2,IF(ISNUMBER(AD46),(AD46+AE46)*(N('Option A'!$E$14)+N('Option A'!$E$15)+IF(Scenario!$B$13="Gross",0,0))/12+((N('Option A'!$E$12)+N('Option A'!$E$13))/12+IF(AND(AC46&gt;=Scenario!$B$10,MOD(AC46-Scenario!$B$10,Scenario!$B$18)=0),N('Option A'!$E$17)*N('Option A'!$E$18)+N('Option A'!$E$20),0)+IF(AC46=1,N('Option A'!$E$17)*N('Option A'!$E$19)+N('Option A'!$E$21),0)+IF(AC46=Scenario!$B$11,N('Option A'!$E$22),0)),"INSUFFICIENT FUNDS")))</f>
        <v/>
      </c>
      <c r="AG46" s="6" t="str">
        <f>IF(AC46&gt;Scenario!$B$11,"",IF(AC$2&lt;&gt;"Ready",AC$2,IF(ISNUMBER(AD46),IF((AD46+AE46)*(1+Scenario!$B$12/12)-AF46&lt;0,"INSUFFICIENT FUNDS",(AD46+AE46)*(1+Scenario!$B$12/12)-AF46),"INSUFFICIENT FUNDS")))</f>
        <v/>
      </c>
      <c r="AH46" s="6" t="str">
        <f>IF(AC46&gt;Scenario!$B$11,"",IF(AC$2&lt;&gt;"Ready",AC$2,IF(ISNUMBER(AG46),AH45+AF46,"INSUFFICIENT FUNDS")))</f>
        <v/>
      </c>
      <c r="AI46" t="str">
        <f>IF(AC46&gt;Scenario!$B$11,"",IF(AC$2&lt;&gt;"Ready",AC$2,IF(ISNUMBER(AG46),"OK","INSUFFICIENT FUNDS")))</f>
        <v/>
      </c>
      <c r="AJ46">
        <v>42</v>
      </c>
      <c r="AK46" s="6" t="str">
        <f>IF(AJ46&gt;Scenario!$B$11,"",IF(AJ$2&lt;&gt;"Ready",AJ$2,IF(AP45="OK",AN45,"INSUFFICIENT FUNDS")))</f>
        <v/>
      </c>
      <c r="AL46" s="6" t="str">
        <f>IF(AJ46&gt;Scenario!$B$11,"",IF(AJ$2&lt;&gt;"Ready",AJ$2,IF(ISNUMBER(AK46),IF(AND(AJ46&gt;=Scenario!$B$10,MOD(AJ46-Scenario!$B$10,Scenario!$B$18)=0),Scenario!$B$8,0),"INSUFFICIENT FUNDS")))</f>
        <v/>
      </c>
      <c r="AM46" s="6" t="str">
        <f>IF(AJ46&gt;Scenario!$B$11,"",IF(AJ$2&lt;&gt;"Ready",AJ$2,IF(ISNUMBER(AK46),(AK46+AL46)*(0+0+IF(Scenario!$B$13="Gross",0,0))/12+((0+0)/12+IF(AND(AJ46&gt;=Scenario!$B$10,MOD(AJ46-Scenario!$B$10,Scenario!$B$18)=0),0*0+0,0)+IF(AJ46=1,0*0+0,0)+IF(AJ46=Scenario!$B$11,0,0)),"INSUFFICIENT FUNDS")))</f>
        <v/>
      </c>
      <c r="AN46" s="6" t="str">
        <f>IF(AJ46&gt;Scenario!$B$11,"",IF(AJ$2&lt;&gt;"Ready",AJ$2,IF(ISNUMBER(AK46),IF((AK46+AL46)*(1+Scenario!$B$12/12)-AM46&lt;0,"INSUFFICIENT FUNDS",(AK46+AL46)*(1+Scenario!$B$12/12)-AM46),"INSUFFICIENT FUNDS")))</f>
        <v/>
      </c>
      <c r="AO46" s="6" t="str">
        <f>IF(AJ46&gt;Scenario!$B$11,"",IF(AJ$2&lt;&gt;"Ready",AJ$2,IF(ISNUMBER(AN46),AO45+AM46,"INSUFFICIENT FUNDS")))</f>
        <v/>
      </c>
      <c r="AP46" t="str">
        <f>IF(AJ46&gt;Scenario!$B$11,"",IF(AJ$2&lt;&gt;"Ready",AJ$2,IF(ISNUMBER(AN46),"OK","INSUFFICIENT FUNDS")))</f>
        <v/>
      </c>
    </row>
    <row r="47" spans="1:42" ht="32.1" customHeight="1" x14ac:dyDescent="0.2">
      <c r="A47">
        <v>43</v>
      </c>
      <c r="B47" s="6" t="str">
        <f>IF(A47&gt;Scenario!$B$11,"",IF(A$2&lt;&gt;"Ready",A$2,IF(G46="OK",E46,"INSUFFICIENT FUNDS")))</f>
        <v/>
      </c>
      <c r="C47" s="6" t="str">
        <f>IF(A47&gt;Scenario!$B$11,"",IF(A$2&lt;&gt;"Ready",A$2,IF(ISNUMBER(B47),IF(AND(A47&gt;=Scenario!$B$10,MOD(A47-Scenario!$B$10,Scenario!$B$18)=0),Scenario!$B$8,0),"INSUFFICIENT FUNDS")))</f>
        <v/>
      </c>
      <c r="D47" s="6" t="str">
        <f>IF(A47&gt;Scenario!$B$11,"",IF(A$2&lt;&gt;"Ready",A$2,IF(ISNUMBER(B47),(B47+C47)*(N('Option A'!$E$14)+N('Option A'!$E$15)+IF(Scenario!$B$13="Gross",N('Option A'!$E$16),0))/12+((N('Option A'!$E$12)+N('Option A'!$E$13))/12+IF(AND(A47&gt;=Scenario!$B$10,MOD(A47-Scenario!$B$10,Scenario!$B$18)=0),N('Option A'!$E$17)*N('Option A'!$E$18)+N('Option A'!$E$20),0)+IF(A47=1,N('Option A'!$E$17)*N('Option A'!$E$19)+N('Option A'!$E$21),0)+IF(A47=Scenario!$B$11,N('Option A'!$E$22),0)),"INSUFFICIENT FUNDS")))</f>
        <v/>
      </c>
      <c r="E47" s="6" t="str">
        <f>IF(A47&gt;Scenario!$B$11,"",IF(A$2&lt;&gt;"Ready",A$2,IF(ISNUMBER(B47),IF((B47+C47)*(1+Scenario!$B$12/12)-D47&lt;0,"INSUFFICIENT FUNDS",(B47+C47)*(1+Scenario!$B$12/12)-D47),"INSUFFICIENT FUNDS")))</f>
        <v/>
      </c>
      <c r="F47" s="6" t="str">
        <f>IF(A47&gt;Scenario!$B$11,"",IF(A$2&lt;&gt;"Ready",A$2,IF(ISNUMBER(E47),F46+D47,"INSUFFICIENT FUNDS")))</f>
        <v/>
      </c>
      <c r="G47" t="str">
        <f>IF(A47&gt;Scenario!$B$11,"",IF(A$2&lt;&gt;"Ready",A$2,IF(ISNUMBER(E47),"OK","INSUFFICIENT FUNDS")))</f>
        <v/>
      </c>
      <c r="H47">
        <v>43</v>
      </c>
      <c r="I47" s="6" t="str">
        <f>IF(H47&gt;Scenario!$B$11,"",IF(H$2&lt;&gt;"Ready",H$2,IF(N46="OK",L46,"INSUFFICIENT FUNDS")))</f>
        <v/>
      </c>
      <c r="J47" s="6" t="str">
        <f>IF(H47&gt;Scenario!$B$11,"",IF(H$2&lt;&gt;"Ready",H$2,IF(ISNUMBER(I47),IF(AND(H47&gt;=Scenario!$B$10,MOD(H47-Scenario!$B$10,Scenario!$B$18)=0),Scenario!$B$8,0),"INSUFFICIENT FUNDS")))</f>
        <v/>
      </c>
      <c r="K47" s="6" t="str">
        <f>IF(H47&gt;Scenario!$B$11,"",IF(H$2&lt;&gt;"Ready",H$2,IF(ISNUMBER(I47),(I47+J47)*(N('Option A'!$E$14)+N('Option A'!$E$15)+IF(Scenario!$B$13="Gross",N('Option A'!$E$16),0))/12+((0+0)/12+IF(AND(H47&gt;=Scenario!$B$10,MOD(H47-Scenario!$B$10,Scenario!$B$18)=0),N('Option A'!$E$17)*N('Option A'!$E$18)+N('Option A'!$E$20),0)+IF(H47=1,N('Option A'!$E$17)*N('Option A'!$E$19)+N('Option A'!$E$21),0)+IF(H47=Scenario!$B$11,N('Option A'!$E$22),0)),"INSUFFICIENT FUNDS")))</f>
        <v/>
      </c>
      <c r="L47" s="6" t="str">
        <f>IF(H47&gt;Scenario!$B$11,"",IF(H$2&lt;&gt;"Ready",H$2,IF(ISNUMBER(I47),IF((I47+J47)*(1+Scenario!$B$12/12)-K47&lt;0,"INSUFFICIENT FUNDS",(I47+J47)*(1+Scenario!$B$12/12)-K47),"INSUFFICIENT FUNDS")))</f>
        <v/>
      </c>
      <c r="M47" s="6" t="str">
        <f>IF(H47&gt;Scenario!$B$11,"",IF(H$2&lt;&gt;"Ready",H$2,IF(ISNUMBER(L47),M46+K47,"INSUFFICIENT FUNDS")))</f>
        <v/>
      </c>
      <c r="N47" t="str">
        <f>IF(H47&gt;Scenario!$B$11,"",IF(H$2&lt;&gt;"Ready",H$2,IF(ISNUMBER(L47),"OK","INSUFFICIENT FUNDS")))</f>
        <v/>
      </c>
      <c r="O47">
        <v>43</v>
      </c>
      <c r="P47" s="6" t="str">
        <f>IF(O47&gt;Scenario!$B$11,"",IF(O$2&lt;&gt;"Ready",O$2,IF(U46="OK",S46,"INSUFFICIENT FUNDS")))</f>
        <v/>
      </c>
      <c r="Q47" s="6" t="str">
        <f>IF(O47&gt;Scenario!$B$11,"",IF(O$2&lt;&gt;"Ready",O$2,IF(ISNUMBER(P47),IF(AND(O47&gt;=Scenario!$B$10,MOD(O47-Scenario!$B$10,Scenario!$B$18)=0),Scenario!$B$8,0),"INSUFFICIENT FUNDS")))</f>
        <v/>
      </c>
      <c r="R47" s="6" t="str">
        <f>IF(O47&gt;Scenario!$B$11,"",IF(O$2&lt;&gt;"Ready",O$2,IF(ISNUMBER(P47),(P47+Q47)*(0+N('Option A'!$E$15)+IF(Scenario!$B$13="Gross",N('Option A'!$E$16),0))/12+((N('Option A'!$E$12)+N('Option A'!$E$13))/12+IF(AND(O47&gt;=Scenario!$B$10,MOD(O47-Scenario!$B$10,Scenario!$B$18)=0),N('Option A'!$E$17)*N('Option A'!$E$18)+N('Option A'!$E$20),0)+IF(O47=1,N('Option A'!$E$17)*N('Option A'!$E$19)+N('Option A'!$E$21),0)+IF(O47=Scenario!$B$11,N('Option A'!$E$22),0)),"INSUFFICIENT FUNDS")))</f>
        <v/>
      </c>
      <c r="S47" s="6" t="str">
        <f>IF(O47&gt;Scenario!$B$11,"",IF(O$2&lt;&gt;"Ready",O$2,IF(ISNUMBER(P47),IF((P47+Q47)*(1+Scenario!$B$12/12)-R47&lt;0,"INSUFFICIENT FUNDS",(P47+Q47)*(1+Scenario!$B$12/12)-R47),"INSUFFICIENT FUNDS")))</f>
        <v/>
      </c>
      <c r="T47" s="6" t="str">
        <f>IF(O47&gt;Scenario!$B$11,"",IF(O$2&lt;&gt;"Ready",O$2,IF(ISNUMBER(S47),T46+R47,"INSUFFICIENT FUNDS")))</f>
        <v/>
      </c>
      <c r="U47" t="str">
        <f>IF(O47&gt;Scenario!$B$11,"",IF(O$2&lt;&gt;"Ready",O$2,IF(ISNUMBER(S47),"OK","INSUFFICIENT FUNDS")))</f>
        <v/>
      </c>
      <c r="V47">
        <v>43</v>
      </c>
      <c r="W47" s="6" t="str">
        <f>IF(V47&gt;Scenario!$B$11,"",IF(V$2&lt;&gt;"Ready",V$2,IF(AB46="OK",Z46,"INSUFFICIENT FUNDS")))</f>
        <v/>
      </c>
      <c r="X47" s="6" t="str">
        <f>IF(V47&gt;Scenario!$B$11,"",IF(V$2&lt;&gt;"Ready",V$2,IF(ISNUMBER(W47),IF(AND(V47&gt;=Scenario!$B$10,MOD(V47-Scenario!$B$10,Scenario!$B$18)=0),Scenario!$B$8,0),"INSUFFICIENT FUNDS")))</f>
        <v/>
      </c>
      <c r="Y47" s="6" t="str">
        <f>IF(V47&gt;Scenario!$B$11,"",IF(V$2&lt;&gt;"Ready",V$2,IF(ISNUMBER(W47),(W47+X47)*(N('Option A'!$E$14)+N('Option A'!$E$15)+IF(Scenario!$B$13="Gross",N('Option A'!$E$16),0))/12+((N('Option A'!$E$12)+N('Option A'!$E$13))/12+IF(AND(V47&gt;=Scenario!$B$10,MOD(V47-Scenario!$B$10,Scenario!$B$18)=0),0*0+0,0)+IF(V47=1,0*0+0,0)+IF(V47=Scenario!$B$11,0,0)),"INSUFFICIENT FUNDS")))</f>
        <v/>
      </c>
      <c r="Z47" s="6" t="str">
        <f>IF(V47&gt;Scenario!$B$11,"",IF(V$2&lt;&gt;"Ready",V$2,IF(ISNUMBER(W47),IF((W47+X47)*(1+Scenario!$B$12/12)-Y47&lt;0,"INSUFFICIENT FUNDS",(W47+X47)*(1+Scenario!$B$12/12)-Y47),"INSUFFICIENT FUNDS")))</f>
        <v/>
      </c>
      <c r="AA47" s="6" t="str">
        <f>IF(V47&gt;Scenario!$B$11,"",IF(V$2&lt;&gt;"Ready",V$2,IF(ISNUMBER(Z47),AA46+Y47,"INSUFFICIENT FUNDS")))</f>
        <v/>
      </c>
      <c r="AB47" t="str">
        <f>IF(V47&gt;Scenario!$B$11,"",IF(V$2&lt;&gt;"Ready",V$2,IF(ISNUMBER(Z47),"OK","INSUFFICIENT FUNDS")))</f>
        <v/>
      </c>
      <c r="AC47">
        <v>43</v>
      </c>
      <c r="AD47" s="6" t="str">
        <f>IF(AC47&gt;Scenario!$B$11,"",IF(AC$2&lt;&gt;"Ready",AC$2,IF(AI46="OK",AG46,"INSUFFICIENT FUNDS")))</f>
        <v/>
      </c>
      <c r="AE47" s="6" t="str">
        <f>IF(AC47&gt;Scenario!$B$11,"",IF(AC$2&lt;&gt;"Ready",AC$2,IF(ISNUMBER(AD47),IF(AND(AC47&gt;=Scenario!$B$10,MOD(AC47-Scenario!$B$10,Scenario!$B$18)=0),Scenario!$B$8,0),"INSUFFICIENT FUNDS")))</f>
        <v/>
      </c>
      <c r="AF47" s="6" t="str">
        <f>IF(AC47&gt;Scenario!$B$11,"",IF(AC$2&lt;&gt;"Ready",AC$2,IF(ISNUMBER(AD47),(AD47+AE47)*(N('Option A'!$E$14)+N('Option A'!$E$15)+IF(Scenario!$B$13="Gross",0,0))/12+((N('Option A'!$E$12)+N('Option A'!$E$13))/12+IF(AND(AC47&gt;=Scenario!$B$10,MOD(AC47-Scenario!$B$10,Scenario!$B$18)=0),N('Option A'!$E$17)*N('Option A'!$E$18)+N('Option A'!$E$20),0)+IF(AC47=1,N('Option A'!$E$17)*N('Option A'!$E$19)+N('Option A'!$E$21),0)+IF(AC47=Scenario!$B$11,N('Option A'!$E$22),0)),"INSUFFICIENT FUNDS")))</f>
        <v/>
      </c>
      <c r="AG47" s="6" t="str">
        <f>IF(AC47&gt;Scenario!$B$11,"",IF(AC$2&lt;&gt;"Ready",AC$2,IF(ISNUMBER(AD47),IF((AD47+AE47)*(1+Scenario!$B$12/12)-AF47&lt;0,"INSUFFICIENT FUNDS",(AD47+AE47)*(1+Scenario!$B$12/12)-AF47),"INSUFFICIENT FUNDS")))</f>
        <v/>
      </c>
      <c r="AH47" s="6" t="str">
        <f>IF(AC47&gt;Scenario!$B$11,"",IF(AC$2&lt;&gt;"Ready",AC$2,IF(ISNUMBER(AG47),AH46+AF47,"INSUFFICIENT FUNDS")))</f>
        <v/>
      </c>
      <c r="AI47" t="str">
        <f>IF(AC47&gt;Scenario!$B$11,"",IF(AC$2&lt;&gt;"Ready",AC$2,IF(ISNUMBER(AG47),"OK","INSUFFICIENT FUNDS")))</f>
        <v/>
      </c>
      <c r="AJ47">
        <v>43</v>
      </c>
      <c r="AK47" s="6" t="str">
        <f>IF(AJ47&gt;Scenario!$B$11,"",IF(AJ$2&lt;&gt;"Ready",AJ$2,IF(AP46="OK",AN46,"INSUFFICIENT FUNDS")))</f>
        <v/>
      </c>
      <c r="AL47" s="6" t="str">
        <f>IF(AJ47&gt;Scenario!$B$11,"",IF(AJ$2&lt;&gt;"Ready",AJ$2,IF(ISNUMBER(AK47),IF(AND(AJ47&gt;=Scenario!$B$10,MOD(AJ47-Scenario!$B$10,Scenario!$B$18)=0),Scenario!$B$8,0),"INSUFFICIENT FUNDS")))</f>
        <v/>
      </c>
      <c r="AM47" s="6" t="str">
        <f>IF(AJ47&gt;Scenario!$B$11,"",IF(AJ$2&lt;&gt;"Ready",AJ$2,IF(ISNUMBER(AK47),(AK47+AL47)*(0+0+IF(Scenario!$B$13="Gross",0,0))/12+((0+0)/12+IF(AND(AJ47&gt;=Scenario!$B$10,MOD(AJ47-Scenario!$B$10,Scenario!$B$18)=0),0*0+0,0)+IF(AJ47=1,0*0+0,0)+IF(AJ47=Scenario!$B$11,0,0)),"INSUFFICIENT FUNDS")))</f>
        <v/>
      </c>
      <c r="AN47" s="6" t="str">
        <f>IF(AJ47&gt;Scenario!$B$11,"",IF(AJ$2&lt;&gt;"Ready",AJ$2,IF(ISNUMBER(AK47),IF((AK47+AL47)*(1+Scenario!$B$12/12)-AM47&lt;0,"INSUFFICIENT FUNDS",(AK47+AL47)*(1+Scenario!$B$12/12)-AM47),"INSUFFICIENT FUNDS")))</f>
        <v/>
      </c>
      <c r="AO47" s="6" t="str">
        <f>IF(AJ47&gt;Scenario!$B$11,"",IF(AJ$2&lt;&gt;"Ready",AJ$2,IF(ISNUMBER(AN47),AO46+AM47,"INSUFFICIENT FUNDS")))</f>
        <v/>
      </c>
      <c r="AP47" t="str">
        <f>IF(AJ47&gt;Scenario!$B$11,"",IF(AJ$2&lt;&gt;"Ready",AJ$2,IF(ISNUMBER(AN47),"OK","INSUFFICIENT FUNDS")))</f>
        <v/>
      </c>
    </row>
    <row r="48" spans="1:42" ht="32.1" customHeight="1" x14ac:dyDescent="0.2">
      <c r="A48">
        <v>44</v>
      </c>
      <c r="B48" s="6" t="str">
        <f>IF(A48&gt;Scenario!$B$11,"",IF(A$2&lt;&gt;"Ready",A$2,IF(G47="OK",E47,"INSUFFICIENT FUNDS")))</f>
        <v/>
      </c>
      <c r="C48" s="6" t="str">
        <f>IF(A48&gt;Scenario!$B$11,"",IF(A$2&lt;&gt;"Ready",A$2,IF(ISNUMBER(B48),IF(AND(A48&gt;=Scenario!$B$10,MOD(A48-Scenario!$B$10,Scenario!$B$18)=0),Scenario!$B$8,0),"INSUFFICIENT FUNDS")))</f>
        <v/>
      </c>
      <c r="D48" s="6" t="str">
        <f>IF(A48&gt;Scenario!$B$11,"",IF(A$2&lt;&gt;"Ready",A$2,IF(ISNUMBER(B48),(B48+C48)*(N('Option A'!$E$14)+N('Option A'!$E$15)+IF(Scenario!$B$13="Gross",N('Option A'!$E$16),0))/12+((N('Option A'!$E$12)+N('Option A'!$E$13))/12+IF(AND(A48&gt;=Scenario!$B$10,MOD(A48-Scenario!$B$10,Scenario!$B$18)=0),N('Option A'!$E$17)*N('Option A'!$E$18)+N('Option A'!$E$20),0)+IF(A48=1,N('Option A'!$E$17)*N('Option A'!$E$19)+N('Option A'!$E$21),0)+IF(A48=Scenario!$B$11,N('Option A'!$E$22),0)),"INSUFFICIENT FUNDS")))</f>
        <v/>
      </c>
      <c r="E48" s="6" t="str">
        <f>IF(A48&gt;Scenario!$B$11,"",IF(A$2&lt;&gt;"Ready",A$2,IF(ISNUMBER(B48),IF((B48+C48)*(1+Scenario!$B$12/12)-D48&lt;0,"INSUFFICIENT FUNDS",(B48+C48)*(1+Scenario!$B$12/12)-D48),"INSUFFICIENT FUNDS")))</f>
        <v/>
      </c>
      <c r="F48" s="6" t="str">
        <f>IF(A48&gt;Scenario!$B$11,"",IF(A$2&lt;&gt;"Ready",A$2,IF(ISNUMBER(E48),F47+D48,"INSUFFICIENT FUNDS")))</f>
        <v/>
      </c>
      <c r="G48" t="str">
        <f>IF(A48&gt;Scenario!$B$11,"",IF(A$2&lt;&gt;"Ready",A$2,IF(ISNUMBER(E48),"OK","INSUFFICIENT FUNDS")))</f>
        <v/>
      </c>
      <c r="H48">
        <v>44</v>
      </c>
      <c r="I48" s="6" t="str">
        <f>IF(H48&gt;Scenario!$B$11,"",IF(H$2&lt;&gt;"Ready",H$2,IF(N47="OK",L47,"INSUFFICIENT FUNDS")))</f>
        <v/>
      </c>
      <c r="J48" s="6" t="str">
        <f>IF(H48&gt;Scenario!$B$11,"",IF(H$2&lt;&gt;"Ready",H$2,IF(ISNUMBER(I48),IF(AND(H48&gt;=Scenario!$B$10,MOD(H48-Scenario!$B$10,Scenario!$B$18)=0),Scenario!$B$8,0),"INSUFFICIENT FUNDS")))</f>
        <v/>
      </c>
      <c r="K48" s="6" t="str">
        <f>IF(H48&gt;Scenario!$B$11,"",IF(H$2&lt;&gt;"Ready",H$2,IF(ISNUMBER(I48),(I48+J48)*(N('Option A'!$E$14)+N('Option A'!$E$15)+IF(Scenario!$B$13="Gross",N('Option A'!$E$16),0))/12+((0+0)/12+IF(AND(H48&gt;=Scenario!$B$10,MOD(H48-Scenario!$B$10,Scenario!$B$18)=0),N('Option A'!$E$17)*N('Option A'!$E$18)+N('Option A'!$E$20),0)+IF(H48=1,N('Option A'!$E$17)*N('Option A'!$E$19)+N('Option A'!$E$21),0)+IF(H48=Scenario!$B$11,N('Option A'!$E$22),0)),"INSUFFICIENT FUNDS")))</f>
        <v/>
      </c>
      <c r="L48" s="6" t="str">
        <f>IF(H48&gt;Scenario!$B$11,"",IF(H$2&lt;&gt;"Ready",H$2,IF(ISNUMBER(I48),IF((I48+J48)*(1+Scenario!$B$12/12)-K48&lt;0,"INSUFFICIENT FUNDS",(I48+J48)*(1+Scenario!$B$12/12)-K48),"INSUFFICIENT FUNDS")))</f>
        <v/>
      </c>
      <c r="M48" s="6" t="str">
        <f>IF(H48&gt;Scenario!$B$11,"",IF(H$2&lt;&gt;"Ready",H$2,IF(ISNUMBER(L48),M47+K48,"INSUFFICIENT FUNDS")))</f>
        <v/>
      </c>
      <c r="N48" t="str">
        <f>IF(H48&gt;Scenario!$B$11,"",IF(H$2&lt;&gt;"Ready",H$2,IF(ISNUMBER(L48),"OK","INSUFFICIENT FUNDS")))</f>
        <v/>
      </c>
      <c r="O48">
        <v>44</v>
      </c>
      <c r="P48" s="6" t="str">
        <f>IF(O48&gt;Scenario!$B$11,"",IF(O$2&lt;&gt;"Ready",O$2,IF(U47="OK",S47,"INSUFFICIENT FUNDS")))</f>
        <v/>
      </c>
      <c r="Q48" s="6" t="str">
        <f>IF(O48&gt;Scenario!$B$11,"",IF(O$2&lt;&gt;"Ready",O$2,IF(ISNUMBER(P48),IF(AND(O48&gt;=Scenario!$B$10,MOD(O48-Scenario!$B$10,Scenario!$B$18)=0),Scenario!$B$8,0),"INSUFFICIENT FUNDS")))</f>
        <v/>
      </c>
      <c r="R48" s="6" t="str">
        <f>IF(O48&gt;Scenario!$B$11,"",IF(O$2&lt;&gt;"Ready",O$2,IF(ISNUMBER(P48),(P48+Q48)*(0+N('Option A'!$E$15)+IF(Scenario!$B$13="Gross",N('Option A'!$E$16),0))/12+((N('Option A'!$E$12)+N('Option A'!$E$13))/12+IF(AND(O48&gt;=Scenario!$B$10,MOD(O48-Scenario!$B$10,Scenario!$B$18)=0),N('Option A'!$E$17)*N('Option A'!$E$18)+N('Option A'!$E$20),0)+IF(O48=1,N('Option A'!$E$17)*N('Option A'!$E$19)+N('Option A'!$E$21),0)+IF(O48=Scenario!$B$11,N('Option A'!$E$22),0)),"INSUFFICIENT FUNDS")))</f>
        <v/>
      </c>
      <c r="S48" s="6" t="str">
        <f>IF(O48&gt;Scenario!$B$11,"",IF(O$2&lt;&gt;"Ready",O$2,IF(ISNUMBER(P48),IF((P48+Q48)*(1+Scenario!$B$12/12)-R48&lt;0,"INSUFFICIENT FUNDS",(P48+Q48)*(1+Scenario!$B$12/12)-R48),"INSUFFICIENT FUNDS")))</f>
        <v/>
      </c>
      <c r="T48" s="6" t="str">
        <f>IF(O48&gt;Scenario!$B$11,"",IF(O$2&lt;&gt;"Ready",O$2,IF(ISNUMBER(S48),T47+R48,"INSUFFICIENT FUNDS")))</f>
        <v/>
      </c>
      <c r="U48" t="str">
        <f>IF(O48&gt;Scenario!$B$11,"",IF(O$2&lt;&gt;"Ready",O$2,IF(ISNUMBER(S48),"OK","INSUFFICIENT FUNDS")))</f>
        <v/>
      </c>
      <c r="V48">
        <v>44</v>
      </c>
      <c r="W48" s="6" t="str">
        <f>IF(V48&gt;Scenario!$B$11,"",IF(V$2&lt;&gt;"Ready",V$2,IF(AB47="OK",Z47,"INSUFFICIENT FUNDS")))</f>
        <v/>
      </c>
      <c r="X48" s="6" t="str">
        <f>IF(V48&gt;Scenario!$B$11,"",IF(V$2&lt;&gt;"Ready",V$2,IF(ISNUMBER(W48),IF(AND(V48&gt;=Scenario!$B$10,MOD(V48-Scenario!$B$10,Scenario!$B$18)=0),Scenario!$B$8,0),"INSUFFICIENT FUNDS")))</f>
        <v/>
      </c>
      <c r="Y48" s="6" t="str">
        <f>IF(V48&gt;Scenario!$B$11,"",IF(V$2&lt;&gt;"Ready",V$2,IF(ISNUMBER(W48),(W48+X48)*(N('Option A'!$E$14)+N('Option A'!$E$15)+IF(Scenario!$B$13="Gross",N('Option A'!$E$16),0))/12+((N('Option A'!$E$12)+N('Option A'!$E$13))/12+IF(AND(V48&gt;=Scenario!$B$10,MOD(V48-Scenario!$B$10,Scenario!$B$18)=0),0*0+0,0)+IF(V48=1,0*0+0,0)+IF(V48=Scenario!$B$11,0,0)),"INSUFFICIENT FUNDS")))</f>
        <v/>
      </c>
      <c r="Z48" s="6" t="str">
        <f>IF(V48&gt;Scenario!$B$11,"",IF(V$2&lt;&gt;"Ready",V$2,IF(ISNUMBER(W48),IF((W48+X48)*(1+Scenario!$B$12/12)-Y48&lt;0,"INSUFFICIENT FUNDS",(W48+X48)*(1+Scenario!$B$12/12)-Y48),"INSUFFICIENT FUNDS")))</f>
        <v/>
      </c>
      <c r="AA48" s="6" t="str">
        <f>IF(V48&gt;Scenario!$B$11,"",IF(V$2&lt;&gt;"Ready",V$2,IF(ISNUMBER(Z48),AA47+Y48,"INSUFFICIENT FUNDS")))</f>
        <v/>
      </c>
      <c r="AB48" t="str">
        <f>IF(V48&gt;Scenario!$B$11,"",IF(V$2&lt;&gt;"Ready",V$2,IF(ISNUMBER(Z48),"OK","INSUFFICIENT FUNDS")))</f>
        <v/>
      </c>
      <c r="AC48">
        <v>44</v>
      </c>
      <c r="AD48" s="6" t="str">
        <f>IF(AC48&gt;Scenario!$B$11,"",IF(AC$2&lt;&gt;"Ready",AC$2,IF(AI47="OK",AG47,"INSUFFICIENT FUNDS")))</f>
        <v/>
      </c>
      <c r="AE48" s="6" t="str">
        <f>IF(AC48&gt;Scenario!$B$11,"",IF(AC$2&lt;&gt;"Ready",AC$2,IF(ISNUMBER(AD48),IF(AND(AC48&gt;=Scenario!$B$10,MOD(AC48-Scenario!$B$10,Scenario!$B$18)=0),Scenario!$B$8,0),"INSUFFICIENT FUNDS")))</f>
        <v/>
      </c>
      <c r="AF48" s="6" t="str">
        <f>IF(AC48&gt;Scenario!$B$11,"",IF(AC$2&lt;&gt;"Ready",AC$2,IF(ISNUMBER(AD48),(AD48+AE48)*(N('Option A'!$E$14)+N('Option A'!$E$15)+IF(Scenario!$B$13="Gross",0,0))/12+((N('Option A'!$E$12)+N('Option A'!$E$13))/12+IF(AND(AC48&gt;=Scenario!$B$10,MOD(AC48-Scenario!$B$10,Scenario!$B$18)=0),N('Option A'!$E$17)*N('Option A'!$E$18)+N('Option A'!$E$20),0)+IF(AC48=1,N('Option A'!$E$17)*N('Option A'!$E$19)+N('Option A'!$E$21),0)+IF(AC48=Scenario!$B$11,N('Option A'!$E$22),0)),"INSUFFICIENT FUNDS")))</f>
        <v/>
      </c>
      <c r="AG48" s="6" t="str">
        <f>IF(AC48&gt;Scenario!$B$11,"",IF(AC$2&lt;&gt;"Ready",AC$2,IF(ISNUMBER(AD48),IF((AD48+AE48)*(1+Scenario!$B$12/12)-AF48&lt;0,"INSUFFICIENT FUNDS",(AD48+AE48)*(1+Scenario!$B$12/12)-AF48),"INSUFFICIENT FUNDS")))</f>
        <v/>
      </c>
      <c r="AH48" s="6" t="str">
        <f>IF(AC48&gt;Scenario!$B$11,"",IF(AC$2&lt;&gt;"Ready",AC$2,IF(ISNUMBER(AG48),AH47+AF48,"INSUFFICIENT FUNDS")))</f>
        <v/>
      </c>
      <c r="AI48" t="str">
        <f>IF(AC48&gt;Scenario!$B$11,"",IF(AC$2&lt;&gt;"Ready",AC$2,IF(ISNUMBER(AG48),"OK","INSUFFICIENT FUNDS")))</f>
        <v/>
      </c>
      <c r="AJ48">
        <v>44</v>
      </c>
      <c r="AK48" s="6" t="str">
        <f>IF(AJ48&gt;Scenario!$B$11,"",IF(AJ$2&lt;&gt;"Ready",AJ$2,IF(AP47="OK",AN47,"INSUFFICIENT FUNDS")))</f>
        <v/>
      </c>
      <c r="AL48" s="6" t="str">
        <f>IF(AJ48&gt;Scenario!$B$11,"",IF(AJ$2&lt;&gt;"Ready",AJ$2,IF(ISNUMBER(AK48),IF(AND(AJ48&gt;=Scenario!$B$10,MOD(AJ48-Scenario!$B$10,Scenario!$B$18)=0),Scenario!$B$8,0),"INSUFFICIENT FUNDS")))</f>
        <v/>
      </c>
      <c r="AM48" s="6" t="str">
        <f>IF(AJ48&gt;Scenario!$B$11,"",IF(AJ$2&lt;&gt;"Ready",AJ$2,IF(ISNUMBER(AK48),(AK48+AL48)*(0+0+IF(Scenario!$B$13="Gross",0,0))/12+((0+0)/12+IF(AND(AJ48&gt;=Scenario!$B$10,MOD(AJ48-Scenario!$B$10,Scenario!$B$18)=0),0*0+0,0)+IF(AJ48=1,0*0+0,0)+IF(AJ48=Scenario!$B$11,0,0)),"INSUFFICIENT FUNDS")))</f>
        <v/>
      </c>
      <c r="AN48" s="6" t="str">
        <f>IF(AJ48&gt;Scenario!$B$11,"",IF(AJ$2&lt;&gt;"Ready",AJ$2,IF(ISNUMBER(AK48),IF((AK48+AL48)*(1+Scenario!$B$12/12)-AM48&lt;0,"INSUFFICIENT FUNDS",(AK48+AL48)*(1+Scenario!$B$12/12)-AM48),"INSUFFICIENT FUNDS")))</f>
        <v/>
      </c>
      <c r="AO48" s="6" t="str">
        <f>IF(AJ48&gt;Scenario!$B$11,"",IF(AJ$2&lt;&gt;"Ready",AJ$2,IF(ISNUMBER(AN48),AO47+AM48,"INSUFFICIENT FUNDS")))</f>
        <v/>
      </c>
      <c r="AP48" t="str">
        <f>IF(AJ48&gt;Scenario!$B$11,"",IF(AJ$2&lt;&gt;"Ready",AJ$2,IF(ISNUMBER(AN48),"OK","INSUFFICIENT FUNDS")))</f>
        <v/>
      </c>
    </row>
    <row r="49" spans="1:42" ht="32.1" customHeight="1" x14ac:dyDescent="0.2">
      <c r="A49">
        <v>45</v>
      </c>
      <c r="B49" s="6" t="str">
        <f>IF(A49&gt;Scenario!$B$11,"",IF(A$2&lt;&gt;"Ready",A$2,IF(G48="OK",E48,"INSUFFICIENT FUNDS")))</f>
        <v/>
      </c>
      <c r="C49" s="6" t="str">
        <f>IF(A49&gt;Scenario!$B$11,"",IF(A$2&lt;&gt;"Ready",A$2,IF(ISNUMBER(B49),IF(AND(A49&gt;=Scenario!$B$10,MOD(A49-Scenario!$B$10,Scenario!$B$18)=0),Scenario!$B$8,0),"INSUFFICIENT FUNDS")))</f>
        <v/>
      </c>
      <c r="D49" s="6" t="str">
        <f>IF(A49&gt;Scenario!$B$11,"",IF(A$2&lt;&gt;"Ready",A$2,IF(ISNUMBER(B49),(B49+C49)*(N('Option A'!$E$14)+N('Option A'!$E$15)+IF(Scenario!$B$13="Gross",N('Option A'!$E$16),0))/12+((N('Option A'!$E$12)+N('Option A'!$E$13))/12+IF(AND(A49&gt;=Scenario!$B$10,MOD(A49-Scenario!$B$10,Scenario!$B$18)=0),N('Option A'!$E$17)*N('Option A'!$E$18)+N('Option A'!$E$20),0)+IF(A49=1,N('Option A'!$E$17)*N('Option A'!$E$19)+N('Option A'!$E$21),0)+IF(A49=Scenario!$B$11,N('Option A'!$E$22),0)),"INSUFFICIENT FUNDS")))</f>
        <v/>
      </c>
      <c r="E49" s="6" t="str">
        <f>IF(A49&gt;Scenario!$B$11,"",IF(A$2&lt;&gt;"Ready",A$2,IF(ISNUMBER(B49),IF((B49+C49)*(1+Scenario!$B$12/12)-D49&lt;0,"INSUFFICIENT FUNDS",(B49+C49)*(1+Scenario!$B$12/12)-D49),"INSUFFICIENT FUNDS")))</f>
        <v/>
      </c>
      <c r="F49" s="6" t="str">
        <f>IF(A49&gt;Scenario!$B$11,"",IF(A$2&lt;&gt;"Ready",A$2,IF(ISNUMBER(E49),F48+D49,"INSUFFICIENT FUNDS")))</f>
        <v/>
      </c>
      <c r="G49" t="str">
        <f>IF(A49&gt;Scenario!$B$11,"",IF(A$2&lt;&gt;"Ready",A$2,IF(ISNUMBER(E49),"OK","INSUFFICIENT FUNDS")))</f>
        <v/>
      </c>
      <c r="H49">
        <v>45</v>
      </c>
      <c r="I49" s="6" t="str">
        <f>IF(H49&gt;Scenario!$B$11,"",IF(H$2&lt;&gt;"Ready",H$2,IF(N48="OK",L48,"INSUFFICIENT FUNDS")))</f>
        <v/>
      </c>
      <c r="J49" s="6" t="str">
        <f>IF(H49&gt;Scenario!$B$11,"",IF(H$2&lt;&gt;"Ready",H$2,IF(ISNUMBER(I49),IF(AND(H49&gt;=Scenario!$B$10,MOD(H49-Scenario!$B$10,Scenario!$B$18)=0),Scenario!$B$8,0),"INSUFFICIENT FUNDS")))</f>
        <v/>
      </c>
      <c r="K49" s="6" t="str">
        <f>IF(H49&gt;Scenario!$B$11,"",IF(H$2&lt;&gt;"Ready",H$2,IF(ISNUMBER(I49),(I49+J49)*(N('Option A'!$E$14)+N('Option A'!$E$15)+IF(Scenario!$B$13="Gross",N('Option A'!$E$16),0))/12+((0+0)/12+IF(AND(H49&gt;=Scenario!$B$10,MOD(H49-Scenario!$B$10,Scenario!$B$18)=0),N('Option A'!$E$17)*N('Option A'!$E$18)+N('Option A'!$E$20),0)+IF(H49=1,N('Option A'!$E$17)*N('Option A'!$E$19)+N('Option A'!$E$21),0)+IF(H49=Scenario!$B$11,N('Option A'!$E$22),0)),"INSUFFICIENT FUNDS")))</f>
        <v/>
      </c>
      <c r="L49" s="6" t="str">
        <f>IF(H49&gt;Scenario!$B$11,"",IF(H$2&lt;&gt;"Ready",H$2,IF(ISNUMBER(I49),IF((I49+J49)*(1+Scenario!$B$12/12)-K49&lt;0,"INSUFFICIENT FUNDS",(I49+J49)*(1+Scenario!$B$12/12)-K49),"INSUFFICIENT FUNDS")))</f>
        <v/>
      </c>
      <c r="M49" s="6" t="str">
        <f>IF(H49&gt;Scenario!$B$11,"",IF(H$2&lt;&gt;"Ready",H$2,IF(ISNUMBER(L49),M48+K49,"INSUFFICIENT FUNDS")))</f>
        <v/>
      </c>
      <c r="N49" t="str">
        <f>IF(H49&gt;Scenario!$B$11,"",IF(H$2&lt;&gt;"Ready",H$2,IF(ISNUMBER(L49),"OK","INSUFFICIENT FUNDS")))</f>
        <v/>
      </c>
      <c r="O49">
        <v>45</v>
      </c>
      <c r="P49" s="6" t="str">
        <f>IF(O49&gt;Scenario!$B$11,"",IF(O$2&lt;&gt;"Ready",O$2,IF(U48="OK",S48,"INSUFFICIENT FUNDS")))</f>
        <v/>
      </c>
      <c r="Q49" s="6" t="str">
        <f>IF(O49&gt;Scenario!$B$11,"",IF(O$2&lt;&gt;"Ready",O$2,IF(ISNUMBER(P49),IF(AND(O49&gt;=Scenario!$B$10,MOD(O49-Scenario!$B$10,Scenario!$B$18)=0),Scenario!$B$8,0),"INSUFFICIENT FUNDS")))</f>
        <v/>
      </c>
      <c r="R49" s="6" t="str">
        <f>IF(O49&gt;Scenario!$B$11,"",IF(O$2&lt;&gt;"Ready",O$2,IF(ISNUMBER(P49),(P49+Q49)*(0+N('Option A'!$E$15)+IF(Scenario!$B$13="Gross",N('Option A'!$E$16),0))/12+((N('Option A'!$E$12)+N('Option A'!$E$13))/12+IF(AND(O49&gt;=Scenario!$B$10,MOD(O49-Scenario!$B$10,Scenario!$B$18)=0),N('Option A'!$E$17)*N('Option A'!$E$18)+N('Option A'!$E$20),0)+IF(O49=1,N('Option A'!$E$17)*N('Option A'!$E$19)+N('Option A'!$E$21),0)+IF(O49=Scenario!$B$11,N('Option A'!$E$22),0)),"INSUFFICIENT FUNDS")))</f>
        <v/>
      </c>
      <c r="S49" s="6" t="str">
        <f>IF(O49&gt;Scenario!$B$11,"",IF(O$2&lt;&gt;"Ready",O$2,IF(ISNUMBER(P49),IF((P49+Q49)*(1+Scenario!$B$12/12)-R49&lt;0,"INSUFFICIENT FUNDS",(P49+Q49)*(1+Scenario!$B$12/12)-R49),"INSUFFICIENT FUNDS")))</f>
        <v/>
      </c>
      <c r="T49" s="6" t="str">
        <f>IF(O49&gt;Scenario!$B$11,"",IF(O$2&lt;&gt;"Ready",O$2,IF(ISNUMBER(S49),T48+R49,"INSUFFICIENT FUNDS")))</f>
        <v/>
      </c>
      <c r="U49" t="str">
        <f>IF(O49&gt;Scenario!$B$11,"",IF(O$2&lt;&gt;"Ready",O$2,IF(ISNUMBER(S49),"OK","INSUFFICIENT FUNDS")))</f>
        <v/>
      </c>
      <c r="V49">
        <v>45</v>
      </c>
      <c r="W49" s="6" t="str">
        <f>IF(V49&gt;Scenario!$B$11,"",IF(V$2&lt;&gt;"Ready",V$2,IF(AB48="OK",Z48,"INSUFFICIENT FUNDS")))</f>
        <v/>
      </c>
      <c r="X49" s="6" t="str">
        <f>IF(V49&gt;Scenario!$B$11,"",IF(V$2&lt;&gt;"Ready",V$2,IF(ISNUMBER(W49),IF(AND(V49&gt;=Scenario!$B$10,MOD(V49-Scenario!$B$10,Scenario!$B$18)=0),Scenario!$B$8,0),"INSUFFICIENT FUNDS")))</f>
        <v/>
      </c>
      <c r="Y49" s="6" t="str">
        <f>IF(V49&gt;Scenario!$B$11,"",IF(V$2&lt;&gt;"Ready",V$2,IF(ISNUMBER(W49),(W49+X49)*(N('Option A'!$E$14)+N('Option A'!$E$15)+IF(Scenario!$B$13="Gross",N('Option A'!$E$16),0))/12+((N('Option A'!$E$12)+N('Option A'!$E$13))/12+IF(AND(V49&gt;=Scenario!$B$10,MOD(V49-Scenario!$B$10,Scenario!$B$18)=0),0*0+0,0)+IF(V49=1,0*0+0,0)+IF(V49=Scenario!$B$11,0,0)),"INSUFFICIENT FUNDS")))</f>
        <v/>
      </c>
      <c r="Z49" s="6" t="str">
        <f>IF(V49&gt;Scenario!$B$11,"",IF(V$2&lt;&gt;"Ready",V$2,IF(ISNUMBER(W49),IF((W49+X49)*(1+Scenario!$B$12/12)-Y49&lt;0,"INSUFFICIENT FUNDS",(W49+X49)*(1+Scenario!$B$12/12)-Y49),"INSUFFICIENT FUNDS")))</f>
        <v/>
      </c>
      <c r="AA49" s="6" t="str">
        <f>IF(V49&gt;Scenario!$B$11,"",IF(V$2&lt;&gt;"Ready",V$2,IF(ISNUMBER(Z49),AA48+Y49,"INSUFFICIENT FUNDS")))</f>
        <v/>
      </c>
      <c r="AB49" t="str">
        <f>IF(V49&gt;Scenario!$B$11,"",IF(V$2&lt;&gt;"Ready",V$2,IF(ISNUMBER(Z49),"OK","INSUFFICIENT FUNDS")))</f>
        <v/>
      </c>
      <c r="AC49">
        <v>45</v>
      </c>
      <c r="AD49" s="6" t="str">
        <f>IF(AC49&gt;Scenario!$B$11,"",IF(AC$2&lt;&gt;"Ready",AC$2,IF(AI48="OK",AG48,"INSUFFICIENT FUNDS")))</f>
        <v/>
      </c>
      <c r="AE49" s="6" t="str">
        <f>IF(AC49&gt;Scenario!$B$11,"",IF(AC$2&lt;&gt;"Ready",AC$2,IF(ISNUMBER(AD49),IF(AND(AC49&gt;=Scenario!$B$10,MOD(AC49-Scenario!$B$10,Scenario!$B$18)=0),Scenario!$B$8,0),"INSUFFICIENT FUNDS")))</f>
        <v/>
      </c>
      <c r="AF49" s="6" t="str">
        <f>IF(AC49&gt;Scenario!$B$11,"",IF(AC$2&lt;&gt;"Ready",AC$2,IF(ISNUMBER(AD49),(AD49+AE49)*(N('Option A'!$E$14)+N('Option A'!$E$15)+IF(Scenario!$B$13="Gross",0,0))/12+((N('Option A'!$E$12)+N('Option A'!$E$13))/12+IF(AND(AC49&gt;=Scenario!$B$10,MOD(AC49-Scenario!$B$10,Scenario!$B$18)=0),N('Option A'!$E$17)*N('Option A'!$E$18)+N('Option A'!$E$20),0)+IF(AC49=1,N('Option A'!$E$17)*N('Option A'!$E$19)+N('Option A'!$E$21),0)+IF(AC49=Scenario!$B$11,N('Option A'!$E$22),0)),"INSUFFICIENT FUNDS")))</f>
        <v/>
      </c>
      <c r="AG49" s="6" t="str">
        <f>IF(AC49&gt;Scenario!$B$11,"",IF(AC$2&lt;&gt;"Ready",AC$2,IF(ISNUMBER(AD49),IF((AD49+AE49)*(1+Scenario!$B$12/12)-AF49&lt;0,"INSUFFICIENT FUNDS",(AD49+AE49)*(1+Scenario!$B$12/12)-AF49),"INSUFFICIENT FUNDS")))</f>
        <v/>
      </c>
      <c r="AH49" s="6" t="str">
        <f>IF(AC49&gt;Scenario!$B$11,"",IF(AC$2&lt;&gt;"Ready",AC$2,IF(ISNUMBER(AG49),AH48+AF49,"INSUFFICIENT FUNDS")))</f>
        <v/>
      </c>
      <c r="AI49" t="str">
        <f>IF(AC49&gt;Scenario!$B$11,"",IF(AC$2&lt;&gt;"Ready",AC$2,IF(ISNUMBER(AG49),"OK","INSUFFICIENT FUNDS")))</f>
        <v/>
      </c>
      <c r="AJ49">
        <v>45</v>
      </c>
      <c r="AK49" s="6" t="str">
        <f>IF(AJ49&gt;Scenario!$B$11,"",IF(AJ$2&lt;&gt;"Ready",AJ$2,IF(AP48="OK",AN48,"INSUFFICIENT FUNDS")))</f>
        <v/>
      </c>
      <c r="AL49" s="6" t="str">
        <f>IF(AJ49&gt;Scenario!$B$11,"",IF(AJ$2&lt;&gt;"Ready",AJ$2,IF(ISNUMBER(AK49),IF(AND(AJ49&gt;=Scenario!$B$10,MOD(AJ49-Scenario!$B$10,Scenario!$B$18)=0),Scenario!$B$8,0),"INSUFFICIENT FUNDS")))</f>
        <v/>
      </c>
      <c r="AM49" s="6" t="str">
        <f>IF(AJ49&gt;Scenario!$B$11,"",IF(AJ$2&lt;&gt;"Ready",AJ$2,IF(ISNUMBER(AK49),(AK49+AL49)*(0+0+IF(Scenario!$B$13="Gross",0,0))/12+((0+0)/12+IF(AND(AJ49&gt;=Scenario!$B$10,MOD(AJ49-Scenario!$B$10,Scenario!$B$18)=0),0*0+0,0)+IF(AJ49=1,0*0+0,0)+IF(AJ49=Scenario!$B$11,0,0)),"INSUFFICIENT FUNDS")))</f>
        <v/>
      </c>
      <c r="AN49" s="6" t="str">
        <f>IF(AJ49&gt;Scenario!$B$11,"",IF(AJ$2&lt;&gt;"Ready",AJ$2,IF(ISNUMBER(AK49),IF((AK49+AL49)*(1+Scenario!$B$12/12)-AM49&lt;0,"INSUFFICIENT FUNDS",(AK49+AL49)*(1+Scenario!$B$12/12)-AM49),"INSUFFICIENT FUNDS")))</f>
        <v/>
      </c>
      <c r="AO49" s="6" t="str">
        <f>IF(AJ49&gt;Scenario!$B$11,"",IF(AJ$2&lt;&gt;"Ready",AJ$2,IF(ISNUMBER(AN49),AO48+AM49,"INSUFFICIENT FUNDS")))</f>
        <v/>
      </c>
      <c r="AP49" t="str">
        <f>IF(AJ49&gt;Scenario!$B$11,"",IF(AJ$2&lt;&gt;"Ready",AJ$2,IF(ISNUMBER(AN49),"OK","INSUFFICIENT FUNDS")))</f>
        <v/>
      </c>
    </row>
    <row r="50" spans="1:42" ht="32.1" customHeight="1" x14ac:dyDescent="0.2">
      <c r="A50">
        <v>46</v>
      </c>
      <c r="B50" s="6" t="str">
        <f>IF(A50&gt;Scenario!$B$11,"",IF(A$2&lt;&gt;"Ready",A$2,IF(G49="OK",E49,"INSUFFICIENT FUNDS")))</f>
        <v/>
      </c>
      <c r="C50" s="6" t="str">
        <f>IF(A50&gt;Scenario!$B$11,"",IF(A$2&lt;&gt;"Ready",A$2,IF(ISNUMBER(B50),IF(AND(A50&gt;=Scenario!$B$10,MOD(A50-Scenario!$B$10,Scenario!$B$18)=0),Scenario!$B$8,0),"INSUFFICIENT FUNDS")))</f>
        <v/>
      </c>
      <c r="D50" s="6" t="str">
        <f>IF(A50&gt;Scenario!$B$11,"",IF(A$2&lt;&gt;"Ready",A$2,IF(ISNUMBER(B50),(B50+C50)*(N('Option A'!$E$14)+N('Option A'!$E$15)+IF(Scenario!$B$13="Gross",N('Option A'!$E$16),0))/12+((N('Option A'!$E$12)+N('Option A'!$E$13))/12+IF(AND(A50&gt;=Scenario!$B$10,MOD(A50-Scenario!$B$10,Scenario!$B$18)=0),N('Option A'!$E$17)*N('Option A'!$E$18)+N('Option A'!$E$20),0)+IF(A50=1,N('Option A'!$E$17)*N('Option A'!$E$19)+N('Option A'!$E$21),0)+IF(A50=Scenario!$B$11,N('Option A'!$E$22),0)),"INSUFFICIENT FUNDS")))</f>
        <v/>
      </c>
      <c r="E50" s="6" t="str">
        <f>IF(A50&gt;Scenario!$B$11,"",IF(A$2&lt;&gt;"Ready",A$2,IF(ISNUMBER(B50),IF((B50+C50)*(1+Scenario!$B$12/12)-D50&lt;0,"INSUFFICIENT FUNDS",(B50+C50)*(1+Scenario!$B$12/12)-D50),"INSUFFICIENT FUNDS")))</f>
        <v/>
      </c>
      <c r="F50" s="6" t="str">
        <f>IF(A50&gt;Scenario!$B$11,"",IF(A$2&lt;&gt;"Ready",A$2,IF(ISNUMBER(E50),F49+D50,"INSUFFICIENT FUNDS")))</f>
        <v/>
      </c>
      <c r="G50" t="str">
        <f>IF(A50&gt;Scenario!$B$11,"",IF(A$2&lt;&gt;"Ready",A$2,IF(ISNUMBER(E50),"OK","INSUFFICIENT FUNDS")))</f>
        <v/>
      </c>
      <c r="H50">
        <v>46</v>
      </c>
      <c r="I50" s="6" t="str">
        <f>IF(H50&gt;Scenario!$B$11,"",IF(H$2&lt;&gt;"Ready",H$2,IF(N49="OK",L49,"INSUFFICIENT FUNDS")))</f>
        <v/>
      </c>
      <c r="J50" s="6" t="str">
        <f>IF(H50&gt;Scenario!$B$11,"",IF(H$2&lt;&gt;"Ready",H$2,IF(ISNUMBER(I50),IF(AND(H50&gt;=Scenario!$B$10,MOD(H50-Scenario!$B$10,Scenario!$B$18)=0),Scenario!$B$8,0),"INSUFFICIENT FUNDS")))</f>
        <v/>
      </c>
      <c r="K50" s="6" t="str">
        <f>IF(H50&gt;Scenario!$B$11,"",IF(H$2&lt;&gt;"Ready",H$2,IF(ISNUMBER(I50),(I50+J50)*(N('Option A'!$E$14)+N('Option A'!$E$15)+IF(Scenario!$B$13="Gross",N('Option A'!$E$16),0))/12+((0+0)/12+IF(AND(H50&gt;=Scenario!$B$10,MOD(H50-Scenario!$B$10,Scenario!$B$18)=0),N('Option A'!$E$17)*N('Option A'!$E$18)+N('Option A'!$E$20),0)+IF(H50=1,N('Option A'!$E$17)*N('Option A'!$E$19)+N('Option A'!$E$21),0)+IF(H50=Scenario!$B$11,N('Option A'!$E$22),0)),"INSUFFICIENT FUNDS")))</f>
        <v/>
      </c>
      <c r="L50" s="6" t="str">
        <f>IF(H50&gt;Scenario!$B$11,"",IF(H$2&lt;&gt;"Ready",H$2,IF(ISNUMBER(I50),IF((I50+J50)*(1+Scenario!$B$12/12)-K50&lt;0,"INSUFFICIENT FUNDS",(I50+J50)*(1+Scenario!$B$12/12)-K50),"INSUFFICIENT FUNDS")))</f>
        <v/>
      </c>
      <c r="M50" s="6" t="str">
        <f>IF(H50&gt;Scenario!$B$11,"",IF(H$2&lt;&gt;"Ready",H$2,IF(ISNUMBER(L50),M49+K50,"INSUFFICIENT FUNDS")))</f>
        <v/>
      </c>
      <c r="N50" t="str">
        <f>IF(H50&gt;Scenario!$B$11,"",IF(H$2&lt;&gt;"Ready",H$2,IF(ISNUMBER(L50),"OK","INSUFFICIENT FUNDS")))</f>
        <v/>
      </c>
      <c r="O50">
        <v>46</v>
      </c>
      <c r="P50" s="6" t="str">
        <f>IF(O50&gt;Scenario!$B$11,"",IF(O$2&lt;&gt;"Ready",O$2,IF(U49="OK",S49,"INSUFFICIENT FUNDS")))</f>
        <v/>
      </c>
      <c r="Q50" s="6" t="str">
        <f>IF(O50&gt;Scenario!$B$11,"",IF(O$2&lt;&gt;"Ready",O$2,IF(ISNUMBER(P50),IF(AND(O50&gt;=Scenario!$B$10,MOD(O50-Scenario!$B$10,Scenario!$B$18)=0),Scenario!$B$8,0),"INSUFFICIENT FUNDS")))</f>
        <v/>
      </c>
      <c r="R50" s="6" t="str">
        <f>IF(O50&gt;Scenario!$B$11,"",IF(O$2&lt;&gt;"Ready",O$2,IF(ISNUMBER(P50),(P50+Q50)*(0+N('Option A'!$E$15)+IF(Scenario!$B$13="Gross",N('Option A'!$E$16),0))/12+((N('Option A'!$E$12)+N('Option A'!$E$13))/12+IF(AND(O50&gt;=Scenario!$B$10,MOD(O50-Scenario!$B$10,Scenario!$B$18)=0),N('Option A'!$E$17)*N('Option A'!$E$18)+N('Option A'!$E$20),0)+IF(O50=1,N('Option A'!$E$17)*N('Option A'!$E$19)+N('Option A'!$E$21),0)+IF(O50=Scenario!$B$11,N('Option A'!$E$22),0)),"INSUFFICIENT FUNDS")))</f>
        <v/>
      </c>
      <c r="S50" s="6" t="str">
        <f>IF(O50&gt;Scenario!$B$11,"",IF(O$2&lt;&gt;"Ready",O$2,IF(ISNUMBER(P50),IF((P50+Q50)*(1+Scenario!$B$12/12)-R50&lt;0,"INSUFFICIENT FUNDS",(P50+Q50)*(1+Scenario!$B$12/12)-R50),"INSUFFICIENT FUNDS")))</f>
        <v/>
      </c>
      <c r="T50" s="6" t="str">
        <f>IF(O50&gt;Scenario!$B$11,"",IF(O$2&lt;&gt;"Ready",O$2,IF(ISNUMBER(S50),T49+R50,"INSUFFICIENT FUNDS")))</f>
        <v/>
      </c>
      <c r="U50" t="str">
        <f>IF(O50&gt;Scenario!$B$11,"",IF(O$2&lt;&gt;"Ready",O$2,IF(ISNUMBER(S50),"OK","INSUFFICIENT FUNDS")))</f>
        <v/>
      </c>
      <c r="V50">
        <v>46</v>
      </c>
      <c r="W50" s="6" t="str">
        <f>IF(V50&gt;Scenario!$B$11,"",IF(V$2&lt;&gt;"Ready",V$2,IF(AB49="OK",Z49,"INSUFFICIENT FUNDS")))</f>
        <v/>
      </c>
      <c r="X50" s="6" t="str">
        <f>IF(V50&gt;Scenario!$B$11,"",IF(V$2&lt;&gt;"Ready",V$2,IF(ISNUMBER(W50),IF(AND(V50&gt;=Scenario!$B$10,MOD(V50-Scenario!$B$10,Scenario!$B$18)=0),Scenario!$B$8,0),"INSUFFICIENT FUNDS")))</f>
        <v/>
      </c>
      <c r="Y50" s="6" t="str">
        <f>IF(V50&gt;Scenario!$B$11,"",IF(V$2&lt;&gt;"Ready",V$2,IF(ISNUMBER(W50),(W50+X50)*(N('Option A'!$E$14)+N('Option A'!$E$15)+IF(Scenario!$B$13="Gross",N('Option A'!$E$16),0))/12+((N('Option A'!$E$12)+N('Option A'!$E$13))/12+IF(AND(V50&gt;=Scenario!$B$10,MOD(V50-Scenario!$B$10,Scenario!$B$18)=0),0*0+0,0)+IF(V50=1,0*0+0,0)+IF(V50=Scenario!$B$11,0,0)),"INSUFFICIENT FUNDS")))</f>
        <v/>
      </c>
      <c r="Z50" s="6" t="str">
        <f>IF(V50&gt;Scenario!$B$11,"",IF(V$2&lt;&gt;"Ready",V$2,IF(ISNUMBER(W50),IF((W50+X50)*(1+Scenario!$B$12/12)-Y50&lt;0,"INSUFFICIENT FUNDS",(W50+X50)*(1+Scenario!$B$12/12)-Y50),"INSUFFICIENT FUNDS")))</f>
        <v/>
      </c>
      <c r="AA50" s="6" t="str">
        <f>IF(V50&gt;Scenario!$B$11,"",IF(V$2&lt;&gt;"Ready",V$2,IF(ISNUMBER(Z50),AA49+Y50,"INSUFFICIENT FUNDS")))</f>
        <v/>
      </c>
      <c r="AB50" t="str">
        <f>IF(V50&gt;Scenario!$B$11,"",IF(V$2&lt;&gt;"Ready",V$2,IF(ISNUMBER(Z50),"OK","INSUFFICIENT FUNDS")))</f>
        <v/>
      </c>
      <c r="AC50">
        <v>46</v>
      </c>
      <c r="AD50" s="6" t="str">
        <f>IF(AC50&gt;Scenario!$B$11,"",IF(AC$2&lt;&gt;"Ready",AC$2,IF(AI49="OK",AG49,"INSUFFICIENT FUNDS")))</f>
        <v/>
      </c>
      <c r="AE50" s="6" t="str">
        <f>IF(AC50&gt;Scenario!$B$11,"",IF(AC$2&lt;&gt;"Ready",AC$2,IF(ISNUMBER(AD50),IF(AND(AC50&gt;=Scenario!$B$10,MOD(AC50-Scenario!$B$10,Scenario!$B$18)=0),Scenario!$B$8,0),"INSUFFICIENT FUNDS")))</f>
        <v/>
      </c>
      <c r="AF50" s="6" t="str">
        <f>IF(AC50&gt;Scenario!$B$11,"",IF(AC$2&lt;&gt;"Ready",AC$2,IF(ISNUMBER(AD50),(AD50+AE50)*(N('Option A'!$E$14)+N('Option A'!$E$15)+IF(Scenario!$B$13="Gross",0,0))/12+((N('Option A'!$E$12)+N('Option A'!$E$13))/12+IF(AND(AC50&gt;=Scenario!$B$10,MOD(AC50-Scenario!$B$10,Scenario!$B$18)=0),N('Option A'!$E$17)*N('Option A'!$E$18)+N('Option A'!$E$20),0)+IF(AC50=1,N('Option A'!$E$17)*N('Option A'!$E$19)+N('Option A'!$E$21),0)+IF(AC50=Scenario!$B$11,N('Option A'!$E$22),0)),"INSUFFICIENT FUNDS")))</f>
        <v/>
      </c>
      <c r="AG50" s="6" t="str">
        <f>IF(AC50&gt;Scenario!$B$11,"",IF(AC$2&lt;&gt;"Ready",AC$2,IF(ISNUMBER(AD50),IF((AD50+AE50)*(1+Scenario!$B$12/12)-AF50&lt;0,"INSUFFICIENT FUNDS",(AD50+AE50)*(1+Scenario!$B$12/12)-AF50),"INSUFFICIENT FUNDS")))</f>
        <v/>
      </c>
      <c r="AH50" s="6" t="str">
        <f>IF(AC50&gt;Scenario!$B$11,"",IF(AC$2&lt;&gt;"Ready",AC$2,IF(ISNUMBER(AG50),AH49+AF50,"INSUFFICIENT FUNDS")))</f>
        <v/>
      </c>
      <c r="AI50" t="str">
        <f>IF(AC50&gt;Scenario!$B$11,"",IF(AC$2&lt;&gt;"Ready",AC$2,IF(ISNUMBER(AG50),"OK","INSUFFICIENT FUNDS")))</f>
        <v/>
      </c>
      <c r="AJ50">
        <v>46</v>
      </c>
      <c r="AK50" s="6" t="str">
        <f>IF(AJ50&gt;Scenario!$B$11,"",IF(AJ$2&lt;&gt;"Ready",AJ$2,IF(AP49="OK",AN49,"INSUFFICIENT FUNDS")))</f>
        <v/>
      </c>
      <c r="AL50" s="6" t="str">
        <f>IF(AJ50&gt;Scenario!$B$11,"",IF(AJ$2&lt;&gt;"Ready",AJ$2,IF(ISNUMBER(AK50),IF(AND(AJ50&gt;=Scenario!$B$10,MOD(AJ50-Scenario!$B$10,Scenario!$B$18)=0),Scenario!$B$8,0),"INSUFFICIENT FUNDS")))</f>
        <v/>
      </c>
      <c r="AM50" s="6" t="str">
        <f>IF(AJ50&gt;Scenario!$B$11,"",IF(AJ$2&lt;&gt;"Ready",AJ$2,IF(ISNUMBER(AK50),(AK50+AL50)*(0+0+IF(Scenario!$B$13="Gross",0,0))/12+((0+0)/12+IF(AND(AJ50&gt;=Scenario!$B$10,MOD(AJ50-Scenario!$B$10,Scenario!$B$18)=0),0*0+0,0)+IF(AJ50=1,0*0+0,0)+IF(AJ50=Scenario!$B$11,0,0)),"INSUFFICIENT FUNDS")))</f>
        <v/>
      </c>
      <c r="AN50" s="6" t="str">
        <f>IF(AJ50&gt;Scenario!$B$11,"",IF(AJ$2&lt;&gt;"Ready",AJ$2,IF(ISNUMBER(AK50),IF((AK50+AL50)*(1+Scenario!$B$12/12)-AM50&lt;0,"INSUFFICIENT FUNDS",(AK50+AL50)*(1+Scenario!$B$12/12)-AM50),"INSUFFICIENT FUNDS")))</f>
        <v/>
      </c>
      <c r="AO50" s="6" t="str">
        <f>IF(AJ50&gt;Scenario!$B$11,"",IF(AJ$2&lt;&gt;"Ready",AJ$2,IF(ISNUMBER(AN50),AO49+AM50,"INSUFFICIENT FUNDS")))</f>
        <v/>
      </c>
      <c r="AP50" t="str">
        <f>IF(AJ50&gt;Scenario!$B$11,"",IF(AJ$2&lt;&gt;"Ready",AJ$2,IF(ISNUMBER(AN50),"OK","INSUFFICIENT FUNDS")))</f>
        <v/>
      </c>
    </row>
    <row r="51" spans="1:42" ht="32.1" customHeight="1" x14ac:dyDescent="0.2">
      <c r="A51">
        <v>47</v>
      </c>
      <c r="B51" s="6" t="str">
        <f>IF(A51&gt;Scenario!$B$11,"",IF(A$2&lt;&gt;"Ready",A$2,IF(G50="OK",E50,"INSUFFICIENT FUNDS")))</f>
        <v/>
      </c>
      <c r="C51" s="6" t="str">
        <f>IF(A51&gt;Scenario!$B$11,"",IF(A$2&lt;&gt;"Ready",A$2,IF(ISNUMBER(B51),IF(AND(A51&gt;=Scenario!$B$10,MOD(A51-Scenario!$B$10,Scenario!$B$18)=0),Scenario!$B$8,0),"INSUFFICIENT FUNDS")))</f>
        <v/>
      </c>
      <c r="D51" s="6" t="str">
        <f>IF(A51&gt;Scenario!$B$11,"",IF(A$2&lt;&gt;"Ready",A$2,IF(ISNUMBER(B51),(B51+C51)*(N('Option A'!$E$14)+N('Option A'!$E$15)+IF(Scenario!$B$13="Gross",N('Option A'!$E$16),0))/12+((N('Option A'!$E$12)+N('Option A'!$E$13))/12+IF(AND(A51&gt;=Scenario!$B$10,MOD(A51-Scenario!$B$10,Scenario!$B$18)=0),N('Option A'!$E$17)*N('Option A'!$E$18)+N('Option A'!$E$20),0)+IF(A51=1,N('Option A'!$E$17)*N('Option A'!$E$19)+N('Option A'!$E$21),0)+IF(A51=Scenario!$B$11,N('Option A'!$E$22),0)),"INSUFFICIENT FUNDS")))</f>
        <v/>
      </c>
      <c r="E51" s="6" t="str">
        <f>IF(A51&gt;Scenario!$B$11,"",IF(A$2&lt;&gt;"Ready",A$2,IF(ISNUMBER(B51),IF((B51+C51)*(1+Scenario!$B$12/12)-D51&lt;0,"INSUFFICIENT FUNDS",(B51+C51)*(1+Scenario!$B$12/12)-D51),"INSUFFICIENT FUNDS")))</f>
        <v/>
      </c>
      <c r="F51" s="6" t="str">
        <f>IF(A51&gt;Scenario!$B$11,"",IF(A$2&lt;&gt;"Ready",A$2,IF(ISNUMBER(E51),F50+D51,"INSUFFICIENT FUNDS")))</f>
        <v/>
      </c>
      <c r="G51" t="str">
        <f>IF(A51&gt;Scenario!$B$11,"",IF(A$2&lt;&gt;"Ready",A$2,IF(ISNUMBER(E51),"OK","INSUFFICIENT FUNDS")))</f>
        <v/>
      </c>
      <c r="H51">
        <v>47</v>
      </c>
      <c r="I51" s="6" t="str">
        <f>IF(H51&gt;Scenario!$B$11,"",IF(H$2&lt;&gt;"Ready",H$2,IF(N50="OK",L50,"INSUFFICIENT FUNDS")))</f>
        <v/>
      </c>
      <c r="J51" s="6" t="str">
        <f>IF(H51&gt;Scenario!$B$11,"",IF(H$2&lt;&gt;"Ready",H$2,IF(ISNUMBER(I51),IF(AND(H51&gt;=Scenario!$B$10,MOD(H51-Scenario!$B$10,Scenario!$B$18)=0),Scenario!$B$8,0),"INSUFFICIENT FUNDS")))</f>
        <v/>
      </c>
      <c r="K51" s="6" t="str">
        <f>IF(H51&gt;Scenario!$B$11,"",IF(H$2&lt;&gt;"Ready",H$2,IF(ISNUMBER(I51),(I51+J51)*(N('Option A'!$E$14)+N('Option A'!$E$15)+IF(Scenario!$B$13="Gross",N('Option A'!$E$16),0))/12+((0+0)/12+IF(AND(H51&gt;=Scenario!$B$10,MOD(H51-Scenario!$B$10,Scenario!$B$18)=0),N('Option A'!$E$17)*N('Option A'!$E$18)+N('Option A'!$E$20),0)+IF(H51=1,N('Option A'!$E$17)*N('Option A'!$E$19)+N('Option A'!$E$21),0)+IF(H51=Scenario!$B$11,N('Option A'!$E$22),0)),"INSUFFICIENT FUNDS")))</f>
        <v/>
      </c>
      <c r="L51" s="6" t="str">
        <f>IF(H51&gt;Scenario!$B$11,"",IF(H$2&lt;&gt;"Ready",H$2,IF(ISNUMBER(I51),IF((I51+J51)*(1+Scenario!$B$12/12)-K51&lt;0,"INSUFFICIENT FUNDS",(I51+J51)*(1+Scenario!$B$12/12)-K51),"INSUFFICIENT FUNDS")))</f>
        <v/>
      </c>
      <c r="M51" s="6" t="str">
        <f>IF(H51&gt;Scenario!$B$11,"",IF(H$2&lt;&gt;"Ready",H$2,IF(ISNUMBER(L51),M50+K51,"INSUFFICIENT FUNDS")))</f>
        <v/>
      </c>
      <c r="N51" t="str">
        <f>IF(H51&gt;Scenario!$B$11,"",IF(H$2&lt;&gt;"Ready",H$2,IF(ISNUMBER(L51),"OK","INSUFFICIENT FUNDS")))</f>
        <v/>
      </c>
      <c r="O51">
        <v>47</v>
      </c>
      <c r="P51" s="6" t="str">
        <f>IF(O51&gt;Scenario!$B$11,"",IF(O$2&lt;&gt;"Ready",O$2,IF(U50="OK",S50,"INSUFFICIENT FUNDS")))</f>
        <v/>
      </c>
      <c r="Q51" s="6" t="str">
        <f>IF(O51&gt;Scenario!$B$11,"",IF(O$2&lt;&gt;"Ready",O$2,IF(ISNUMBER(P51),IF(AND(O51&gt;=Scenario!$B$10,MOD(O51-Scenario!$B$10,Scenario!$B$18)=0),Scenario!$B$8,0),"INSUFFICIENT FUNDS")))</f>
        <v/>
      </c>
      <c r="R51" s="6" t="str">
        <f>IF(O51&gt;Scenario!$B$11,"",IF(O$2&lt;&gt;"Ready",O$2,IF(ISNUMBER(P51),(P51+Q51)*(0+N('Option A'!$E$15)+IF(Scenario!$B$13="Gross",N('Option A'!$E$16),0))/12+((N('Option A'!$E$12)+N('Option A'!$E$13))/12+IF(AND(O51&gt;=Scenario!$B$10,MOD(O51-Scenario!$B$10,Scenario!$B$18)=0),N('Option A'!$E$17)*N('Option A'!$E$18)+N('Option A'!$E$20),0)+IF(O51=1,N('Option A'!$E$17)*N('Option A'!$E$19)+N('Option A'!$E$21),0)+IF(O51=Scenario!$B$11,N('Option A'!$E$22),0)),"INSUFFICIENT FUNDS")))</f>
        <v/>
      </c>
      <c r="S51" s="6" t="str">
        <f>IF(O51&gt;Scenario!$B$11,"",IF(O$2&lt;&gt;"Ready",O$2,IF(ISNUMBER(P51),IF((P51+Q51)*(1+Scenario!$B$12/12)-R51&lt;0,"INSUFFICIENT FUNDS",(P51+Q51)*(1+Scenario!$B$12/12)-R51),"INSUFFICIENT FUNDS")))</f>
        <v/>
      </c>
      <c r="T51" s="6" t="str">
        <f>IF(O51&gt;Scenario!$B$11,"",IF(O$2&lt;&gt;"Ready",O$2,IF(ISNUMBER(S51),T50+R51,"INSUFFICIENT FUNDS")))</f>
        <v/>
      </c>
      <c r="U51" t="str">
        <f>IF(O51&gt;Scenario!$B$11,"",IF(O$2&lt;&gt;"Ready",O$2,IF(ISNUMBER(S51),"OK","INSUFFICIENT FUNDS")))</f>
        <v/>
      </c>
      <c r="V51">
        <v>47</v>
      </c>
      <c r="W51" s="6" t="str">
        <f>IF(V51&gt;Scenario!$B$11,"",IF(V$2&lt;&gt;"Ready",V$2,IF(AB50="OK",Z50,"INSUFFICIENT FUNDS")))</f>
        <v/>
      </c>
      <c r="X51" s="6" t="str">
        <f>IF(V51&gt;Scenario!$B$11,"",IF(V$2&lt;&gt;"Ready",V$2,IF(ISNUMBER(W51),IF(AND(V51&gt;=Scenario!$B$10,MOD(V51-Scenario!$B$10,Scenario!$B$18)=0),Scenario!$B$8,0),"INSUFFICIENT FUNDS")))</f>
        <v/>
      </c>
      <c r="Y51" s="6" t="str">
        <f>IF(V51&gt;Scenario!$B$11,"",IF(V$2&lt;&gt;"Ready",V$2,IF(ISNUMBER(W51),(W51+X51)*(N('Option A'!$E$14)+N('Option A'!$E$15)+IF(Scenario!$B$13="Gross",N('Option A'!$E$16),0))/12+((N('Option A'!$E$12)+N('Option A'!$E$13))/12+IF(AND(V51&gt;=Scenario!$B$10,MOD(V51-Scenario!$B$10,Scenario!$B$18)=0),0*0+0,0)+IF(V51=1,0*0+0,0)+IF(V51=Scenario!$B$11,0,0)),"INSUFFICIENT FUNDS")))</f>
        <v/>
      </c>
      <c r="Z51" s="6" t="str">
        <f>IF(V51&gt;Scenario!$B$11,"",IF(V$2&lt;&gt;"Ready",V$2,IF(ISNUMBER(W51),IF((W51+X51)*(1+Scenario!$B$12/12)-Y51&lt;0,"INSUFFICIENT FUNDS",(W51+X51)*(1+Scenario!$B$12/12)-Y51),"INSUFFICIENT FUNDS")))</f>
        <v/>
      </c>
      <c r="AA51" s="6" t="str">
        <f>IF(V51&gt;Scenario!$B$11,"",IF(V$2&lt;&gt;"Ready",V$2,IF(ISNUMBER(Z51),AA50+Y51,"INSUFFICIENT FUNDS")))</f>
        <v/>
      </c>
      <c r="AB51" t="str">
        <f>IF(V51&gt;Scenario!$B$11,"",IF(V$2&lt;&gt;"Ready",V$2,IF(ISNUMBER(Z51),"OK","INSUFFICIENT FUNDS")))</f>
        <v/>
      </c>
      <c r="AC51">
        <v>47</v>
      </c>
      <c r="AD51" s="6" t="str">
        <f>IF(AC51&gt;Scenario!$B$11,"",IF(AC$2&lt;&gt;"Ready",AC$2,IF(AI50="OK",AG50,"INSUFFICIENT FUNDS")))</f>
        <v/>
      </c>
      <c r="AE51" s="6" t="str">
        <f>IF(AC51&gt;Scenario!$B$11,"",IF(AC$2&lt;&gt;"Ready",AC$2,IF(ISNUMBER(AD51),IF(AND(AC51&gt;=Scenario!$B$10,MOD(AC51-Scenario!$B$10,Scenario!$B$18)=0),Scenario!$B$8,0),"INSUFFICIENT FUNDS")))</f>
        <v/>
      </c>
      <c r="AF51" s="6" t="str">
        <f>IF(AC51&gt;Scenario!$B$11,"",IF(AC$2&lt;&gt;"Ready",AC$2,IF(ISNUMBER(AD51),(AD51+AE51)*(N('Option A'!$E$14)+N('Option A'!$E$15)+IF(Scenario!$B$13="Gross",0,0))/12+((N('Option A'!$E$12)+N('Option A'!$E$13))/12+IF(AND(AC51&gt;=Scenario!$B$10,MOD(AC51-Scenario!$B$10,Scenario!$B$18)=0),N('Option A'!$E$17)*N('Option A'!$E$18)+N('Option A'!$E$20),0)+IF(AC51=1,N('Option A'!$E$17)*N('Option A'!$E$19)+N('Option A'!$E$21),0)+IF(AC51=Scenario!$B$11,N('Option A'!$E$22),0)),"INSUFFICIENT FUNDS")))</f>
        <v/>
      </c>
      <c r="AG51" s="6" t="str">
        <f>IF(AC51&gt;Scenario!$B$11,"",IF(AC$2&lt;&gt;"Ready",AC$2,IF(ISNUMBER(AD51),IF((AD51+AE51)*(1+Scenario!$B$12/12)-AF51&lt;0,"INSUFFICIENT FUNDS",(AD51+AE51)*(1+Scenario!$B$12/12)-AF51),"INSUFFICIENT FUNDS")))</f>
        <v/>
      </c>
      <c r="AH51" s="6" t="str">
        <f>IF(AC51&gt;Scenario!$B$11,"",IF(AC$2&lt;&gt;"Ready",AC$2,IF(ISNUMBER(AG51),AH50+AF51,"INSUFFICIENT FUNDS")))</f>
        <v/>
      </c>
      <c r="AI51" t="str">
        <f>IF(AC51&gt;Scenario!$B$11,"",IF(AC$2&lt;&gt;"Ready",AC$2,IF(ISNUMBER(AG51),"OK","INSUFFICIENT FUNDS")))</f>
        <v/>
      </c>
      <c r="AJ51">
        <v>47</v>
      </c>
      <c r="AK51" s="6" t="str">
        <f>IF(AJ51&gt;Scenario!$B$11,"",IF(AJ$2&lt;&gt;"Ready",AJ$2,IF(AP50="OK",AN50,"INSUFFICIENT FUNDS")))</f>
        <v/>
      </c>
      <c r="AL51" s="6" t="str">
        <f>IF(AJ51&gt;Scenario!$B$11,"",IF(AJ$2&lt;&gt;"Ready",AJ$2,IF(ISNUMBER(AK51),IF(AND(AJ51&gt;=Scenario!$B$10,MOD(AJ51-Scenario!$B$10,Scenario!$B$18)=0),Scenario!$B$8,0),"INSUFFICIENT FUNDS")))</f>
        <v/>
      </c>
      <c r="AM51" s="6" t="str">
        <f>IF(AJ51&gt;Scenario!$B$11,"",IF(AJ$2&lt;&gt;"Ready",AJ$2,IF(ISNUMBER(AK51),(AK51+AL51)*(0+0+IF(Scenario!$B$13="Gross",0,0))/12+((0+0)/12+IF(AND(AJ51&gt;=Scenario!$B$10,MOD(AJ51-Scenario!$B$10,Scenario!$B$18)=0),0*0+0,0)+IF(AJ51=1,0*0+0,0)+IF(AJ51=Scenario!$B$11,0,0)),"INSUFFICIENT FUNDS")))</f>
        <v/>
      </c>
      <c r="AN51" s="6" t="str">
        <f>IF(AJ51&gt;Scenario!$B$11,"",IF(AJ$2&lt;&gt;"Ready",AJ$2,IF(ISNUMBER(AK51),IF((AK51+AL51)*(1+Scenario!$B$12/12)-AM51&lt;0,"INSUFFICIENT FUNDS",(AK51+AL51)*(1+Scenario!$B$12/12)-AM51),"INSUFFICIENT FUNDS")))</f>
        <v/>
      </c>
      <c r="AO51" s="6" t="str">
        <f>IF(AJ51&gt;Scenario!$B$11,"",IF(AJ$2&lt;&gt;"Ready",AJ$2,IF(ISNUMBER(AN51),AO50+AM51,"INSUFFICIENT FUNDS")))</f>
        <v/>
      </c>
      <c r="AP51" t="str">
        <f>IF(AJ51&gt;Scenario!$B$11,"",IF(AJ$2&lt;&gt;"Ready",AJ$2,IF(ISNUMBER(AN51),"OK","INSUFFICIENT FUNDS")))</f>
        <v/>
      </c>
    </row>
    <row r="52" spans="1:42" ht="32.1" customHeight="1" x14ac:dyDescent="0.2">
      <c r="A52">
        <v>48</v>
      </c>
      <c r="B52" s="6" t="str">
        <f>IF(A52&gt;Scenario!$B$11,"",IF(A$2&lt;&gt;"Ready",A$2,IF(G51="OK",E51,"INSUFFICIENT FUNDS")))</f>
        <v/>
      </c>
      <c r="C52" s="6" t="str">
        <f>IF(A52&gt;Scenario!$B$11,"",IF(A$2&lt;&gt;"Ready",A$2,IF(ISNUMBER(B52),IF(AND(A52&gt;=Scenario!$B$10,MOD(A52-Scenario!$B$10,Scenario!$B$18)=0),Scenario!$B$8,0),"INSUFFICIENT FUNDS")))</f>
        <v/>
      </c>
      <c r="D52" s="6" t="str">
        <f>IF(A52&gt;Scenario!$B$11,"",IF(A$2&lt;&gt;"Ready",A$2,IF(ISNUMBER(B52),(B52+C52)*(N('Option A'!$E$14)+N('Option A'!$E$15)+IF(Scenario!$B$13="Gross",N('Option A'!$E$16),0))/12+((N('Option A'!$E$12)+N('Option A'!$E$13))/12+IF(AND(A52&gt;=Scenario!$B$10,MOD(A52-Scenario!$B$10,Scenario!$B$18)=0),N('Option A'!$E$17)*N('Option A'!$E$18)+N('Option A'!$E$20),0)+IF(A52=1,N('Option A'!$E$17)*N('Option A'!$E$19)+N('Option A'!$E$21),0)+IF(A52=Scenario!$B$11,N('Option A'!$E$22),0)),"INSUFFICIENT FUNDS")))</f>
        <v/>
      </c>
      <c r="E52" s="6" t="str">
        <f>IF(A52&gt;Scenario!$B$11,"",IF(A$2&lt;&gt;"Ready",A$2,IF(ISNUMBER(B52),IF((B52+C52)*(1+Scenario!$B$12/12)-D52&lt;0,"INSUFFICIENT FUNDS",(B52+C52)*(1+Scenario!$B$12/12)-D52),"INSUFFICIENT FUNDS")))</f>
        <v/>
      </c>
      <c r="F52" s="6" t="str">
        <f>IF(A52&gt;Scenario!$B$11,"",IF(A$2&lt;&gt;"Ready",A$2,IF(ISNUMBER(E52),F51+D52,"INSUFFICIENT FUNDS")))</f>
        <v/>
      </c>
      <c r="G52" t="str">
        <f>IF(A52&gt;Scenario!$B$11,"",IF(A$2&lt;&gt;"Ready",A$2,IF(ISNUMBER(E52),"OK","INSUFFICIENT FUNDS")))</f>
        <v/>
      </c>
      <c r="H52">
        <v>48</v>
      </c>
      <c r="I52" s="6" t="str">
        <f>IF(H52&gt;Scenario!$B$11,"",IF(H$2&lt;&gt;"Ready",H$2,IF(N51="OK",L51,"INSUFFICIENT FUNDS")))</f>
        <v/>
      </c>
      <c r="J52" s="6" t="str">
        <f>IF(H52&gt;Scenario!$B$11,"",IF(H$2&lt;&gt;"Ready",H$2,IF(ISNUMBER(I52),IF(AND(H52&gt;=Scenario!$B$10,MOD(H52-Scenario!$B$10,Scenario!$B$18)=0),Scenario!$B$8,0),"INSUFFICIENT FUNDS")))</f>
        <v/>
      </c>
      <c r="K52" s="6" t="str">
        <f>IF(H52&gt;Scenario!$B$11,"",IF(H$2&lt;&gt;"Ready",H$2,IF(ISNUMBER(I52),(I52+J52)*(N('Option A'!$E$14)+N('Option A'!$E$15)+IF(Scenario!$B$13="Gross",N('Option A'!$E$16),0))/12+((0+0)/12+IF(AND(H52&gt;=Scenario!$B$10,MOD(H52-Scenario!$B$10,Scenario!$B$18)=0),N('Option A'!$E$17)*N('Option A'!$E$18)+N('Option A'!$E$20),0)+IF(H52=1,N('Option A'!$E$17)*N('Option A'!$E$19)+N('Option A'!$E$21),0)+IF(H52=Scenario!$B$11,N('Option A'!$E$22),0)),"INSUFFICIENT FUNDS")))</f>
        <v/>
      </c>
      <c r="L52" s="6" t="str">
        <f>IF(H52&gt;Scenario!$B$11,"",IF(H$2&lt;&gt;"Ready",H$2,IF(ISNUMBER(I52),IF((I52+J52)*(1+Scenario!$B$12/12)-K52&lt;0,"INSUFFICIENT FUNDS",(I52+J52)*(1+Scenario!$B$12/12)-K52),"INSUFFICIENT FUNDS")))</f>
        <v/>
      </c>
      <c r="M52" s="6" t="str">
        <f>IF(H52&gt;Scenario!$B$11,"",IF(H$2&lt;&gt;"Ready",H$2,IF(ISNUMBER(L52),M51+K52,"INSUFFICIENT FUNDS")))</f>
        <v/>
      </c>
      <c r="N52" t="str">
        <f>IF(H52&gt;Scenario!$B$11,"",IF(H$2&lt;&gt;"Ready",H$2,IF(ISNUMBER(L52),"OK","INSUFFICIENT FUNDS")))</f>
        <v/>
      </c>
      <c r="O52">
        <v>48</v>
      </c>
      <c r="P52" s="6" t="str">
        <f>IF(O52&gt;Scenario!$B$11,"",IF(O$2&lt;&gt;"Ready",O$2,IF(U51="OK",S51,"INSUFFICIENT FUNDS")))</f>
        <v/>
      </c>
      <c r="Q52" s="6" t="str">
        <f>IF(O52&gt;Scenario!$B$11,"",IF(O$2&lt;&gt;"Ready",O$2,IF(ISNUMBER(P52),IF(AND(O52&gt;=Scenario!$B$10,MOD(O52-Scenario!$B$10,Scenario!$B$18)=0),Scenario!$B$8,0),"INSUFFICIENT FUNDS")))</f>
        <v/>
      </c>
      <c r="R52" s="6" t="str">
        <f>IF(O52&gt;Scenario!$B$11,"",IF(O$2&lt;&gt;"Ready",O$2,IF(ISNUMBER(P52),(P52+Q52)*(0+N('Option A'!$E$15)+IF(Scenario!$B$13="Gross",N('Option A'!$E$16),0))/12+((N('Option A'!$E$12)+N('Option A'!$E$13))/12+IF(AND(O52&gt;=Scenario!$B$10,MOD(O52-Scenario!$B$10,Scenario!$B$18)=0),N('Option A'!$E$17)*N('Option A'!$E$18)+N('Option A'!$E$20),0)+IF(O52=1,N('Option A'!$E$17)*N('Option A'!$E$19)+N('Option A'!$E$21),0)+IF(O52=Scenario!$B$11,N('Option A'!$E$22),0)),"INSUFFICIENT FUNDS")))</f>
        <v/>
      </c>
      <c r="S52" s="6" t="str">
        <f>IF(O52&gt;Scenario!$B$11,"",IF(O$2&lt;&gt;"Ready",O$2,IF(ISNUMBER(P52),IF((P52+Q52)*(1+Scenario!$B$12/12)-R52&lt;0,"INSUFFICIENT FUNDS",(P52+Q52)*(1+Scenario!$B$12/12)-R52),"INSUFFICIENT FUNDS")))</f>
        <v/>
      </c>
      <c r="T52" s="6" t="str">
        <f>IF(O52&gt;Scenario!$B$11,"",IF(O$2&lt;&gt;"Ready",O$2,IF(ISNUMBER(S52),T51+R52,"INSUFFICIENT FUNDS")))</f>
        <v/>
      </c>
      <c r="U52" t="str">
        <f>IF(O52&gt;Scenario!$B$11,"",IF(O$2&lt;&gt;"Ready",O$2,IF(ISNUMBER(S52),"OK","INSUFFICIENT FUNDS")))</f>
        <v/>
      </c>
      <c r="V52">
        <v>48</v>
      </c>
      <c r="W52" s="6" t="str">
        <f>IF(V52&gt;Scenario!$B$11,"",IF(V$2&lt;&gt;"Ready",V$2,IF(AB51="OK",Z51,"INSUFFICIENT FUNDS")))</f>
        <v/>
      </c>
      <c r="X52" s="6" t="str">
        <f>IF(V52&gt;Scenario!$B$11,"",IF(V$2&lt;&gt;"Ready",V$2,IF(ISNUMBER(W52),IF(AND(V52&gt;=Scenario!$B$10,MOD(V52-Scenario!$B$10,Scenario!$B$18)=0),Scenario!$B$8,0),"INSUFFICIENT FUNDS")))</f>
        <v/>
      </c>
      <c r="Y52" s="6" t="str">
        <f>IF(V52&gt;Scenario!$B$11,"",IF(V$2&lt;&gt;"Ready",V$2,IF(ISNUMBER(W52),(W52+X52)*(N('Option A'!$E$14)+N('Option A'!$E$15)+IF(Scenario!$B$13="Gross",N('Option A'!$E$16),0))/12+((N('Option A'!$E$12)+N('Option A'!$E$13))/12+IF(AND(V52&gt;=Scenario!$B$10,MOD(V52-Scenario!$B$10,Scenario!$B$18)=0),0*0+0,0)+IF(V52=1,0*0+0,0)+IF(V52=Scenario!$B$11,0,0)),"INSUFFICIENT FUNDS")))</f>
        <v/>
      </c>
      <c r="Z52" s="6" t="str">
        <f>IF(V52&gt;Scenario!$B$11,"",IF(V$2&lt;&gt;"Ready",V$2,IF(ISNUMBER(W52),IF((W52+X52)*(1+Scenario!$B$12/12)-Y52&lt;0,"INSUFFICIENT FUNDS",(W52+X52)*(1+Scenario!$B$12/12)-Y52),"INSUFFICIENT FUNDS")))</f>
        <v/>
      </c>
      <c r="AA52" s="6" t="str">
        <f>IF(V52&gt;Scenario!$B$11,"",IF(V$2&lt;&gt;"Ready",V$2,IF(ISNUMBER(Z52),AA51+Y52,"INSUFFICIENT FUNDS")))</f>
        <v/>
      </c>
      <c r="AB52" t="str">
        <f>IF(V52&gt;Scenario!$B$11,"",IF(V$2&lt;&gt;"Ready",V$2,IF(ISNUMBER(Z52),"OK","INSUFFICIENT FUNDS")))</f>
        <v/>
      </c>
      <c r="AC52">
        <v>48</v>
      </c>
      <c r="AD52" s="6" t="str">
        <f>IF(AC52&gt;Scenario!$B$11,"",IF(AC$2&lt;&gt;"Ready",AC$2,IF(AI51="OK",AG51,"INSUFFICIENT FUNDS")))</f>
        <v/>
      </c>
      <c r="AE52" s="6" t="str">
        <f>IF(AC52&gt;Scenario!$B$11,"",IF(AC$2&lt;&gt;"Ready",AC$2,IF(ISNUMBER(AD52),IF(AND(AC52&gt;=Scenario!$B$10,MOD(AC52-Scenario!$B$10,Scenario!$B$18)=0),Scenario!$B$8,0),"INSUFFICIENT FUNDS")))</f>
        <v/>
      </c>
      <c r="AF52" s="6" t="str">
        <f>IF(AC52&gt;Scenario!$B$11,"",IF(AC$2&lt;&gt;"Ready",AC$2,IF(ISNUMBER(AD52),(AD52+AE52)*(N('Option A'!$E$14)+N('Option A'!$E$15)+IF(Scenario!$B$13="Gross",0,0))/12+((N('Option A'!$E$12)+N('Option A'!$E$13))/12+IF(AND(AC52&gt;=Scenario!$B$10,MOD(AC52-Scenario!$B$10,Scenario!$B$18)=0),N('Option A'!$E$17)*N('Option A'!$E$18)+N('Option A'!$E$20),0)+IF(AC52=1,N('Option A'!$E$17)*N('Option A'!$E$19)+N('Option A'!$E$21),0)+IF(AC52=Scenario!$B$11,N('Option A'!$E$22),0)),"INSUFFICIENT FUNDS")))</f>
        <v/>
      </c>
      <c r="AG52" s="6" t="str">
        <f>IF(AC52&gt;Scenario!$B$11,"",IF(AC$2&lt;&gt;"Ready",AC$2,IF(ISNUMBER(AD52),IF((AD52+AE52)*(1+Scenario!$B$12/12)-AF52&lt;0,"INSUFFICIENT FUNDS",(AD52+AE52)*(1+Scenario!$B$12/12)-AF52),"INSUFFICIENT FUNDS")))</f>
        <v/>
      </c>
      <c r="AH52" s="6" t="str">
        <f>IF(AC52&gt;Scenario!$B$11,"",IF(AC$2&lt;&gt;"Ready",AC$2,IF(ISNUMBER(AG52),AH51+AF52,"INSUFFICIENT FUNDS")))</f>
        <v/>
      </c>
      <c r="AI52" t="str">
        <f>IF(AC52&gt;Scenario!$B$11,"",IF(AC$2&lt;&gt;"Ready",AC$2,IF(ISNUMBER(AG52),"OK","INSUFFICIENT FUNDS")))</f>
        <v/>
      </c>
      <c r="AJ52">
        <v>48</v>
      </c>
      <c r="AK52" s="6" t="str">
        <f>IF(AJ52&gt;Scenario!$B$11,"",IF(AJ$2&lt;&gt;"Ready",AJ$2,IF(AP51="OK",AN51,"INSUFFICIENT FUNDS")))</f>
        <v/>
      </c>
      <c r="AL52" s="6" t="str">
        <f>IF(AJ52&gt;Scenario!$B$11,"",IF(AJ$2&lt;&gt;"Ready",AJ$2,IF(ISNUMBER(AK52),IF(AND(AJ52&gt;=Scenario!$B$10,MOD(AJ52-Scenario!$B$10,Scenario!$B$18)=0),Scenario!$B$8,0),"INSUFFICIENT FUNDS")))</f>
        <v/>
      </c>
      <c r="AM52" s="6" t="str">
        <f>IF(AJ52&gt;Scenario!$B$11,"",IF(AJ$2&lt;&gt;"Ready",AJ$2,IF(ISNUMBER(AK52),(AK52+AL52)*(0+0+IF(Scenario!$B$13="Gross",0,0))/12+((0+0)/12+IF(AND(AJ52&gt;=Scenario!$B$10,MOD(AJ52-Scenario!$B$10,Scenario!$B$18)=0),0*0+0,0)+IF(AJ52=1,0*0+0,0)+IF(AJ52=Scenario!$B$11,0,0)),"INSUFFICIENT FUNDS")))</f>
        <v/>
      </c>
      <c r="AN52" s="6" t="str">
        <f>IF(AJ52&gt;Scenario!$B$11,"",IF(AJ$2&lt;&gt;"Ready",AJ$2,IF(ISNUMBER(AK52),IF((AK52+AL52)*(1+Scenario!$B$12/12)-AM52&lt;0,"INSUFFICIENT FUNDS",(AK52+AL52)*(1+Scenario!$B$12/12)-AM52),"INSUFFICIENT FUNDS")))</f>
        <v/>
      </c>
      <c r="AO52" s="6" t="str">
        <f>IF(AJ52&gt;Scenario!$B$11,"",IF(AJ$2&lt;&gt;"Ready",AJ$2,IF(ISNUMBER(AN52),AO51+AM52,"INSUFFICIENT FUNDS")))</f>
        <v/>
      </c>
      <c r="AP52" t="str">
        <f>IF(AJ52&gt;Scenario!$B$11,"",IF(AJ$2&lt;&gt;"Ready",AJ$2,IF(ISNUMBER(AN52),"OK","INSUFFICIENT FUNDS")))</f>
        <v/>
      </c>
    </row>
    <row r="53" spans="1:42" ht="32.1" customHeight="1" x14ac:dyDescent="0.2">
      <c r="A53">
        <v>49</v>
      </c>
      <c r="B53" s="6" t="str">
        <f>IF(A53&gt;Scenario!$B$11,"",IF(A$2&lt;&gt;"Ready",A$2,IF(G52="OK",E52,"INSUFFICIENT FUNDS")))</f>
        <v/>
      </c>
      <c r="C53" s="6" t="str">
        <f>IF(A53&gt;Scenario!$B$11,"",IF(A$2&lt;&gt;"Ready",A$2,IF(ISNUMBER(B53),IF(AND(A53&gt;=Scenario!$B$10,MOD(A53-Scenario!$B$10,Scenario!$B$18)=0),Scenario!$B$8,0),"INSUFFICIENT FUNDS")))</f>
        <v/>
      </c>
      <c r="D53" s="6" t="str">
        <f>IF(A53&gt;Scenario!$B$11,"",IF(A$2&lt;&gt;"Ready",A$2,IF(ISNUMBER(B53),(B53+C53)*(N('Option A'!$E$14)+N('Option A'!$E$15)+IF(Scenario!$B$13="Gross",N('Option A'!$E$16),0))/12+((N('Option A'!$E$12)+N('Option A'!$E$13))/12+IF(AND(A53&gt;=Scenario!$B$10,MOD(A53-Scenario!$B$10,Scenario!$B$18)=0),N('Option A'!$E$17)*N('Option A'!$E$18)+N('Option A'!$E$20),0)+IF(A53=1,N('Option A'!$E$17)*N('Option A'!$E$19)+N('Option A'!$E$21),0)+IF(A53=Scenario!$B$11,N('Option A'!$E$22),0)),"INSUFFICIENT FUNDS")))</f>
        <v/>
      </c>
      <c r="E53" s="6" t="str">
        <f>IF(A53&gt;Scenario!$B$11,"",IF(A$2&lt;&gt;"Ready",A$2,IF(ISNUMBER(B53),IF((B53+C53)*(1+Scenario!$B$12/12)-D53&lt;0,"INSUFFICIENT FUNDS",(B53+C53)*(1+Scenario!$B$12/12)-D53),"INSUFFICIENT FUNDS")))</f>
        <v/>
      </c>
      <c r="F53" s="6" t="str">
        <f>IF(A53&gt;Scenario!$B$11,"",IF(A$2&lt;&gt;"Ready",A$2,IF(ISNUMBER(E53),F52+D53,"INSUFFICIENT FUNDS")))</f>
        <v/>
      </c>
      <c r="G53" t="str">
        <f>IF(A53&gt;Scenario!$B$11,"",IF(A$2&lt;&gt;"Ready",A$2,IF(ISNUMBER(E53),"OK","INSUFFICIENT FUNDS")))</f>
        <v/>
      </c>
      <c r="H53">
        <v>49</v>
      </c>
      <c r="I53" s="6" t="str">
        <f>IF(H53&gt;Scenario!$B$11,"",IF(H$2&lt;&gt;"Ready",H$2,IF(N52="OK",L52,"INSUFFICIENT FUNDS")))</f>
        <v/>
      </c>
      <c r="J53" s="6" t="str">
        <f>IF(H53&gt;Scenario!$B$11,"",IF(H$2&lt;&gt;"Ready",H$2,IF(ISNUMBER(I53),IF(AND(H53&gt;=Scenario!$B$10,MOD(H53-Scenario!$B$10,Scenario!$B$18)=0),Scenario!$B$8,0),"INSUFFICIENT FUNDS")))</f>
        <v/>
      </c>
      <c r="K53" s="6" t="str">
        <f>IF(H53&gt;Scenario!$B$11,"",IF(H$2&lt;&gt;"Ready",H$2,IF(ISNUMBER(I53),(I53+J53)*(N('Option A'!$E$14)+N('Option A'!$E$15)+IF(Scenario!$B$13="Gross",N('Option A'!$E$16),0))/12+((0+0)/12+IF(AND(H53&gt;=Scenario!$B$10,MOD(H53-Scenario!$B$10,Scenario!$B$18)=0),N('Option A'!$E$17)*N('Option A'!$E$18)+N('Option A'!$E$20),0)+IF(H53=1,N('Option A'!$E$17)*N('Option A'!$E$19)+N('Option A'!$E$21),0)+IF(H53=Scenario!$B$11,N('Option A'!$E$22),0)),"INSUFFICIENT FUNDS")))</f>
        <v/>
      </c>
      <c r="L53" s="6" t="str">
        <f>IF(H53&gt;Scenario!$B$11,"",IF(H$2&lt;&gt;"Ready",H$2,IF(ISNUMBER(I53),IF((I53+J53)*(1+Scenario!$B$12/12)-K53&lt;0,"INSUFFICIENT FUNDS",(I53+J53)*(1+Scenario!$B$12/12)-K53),"INSUFFICIENT FUNDS")))</f>
        <v/>
      </c>
      <c r="M53" s="6" t="str">
        <f>IF(H53&gt;Scenario!$B$11,"",IF(H$2&lt;&gt;"Ready",H$2,IF(ISNUMBER(L53),M52+K53,"INSUFFICIENT FUNDS")))</f>
        <v/>
      </c>
      <c r="N53" t="str">
        <f>IF(H53&gt;Scenario!$B$11,"",IF(H$2&lt;&gt;"Ready",H$2,IF(ISNUMBER(L53),"OK","INSUFFICIENT FUNDS")))</f>
        <v/>
      </c>
      <c r="O53">
        <v>49</v>
      </c>
      <c r="P53" s="6" t="str">
        <f>IF(O53&gt;Scenario!$B$11,"",IF(O$2&lt;&gt;"Ready",O$2,IF(U52="OK",S52,"INSUFFICIENT FUNDS")))</f>
        <v/>
      </c>
      <c r="Q53" s="6" t="str">
        <f>IF(O53&gt;Scenario!$B$11,"",IF(O$2&lt;&gt;"Ready",O$2,IF(ISNUMBER(P53),IF(AND(O53&gt;=Scenario!$B$10,MOD(O53-Scenario!$B$10,Scenario!$B$18)=0),Scenario!$B$8,0),"INSUFFICIENT FUNDS")))</f>
        <v/>
      </c>
      <c r="R53" s="6" t="str">
        <f>IF(O53&gt;Scenario!$B$11,"",IF(O$2&lt;&gt;"Ready",O$2,IF(ISNUMBER(P53),(P53+Q53)*(0+N('Option A'!$E$15)+IF(Scenario!$B$13="Gross",N('Option A'!$E$16),0))/12+((N('Option A'!$E$12)+N('Option A'!$E$13))/12+IF(AND(O53&gt;=Scenario!$B$10,MOD(O53-Scenario!$B$10,Scenario!$B$18)=0),N('Option A'!$E$17)*N('Option A'!$E$18)+N('Option A'!$E$20),0)+IF(O53=1,N('Option A'!$E$17)*N('Option A'!$E$19)+N('Option A'!$E$21),0)+IF(O53=Scenario!$B$11,N('Option A'!$E$22),0)),"INSUFFICIENT FUNDS")))</f>
        <v/>
      </c>
      <c r="S53" s="6" t="str">
        <f>IF(O53&gt;Scenario!$B$11,"",IF(O$2&lt;&gt;"Ready",O$2,IF(ISNUMBER(P53),IF((P53+Q53)*(1+Scenario!$B$12/12)-R53&lt;0,"INSUFFICIENT FUNDS",(P53+Q53)*(1+Scenario!$B$12/12)-R53),"INSUFFICIENT FUNDS")))</f>
        <v/>
      </c>
      <c r="T53" s="6" t="str">
        <f>IF(O53&gt;Scenario!$B$11,"",IF(O$2&lt;&gt;"Ready",O$2,IF(ISNUMBER(S53),T52+R53,"INSUFFICIENT FUNDS")))</f>
        <v/>
      </c>
      <c r="U53" t="str">
        <f>IF(O53&gt;Scenario!$B$11,"",IF(O$2&lt;&gt;"Ready",O$2,IF(ISNUMBER(S53),"OK","INSUFFICIENT FUNDS")))</f>
        <v/>
      </c>
      <c r="V53">
        <v>49</v>
      </c>
      <c r="W53" s="6" t="str">
        <f>IF(V53&gt;Scenario!$B$11,"",IF(V$2&lt;&gt;"Ready",V$2,IF(AB52="OK",Z52,"INSUFFICIENT FUNDS")))</f>
        <v/>
      </c>
      <c r="X53" s="6" t="str">
        <f>IF(V53&gt;Scenario!$B$11,"",IF(V$2&lt;&gt;"Ready",V$2,IF(ISNUMBER(W53),IF(AND(V53&gt;=Scenario!$B$10,MOD(V53-Scenario!$B$10,Scenario!$B$18)=0),Scenario!$B$8,0),"INSUFFICIENT FUNDS")))</f>
        <v/>
      </c>
      <c r="Y53" s="6" t="str">
        <f>IF(V53&gt;Scenario!$B$11,"",IF(V$2&lt;&gt;"Ready",V$2,IF(ISNUMBER(W53),(W53+X53)*(N('Option A'!$E$14)+N('Option A'!$E$15)+IF(Scenario!$B$13="Gross",N('Option A'!$E$16),0))/12+((N('Option A'!$E$12)+N('Option A'!$E$13))/12+IF(AND(V53&gt;=Scenario!$B$10,MOD(V53-Scenario!$B$10,Scenario!$B$18)=0),0*0+0,0)+IF(V53=1,0*0+0,0)+IF(V53=Scenario!$B$11,0,0)),"INSUFFICIENT FUNDS")))</f>
        <v/>
      </c>
      <c r="Z53" s="6" t="str">
        <f>IF(V53&gt;Scenario!$B$11,"",IF(V$2&lt;&gt;"Ready",V$2,IF(ISNUMBER(W53),IF((W53+X53)*(1+Scenario!$B$12/12)-Y53&lt;0,"INSUFFICIENT FUNDS",(W53+X53)*(1+Scenario!$B$12/12)-Y53),"INSUFFICIENT FUNDS")))</f>
        <v/>
      </c>
      <c r="AA53" s="6" t="str">
        <f>IF(V53&gt;Scenario!$B$11,"",IF(V$2&lt;&gt;"Ready",V$2,IF(ISNUMBER(Z53),AA52+Y53,"INSUFFICIENT FUNDS")))</f>
        <v/>
      </c>
      <c r="AB53" t="str">
        <f>IF(V53&gt;Scenario!$B$11,"",IF(V$2&lt;&gt;"Ready",V$2,IF(ISNUMBER(Z53),"OK","INSUFFICIENT FUNDS")))</f>
        <v/>
      </c>
      <c r="AC53">
        <v>49</v>
      </c>
      <c r="AD53" s="6" t="str">
        <f>IF(AC53&gt;Scenario!$B$11,"",IF(AC$2&lt;&gt;"Ready",AC$2,IF(AI52="OK",AG52,"INSUFFICIENT FUNDS")))</f>
        <v/>
      </c>
      <c r="AE53" s="6" t="str">
        <f>IF(AC53&gt;Scenario!$B$11,"",IF(AC$2&lt;&gt;"Ready",AC$2,IF(ISNUMBER(AD53),IF(AND(AC53&gt;=Scenario!$B$10,MOD(AC53-Scenario!$B$10,Scenario!$B$18)=0),Scenario!$B$8,0),"INSUFFICIENT FUNDS")))</f>
        <v/>
      </c>
      <c r="AF53" s="6" t="str">
        <f>IF(AC53&gt;Scenario!$B$11,"",IF(AC$2&lt;&gt;"Ready",AC$2,IF(ISNUMBER(AD53),(AD53+AE53)*(N('Option A'!$E$14)+N('Option A'!$E$15)+IF(Scenario!$B$13="Gross",0,0))/12+((N('Option A'!$E$12)+N('Option A'!$E$13))/12+IF(AND(AC53&gt;=Scenario!$B$10,MOD(AC53-Scenario!$B$10,Scenario!$B$18)=0),N('Option A'!$E$17)*N('Option A'!$E$18)+N('Option A'!$E$20),0)+IF(AC53=1,N('Option A'!$E$17)*N('Option A'!$E$19)+N('Option A'!$E$21),0)+IF(AC53=Scenario!$B$11,N('Option A'!$E$22),0)),"INSUFFICIENT FUNDS")))</f>
        <v/>
      </c>
      <c r="AG53" s="6" t="str">
        <f>IF(AC53&gt;Scenario!$B$11,"",IF(AC$2&lt;&gt;"Ready",AC$2,IF(ISNUMBER(AD53),IF((AD53+AE53)*(1+Scenario!$B$12/12)-AF53&lt;0,"INSUFFICIENT FUNDS",(AD53+AE53)*(1+Scenario!$B$12/12)-AF53),"INSUFFICIENT FUNDS")))</f>
        <v/>
      </c>
      <c r="AH53" s="6" t="str">
        <f>IF(AC53&gt;Scenario!$B$11,"",IF(AC$2&lt;&gt;"Ready",AC$2,IF(ISNUMBER(AG53),AH52+AF53,"INSUFFICIENT FUNDS")))</f>
        <v/>
      </c>
      <c r="AI53" t="str">
        <f>IF(AC53&gt;Scenario!$B$11,"",IF(AC$2&lt;&gt;"Ready",AC$2,IF(ISNUMBER(AG53),"OK","INSUFFICIENT FUNDS")))</f>
        <v/>
      </c>
      <c r="AJ53">
        <v>49</v>
      </c>
      <c r="AK53" s="6" t="str">
        <f>IF(AJ53&gt;Scenario!$B$11,"",IF(AJ$2&lt;&gt;"Ready",AJ$2,IF(AP52="OK",AN52,"INSUFFICIENT FUNDS")))</f>
        <v/>
      </c>
      <c r="AL53" s="6" t="str">
        <f>IF(AJ53&gt;Scenario!$B$11,"",IF(AJ$2&lt;&gt;"Ready",AJ$2,IF(ISNUMBER(AK53),IF(AND(AJ53&gt;=Scenario!$B$10,MOD(AJ53-Scenario!$B$10,Scenario!$B$18)=0),Scenario!$B$8,0),"INSUFFICIENT FUNDS")))</f>
        <v/>
      </c>
      <c r="AM53" s="6" t="str">
        <f>IF(AJ53&gt;Scenario!$B$11,"",IF(AJ$2&lt;&gt;"Ready",AJ$2,IF(ISNUMBER(AK53),(AK53+AL53)*(0+0+IF(Scenario!$B$13="Gross",0,0))/12+((0+0)/12+IF(AND(AJ53&gt;=Scenario!$B$10,MOD(AJ53-Scenario!$B$10,Scenario!$B$18)=0),0*0+0,0)+IF(AJ53=1,0*0+0,0)+IF(AJ53=Scenario!$B$11,0,0)),"INSUFFICIENT FUNDS")))</f>
        <v/>
      </c>
      <c r="AN53" s="6" t="str">
        <f>IF(AJ53&gt;Scenario!$B$11,"",IF(AJ$2&lt;&gt;"Ready",AJ$2,IF(ISNUMBER(AK53),IF((AK53+AL53)*(1+Scenario!$B$12/12)-AM53&lt;0,"INSUFFICIENT FUNDS",(AK53+AL53)*(1+Scenario!$B$12/12)-AM53),"INSUFFICIENT FUNDS")))</f>
        <v/>
      </c>
      <c r="AO53" s="6" t="str">
        <f>IF(AJ53&gt;Scenario!$B$11,"",IF(AJ$2&lt;&gt;"Ready",AJ$2,IF(ISNUMBER(AN53),AO52+AM53,"INSUFFICIENT FUNDS")))</f>
        <v/>
      </c>
      <c r="AP53" t="str">
        <f>IF(AJ53&gt;Scenario!$B$11,"",IF(AJ$2&lt;&gt;"Ready",AJ$2,IF(ISNUMBER(AN53),"OK","INSUFFICIENT FUNDS")))</f>
        <v/>
      </c>
    </row>
    <row r="54" spans="1:42" ht="32.1" customHeight="1" x14ac:dyDescent="0.2">
      <c r="A54">
        <v>50</v>
      </c>
      <c r="B54" s="6" t="str">
        <f>IF(A54&gt;Scenario!$B$11,"",IF(A$2&lt;&gt;"Ready",A$2,IF(G53="OK",E53,"INSUFFICIENT FUNDS")))</f>
        <v/>
      </c>
      <c r="C54" s="6" t="str">
        <f>IF(A54&gt;Scenario!$B$11,"",IF(A$2&lt;&gt;"Ready",A$2,IF(ISNUMBER(B54),IF(AND(A54&gt;=Scenario!$B$10,MOD(A54-Scenario!$B$10,Scenario!$B$18)=0),Scenario!$B$8,0),"INSUFFICIENT FUNDS")))</f>
        <v/>
      </c>
      <c r="D54" s="6" t="str">
        <f>IF(A54&gt;Scenario!$B$11,"",IF(A$2&lt;&gt;"Ready",A$2,IF(ISNUMBER(B54),(B54+C54)*(N('Option A'!$E$14)+N('Option A'!$E$15)+IF(Scenario!$B$13="Gross",N('Option A'!$E$16),0))/12+((N('Option A'!$E$12)+N('Option A'!$E$13))/12+IF(AND(A54&gt;=Scenario!$B$10,MOD(A54-Scenario!$B$10,Scenario!$B$18)=0),N('Option A'!$E$17)*N('Option A'!$E$18)+N('Option A'!$E$20),0)+IF(A54=1,N('Option A'!$E$17)*N('Option A'!$E$19)+N('Option A'!$E$21),0)+IF(A54=Scenario!$B$11,N('Option A'!$E$22),0)),"INSUFFICIENT FUNDS")))</f>
        <v/>
      </c>
      <c r="E54" s="6" t="str">
        <f>IF(A54&gt;Scenario!$B$11,"",IF(A$2&lt;&gt;"Ready",A$2,IF(ISNUMBER(B54),IF((B54+C54)*(1+Scenario!$B$12/12)-D54&lt;0,"INSUFFICIENT FUNDS",(B54+C54)*(1+Scenario!$B$12/12)-D54),"INSUFFICIENT FUNDS")))</f>
        <v/>
      </c>
      <c r="F54" s="6" t="str">
        <f>IF(A54&gt;Scenario!$B$11,"",IF(A$2&lt;&gt;"Ready",A$2,IF(ISNUMBER(E54),F53+D54,"INSUFFICIENT FUNDS")))</f>
        <v/>
      </c>
      <c r="G54" t="str">
        <f>IF(A54&gt;Scenario!$B$11,"",IF(A$2&lt;&gt;"Ready",A$2,IF(ISNUMBER(E54),"OK","INSUFFICIENT FUNDS")))</f>
        <v/>
      </c>
      <c r="H54">
        <v>50</v>
      </c>
      <c r="I54" s="6" t="str">
        <f>IF(H54&gt;Scenario!$B$11,"",IF(H$2&lt;&gt;"Ready",H$2,IF(N53="OK",L53,"INSUFFICIENT FUNDS")))</f>
        <v/>
      </c>
      <c r="J54" s="6" t="str">
        <f>IF(H54&gt;Scenario!$B$11,"",IF(H$2&lt;&gt;"Ready",H$2,IF(ISNUMBER(I54),IF(AND(H54&gt;=Scenario!$B$10,MOD(H54-Scenario!$B$10,Scenario!$B$18)=0),Scenario!$B$8,0),"INSUFFICIENT FUNDS")))</f>
        <v/>
      </c>
      <c r="K54" s="6" t="str">
        <f>IF(H54&gt;Scenario!$B$11,"",IF(H$2&lt;&gt;"Ready",H$2,IF(ISNUMBER(I54),(I54+J54)*(N('Option A'!$E$14)+N('Option A'!$E$15)+IF(Scenario!$B$13="Gross",N('Option A'!$E$16),0))/12+((0+0)/12+IF(AND(H54&gt;=Scenario!$B$10,MOD(H54-Scenario!$B$10,Scenario!$B$18)=0),N('Option A'!$E$17)*N('Option A'!$E$18)+N('Option A'!$E$20),0)+IF(H54=1,N('Option A'!$E$17)*N('Option A'!$E$19)+N('Option A'!$E$21),0)+IF(H54=Scenario!$B$11,N('Option A'!$E$22),0)),"INSUFFICIENT FUNDS")))</f>
        <v/>
      </c>
      <c r="L54" s="6" t="str">
        <f>IF(H54&gt;Scenario!$B$11,"",IF(H$2&lt;&gt;"Ready",H$2,IF(ISNUMBER(I54),IF((I54+J54)*(1+Scenario!$B$12/12)-K54&lt;0,"INSUFFICIENT FUNDS",(I54+J54)*(1+Scenario!$B$12/12)-K54),"INSUFFICIENT FUNDS")))</f>
        <v/>
      </c>
      <c r="M54" s="6" t="str">
        <f>IF(H54&gt;Scenario!$B$11,"",IF(H$2&lt;&gt;"Ready",H$2,IF(ISNUMBER(L54),M53+K54,"INSUFFICIENT FUNDS")))</f>
        <v/>
      </c>
      <c r="N54" t="str">
        <f>IF(H54&gt;Scenario!$B$11,"",IF(H$2&lt;&gt;"Ready",H$2,IF(ISNUMBER(L54),"OK","INSUFFICIENT FUNDS")))</f>
        <v/>
      </c>
      <c r="O54">
        <v>50</v>
      </c>
      <c r="P54" s="6" t="str">
        <f>IF(O54&gt;Scenario!$B$11,"",IF(O$2&lt;&gt;"Ready",O$2,IF(U53="OK",S53,"INSUFFICIENT FUNDS")))</f>
        <v/>
      </c>
      <c r="Q54" s="6" t="str">
        <f>IF(O54&gt;Scenario!$B$11,"",IF(O$2&lt;&gt;"Ready",O$2,IF(ISNUMBER(P54),IF(AND(O54&gt;=Scenario!$B$10,MOD(O54-Scenario!$B$10,Scenario!$B$18)=0),Scenario!$B$8,0),"INSUFFICIENT FUNDS")))</f>
        <v/>
      </c>
      <c r="R54" s="6" t="str">
        <f>IF(O54&gt;Scenario!$B$11,"",IF(O$2&lt;&gt;"Ready",O$2,IF(ISNUMBER(P54),(P54+Q54)*(0+N('Option A'!$E$15)+IF(Scenario!$B$13="Gross",N('Option A'!$E$16),0))/12+((N('Option A'!$E$12)+N('Option A'!$E$13))/12+IF(AND(O54&gt;=Scenario!$B$10,MOD(O54-Scenario!$B$10,Scenario!$B$18)=0),N('Option A'!$E$17)*N('Option A'!$E$18)+N('Option A'!$E$20),0)+IF(O54=1,N('Option A'!$E$17)*N('Option A'!$E$19)+N('Option A'!$E$21),0)+IF(O54=Scenario!$B$11,N('Option A'!$E$22),0)),"INSUFFICIENT FUNDS")))</f>
        <v/>
      </c>
      <c r="S54" s="6" t="str">
        <f>IF(O54&gt;Scenario!$B$11,"",IF(O$2&lt;&gt;"Ready",O$2,IF(ISNUMBER(P54),IF((P54+Q54)*(1+Scenario!$B$12/12)-R54&lt;0,"INSUFFICIENT FUNDS",(P54+Q54)*(1+Scenario!$B$12/12)-R54),"INSUFFICIENT FUNDS")))</f>
        <v/>
      </c>
      <c r="T54" s="6" t="str">
        <f>IF(O54&gt;Scenario!$B$11,"",IF(O$2&lt;&gt;"Ready",O$2,IF(ISNUMBER(S54),T53+R54,"INSUFFICIENT FUNDS")))</f>
        <v/>
      </c>
      <c r="U54" t="str">
        <f>IF(O54&gt;Scenario!$B$11,"",IF(O$2&lt;&gt;"Ready",O$2,IF(ISNUMBER(S54),"OK","INSUFFICIENT FUNDS")))</f>
        <v/>
      </c>
      <c r="V54">
        <v>50</v>
      </c>
      <c r="W54" s="6" t="str">
        <f>IF(V54&gt;Scenario!$B$11,"",IF(V$2&lt;&gt;"Ready",V$2,IF(AB53="OK",Z53,"INSUFFICIENT FUNDS")))</f>
        <v/>
      </c>
      <c r="X54" s="6" t="str">
        <f>IF(V54&gt;Scenario!$B$11,"",IF(V$2&lt;&gt;"Ready",V$2,IF(ISNUMBER(W54),IF(AND(V54&gt;=Scenario!$B$10,MOD(V54-Scenario!$B$10,Scenario!$B$18)=0),Scenario!$B$8,0),"INSUFFICIENT FUNDS")))</f>
        <v/>
      </c>
      <c r="Y54" s="6" t="str">
        <f>IF(V54&gt;Scenario!$B$11,"",IF(V$2&lt;&gt;"Ready",V$2,IF(ISNUMBER(W54),(W54+X54)*(N('Option A'!$E$14)+N('Option A'!$E$15)+IF(Scenario!$B$13="Gross",N('Option A'!$E$16),0))/12+((N('Option A'!$E$12)+N('Option A'!$E$13))/12+IF(AND(V54&gt;=Scenario!$B$10,MOD(V54-Scenario!$B$10,Scenario!$B$18)=0),0*0+0,0)+IF(V54=1,0*0+0,0)+IF(V54=Scenario!$B$11,0,0)),"INSUFFICIENT FUNDS")))</f>
        <v/>
      </c>
      <c r="Z54" s="6" t="str">
        <f>IF(V54&gt;Scenario!$B$11,"",IF(V$2&lt;&gt;"Ready",V$2,IF(ISNUMBER(W54),IF((W54+X54)*(1+Scenario!$B$12/12)-Y54&lt;0,"INSUFFICIENT FUNDS",(W54+X54)*(1+Scenario!$B$12/12)-Y54),"INSUFFICIENT FUNDS")))</f>
        <v/>
      </c>
      <c r="AA54" s="6" t="str">
        <f>IF(V54&gt;Scenario!$B$11,"",IF(V$2&lt;&gt;"Ready",V$2,IF(ISNUMBER(Z54),AA53+Y54,"INSUFFICIENT FUNDS")))</f>
        <v/>
      </c>
      <c r="AB54" t="str">
        <f>IF(V54&gt;Scenario!$B$11,"",IF(V$2&lt;&gt;"Ready",V$2,IF(ISNUMBER(Z54),"OK","INSUFFICIENT FUNDS")))</f>
        <v/>
      </c>
      <c r="AC54">
        <v>50</v>
      </c>
      <c r="AD54" s="6" t="str">
        <f>IF(AC54&gt;Scenario!$B$11,"",IF(AC$2&lt;&gt;"Ready",AC$2,IF(AI53="OK",AG53,"INSUFFICIENT FUNDS")))</f>
        <v/>
      </c>
      <c r="AE54" s="6" t="str">
        <f>IF(AC54&gt;Scenario!$B$11,"",IF(AC$2&lt;&gt;"Ready",AC$2,IF(ISNUMBER(AD54),IF(AND(AC54&gt;=Scenario!$B$10,MOD(AC54-Scenario!$B$10,Scenario!$B$18)=0),Scenario!$B$8,0),"INSUFFICIENT FUNDS")))</f>
        <v/>
      </c>
      <c r="AF54" s="6" t="str">
        <f>IF(AC54&gt;Scenario!$B$11,"",IF(AC$2&lt;&gt;"Ready",AC$2,IF(ISNUMBER(AD54),(AD54+AE54)*(N('Option A'!$E$14)+N('Option A'!$E$15)+IF(Scenario!$B$13="Gross",0,0))/12+((N('Option A'!$E$12)+N('Option A'!$E$13))/12+IF(AND(AC54&gt;=Scenario!$B$10,MOD(AC54-Scenario!$B$10,Scenario!$B$18)=0),N('Option A'!$E$17)*N('Option A'!$E$18)+N('Option A'!$E$20),0)+IF(AC54=1,N('Option A'!$E$17)*N('Option A'!$E$19)+N('Option A'!$E$21),0)+IF(AC54=Scenario!$B$11,N('Option A'!$E$22),0)),"INSUFFICIENT FUNDS")))</f>
        <v/>
      </c>
      <c r="AG54" s="6" t="str">
        <f>IF(AC54&gt;Scenario!$B$11,"",IF(AC$2&lt;&gt;"Ready",AC$2,IF(ISNUMBER(AD54),IF((AD54+AE54)*(1+Scenario!$B$12/12)-AF54&lt;0,"INSUFFICIENT FUNDS",(AD54+AE54)*(1+Scenario!$B$12/12)-AF54),"INSUFFICIENT FUNDS")))</f>
        <v/>
      </c>
      <c r="AH54" s="6" t="str">
        <f>IF(AC54&gt;Scenario!$B$11,"",IF(AC$2&lt;&gt;"Ready",AC$2,IF(ISNUMBER(AG54),AH53+AF54,"INSUFFICIENT FUNDS")))</f>
        <v/>
      </c>
      <c r="AI54" t="str">
        <f>IF(AC54&gt;Scenario!$B$11,"",IF(AC$2&lt;&gt;"Ready",AC$2,IF(ISNUMBER(AG54),"OK","INSUFFICIENT FUNDS")))</f>
        <v/>
      </c>
      <c r="AJ54">
        <v>50</v>
      </c>
      <c r="AK54" s="6" t="str">
        <f>IF(AJ54&gt;Scenario!$B$11,"",IF(AJ$2&lt;&gt;"Ready",AJ$2,IF(AP53="OK",AN53,"INSUFFICIENT FUNDS")))</f>
        <v/>
      </c>
      <c r="AL54" s="6" t="str">
        <f>IF(AJ54&gt;Scenario!$B$11,"",IF(AJ$2&lt;&gt;"Ready",AJ$2,IF(ISNUMBER(AK54),IF(AND(AJ54&gt;=Scenario!$B$10,MOD(AJ54-Scenario!$B$10,Scenario!$B$18)=0),Scenario!$B$8,0),"INSUFFICIENT FUNDS")))</f>
        <v/>
      </c>
      <c r="AM54" s="6" t="str">
        <f>IF(AJ54&gt;Scenario!$B$11,"",IF(AJ$2&lt;&gt;"Ready",AJ$2,IF(ISNUMBER(AK54),(AK54+AL54)*(0+0+IF(Scenario!$B$13="Gross",0,0))/12+((0+0)/12+IF(AND(AJ54&gt;=Scenario!$B$10,MOD(AJ54-Scenario!$B$10,Scenario!$B$18)=0),0*0+0,0)+IF(AJ54=1,0*0+0,0)+IF(AJ54=Scenario!$B$11,0,0)),"INSUFFICIENT FUNDS")))</f>
        <v/>
      </c>
      <c r="AN54" s="6" t="str">
        <f>IF(AJ54&gt;Scenario!$B$11,"",IF(AJ$2&lt;&gt;"Ready",AJ$2,IF(ISNUMBER(AK54),IF((AK54+AL54)*(1+Scenario!$B$12/12)-AM54&lt;0,"INSUFFICIENT FUNDS",(AK54+AL54)*(1+Scenario!$B$12/12)-AM54),"INSUFFICIENT FUNDS")))</f>
        <v/>
      </c>
      <c r="AO54" s="6" t="str">
        <f>IF(AJ54&gt;Scenario!$B$11,"",IF(AJ$2&lt;&gt;"Ready",AJ$2,IF(ISNUMBER(AN54),AO53+AM54,"INSUFFICIENT FUNDS")))</f>
        <v/>
      </c>
      <c r="AP54" t="str">
        <f>IF(AJ54&gt;Scenario!$B$11,"",IF(AJ$2&lt;&gt;"Ready",AJ$2,IF(ISNUMBER(AN54),"OK","INSUFFICIENT FUNDS")))</f>
        <v/>
      </c>
    </row>
    <row r="55" spans="1:42" ht="32.1" customHeight="1" x14ac:dyDescent="0.2">
      <c r="A55">
        <v>51</v>
      </c>
      <c r="B55" s="6" t="str">
        <f>IF(A55&gt;Scenario!$B$11,"",IF(A$2&lt;&gt;"Ready",A$2,IF(G54="OK",E54,"INSUFFICIENT FUNDS")))</f>
        <v/>
      </c>
      <c r="C55" s="6" t="str">
        <f>IF(A55&gt;Scenario!$B$11,"",IF(A$2&lt;&gt;"Ready",A$2,IF(ISNUMBER(B55),IF(AND(A55&gt;=Scenario!$B$10,MOD(A55-Scenario!$B$10,Scenario!$B$18)=0),Scenario!$B$8,0),"INSUFFICIENT FUNDS")))</f>
        <v/>
      </c>
      <c r="D55" s="6" t="str">
        <f>IF(A55&gt;Scenario!$B$11,"",IF(A$2&lt;&gt;"Ready",A$2,IF(ISNUMBER(B55),(B55+C55)*(N('Option A'!$E$14)+N('Option A'!$E$15)+IF(Scenario!$B$13="Gross",N('Option A'!$E$16),0))/12+((N('Option A'!$E$12)+N('Option A'!$E$13))/12+IF(AND(A55&gt;=Scenario!$B$10,MOD(A55-Scenario!$B$10,Scenario!$B$18)=0),N('Option A'!$E$17)*N('Option A'!$E$18)+N('Option A'!$E$20),0)+IF(A55=1,N('Option A'!$E$17)*N('Option A'!$E$19)+N('Option A'!$E$21),0)+IF(A55=Scenario!$B$11,N('Option A'!$E$22),0)),"INSUFFICIENT FUNDS")))</f>
        <v/>
      </c>
      <c r="E55" s="6" t="str">
        <f>IF(A55&gt;Scenario!$B$11,"",IF(A$2&lt;&gt;"Ready",A$2,IF(ISNUMBER(B55),IF((B55+C55)*(1+Scenario!$B$12/12)-D55&lt;0,"INSUFFICIENT FUNDS",(B55+C55)*(1+Scenario!$B$12/12)-D55),"INSUFFICIENT FUNDS")))</f>
        <v/>
      </c>
      <c r="F55" s="6" t="str">
        <f>IF(A55&gt;Scenario!$B$11,"",IF(A$2&lt;&gt;"Ready",A$2,IF(ISNUMBER(E55),F54+D55,"INSUFFICIENT FUNDS")))</f>
        <v/>
      </c>
      <c r="G55" t="str">
        <f>IF(A55&gt;Scenario!$B$11,"",IF(A$2&lt;&gt;"Ready",A$2,IF(ISNUMBER(E55),"OK","INSUFFICIENT FUNDS")))</f>
        <v/>
      </c>
      <c r="H55">
        <v>51</v>
      </c>
      <c r="I55" s="6" t="str">
        <f>IF(H55&gt;Scenario!$B$11,"",IF(H$2&lt;&gt;"Ready",H$2,IF(N54="OK",L54,"INSUFFICIENT FUNDS")))</f>
        <v/>
      </c>
      <c r="J55" s="6" t="str">
        <f>IF(H55&gt;Scenario!$B$11,"",IF(H$2&lt;&gt;"Ready",H$2,IF(ISNUMBER(I55),IF(AND(H55&gt;=Scenario!$B$10,MOD(H55-Scenario!$B$10,Scenario!$B$18)=0),Scenario!$B$8,0),"INSUFFICIENT FUNDS")))</f>
        <v/>
      </c>
      <c r="K55" s="6" t="str">
        <f>IF(H55&gt;Scenario!$B$11,"",IF(H$2&lt;&gt;"Ready",H$2,IF(ISNUMBER(I55),(I55+J55)*(N('Option A'!$E$14)+N('Option A'!$E$15)+IF(Scenario!$B$13="Gross",N('Option A'!$E$16),0))/12+((0+0)/12+IF(AND(H55&gt;=Scenario!$B$10,MOD(H55-Scenario!$B$10,Scenario!$B$18)=0),N('Option A'!$E$17)*N('Option A'!$E$18)+N('Option A'!$E$20),0)+IF(H55=1,N('Option A'!$E$17)*N('Option A'!$E$19)+N('Option A'!$E$21),0)+IF(H55=Scenario!$B$11,N('Option A'!$E$22),0)),"INSUFFICIENT FUNDS")))</f>
        <v/>
      </c>
      <c r="L55" s="6" t="str">
        <f>IF(H55&gt;Scenario!$B$11,"",IF(H$2&lt;&gt;"Ready",H$2,IF(ISNUMBER(I55),IF((I55+J55)*(1+Scenario!$B$12/12)-K55&lt;0,"INSUFFICIENT FUNDS",(I55+J55)*(1+Scenario!$B$12/12)-K55),"INSUFFICIENT FUNDS")))</f>
        <v/>
      </c>
      <c r="M55" s="6" t="str">
        <f>IF(H55&gt;Scenario!$B$11,"",IF(H$2&lt;&gt;"Ready",H$2,IF(ISNUMBER(L55),M54+K55,"INSUFFICIENT FUNDS")))</f>
        <v/>
      </c>
      <c r="N55" t="str">
        <f>IF(H55&gt;Scenario!$B$11,"",IF(H$2&lt;&gt;"Ready",H$2,IF(ISNUMBER(L55),"OK","INSUFFICIENT FUNDS")))</f>
        <v/>
      </c>
      <c r="O55">
        <v>51</v>
      </c>
      <c r="P55" s="6" t="str">
        <f>IF(O55&gt;Scenario!$B$11,"",IF(O$2&lt;&gt;"Ready",O$2,IF(U54="OK",S54,"INSUFFICIENT FUNDS")))</f>
        <v/>
      </c>
      <c r="Q55" s="6" t="str">
        <f>IF(O55&gt;Scenario!$B$11,"",IF(O$2&lt;&gt;"Ready",O$2,IF(ISNUMBER(P55),IF(AND(O55&gt;=Scenario!$B$10,MOD(O55-Scenario!$B$10,Scenario!$B$18)=0),Scenario!$B$8,0),"INSUFFICIENT FUNDS")))</f>
        <v/>
      </c>
      <c r="R55" s="6" t="str">
        <f>IF(O55&gt;Scenario!$B$11,"",IF(O$2&lt;&gt;"Ready",O$2,IF(ISNUMBER(P55),(P55+Q55)*(0+N('Option A'!$E$15)+IF(Scenario!$B$13="Gross",N('Option A'!$E$16),0))/12+((N('Option A'!$E$12)+N('Option A'!$E$13))/12+IF(AND(O55&gt;=Scenario!$B$10,MOD(O55-Scenario!$B$10,Scenario!$B$18)=0),N('Option A'!$E$17)*N('Option A'!$E$18)+N('Option A'!$E$20),0)+IF(O55=1,N('Option A'!$E$17)*N('Option A'!$E$19)+N('Option A'!$E$21),0)+IF(O55=Scenario!$B$11,N('Option A'!$E$22),0)),"INSUFFICIENT FUNDS")))</f>
        <v/>
      </c>
      <c r="S55" s="6" t="str">
        <f>IF(O55&gt;Scenario!$B$11,"",IF(O$2&lt;&gt;"Ready",O$2,IF(ISNUMBER(P55),IF((P55+Q55)*(1+Scenario!$B$12/12)-R55&lt;0,"INSUFFICIENT FUNDS",(P55+Q55)*(1+Scenario!$B$12/12)-R55),"INSUFFICIENT FUNDS")))</f>
        <v/>
      </c>
      <c r="T55" s="6" t="str">
        <f>IF(O55&gt;Scenario!$B$11,"",IF(O$2&lt;&gt;"Ready",O$2,IF(ISNUMBER(S55),T54+R55,"INSUFFICIENT FUNDS")))</f>
        <v/>
      </c>
      <c r="U55" t="str">
        <f>IF(O55&gt;Scenario!$B$11,"",IF(O$2&lt;&gt;"Ready",O$2,IF(ISNUMBER(S55),"OK","INSUFFICIENT FUNDS")))</f>
        <v/>
      </c>
      <c r="V55">
        <v>51</v>
      </c>
      <c r="W55" s="6" t="str">
        <f>IF(V55&gt;Scenario!$B$11,"",IF(V$2&lt;&gt;"Ready",V$2,IF(AB54="OK",Z54,"INSUFFICIENT FUNDS")))</f>
        <v/>
      </c>
      <c r="X55" s="6" t="str">
        <f>IF(V55&gt;Scenario!$B$11,"",IF(V$2&lt;&gt;"Ready",V$2,IF(ISNUMBER(W55),IF(AND(V55&gt;=Scenario!$B$10,MOD(V55-Scenario!$B$10,Scenario!$B$18)=0),Scenario!$B$8,0),"INSUFFICIENT FUNDS")))</f>
        <v/>
      </c>
      <c r="Y55" s="6" t="str">
        <f>IF(V55&gt;Scenario!$B$11,"",IF(V$2&lt;&gt;"Ready",V$2,IF(ISNUMBER(W55),(W55+X55)*(N('Option A'!$E$14)+N('Option A'!$E$15)+IF(Scenario!$B$13="Gross",N('Option A'!$E$16),0))/12+((N('Option A'!$E$12)+N('Option A'!$E$13))/12+IF(AND(V55&gt;=Scenario!$B$10,MOD(V55-Scenario!$B$10,Scenario!$B$18)=0),0*0+0,0)+IF(V55=1,0*0+0,0)+IF(V55=Scenario!$B$11,0,0)),"INSUFFICIENT FUNDS")))</f>
        <v/>
      </c>
      <c r="Z55" s="6" t="str">
        <f>IF(V55&gt;Scenario!$B$11,"",IF(V$2&lt;&gt;"Ready",V$2,IF(ISNUMBER(W55),IF((W55+X55)*(1+Scenario!$B$12/12)-Y55&lt;0,"INSUFFICIENT FUNDS",(W55+X55)*(1+Scenario!$B$12/12)-Y55),"INSUFFICIENT FUNDS")))</f>
        <v/>
      </c>
      <c r="AA55" s="6" t="str">
        <f>IF(V55&gt;Scenario!$B$11,"",IF(V$2&lt;&gt;"Ready",V$2,IF(ISNUMBER(Z55),AA54+Y55,"INSUFFICIENT FUNDS")))</f>
        <v/>
      </c>
      <c r="AB55" t="str">
        <f>IF(V55&gt;Scenario!$B$11,"",IF(V$2&lt;&gt;"Ready",V$2,IF(ISNUMBER(Z55),"OK","INSUFFICIENT FUNDS")))</f>
        <v/>
      </c>
      <c r="AC55">
        <v>51</v>
      </c>
      <c r="AD55" s="6" t="str">
        <f>IF(AC55&gt;Scenario!$B$11,"",IF(AC$2&lt;&gt;"Ready",AC$2,IF(AI54="OK",AG54,"INSUFFICIENT FUNDS")))</f>
        <v/>
      </c>
      <c r="AE55" s="6" t="str">
        <f>IF(AC55&gt;Scenario!$B$11,"",IF(AC$2&lt;&gt;"Ready",AC$2,IF(ISNUMBER(AD55),IF(AND(AC55&gt;=Scenario!$B$10,MOD(AC55-Scenario!$B$10,Scenario!$B$18)=0),Scenario!$B$8,0),"INSUFFICIENT FUNDS")))</f>
        <v/>
      </c>
      <c r="AF55" s="6" t="str">
        <f>IF(AC55&gt;Scenario!$B$11,"",IF(AC$2&lt;&gt;"Ready",AC$2,IF(ISNUMBER(AD55),(AD55+AE55)*(N('Option A'!$E$14)+N('Option A'!$E$15)+IF(Scenario!$B$13="Gross",0,0))/12+((N('Option A'!$E$12)+N('Option A'!$E$13))/12+IF(AND(AC55&gt;=Scenario!$B$10,MOD(AC55-Scenario!$B$10,Scenario!$B$18)=0),N('Option A'!$E$17)*N('Option A'!$E$18)+N('Option A'!$E$20),0)+IF(AC55=1,N('Option A'!$E$17)*N('Option A'!$E$19)+N('Option A'!$E$21),0)+IF(AC55=Scenario!$B$11,N('Option A'!$E$22),0)),"INSUFFICIENT FUNDS")))</f>
        <v/>
      </c>
      <c r="AG55" s="6" t="str">
        <f>IF(AC55&gt;Scenario!$B$11,"",IF(AC$2&lt;&gt;"Ready",AC$2,IF(ISNUMBER(AD55),IF((AD55+AE55)*(1+Scenario!$B$12/12)-AF55&lt;0,"INSUFFICIENT FUNDS",(AD55+AE55)*(1+Scenario!$B$12/12)-AF55),"INSUFFICIENT FUNDS")))</f>
        <v/>
      </c>
      <c r="AH55" s="6" t="str">
        <f>IF(AC55&gt;Scenario!$B$11,"",IF(AC$2&lt;&gt;"Ready",AC$2,IF(ISNUMBER(AG55),AH54+AF55,"INSUFFICIENT FUNDS")))</f>
        <v/>
      </c>
      <c r="AI55" t="str">
        <f>IF(AC55&gt;Scenario!$B$11,"",IF(AC$2&lt;&gt;"Ready",AC$2,IF(ISNUMBER(AG55),"OK","INSUFFICIENT FUNDS")))</f>
        <v/>
      </c>
      <c r="AJ55">
        <v>51</v>
      </c>
      <c r="AK55" s="6" t="str">
        <f>IF(AJ55&gt;Scenario!$B$11,"",IF(AJ$2&lt;&gt;"Ready",AJ$2,IF(AP54="OK",AN54,"INSUFFICIENT FUNDS")))</f>
        <v/>
      </c>
      <c r="AL55" s="6" t="str">
        <f>IF(AJ55&gt;Scenario!$B$11,"",IF(AJ$2&lt;&gt;"Ready",AJ$2,IF(ISNUMBER(AK55),IF(AND(AJ55&gt;=Scenario!$B$10,MOD(AJ55-Scenario!$B$10,Scenario!$B$18)=0),Scenario!$B$8,0),"INSUFFICIENT FUNDS")))</f>
        <v/>
      </c>
      <c r="AM55" s="6" t="str">
        <f>IF(AJ55&gt;Scenario!$B$11,"",IF(AJ$2&lt;&gt;"Ready",AJ$2,IF(ISNUMBER(AK55),(AK55+AL55)*(0+0+IF(Scenario!$B$13="Gross",0,0))/12+((0+0)/12+IF(AND(AJ55&gt;=Scenario!$B$10,MOD(AJ55-Scenario!$B$10,Scenario!$B$18)=0),0*0+0,0)+IF(AJ55=1,0*0+0,0)+IF(AJ55=Scenario!$B$11,0,0)),"INSUFFICIENT FUNDS")))</f>
        <v/>
      </c>
      <c r="AN55" s="6" t="str">
        <f>IF(AJ55&gt;Scenario!$B$11,"",IF(AJ$2&lt;&gt;"Ready",AJ$2,IF(ISNUMBER(AK55),IF((AK55+AL55)*(1+Scenario!$B$12/12)-AM55&lt;0,"INSUFFICIENT FUNDS",(AK55+AL55)*(1+Scenario!$B$12/12)-AM55),"INSUFFICIENT FUNDS")))</f>
        <v/>
      </c>
      <c r="AO55" s="6" t="str">
        <f>IF(AJ55&gt;Scenario!$B$11,"",IF(AJ$2&lt;&gt;"Ready",AJ$2,IF(ISNUMBER(AN55),AO54+AM55,"INSUFFICIENT FUNDS")))</f>
        <v/>
      </c>
      <c r="AP55" t="str">
        <f>IF(AJ55&gt;Scenario!$B$11,"",IF(AJ$2&lt;&gt;"Ready",AJ$2,IF(ISNUMBER(AN55),"OK","INSUFFICIENT FUNDS")))</f>
        <v/>
      </c>
    </row>
    <row r="56" spans="1:42" ht="32.1" customHeight="1" x14ac:dyDescent="0.2">
      <c r="A56">
        <v>52</v>
      </c>
      <c r="B56" s="6" t="str">
        <f>IF(A56&gt;Scenario!$B$11,"",IF(A$2&lt;&gt;"Ready",A$2,IF(G55="OK",E55,"INSUFFICIENT FUNDS")))</f>
        <v/>
      </c>
      <c r="C56" s="6" t="str">
        <f>IF(A56&gt;Scenario!$B$11,"",IF(A$2&lt;&gt;"Ready",A$2,IF(ISNUMBER(B56),IF(AND(A56&gt;=Scenario!$B$10,MOD(A56-Scenario!$B$10,Scenario!$B$18)=0),Scenario!$B$8,0),"INSUFFICIENT FUNDS")))</f>
        <v/>
      </c>
      <c r="D56" s="6" t="str">
        <f>IF(A56&gt;Scenario!$B$11,"",IF(A$2&lt;&gt;"Ready",A$2,IF(ISNUMBER(B56),(B56+C56)*(N('Option A'!$E$14)+N('Option A'!$E$15)+IF(Scenario!$B$13="Gross",N('Option A'!$E$16),0))/12+((N('Option A'!$E$12)+N('Option A'!$E$13))/12+IF(AND(A56&gt;=Scenario!$B$10,MOD(A56-Scenario!$B$10,Scenario!$B$18)=0),N('Option A'!$E$17)*N('Option A'!$E$18)+N('Option A'!$E$20),0)+IF(A56=1,N('Option A'!$E$17)*N('Option A'!$E$19)+N('Option A'!$E$21),0)+IF(A56=Scenario!$B$11,N('Option A'!$E$22),0)),"INSUFFICIENT FUNDS")))</f>
        <v/>
      </c>
      <c r="E56" s="6" t="str">
        <f>IF(A56&gt;Scenario!$B$11,"",IF(A$2&lt;&gt;"Ready",A$2,IF(ISNUMBER(B56),IF((B56+C56)*(1+Scenario!$B$12/12)-D56&lt;0,"INSUFFICIENT FUNDS",(B56+C56)*(1+Scenario!$B$12/12)-D56),"INSUFFICIENT FUNDS")))</f>
        <v/>
      </c>
      <c r="F56" s="6" t="str">
        <f>IF(A56&gt;Scenario!$B$11,"",IF(A$2&lt;&gt;"Ready",A$2,IF(ISNUMBER(E56),F55+D56,"INSUFFICIENT FUNDS")))</f>
        <v/>
      </c>
      <c r="G56" t="str">
        <f>IF(A56&gt;Scenario!$B$11,"",IF(A$2&lt;&gt;"Ready",A$2,IF(ISNUMBER(E56),"OK","INSUFFICIENT FUNDS")))</f>
        <v/>
      </c>
      <c r="H56">
        <v>52</v>
      </c>
      <c r="I56" s="6" t="str">
        <f>IF(H56&gt;Scenario!$B$11,"",IF(H$2&lt;&gt;"Ready",H$2,IF(N55="OK",L55,"INSUFFICIENT FUNDS")))</f>
        <v/>
      </c>
      <c r="J56" s="6" t="str">
        <f>IF(H56&gt;Scenario!$B$11,"",IF(H$2&lt;&gt;"Ready",H$2,IF(ISNUMBER(I56),IF(AND(H56&gt;=Scenario!$B$10,MOD(H56-Scenario!$B$10,Scenario!$B$18)=0),Scenario!$B$8,0),"INSUFFICIENT FUNDS")))</f>
        <v/>
      </c>
      <c r="K56" s="6" t="str">
        <f>IF(H56&gt;Scenario!$B$11,"",IF(H$2&lt;&gt;"Ready",H$2,IF(ISNUMBER(I56),(I56+J56)*(N('Option A'!$E$14)+N('Option A'!$E$15)+IF(Scenario!$B$13="Gross",N('Option A'!$E$16),0))/12+((0+0)/12+IF(AND(H56&gt;=Scenario!$B$10,MOD(H56-Scenario!$B$10,Scenario!$B$18)=0),N('Option A'!$E$17)*N('Option A'!$E$18)+N('Option A'!$E$20),0)+IF(H56=1,N('Option A'!$E$17)*N('Option A'!$E$19)+N('Option A'!$E$21),0)+IF(H56=Scenario!$B$11,N('Option A'!$E$22),0)),"INSUFFICIENT FUNDS")))</f>
        <v/>
      </c>
      <c r="L56" s="6" t="str">
        <f>IF(H56&gt;Scenario!$B$11,"",IF(H$2&lt;&gt;"Ready",H$2,IF(ISNUMBER(I56),IF((I56+J56)*(1+Scenario!$B$12/12)-K56&lt;0,"INSUFFICIENT FUNDS",(I56+J56)*(1+Scenario!$B$12/12)-K56),"INSUFFICIENT FUNDS")))</f>
        <v/>
      </c>
      <c r="M56" s="6" t="str">
        <f>IF(H56&gt;Scenario!$B$11,"",IF(H$2&lt;&gt;"Ready",H$2,IF(ISNUMBER(L56),M55+K56,"INSUFFICIENT FUNDS")))</f>
        <v/>
      </c>
      <c r="N56" t="str">
        <f>IF(H56&gt;Scenario!$B$11,"",IF(H$2&lt;&gt;"Ready",H$2,IF(ISNUMBER(L56),"OK","INSUFFICIENT FUNDS")))</f>
        <v/>
      </c>
      <c r="O56">
        <v>52</v>
      </c>
      <c r="P56" s="6" t="str">
        <f>IF(O56&gt;Scenario!$B$11,"",IF(O$2&lt;&gt;"Ready",O$2,IF(U55="OK",S55,"INSUFFICIENT FUNDS")))</f>
        <v/>
      </c>
      <c r="Q56" s="6" t="str">
        <f>IF(O56&gt;Scenario!$B$11,"",IF(O$2&lt;&gt;"Ready",O$2,IF(ISNUMBER(P56),IF(AND(O56&gt;=Scenario!$B$10,MOD(O56-Scenario!$B$10,Scenario!$B$18)=0),Scenario!$B$8,0),"INSUFFICIENT FUNDS")))</f>
        <v/>
      </c>
      <c r="R56" s="6" t="str">
        <f>IF(O56&gt;Scenario!$B$11,"",IF(O$2&lt;&gt;"Ready",O$2,IF(ISNUMBER(P56),(P56+Q56)*(0+N('Option A'!$E$15)+IF(Scenario!$B$13="Gross",N('Option A'!$E$16),0))/12+((N('Option A'!$E$12)+N('Option A'!$E$13))/12+IF(AND(O56&gt;=Scenario!$B$10,MOD(O56-Scenario!$B$10,Scenario!$B$18)=0),N('Option A'!$E$17)*N('Option A'!$E$18)+N('Option A'!$E$20),0)+IF(O56=1,N('Option A'!$E$17)*N('Option A'!$E$19)+N('Option A'!$E$21),0)+IF(O56=Scenario!$B$11,N('Option A'!$E$22),0)),"INSUFFICIENT FUNDS")))</f>
        <v/>
      </c>
      <c r="S56" s="6" t="str">
        <f>IF(O56&gt;Scenario!$B$11,"",IF(O$2&lt;&gt;"Ready",O$2,IF(ISNUMBER(P56),IF((P56+Q56)*(1+Scenario!$B$12/12)-R56&lt;0,"INSUFFICIENT FUNDS",(P56+Q56)*(1+Scenario!$B$12/12)-R56),"INSUFFICIENT FUNDS")))</f>
        <v/>
      </c>
      <c r="T56" s="6" t="str">
        <f>IF(O56&gt;Scenario!$B$11,"",IF(O$2&lt;&gt;"Ready",O$2,IF(ISNUMBER(S56),T55+R56,"INSUFFICIENT FUNDS")))</f>
        <v/>
      </c>
      <c r="U56" t="str">
        <f>IF(O56&gt;Scenario!$B$11,"",IF(O$2&lt;&gt;"Ready",O$2,IF(ISNUMBER(S56),"OK","INSUFFICIENT FUNDS")))</f>
        <v/>
      </c>
      <c r="V56">
        <v>52</v>
      </c>
      <c r="W56" s="6" t="str">
        <f>IF(V56&gt;Scenario!$B$11,"",IF(V$2&lt;&gt;"Ready",V$2,IF(AB55="OK",Z55,"INSUFFICIENT FUNDS")))</f>
        <v/>
      </c>
      <c r="X56" s="6" t="str">
        <f>IF(V56&gt;Scenario!$B$11,"",IF(V$2&lt;&gt;"Ready",V$2,IF(ISNUMBER(W56),IF(AND(V56&gt;=Scenario!$B$10,MOD(V56-Scenario!$B$10,Scenario!$B$18)=0),Scenario!$B$8,0),"INSUFFICIENT FUNDS")))</f>
        <v/>
      </c>
      <c r="Y56" s="6" t="str">
        <f>IF(V56&gt;Scenario!$B$11,"",IF(V$2&lt;&gt;"Ready",V$2,IF(ISNUMBER(W56),(W56+X56)*(N('Option A'!$E$14)+N('Option A'!$E$15)+IF(Scenario!$B$13="Gross",N('Option A'!$E$16),0))/12+((N('Option A'!$E$12)+N('Option A'!$E$13))/12+IF(AND(V56&gt;=Scenario!$B$10,MOD(V56-Scenario!$B$10,Scenario!$B$18)=0),0*0+0,0)+IF(V56=1,0*0+0,0)+IF(V56=Scenario!$B$11,0,0)),"INSUFFICIENT FUNDS")))</f>
        <v/>
      </c>
      <c r="Z56" s="6" t="str">
        <f>IF(V56&gt;Scenario!$B$11,"",IF(V$2&lt;&gt;"Ready",V$2,IF(ISNUMBER(W56),IF((W56+X56)*(1+Scenario!$B$12/12)-Y56&lt;0,"INSUFFICIENT FUNDS",(W56+X56)*(1+Scenario!$B$12/12)-Y56),"INSUFFICIENT FUNDS")))</f>
        <v/>
      </c>
      <c r="AA56" s="6" t="str">
        <f>IF(V56&gt;Scenario!$B$11,"",IF(V$2&lt;&gt;"Ready",V$2,IF(ISNUMBER(Z56),AA55+Y56,"INSUFFICIENT FUNDS")))</f>
        <v/>
      </c>
      <c r="AB56" t="str">
        <f>IF(V56&gt;Scenario!$B$11,"",IF(V$2&lt;&gt;"Ready",V$2,IF(ISNUMBER(Z56),"OK","INSUFFICIENT FUNDS")))</f>
        <v/>
      </c>
      <c r="AC56">
        <v>52</v>
      </c>
      <c r="AD56" s="6" t="str">
        <f>IF(AC56&gt;Scenario!$B$11,"",IF(AC$2&lt;&gt;"Ready",AC$2,IF(AI55="OK",AG55,"INSUFFICIENT FUNDS")))</f>
        <v/>
      </c>
      <c r="AE56" s="6" t="str">
        <f>IF(AC56&gt;Scenario!$B$11,"",IF(AC$2&lt;&gt;"Ready",AC$2,IF(ISNUMBER(AD56),IF(AND(AC56&gt;=Scenario!$B$10,MOD(AC56-Scenario!$B$10,Scenario!$B$18)=0),Scenario!$B$8,0),"INSUFFICIENT FUNDS")))</f>
        <v/>
      </c>
      <c r="AF56" s="6" t="str">
        <f>IF(AC56&gt;Scenario!$B$11,"",IF(AC$2&lt;&gt;"Ready",AC$2,IF(ISNUMBER(AD56),(AD56+AE56)*(N('Option A'!$E$14)+N('Option A'!$E$15)+IF(Scenario!$B$13="Gross",0,0))/12+((N('Option A'!$E$12)+N('Option A'!$E$13))/12+IF(AND(AC56&gt;=Scenario!$B$10,MOD(AC56-Scenario!$B$10,Scenario!$B$18)=0),N('Option A'!$E$17)*N('Option A'!$E$18)+N('Option A'!$E$20),0)+IF(AC56=1,N('Option A'!$E$17)*N('Option A'!$E$19)+N('Option A'!$E$21),0)+IF(AC56=Scenario!$B$11,N('Option A'!$E$22),0)),"INSUFFICIENT FUNDS")))</f>
        <v/>
      </c>
      <c r="AG56" s="6" t="str">
        <f>IF(AC56&gt;Scenario!$B$11,"",IF(AC$2&lt;&gt;"Ready",AC$2,IF(ISNUMBER(AD56),IF((AD56+AE56)*(1+Scenario!$B$12/12)-AF56&lt;0,"INSUFFICIENT FUNDS",(AD56+AE56)*(1+Scenario!$B$12/12)-AF56),"INSUFFICIENT FUNDS")))</f>
        <v/>
      </c>
      <c r="AH56" s="6" t="str">
        <f>IF(AC56&gt;Scenario!$B$11,"",IF(AC$2&lt;&gt;"Ready",AC$2,IF(ISNUMBER(AG56),AH55+AF56,"INSUFFICIENT FUNDS")))</f>
        <v/>
      </c>
      <c r="AI56" t="str">
        <f>IF(AC56&gt;Scenario!$B$11,"",IF(AC$2&lt;&gt;"Ready",AC$2,IF(ISNUMBER(AG56),"OK","INSUFFICIENT FUNDS")))</f>
        <v/>
      </c>
      <c r="AJ56">
        <v>52</v>
      </c>
      <c r="AK56" s="6" t="str">
        <f>IF(AJ56&gt;Scenario!$B$11,"",IF(AJ$2&lt;&gt;"Ready",AJ$2,IF(AP55="OK",AN55,"INSUFFICIENT FUNDS")))</f>
        <v/>
      </c>
      <c r="AL56" s="6" t="str">
        <f>IF(AJ56&gt;Scenario!$B$11,"",IF(AJ$2&lt;&gt;"Ready",AJ$2,IF(ISNUMBER(AK56),IF(AND(AJ56&gt;=Scenario!$B$10,MOD(AJ56-Scenario!$B$10,Scenario!$B$18)=0),Scenario!$B$8,0),"INSUFFICIENT FUNDS")))</f>
        <v/>
      </c>
      <c r="AM56" s="6" t="str">
        <f>IF(AJ56&gt;Scenario!$B$11,"",IF(AJ$2&lt;&gt;"Ready",AJ$2,IF(ISNUMBER(AK56),(AK56+AL56)*(0+0+IF(Scenario!$B$13="Gross",0,0))/12+((0+0)/12+IF(AND(AJ56&gt;=Scenario!$B$10,MOD(AJ56-Scenario!$B$10,Scenario!$B$18)=0),0*0+0,0)+IF(AJ56=1,0*0+0,0)+IF(AJ56=Scenario!$B$11,0,0)),"INSUFFICIENT FUNDS")))</f>
        <v/>
      </c>
      <c r="AN56" s="6" t="str">
        <f>IF(AJ56&gt;Scenario!$B$11,"",IF(AJ$2&lt;&gt;"Ready",AJ$2,IF(ISNUMBER(AK56),IF((AK56+AL56)*(1+Scenario!$B$12/12)-AM56&lt;0,"INSUFFICIENT FUNDS",(AK56+AL56)*(1+Scenario!$B$12/12)-AM56),"INSUFFICIENT FUNDS")))</f>
        <v/>
      </c>
      <c r="AO56" s="6" t="str">
        <f>IF(AJ56&gt;Scenario!$B$11,"",IF(AJ$2&lt;&gt;"Ready",AJ$2,IF(ISNUMBER(AN56),AO55+AM56,"INSUFFICIENT FUNDS")))</f>
        <v/>
      </c>
      <c r="AP56" t="str">
        <f>IF(AJ56&gt;Scenario!$B$11,"",IF(AJ$2&lt;&gt;"Ready",AJ$2,IF(ISNUMBER(AN56),"OK","INSUFFICIENT FUNDS")))</f>
        <v/>
      </c>
    </row>
    <row r="57" spans="1:42" ht="32.1" customHeight="1" x14ac:dyDescent="0.2">
      <c r="A57">
        <v>53</v>
      </c>
      <c r="B57" s="6" t="str">
        <f>IF(A57&gt;Scenario!$B$11,"",IF(A$2&lt;&gt;"Ready",A$2,IF(G56="OK",E56,"INSUFFICIENT FUNDS")))</f>
        <v/>
      </c>
      <c r="C57" s="6" t="str">
        <f>IF(A57&gt;Scenario!$B$11,"",IF(A$2&lt;&gt;"Ready",A$2,IF(ISNUMBER(B57),IF(AND(A57&gt;=Scenario!$B$10,MOD(A57-Scenario!$B$10,Scenario!$B$18)=0),Scenario!$B$8,0),"INSUFFICIENT FUNDS")))</f>
        <v/>
      </c>
      <c r="D57" s="6" t="str">
        <f>IF(A57&gt;Scenario!$B$11,"",IF(A$2&lt;&gt;"Ready",A$2,IF(ISNUMBER(B57),(B57+C57)*(N('Option A'!$E$14)+N('Option A'!$E$15)+IF(Scenario!$B$13="Gross",N('Option A'!$E$16),0))/12+((N('Option A'!$E$12)+N('Option A'!$E$13))/12+IF(AND(A57&gt;=Scenario!$B$10,MOD(A57-Scenario!$B$10,Scenario!$B$18)=0),N('Option A'!$E$17)*N('Option A'!$E$18)+N('Option A'!$E$20),0)+IF(A57=1,N('Option A'!$E$17)*N('Option A'!$E$19)+N('Option A'!$E$21),0)+IF(A57=Scenario!$B$11,N('Option A'!$E$22),0)),"INSUFFICIENT FUNDS")))</f>
        <v/>
      </c>
      <c r="E57" s="6" t="str">
        <f>IF(A57&gt;Scenario!$B$11,"",IF(A$2&lt;&gt;"Ready",A$2,IF(ISNUMBER(B57),IF((B57+C57)*(1+Scenario!$B$12/12)-D57&lt;0,"INSUFFICIENT FUNDS",(B57+C57)*(1+Scenario!$B$12/12)-D57),"INSUFFICIENT FUNDS")))</f>
        <v/>
      </c>
      <c r="F57" s="6" t="str">
        <f>IF(A57&gt;Scenario!$B$11,"",IF(A$2&lt;&gt;"Ready",A$2,IF(ISNUMBER(E57),F56+D57,"INSUFFICIENT FUNDS")))</f>
        <v/>
      </c>
      <c r="G57" t="str">
        <f>IF(A57&gt;Scenario!$B$11,"",IF(A$2&lt;&gt;"Ready",A$2,IF(ISNUMBER(E57),"OK","INSUFFICIENT FUNDS")))</f>
        <v/>
      </c>
      <c r="H57">
        <v>53</v>
      </c>
      <c r="I57" s="6" t="str">
        <f>IF(H57&gt;Scenario!$B$11,"",IF(H$2&lt;&gt;"Ready",H$2,IF(N56="OK",L56,"INSUFFICIENT FUNDS")))</f>
        <v/>
      </c>
      <c r="J57" s="6" t="str">
        <f>IF(H57&gt;Scenario!$B$11,"",IF(H$2&lt;&gt;"Ready",H$2,IF(ISNUMBER(I57),IF(AND(H57&gt;=Scenario!$B$10,MOD(H57-Scenario!$B$10,Scenario!$B$18)=0),Scenario!$B$8,0),"INSUFFICIENT FUNDS")))</f>
        <v/>
      </c>
      <c r="K57" s="6" t="str">
        <f>IF(H57&gt;Scenario!$B$11,"",IF(H$2&lt;&gt;"Ready",H$2,IF(ISNUMBER(I57),(I57+J57)*(N('Option A'!$E$14)+N('Option A'!$E$15)+IF(Scenario!$B$13="Gross",N('Option A'!$E$16),0))/12+((0+0)/12+IF(AND(H57&gt;=Scenario!$B$10,MOD(H57-Scenario!$B$10,Scenario!$B$18)=0),N('Option A'!$E$17)*N('Option A'!$E$18)+N('Option A'!$E$20),0)+IF(H57=1,N('Option A'!$E$17)*N('Option A'!$E$19)+N('Option A'!$E$21),0)+IF(H57=Scenario!$B$11,N('Option A'!$E$22),0)),"INSUFFICIENT FUNDS")))</f>
        <v/>
      </c>
      <c r="L57" s="6" t="str">
        <f>IF(H57&gt;Scenario!$B$11,"",IF(H$2&lt;&gt;"Ready",H$2,IF(ISNUMBER(I57),IF((I57+J57)*(1+Scenario!$B$12/12)-K57&lt;0,"INSUFFICIENT FUNDS",(I57+J57)*(1+Scenario!$B$12/12)-K57),"INSUFFICIENT FUNDS")))</f>
        <v/>
      </c>
      <c r="M57" s="6" t="str">
        <f>IF(H57&gt;Scenario!$B$11,"",IF(H$2&lt;&gt;"Ready",H$2,IF(ISNUMBER(L57),M56+K57,"INSUFFICIENT FUNDS")))</f>
        <v/>
      </c>
      <c r="N57" t="str">
        <f>IF(H57&gt;Scenario!$B$11,"",IF(H$2&lt;&gt;"Ready",H$2,IF(ISNUMBER(L57),"OK","INSUFFICIENT FUNDS")))</f>
        <v/>
      </c>
      <c r="O57">
        <v>53</v>
      </c>
      <c r="P57" s="6" t="str">
        <f>IF(O57&gt;Scenario!$B$11,"",IF(O$2&lt;&gt;"Ready",O$2,IF(U56="OK",S56,"INSUFFICIENT FUNDS")))</f>
        <v/>
      </c>
      <c r="Q57" s="6" t="str">
        <f>IF(O57&gt;Scenario!$B$11,"",IF(O$2&lt;&gt;"Ready",O$2,IF(ISNUMBER(P57),IF(AND(O57&gt;=Scenario!$B$10,MOD(O57-Scenario!$B$10,Scenario!$B$18)=0),Scenario!$B$8,0),"INSUFFICIENT FUNDS")))</f>
        <v/>
      </c>
      <c r="R57" s="6" t="str">
        <f>IF(O57&gt;Scenario!$B$11,"",IF(O$2&lt;&gt;"Ready",O$2,IF(ISNUMBER(P57),(P57+Q57)*(0+N('Option A'!$E$15)+IF(Scenario!$B$13="Gross",N('Option A'!$E$16),0))/12+((N('Option A'!$E$12)+N('Option A'!$E$13))/12+IF(AND(O57&gt;=Scenario!$B$10,MOD(O57-Scenario!$B$10,Scenario!$B$18)=0),N('Option A'!$E$17)*N('Option A'!$E$18)+N('Option A'!$E$20),0)+IF(O57=1,N('Option A'!$E$17)*N('Option A'!$E$19)+N('Option A'!$E$21),0)+IF(O57=Scenario!$B$11,N('Option A'!$E$22),0)),"INSUFFICIENT FUNDS")))</f>
        <v/>
      </c>
      <c r="S57" s="6" t="str">
        <f>IF(O57&gt;Scenario!$B$11,"",IF(O$2&lt;&gt;"Ready",O$2,IF(ISNUMBER(P57),IF((P57+Q57)*(1+Scenario!$B$12/12)-R57&lt;0,"INSUFFICIENT FUNDS",(P57+Q57)*(1+Scenario!$B$12/12)-R57),"INSUFFICIENT FUNDS")))</f>
        <v/>
      </c>
      <c r="T57" s="6" t="str">
        <f>IF(O57&gt;Scenario!$B$11,"",IF(O$2&lt;&gt;"Ready",O$2,IF(ISNUMBER(S57),T56+R57,"INSUFFICIENT FUNDS")))</f>
        <v/>
      </c>
      <c r="U57" t="str">
        <f>IF(O57&gt;Scenario!$B$11,"",IF(O$2&lt;&gt;"Ready",O$2,IF(ISNUMBER(S57),"OK","INSUFFICIENT FUNDS")))</f>
        <v/>
      </c>
      <c r="V57">
        <v>53</v>
      </c>
      <c r="W57" s="6" t="str">
        <f>IF(V57&gt;Scenario!$B$11,"",IF(V$2&lt;&gt;"Ready",V$2,IF(AB56="OK",Z56,"INSUFFICIENT FUNDS")))</f>
        <v/>
      </c>
      <c r="X57" s="6" t="str">
        <f>IF(V57&gt;Scenario!$B$11,"",IF(V$2&lt;&gt;"Ready",V$2,IF(ISNUMBER(W57),IF(AND(V57&gt;=Scenario!$B$10,MOD(V57-Scenario!$B$10,Scenario!$B$18)=0),Scenario!$B$8,0),"INSUFFICIENT FUNDS")))</f>
        <v/>
      </c>
      <c r="Y57" s="6" t="str">
        <f>IF(V57&gt;Scenario!$B$11,"",IF(V$2&lt;&gt;"Ready",V$2,IF(ISNUMBER(W57),(W57+X57)*(N('Option A'!$E$14)+N('Option A'!$E$15)+IF(Scenario!$B$13="Gross",N('Option A'!$E$16),0))/12+((N('Option A'!$E$12)+N('Option A'!$E$13))/12+IF(AND(V57&gt;=Scenario!$B$10,MOD(V57-Scenario!$B$10,Scenario!$B$18)=0),0*0+0,0)+IF(V57=1,0*0+0,0)+IF(V57=Scenario!$B$11,0,0)),"INSUFFICIENT FUNDS")))</f>
        <v/>
      </c>
      <c r="Z57" s="6" t="str">
        <f>IF(V57&gt;Scenario!$B$11,"",IF(V$2&lt;&gt;"Ready",V$2,IF(ISNUMBER(W57),IF((W57+X57)*(1+Scenario!$B$12/12)-Y57&lt;0,"INSUFFICIENT FUNDS",(W57+X57)*(1+Scenario!$B$12/12)-Y57),"INSUFFICIENT FUNDS")))</f>
        <v/>
      </c>
      <c r="AA57" s="6" t="str">
        <f>IF(V57&gt;Scenario!$B$11,"",IF(V$2&lt;&gt;"Ready",V$2,IF(ISNUMBER(Z57),AA56+Y57,"INSUFFICIENT FUNDS")))</f>
        <v/>
      </c>
      <c r="AB57" t="str">
        <f>IF(V57&gt;Scenario!$B$11,"",IF(V$2&lt;&gt;"Ready",V$2,IF(ISNUMBER(Z57),"OK","INSUFFICIENT FUNDS")))</f>
        <v/>
      </c>
      <c r="AC57">
        <v>53</v>
      </c>
      <c r="AD57" s="6" t="str">
        <f>IF(AC57&gt;Scenario!$B$11,"",IF(AC$2&lt;&gt;"Ready",AC$2,IF(AI56="OK",AG56,"INSUFFICIENT FUNDS")))</f>
        <v/>
      </c>
      <c r="AE57" s="6" t="str">
        <f>IF(AC57&gt;Scenario!$B$11,"",IF(AC$2&lt;&gt;"Ready",AC$2,IF(ISNUMBER(AD57),IF(AND(AC57&gt;=Scenario!$B$10,MOD(AC57-Scenario!$B$10,Scenario!$B$18)=0),Scenario!$B$8,0),"INSUFFICIENT FUNDS")))</f>
        <v/>
      </c>
      <c r="AF57" s="6" t="str">
        <f>IF(AC57&gt;Scenario!$B$11,"",IF(AC$2&lt;&gt;"Ready",AC$2,IF(ISNUMBER(AD57),(AD57+AE57)*(N('Option A'!$E$14)+N('Option A'!$E$15)+IF(Scenario!$B$13="Gross",0,0))/12+((N('Option A'!$E$12)+N('Option A'!$E$13))/12+IF(AND(AC57&gt;=Scenario!$B$10,MOD(AC57-Scenario!$B$10,Scenario!$B$18)=0),N('Option A'!$E$17)*N('Option A'!$E$18)+N('Option A'!$E$20),0)+IF(AC57=1,N('Option A'!$E$17)*N('Option A'!$E$19)+N('Option A'!$E$21),0)+IF(AC57=Scenario!$B$11,N('Option A'!$E$22),0)),"INSUFFICIENT FUNDS")))</f>
        <v/>
      </c>
      <c r="AG57" s="6" t="str">
        <f>IF(AC57&gt;Scenario!$B$11,"",IF(AC$2&lt;&gt;"Ready",AC$2,IF(ISNUMBER(AD57),IF((AD57+AE57)*(1+Scenario!$B$12/12)-AF57&lt;0,"INSUFFICIENT FUNDS",(AD57+AE57)*(1+Scenario!$B$12/12)-AF57),"INSUFFICIENT FUNDS")))</f>
        <v/>
      </c>
      <c r="AH57" s="6" t="str">
        <f>IF(AC57&gt;Scenario!$B$11,"",IF(AC$2&lt;&gt;"Ready",AC$2,IF(ISNUMBER(AG57),AH56+AF57,"INSUFFICIENT FUNDS")))</f>
        <v/>
      </c>
      <c r="AI57" t="str">
        <f>IF(AC57&gt;Scenario!$B$11,"",IF(AC$2&lt;&gt;"Ready",AC$2,IF(ISNUMBER(AG57),"OK","INSUFFICIENT FUNDS")))</f>
        <v/>
      </c>
      <c r="AJ57">
        <v>53</v>
      </c>
      <c r="AK57" s="6" t="str">
        <f>IF(AJ57&gt;Scenario!$B$11,"",IF(AJ$2&lt;&gt;"Ready",AJ$2,IF(AP56="OK",AN56,"INSUFFICIENT FUNDS")))</f>
        <v/>
      </c>
      <c r="AL57" s="6" t="str">
        <f>IF(AJ57&gt;Scenario!$B$11,"",IF(AJ$2&lt;&gt;"Ready",AJ$2,IF(ISNUMBER(AK57),IF(AND(AJ57&gt;=Scenario!$B$10,MOD(AJ57-Scenario!$B$10,Scenario!$B$18)=0),Scenario!$B$8,0),"INSUFFICIENT FUNDS")))</f>
        <v/>
      </c>
      <c r="AM57" s="6" t="str">
        <f>IF(AJ57&gt;Scenario!$B$11,"",IF(AJ$2&lt;&gt;"Ready",AJ$2,IF(ISNUMBER(AK57),(AK57+AL57)*(0+0+IF(Scenario!$B$13="Gross",0,0))/12+((0+0)/12+IF(AND(AJ57&gt;=Scenario!$B$10,MOD(AJ57-Scenario!$B$10,Scenario!$B$18)=0),0*0+0,0)+IF(AJ57=1,0*0+0,0)+IF(AJ57=Scenario!$B$11,0,0)),"INSUFFICIENT FUNDS")))</f>
        <v/>
      </c>
      <c r="AN57" s="6" t="str">
        <f>IF(AJ57&gt;Scenario!$B$11,"",IF(AJ$2&lt;&gt;"Ready",AJ$2,IF(ISNUMBER(AK57),IF((AK57+AL57)*(1+Scenario!$B$12/12)-AM57&lt;0,"INSUFFICIENT FUNDS",(AK57+AL57)*(1+Scenario!$B$12/12)-AM57),"INSUFFICIENT FUNDS")))</f>
        <v/>
      </c>
      <c r="AO57" s="6" t="str">
        <f>IF(AJ57&gt;Scenario!$B$11,"",IF(AJ$2&lt;&gt;"Ready",AJ$2,IF(ISNUMBER(AN57),AO56+AM57,"INSUFFICIENT FUNDS")))</f>
        <v/>
      </c>
      <c r="AP57" t="str">
        <f>IF(AJ57&gt;Scenario!$B$11,"",IF(AJ$2&lt;&gt;"Ready",AJ$2,IF(ISNUMBER(AN57),"OK","INSUFFICIENT FUNDS")))</f>
        <v/>
      </c>
    </row>
    <row r="58" spans="1:42" ht="32.1" customHeight="1" x14ac:dyDescent="0.2">
      <c r="A58">
        <v>54</v>
      </c>
      <c r="B58" s="6" t="str">
        <f>IF(A58&gt;Scenario!$B$11,"",IF(A$2&lt;&gt;"Ready",A$2,IF(G57="OK",E57,"INSUFFICIENT FUNDS")))</f>
        <v/>
      </c>
      <c r="C58" s="6" t="str">
        <f>IF(A58&gt;Scenario!$B$11,"",IF(A$2&lt;&gt;"Ready",A$2,IF(ISNUMBER(B58),IF(AND(A58&gt;=Scenario!$B$10,MOD(A58-Scenario!$B$10,Scenario!$B$18)=0),Scenario!$B$8,0),"INSUFFICIENT FUNDS")))</f>
        <v/>
      </c>
      <c r="D58" s="6" t="str">
        <f>IF(A58&gt;Scenario!$B$11,"",IF(A$2&lt;&gt;"Ready",A$2,IF(ISNUMBER(B58),(B58+C58)*(N('Option A'!$E$14)+N('Option A'!$E$15)+IF(Scenario!$B$13="Gross",N('Option A'!$E$16),0))/12+((N('Option A'!$E$12)+N('Option A'!$E$13))/12+IF(AND(A58&gt;=Scenario!$B$10,MOD(A58-Scenario!$B$10,Scenario!$B$18)=0),N('Option A'!$E$17)*N('Option A'!$E$18)+N('Option A'!$E$20),0)+IF(A58=1,N('Option A'!$E$17)*N('Option A'!$E$19)+N('Option A'!$E$21),0)+IF(A58=Scenario!$B$11,N('Option A'!$E$22),0)),"INSUFFICIENT FUNDS")))</f>
        <v/>
      </c>
      <c r="E58" s="6" t="str">
        <f>IF(A58&gt;Scenario!$B$11,"",IF(A$2&lt;&gt;"Ready",A$2,IF(ISNUMBER(B58),IF((B58+C58)*(1+Scenario!$B$12/12)-D58&lt;0,"INSUFFICIENT FUNDS",(B58+C58)*(1+Scenario!$B$12/12)-D58),"INSUFFICIENT FUNDS")))</f>
        <v/>
      </c>
      <c r="F58" s="6" t="str">
        <f>IF(A58&gt;Scenario!$B$11,"",IF(A$2&lt;&gt;"Ready",A$2,IF(ISNUMBER(E58),F57+D58,"INSUFFICIENT FUNDS")))</f>
        <v/>
      </c>
      <c r="G58" t="str">
        <f>IF(A58&gt;Scenario!$B$11,"",IF(A$2&lt;&gt;"Ready",A$2,IF(ISNUMBER(E58),"OK","INSUFFICIENT FUNDS")))</f>
        <v/>
      </c>
      <c r="H58">
        <v>54</v>
      </c>
      <c r="I58" s="6" t="str">
        <f>IF(H58&gt;Scenario!$B$11,"",IF(H$2&lt;&gt;"Ready",H$2,IF(N57="OK",L57,"INSUFFICIENT FUNDS")))</f>
        <v/>
      </c>
      <c r="J58" s="6" t="str">
        <f>IF(H58&gt;Scenario!$B$11,"",IF(H$2&lt;&gt;"Ready",H$2,IF(ISNUMBER(I58),IF(AND(H58&gt;=Scenario!$B$10,MOD(H58-Scenario!$B$10,Scenario!$B$18)=0),Scenario!$B$8,0),"INSUFFICIENT FUNDS")))</f>
        <v/>
      </c>
      <c r="K58" s="6" t="str">
        <f>IF(H58&gt;Scenario!$B$11,"",IF(H$2&lt;&gt;"Ready",H$2,IF(ISNUMBER(I58),(I58+J58)*(N('Option A'!$E$14)+N('Option A'!$E$15)+IF(Scenario!$B$13="Gross",N('Option A'!$E$16),0))/12+((0+0)/12+IF(AND(H58&gt;=Scenario!$B$10,MOD(H58-Scenario!$B$10,Scenario!$B$18)=0),N('Option A'!$E$17)*N('Option A'!$E$18)+N('Option A'!$E$20),0)+IF(H58=1,N('Option A'!$E$17)*N('Option A'!$E$19)+N('Option A'!$E$21),0)+IF(H58=Scenario!$B$11,N('Option A'!$E$22),0)),"INSUFFICIENT FUNDS")))</f>
        <v/>
      </c>
      <c r="L58" s="6" t="str">
        <f>IF(H58&gt;Scenario!$B$11,"",IF(H$2&lt;&gt;"Ready",H$2,IF(ISNUMBER(I58),IF((I58+J58)*(1+Scenario!$B$12/12)-K58&lt;0,"INSUFFICIENT FUNDS",(I58+J58)*(1+Scenario!$B$12/12)-K58),"INSUFFICIENT FUNDS")))</f>
        <v/>
      </c>
      <c r="M58" s="6" t="str">
        <f>IF(H58&gt;Scenario!$B$11,"",IF(H$2&lt;&gt;"Ready",H$2,IF(ISNUMBER(L58),M57+K58,"INSUFFICIENT FUNDS")))</f>
        <v/>
      </c>
      <c r="N58" t="str">
        <f>IF(H58&gt;Scenario!$B$11,"",IF(H$2&lt;&gt;"Ready",H$2,IF(ISNUMBER(L58),"OK","INSUFFICIENT FUNDS")))</f>
        <v/>
      </c>
      <c r="O58">
        <v>54</v>
      </c>
      <c r="P58" s="6" t="str">
        <f>IF(O58&gt;Scenario!$B$11,"",IF(O$2&lt;&gt;"Ready",O$2,IF(U57="OK",S57,"INSUFFICIENT FUNDS")))</f>
        <v/>
      </c>
      <c r="Q58" s="6" t="str">
        <f>IF(O58&gt;Scenario!$B$11,"",IF(O$2&lt;&gt;"Ready",O$2,IF(ISNUMBER(P58),IF(AND(O58&gt;=Scenario!$B$10,MOD(O58-Scenario!$B$10,Scenario!$B$18)=0),Scenario!$B$8,0),"INSUFFICIENT FUNDS")))</f>
        <v/>
      </c>
      <c r="R58" s="6" t="str">
        <f>IF(O58&gt;Scenario!$B$11,"",IF(O$2&lt;&gt;"Ready",O$2,IF(ISNUMBER(P58),(P58+Q58)*(0+N('Option A'!$E$15)+IF(Scenario!$B$13="Gross",N('Option A'!$E$16),0))/12+((N('Option A'!$E$12)+N('Option A'!$E$13))/12+IF(AND(O58&gt;=Scenario!$B$10,MOD(O58-Scenario!$B$10,Scenario!$B$18)=0),N('Option A'!$E$17)*N('Option A'!$E$18)+N('Option A'!$E$20),0)+IF(O58=1,N('Option A'!$E$17)*N('Option A'!$E$19)+N('Option A'!$E$21),0)+IF(O58=Scenario!$B$11,N('Option A'!$E$22),0)),"INSUFFICIENT FUNDS")))</f>
        <v/>
      </c>
      <c r="S58" s="6" t="str">
        <f>IF(O58&gt;Scenario!$B$11,"",IF(O$2&lt;&gt;"Ready",O$2,IF(ISNUMBER(P58),IF((P58+Q58)*(1+Scenario!$B$12/12)-R58&lt;0,"INSUFFICIENT FUNDS",(P58+Q58)*(1+Scenario!$B$12/12)-R58),"INSUFFICIENT FUNDS")))</f>
        <v/>
      </c>
      <c r="T58" s="6" t="str">
        <f>IF(O58&gt;Scenario!$B$11,"",IF(O$2&lt;&gt;"Ready",O$2,IF(ISNUMBER(S58),T57+R58,"INSUFFICIENT FUNDS")))</f>
        <v/>
      </c>
      <c r="U58" t="str">
        <f>IF(O58&gt;Scenario!$B$11,"",IF(O$2&lt;&gt;"Ready",O$2,IF(ISNUMBER(S58),"OK","INSUFFICIENT FUNDS")))</f>
        <v/>
      </c>
      <c r="V58">
        <v>54</v>
      </c>
      <c r="W58" s="6" t="str">
        <f>IF(V58&gt;Scenario!$B$11,"",IF(V$2&lt;&gt;"Ready",V$2,IF(AB57="OK",Z57,"INSUFFICIENT FUNDS")))</f>
        <v/>
      </c>
      <c r="X58" s="6" t="str">
        <f>IF(V58&gt;Scenario!$B$11,"",IF(V$2&lt;&gt;"Ready",V$2,IF(ISNUMBER(W58),IF(AND(V58&gt;=Scenario!$B$10,MOD(V58-Scenario!$B$10,Scenario!$B$18)=0),Scenario!$B$8,0),"INSUFFICIENT FUNDS")))</f>
        <v/>
      </c>
      <c r="Y58" s="6" t="str">
        <f>IF(V58&gt;Scenario!$B$11,"",IF(V$2&lt;&gt;"Ready",V$2,IF(ISNUMBER(W58),(W58+X58)*(N('Option A'!$E$14)+N('Option A'!$E$15)+IF(Scenario!$B$13="Gross",N('Option A'!$E$16),0))/12+((N('Option A'!$E$12)+N('Option A'!$E$13))/12+IF(AND(V58&gt;=Scenario!$B$10,MOD(V58-Scenario!$B$10,Scenario!$B$18)=0),0*0+0,0)+IF(V58=1,0*0+0,0)+IF(V58=Scenario!$B$11,0,0)),"INSUFFICIENT FUNDS")))</f>
        <v/>
      </c>
      <c r="Z58" s="6" t="str">
        <f>IF(V58&gt;Scenario!$B$11,"",IF(V$2&lt;&gt;"Ready",V$2,IF(ISNUMBER(W58),IF((W58+X58)*(1+Scenario!$B$12/12)-Y58&lt;0,"INSUFFICIENT FUNDS",(W58+X58)*(1+Scenario!$B$12/12)-Y58),"INSUFFICIENT FUNDS")))</f>
        <v/>
      </c>
      <c r="AA58" s="6" t="str">
        <f>IF(V58&gt;Scenario!$B$11,"",IF(V$2&lt;&gt;"Ready",V$2,IF(ISNUMBER(Z58),AA57+Y58,"INSUFFICIENT FUNDS")))</f>
        <v/>
      </c>
      <c r="AB58" t="str">
        <f>IF(V58&gt;Scenario!$B$11,"",IF(V$2&lt;&gt;"Ready",V$2,IF(ISNUMBER(Z58),"OK","INSUFFICIENT FUNDS")))</f>
        <v/>
      </c>
      <c r="AC58">
        <v>54</v>
      </c>
      <c r="AD58" s="6" t="str">
        <f>IF(AC58&gt;Scenario!$B$11,"",IF(AC$2&lt;&gt;"Ready",AC$2,IF(AI57="OK",AG57,"INSUFFICIENT FUNDS")))</f>
        <v/>
      </c>
      <c r="AE58" s="6" t="str">
        <f>IF(AC58&gt;Scenario!$B$11,"",IF(AC$2&lt;&gt;"Ready",AC$2,IF(ISNUMBER(AD58),IF(AND(AC58&gt;=Scenario!$B$10,MOD(AC58-Scenario!$B$10,Scenario!$B$18)=0),Scenario!$B$8,0),"INSUFFICIENT FUNDS")))</f>
        <v/>
      </c>
      <c r="AF58" s="6" t="str">
        <f>IF(AC58&gt;Scenario!$B$11,"",IF(AC$2&lt;&gt;"Ready",AC$2,IF(ISNUMBER(AD58),(AD58+AE58)*(N('Option A'!$E$14)+N('Option A'!$E$15)+IF(Scenario!$B$13="Gross",0,0))/12+((N('Option A'!$E$12)+N('Option A'!$E$13))/12+IF(AND(AC58&gt;=Scenario!$B$10,MOD(AC58-Scenario!$B$10,Scenario!$B$18)=0),N('Option A'!$E$17)*N('Option A'!$E$18)+N('Option A'!$E$20),0)+IF(AC58=1,N('Option A'!$E$17)*N('Option A'!$E$19)+N('Option A'!$E$21),0)+IF(AC58=Scenario!$B$11,N('Option A'!$E$22),0)),"INSUFFICIENT FUNDS")))</f>
        <v/>
      </c>
      <c r="AG58" s="6" t="str">
        <f>IF(AC58&gt;Scenario!$B$11,"",IF(AC$2&lt;&gt;"Ready",AC$2,IF(ISNUMBER(AD58),IF((AD58+AE58)*(1+Scenario!$B$12/12)-AF58&lt;0,"INSUFFICIENT FUNDS",(AD58+AE58)*(1+Scenario!$B$12/12)-AF58),"INSUFFICIENT FUNDS")))</f>
        <v/>
      </c>
      <c r="AH58" s="6" t="str">
        <f>IF(AC58&gt;Scenario!$B$11,"",IF(AC$2&lt;&gt;"Ready",AC$2,IF(ISNUMBER(AG58),AH57+AF58,"INSUFFICIENT FUNDS")))</f>
        <v/>
      </c>
      <c r="AI58" t="str">
        <f>IF(AC58&gt;Scenario!$B$11,"",IF(AC$2&lt;&gt;"Ready",AC$2,IF(ISNUMBER(AG58),"OK","INSUFFICIENT FUNDS")))</f>
        <v/>
      </c>
      <c r="AJ58">
        <v>54</v>
      </c>
      <c r="AK58" s="6" t="str">
        <f>IF(AJ58&gt;Scenario!$B$11,"",IF(AJ$2&lt;&gt;"Ready",AJ$2,IF(AP57="OK",AN57,"INSUFFICIENT FUNDS")))</f>
        <v/>
      </c>
      <c r="AL58" s="6" t="str">
        <f>IF(AJ58&gt;Scenario!$B$11,"",IF(AJ$2&lt;&gt;"Ready",AJ$2,IF(ISNUMBER(AK58),IF(AND(AJ58&gt;=Scenario!$B$10,MOD(AJ58-Scenario!$B$10,Scenario!$B$18)=0),Scenario!$B$8,0),"INSUFFICIENT FUNDS")))</f>
        <v/>
      </c>
      <c r="AM58" s="6" t="str">
        <f>IF(AJ58&gt;Scenario!$B$11,"",IF(AJ$2&lt;&gt;"Ready",AJ$2,IF(ISNUMBER(AK58),(AK58+AL58)*(0+0+IF(Scenario!$B$13="Gross",0,0))/12+((0+0)/12+IF(AND(AJ58&gt;=Scenario!$B$10,MOD(AJ58-Scenario!$B$10,Scenario!$B$18)=0),0*0+0,0)+IF(AJ58=1,0*0+0,0)+IF(AJ58=Scenario!$B$11,0,0)),"INSUFFICIENT FUNDS")))</f>
        <v/>
      </c>
      <c r="AN58" s="6" t="str">
        <f>IF(AJ58&gt;Scenario!$B$11,"",IF(AJ$2&lt;&gt;"Ready",AJ$2,IF(ISNUMBER(AK58),IF((AK58+AL58)*(1+Scenario!$B$12/12)-AM58&lt;0,"INSUFFICIENT FUNDS",(AK58+AL58)*(1+Scenario!$B$12/12)-AM58),"INSUFFICIENT FUNDS")))</f>
        <v/>
      </c>
      <c r="AO58" s="6" t="str">
        <f>IF(AJ58&gt;Scenario!$B$11,"",IF(AJ$2&lt;&gt;"Ready",AJ$2,IF(ISNUMBER(AN58),AO57+AM58,"INSUFFICIENT FUNDS")))</f>
        <v/>
      </c>
      <c r="AP58" t="str">
        <f>IF(AJ58&gt;Scenario!$B$11,"",IF(AJ$2&lt;&gt;"Ready",AJ$2,IF(ISNUMBER(AN58),"OK","INSUFFICIENT FUNDS")))</f>
        <v/>
      </c>
    </row>
    <row r="59" spans="1:42" ht="32.1" customHeight="1" x14ac:dyDescent="0.2">
      <c r="A59">
        <v>55</v>
      </c>
      <c r="B59" s="6" t="str">
        <f>IF(A59&gt;Scenario!$B$11,"",IF(A$2&lt;&gt;"Ready",A$2,IF(G58="OK",E58,"INSUFFICIENT FUNDS")))</f>
        <v/>
      </c>
      <c r="C59" s="6" t="str">
        <f>IF(A59&gt;Scenario!$B$11,"",IF(A$2&lt;&gt;"Ready",A$2,IF(ISNUMBER(B59),IF(AND(A59&gt;=Scenario!$B$10,MOD(A59-Scenario!$B$10,Scenario!$B$18)=0),Scenario!$B$8,0),"INSUFFICIENT FUNDS")))</f>
        <v/>
      </c>
      <c r="D59" s="6" t="str">
        <f>IF(A59&gt;Scenario!$B$11,"",IF(A$2&lt;&gt;"Ready",A$2,IF(ISNUMBER(B59),(B59+C59)*(N('Option A'!$E$14)+N('Option A'!$E$15)+IF(Scenario!$B$13="Gross",N('Option A'!$E$16),0))/12+((N('Option A'!$E$12)+N('Option A'!$E$13))/12+IF(AND(A59&gt;=Scenario!$B$10,MOD(A59-Scenario!$B$10,Scenario!$B$18)=0),N('Option A'!$E$17)*N('Option A'!$E$18)+N('Option A'!$E$20),0)+IF(A59=1,N('Option A'!$E$17)*N('Option A'!$E$19)+N('Option A'!$E$21),0)+IF(A59=Scenario!$B$11,N('Option A'!$E$22),0)),"INSUFFICIENT FUNDS")))</f>
        <v/>
      </c>
      <c r="E59" s="6" t="str">
        <f>IF(A59&gt;Scenario!$B$11,"",IF(A$2&lt;&gt;"Ready",A$2,IF(ISNUMBER(B59),IF((B59+C59)*(1+Scenario!$B$12/12)-D59&lt;0,"INSUFFICIENT FUNDS",(B59+C59)*(1+Scenario!$B$12/12)-D59),"INSUFFICIENT FUNDS")))</f>
        <v/>
      </c>
      <c r="F59" s="6" t="str">
        <f>IF(A59&gt;Scenario!$B$11,"",IF(A$2&lt;&gt;"Ready",A$2,IF(ISNUMBER(E59),F58+D59,"INSUFFICIENT FUNDS")))</f>
        <v/>
      </c>
      <c r="G59" t="str">
        <f>IF(A59&gt;Scenario!$B$11,"",IF(A$2&lt;&gt;"Ready",A$2,IF(ISNUMBER(E59),"OK","INSUFFICIENT FUNDS")))</f>
        <v/>
      </c>
      <c r="H59">
        <v>55</v>
      </c>
      <c r="I59" s="6" t="str">
        <f>IF(H59&gt;Scenario!$B$11,"",IF(H$2&lt;&gt;"Ready",H$2,IF(N58="OK",L58,"INSUFFICIENT FUNDS")))</f>
        <v/>
      </c>
      <c r="J59" s="6" t="str">
        <f>IF(H59&gt;Scenario!$B$11,"",IF(H$2&lt;&gt;"Ready",H$2,IF(ISNUMBER(I59),IF(AND(H59&gt;=Scenario!$B$10,MOD(H59-Scenario!$B$10,Scenario!$B$18)=0),Scenario!$B$8,0),"INSUFFICIENT FUNDS")))</f>
        <v/>
      </c>
      <c r="K59" s="6" t="str">
        <f>IF(H59&gt;Scenario!$B$11,"",IF(H$2&lt;&gt;"Ready",H$2,IF(ISNUMBER(I59),(I59+J59)*(N('Option A'!$E$14)+N('Option A'!$E$15)+IF(Scenario!$B$13="Gross",N('Option A'!$E$16),0))/12+((0+0)/12+IF(AND(H59&gt;=Scenario!$B$10,MOD(H59-Scenario!$B$10,Scenario!$B$18)=0),N('Option A'!$E$17)*N('Option A'!$E$18)+N('Option A'!$E$20),0)+IF(H59=1,N('Option A'!$E$17)*N('Option A'!$E$19)+N('Option A'!$E$21),0)+IF(H59=Scenario!$B$11,N('Option A'!$E$22),0)),"INSUFFICIENT FUNDS")))</f>
        <v/>
      </c>
      <c r="L59" s="6" t="str">
        <f>IF(H59&gt;Scenario!$B$11,"",IF(H$2&lt;&gt;"Ready",H$2,IF(ISNUMBER(I59),IF((I59+J59)*(1+Scenario!$B$12/12)-K59&lt;0,"INSUFFICIENT FUNDS",(I59+J59)*(1+Scenario!$B$12/12)-K59),"INSUFFICIENT FUNDS")))</f>
        <v/>
      </c>
      <c r="M59" s="6" t="str">
        <f>IF(H59&gt;Scenario!$B$11,"",IF(H$2&lt;&gt;"Ready",H$2,IF(ISNUMBER(L59),M58+K59,"INSUFFICIENT FUNDS")))</f>
        <v/>
      </c>
      <c r="N59" t="str">
        <f>IF(H59&gt;Scenario!$B$11,"",IF(H$2&lt;&gt;"Ready",H$2,IF(ISNUMBER(L59),"OK","INSUFFICIENT FUNDS")))</f>
        <v/>
      </c>
      <c r="O59">
        <v>55</v>
      </c>
      <c r="P59" s="6" t="str">
        <f>IF(O59&gt;Scenario!$B$11,"",IF(O$2&lt;&gt;"Ready",O$2,IF(U58="OK",S58,"INSUFFICIENT FUNDS")))</f>
        <v/>
      </c>
      <c r="Q59" s="6" t="str">
        <f>IF(O59&gt;Scenario!$B$11,"",IF(O$2&lt;&gt;"Ready",O$2,IF(ISNUMBER(P59),IF(AND(O59&gt;=Scenario!$B$10,MOD(O59-Scenario!$B$10,Scenario!$B$18)=0),Scenario!$B$8,0),"INSUFFICIENT FUNDS")))</f>
        <v/>
      </c>
      <c r="R59" s="6" t="str">
        <f>IF(O59&gt;Scenario!$B$11,"",IF(O$2&lt;&gt;"Ready",O$2,IF(ISNUMBER(P59),(P59+Q59)*(0+N('Option A'!$E$15)+IF(Scenario!$B$13="Gross",N('Option A'!$E$16),0))/12+((N('Option A'!$E$12)+N('Option A'!$E$13))/12+IF(AND(O59&gt;=Scenario!$B$10,MOD(O59-Scenario!$B$10,Scenario!$B$18)=0),N('Option A'!$E$17)*N('Option A'!$E$18)+N('Option A'!$E$20),0)+IF(O59=1,N('Option A'!$E$17)*N('Option A'!$E$19)+N('Option A'!$E$21),0)+IF(O59=Scenario!$B$11,N('Option A'!$E$22),0)),"INSUFFICIENT FUNDS")))</f>
        <v/>
      </c>
      <c r="S59" s="6" t="str">
        <f>IF(O59&gt;Scenario!$B$11,"",IF(O$2&lt;&gt;"Ready",O$2,IF(ISNUMBER(P59),IF((P59+Q59)*(1+Scenario!$B$12/12)-R59&lt;0,"INSUFFICIENT FUNDS",(P59+Q59)*(1+Scenario!$B$12/12)-R59),"INSUFFICIENT FUNDS")))</f>
        <v/>
      </c>
      <c r="T59" s="6" t="str">
        <f>IF(O59&gt;Scenario!$B$11,"",IF(O$2&lt;&gt;"Ready",O$2,IF(ISNUMBER(S59),T58+R59,"INSUFFICIENT FUNDS")))</f>
        <v/>
      </c>
      <c r="U59" t="str">
        <f>IF(O59&gt;Scenario!$B$11,"",IF(O$2&lt;&gt;"Ready",O$2,IF(ISNUMBER(S59),"OK","INSUFFICIENT FUNDS")))</f>
        <v/>
      </c>
      <c r="V59">
        <v>55</v>
      </c>
      <c r="W59" s="6" t="str">
        <f>IF(V59&gt;Scenario!$B$11,"",IF(V$2&lt;&gt;"Ready",V$2,IF(AB58="OK",Z58,"INSUFFICIENT FUNDS")))</f>
        <v/>
      </c>
      <c r="X59" s="6" t="str">
        <f>IF(V59&gt;Scenario!$B$11,"",IF(V$2&lt;&gt;"Ready",V$2,IF(ISNUMBER(W59),IF(AND(V59&gt;=Scenario!$B$10,MOD(V59-Scenario!$B$10,Scenario!$B$18)=0),Scenario!$B$8,0),"INSUFFICIENT FUNDS")))</f>
        <v/>
      </c>
      <c r="Y59" s="6" t="str">
        <f>IF(V59&gt;Scenario!$B$11,"",IF(V$2&lt;&gt;"Ready",V$2,IF(ISNUMBER(W59),(W59+X59)*(N('Option A'!$E$14)+N('Option A'!$E$15)+IF(Scenario!$B$13="Gross",N('Option A'!$E$16),0))/12+((N('Option A'!$E$12)+N('Option A'!$E$13))/12+IF(AND(V59&gt;=Scenario!$B$10,MOD(V59-Scenario!$B$10,Scenario!$B$18)=0),0*0+0,0)+IF(V59=1,0*0+0,0)+IF(V59=Scenario!$B$11,0,0)),"INSUFFICIENT FUNDS")))</f>
        <v/>
      </c>
      <c r="Z59" s="6" t="str">
        <f>IF(V59&gt;Scenario!$B$11,"",IF(V$2&lt;&gt;"Ready",V$2,IF(ISNUMBER(W59),IF((W59+X59)*(1+Scenario!$B$12/12)-Y59&lt;0,"INSUFFICIENT FUNDS",(W59+X59)*(1+Scenario!$B$12/12)-Y59),"INSUFFICIENT FUNDS")))</f>
        <v/>
      </c>
      <c r="AA59" s="6" t="str">
        <f>IF(V59&gt;Scenario!$B$11,"",IF(V$2&lt;&gt;"Ready",V$2,IF(ISNUMBER(Z59),AA58+Y59,"INSUFFICIENT FUNDS")))</f>
        <v/>
      </c>
      <c r="AB59" t="str">
        <f>IF(V59&gt;Scenario!$B$11,"",IF(V$2&lt;&gt;"Ready",V$2,IF(ISNUMBER(Z59),"OK","INSUFFICIENT FUNDS")))</f>
        <v/>
      </c>
      <c r="AC59">
        <v>55</v>
      </c>
      <c r="AD59" s="6" t="str">
        <f>IF(AC59&gt;Scenario!$B$11,"",IF(AC$2&lt;&gt;"Ready",AC$2,IF(AI58="OK",AG58,"INSUFFICIENT FUNDS")))</f>
        <v/>
      </c>
      <c r="AE59" s="6" t="str">
        <f>IF(AC59&gt;Scenario!$B$11,"",IF(AC$2&lt;&gt;"Ready",AC$2,IF(ISNUMBER(AD59),IF(AND(AC59&gt;=Scenario!$B$10,MOD(AC59-Scenario!$B$10,Scenario!$B$18)=0),Scenario!$B$8,0),"INSUFFICIENT FUNDS")))</f>
        <v/>
      </c>
      <c r="AF59" s="6" t="str">
        <f>IF(AC59&gt;Scenario!$B$11,"",IF(AC$2&lt;&gt;"Ready",AC$2,IF(ISNUMBER(AD59),(AD59+AE59)*(N('Option A'!$E$14)+N('Option A'!$E$15)+IF(Scenario!$B$13="Gross",0,0))/12+((N('Option A'!$E$12)+N('Option A'!$E$13))/12+IF(AND(AC59&gt;=Scenario!$B$10,MOD(AC59-Scenario!$B$10,Scenario!$B$18)=0),N('Option A'!$E$17)*N('Option A'!$E$18)+N('Option A'!$E$20),0)+IF(AC59=1,N('Option A'!$E$17)*N('Option A'!$E$19)+N('Option A'!$E$21),0)+IF(AC59=Scenario!$B$11,N('Option A'!$E$22),0)),"INSUFFICIENT FUNDS")))</f>
        <v/>
      </c>
      <c r="AG59" s="6" t="str">
        <f>IF(AC59&gt;Scenario!$B$11,"",IF(AC$2&lt;&gt;"Ready",AC$2,IF(ISNUMBER(AD59),IF((AD59+AE59)*(1+Scenario!$B$12/12)-AF59&lt;0,"INSUFFICIENT FUNDS",(AD59+AE59)*(1+Scenario!$B$12/12)-AF59),"INSUFFICIENT FUNDS")))</f>
        <v/>
      </c>
      <c r="AH59" s="6" t="str">
        <f>IF(AC59&gt;Scenario!$B$11,"",IF(AC$2&lt;&gt;"Ready",AC$2,IF(ISNUMBER(AG59),AH58+AF59,"INSUFFICIENT FUNDS")))</f>
        <v/>
      </c>
      <c r="AI59" t="str">
        <f>IF(AC59&gt;Scenario!$B$11,"",IF(AC$2&lt;&gt;"Ready",AC$2,IF(ISNUMBER(AG59),"OK","INSUFFICIENT FUNDS")))</f>
        <v/>
      </c>
      <c r="AJ59">
        <v>55</v>
      </c>
      <c r="AK59" s="6" t="str">
        <f>IF(AJ59&gt;Scenario!$B$11,"",IF(AJ$2&lt;&gt;"Ready",AJ$2,IF(AP58="OK",AN58,"INSUFFICIENT FUNDS")))</f>
        <v/>
      </c>
      <c r="AL59" s="6" t="str">
        <f>IF(AJ59&gt;Scenario!$B$11,"",IF(AJ$2&lt;&gt;"Ready",AJ$2,IF(ISNUMBER(AK59),IF(AND(AJ59&gt;=Scenario!$B$10,MOD(AJ59-Scenario!$B$10,Scenario!$B$18)=0),Scenario!$B$8,0),"INSUFFICIENT FUNDS")))</f>
        <v/>
      </c>
      <c r="AM59" s="6" t="str">
        <f>IF(AJ59&gt;Scenario!$B$11,"",IF(AJ$2&lt;&gt;"Ready",AJ$2,IF(ISNUMBER(AK59),(AK59+AL59)*(0+0+IF(Scenario!$B$13="Gross",0,0))/12+((0+0)/12+IF(AND(AJ59&gt;=Scenario!$B$10,MOD(AJ59-Scenario!$B$10,Scenario!$B$18)=0),0*0+0,0)+IF(AJ59=1,0*0+0,0)+IF(AJ59=Scenario!$B$11,0,0)),"INSUFFICIENT FUNDS")))</f>
        <v/>
      </c>
      <c r="AN59" s="6" t="str">
        <f>IF(AJ59&gt;Scenario!$B$11,"",IF(AJ$2&lt;&gt;"Ready",AJ$2,IF(ISNUMBER(AK59),IF((AK59+AL59)*(1+Scenario!$B$12/12)-AM59&lt;0,"INSUFFICIENT FUNDS",(AK59+AL59)*(1+Scenario!$B$12/12)-AM59),"INSUFFICIENT FUNDS")))</f>
        <v/>
      </c>
      <c r="AO59" s="6" t="str">
        <f>IF(AJ59&gt;Scenario!$B$11,"",IF(AJ$2&lt;&gt;"Ready",AJ$2,IF(ISNUMBER(AN59),AO58+AM59,"INSUFFICIENT FUNDS")))</f>
        <v/>
      </c>
      <c r="AP59" t="str">
        <f>IF(AJ59&gt;Scenario!$B$11,"",IF(AJ$2&lt;&gt;"Ready",AJ$2,IF(ISNUMBER(AN59),"OK","INSUFFICIENT FUNDS")))</f>
        <v/>
      </c>
    </row>
    <row r="60" spans="1:42" ht="32.1" customHeight="1" x14ac:dyDescent="0.2">
      <c r="A60">
        <v>56</v>
      </c>
      <c r="B60" s="6" t="str">
        <f>IF(A60&gt;Scenario!$B$11,"",IF(A$2&lt;&gt;"Ready",A$2,IF(G59="OK",E59,"INSUFFICIENT FUNDS")))</f>
        <v/>
      </c>
      <c r="C60" s="6" t="str">
        <f>IF(A60&gt;Scenario!$B$11,"",IF(A$2&lt;&gt;"Ready",A$2,IF(ISNUMBER(B60),IF(AND(A60&gt;=Scenario!$B$10,MOD(A60-Scenario!$B$10,Scenario!$B$18)=0),Scenario!$B$8,0),"INSUFFICIENT FUNDS")))</f>
        <v/>
      </c>
      <c r="D60" s="6" t="str">
        <f>IF(A60&gt;Scenario!$B$11,"",IF(A$2&lt;&gt;"Ready",A$2,IF(ISNUMBER(B60),(B60+C60)*(N('Option A'!$E$14)+N('Option A'!$E$15)+IF(Scenario!$B$13="Gross",N('Option A'!$E$16),0))/12+((N('Option A'!$E$12)+N('Option A'!$E$13))/12+IF(AND(A60&gt;=Scenario!$B$10,MOD(A60-Scenario!$B$10,Scenario!$B$18)=0),N('Option A'!$E$17)*N('Option A'!$E$18)+N('Option A'!$E$20),0)+IF(A60=1,N('Option A'!$E$17)*N('Option A'!$E$19)+N('Option A'!$E$21),0)+IF(A60=Scenario!$B$11,N('Option A'!$E$22),0)),"INSUFFICIENT FUNDS")))</f>
        <v/>
      </c>
      <c r="E60" s="6" t="str">
        <f>IF(A60&gt;Scenario!$B$11,"",IF(A$2&lt;&gt;"Ready",A$2,IF(ISNUMBER(B60),IF((B60+C60)*(1+Scenario!$B$12/12)-D60&lt;0,"INSUFFICIENT FUNDS",(B60+C60)*(1+Scenario!$B$12/12)-D60),"INSUFFICIENT FUNDS")))</f>
        <v/>
      </c>
      <c r="F60" s="6" t="str">
        <f>IF(A60&gt;Scenario!$B$11,"",IF(A$2&lt;&gt;"Ready",A$2,IF(ISNUMBER(E60),F59+D60,"INSUFFICIENT FUNDS")))</f>
        <v/>
      </c>
      <c r="G60" t="str">
        <f>IF(A60&gt;Scenario!$B$11,"",IF(A$2&lt;&gt;"Ready",A$2,IF(ISNUMBER(E60),"OK","INSUFFICIENT FUNDS")))</f>
        <v/>
      </c>
      <c r="H60">
        <v>56</v>
      </c>
      <c r="I60" s="6" t="str">
        <f>IF(H60&gt;Scenario!$B$11,"",IF(H$2&lt;&gt;"Ready",H$2,IF(N59="OK",L59,"INSUFFICIENT FUNDS")))</f>
        <v/>
      </c>
      <c r="J60" s="6" t="str">
        <f>IF(H60&gt;Scenario!$B$11,"",IF(H$2&lt;&gt;"Ready",H$2,IF(ISNUMBER(I60),IF(AND(H60&gt;=Scenario!$B$10,MOD(H60-Scenario!$B$10,Scenario!$B$18)=0),Scenario!$B$8,0),"INSUFFICIENT FUNDS")))</f>
        <v/>
      </c>
      <c r="K60" s="6" t="str">
        <f>IF(H60&gt;Scenario!$B$11,"",IF(H$2&lt;&gt;"Ready",H$2,IF(ISNUMBER(I60),(I60+J60)*(N('Option A'!$E$14)+N('Option A'!$E$15)+IF(Scenario!$B$13="Gross",N('Option A'!$E$16),0))/12+((0+0)/12+IF(AND(H60&gt;=Scenario!$B$10,MOD(H60-Scenario!$B$10,Scenario!$B$18)=0),N('Option A'!$E$17)*N('Option A'!$E$18)+N('Option A'!$E$20),0)+IF(H60=1,N('Option A'!$E$17)*N('Option A'!$E$19)+N('Option A'!$E$21),0)+IF(H60=Scenario!$B$11,N('Option A'!$E$22),0)),"INSUFFICIENT FUNDS")))</f>
        <v/>
      </c>
      <c r="L60" s="6" t="str">
        <f>IF(H60&gt;Scenario!$B$11,"",IF(H$2&lt;&gt;"Ready",H$2,IF(ISNUMBER(I60),IF((I60+J60)*(1+Scenario!$B$12/12)-K60&lt;0,"INSUFFICIENT FUNDS",(I60+J60)*(1+Scenario!$B$12/12)-K60),"INSUFFICIENT FUNDS")))</f>
        <v/>
      </c>
      <c r="M60" s="6" t="str">
        <f>IF(H60&gt;Scenario!$B$11,"",IF(H$2&lt;&gt;"Ready",H$2,IF(ISNUMBER(L60),M59+K60,"INSUFFICIENT FUNDS")))</f>
        <v/>
      </c>
      <c r="N60" t="str">
        <f>IF(H60&gt;Scenario!$B$11,"",IF(H$2&lt;&gt;"Ready",H$2,IF(ISNUMBER(L60),"OK","INSUFFICIENT FUNDS")))</f>
        <v/>
      </c>
      <c r="O60">
        <v>56</v>
      </c>
      <c r="P60" s="6" t="str">
        <f>IF(O60&gt;Scenario!$B$11,"",IF(O$2&lt;&gt;"Ready",O$2,IF(U59="OK",S59,"INSUFFICIENT FUNDS")))</f>
        <v/>
      </c>
      <c r="Q60" s="6" t="str">
        <f>IF(O60&gt;Scenario!$B$11,"",IF(O$2&lt;&gt;"Ready",O$2,IF(ISNUMBER(P60),IF(AND(O60&gt;=Scenario!$B$10,MOD(O60-Scenario!$B$10,Scenario!$B$18)=0),Scenario!$B$8,0),"INSUFFICIENT FUNDS")))</f>
        <v/>
      </c>
      <c r="R60" s="6" t="str">
        <f>IF(O60&gt;Scenario!$B$11,"",IF(O$2&lt;&gt;"Ready",O$2,IF(ISNUMBER(P60),(P60+Q60)*(0+N('Option A'!$E$15)+IF(Scenario!$B$13="Gross",N('Option A'!$E$16),0))/12+((N('Option A'!$E$12)+N('Option A'!$E$13))/12+IF(AND(O60&gt;=Scenario!$B$10,MOD(O60-Scenario!$B$10,Scenario!$B$18)=0),N('Option A'!$E$17)*N('Option A'!$E$18)+N('Option A'!$E$20),0)+IF(O60=1,N('Option A'!$E$17)*N('Option A'!$E$19)+N('Option A'!$E$21),0)+IF(O60=Scenario!$B$11,N('Option A'!$E$22),0)),"INSUFFICIENT FUNDS")))</f>
        <v/>
      </c>
      <c r="S60" s="6" t="str">
        <f>IF(O60&gt;Scenario!$B$11,"",IF(O$2&lt;&gt;"Ready",O$2,IF(ISNUMBER(P60),IF((P60+Q60)*(1+Scenario!$B$12/12)-R60&lt;0,"INSUFFICIENT FUNDS",(P60+Q60)*(1+Scenario!$B$12/12)-R60),"INSUFFICIENT FUNDS")))</f>
        <v/>
      </c>
      <c r="T60" s="6" t="str">
        <f>IF(O60&gt;Scenario!$B$11,"",IF(O$2&lt;&gt;"Ready",O$2,IF(ISNUMBER(S60),T59+R60,"INSUFFICIENT FUNDS")))</f>
        <v/>
      </c>
      <c r="U60" t="str">
        <f>IF(O60&gt;Scenario!$B$11,"",IF(O$2&lt;&gt;"Ready",O$2,IF(ISNUMBER(S60),"OK","INSUFFICIENT FUNDS")))</f>
        <v/>
      </c>
      <c r="V60">
        <v>56</v>
      </c>
      <c r="W60" s="6" t="str">
        <f>IF(V60&gt;Scenario!$B$11,"",IF(V$2&lt;&gt;"Ready",V$2,IF(AB59="OK",Z59,"INSUFFICIENT FUNDS")))</f>
        <v/>
      </c>
      <c r="X60" s="6" t="str">
        <f>IF(V60&gt;Scenario!$B$11,"",IF(V$2&lt;&gt;"Ready",V$2,IF(ISNUMBER(W60),IF(AND(V60&gt;=Scenario!$B$10,MOD(V60-Scenario!$B$10,Scenario!$B$18)=0),Scenario!$B$8,0),"INSUFFICIENT FUNDS")))</f>
        <v/>
      </c>
      <c r="Y60" s="6" t="str">
        <f>IF(V60&gt;Scenario!$B$11,"",IF(V$2&lt;&gt;"Ready",V$2,IF(ISNUMBER(W60),(W60+X60)*(N('Option A'!$E$14)+N('Option A'!$E$15)+IF(Scenario!$B$13="Gross",N('Option A'!$E$16),0))/12+((N('Option A'!$E$12)+N('Option A'!$E$13))/12+IF(AND(V60&gt;=Scenario!$B$10,MOD(V60-Scenario!$B$10,Scenario!$B$18)=0),0*0+0,0)+IF(V60=1,0*0+0,0)+IF(V60=Scenario!$B$11,0,0)),"INSUFFICIENT FUNDS")))</f>
        <v/>
      </c>
      <c r="Z60" s="6" t="str">
        <f>IF(V60&gt;Scenario!$B$11,"",IF(V$2&lt;&gt;"Ready",V$2,IF(ISNUMBER(W60),IF((W60+X60)*(1+Scenario!$B$12/12)-Y60&lt;0,"INSUFFICIENT FUNDS",(W60+X60)*(1+Scenario!$B$12/12)-Y60),"INSUFFICIENT FUNDS")))</f>
        <v/>
      </c>
      <c r="AA60" s="6" t="str">
        <f>IF(V60&gt;Scenario!$B$11,"",IF(V$2&lt;&gt;"Ready",V$2,IF(ISNUMBER(Z60),AA59+Y60,"INSUFFICIENT FUNDS")))</f>
        <v/>
      </c>
      <c r="AB60" t="str">
        <f>IF(V60&gt;Scenario!$B$11,"",IF(V$2&lt;&gt;"Ready",V$2,IF(ISNUMBER(Z60),"OK","INSUFFICIENT FUNDS")))</f>
        <v/>
      </c>
      <c r="AC60">
        <v>56</v>
      </c>
      <c r="AD60" s="6" t="str">
        <f>IF(AC60&gt;Scenario!$B$11,"",IF(AC$2&lt;&gt;"Ready",AC$2,IF(AI59="OK",AG59,"INSUFFICIENT FUNDS")))</f>
        <v/>
      </c>
      <c r="AE60" s="6" t="str">
        <f>IF(AC60&gt;Scenario!$B$11,"",IF(AC$2&lt;&gt;"Ready",AC$2,IF(ISNUMBER(AD60),IF(AND(AC60&gt;=Scenario!$B$10,MOD(AC60-Scenario!$B$10,Scenario!$B$18)=0),Scenario!$B$8,0),"INSUFFICIENT FUNDS")))</f>
        <v/>
      </c>
      <c r="AF60" s="6" t="str">
        <f>IF(AC60&gt;Scenario!$B$11,"",IF(AC$2&lt;&gt;"Ready",AC$2,IF(ISNUMBER(AD60),(AD60+AE60)*(N('Option A'!$E$14)+N('Option A'!$E$15)+IF(Scenario!$B$13="Gross",0,0))/12+((N('Option A'!$E$12)+N('Option A'!$E$13))/12+IF(AND(AC60&gt;=Scenario!$B$10,MOD(AC60-Scenario!$B$10,Scenario!$B$18)=0),N('Option A'!$E$17)*N('Option A'!$E$18)+N('Option A'!$E$20),0)+IF(AC60=1,N('Option A'!$E$17)*N('Option A'!$E$19)+N('Option A'!$E$21),0)+IF(AC60=Scenario!$B$11,N('Option A'!$E$22),0)),"INSUFFICIENT FUNDS")))</f>
        <v/>
      </c>
      <c r="AG60" s="6" t="str">
        <f>IF(AC60&gt;Scenario!$B$11,"",IF(AC$2&lt;&gt;"Ready",AC$2,IF(ISNUMBER(AD60),IF((AD60+AE60)*(1+Scenario!$B$12/12)-AF60&lt;0,"INSUFFICIENT FUNDS",(AD60+AE60)*(1+Scenario!$B$12/12)-AF60),"INSUFFICIENT FUNDS")))</f>
        <v/>
      </c>
      <c r="AH60" s="6" t="str">
        <f>IF(AC60&gt;Scenario!$B$11,"",IF(AC$2&lt;&gt;"Ready",AC$2,IF(ISNUMBER(AG60),AH59+AF60,"INSUFFICIENT FUNDS")))</f>
        <v/>
      </c>
      <c r="AI60" t="str">
        <f>IF(AC60&gt;Scenario!$B$11,"",IF(AC$2&lt;&gt;"Ready",AC$2,IF(ISNUMBER(AG60),"OK","INSUFFICIENT FUNDS")))</f>
        <v/>
      </c>
      <c r="AJ60">
        <v>56</v>
      </c>
      <c r="AK60" s="6" t="str">
        <f>IF(AJ60&gt;Scenario!$B$11,"",IF(AJ$2&lt;&gt;"Ready",AJ$2,IF(AP59="OK",AN59,"INSUFFICIENT FUNDS")))</f>
        <v/>
      </c>
      <c r="AL60" s="6" t="str">
        <f>IF(AJ60&gt;Scenario!$B$11,"",IF(AJ$2&lt;&gt;"Ready",AJ$2,IF(ISNUMBER(AK60),IF(AND(AJ60&gt;=Scenario!$B$10,MOD(AJ60-Scenario!$B$10,Scenario!$B$18)=0),Scenario!$B$8,0),"INSUFFICIENT FUNDS")))</f>
        <v/>
      </c>
      <c r="AM60" s="6" t="str">
        <f>IF(AJ60&gt;Scenario!$B$11,"",IF(AJ$2&lt;&gt;"Ready",AJ$2,IF(ISNUMBER(AK60),(AK60+AL60)*(0+0+IF(Scenario!$B$13="Gross",0,0))/12+((0+0)/12+IF(AND(AJ60&gt;=Scenario!$B$10,MOD(AJ60-Scenario!$B$10,Scenario!$B$18)=0),0*0+0,0)+IF(AJ60=1,0*0+0,0)+IF(AJ60=Scenario!$B$11,0,0)),"INSUFFICIENT FUNDS")))</f>
        <v/>
      </c>
      <c r="AN60" s="6" t="str">
        <f>IF(AJ60&gt;Scenario!$B$11,"",IF(AJ$2&lt;&gt;"Ready",AJ$2,IF(ISNUMBER(AK60),IF((AK60+AL60)*(1+Scenario!$B$12/12)-AM60&lt;0,"INSUFFICIENT FUNDS",(AK60+AL60)*(1+Scenario!$B$12/12)-AM60),"INSUFFICIENT FUNDS")))</f>
        <v/>
      </c>
      <c r="AO60" s="6" t="str">
        <f>IF(AJ60&gt;Scenario!$B$11,"",IF(AJ$2&lt;&gt;"Ready",AJ$2,IF(ISNUMBER(AN60),AO59+AM60,"INSUFFICIENT FUNDS")))</f>
        <v/>
      </c>
      <c r="AP60" t="str">
        <f>IF(AJ60&gt;Scenario!$B$11,"",IF(AJ$2&lt;&gt;"Ready",AJ$2,IF(ISNUMBER(AN60),"OK","INSUFFICIENT FUNDS")))</f>
        <v/>
      </c>
    </row>
    <row r="61" spans="1:42" ht="32.1" customHeight="1" x14ac:dyDescent="0.2">
      <c r="A61">
        <v>57</v>
      </c>
      <c r="B61" s="6" t="str">
        <f>IF(A61&gt;Scenario!$B$11,"",IF(A$2&lt;&gt;"Ready",A$2,IF(G60="OK",E60,"INSUFFICIENT FUNDS")))</f>
        <v/>
      </c>
      <c r="C61" s="6" t="str">
        <f>IF(A61&gt;Scenario!$B$11,"",IF(A$2&lt;&gt;"Ready",A$2,IF(ISNUMBER(B61),IF(AND(A61&gt;=Scenario!$B$10,MOD(A61-Scenario!$B$10,Scenario!$B$18)=0),Scenario!$B$8,0),"INSUFFICIENT FUNDS")))</f>
        <v/>
      </c>
      <c r="D61" s="6" t="str">
        <f>IF(A61&gt;Scenario!$B$11,"",IF(A$2&lt;&gt;"Ready",A$2,IF(ISNUMBER(B61),(B61+C61)*(N('Option A'!$E$14)+N('Option A'!$E$15)+IF(Scenario!$B$13="Gross",N('Option A'!$E$16),0))/12+((N('Option A'!$E$12)+N('Option A'!$E$13))/12+IF(AND(A61&gt;=Scenario!$B$10,MOD(A61-Scenario!$B$10,Scenario!$B$18)=0),N('Option A'!$E$17)*N('Option A'!$E$18)+N('Option A'!$E$20),0)+IF(A61=1,N('Option A'!$E$17)*N('Option A'!$E$19)+N('Option A'!$E$21),0)+IF(A61=Scenario!$B$11,N('Option A'!$E$22),0)),"INSUFFICIENT FUNDS")))</f>
        <v/>
      </c>
      <c r="E61" s="6" t="str">
        <f>IF(A61&gt;Scenario!$B$11,"",IF(A$2&lt;&gt;"Ready",A$2,IF(ISNUMBER(B61),IF((B61+C61)*(1+Scenario!$B$12/12)-D61&lt;0,"INSUFFICIENT FUNDS",(B61+C61)*(1+Scenario!$B$12/12)-D61),"INSUFFICIENT FUNDS")))</f>
        <v/>
      </c>
      <c r="F61" s="6" t="str">
        <f>IF(A61&gt;Scenario!$B$11,"",IF(A$2&lt;&gt;"Ready",A$2,IF(ISNUMBER(E61),F60+D61,"INSUFFICIENT FUNDS")))</f>
        <v/>
      </c>
      <c r="G61" t="str">
        <f>IF(A61&gt;Scenario!$B$11,"",IF(A$2&lt;&gt;"Ready",A$2,IF(ISNUMBER(E61),"OK","INSUFFICIENT FUNDS")))</f>
        <v/>
      </c>
      <c r="H61">
        <v>57</v>
      </c>
      <c r="I61" s="6" t="str">
        <f>IF(H61&gt;Scenario!$B$11,"",IF(H$2&lt;&gt;"Ready",H$2,IF(N60="OK",L60,"INSUFFICIENT FUNDS")))</f>
        <v/>
      </c>
      <c r="J61" s="6" t="str">
        <f>IF(H61&gt;Scenario!$B$11,"",IF(H$2&lt;&gt;"Ready",H$2,IF(ISNUMBER(I61),IF(AND(H61&gt;=Scenario!$B$10,MOD(H61-Scenario!$B$10,Scenario!$B$18)=0),Scenario!$B$8,0),"INSUFFICIENT FUNDS")))</f>
        <v/>
      </c>
      <c r="K61" s="6" t="str">
        <f>IF(H61&gt;Scenario!$B$11,"",IF(H$2&lt;&gt;"Ready",H$2,IF(ISNUMBER(I61),(I61+J61)*(N('Option A'!$E$14)+N('Option A'!$E$15)+IF(Scenario!$B$13="Gross",N('Option A'!$E$16),0))/12+((0+0)/12+IF(AND(H61&gt;=Scenario!$B$10,MOD(H61-Scenario!$B$10,Scenario!$B$18)=0),N('Option A'!$E$17)*N('Option A'!$E$18)+N('Option A'!$E$20),0)+IF(H61=1,N('Option A'!$E$17)*N('Option A'!$E$19)+N('Option A'!$E$21),0)+IF(H61=Scenario!$B$11,N('Option A'!$E$22),0)),"INSUFFICIENT FUNDS")))</f>
        <v/>
      </c>
      <c r="L61" s="6" t="str">
        <f>IF(H61&gt;Scenario!$B$11,"",IF(H$2&lt;&gt;"Ready",H$2,IF(ISNUMBER(I61),IF((I61+J61)*(1+Scenario!$B$12/12)-K61&lt;0,"INSUFFICIENT FUNDS",(I61+J61)*(1+Scenario!$B$12/12)-K61),"INSUFFICIENT FUNDS")))</f>
        <v/>
      </c>
      <c r="M61" s="6" t="str">
        <f>IF(H61&gt;Scenario!$B$11,"",IF(H$2&lt;&gt;"Ready",H$2,IF(ISNUMBER(L61),M60+K61,"INSUFFICIENT FUNDS")))</f>
        <v/>
      </c>
      <c r="N61" t="str">
        <f>IF(H61&gt;Scenario!$B$11,"",IF(H$2&lt;&gt;"Ready",H$2,IF(ISNUMBER(L61),"OK","INSUFFICIENT FUNDS")))</f>
        <v/>
      </c>
      <c r="O61">
        <v>57</v>
      </c>
      <c r="P61" s="6" t="str">
        <f>IF(O61&gt;Scenario!$B$11,"",IF(O$2&lt;&gt;"Ready",O$2,IF(U60="OK",S60,"INSUFFICIENT FUNDS")))</f>
        <v/>
      </c>
      <c r="Q61" s="6" t="str">
        <f>IF(O61&gt;Scenario!$B$11,"",IF(O$2&lt;&gt;"Ready",O$2,IF(ISNUMBER(P61),IF(AND(O61&gt;=Scenario!$B$10,MOD(O61-Scenario!$B$10,Scenario!$B$18)=0),Scenario!$B$8,0),"INSUFFICIENT FUNDS")))</f>
        <v/>
      </c>
      <c r="R61" s="6" t="str">
        <f>IF(O61&gt;Scenario!$B$11,"",IF(O$2&lt;&gt;"Ready",O$2,IF(ISNUMBER(P61),(P61+Q61)*(0+N('Option A'!$E$15)+IF(Scenario!$B$13="Gross",N('Option A'!$E$16),0))/12+((N('Option A'!$E$12)+N('Option A'!$E$13))/12+IF(AND(O61&gt;=Scenario!$B$10,MOD(O61-Scenario!$B$10,Scenario!$B$18)=0),N('Option A'!$E$17)*N('Option A'!$E$18)+N('Option A'!$E$20),0)+IF(O61=1,N('Option A'!$E$17)*N('Option A'!$E$19)+N('Option A'!$E$21),0)+IF(O61=Scenario!$B$11,N('Option A'!$E$22),0)),"INSUFFICIENT FUNDS")))</f>
        <v/>
      </c>
      <c r="S61" s="6" t="str">
        <f>IF(O61&gt;Scenario!$B$11,"",IF(O$2&lt;&gt;"Ready",O$2,IF(ISNUMBER(P61),IF((P61+Q61)*(1+Scenario!$B$12/12)-R61&lt;0,"INSUFFICIENT FUNDS",(P61+Q61)*(1+Scenario!$B$12/12)-R61),"INSUFFICIENT FUNDS")))</f>
        <v/>
      </c>
      <c r="T61" s="6" t="str">
        <f>IF(O61&gt;Scenario!$B$11,"",IF(O$2&lt;&gt;"Ready",O$2,IF(ISNUMBER(S61),T60+R61,"INSUFFICIENT FUNDS")))</f>
        <v/>
      </c>
      <c r="U61" t="str">
        <f>IF(O61&gt;Scenario!$B$11,"",IF(O$2&lt;&gt;"Ready",O$2,IF(ISNUMBER(S61),"OK","INSUFFICIENT FUNDS")))</f>
        <v/>
      </c>
      <c r="V61">
        <v>57</v>
      </c>
      <c r="W61" s="6" t="str">
        <f>IF(V61&gt;Scenario!$B$11,"",IF(V$2&lt;&gt;"Ready",V$2,IF(AB60="OK",Z60,"INSUFFICIENT FUNDS")))</f>
        <v/>
      </c>
      <c r="X61" s="6" t="str">
        <f>IF(V61&gt;Scenario!$B$11,"",IF(V$2&lt;&gt;"Ready",V$2,IF(ISNUMBER(W61),IF(AND(V61&gt;=Scenario!$B$10,MOD(V61-Scenario!$B$10,Scenario!$B$18)=0),Scenario!$B$8,0),"INSUFFICIENT FUNDS")))</f>
        <v/>
      </c>
      <c r="Y61" s="6" t="str">
        <f>IF(V61&gt;Scenario!$B$11,"",IF(V$2&lt;&gt;"Ready",V$2,IF(ISNUMBER(W61),(W61+X61)*(N('Option A'!$E$14)+N('Option A'!$E$15)+IF(Scenario!$B$13="Gross",N('Option A'!$E$16),0))/12+((N('Option A'!$E$12)+N('Option A'!$E$13))/12+IF(AND(V61&gt;=Scenario!$B$10,MOD(V61-Scenario!$B$10,Scenario!$B$18)=0),0*0+0,0)+IF(V61=1,0*0+0,0)+IF(V61=Scenario!$B$11,0,0)),"INSUFFICIENT FUNDS")))</f>
        <v/>
      </c>
      <c r="Z61" s="6" t="str">
        <f>IF(V61&gt;Scenario!$B$11,"",IF(V$2&lt;&gt;"Ready",V$2,IF(ISNUMBER(W61),IF((W61+X61)*(1+Scenario!$B$12/12)-Y61&lt;0,"INSUFFICIENT FUNDS",(W61+X61)*(1+Scenario!$B$12/12)-Y61),"INSUFFICIENT FUNDS")))</f>
        <v/>
      </c>
      <c r="AA61" s="6" t="str">
        <f>IF(V61&gt;Scenario!$B$11,"",IF(V$2&lt;&gt;"Ready",V$2,IF(ISNUMBER(Z61),AA60+Y61,"INSUFFICIENT FUNDS")))</f>
        <v/>
      </c>
      <c r="AB61" t="str">
        <f>IF(V61&gt;Scenario!$B$11,"",IF(V$2&lt;&gt;"Ready",V$2,IF(ISNUMBER(Z61),"OK","INSUFFICIENT FUNDS")))</f>
        <v/>
      </c>
      <c r="AC61">
        <v>57</v>
      </c>
      <c r="AD61" s="6" t="str">
        <f>IF(AC61&gt;Scenario!$B$11,"",IF(AC$2&lt;&gt;"Ready",AC$2,IF(AI60="OK",AG60,"INSUFFICIENT FUNDS")))</f>
        <v/>
      </c>
      <c r="AE61" s="6" t="str">
        <f>IF(AC61&gt;Scenario!$B$11,"",IF(AC$2&lt;&gt;"Ready",AC$2,IF(ISNUMBER(AD61),IF(AND(AC61&gt;=Scenario!$B$10,MOD(AC61-Scenario!$B$10,Scenario!$B$18)=0),Scenario!$B$8,0),"INSUFFICIENT FUNDS")))</f>
        <v/>
      </c>
      <c r="AF61" s="6" t="str">
        <f>IF(AC61&gt;Scenario!$B$11,"",IF(AC$2&lt;&gt;"Ready",AC$2,IF(ISNUMBER(AD61),(AD61+AE61)*(N('Option A'!$E$14)+N('Option A'!$E$15)+IF(Scenario!$B$13="Gross",0,0))/12+((N('Option A'!$E$12)+N('Option A'!$E$13))/12+IF(AND(AC61&gt;=Scenario!$B$10,MOD(AC61-Scenario!$B$10,Scenario!$B$18)=0),N('Option A'!$E$17)*N('Option A'!$E$18)+N('Option A'!$E$20),0)+IF(AC61=1,N('Option A'!$E$17)*N('Option A'!$E$19)+N('Option A'!$E$21),0)+IF(AC61=Scenario!$B$11,N('Option A'!$E$22),0)),"INSUFFICIENT FUNDS")))</f>
        <v/>
      </c>
      <c r="AG61" s="6" t="str">
        <f>IF(AC61&gt;Scenario!$B$11,"",IF(AC$2&lt;&gt;"Ready",AC$2,IF(ISNUMBER(AD61),IF((AD61+AE61)*(1+Scenario!$B$12/12)-AF61&lt;0,"INSUFFICIENT FUNDS",(AD61+AE61)*(1+Scenario!$B$12/12)-AF61),"INSUFFICIENT FUNDS")))</f>
        <v/>
      </c>
      <c r="AH61" s="6" t="str">
        <f>IF(AC61&gt;Scenario!$B$11,"",IF(AC$2&lt;&gt;"Ready",AC$2,IF(ISNUMBER(AG61),AH60+AF61,"INSUFFICIENT FUNDS")))</f>
        <v/>
      </c>
      <c r="AI61" t="str">
        <f>IF(AC61&gt;Scenario!$B$11,"",IF(AC$2&lt;&gt;"Ready",AC$2,IF(ISNUMBER(AG61),"OK","INSUFFICIENT FUNDS")))</f>
        <v/>
      </c>
      <c r="AJ61">
        <v>57</v>
      </c>
      <c r="AK61" s="6" t="str">
        <f>IF(AJ61&gt;Scenario!$B$11,"",IF(AJ$2&lt;&gt;"Ready",AJ$2,IF(AP60="OK",AN60,"INSUFFICIENT FUNDS")))</f>
        <v/>
      </c>
      <c r="AL61" s="6" t="str">
        <f>IF(AJ61&gt;Scenario!$B$11,"",IF(AJ$2&lt;&gt;"Ready",AJ$2,IF(ISNUMBER(AK61),IF(AND(AJ61&gt;=Scenario!$B$10,MOD(AJ61-Scenario!$B$10,Scenario!$B$18)=0),Scenario!$B$8,0),"INSUFFICIENT FUNDS")))</f>
        <v/>
      </c>
      <c r="AM61" s="6" t="str">
        <f>IF(AJ61&gt;Scenario!$B$11,"",IF(AJ$2&lt;&gt;"Ready",AJ$2,IF(ISNUMBER(AK61),(AK61+AL61)*(0+0+IF(Scenario!$B$13="Gross",0,0))/12+((0+0)/12+IF(AND(AJ61&gt;=Scenario!$B$10,MOD(AJ61-Scenario!$B$10,Scenario!$B$18)=0),0*0+0,0)+IF(AJ61=1,0*0+0,0)+IF(AJ61=Scenario!$B$11,0,0)),"INSUFFICIENT FUNDS")))</f>
        <v/>
      </c>
      <c r="AN61" s="6" t="str">
        <f>IF(AJ61&gt;Scenario!$B$11,"",IF(AJ$2&lt;&gt;"Ready",AJ$2,IF(ISNUMBER(AK61),IF((AK61+AL61)*(1+Scenario!$B$12/12)-AM61&lt;0,"INSUFFICIENT FUNDS",(AK61+AL61)*(1+Scenario!$B$12/12)-AM61),"INSUFFICIENT FUNDS")))</f>
        <v/>
      </c>
      <c r="AO61" s="6" t="str">
        <f>IF(AJ61&gt;Scenario!$B$11,"",IF(AJ$2&lt;&gt;"Ready",AJ$2,IF(ISNUMBER(AN61),AO60+AM61,"INSUFFICIENT FUNDS")))</f>
        <v/>
      </c>
      <c r="AP61" t="str">
        <f>IF(AJ61&gt;Scenario!$B$11,"",IF(AJ$2&lt;&gt;"Ready",AJ$2,IF(ISNUMBER(AN61),"OK","INSUFFICIENT FUNDS")))</f>
        <v/>
      </c>
    </row>
    <row r="62" spans="1:42" ht="32.1" customHeight="1" x14ac:dyDescent="0.2">
      <c r="A62">
        <v>58</v>
      </c>
      <c r="B62" s="6" t="str">
        <f>IF(A62&gt;Scenario!$B$11,"",IF(A$2&lt;&gt;"Ready",A$2,IF(G61="OK",E61,"INSUFFICIENT FUNDS")))</f>
        <v/>
      </c>
      <c r="C62" s="6" t="str">
        <f>IF(A62&gt;Scenario!$B$11,"",IF(A$2&lt;&gt;"Ready",A$2,IF(ISNUMBER(B62),IF(AND(A62&gt;=Scenario!$B$10,MOD(A62-Scenario!$B$10,Scenario!$B$18)=0),Scenario!$B$8,0),"INSUFFICIENT FUNDS")))</f>
        <v/>
      </c>
      <c r="D62" s="6" t="str">
        <f>IF(A62&gt;Scenario!$B$11,"",IF(A$2&lt;&gt;"Ready",A$2,IF(ISNUMBER(B62),(B62+C62)*(N('Option A'!$E$14)+N('Option A'!$E$15)+IF(Scenario!$B$13="Gross",N('Option A'!$E$16),0))/12+((N('Option A'!$E$12)+N('Option A'!$E$13))/12+IF(AND(A62&gt;=Scenario!$B$10,MOD(A62-Scenario!$B$10,Scenario!$B$18)=0),N('Option A'!$E$17)*N('Option A'!$E$18)+N('Option A'!$E$20),0)+IF(A62=1,N('Option A'!$E$17)*N('Option A'!$E$19)+N('Option A'!$E$21),0)+IF(A62=Scenario!$B$11,N('Option A'!$E$22),0)),"INSUFFICIENT FUNDS")))</f>
        <v/>
      </c>
      <c r="E62" s="6" t="str">
        <f>IF(A62&gt;Scenario!$B$11,"",IF(A$2&lt;&gt;"Ready",A$2,IF(ISNUMBER(B62),IF((B62+C62)*(1+Scenario!$B$12/12)-D62&lt;0,"INSUFFICIENT FUNDS",(B62+C62)*(1+Scenario!$B$12/12)-D62),"INSUFFICIENT FUNDS")))</f>
        <v/>
      </c>
      <c r="F62" s="6" t="str">
        <f>IF(A62&gt;Scenario!$B$11,"",IF(A$2&lt;&gt;"Ready",A$2,IF(ISNUMBER(E62),F61+D62,"INSUFFICIENT FUNDS")))</f>
        <v/>
      </c>
      <c r="G62" t="str">
        <f>IF(A62&gt;Scenario!$B$11,"",IF(A$2&lt;&gt;"Ready",A$2,IF(ISNUMBER(E62),"OK","INSUFFICIENT FUNDS")))</f>
        <v/>
      </c>
      <c r="H62">
        <v>58</v>
      </c>
      <c r="I62" s="6" t="str">
        <f>IF(H62&gt;Scenario!$B$11,"",IF(H$2&lt;&gt;"Ready",H$2,IF(N61="OK",L61,"INSUFFICIENT FUNDS")))</f>
        <v/>
      </c>
      <c r="J62" s="6" t="str">
        <f>IF(H62&gt;Scenario!$B$11,"",IF(H$2&lt;&gt;"Ready",H$2,IF(ISNUMBER(I62),IF(AND(H62&gt;=Scenario!$B$10,MOD(H62-Scenario!$B$10,Scenario!$B$18)=0),Scenario!$B$8,0),"INSUFFICIENT FUNDS")))</f>
        <v/>
      </c>
      <c r="K62" s="6" t="str">
        <f>IF(H62&gt;Scenario!$B$11,"",IF(H$2&lt;&gt;"Ready",H$2,IF(ISNUMBER(I62),(I62+J62)*(N('Option A'!$E$14)+N('Option A'!$E$15)+IF(Scenario!$B$13="Gross",N('Option A'!$E$16),0))/12+((0+0)/12+IF(AND(H62&gt;=Scenario!$B$10,MOD(H62-Scenario!$B$10,Scenario!$B$18)=0),N('Option A'!$E$17)*N('Option A'!$E$18)+N('Option A'!$E$20),0)+IF(H62=1,N('Option A'!$E$17)*N('Option A'!$E$19)+N('Option A'!$E$21),0)+IF(H62=Scenario!$B$11,N('Option A'!$E$22),0)),"INSUFFICIENT FUNDS")))</f>
        <v/>
      </c>
      <c r="L62" s="6" t="str">
        <f>IF(H62&gt;Scenario!$B$11,"",IF(H$2&lt;&gt;"Ready",H$2,IF(ISNUMBER(I62),IF((I62+J62)*(1+Scenario!$B$12/12)-K62&lt;0,"INSUFFICIENT FUNDS",(I62+J62)*(1+Scenario!$B$12/12)-K62),"INSUFFICIENT FUNDS")))</f>
        <v/>
      </c>
      <c r="M62" s="6" t="str">
        <f>IF(H62&gt;Scenario!$B$11,"",IF(H$2&lt;&gt;"Ready",H$2,IF(ISNUMBER(L62),M61+K62,"INSUFFICIENT FUNDS")))</f>
        <v/>
      </c>
      <c r="N62" t="str">
        <f>IF(H62&gt;Scenario!$B$11,"",IF(H$2&lt;&gt;"Ready",H$2,IF(ISNUMBER(L62),"OK","INSUFFICIENT FUNDS")))</f>
        <v/>
      </c>
      <c r="O62">
        <v>58</v>
      </c>
      <c r="P62" s="6" t="str">
        <f>IF(O62&gt;Scenario!$B$11,"",IF(O$2&lt;&gt;"Ready",O$2,IF(U61="OK",S61,"INSUFFICIENT FUNDS")))</f>
        <v/>
      </c>
      <c r="Q62" s="6" t="str">
        <f>IF(O62&gt;Scenario!$B$11,"",IF(O$2&lt;&gt;"Ready",O$2,IF(ISNUMBER(P62),IF(AND(O62&gt;=Scenario!$B$10,MOD(O62-Scenario!$B$10,Scenario!$B$18)=0),Scenario!$B$8,0),"INSUFFICIENT FUNDS")))</f>
        <v/>
      </c>
      <c r="R62" s="6" t="str">
        <f>IF(O62&gt;Scenario!$B$11,"",IF(O$2&lt;&gt;"Ready",O$2,IF(ISNUMBER(P62),(P62+Q62)*(0+N('Option A'!$E$15)+IF(Scenario!$B$13="Gross",N('Option A'!$E$16),0))/12+((N('Option A'!$E$12)+N('Option A'!$E$13))/12+IF(AND(O62&gt;=Scenario!$B$10,MOD(O62-Scenario!$B$10,Scenario!$B$18)=0),N('Option A'!$E$17)*N('Option A'!$E$18)+N('Option A'!$E$20),0)+IF(O62=1,N('Option A'!$E$17)*N('Option A'!$E$19)+N('Option A'!$E$21),0)+IF(O62=Scenario!$B$11,N('Option A'!$E$22),0)),"INSUFFICIENT FUNDS")))</f>
        <v/>
      </c>
      <c r="S62" s="6" t="str">
        <f>IF(O62&gt;Scenario!$B$11,"",IF(O$2&lt;&gt;"Ready",O$2,IF(ISNUMBER(P62),IF((P62+Q62)*(1+Scenario!$B$12/12)-R62&lt;0,"INSUFFICIENT FUNDS",(P62+Q62)*(1+Scenario!$B$12/12)-R62),"INSUFFICIENT FUNDS")))</f>
        <v/>
      </c>
      <c r="T62" s="6" t="str">
        <f>IF(O62&gt;Scenario!$B$11,"",IF(O$2&lt;&gt;"Ready",O$2,IF(ISNUMBER(S62),T61+R62,"INSUFFICIENT FUNDS")))</f>
        <v/>
      </c>
      <c r="U62" t="str">
        <f>IF(O62&gt;Scenario!$B$11,"",IF(O$2&lt;&gt;"Ready",O$2,IF(ISNUMBER(S62),"OK","INSUFFICIENT FUNDS")))</f>
        <v/>
      </c>
      <c r="V62">
        <v>58</v>
      </c>
      <c r="W62" s="6" t="str">
        <f>IF(V62&gt;Scenario!$B$11,"",IF(V$2&lt;&gt;"Ready",V$2,IF(AB61="OK",Z61,"INSUFFICIENT FUNDS")))</f>
        <v/>
      </c>
      <c r="X62" s="6" t="str">
        <f>IF(V62&gt;Scenario!$B$11,"",IF(V$2&lt;&gt;"Ready",V$2,IF(ISNUMBER(W62),IF(AND(V62&gt;=Scenario!$B$10,MOD(V62-Scenario!$B$10,Scenario!$B$18)=0),Scenario!$B$8,0),"INSUFFICIENT FUNDS")))</f>
        <v/>
      </c>
      <c r="Y62" s="6" t="str">
        <f>IF(V62&gt;Scenario!$B$11,"",IF(V$2&lt;&gt;"Ready",V$2,IF(ISNUMBER(W62),(W62+X62)*(N('Option A'!$E$14)+N('Option A'!$E$15)+IF(Scenario!$B$13="Gross",N('Option A'!$E$16),0))/12+((N('Option A'!$E$12)+N('Option A'!$E$13))/12+IF(AND(V62&gt;=Scenario!$B$10,MOD(V62-Scenario!$B$10,Scenario!$B$18)=0),0*0+0,0)+IF(V62=1,0*0+0,0)+IF(V62=Scenario!$B$11,0,0)),"INSUFFICIENT FUNDS")))</f>
        <v/>
      </c>
      <c r="Z62" s="6" t="str">
        <f>IF(V62&gt;Scenario!$B$11,"",IF(V$2&lt;&gt;"Ready",V$2,IF(ISNUMBER(W62),IF((W62+X62)*(1+Scenario!$B$12/12)-Y62&lt;0,"INSUFFICIENT FUNDS",(W62+X62)*(1+Scenario!$B$12/12)-Y62),"INSUFFICIENT FUNDS")))</f>
        <v/>
      </c>
      <c r="AA62" s="6" t="str">
        <f>IF(V62&gt;Scenario!$B$11,"",IF(V$2&lt;&gt;"Ready",V$2,IF(ISNUMBER(Z62),AA61+Y62,"INSUFFICIENT FUNDS")))</f>
        <v/>
      </c>
      <c r="AB62" t="str">
        <f>IF(V62&gt;Scenario!$B$11,"",IF(V$2&lt;&gt;"Ready",V$2,IF(ISNUMBER(Z62),"OK","INSUFFICIENT FUNDS")))</f>
        <v/>
      </c>
      <c r="AC62">
        <v>58</v>
      </c>
      <c r="AD62" s="6" t="str">
        <f>IF(AC62&gt;Scenario!$B$11,"",IF(AC$2&lt;&gt;"Ready",AC$2,IF(AI61="OK",AG61,"INSUFFICIENT FUNDS")))</f>
        <v/>
      </c>
      <c r="AE62" s="6" t="str">
        <f>IF(AC62&gt;Scenario!$B$11,"",IF(AC$2&lt;&gt;"Ready",AC$2,IF(ISNUMBER(AD62),IF(AND(AC62&gt;=Scenario!$B$10,MOD(AC62-Scenario!$B$10,Scenario!$B$18)=0),Scenario!$B$8,0),"INSUFFICIENT FUNDS")))</f>
        <v/>
      </c>
      <c r="AF62" s="6" t="str">
        <f>IF(AC62&gt;Scenario!$B$11,"",IF(AC$2&lt;&gt;"Ready",AC$2,IF(ISNUMBER(AD62),(AD62+AE62)*(N('Option A'!$E$14)+N('Option A'!$E$15)+IF(Scenario!$B$13="Gross",0,0))/12+((N('Option A'!$E$12)+N('Option A'!$E$13))/12+IF(AND(AC62&gt;=Scenario!$B$10,MOD(AC62-Scenario!$B$10,Scenario!$B$18)=0),N('Option A'!$E$17)*N('Option A'!$E$18)+N('Option A'!$E$20),0)+IF(AC62=1,N('Option A'!$E$17)*N('Option A'!$E$19)+N('Option A'!$E$21),0)+IF(AC62=Scenario!$B$11,N('Option A'!$E$22),0)),"INSUFFICIENT FUNDS")))</f>
        <v/>
      </c>
      <c r="AG62" s="6" t="str">
        <f>IF(AC62&gt;Scenario!$B$11,"",IF(AC$2&lt;&gt;"Ready",AC$2,IF(ISNUMBER(AD62),IF((AD62+AE62)*(1+Scenario!$B$12/12)-AF62&lt;0,"INSUFFICIENT FUNDS",(AD62+AE62)*(1+Scenario!$B$12/12)-AF62),"INSUFFICIENT FUNDS")))</f>
        <v/>
      </c>
      <c r="AH62" s="6" t="str">
        <f>IF(AC62&gt;Scenario!$B$11,"",IF(AC$2&lt;&gt;"Ready",AC$2,IF(ISNUMBER(AG62),AH61+AF62,"INSUFFICIENT FUNDS")))</f>
        <v/>
      </c>
      <c r="AI62" t="str">
        <f>IF(AC62&gt;Scenario!$B$11,"",IF(AC$2&lt;&gt;"Ready",AC$2,IF(ISNUMBER(AG62),"OK","INSUFFICIENT FUNDS")))</f>
        <v/>
      </c>
      <c r="AJ62">
        <v>58</v>
      </c>
      <c r="AK62" s="6" t="str">
        <f>IF(AJ62&gt;Scenario!$B$11,"",IF(AJ$2&lt;&gt;"Ready",AJ$2,IF(AP61="OK",AN61,"INSUFFICIENT FUNDS")))</f>
        <v/>
      </c>
      <c r="AL62" s="6" t="str">
        <f>IF(AJ62&gt;Scenario!$B$11,"",IF(AJ$2&lt;&gt;"Ready",AJ$2,IF(ISNUMBER(AK62),IF(AND(AJ62&gt;=Scenario!$B$10,MOD(AJ62-Scenario!$B$10,Scenario!$B$18)=0),Scenario!$B$8,0),"INSUFFICIENT FUNDS")))</f>
        <v/>
      </c>
      <c r="AM62" s="6" t="str">
        <f>IF(AJ62&gt;Scenario!$B$11,"",IF(AJ$2&lt;&gt;"Ready",AJ$2,IF(ISNUMBER(AK62),(AK62+AL62)*(0+0+IF(Scenario!$B$13="Gross",0,0))/12+((0+0)/12+IF(AND(AJ62&gt;=Scenario!$B$10,MOD(AJ62-Scenario!$B$10,Scenario!$B$18)=0),0*0+0,0)+IF(AJ62=1,0*0+0,0)+IF(AJ62=Scenario!$B$11,0,0)),"INSUFFICIENT FUNDS")))</f>
        <v/>
      </c>
      <c r="AN62" s="6" t="str">
        <f>IF(AJ62&gt;Scenario!$B$11,"",IF(AJ$2&lt;&gt;"Ready",AJ$2,IF(ISNUMBER(AK62),IF((AK62+AL62)*(1+Scenario!$B$12/12)-AM62&lt;0,"INSUFFICIENT FUNDS",(AK62+AL62)*(1+Scenario!$B$12/12)-AM62),"INSUFFICIENT FUNDS")))</f>
        <v/>
      </c>
      <c r="AO62" s="6" t="str">
        <f>IF(AJ62&gt;Scenario!$B$11,"",IF(AJ$2&lt;&gt;"Ready",AJ$2,IF(ISNUMBER(AN62),AO61+AM62,"INSUFFICIENT FUNDS")))</f>
        <v/>
      </c>
      <c r="AP62" t="str">
        <f>IF(AJ62&gt;Scenario!$B$11,"",IF(AJ$2&lt;&gt;"Ready",AJ$2,IF(ISNUMBER(AN62),"OK","INSUFFICIENT FUNDS")))</f>
        <v/>
      </c>
    </row>
    <row r="63" spans="1:42" ht="32.1" customHeight="1" x14ac:dyDescent="0.2">
      <c r="A63">
        <v>59</v>
      </c>
      <c r="B63" s="6" t="str">
        <f>IF(A63&gt;Scenario!$B$11,"",IF(A$2&lt;&gt;"Ready",A$2,IF(G62="OK",E62,"INSUFFICIENT FUNDS")))</f>
        <v/>
      </c>
      <c r="C63" s="6" t="str">
        <f>IF(A63&gt;Scenario!$B$11,"",IF(A$2&lt;&gt;"Ready",A$2,IF(ISNUMBER(B63),IF(AND(A63&gt;=Scenario!$B$10,MOD(A63-Scenario!$B$10,Scenario!$B$18)=0),Scenario!$B$8,0),"INSUFFICIENT FUNDS")))</f>
        <v/>
      </c>
      <c r="D63" s="6" t="str">
        <f>IF(A63&gt;Scenario!$B$11,"",IF(A$2&lt;&gt;"Ready",A$2,IF(ISNUMBER(B63),(B63+C63)*(N('Option A'!$E$14)+N('Option A'!$E$15)+IF(Scenario!$B$13="Gross",N('Option A'!$E$16),0))/12+((N('Option A'!$E$12)+N('Option A'!$E$13))/12+IF(AND(A63&gt;=Scenario!$B$10,MOD(A63-Scenario!$B$10,Scenario!$B$18)=0),N('Option A'!$E$17)*N('Option A'!$E$18)+N('Option A'!$E$20),0)+IF(A63=1,N('Option A'!$E$17)*N('Option A'!$E$19)+N('Option A'!$E$21),0)+IF(A63=Scenario!$B$11,N('Option A'!$E$22),0)),"INSUFFICIENT FUNDS")))</f>
        <v/>
      </c>
      <c r="E63" s="6" t="str">
        <f>IF(A63&gt;Scenario!$B$11,"",IF(A$2&lt;&gt;"Ready",A$2,IF(ISNUMBER(B63),IF((B63+C63)*(1+Scenario!$B$12/12)-D63&lt;0,"INSUFFICIENT FUNDS",(B63+C63)*(1+Scenario!$B$12/12)-D63),"INSUFFICIENT FUNDS")))</f>
        <v/>
      </c>
      <c r="F63" s="6" t="str">
        <f>IF(A63&gt;Scenario!$B$11,"",IF(A$2&lt;&gt;"Ready",A$2,IF(ISNUMBER(E63),F62+D63,"INSUFFICIENT FUNDS")))</f>
        <v/>
      </c>
      <c r="G63" t="str">
        <f>IF(A63&gt;Scenario!$B$11,"",IF(A$2&lt;&gt;"Ready",A$2,IF(ISNUMBER(E63),"OK","INSUFFICIENT FUNDS")))</f>
        <v/>
      </c>
      <c r="H63">
        <v>59</v>
      </c>
      <c r="I63" s="6" t="str">
        <f>IF(H63&gt;Scenario!$B$11,"",IF(H$2&lt;&gt;"Ready",H$2,IF(N62="OK",L62,"INSUFFICIENT FUNDS")))</f>
        <v/>
      </c>
      <c r="J63" s="6" t="str">
        <f>IF(H63&gt;Scenario!$B$11,"",IF(H$2&lt;&gt;"Ready",H$2,IF(ISNUMBER(I63),IF(AND(H63&gt;=Scenario!$B$10,MOD(H63-Scenario!$B$10,Scenario!$B$18)=0),Scenario!$B$8,0),"INSUFFICIENT FUNDS")))</f>
        <v/>
      </c>
      <c r="K63" s="6" t="str">
        <f>IF(H63&gt;Scenario!$B$11,"",IF(H$2&lt;&gt;"Ready",H$2,IF(ISNUMBER(I63),(I63+J63)*(N('Option A'!$E$14)+N('Option A'!$E$15)+IF(Scenario!$B$13="Gross",N('Option A'!$E$16),0))/12+((0+0)/12+IF(AND(H63&gt;=Scenario!$B$10,MOD(H63-Scenario!$B$10,Scenario!$B$18)=0),N('Option A'!$E$17)*N('Option A'!$E$18)+N('Option A'!$E$20),0)+IF(H63=1,N('Option A'!$E$17)*N('Option A'!$E$19)+N('Option A'!$E$21),0)+IF(H63=Scenario!$B$11,N('Option A'!$E$22),0)),"INSUFFICIENT FUNDS")))</f>
        <v/>
      </c>
      <c r="L63" s="6" t="str">
        <f>IF(H63&gt;Scenario!$B$11,"",IF(H$2&lt;&gt;"Ready",H$2,IF(ISNUMBER(I63),IF((I63+J63)*(1+Scenario!$B$12/12)-K63&lt;0,"INSUFFICIENT FUNDS",(I63+J63)*(1+Scenario!$B$12/12)-K63),"INSUFFICIENT FUNDS")))</f>
        <v/>
      </c>
      <c r="M63" s="6" t="str">
        <f>IF(H63&gt;Scenario!$B$11,"",IF(H$2&lt;&gt;"Ready",H$2,IF(ISNUMBER(L63),M62+K63,"INSUFFICIENT FUNDS")))</f>
        <v/>
      </c>
      <c r="N63" t="str">
        <f>IF(H63&gt;Scenario!$B$11,"",IF(H$2&lt;&gt;"Ready",H$2,IF(ISNUMBER(L63),"OK","INSUFFICIENT FUNDS")))</f>
        <v/>
      </c>
      <c r="O63">
        <v>59</v>
      </c>
      <c r="P63" s="6" t="str">
        <f>IF(O63&gt;Scenario!$B$11,"",IF(O$2&lt;&gt;"Ready",O$2,IF(U62="OK",S62,"INSUFFICIENT FUNDS")))</f>
        <v/>
      </c>
      <c r="Q63" s="6" t="str">
        <f>IF(O63&gt;Scenario!$B$11,"",IF(O$2&lt;&gt;"Ready",O$2,IF(ISNUMBER(P63),IF(AND(O63&gt;=Scenario!$B$10,MOD(O63-Scenario!$B$10,Scenario!$B$18)=0),Scenario!$B$8,0),"INSUFFICIENT FUNDS")))</f>
        <v/>
      </c>
      <c r="R63" s="6" t="str">
        <f>IF(O63&gt;Scenario!$B$11,"",IF(O$2&lt;&gt;"Ready",O$2,IF(ISNUMBER(P63),(P63+Q63)*(0+N('Option A'!$E$15)+IF(Scenario!$B$13="Gross",N('Option A'!$E$16),0))/12+((N('Option A'!$E$12)+N('Option A'!$E$13))/12+IF(AND(O63&gt;=Scenario!$B$10,MOD(O63-Scenario!$B$10,Scenario!$B$18)=0),N('Option A'!$E$17)*N('Option A'!$E$18)+N('Option A'!$E$20),0)+IF(O63=1,N('Option A'!$E$17)*N('Option A'!$E$19)+N('Option A'!$E$21),0)+IF(O63=Scenario!$B$11,N('Option A'!$E$22),0)),"INSUFFICIENT FUNDS")))</f>
        <v/>
      </c>
      <c r="S63" s="6" t="str">
        <f>IF(O63&gt;Scenario!$B$11,"",IF(O$2&lt;&gt;"Ready",O$2,IF(ISNUMBER(P63),IF((P63+Q63)*(1+Scenario!$B$12/12)-R63&lt;0,"INSUFFICIENT FUNDS",(P63+Q63)*(1+Scenario!$B$12/12)-R63),"INSUFFICIENT FUNDS")))</f>
        <v/>
      </c>
      <c r="T63" s="6" t="str">
        <f>IF(O63&gt;Scenario!$B$11,"",IF(O$2&lt;&gt;"Ready",O$2,IF(ISNUMBER(S63),T62+R63,"INSUFFICIENT FUNDS")))</f>
        <v/>
      </c>
      <c r="U63" t="str">
        <f>IF(O63&gt;Scenario!$B$11,"",IF(O$2&lt;&gt;"Ready",O$2,IF(ISNUMBER(S63),"OK","INSUFFICIENT FUNDS")))</f>
        <v/>
      </c>
      <c r="V63">
        <v>59</v>
      </c>
      <c r="W63" s="6" t="str">
        <f>IF(V63&gt;Scenario!$B$11,"",IF(V$2&lt;&gt;"Ready",V$2,IF(AB62="OK",Z62,"INSUFFICIENT FUNDS")))</f>
        <v/>
      </c>
      <c r="X63" s="6" t="str">
        <f>IF(V63&gt;Scenario!$B$11,"",IF(V$2&lt;&gt;"Ready",V$2,IF(ISNUMBER(W63),IF(AND(V63&gt;=Scenario!$B$10,MOD(V63-Scenario!$B$10,Scenario!$B$18)=0),Scenario!$B$8,0),"INSUFFICIENT FUNDS")))</f>
        <v/>
      </c>
      <c r="Y63" s="6" t="str">
        <f>IF(V63&gt;Scenario!$B$11,"",IF(V$2&lt;&gt;"Ready",V$2,IF(ISNUMBER(W63),(W63+X63)*(N('Option A'!$E$14)+N('Option A'!$E$15)+IF(Scenario!$B$13="Gross",N('Option A'!$E$16),0))/12+((N('Option A'!$E$12)+N('Option A'!$E$13))/12+IF(AND(V63&gt;=Scenario!$B$10,MOD(V63-Scenario!$B$10,Scenario!$B$18)=0),0*0+0,0)+IF(V63=1,0*0+0,0)+IF(V63=Scenario!$B$11,0,0)),"INSUFFICIENT FUNDS")))</f>
        <v/>
      </c>
      <c r="Z63" s="6" t="str">
        <f>IF(V63&gt;Scenario!$B$11,"",IF(V$2&lt;&gt;"Ready",V$2,IF(ISNUMBER(W63),IF((W63+X63)*(1+Scenario!$B$12/12)-Y63&lt;0,"INSUFFICIENT FUNDS",(W63+X63)*(1+Scenario!$B$12/12)-Y63),"INSUFFICIENT FUNDS")))</f>
        <v/>
      </c>
      <c r="AA63" s="6" t="str">
        <f>IF(V63&gt;Scenario!$B$11,"",IF(V$2&lt;&gt;"Ready",V$2,IF(ISNUMBER(Z63),AA62+Y63,"INSUFFICIENT FUNDS")))</f>
        <v/>
      </c>
      <c r="AB63" t="str">
        <f>IF(V63&gt;Scenario!$B$11,"",IF(V$2&lt;&gt;"Ready",V$2,IF(ISNUMBER(Z63),"OK","INSUFFICIENT FUNDS")))</f>
        <v/>
      </c>
      <c r="AC63">
        <v>59</v>
      </c>
      <c r="AD63" s="6" t="str">
        <f>IF(AC63&gt;Scenario!$B$11,"",IF(AC$2&lt;&gt;"Ready",AC$2,IF(AI62="OK",AG62,"INSUFFICIENT FUNDS")))</f>
        <v/>
      </c>
      <c r="AE63" s="6" t="str">
        <f>IF(AC63&gt;Scenario!$B$11,"",IF(AC$2&lt;&gt;"Ready",AC$2,IF(ISNUMBER(AD63),IF(AND(AC63&gt;=Scenario!$B$10,MOD(AC63-Scenario!$B$10,Scenario!$B$18)=0),Scenario!$B$8,0),"INSUFFICIENT FUNDS")))</f>
        <v/>
      </c>
      <c r="AF63" s="6" t="str">
        <f>IF(AC63&gt;Scenario!$B$11,"",IF(AC$2&lt;&gt;"Ready",AC$2,IF(ISNUMBER(AD63),(AD63+AE63)*(N('Option A'!$E$14)+N('Option A'!$E$15)+IF(Scenario!$B$13="Gross",0,0))/12+((N('Option A'!$E$12)+N('Option A'!$E$13))/12+IF(AND(AC63&gt;=Scenario!$B$10,MOD(AC63-Scenario!$B$10,Scenario!$B$18)=0),N('Option A'!$E$17)*N('Option A'!$E$18)+N('Option A'!$E$20),0)+IF(AC63=1,N('Option A'!$E$17)*N('Option A'!$E$19)+N('Option A'!$E$21),0)+IF(AC63=Scenario!$B$11,N('Option A'!$E$22),0)),"INSUFFICIENT FUNDS")))</f>
        <v/>
      </c>
      <c r="AG63" s="6" t="str">
        <f>IF(AC63&gt;Scenario!$B$11,"",IF(AC$2&lt;&gt;"Ready",AC$2,IF(ISNUMBER(AD63),IF((AD63+AE63)*(1+Scenario!$B$12/12)-AF63&lt;0,"INSUFFICIENT FUNDS",(AD63+AE63)*(1+Scenario!$B$12/12)-AF63),"INSUFFICIENT FUNDS")))</f>
        <v/>
      </c>
      <c r="AH63" s="6" t="str">
        <f>IF(AC63&gt;Scenario!$B$11,"",IF(AC$2&lt;&gt;"Ready",AC$2,IF(ISNUMBER(AG63),AH62+AF63,"INSUFFICIENT FUNDS")))</f>
        <v/>
      </c>
      <c r="AI63" t="str">
        <f>IF(AC63&gt;Scenario!$B$11,"",IF(AC$2&lt;&gt;"Ready",AC$2,IF(ISNUMBER(AG63),"OK","INSUFFICIENT FUNDS")))</f>
        <v/>
      </c>
      <c r="AJ63">
        <v>59</v>
      </c>
      <c r="AK63" s="6" t="str">
        <f>IF(AJ63&gt;Scenario!$B$11,"",IF(AJ$2&lt;&gt;"Ready",AJ$2,IF(AP62="OK",AN62,"INSUFFICIENT FUNDS")))</f>
        <v/>
      </c>
      <c r="AL63" s="6" t="str">
        <f>IF(AJ63&gt;Scenario!$B$11,"",IF(AJ$2&lt;&gt;"Ready",AJ$2,IF(ISNUMBER(AK63),IF(AND(AJ63&gt;=Scenario!$B$10,MOD(AJ63-Scenario!$B$10,Scenario!$B$18)=0),Scenario!$B$8,0),"INSUFFICIENT FUNDS")))</f>
        <v/>
      </c>
      <c r="AM63" s="6" t="str">
        <f>IF(AJ63&gt;Scenario!$B$11,"",IF(AJ$2&lt;&gt;"Ready",AJ$2,IF(ISNUMBER(AK63),(AK63+AL63)*(0+0+IF(Scenario!$B$13="Gross",0,0))/12+((0+0)/12+IF(AND(AJ63&gt;=Scenario!$B$10,MOD(AJ63-Scenario!$B$10,Scenario!$B$18)=0),0*0+0,0)+IF(AJ63=1,0*0+0,0)+IF(AJ63=Scenario!$B$11,0,0)),"INSUFFICIENT FUNDS")))</f>
        <v/>
      </c>
      <c r="AN63" s="6" t="str">
        <f>IF(AJ63&gt;Scenario!$B$11,"",IF(AJ$2&lt;&gt;"Ready",AJ$2,IF(ISNUMBER(AK63),IF((AK63+AL63)*(1+Scenario!$B$12/12)-AM63&lt;0,"INSUFFICIENT FUNDS",(AK63+AL63)*(1+Scenario!$B$12/12)-AM63),"INSUFFICIENT FUNDS")))</f>
        <v/>
      </c>
      <c r="AO63" s="6" t="str">
        <f>IF(AJ63&gt;Scenario!$B$11,"",IF(AJ$2&lt;&gt;"Ready",AJ$2,IF(ISNUMBER(AN63),AO62+AM63,"INSUFFICIENT FUNDS")))</f>
        <v/>
      </c>
      <c r="AP63" t="str">
        <f>IF(AJ63&gt;Scenario!$B$11,"",IF(AJ$2&lt;&gt;"Ready",AJ$2,IF(ISNUMBER(AN63),"OK","INSUFFICIENT FUNDS")))</f>
        <v/>
      </c>
    </row>
    <row r="64" spans="1:42" ht="32.1" customHeight="1" x14ac:dyDescent="0.2">
      <c r="A64">
        <v>60</v>
      </c>
      <c r="B64" s="6" t="str">
        <f>IF(A64&gt;Scenario!$B$11,"",IF(A$2&lt;&gt;"Ready",A$2,IF(G63="OK",E63,"INSUFFICIENT FUNDS")))</f>
        <v/>
      </c>
      <c r="C64" s="6" t="str">
        <f>IF(A64&gt;Scenario!$B$11,"",IF(A$2&lt;&gt;"Ready",A$2,IF(ISNUMBER(B64),IF(AND(A64&gt;=Scenario!$B$10,MOD(A64-Scenario!$B$10,Scenario!$B$18)=0),Scenario!$B$8,0),"INSUFFICIENT FUNDS")))</f>
        <v/>
      </c>
      <c r="D64" s="6" t="str">
        <f>IF(A64&gt;Scenario!$B$11,"",IF(A$2&lt;&gt;"Ready",A$2,IF(ISNUMBER(B64),(B64+C64)*(N('Option A'!$E$14)+N('Option A'!$E$15)+IF(Scenario!$B$13="Gross",N('Option A'!$E$16),0))/12+((N('Option A'!$E$12)+N('Option A'!$E$13))/12+IF(AND(A64&gt;=Scenario!$B$10,MOD(A64-Scenario!$B$10,Scenario!$B$18)=0),N('Option A'!$E$17)*N('Option A'!$E$18)+N('Option A'!$E$20),0)+IF(A64=1,N('Option A'!$E$17)*N('Option A'!$E$19)+N('Option A'!$E$21),0)+IF(A64=Scenario!$B$11,N('Option A'!$E$22),0)),"INSUFFICIENT FUNDS")))</f>
        <v/>
      </c>
      <c r="E64" s="6" t="str">
        <f>IF(A64&gt;Scenario!$B$11,"",IF(A$2&lt;&gt;"Ready",A$2,IF(ISNUMBER(B64),IF((B64+C64)*(1+Scenario!$B$12/12)-D64&lt;0,"INSUFFICIENT FUNDS",(B64+C64)*(1+Scenario!$B$12/12)-D64),"INSUFFICIENT FUNDS")))</f>
        <v/>
      </c>
      <c r="F64" s="6" t="str">
        <f>IF(A64&gt;Scenario!$B$11,"",IF(A$2&lt;&gt;"Ready",A$2,IF(ISNUMBER(E64),F63+D64,"INSUFFICIENT FUNDS")))</f>
        <v/>
      </c>
      <c r="G64" t="str">
        <f>IF(A64&gt;Scenario!$B$11,"",IF(A$2&lt;&gt;"Ready",A$2,IF(ISNUMBER(E64),"OK","INSUFFICIENT FUNDS")))</f>
        <v/>
      </c>
      <c r="H64">
        <v>60</v>
      </c>
      <c r="I64" s="6" t="str">
        <f>IF(H64&gt;Scenario!$B$11,"",IF(H$2&lt;&gt;"Ready",H$2,IF(N63="OK",L63,"INSUFFICIENT FUNDS")))</f>
        <v/>
      </c>
      <c r="J64" s="6" t="str">
        <f>IF(H64&gt;Scenario!$B$11,"",IF(H$2&lt;&gt;"Ready",H$2,IF(ISNUMBER(I64),IF(AND(H64&gt;=Scenario!$B$10,MOD(H64-Scenario!$B$10,Scenario!$B$18)=0),Scenario!$B$8,0),"INSUFFICIENT FUNDS")))</f>
        <v/>
      </c>
      <c r="K64" s="6" t="str">
        <f>IF(H64&gt;Scenario!$B$11,"",IF(H$2&lt;&gt;"Ready",H$2,IF(ISNUMBER(I64),(I64+J64)*(N('Option A'!$E$14)+N('Option A'!$E$15)+IF(Scenario!$B$13="Gross",N('Option A'!$E$16),0))/12+((0+0)/12+IF(AND(H64&gt;=Scenario!$B$10,MOD(H64-Scenario!$B$10,Scenario!$B$18)=0),N('Option A'!$E$17)*N('Option A'!$E$18)+N('Option A'!$E$20),0)+IF(H64=1,N('Option A'!$E$17)*N('Option A'!$E$19)+N('Option A'!$E$21),0)+IF(H64=Scenario!$B$11,N('Option A'!$E$22),0)),"INSUFFICIENT FUNDS")))</f>
        <v/>
      </c>
      <c r="L64" s="6" t="str">
        <f>IF(H64&gt;Scenario!$B$11,"",IF(H$2&lt;&gt;"Ready",H$2,IF(ISNUMBER(I64),IF((I64+J64)*(1+Scenario!$B$12/12)-K64&lt;0,"INSUFFICIENT FUNDS",(I64+J64)*(1+Scenario!$B$12/12)-K64),"INSUFFICIENT FUNDS")))</f>
        <v/>
      </c>
      <c r="M64" s="6" t="str">
        <f>IF(H64&gt;Scenario!$B$11,"",IF(H$2&lt;&gt;"Ready",H$2,IF(ISNUMBER(L64),M63+K64,"INSUFFICIENT FUNDS")))</f>
        <v/>
      </c>
      <c r="N64" t="str">
        <f>IF(H64&gt;Scenario!$B$11,"",IF(H$2&lt;&gt;"Ready",H$2,IF(ISNUMBER(L64),"OK","INSUFFICIENT FUNDS")))</f>
        <v/>
      </c>
      <c r="O64">
        <v>60</v>
      </c>
      <c r="P64" s="6" t="str">
        <f>IF(O64&gt;Scenario!$B$11,"",IF(O$2&lt;&gt;"Ready",O$2,IF(U63="OK",S63,"INSUFFICIENT FUNDS")))</f>
        <v/>
      </c>
      <c r="Q64" s="6" t="str">
        <f>IF(O64&gt;Scenario!$B$11,"",IF(O$2&lt;&gt;"Ready",O$2,IF(ISNUMBER(P64),IF(AND(O64&gt;=Scenario!$B$10,MOD(O64-Scenario!$B$10,Scenario!$B$18)=0),Scenario!$B$8,0),"INSUFFICIENT FUNDS")))</f>
        <v/>
      </c>
      <c r="R64" s="6" t="str">
        <f>IF(O64&gt;Scenario!$B$11,"",IF(O$2&lt;&gt;"Ready",O$2,IF(ISNUMBER(P64),(P64+Q64)*(0+N('Option A'!$E$15)+IF(Scenario!$B$13="Gross",N('Option A'!$E$16),0))/12+((N('Option A'!$E$12)+N('Option A'!$E$13))/12+IF(AND(O64&gt;=Scenario!$B$10,MOD(O64-Scenario!$B$10,Scenario!$B$18)=0),N('Option A'!$E$17)*N('Option A'!$E$18)+N('Option A'!$E$20),0)+IF(O64=1,N('Option A'!$E$17)*N('Option A'!$E$19)+N('Option A'!$E$21),0)+IF(O64=Scenario!$B$11,N('Option A'!$E$22),0)),"INSUFFICIENT FUNDS")))</f>
        <v/>
      </c>
      <c r="S64" s="6" t="str">
        <f>IF(O64&gt;Scenario!$B$11,"",IF(O$2&lt;&gt;"Ready",O$2,IF(ISNUMBER(P64),IF((P64+Q64)*(1+Scenario!$B$12/12)-R64&lt;0,"INSUFFICIENT FUNDS",(P64+Q64)*(1+Scenario!$B$12/12)-R64),"INSUFFICIENT FUNDS")))</f>
        <v/>
      </c>
      <c r="T64" s="6" t="str">
        <f>IF(O64&gt;Scenario!$B$11,"",IF(O$2&lt;&gt;"Ready",O$2,IF(ISNUMBER(S64),T63+R64,"INSUFFICIENT FUNDS")))</f>
        <v/>
      </c>
      <c r="U64" t="str">
        <f>IF(O64&gt;Scenario!$B$11,"",IF(O$2&lt;&gt;"Ready",O$2,IF(ISNUMBER(S64),"OK","INSUFFICIENT FUNDS")))</f>
        <v/>
      </c>
      <c r="V64">
        <v>60</v>
      </c>
      <c r="W64" s="6" t="str">
        <f>IF(V64&gt;Scenario!$B$11,"",IF(V$2&lt;&gt;"Ready",V$2,IF(AB63="OK",Z63,"INSUFFICIENT FUNDS")))</f>
        <v/>
      </c>
      <c r="X64" s="6" t="str">
        <f>IF(V64&gt;Scenario!$B$11,"",IF(V$2&lt;&gt;"Ready",V$2,IF(ISNUMBER(W64),IF(AND(V64&gt;=Scenario!$B$10,MOD(V64-Scenario!$B$10,Scenario!$B$18)=0),Scenario!$B$8,0),"INSUFFICIENT FUNDS")))</f>
        <v/>
      </c>
      <c r="Y64" s="6" t="str">
        <f>IF(V64&gt;Scenario!$B$11,"",IF(V$2&lt;&gt;"Ready",V$2,IF(ISNUMBER(W64),(W64+X64)*(N('Option A'!$E$14)+N('Option A'!$E$15)+IF(Scenario!$B$13="Gross",N('Option A'!$E$16),0))/12+((N('Option A'!$E$12)+N('Option A'!$E$13))/12+IF(AND(V64&gt;=Scenario!$B$10,MOD(V64-Scenario!$B$10,Scenario!$B$18)=0),0*0+0,0)+IF(V64=1,0*0+0,0)+IF(V64=Scenario!$B$11,0,0)),"INSUFFICIENT FUNDS")))</f>
        <v/>
      </c>
      <c r="Z64" s="6" t="str">
        <f>IF(V64&gt;Scenario!$B$11,"",IF(V$2&lt;&gt;"Ready",V$2,IF(ISNUMBER(W64),IF((W64+X64)*(1+Scenario!$B$12/12)-Y64&lt;0,"INSUFFICIENT FUNDS",(W64+X64)*(1+Scenario!$B$12/12)-Y64),"INSUFFICIENT FUNDS")))</f>
        <v/>
      </c>
      <c r="AA64" s="6" t="str">
        <f>IF(V64&gt;Scenario!$B$11,"",IF(V$2&lt;&gt;"Ready",V$2,IF(ISNUMBER(Z64),AA63+Y64,"INSUFFICIENT FUNDS")))</f>
        <v/>
      </c>
      <c r="AB64" t="str">
        <f>IF(V64&gt;Scenario!$B$11,"",IF(V$2&lt;&gt;"Ready",V$2,IF(ISNUMBER(Z64),"OK","INSUFFICIENT FUNDS")))</f>
        <v/>
      </c>
      <c r="AC64">
        <v>60</v>
      </c>
      <c r="AD64" s="6" t="str">
        <f>IF(AC64&gt;Scenario!$B$11,"",IF(AC$2&lt;&gt;"Ready",AC$2,IF(AI63="OK",AG63,"INSUFFICIENT FUNDS")))</f>
        <v/>
      </c>
      <c r="AE64" s="6" t="str">
        <f>IF(AC64&gt;Scenario!$B$11,"",IF(AC$2&lt;&gt;"Ready",AC$2,IF(ISNUMBER(AD64),IF(AND(AC64&gt;=Scenario!$B$10,MOD(AC64-Scenario!$B$10,Scenario!$B$18)=0),Scenario!$B$8,0),"INSUFFICIENT FUNDS")))</f>
        <v/>
      </c>
      <c r="AF64" s="6" t="str">
        <f>IF(AC64&gt;Scenario!$B$11,"",IF(AC$2&lt;&gt;"Ready",AC$2,IF(ISNUMBER(AD64),(AD64+AE64)*(N('Option A'!$E$14)+N('Option A'!$E$15)+IF(Scenario!$B$13="Gross",0,0))/12+((N('Option A'!$E$12)+N('Option A'!$E$13))/12+IF(AND(AC64&gt;=Scenario!$B$10,MOD(AC64-Scenario!$B$10,Scenario!$B$18)=0),N('Option A'!$E$17)*N('Option A'!$E$18)+N('Option A'!$E$20),0)+IF(AC64=1,N('Option A'!$E$17)*N('Option A'!$E$19)+N('Option A'!$E$21),0)+IF(AC64=Scenario!$B$11,N('Option A'!$E$22),0)),"INSUFFICIENT FUNDS")))</f>
        <v/>
      </c>
      <c r="AG64" s="6" t="str">
        <f>IF(AC64&gt;Scenario!$B$11,"",IF(AC$2&lt;&gt;"Ready",AC$2,IF(ISNUMBER(AD64),IF((AD64+AE64)*(1+Scenario!$B$12/12)-AF64&lt;0,"INSUFFICIENT FUNDS",(AD64+AE64)*(1+Scenario!$B$12/12)-AF64),"INSUFFICIENT FUNDS")))</f>
        <v/>
      </c>
      <c r="AH64" s="6" t="str">
        <f>IF(AC64&gt;Scenario!$B$11,"",IF(AC$2&lt;&gt;"Ready",AC$2,IF(ISNUMBER(AG64),AH63+AF64,"INSUFFICIENT FUNDS")))</f>
        <v/>
      </c>
      <c r="AI64" t="str">
        <f>IF(AC64&gt;Scenario!$B$11,"",IF(AC$2&lt;&gt;"Ready",AC$2,IF(ISNUMBER(AG64),"OK","INSUFFICIENT FUNDS")))</f>
        <v/>
      </c>
      <c r="AJ64">
        <v>60</v>
      </c>
      <c r="AK64" s="6" t="str">
        <f>IF(AJ64&gt;Scenario!$B$11,"",IF(AJ$2&lt;&gt;"Ready",AJ$2,IF(AP63="OK",AN63,"INSUFFICIENT FUNDS")))</f>
        <v/>
      </c>
      <c r="AL64" s="6" t="str">
        <f>IF(AJ64&gt;Scenario!$B$11,"",IF(AJ$2&lt;&gt;"Ready",AJ$2,IF(ISNUMBER(AK64),IF(AND(AJ64&gt;=Scenario!$B$10,MOD(AJ64-Scenario!$B$10,Scenario!$B$18)=0),Scenario!$B$8,0),"INSUFFICIENT FUNDS")))</f>
        <v/>
      </c>
      <c r="AM64" s="6" t="str">
        <f>IF(AJ64&gt;Scenario!$B$11,"",IF(AJ$2&lt;&gt;"Ready",AJ$2,IF(ISNUMBER(AK64),(AK64+AL64)*(0+0+IF(Scenario!$B$13="Gross",0,0))/12+((0+0)/12+IF(AND(AJ64&gt;=Scenario!$B$10,MOD(AJ64-Scenario!$B$10,Scenario!$B$18)=0),0*0+0,0)+IF(AJ64=1,0*0+0,0)+IF(AJ64=Scenario!$B$11,0,0)),"INSUFFICIENT FUNDS")))</f>
        <v/>
      </c>
      <c r="AN64" s="6" t="str">
        <f>IF(AJ64&gt;Scenario!$B$11,"",IF(AJ$2&lt;&gt;"Ready",AJ$2,IF(ISNUMBER(AK64),IF((AK64+AL64)*(1+Scenario!$B$12/12)-AM64&lt;0,"INSUFFICIENT FUNDS",(AK64+AL64)*(1+Scenario!$B$12/12)-AM64),"INSUFFICIENT FUNDS")))</f>
        <v/>
      </c>
      <c r="AO64" s="6" t="str">
        <f>IF(AJ64&gt;Scenario!$B$11,"",IF(AJ$2&lt;&gt;"Ready",AJ$2,IF(ISNUMBER(AN64),AO63+AM64,"INSUFFICIENT FUNDS")))</f>
        <v/>
      </c>
      <c r="AP64" t="str">
        <f>IF(AJ64&gt;Scenario!$B$11,"",IF(AJ$2&lt;&gt;"Ready",AJ$2,IF(ISNUMBER(AN64),"OK","INSUFFICIENT FUNDS")))</f>
        <v/>
      </c>
    </row>
    <row r="65" spans="1:42" ht="32.1" customHeight="1" x14ac:dyDescent="0.2">
      <c r="A65">
        <v>61</v>
      </c>
      <c r="B65" s="6" t="str">
        <f>IF(A65&gt;Scenario!$B$11,"",IF(A$2&lt;&gt;"Ready",A$2,IF(G64="OK",E64,"INSUFFICIENT FUNDS")))</f>
        <v/>
      </c>
      <c r="C65" s="6" t="str">
        <f>IF(A65&gt;Scenario!$B$11,"",IF(A$2&lt;&gt;"Ready",A$2,IF(ISNUMBER(B65),IF(AND(A65&gt;=Scenario!$B$10,MOD(A65-Scenario!$B$10,Scenario!$B$18)=0),Scenario!$B$8,0),"INSUFFICIENT FUNDS")))</f>
        <v/>
      </c>
      <c r="D65" s="6" t="str">
        <f>IF(A65&gt;Scenario!$B$11,"",IF(A$2&lt;&gt;"Ready",A$2,IF(ISNUMBER(B65),(B65+C65)*(N('Option A'!$E$14)+N('Option A'!$E$15)+IF(Scenario!$B$13="Gross",N('Option A'!$E$16),0))/12+((N('Option A'!$E$12)+N('Option A'!$E$13))/12+IF(AND(A65&gt;=Scenario!$B$10,MOD(A65-Scenario!$B$10,Scenario!$B$18)=0),N('Option A'!$E$17)*N('Option A'!$E$18)+N('Option A'!$E$20),0)+IF(A65=1,N('Option A'!$E$17)*N('Option A'!$E$19)+N('Option A'!$E$21),0)+IF(A65=Scenario!$B$11,N('Option A'!$E$22),0)),"INSUFFICIENT FUNDS")))</f>
        <v/>
      </c>
      <c r="E65" s="6" t="str">
        <f>IF(A65&gt;Scenario!$B$11,"",IF(A$2&lt;&gt;"Ready",A$2,IF(ISNUMBER(B65),IF((B65+C65)*(1+Scenario!$B$12/12)-D65&lt;0,"INSUFFICIENT FUNDS",(B65+C65)*(1+Scenario!$B$12/12)-D65),"INSUFFICIENT FUNDS")))</f>
        <v/>
      </c>
      <c r="F65" s="6" t="str">
        <f>IF(A65&gt;Scenario!$B$11,"",IF(A$2&lt;&gt;"Ready",A$2,IF(ISNUMBER(E65),F64+D65,"INSUFFICIENT FUNDS")))</f>
        <v/>
      </c>
      <c r="G65" t="str">
        <f>IF(A65&gt;Scenario!$B$11,"",IF(A$2&lt;&gt;"Ready",A$2,IF(ISNUMBER(E65),"OK","INSUFFICIENT FUNDS")))</f>
        <v/>
      </c>
      <c r="H65">
        <v>61</v>
      </c>
      <c r="I65" s="6" t="str">
        <f>IF(H65&gt;Scenario!$B$11,"",IF(H$2&lt;&gt;"Ready",H$2,IF(N64="OK",L64,"INSUFFICIENT FUNDS")))</f>
        <v/>
      </c>
      <c r="J65" s="6" t="str">
        <f>IF(H65&gt;Scenario!$B$11,"",IF(H$2&lt;&gt;"Ready",H$2,IF(ISNUMBER(I65),IF(AND(H65&gt;=Scenario!$B$10,MOD(H65-Scenario!$B$10,Scenario!$B$18)=0),Scenario!$B$8,0),"INSUFFICIENT FUNDS")))</f>
        <v/>
      </c>
      <c r="K65" s="6" t="str">
        <f>IF(H65&gt;Scenario!$B$11,"",IF(H$2&lt;&gt;"Ready",H$2,IF(ISNUMBER(I65),(I65+J65)*(N('Option A'!$E$14)+N('Option A'!$E$15)+IF(Scenario!$B$13="Gross",N('Option A'!$E$16),0))/12+((0+0)/12+IF(AND(H65&gt;=Scenario!$B$10,MOD(H65-Scenario!$B$10,Scenario!$B$18)=0),N('Option A'!$E$17)*N('Option A'!$E$18)+N('Option A'!$E$20),0)+IF(H65=1,N('Option A'!$E$17)*N('Option A'!$E$19)+N('Option A'!$E$21),0)+IF(H65=Scenario!$B$11,N('Option A'!$E$22),0)),"INSUFFICIENT FUNDS")))</f>
        <v/>
      </c>
      <c r="L65" s="6" t="str">
        <f>IF(H65&gt;Scenario!$B$11,"",IF(H$2&lt;&gt;"Ready",H$2,IF(ISNUMBER(I65),IF((I65+J65)*(1+Scenario!$B$12/12)-K65&lt;0,"INSUFFICIENT FUNDS",(I65+J65)*(1+Scenario!$B$12/12)-K65),"INSUFFICIENT FUNDS")))</f>
        <v/>
      </c>
      <c r="M65" s="6" t="str">
        <f>IF(H65&gt;Scenario!$B$11,"",IF(H$2&lt;&gt;"Ready",H$2,IF(ISNUMBER(L65),M64+K65,"INSUFFICIENT FUNDS")))</f>
        <v/>
      </c>
      <c r="N65" t="str">
        <f>IF(H65&gt;Scenario!$B$11,"",IF(H$2&lt;&gt;"Ready",H$2,IF(ISNUMBER(L65),"OK","INSUFFICIENT FUNDS")))</f>
        <v/>
      </c>
      <c r="O65">
        <v>61</v>
      </c>
      <c r="P65" s="6" t="str">
        <f>IF(O65&gt;Scenario!$B$11,"",IF(O$2&lt;&gt;"Ready",O$2,IF(U64="OK",S64,"INSUFFICIENT FUNDS")))</f>
        <v/>
      </c>
      <c r="Q65" s="6" t="str">
        <f>IF(O65&gt;Scenario!$B$11,"",IF(O$2&lt;&gt;"Ready",O$2,IF(ISNUMBER(P65),IF(AND(O65&gt;=Scenario!$B$10,MOD(O65-Scenario!$B$10,Scenario!$B$18)=0),Scenario!$B$8,0),"INSUFFICIENT FUNDS")))</f>
        <v/>
      </c>
      <c r="R65" s="6" t="str">
        <f>IF(O65&gt;Scenario!$B$11,"",IF(O$2&lt;&gt;"Ready",O$2,IF(ISNUMBER(P65),(P65+Q65)*(0+N('Option A'!$E$15)+IF(Scenario!$B$13="Gross",N('Option A'!$E$16),0))/12+((N('Option A'!$E$12)+N('Option A'!$E$13))/12+IF(AND(O65&gt;=Scenario!$B$10,MOD(O65-Scenario!$B$10,Scenario!$B$18)=0),N('Option A'!$E$17)*N('Option A'!$E$18)+N('Option A'!$E$20),0)+IF(O65=1,N('Option A'!$E$17)*N('Option A'!$E$19)+N('Option A'!$E$21),0)+IF(O65=Scenario!$B$11,N('Option A'!$E$22),0)),"INSUFFICIENT FUNDS")))</f>
        <v/>
      </c>
      <c r="S65" s="6" t="str">
        <f>IF(O65&gt;Scenario!$B$11,"",IF(O$2&lt;&gt;"Ready",O$2,IF(ISNUMBER(P65),IF((P65+Q65)*(1+Scenario!$B$12/12)-R65&lt;0,"INSUFFICIENT FUNDS",(P65+Q65)*(1+Scenario!$B$12/12)-R65),"INSUFFICIENT FUNDS")))</f>
        <v/>
      </c>
      <c r="T65" s="6" t="str">
        <f>IF(O65&gt;Scenario!$B$11,"",IF(O$2&lt;&gt;"Ready",O$2,IF(ISNUMBER(S65),T64+R65,"INSUFFICIENT FUNDS")))</f>
        <v/>
      </c>
      <c r="U65" t="str">
        <f>IF(O65&gt;Scenario!$B$11,"",IF(O$2&lt;&gt;"Ready",O$2,IF(ISNUMBER(S65),"OK","INSUFFICIENT FUNDS")))</f>
        <v/>
      </c>
      <c r="V65">
        <v>61</v>
      </c>
      <c r="W65" s="6" t="str">
        <f>IF(V65&gt;Scenario!$B$11,"",IF(V$2&lt;&gt;"Ready",V$2,IF(AB64="OK",Z64,"INSUFFICIENT FUNDS")))</f>
        <v/>
      </c>
      <c r="X65" s="6" t="str">
        <f>IF(V65&gt;Scenario!$B$11,"",IF(V$2&lt;&gt;"Ready",V$2,IF(ISNUMBER(W65),IF(AND(V65&gt;=Scenario!$B$10,MOD(V65-Scenario!$B$10,Scenario!$B$18)=0),Scenario!$B$8,0),"INSUFFICIENT FUNDS")))</f>
        <v/>
      </c>
      <c r="Y65" s="6" t="str">
        <f>IF(V65&gt;Scenario!$B$11,"",IF(V$2&lt;&gt;"Ready",V$2,IF(ISNUMBER(W65),(W65+X65)*(N('Option A'!$E$14)+N('Option A'!$E$15)+IF(Scenario!$B$13="Gross",N('Option A'!$E$16),0))/12+((N('Option A'!$E$12)+N('Option A'!$E$13))/12+IF(AND(V65&gt;=Scenario!$B$10,MOD(V65-Scenario!$B$10,Scenario!$B$18)=0),0*0+0,0)+IF(V65=1,0*0+0,0)+IF(V65=Scenario!$B$11,0,0)),"INSUFFICIENT FUNDS")))</f>
        <v/>
      </c>
      <c r="Z65" s="6" t="str">
        <f>IF(V65&gt;Scenario!$B$11,"",IF(V$2&lt;&gt;"Ready",V$2,IF(ISNUMBER(W65),IF((W65+X65)*(1+Scenario!$B$12/12)-Y65&lt;0,"INSUFFICIENT FUNDS",(W65+X65)*(1+Scenario!$B$12/12)-Y65),"INSUFFICIENT FUNDS")))</f>
        <v/>
      </c>
      <c r="AA65" s="6" t="str">
        <f>IF(V65&gt;Scenario!$B$11,"",IF(V$2&lt;&gt;"Ready",V$2,IF(ISNUMBER(Z65),AA64+Y65,"INSUFFICIENT FUNDS")))</f>
        <v/>
      </c>
      <c r="AB65" t="str">
        <f>IF(V65&gt;Scenario!$B$11,"",IF(V$2&lt;&gt;"Ready",V$2,IF(ISNUMBER(Z65),"OK","INSUFFICIENT FUNDS")))</f>
        <v/>
      </c>
      <c r="AC65">
        <v>61</v>
      </c>
      <c r="AD65" s="6" t="str">
        <f>IF(AC65&gt;Scenario!$B$11,"",IF(AC$2&lt;&gt;"Ready",AC$2,IF(AI64="OK",AG64,"INSUFFICIENT FUNDS")))</f>
        <v/>
      </c>
      <c r="AE65" s="6" t="str">
        <f>IF(AC65&gt;Scenario!$B$11,"",IF(AC$2&lt;&gt;"Ready",AC$2,IF(ISNUMBER(AD65),IF(AND(AC65&gt;=Scenario!$B$10,MOD(AC65-Scenario!$B$10,Scenario!$B$18)=0),Scenario!$B$8,0),"INSUFFICIENT FUNDS")))</f>
        <v/>
      </c>
      <c r="AF65" s="6" t="str">
        <f>IF(AC65&gt;Scenario!$B$11,"",IF(AC$2&lt;&gt;"Ready",AC$2,IF(ISNUMBER(AD65),(AD65+AE65)*(N('Option A'!$E$14)+N('Option A'!$E$15)+IF(Scenario!$B$13="Gross",0,0))/12+((N('Option A'!$E$12)+N('Option A'!$E$13))/12+IF(AND(AC65&gt;=Scenario!$B$10,MOD(AC65-Scenario!$B$10,Scenario!$B$18)=0),N('Option A'!$E$17)*N('Option A'!$E$18)+N('Option A'!$E$20),0)+IF(AC65=1,N('Option A'!$E$17)*N('Option A'!$E$19)+N('Option A'!$E$21),0)+IF(AC65=Scenario!$B$11,N('Option A'!$E$22),0)),"INSUFFICIENT FUNDS")))</f>
        <v/>
      </c>
      <c r="AG65" s="6" t="str">
        <f>IF(AC65&gt;Scenario!$B$11,"",IF(AC$2&lt;&gt;"Ready",AC$2,IF(ISNUMBER(AD65),IF((AD65+AE65)*(1+Scenario!$B$12/12)-AF65&lt;0,"INSUFFICIENT FUNDS",(AD65+AE65)*(1+Scenario!$B$12/12)-AF65),"INSUFFICIENT FUNDS")))</f>
        <v/>
      </c>
      <c r="AH65" s="6" t="str">
        <f>IF(AC65&gt;Scenario!$B$11,"",IF(AC$2&lt;&gt;"Ready",AC$2,IF(ISNUMBER(AG65),AH64+AF65,"INSUFFICIENT FUNDS")))</f>
        <v/>
      </c>
      <c r="AI65" t="str">
        <f>IF(AC65&gt;Scenario!$B$11,"",IF(AC$2&lt;&gt;"Ready",AC$2,IF(ISNUMBER(AG65),"OK","INSUFFICIENT FUNDS")))</f>
        <v/>
      </c>
      <c r="AJ65">
        <v>61</v>
      </c>
      <c r="AK65" s="6" t="str">
        <f>IF(AJ65&gt;Scenario!$B$11,"",IF(AJ$2&lt;&gt;"Ready",AJ$2,IF(AP64="OK",AN64,"INSUFFICIENT FUNDS")))</f>
        <v/>
      </c>
      <c r="AL65" s="6" t="str">
        <f>IF(AJ65&gt;Scenario!$B$11,"",IF(AJ$2&lt;&gt;"Ready",AJ$2,IF(ISNUMBER(AK65),IF(AND(AJ65&gt;=Scenario!$B$10,MOD(AJ65-Scenario!$B$10,Scenario!$B$18)=0),Scenario!$B$8,0),"INSUFFICIENT FUNDS")))</f>
        <v/>
      </c>
      <c r="AM65" s="6" t="str">
        <f>IF(AJ65&gt;Scenario!$B$11,"",IF(AJ$2&lt;&gt;"Ready",AJ$2,IF(ISNUMBER(AK65),(AK65+AL65)*(0+0+IF(Scenario!$B$13="Gross",0,0))/12+((0+0)/12+IF(AND(AJ65&gt;=Scenario!$B$10,MOD(AJ65-Scenario!$B$10,Scenario!$B$18)=0),0*0+0,0)+IF(AJ65=1,0*0+0,0)+IF(AJ65=Scenario!$B$11,0,0)),"INSUFFICIENT FUNDS")))</f>
        <v/>
      </c>
      <c r="AN65" s="6" t="str">
        <f>IF(AJ65&gt;Scenario!$B$11,"",IF(AJ$2&lt;&gt;"Ready",AJ$2,IF(ISNUMBER(AK65),IF((AK65+AL65)*(1+Scenario!$B$12/12)-AM65&lt;0,"INSUFFICIENT FUNDS",(AK65+AL65)*(1+Scenario!$B$12/12)-AM65),"INSUFFICIENT FUNDS")))</f>
        <v/>
      </c>
      <c r="AO65" s="6" t="str">
        <f>IF(AJ65&gt;Scenario!$B$11,"",IF(AJ$2&lt;&gt;"Ready",AJ$2,IF(ISNUMBER(AN65),AO64+AM65,"INSUFFICIENT FUNDS")))</f>
        <v/>
      </c>
      <c r="AP65" t="str">
        <f>IF(AJ65&gt;Scenario!$B$11,"",IF(AJ$2&lt;&gt;"Ready",AJ$2,IF(ISNUMBER(AN65),"OK","INSUFFICIENT FUNDS")))</f>
        <v/>
      </c>
    </row>
    <row r="66" spans="1:42" ht="32.1" customHeight="1" x14ac:dyDescent="0.2">
      <c r="A66">
        <v>62</v>
      </c>
      <c r="B66" s="6" t="str">
        <f>IF(A66&gt;Scenario!$B$11,"",IF(A$2&lt;&gt;"Ready",A$2,IF(G65="OK",E65,"INSUFFICIENT FUNDS")))</f>
        <v/>
      </c>
      <c r="C66" s="6" t="str">
        <f>IF(A66&gt;Scenario!$B$11,"",IF(A$2&lt;&gt;"Ready",A$2,IF(ISNUMBER(B66),IF(AND(A66&gt;=Scenario!$B$10,MOD(A66-Scenario!$B$10,Scenario!$B$18)=0),Scenario!$B$8,0),"INSUFFICIENT FUNDS")))</f>
        <v/>
      </c>
      <c r="D66" s="6" t="str">
        <f>IF(A66&gt;Scenario!$B$11,"",IF(A$2&lt;&gt;"Ready",A$2,IF(ISNUMBER(B66),(B66+C66)*(N('Option A'!$E$14)+N('Option A'!$E$15)+IF(Scenario!$B$13="Gross",N('Option A'!$E$16),0))/12+((N('Option A'!$E$12)+N('Option A'!$E$13))/12+IF(AND(A66&gt;=Scenario!$B$10,MOD(A66-Scenario!$B$10,Scenario!$B$18)=0),N('Option A'!$E$17)*N('Option A'!$E$18)+N('Option A'!$E$20),0)+IF(A66=1,N('Option A'!$E$17)*N('Option A'!$E$19)+N('Option A'!$E$21),0)+IF(A66=Scenario!$B$11,N('Option A'!$E$22),0)),"INSUFFICIENT FUNDS")))</f>
        <v/>
      </c>
      <c r="E66" s="6" t="str">
        <f>IF(A66&gt;Scenario!$B$11,"",IF(A$2&lt;&gt;"Ready",A$2,IF(ISNUMBER(B66),IF((B66+C66)*(1+Scenario!$B$12/12)-D66&lt;0,"INSUFFICIENT FUNDS",(B66+C66)*(1+Scenario!$B$12/12)-D66),"INSUFFICIENT FUNDS")))</f>
        <v/>
      </c>
      <c r="F66" s="6" t="str">
        <f>IF(A66&gt;Scenario!$B$11,"",IF(A$2&lt;&gt;"Ready",A$2,IF(ISNUMBER(E66),F65+D66,"INSUFFICIENT FUNDS")))</f>
        <v/>
      </c>
      <c r="G66" t="str">
        <f>IF(A66&gt;Scenario!$B$11,"",IF(A$2&lt;&gt;"Ready",A$2,IF(ISNUMBER(E66),"OK","INSUFFICIENT FUNDS")))</f>
        <v/>
      </c>
      <c r="H66">
        <v>62</v>
      </c>
      <c r="I66" s="6" t="str">
        <f>IF(H66&gt;Scenario!$B$11,"",IF(H$2&lt;&gt;"Ready",H$2,IF(N65="OK",L65,"INSUFFICIENT FUNDS")))</f>
        <v/>
      </c>
      <c r="J66" s="6" t="str">
        <f>IF(H66&gt;Scenario!$B$11,"",IF(H$2&lt;&gt;"Ready",H$2,IF(ISNUMBER(I66),IF(AND(H66&gt;=Scenario!$B$10,MOD(H66-Scenario!$B$10,Scenario!$B$18)=0),Scenario!$B$8,0),"INSUFFICIENT FUNDS")))</f>
        <v/>
      </c>
      <c r="K66" s="6" t="str">
        <f>IF(H66&gt;Scenario!$B$11,"",IF(H$2&lt;&gt;"Ready",H$2,IF(ISNUMBER(I66),(I66+J66)*(N('Option A'!$E$14)+N('Option A'!$E$15)+IF(Scenario!$B$13="Gross",N('Option A'!$E$16),0))/12+((0+0)/12+IF(AND(H66&gt;=Scenario!$B$10,MOD(H66-Scenario!$B$10,Scenario!$B$18)=0),N('Option A'!$E$17)*N('Option A'!$E$18)+N('Option A'!$E$20),0)+IF(H66=1,N('Option A'!$E$17)*N('Option A'!$E$19)+N('Option A'!$E$21),0)+IF(H66=Scenario!$B$11,N('Option A'!$E$22),0)),"INSUFFICIENT FUNDS")))</f>
        <v/>
      </c>
      <c r="L66" s="6" t="str">
        <f>IF(H66&gt;Scenario!$B$11,"",IF(H$2&lt;&gt;"Ready",H$2,IF(ISNUMBER(I66),IF((I66+J66)*(1+Scenario!$B$12/12)-K66&lt;0,"INSUFFICIENT FUNDS",(I66+J66)*(1+Scenario!$B$12/12)-K66),"INSUFFICIENT FUNDS")))</f>
        <v/>
      </c>
      <c r="M66" s="6" t="str">
        <f>IF(H66&gt;Scenario!$B$11,"",IF(H$2&lt;&gt;"Ready",H$2,IF(ISNUMBER(L66),M65+K66,"INSUFFICIENT FUNDS")))</f>
        <v/>
      </c>
      <c r="N66" t="str">
        <f>IF(H66&gt;Scenario!$B$11,"",IF(H$2&lt;&gt;"Ready",H$2,IF(ISNUMBER(L66),"OK","INSUFFICIENT FUNDS")))</f>
        <v/>
      </c>
      <c r="O66">
        <v>62</v>
      </c>
      <c r="P66" s="6" t="str">
        <f>IF(O66&gt;Scenario!$B$11,"",IF(O$2&lt;&gt;"Ready",O$2,IF(U65="OK",S65,"INSUFFICIENT FUNDS")))</f>
        <v/>
      </c>
      <c r="Q66" s="6" t="str">
        <f>IF(O66&gt;Scenario!$B$11,"",IF(O$2&lt;&gt;"Ready",O$2,IF(ISNUMBER(P66),IF(AND(O66&gt;=Scenario!$B$10,MOD(O66-Scenario!$B$10,Scenario!$B$18)=0),Scenario!$B$8,0),"INSUFFICIENT FUNDS")))</f>
        <v/>
      </c>
      <c r="R66" s="6" t="str">
        <f>IF(O66&gt;Scenario!$B$11,"",IF(O$2&lt;&gt;"Ready",O$2,IF(ISNUMBER(P66),(P66+Q66)*(0+N('Option A'!$E$15)+IF(Scenario!$B$13="Gross",N('Option A'!$E$16),0))/12+((N('Option A'!$E$12)+N('Option A'!$E$13))/12+IF(AND(O66&gt;=Scenario!$B$10,MOD(O66-Scenario!$B$10,Scenario!$B$18)=0),N('Option A'!$E$17)*N('Option A'!$E$18)+N('Option A'!$E$20),0)+IF(O66=1,N('Option A'!$E$17)*N('Option A'!$E$19)+N('Option A'!$E$21),0)+IF(O66=Scenario!$B$11,N('Option A'!$E$22),0)),"INSUFFICIENT FUNDS")))</f>
        <v/>
      </c>
      <c r="S66" s="6" t="str">
        <f>IF(O66&gt;Scenario!$B$11,"",IF(O$2&lt;&gt;"Ready",O$2,IF(ISNUMBER(P66),IF((P66+Q66)*(1+Scenario!$B$12/12)-R66&lt;0,"INSUFFICIENT FUNDS",(P66+Q66)*(1+Scenario!$B$12/12)-R66),"INSUFFICIENT FUNDS")))</f>
        <v/>
      </c>
      <c r="T66" s="6" t="str">
        <f>IF(O66&gt;Scenario!$B$11,"",IF(O$2&lt;&gt;"Ready",O$2,IF(ISNUMBER(S66),T65+R66,"INSUFFICIENT FUNDS")))</f>
        <v/>
      </c>
      <c r="U66" t="str">
        <f>IF(O66&gt;Scenario!$B$11,"",IF(O$2&lt;&gt;"Ready",O$2,IF(ISNUMBER(S66),"OK","INSUFFICIENT FUNDS")))</f>
        <v/>
      </c>
      <c r="V66">
        <v>62</v>
      </c>
      <c r="W66" s="6" t="str">
        <f>IF(V66&gt;Scenario!$B$11,"",IF(V$2&lt;&gt;"Ready",V$2,IF(AB65="OK",Z65,"INSUFFICIENT FUNDS")))</f>
        <v/>
      </c>
      <c r="X66" s="6" t="str">
        <f>IF(V66&gt;Scenario!$B$11,"",IF(V$2&lt;&gt;"Ready",V$2,IF(ISNUMBER(W66),IF(AND(V66&gt;=Scenario!$B$10,MOD(V66-Scenario!$B$10,Scenario!$B$18)=0),Scenario!$B$8,0),"INSUFFICIENT FUNDS")))</f>
        <v/>
      </c>
      <c r="Y66" s="6" t="str">
        <f>IF(V66&gt;Scenario!$B$11,"",IF(V$2&lt;&gt;"Ready",V$2,IF(ISNUMBER(W66),(W66+X66)*(N('Option A'!$E$14)+N('Option A'!$E$15)+IF(Scenario!$B$13="Gross",N('Option A'!$E$16),0))/12+((N('Option A'!$E$12)+N('Option A'!$E$13))/12+IF(AND(V66&gt;=Scenario!$B$10,MOD(V66-Scenario!$B$10,Scenario!$B$18)=0),0*0+0,0)+IF(V66=1,0*0+0,0)+IF(V66=Scenario!$B$11,0,0)),"INSUFFICIENT FUNDS")))</f>
        <v/>
      </c>
      <c r="Z66" s="6" t="str">
        <f>IF(V66&gt;Scenario!$B$11,"",IF(V$2&lt;&gt;"Ready",V$2,IF(ISNUMBER(W66),IF((W66+X66)*(1+Scenario!$B$12/12)-Y66&lt;0,"INSUFFICIENT FUNDS",(W66+X66)*(1+Scenario!$B$12/12)-Y66),"INSUFFICIENT FUNDS")))</f>
        <v/>
      </c>
      <c r="AA66" s="6" t="str">
        <f>IF(V66&gt;Scenario!$B$11,"",IF(V$2&lt;&gt;"Ready",V$2,IF(ISNUMBER(Z66),AA65+Y66,"INSUFFICIENT FUNDS")))</f>
        <v/>
      </c>
      <c r="AB66" t="str">
        <f>IF(V66&gt;Scenario!$B$11,"",IF(V$2&lt;&gt;"Ready",V$2,IF(ISNUMBER(Z66),"OK","INSUFFICIENT FUNDS")))</f>
        <v/>
      </c>
      <c r="AC66">
        <v>62</v>
      </c>
      <c r="AD66" s="6" t="str">
        <f>IF(AC66&gt;Scenario!$B$11,"",IF(AC$2&lt;&gt;"Ready",AC$2,IF(AI65="OK",AG65,"INSUFFICIENT FUNDS")))</f>
        <v/>
      </c>
      <c r="AE66" s="6" t="str">
        <f>IF(AC66&gt;Scenario!$B$11,"",IF(AC$2&lt;&gt;"Ready",AC$2,IF(ISNUMBER(AD66),IF(AND(AC66&gt;=Scenario!$B$10,MOD(AC66-Scenario!$B$10,Scenario!$B$18)=0),Scenario!$B$8,0),"INSUFFICIENT FUNDS")))</f>
        <v/>
      </c>
      <c r="AF66" s="6" t="str">
        <f>IF(AC66&gt;Scenario!$B$11,"",IF(AC$2&lt;&gt;"Ready",AC$2,IF(ISNUMBER(AD66),(AD66+AE66)*(N('Option A'!$E$14)+N('Option A'!$E$15)+IF(Scenario!$B$13="Gross",0,0))/12+((N('Option A'!$E$12)+N('Option A'!$E$13))/12+IF(AND(AC66&gt;=Scenario!$B$10,MOD(AC66-Scenario!$B$10,Scenario!$B$18)=0),N('Option A'!$E$17)*N('Option A'!$E$18)+N('Option A'!$E$20),0)+IF(AC66=1,N('Option A'!$E$17)*N('Option A'!$E$19)+N('Option A'!$E$21),0)+IF(AC66=Scenario!$B$11,N('Option A'!$E$22),0)),"INSUFFICIENT FUNDS")))</f>
        <v/>
      </c>
      <c r="AG66" s="6" t="str">
        <f>IF(AC66&gt;Scenario!$B$11,"",IF(AC$2&lt;&gt;"Ready",AC$2,IF(ISNUMBER(AD66),IF((AD66+AE66)*(1+Scenario!$B$12/12)-AF66&lt;0,"INSUFFICIENT FUNDS",(AD66+AE66)*(1+Scenario!$B$12/12)-AF66),"INSUFFICIENT FUNDS")))</f>
        <v/>
      </c>
      <c r="AH66" s="6" t="str">
        <f>IF(AC66&gt;Scenario!$B$11,"",IF(AC$2&lt;&gt;"Ready",AC$2,IF(ISNUMBER(AG66),AH65+AF66,"INSUFFICIENT FUNDS")))</f>
        <v/>
      </c>
      <c r="AI66" t="str">
        <f>IF(AC66&gt;Scenario!$B$11,"",IF(AC$2&lt;&gt;"Ready",AC$2,IF(ISNUMBER(AG66),"OK","INSUFFICIENT FUNDS")))</f>
        <v/>
      </c>
      <c r="AJ66">
        <v>62</v>
      </c>
      <c r="AK66" s="6" t="str">
        <f>IF(AJ66&gt;Scenario!$B$11,"",IF(AJ$2&lt;&gt;"Ready",AJ$2,IF(AP65="OK",AN65,"INSUFFICIENT FUNDS")))</f>
        <v/>
      </c>
      <c r="AL66" s="6" t="str">
        <f>IF(AJ66&gt;Scenario!$B$11,"",IF(AJ$2&lt;&gt;"Ready",AJ$2,IF(ISNUMBER(AK66),IF(AND(AJ66&gt;=Scenario!$B$10,MOD(AJ66-Scenario!$B$10,Scenario!$B$18)=0),Scenario!$B$8,0),"INSUFFICIENT FUNDS")))</f>
        <v/>
      </c>
      <c r="AM66" s="6" t="str">
        <f>IF(AJ66&gt;Scenario!$B$11,"",IF(AJ$2&lt;&gt;"Ready",AJ$2,IF(ISNUMBER(AK66),(AK66+AL66)*(0+0+IF(Scenario!$B$13="Gross",0,0))/12+((0+0)/12+IF(AND(AJ66&gt;=Scenario!$B$10,MOD(AJ66-Scenario!$B$10,Scenario!$B$18)=0),0*0+0,0)+IF(AJ66=1,0*0+0,0)+IF(AJ66=Scenario!$B$11,0,0)),"INSUFFICIENT FUNDS")))</f>
        <v/>
      </c>
      <c r="AN66" s="6" t="str">
        <f>IF(AJ66&gt;Scenario!$B$11,"",IF(AJ$2&lt;&gt;"Ready",AJ$2,IF(ISNUMBER(AK66),IF((AK66+AL66)*(1+Scenario!$B$12/12)-AM66&lt;0,"INSUFFICIENT FUNDS",(AK66+AL66)*(1+Scenario!$B$12/12)-AM66),"INSUFFICIENT FUNDS")))</f>
        <v/>
      </c>
      <c r="AO66" s="6" t="str">
        <f>IF(AJ66&gt;Scenario!$B$11,"",IF(AJ$2&lt;&gt;"Ready",AJ$2,IF(ISNUMBER(AN66),AO65+AM66,"INSUFFICIENT FUNDS")))</f>
        <v/>
      </c>
      <c r="AP66" t="str">
        <f>IF(AJ66&gt;Scenario!$B$11,"",IF(AJ$2&lt;&gt;"Ready",AJ$2,IF(ISNUMBER(AN66),"OK","INSUFFICIENT FUNDS")))</f>
        <v/>
      </c>
    </row>
    <row r="67" spans="1:42" ht="32.1" customHeight="1" x14ac:dyDescent="0.2">
      <c r="A67">
        <v>63</v>
      </c>
      <c r="B67" s="6" t="str">
        <f>IF(A67&gt;Scenario!$B$11,"",IF(A$2&lt;&gt;"Ready",A$2,IF(G66="OK",E66,"INSUFFICIENT FUNDS")))</f>
        <v/>
      </c>
      <c r="C67" s="6" t="str">
        <f>IF(A67&gt;Scenario!$B$11,"",IF(A$2&lt;&gt;"Ready",A$2,IF(ISNUMBER(B67),IF(AND(A67&gt;=Scenario!$B$10,MOD(A67-Scenario!$B$10,Scenario!$B$18)=0),Scenario!$B$8,0),"INSUFFICIENT FUNDS")))</f>
        <v/>
      </c>
      <c r="D67" s="6" t="str">
        <f>IF(A67&gt;Scenario!$B$11,"",IF(A$2&lt;&gt;"Ready",A$2,IF(ISNUMBER(B67),(B67+C67)*(N('Option A'!$E$14)+N('Option A'!$E$15)+IF(Scenario!$B$13="Gross",N('Option A'!$E$16),0))/12+((N('Option A'!$E$12)+N('Option A'!$E$13))/12+IF(AND(A67&gt;=Scenario!$B$10,MOD(A67-Scenario!$B$10,Scenario!$B$18)=0),N('Option A'!$E$17)*N('Option A'!$E$18)+N('Option A'!$E$20),0)+IF(A67=1,N('Option A'!$E$17)*N('Option A'!$E$19)+N('Option A'!$E$21),0)+IF(A67=Scenario!$B$11,N('Option A'!$E$22),0)),"INSUFFICIENT FUNDS")))</f>
        <v/>
      </c>
      <c r="E67" s="6" t="str">
        <f>IF(A67&gt;Scenario!$B$11,"",IF(A$2&lt;&gt;"Ready",A$2,IF(ISNUMBER(B67),IF((B67+C67)*(1+Scenario!$B$12/12)-D67&lt;0,"INSUFFICIENT FUNDS",(B67+C67)*(1+Scenario!$B$12/12)-D67),"INSUFFICIENT FUNDS")))</f>
        <v/>
      </c>
      <c r="F67" s="6" t="str">
        <f>IF(A67&gt;Scenario!$B$11,"",IF(A$2&lt;&gt;"Ready",A$2,IF(ISNUMBER(E67),F66+D67,"INSUFFICIENT FUNDS")))</f>
        <v/>
      </c>
      <c r="G67" t="str">
        <f>IF(A67&gt;Scenario!$B$11,"",IF(A$2&lt;&gt;"Ready",A$2,IF(ISNUMBER(E67),"OK","INSUFFICIENT FUNDS")))</f>
        <v/>
      </c>
      <c r="H67">
        <v>63</v>
      </c>
      <c r="I67" s="6" t="str">
        <f>IF(H67&gt;Scenario!$B$11,"",IF(H$2&lt;&gt;"Ready",H$2,IF(N66="OK",L66,"INSUFFICIENT FUNDS")))</f>
        <v/>
      </c>
      <c r="J67" s="6" t="str">
        <f>IF(H67&gt;Scenario!$B$11,"",IF(H$2&lt;&gt;"Ready",H$2,IF(ISNUMBER(I67),IF(AND(H67&gt;=Scenario!$B$10,MOD(H67-Scenario!$B$10,Scenario!$B$18)=0),Scenario!$B$8,0),"INSUFFICIENT FUNDS")))</f>
        <v/>
      </c>
      <c r="K67" s="6" t="str">
        <f>IF(H67&gt;Scenario!$B$11,"",IF(H$2&lt;&gt;"Ready",H$2,IF(ISNUMBER(I67),(I67+J67)*(N('Option A'!$E$14)+N('Option A'!$E$15)+IF(Scenario!$B$13="Gross",N('Option A'!$E$16),0))/12+((0+0)/12+IF(AND(H67&gt;=Scenario!$B$10,MOD(H67-Scenario!$B$10,Scenario!$B$18)=0),N('Option A'!$E$17)*N('Option A'!$E$18)+N('Option A'!$E$20),0)+IF(H67=1,N('Option A'!$E$17)*N('Option A'!$E$19)+N('Option A'!$E$21),0)+IF(H67=Scenario!$B$11,N('Option A'!$E$22),0)),"INSUFFICIENT FUNDS")))</f>
        <v/>
      </c>
      <c r="L67" s="6" t="str">
        <f>IF(H67&gt;Scenario!$B$11,"",IF(H$2&lt;&gt;"Ready",H$2,IF(ISNUMBER(I67),IF((I67+J67)*(1+Scenario!$B$12/12)-K67&lt;0,"INSUFFICIENT FUNDS",(I67+J67)*(1+Scenario!$B$12/12)-K67),"INSUFFICIENT FUNDS")))</f>
        <v/>
      </c>
      <c r="M67" s="6" t="str">
        <f>IF(H67&gt;Scenario!$B$11,"",IF(H$2&lt;&gt;"Ready",H$2,IF(ISNUMBER(L67),M66+K67,"INSUFFICIENT FUNDS")))</f>
        <v/>
      </c>
      <c r="N67" t="str">
        <f>IF(H67&gt;Scenario!$B$11,"",IF(H$2&lt;&gt;"Ready",H$2,IF(ISNUMBER(L67),"OK","INSUFFICIENT FUNDS")))</f>
        <v/>
      </c>
      <c r="O67">
        <v>63</v>
      </c>
      <c r="P67" s="6" t="str">
        <f>IF(O67&gt;Scenario!$B$11,"",IF(O$2&lt;&gt;"Ready",O$2,IF(U66="OK",S66,"INSUFFICIENT FUNDS")))</f>
        <v/>
      </c>
      <c r="Q67" s="6" t="str">
        <f>IF(O67&gt;Scenario!$B$11,"",IF(O$2&lt;&gt;"Ready",O$2,IF(ISNUMBER(P67),IF(AND(O67&gt;=Scenario!$B$10,MOD(O67-Scenario!$B$10,Scenario!$B$18)=0),Scenario!$B$8,0),"INSUFFICIENT FUNDS")))</f>
        <v/>
      </c>
      <c r="R67" s="6" t="str">
        <f>IF(O67&gt;Scenario!$B$11,"",IF(O$2&lt;&gt;"Ready",O$2,IF(ISNUMBER(P67),(P67+Q67)*(0+N('Option A'!$E$15)+IF(Scenario!$B$13="Gross",N('Option A'!$E$16),0))/12+((N('Option A'!$E$12)+N('Option A'!$E$13))/12+IF(AND(O67&gt;=Scenario!$B$10,MOD(O67-Scenario!$B$10,Scenario!$B$18)=0),N('Option A'!$E$17)*N('Option A'!$E$18)+N('Option A'!$E$20),0)+IF(O67=1,N('Option A'!$E$17)*N('Option A'!$E$19)+N('Option A'!$E$21),0)+IF(O67=Scenario!$B$11,N('Option A'!$E$22),0)),"INSUFFICIENT FUNDS")))</f>
        <v/>
      </c>
      <c r="S67" s="6" t="str">
        <f>IF(O67&gt;Scenario!$B$11,"",IF(O$2&lt;&gt;"Ready",O$2,IF(ISNUMBER(P67),IF((P67+Q67)*(1+Scenario!$B$12/12)-R67&lt;0,"INSUFFICIENT FUNDS",(P67+Q67)*(1+Scenario!$B$12/12)-R67),"INSUFFICIENT FUNDS")))</f>
        <v/>
      </c>
      <c r="T67" s="6" t="str">
        <f>IF(O67&gt;Scenario!$B$11,"",IF(O$2&lt;&gt;"Ready",O$2,IF(ISNUMBER(S67),T66+R67,"INSUFFICIENT FUNDS")))</f>
        <v/>
      </c>
      <c r="U67" t="str">
        <f>IF(O67&gt;Scenario!$B$11,"",IF(O$2&lt;&gt;"Ready",O$2,IF(ISNUMBER(S67),"OK","INSUFFICIENT FUNDS")))</f>
        <v/>
      </c>
      <c r="V67">
        <v>63</v>
      </c>
      <c r="W67" s="6" t="str">
        <f>IF(V67&gt;Scenario!$B$11,"",IF(V$2&lt;&gt;"Ready",V$2,IF(AB66="OK",Z66,"INSUFFICIENT FUNDS")))</f>
        <v/>
      </c>
      <c r="X67" s="6" t="str">
        <f>IF(V67&gt;Scenario!$B$11,"",IF(V$2&lt;&gt;"Ready",V$2,IF(ISNUMBER(W67),IF(AND(V67&gt;=Scenario!$B$10,MOD(V67-Scenario!$B$10,Scenario!$B$18)=0),Scenario!$B$8,0),"INSUFFICIENT FUNDS")))</f>
        <v/>
      </c>
      <c r="Y67" s="6" t="str">
        <f>IF(V67&gt;Scenario!$B$11,"",IF(V$2&lt;&gt;"Ready",V$2,IF(ISNUMBER(W67),(W67+X67)*(N('Option A'!$E$14)+N('Option A'!$E$15)+IF(Scenario!$B$13="Gross",N('Option A'!$E$16),0))/12+((N('Option A'!$E$12)+N('Option A'!$E$13))/12+IF(AND(V67&gt;=Scenario!$B$10,MOD(V67-Scenario!$B$10,Scenario!$B$18)=0),0*0+0,0)+IF(V67=1,0*0+0,0)+IF(V67=Scenario!$B$11,0,0)),"INSUFFICIENT FUNDS")))</f>
        <v/>
      </c>
      <c r="Z67" s="6" t="str">
        <f>IF(V67&gt;Scenario!$B$11,"",IF(V$2&lt;&gt;"Ready",V$2,IF(ISNUMBER(W67),IF((W67+X67)*(1+Scenario!$B$12/12)-Y67&lt;0,"INSUFFICIENT FUNDS",(W67+X67)*(1+Scenario!$B$12/12)-Y67),"INSUFFICIENT FUNDS")))</f>
        <v/>
      </c>
      <c r="AA67" s="6" t="str">
        <f>IF(V67&gt;Scenario!$B$11,"",IF(V$2&lt;&gt;"Ready",V$2,IF(ISNUMBER(Z67),AA66+Y67,"INSUFFICIENT FUNDS")))</f>
        <v/>
      </c>
      <c r="AB67" t="str">
        <f>IF(V67&gt;Scenario!$B$11,"",IF(V$2&lt;&gt;"Ready",V$2,IF(ISNUMBER(Z67),"OK","INSUFFICIENT FUNDS")))</f>
        <v/>
      </c>
      <c r="AC67">
        <v>63</v>
      </c>
      <c r="AD67" s="6" t="str">
        <f>IF(AC67&gt;Scenario!$B$11,"",IF(AC$2&lt;&gt;"Ready",AC$2,IF(AI66="OK",AG66,"INSUFFICIENT FUNDS")))</f>
        <v/>
      </c>
      <c r="AE67" s="6" t="str">
        <f>IF(AC67&gt;Scenario!$B$11,"",IF(AC$2&lt;&gt;"Ready",AC$2,IF(ISNUMBER(AD67),IF(AND(AC67&gt;=Scenario!$B$10,MOD(AC67-Scenario!$B$10,Scenario!$B$18)=0),Scenario!$B$8,0),"INSUFFICIENT FUNDS")))</f>
        <v/>
      </c>
      <c r="AF67" s="6" t="str">
        <f>IF(AC67&gt;Scenario!$B$11,"",IF(AC$2&lt;&gt;"Ready",AC$2,IF(ISNUMBER(AD67),(AD67+AE67)*(N('Option A'!$E$14)+N('Option A'!$E$15)+IF(Scenario!$B$13="Gross",0,0))/12+((N('Option A'!$E$12)+N('Option A'!$E$13))/12+IF(AND(AC67&gt;=Scenario!$B$10,MOD(AC67-Scenario!$B$10,Scenario!$B$18)=0),N('Option A'!$E$17)*N('Option A'!$E$18)+N('Option A'!$E$20),0)+IF(AC67=1,N('Option A'!$E$17)*N('Option A'!$E$19)+N('Option A'!$E$21),0)+IF(AC67=Scenario!$B$11,N('Option A'!$E$22),0)),"INSUFFICIENT FUNDS")))</f>
        <v/>
      </c>
      <c r="AG67" s="6" t="str">
        <f>IF(AC67&gt;Scenario!$B$11,"",IF(AC$2&lt;&gt;"Ready",AC$2,IF(ISNUMBER(AD67),IF((AD67+AE67)*(1+Scenario!$B$12/12)-AF67&lt;0,"INSUFFICIENT FUNDS",(AD67+AE67)*(1+Scenario!$B$12/12)-AF67),"INSUFFICIENT FUNDS")))</f>
        <v/>
      </c>
      <c r="AH67" s="6" t="str">
        <f>IF(AC67&gt;Scenario!$B$11,"",IF(AC$2&lt;&gt;"Ready",AC$2,IF(ISNUMBER(AG67),AH66+AF67,"INSUFFICIENT FUNDS")))</f>
        <v/>
      </c>
      <c r="AI67" t="str">
        <f>IF(AC67&gt;Scenario!$B$11,"",IF(AC$2&lt;&gt;"Ready",AC$2,IF(ISNUMBER(AG67),"OK","INSUFFICIENT FUNDS")))</f>
        <v/>
      </c>
      <c r="AJ67">
        <v>63</v>
      </c>
      <c r="AK67" s="6" t="str">
        <f>IF(AJ67&gt;Scenario!$B$11,"",IF(AJ$2&lt;&gt;"Ready",AJ$2,IF(AP66="OK",AN66,"INSUFFICIENT FUNDS")))</f>
        <v/>
      </c>
      <c r="AL67" s="6" t="str">
        <f>IF(AJ67&gt;Scenario!$B$11,"",IF(AJ$2&lt;&gt;"Ready",AJ$2,IF(ISNUMBER(AK67),IF(AND(AJ67&gt;=Scenario!$B$10,MOD(AJ67-Scenario!$B$10,Scenario!$B$18)=0),Scenario!$B$8,0),"INSUFFICIENT FUNDS")))</f>
        <v/>
      </c>
      <c r="AM67" s="6" t="str">
        <f>IF(AJ67&gt;Scenario!$B$11,"",IF(AJ$2&lt;&gt;"Ready",AJ$2,IF(ISNUMBER(AK67),(AK67+AL67)*(0+0+IF(Scenario!$B$13="Gross",0,0))/12+((0+0)/12+IF(AND(AJ67&gt;=Scenario!$B$10,MOD(AJ67-Scenario!$B$10,Scenario!$B$18)=0),0*0+0,0)+IF(AJ67=1,0*0+0,0)+IF(AJ67=Scenario!$B$11,0,0)),"INSUFFICIENT FUNDS")))</f>
        <v/>
      </c>
      <c r="AN67" s="6" t="str">
        <f>IF(AJ67&gt;Scenario!$B$11,"",IF(AJ$2&lt;&gt;"Ready",AJ$2,IF(ISNUMBER(AK67),IF((AK67+AL67)*(1+Scenario!$B$12/12)-AM67&lt;0,"INSUFFICIENT FUNDS",(AK67+AL67)*(1+Scenario!$B$12/12)-AM67),"INSUFFICIENT FUNDS")))</f>
        <v/>
      </c>
      <c r="AO67" s="6" t="str">
        <f>IF(AJ67&gt;Scenario!$B$11,"",IF(AJ$2&lt;&gt;"Ready",AJ$2,IF(ISNUMBER(AN67),AO66+AM67,"INSUFFICIENT FUNDS")))</f>
        <v/>
      </c>
      <c r="AP67" t="str">
        <f>IF(AJ67&gt;Scenario!$B$11,"",IF(AJ$2&lt;&gt;"Ready",AJ$2,IF(ISNUMBER(AN67),"OK","INSUFFICIENT FUNDS")))</f>
        <v/>
      </c>
    </row>
    <row r="68" spans="1:42" ht="32.1" customHeight="1" x14ac:dyDescent="0.2">
      <c r="A68">
        <v>64</v>
      </c>
      <c r="B68" s="6" t="str">
        <f>IF(A68&gt;Scenario!$B$11,"",IF(A$2&lt;&gt;"Ready",A$2,IF(G67="OK",E67,"INSUFFICIENT FUNDS")))</f>
        <v/>
      </c>
      <c r="C68" s="6" t="str">
        <f>IF(A68&gt;Scenario!$B$11,"",IF(A$2&lt;&gt;"Ready",A$2,IF(ISNUMBER(B68),IF(AND(A68&gt;=Scenario!$B$10,MOD(A68-Scenario!$B$10,Scenario!$B$18)=0),Scenario!$B$8,0),"INSUFFICIENT FUNDS")))</f>
        <v/>
      </c>
      <c r="D68" s="6" t="str">
        <f>IF(A68&gt;Scenario!$B$11,"",IF(A$2&lt;&gt;"Ready",A$2,IF(ISNUMBER(B68),(B68+C68)*(N('Option A'!$E$14)+N('Option A'!$E$15)+IF(Scenario!$B$13="Gross",N('Option A'!$E$16),0))/12+((N('Option A'!$E$12)+N('Option A'!$E$13))/12+IF(AND(A68&gt;=Scenario!$B$10,MOD(A68-Scenario!$B$10,Scenario!$B$18)=0),N('Option A'!$E$17)*N('Option A'!$E$18)+N('Option A'!$E$20),0)+IF(A68=1,N('Option A'!$E$17)*N('Option A'!$E$19)+N('Option A'!$E$21),0)+IF(A68=Scenario!$B$11,N('Option A'!$E$22),0)),"INSUFFICIENT FUNDS")))</f>
        <v/>
      </c>
      <c r="E68" s="6" t="str">
        <f>IF(A68&gt;Scenario!$B$11,"",IF(A$2&lt;&gt;"Ready",A$2,IF(ISNUMBER(B68),IF((B68+C68)*(1+Scenario!$B$12/12)-D68&lt;0,"INSUFFICIENT FUNDS",(B68+C68)*(1+Scenario!$B$12/12)-D68),"INSUFFICIENT FUNDS")))</f>
        <v/>
      </c>
      <c r="F68" s="6" t="str">
        <f>IF(A68&gt;Scenario!$B$11,"",IF(A$2&lt;&gt;"Ready",A$2,IF(ISNUMBER(E68),F67+D68,"INSUFFICIENT FUNDS")))</f>
        <v/>
      </c>
      <c r="G68" t="str">
        <f>IF(A68&gt;Scenario!$B$11,"",IF(A$2&lt;&gt;"Ready",A$2,IF(ISNUMBER(E68),"OK","INSUFFICIENT FUNDS")))</f>
        <v/>
      </c>
      <c r="H68">
        <v>64</v>
      </c>
      <c r="I68" s="6" t="str">
        <f>IF(H68&gt;Scenario!$B$11,"",IF(H$2&lt;&gt;"Ready",H$2,IF(N67="OK",L67,"INSUFFICIENT FUNDS")))</f>
        <v/>
      </c>
      <c r="J68" s="6" t="str">
        <f>IF(H68&gt;Scenario!$B$11,"",IF(H$2&lt;&gt;"Ready",H$2,IF(ISNUMBER(I68),IF(AND(H68&gt;=Scenario!$B$10,MOD(H68-Scenario!$B$10,Scenario!$B$18)=0),Scenario!$B$8,0),"INSUFFICIENT FUNDS")))</f>
        <v/>
      </c>
      <c r="K68" s="6" t="str">
        <f>IF(H68&gt;Scenario!$B$11,"",IF(H$2&lt;&gt;"Ready",H$2,IF(ISNUMBER(I68),(I68+J68)*(N('Option A'!$E$14)+N('Option A'!$E$15)+IF(Scenario!$B$13="Gross",N('Option A'!$E$16),0))/12+((0+0)/12+IF(AND(H68&gt;=Scenario!$B$10,MOD(H68-Scenario!$B$10,Scenario!$B$18)=0),N('Option A'!$E$17)*N('Option A'!$E$18)+N('Option A'!$E$20),0)+IF(H68=1,N('Option A'!$E$17)*N('Option A'!$E$19)+N('Option A'!$E$21),0)+IF(H68=Scenario!$B$11,N('Option A'!$E$22),0)),"INSUFFICIENT FUNDS")))</f>
        <v/>
      </c>
      <c r="L68" s="6" t="str">
        <f>IF(H68&gt;Scenario!$B$11,"",IF(H$2&lt;&gt;"Ready",H$2,IF(ISNUMBER(I68),IF((I68+J68)*(1+Scenario!$B$12/12)-K68&lt;0,"INSUFFICIENT FUNDS",(I68+J68)*(1+Scenario!$B$12/12)-K68),"INSUFFICIENT FUNDS")))</f>
        <v/>
      </c>
      <c r="M68" s="6" t="str">
        <f>IF(H68&gt;Scenario!$B$11,"",IF(H$2&lt;&gt;"Ready",H$2,IF(ISNUMBER(L68),M67+K68,"INSUFFICIENT FUNDS")))</f>
        <v/>
      </c>
      <c r="N68" t="str">
        <f>IF(H68&gt;Scenario!$B$11,"",IF(H$2&lt;&gt;"Ready",H$2,IF(ISNUMBER(L68),"OK","INSUFFICIENT FUNDS")))</f>
        <v/>
      </c>
      <c r="O68">
        <v>64</v>
      </c>
      <c r="P68" s="6" t="str">
        <f>IF(O68&gt;Scenario!$B$11,"",IF(O$2&lt;&gt;"Ready",O$2,IF(U67="OK",S67,"INSUFFICIENT FUNDS")))</f>
        <v/>
      </c>
      <c r="Q68" s="6" t="str">
        <f>IF(O68&gt;Scenario!$B$11,"",IF(O$2&lt;&gt;"Ready",O$2,IF(ISNUMBER(P68),IF(AND(O68&gt;=Scenario!$B$10,MOD(O68-Scenario!$B$10,Scenario!$B$18)=0),Scenario!$B$8,0),"INSUFFICIENT FUNDS")))</f>
        <v/>
      </c>
      <c r="R68" s="6" t="str">
        <f>IF(O68&gt;Scenario!$B$11,"",IF(O$2&lt;&gt;"Ready",O$2,IF(ISNUMBER(P68),(P68+Q68)*(0+N('Option A'!$E$15)+IF(Scenario!$B$13="Gross",N('Option A'!$E$16),0))/12+((N('Option A'!$E$12)+N('Option A'!$E$13))/12+IF(AND(O68&gt;=Scenario!$B$10,MOD(O68-Scenario!$B$10,Scenario!$B$18)=0),N('Option A'!$E$17)*N('Option A'!$E$18)+N('Option A'!$E$20),0)+IF(O68=1,N('Option A'!$E$17)*N('Option A'!$E$19)+N('Option A'!$E$21),0)+IF(O68=Scenario!$B$11,N('Option A'!$E$22),0)),"INSUFFICIENT FUNDS")))</f>
        <v/>
      </c>
      <c r="S68" s="6" t="str">
        <f>IF(O68&gt;Scenario!$B$11,"",IF(O$2&lt;&gt;"Ready",O$2,IF(ISNUMBER(P68),IF((P68+Q68)*(1+Scenario!$B$12/12)-R68&lt;0,"INSUFFICIENT FUNDS",(P68+Q68)*(1+Scenario!$B$12/12)-R68),"INSUFFICIENT FUNDS")))</f>
        <v/>
      </c>
      <c r="T68" s="6" t="str">
        <f>IF(O68&gt;Scenario!$B$11,"",IF(O$2&lt;&gt;"Ready",O$2,IF(ISNUMBER(S68),T67+R68,"INSUFFICIENT FUNDS")))</f>
        <v/>
      </c>
      <c r="U68" t="str">
        <f>IF(O68&gt;Scenario!$B$11,"",IF(O$2&lt;&gt;"Ready",O$2,IF(ISNUMBER(S68),"OK","INSUFFICIENT FUNDS")))</f>
        <v/>
      </c>
      <c r="V68">
        <v>64</v>
      </c>
      <c r="W68" s="6" t="str">
        <f>IF(V68&gt;Scenario!$B$11,"",IF(V$2&lt;&gt;"Ready",V$2,IF(AB67="OK",Z67,"INSUFFICIENT FUNDS")))</f>
        <v/>
      </c>
      <c r="X68" s="6" t="str">
        <f>IF(V68&gt;Scenario!$B$11,"",IF(V$2&lt;&gt;"Ready",V$2,IF(ISNUMBER(W68),IF(AND(V68&gt;=Scenario!$B$10,MOD(V68-Scenario!$B$10,Scenario!$B$18)=0),Scenario!$B$8,0),"INSUFFICIENT FUNDS")))</f>
        <v/>
      </c>
      <c r="Y68" s="6" t="str">
        <f>IF(V68&gt;Scenario!$B$11,"",IF(V$2&lt;&gt;"Ready",V$2,IF(ISNUMBER(W68),(W68+X68)*(N('Option A'!$E$14)+N('Option A'!$E$15)+IF(Scenario!$B$13="Gross",N('Option A'!$E$16),0))/12+((N('Option A'!$E$12)+N('Option A'!$E$13))/12+IF(AND(V68&gt;=Scenario!$B$10,MOD(V68-Scenario!$B$10,Scenario!$B$18)=0),0*0+0,0)+IF(V68=1,0*0+0,0)+IF(V68=Scenario!$B$11,0,0)),"INSUFFICIENT FUNDS")))</f>
        <v/>
      </c>
      <c r="Z68" s="6" t="str">
        <f>IF(V68&gt;Scenario!$B$11,"",IF(V$2&lt;&gt;"Ready",V$2,IF(ISNUMBER(W68),IF((W68+X68)*(1+Scenario!$B$12/12)-Y68&lt;0,"INSUFFICIENT FUNDS",(W68+X68)*(1+Scenario!$B$12/12)-Y68),"INSUFFICIENT FUNDS")))</f>
        <v/>
      </c>
      <c r="AA68" s="6" t="str">
        <f>IF(V68&gt;Scenario!$B$11,"",IF(V$2&lt;&gt;"Ready",V$2,IF(ISNUMBER(Z68),AA67+Y68,"INSUFFICIENT FUNDS")))</f>
        <v/>
      </c>
      <c r="AB68" t="str">
        <f>IF(V68&gt;Scenario!$B$11,"",IF(V$2&lt;&gt;"Ready",V$2,IF(ISNUMBER(Z68),"OK","INSUFFICIENT FUNDS")))</f>
        <v/>
      </c>
      <c r="AC68">
        <v>64</v>
      </c>
      <c r="AD68" s="6" t="str">
        <f>IF(AC68&gt;Scenario!$B$11,"",IF(AC$2&lt;&gt;"Ready",AC$2,IF(AI67="OK",AG67,"INSUFFICIENT FUNDS")))</f>
        <v/>
      </c>
      <c r="AE68" s="6" t="str">
        <f>IF(AC68&gt;Scenario!$B$11,"",IF(AC$2&lt;&gt;"Ready",AC$2,IF(ISNUMBER(AD68),IF(AND(AC68&gt;=Scenario!$B$10,MOD(AC68-Scenario!$B$10,Scenario!$B$18)=0),Scenario!$B$8,0),"INSUFFICIENT FUNDS")))</f>
        <v/>
      </c>
      <c r="AF68" s="6" t="str">
        <f>IF(AC68&gt;Scenario!$B$11,"",IF(AC$2&lt;&gt;"Ready",AC$2,IF(ISNUMBER(AD68),(AD68+AE68)*(N('Option A'!$E$14)+N('Option A'!$E$15)+IF(Scenario!$B$13="Gross",0,0))/12+((N('Option A'!$E$12)+N('Option A'!$E$13))/12+IF(AND(AC68&gt;=Scenario!$B$10,MOD(AC68-Scenario!$B$10,Scenario!$B$18)=0),N('Option A'!$E$17)*N('Option A'!$E$18)+N('Option A'!$E$20),0)+IF(AC68=1,N('Option A'!$E$17)*N('Option A'!$E$19)+N('Option A'!$E$21),0)+IF(AC68=Scenario!$B$11,N('Option A'!$E$22),0)),"INSUFFICIENT FUNDS")))</f>
        <v/>
      </c>
      <c r="AG68" s="6" t="str">
        <f>IF(AC68&gt;Scenario!$B$11,"",IF(AC$2&lt;&gt;"Ready",AC$2,IF(ISNUMBER(AD68),IF((AD68+AE68)*(1+Scenario!$B$12/12)-AF68&lt;0,"INSUFFICIENT FUNDS",(AD68+AE68)*(1+Scenario!$B$12/12)-AF68),"INSUFFICIENT FUNDS")))</f>
        <v/>
      </c>
      <c r="AH68" s="6" t="str">
        <f>IF(AC68&gt;Scenario!$B$11,"",IF(AC$2&lt;&gt;"Ready",AC$2,IF(ISNUMBER(AG68),AH67+AF68,"INSUFFICIENT FUNDS")))</f>
        <v/>
      </c>
      <c r="AI68" t="str">
        <f>IF(AC68&gt;Scenario!$B$11,"",IF(AC$2&lt;&gt;"Ready",AC$2,IF(ISNUMBER(AG68),"OK","INSUFFICIENT FUNDS")))</f>
        <v/>
      </c>
      <c r="AJ68">
        <v>64</v>
      </c>
      <c r="AK68" s="6" t="str">
        <f>IF(AJ68&gt;Scenario!$B$11,"",IF(AJ$2&lt;&gt;"Ready",AJ$2,IF(AP67="OK",AN67,"INSUFFICIENT FUNDS")))</f>
        <v/>
      </c>
      <c r="AL68" s="6" t="str">
        <f>IF(AJ68&gt;Scenario!$B$11,"",IF(AJ$2&lt;&gt;"Ready",AJ$2,IF(ISNUMBER(AK68),IF(AND(AJ68&gt;=Scenario!$B$10,MOD(AJ68-Scenario!$B$10,Scenario!$B$18)=0),Scenario!$B$8,0),"INSUFFICIENT FUNDS")))</f>
        <v/>
      </c>
      <c r="AM68" s="6" t="str">
        <f>IF(AJ68&gt;Scenario!$B$11,"",IF(AJ$2&lt;&gt;"Ready",AJ$2,IF(ISNUMBER(AK68),(AK68+AL68)*(0+0+IF(Scenario!$B$13="Gross",0,0))/12+((0+0)/12+IF(AND(AJ68&gt;=Scenario!$B$10,MOD(AJ68-Scenario!$B$10,Scenario!$B$18)=0),0*0+0,0)+IF(AJ68=1,0*0+0,0)+IF(AJ68=Scenario!$B$11,0,0)),"INSUFFICIENT FUNDS")))</f>
        <v/>
      </c>
      <c r="AN68" s="6" t="str">
        <f>IF(AJ68&gt;Scenario!$B$11,"",IF(AJ$2&lt;&gt;"Ready",AJ$2,IF(ISNUMBER(AK68),IF((AK68+AL68)*(1+Scenario!$B$12/12)-AM68&lt;0,"INSUFFICIENT FUNDS",(AK68+AL68)*(1+Scenario!$B$12/12)-AM68),"INSUFFICIENT FUNDS")))</f>
        <v/>
      </c>
      <c r="AO68" s="6" t="str">
        <f>IF(AJ68&gt;Scenario!$B$11,"",IF(AJ$2&lt;&gt;"Ready",AJ$2,IF(ISNUMBER(AN68),AO67+AM68,"INSUFFICIENT FUNDS")))</f>
        <v/>
      </c>
      <c r="AP68" t="str">
        <f>IF(AJ68&gt;Scenario!$B$11,"",IF(AJ$2&lt;&gt;"Ready",AJ$2,IF(ISNUMBER(AN68),"OK","INSUFFICIENT FUNDS")))</f>
        <v/>
      </c>
    </row>
    <row r="69" spans="1:42" ht="32.1" customHeight="1" x14ac:dyDescent="0.2">
      <c r="A69">
        <v>65</v>
      </c>
      <c r="B69" s="6" t="str">
        <f>IF(A69&gt;Scenario!$B$11,"",IF(A$2&lt;&gt;"Ready",A$2,IF(G68="OK",E68,"INSUFFICIENT FUNDS")))</f>
        <v/>
      </c>
      <c r="C69" s="6" t="str">
        <f>IF(A69&gt;Scenario!$B$11,"",IF(A$2&lt;&gt;"Ready",A$2,IF(ISNUMBER(B69),IF(AND(A69&gt;=Scenario!$B$10,MOD(A69-Scenario!$B$10,Scenario!$B$18)=0),Scenario!$B$8,0),"INSUFFICIENT FUNDS")))</f>
        <v/>
      </c>
      <c r="D69" s="6" t="str">
        <f>IF(A69&gt;Scenario!$B$11,"",IF(A$2&lt;&gt;"Ready",A$2,IF(ISNUMBER(B69),(B69+C69)*(N('Option A'!$E$14)+N('Option A'!$E$15)+IF(Scenario!$B$13="Gross",N('Option A'!$E$16),0))/12+((N('Option A'!$E$12)+N('Option A'!$E$13))/12+IF(AND(A69&gt;=Scenario!$B$10,MOD(A69-Scenario!$B$10,Scenario!$B$18)=0),N('Option A'!$E$17)*N('Option A'!$E$18)+N('Option A'!$E$20),0)+IF(A69=1,N('Option A'!$E$17)*N('Option A'!$E$19)+N('Option A'!$E$21),0)+IF(A69=Scenario!$B$11,N('Option A'!$E$22),0)),"INSUFFICIENT FUNDS")))</f>
        <v/>
      </c>
      <c r="E69" s="6" t="str">
        <f>IF(A69&gt;Scenario!$B$11,"",IF(A$2&lt;&gt;"Ready",A$2,IF(ISNUMBER(B69),IF((B69+C69)*(1+Scenario!$B$12/12)-D69&lt;0,"INSUFFICIENT FUNDS",(B69+C69)*(1+Scenario!$B$12/12)-D69),"INSUFFICIENT FUNDS")))</f>
        <v/>
      </c>
      <c r="F69" s="6" t="str">
        <f>IF(A69&gt;Scenario!$B$11,"",IF(A$2&lt;&gt;"Ready",A$2,IF(ISNUMBER(E69),F68+D69,"INSUFFICIENT FUNDS")))</f>
        <v/>
      </c>
      <c r="G69" t="str">
        <f>IF(A69&gt;Scenario!$B$11,"",IF(A$2&lt;&gt;"Ready",A$2,IF(ISNUMBER(E69),"OK","INSUFFICIENT FUNDS")))</f>
        <v/>
      </c>
      <c r="H69">
        <v>65</v>
      </c>
      <c r="I69" s="6" t="str">
        <f>IF(H69&gt;Scenario!$B$11,"",IF(H$2&lt;&gt;"Ready",H$2,IF(N68="OK",L68,"INSUFFICIENT FUNDS")))</f>
        <v/>
      </c>
      <c r="J69" s="6" t="str">
        <f>IF(H69&gt;Scenario!$B$11,"",IF(H$2&lt;&gt;"Ready",H$2,IF(ISNUMBER(I69),IF(AND(H69&gt;=Scenario!$B$10,MOD(H69-Scenario!$B$10,Scenario!$B$18)=0),Scenario!$B$8,0),"INSUFFICIENT FUNDS")))</f>
        <v/>
      </c>
      <c r="K69" s="6" t="str">
        <f>IF(H69&gt;Scenario!$B$11,"",IF(H$2&lt;&gt;"Ready",H$2,IF(ISNUMBER(I69),(I69+J69)*(N('Option A'!$E$14)+N('Option A'!$E$15)+IF(Scenario!$B$13="Gross",N('Option A'!$E$16),0))/12+((0+0)/12+IF(AND(H69&gt;=Scenario!$B$10,MOD(H69-Scenario!$B$10,Scenario!$B$18)=0),N('Option A'!$E$17)*N('Option A'!$E$18)+N('Option A'!$E$20),0)+IF(H69=1,N('Option A'!$E$17)*N('Option A'!$E$19)+N('Option A'!$E$21),0)+IF(H69=Scenario!$B$11,N('Option A'!$E$22),0)),"INSUFFICIENT FUNDS")))</f>
        <v/>
      </c>
      <c r="L69" s="6" t="str">
        <f>IF(H69&gt;Scenario!$B$11,"",IF(H$2&lt;&gt;"Ready",H$2,IF(ISNUMBER(I69),IF((I69+J69)*(1+Scenario!$B$12/12)-K69&lt;0,"INSUFFICIENT FUNDS",(I69+J69)*(1+Scenario!$B$12/12)-K69),"INSUFFICIENT FUNDS")))</f>
        <v/>
      </c>
      <c r="M69" s="6" t="str">
        <f>IF(H69&gt;Scenario!$B$11,"",IF(H$2&lt;&gt;"Ready",H$2,IF(ISNUMBER(L69),M68+K69,"INSUFFICIENT FUNDS")))</f>
        <v/>
      </c>
      <c r="N69" t="str">
        <f>IF(H69&gt;Scenario!$B$11,"",IF(H$2&lt;&gt;"Ready",H$2,IF(ISNUMBER(L69),"OK","INSUFFICIENT FUNDS")))</f>
        <v/>
      </c>
      <c r="O69">
        <v>65</v>
      </c>
      <c r="P69" s="6" t="str">
        <f>IF(O69&gt;Scenario!$B$11,"",IF(O$2&lt;&gt;"Ready",O$2,IF(U68="OK",S68,"INSUFFICIENT FUNDS")))</f>
        <v/>
      </c>
      <c r="Q69" s="6" t="str">
        <f>IF(O69&gt;Scenario!$B$11,"",IF(O$2&lt;&gt;"Ready",O$2,IF(ISNUMBER(P69),IF(AND(O69&gt;=Scenario!$B$10,MOD(O69-Scenario!$B$10,Scenario!$B$18)=0),Scenario!$B$8,0),"INSUFFICIENT FUNDS")))</f>
        <v/>
      </c>
      <c r="R69" s="6" t="str">
        <f>IF(O69&gt;Scenario!$B$11,"",IF(O$2&lt;&gt;"Ready",O$2,IF(ISNUMBER(P69),(P69+Q69)*(0+N('Option A'!$E$15)+IF(Scenario!$B$13="Gross",N('Option A'!$E$16),0))/12+((N('Option A'!$E$12)+N('Option A'!$E$13))/12+IF(AND(O69&gt;=Scenario!$B$10,MOD(O69-Scenario!$B$10,Scenario!$B$18)=0),N('Option A'!$E$17)*N('Option A'!$E$18)+N('Option A'!$E$20),0)+IF(O69=1,N('Option A'!$E$17)*N('Option A'!$E$19)+N('Option A'!$E$21),0)+IF(O69=Scenario!$B$11,N('Option A'!$E$22),0)),"INSUFFICIENT FUNDS")))</f>
        <v/>
      </c>
      <c r="S69" s="6" t="str">
        <f>IF(O69&gt;Scenario!$B$11,"",IF(O$2&lt;&gt;"Ready",O$2,IF(ISNUMBER(P69),IF((P69+Q69)*(1+Scenario!$B$12/12)-R69&lt;0,"INSUFFICIENT FUNDS",(P69+Q69)*(1+Scenario!$B$12/12)-R69),"INSUFFICIENT FUNDS")))</f>
        <v/>
      </c>
      <c r="T69" s="6" t="str">
        <f>IF(O69&gt;Scenario!$B$11,"",IF(O$2&lt;&gt;"Ready",O$2,IF(ISNUMBER(S69),T68+R69,"INSUFFICIENT FUNDS")))</f>
        <v/>
      </c>
      <c r="U69" t="str">
        <f>IF(O69&gt;Scenario!$B$11,"",IF(O$2&lt;&gt;"Ready",O$2,IF(ISNUMBER(S69),"OK","INSUFFICIENT FUNDS")))</f>
        <v/>
      </c>
      <c r="V69">
        <v>65</v>
      </c>
      <c r="W69" s="6" t="str">
        <f>IF(V69&gt;Scenario!$B$11,"",IF(V$2&lt;&gt;"Ready",V$2,IF(AB68="OK",Z68,"INSUFFICIENT FUNDS")))</f>
        <v/>
      </c>
      <c r="X69" s="6" t="str">
        <f>IF(V69&gt;Scenario!$B$11,"",IF(V$2&lt;&gt;"Ready",V$2,IF(ISNUMBER(W69),IF(AND(V69&gt;=Scenario!$B$10,MOD(V69-Scenario!$B$10,Scenario!$B$18)=0),Scenario!$B$8,0),"INSUFFICIENT FUNDS")))</f>
        <v/>
      </c>
      <c r="Y69" s="6" t="str">
        <f>IF(V69&gt;Scenario!$B$11,"",IF(V$2&lt;&gt;"Ready",V$2,IF(ISNUMBER(W69),(W69+X69)*(N('Option A'!$E$14)+N('Option A'!$E$15)+IF(Scenario!$B$13="Gross",N('Option A'!$E$16),0))/12+((N('Option A'!$E$12)+N('Option A'!$E$13))/12+IF(AND(V69&gt;=Scenario!$B$10,MOD(V69-Scenario!$B$10,Scenario!$B$18)=0),0*0+0,0)+IF(V69=1,0*0+0,0)+IF(V69=Scenario!$B$11,0,0)),"INSUFFICIENT FUNDS")))</f>
        <v/>
      </c>
      <c r="Z69" s="6" t="str">
        <f>IF(V69&gt;Scenario!$B$11,"",IF(V$2&lt;&gt;"Ready",V$2,IF(ISNUMBER(W69),IF((W69+X69)*(1+Scenario!$B$12/12)-Y69&lt;0,"INSUFFICIENT FUNDS",(W69+X69)*(1+Scenario!$B$12/12)-Y69),"INSUFFICIENT FUNDS")))</f>
        <v/>
      </c>
      <c r="AA69" s="6" t="str">
        <f>IF(V69&gt;Scenario!$B$11,"",IF(V$2&lt;&gt;"Ready",V$2,IF(ISNUMBER(Z69),AA68+Y69,"INSUFFICIENT FUNDS")))</f>
        <v/>
      </c>
      <c r="AB69" t="str">
        <f>IF(V69&gt;Scenario!$B$11,"",IF(V$2&lt;&gt;"Ready",V$2,IF(ISNUMBER(Z69),"OK","INSUFFICIENT FUNDS")))</f>
        <v/>
      </c>
      <c r="AC69">
        <v>65</v>
      </c>
      <c r="AD69" s="6" t="str">
        <f>IF(AC69&gt;Scenario!$B$11,"",IF(AC$2&lt;&gt;"Ready",AC$2,IF(AI68="OK",AG68,"INSUFFICIENT FUNDS")))</f>
        <v/>
      </c>
      <c r="AE69" s="6" t="str">
        <f>IF(AC69&gt;Scenario!$B$11,"",IF(AC$2&lt;&gt;"Ready",AC$2,IF(ISNUMBER(AD69),IF(AND(AC69&gt;=Scenario!$B$10,MOD(AC69-Scenario!$B$10,Scenario!$B$18)=0),Scenario!$B$8,0),"INSUFFICIENT FUNDS")))</f>
        <v/>
      </c>
      <c r="AF69" s="6" t="str">
        <f>IF(AC69&gt;Scenario!$B$11,"",IF(AC$2&lt;&gt;"Ready",AC$2,IF(ISNUMBER(AD69),(AD69+AE69)*(N('Option A'!$E$14)+N('Option A'!$E$15)+IF(Scenario!$B$13="Gross",0,0))/12+((N('Option A'!$E$12)+N('Option A'!$E$13))/12+IF(AND(AC69&gt;=Scenario!$B$10,MOD(AC69-Scenario!$B$10,Scenario!$B$18)=0),N('Option A'!$E$17)*N('Option A'!$E$18)+N('Option A'!$E$20),0)+IF(AC69=1,N('Option A'!$E$17)*N('Option A'!$E$19)+N('Option A'!$E$21),0)+IF(AC69=Scenario!$B$11,N('Option A'!$E$22),0)),"INSUFFICIENT FUNDS")))</f>
        <v/>
      </c>
      <c r="AG69" s="6" t="str">
        <f>IF(AC69&gt;Scenario!$B$11,"",IF(AC$2&lt;&gt;"Ready",AC$2,IF(ISNUMBER(AD69),IF((AD69+AE69)*(1+Scenario!$B$12/12)-AF69&lt;0,"INSUFFICIENT FUNDS",(AD69+AE69)*(1+Scenario!$B$12/12)-AF69),"INSUFFICIENT FUNDS")))</f>
        <v/>
      </c>
      <c r="AH69" s="6" t="str">
        <f>IF(AC69&gt;Scenario!$B$11,"",IF(AC$2&lt;&gt;"Ready",AC$2,IF(ISNUMBER(AG69),AH68+AF69,"INSUFFICIENT FUNDS")))</f>
        <v/>
      </c>
      <c r="AI69" t="str">
        <f>IF(AC69&gt;Scenario!$B$11,"",IF(AC$2&lt;&gt;"Ready",AC$2,IF(ISNUMBER(AG69),"OK","INSUFFICIENT FUNDS")))</f>
        <v/>
      </c>
      <c r="AJ69">
        <v>65</v>
      </c>
      <c r="AK69" s="6" t="str">
        <f>IF(AJ69&gt;Scenario!$B$11,"",IF(AJ$2&lt;&gt;"Ready",AJ$2,IF(AP68="OK",AN68,"INSUFFICIENT FUNDS")))</f>
        <v/>
      </c>
      <c r="AL69" s="6" t="str">
        <f>IF(AJ69&gt;Scenario!$B$11,"",IF(AJ$2&lt;&gt;"Ready",AJ$2,IF(ISNUMBER(AK69),IF(AND(AJ69&gt;=Scenario!$B$10,MOD(AJ69-Scenario!$B$10,Scenario!$B$18)=0),Scenario!$B$8,0),"INSUFFICIENT FUNDS")))</f>
        <v/>
      </c>
      <c r="AM69" s="6" t="str">
        <f>IF(AJ69&gt;Scenario!$B$11,"",IF(AJ$2&lt;&gt;"Ready",AJ$2,IF(ISNUMBER(AK69),(AK69+AL69)*(0+0+IF(Scenario!$B$13="Gross",0,0))/12+((0+0)/12+IF(AND(AJ69&gt;=Scenario!$B$10,MOD(AJ69-Scenario!$B$10,Scenario!$B$18)=0),0*0+0,0)+IF(AJ69=1,0*0+0,0)+IF(AJ69=Scenario!$B$11,0,0)),"INSUFFICIENT FUNDS")))</f>
        <v/>
      </c>
      <c r="AN69" s="6" t="str">
        <f>IF(AJ69&gt;Scenario!$B$11,"",IF(AJ$2&lt;&gt;"Ready",AJ$2,IF(ISNUMBER(AK69),IF((AK69+AL69)*(1+Scenario!$B$12/12)-AM69&lt;0,"INSUFFICIENT FUNDS",(AK69+AL69)*(1+Scenario!$B$12/12)-AM69),"INSUFFICIENT FUNDS")))</f>
        <v/>
      </c>
      <c r="AO69" s="6" t="str">
        <f>IF(AJ69&gt;Scenario!$B$11,"",IF(AJ$2&lt;&gt;"Ready",AJ$2,IF(ISNUMBER(AN69),AO68+AM69,"INSUFFICIENT FUNDS")))</f>
        <v/>
      </c>
      <c r="AP69" t="str">
        <f>IF(AJ69&gt;Scenario!$B$11,"",IF(AJ$2&lt;&gt;"Ready",AJ$2,IF(ISNUMBER(AN69),"OK","INSUFFICIENT FUNDS")))</f>
        <v/>
      </c>
    </row>
    <row r="70" spans="1:42" ht="32.1" customHeight="1" x14ac:dyDescent="0.2">
      <c r="A70">
        <v>66</v>
      </c>
      <c r="B70" s="6" t="str">
        <f>IF(A70&gt;Scenario!$B$11,"",IF(A$2&lt;&gt;"Ready",A$2,IF(G69="OK",E69,"INSUFFICIENT FUNDS")))</f>
        <v/>
      </c>
      <c r="C70" s="6" t="str">
        <f>IF(A70&gt;Scenario!$B$11,"",IF(A$2&lt;&gt;"Ready",A$2,IF(ISNUMBER(B70),IF(AND(A70&gt;=Scenario!$B$10,MOD(A70-Scenario!$B$10,Scenario!$B$18)=0),Scenario!$B$8,0),"INSUFFICIENT FUNDS")))</f>
        <v/>
      </c>
      <c r="D70" s="6" t="str">
        <f>IF(A70&gt;Scenario!$B$11,"",IF(A$2&lt;&gt;"Ready",A$2,IF(ISNUMBER(B70),(B70+C70)*(N('Option A'!$E$14)+N('Option A'!$E$15)+IF(Scenario!$B$13="Gross",N('Option A'!$E$16),0))/12+((N('Option A'!$E$12)+N('Option A'!$E$13))/12+IF(AND(A70&gt;=Scenario!$B$10,MOD(A70-Scenario!$B$10,Scenario!$B$18)=0),N('Option A'!$E$17)*N('Option A'!$E$18)+N('Option A'!$E$20),0)+IF(A70=1,N('Option A'!$E$17)*N('Option A'!$E$19)+N('Option A'!$E$21),0)+IF(A70=Scenario!$B$11,N('Option A'!$E$22),0)),"INSUFFICIENT FUNDS")))</f>
        <v/>
      </c>
      <c r="E70" s="6" t="str">
        <f>IF(A70&gt;Scenario!$B$11,"",IF(A$2&lt;&gt;"Ready",A$2,IF(ISNUMBER(B70),IF((B70+C70)*(1+Scenario!$B$12/12)-D70&lt;0,"INSUFFICIENT FUNDS",(B70+C70)*(1+Scenario!$B$12/12)-D70),"INSUFFICIENT FUNDS")))</f>
        <v/>
      </c>
      <c r="F70" s="6" t="str">
        <f>IF(A70&gt;Scenario!$B$11,"",IF(A$2&lt;&gt;"Ready",A$2,IF(ISNUMBER(E70),F69+D70,"INSUFFICIENT FUNDS")))</f>
        <v/>
      </c>
      <c r="G70" t="str">
        <f>IF(A70&gt;Scenario!$B$11,"",IF(A$2&lt;&gt;"Ready",A$2,IF(ISNUMBER(E70),"OK","INSUFFICIENT FUNDS")))</f>
        <v/>
      </c>
      <c r="H70">
        <v>66</v>
      </c>
      <c r="I70" s="6" t="str">
        <f>IF(H70&gt;Scenario!$B$11,"",IF(H$2&lt;&gt;"Ready",H$2,IF(N69="OK",L69,"INSUFFICIENT FUNDS")))</f>
        <v/>
      </c>
      <c r="J70" s="6" t="str">
        <f>IF(H70&gt;Scenario!$B$11,"",IF(H$2&lt;&gt;"Ready",H$2,IF(ISNUMBER(I70),IF(AND(H70&gt;=Scenario!$B$10,MOD(H70-Scenario!$B$10,Scenario!$B$18)=0),Scenario!$B$8,0),"INSUFFICIENT FUNDS")))</f>
        <v/>
      </c>
      <c r="K70" s="6" t="str">
        <f>IF(H70&gt;Scenario!$B$11,"",IF(H$2&lt;&gt;"Ready",H$2,IF(ISNUMBER(I70),(I70+J70)*(N('Option A'!$E$14)+N('Option A'!$E$15)+IF(Scenario!$B$13="Gross",N('Option A'!$E$16),0))/12+((0+0)/12+IF(AND(H70&gt;=Scenario!$B$10,MOD(H70-Scenario!$B$10,Scenario!$B$18)=0),N('Option A'!$E$17)*N('Option A'!$E$18)+N('Option A'!$E$20),0)+IF(H70=1,N('Option A'!$E$17)*N('Option A'!$E$19)+N('Option A'!$E$21),0)+IF(H70=Scenario!$B$11,N('Option A'!$E$22),0)),"INSUFFICIENT FUNDS")))</f>
        <v/>
      </c>
      <c r="L70" s="6" t="str">
        <f>IF(H70&gt;Scenario!$B$11,"",IF(H$2&lt;&gt;"Ready",H$2,IF(ISNUMBER(I70),IF((I70+J70)*(1+Scenario!$B$12/12)-K70&lt;0,"INSUFFICIENT FUNDS",(I70+J70)*(1+Scenario!$B$12/12)-K70),"INSUFFICIENT FUNDS")))</f>
        <v/>
      </c>
      <c r="M70" s="6" t="str">
        <f>IF(H70&gt;Scenario!$B$11,"",IF(H$2&lt;&gt;"Ready",H$2,IF(ISNUMBER(L70),M69+K70,"INSUFFICIENT FUNDS")))</f>
        <v/>
      </c>
      <c r="N70" t="str">
        <f>IF(H70&gt;Scenario!$B$11,"",IF(H$2&lt;&gt;"Ready",H$2,IF(ISNUMBER(L70),"OK","INSUFFICIENT FUNDS")))</f>
        <v/>
      </c>
      <c r="O70">
        <v>66</v>
      </c>
      <c r="P70" s="6" t="str">
        <f>IF(O70&gt;Scenario!$B$11,"",IF(O$2&lt;&gt;"Ready",O$2,IF(U69="OK",S69,"INSUFFICIENT FUNDS")))</f>
        <v/>
      </c>
      <c r="Q70" s="6" t="str">
        <f>IF(O70&gt;Scenario!$B$11,"",IF(O$2&lt;&gt;"Ready",O$2,IF(ISNUMBER(P70),IF(AND(O70&gt;=Scenario!$B$10,MOD(O70-Scenario!$B$10,Scenario!$B$18)=0),Scenario!$B$8,0),"INSUFFICIENT FUNDS")))</f>
        <v/>
      </c>
      <c r="R70" s="6" t="str">
        <f>IF(O70&gt;Scenario!$B$11,"",IF(O$2&lt;&gt;"Ready",O$2,IF(ISNUMBER(P70),(P70+Q70)*(0+N('Option A'!$E$15)+IF(Scenario!$B$13="Gross",N('Option A'!$E$16),0))/12+((N('Option A'!$E$12)+N('Option A'!$E$13))/12+IF(AND(O70&gt;=Scenario!$B$10,MOD(O70-Scenario!$B$10,Scenario!$B$18)=0),N('Option A'!$E$17)*N('Option A'!$E$18)+N('Option A'!$E$20),0)+IF(O70=1,N('Option A'!$E$17)*N('Option A'!$E$19)+N('Option A'!$E$21),0)+IF(O70=Scenario!$B$11,N('Option A'!$E$22),0)),"INSUFFICIENT FUNDS")))</f>
        <v/>
      </c>
      <c r="S70" s="6" t="str">
        <f>IF(O70&gt;Scenario!$B$11,"",IF(O$2&lt;&gt;"Ready",O$2,IF(ISNUMBER(P70),IF((P70+Q70)*(1+Scenario!$B$12/12)-R70&lt;0,"INSUFFICIENT FUNDS",(P70+Q70)*(1+Scenario!$B$12/12)-R70),"INSUFFICIENT FUNDS")))</f>
        <v/>
      </c>
      <c r="T70" s="6" t="str">
        <f>IF(O70&gt;Scenario!$B$11,"",IF(O$2&lt;&gt;"Ready",O$2,IF(ISNUMBER(S70),T69+R70,"INSUFFICIENT FUNDS")))</f>
        <v/>
      </c>
      <c r="U70" t="str">
        <f>IF(O70&gt;Scenario!$B$11,"",IF(O$2&lt;&gt;"Ready",O$2,IF(ISNUMBER(S70),"OK","INSUFFICIENT FUNDS")))</f>
        <v/>
      </c>
      <c r="V70">
        <v>66</v>
      </c>
      <c r="W70" s="6" t="str">
        <f>IF(V70&gt;Scenario!$B$11,"",IF(V$2&lt;&gt;"Ready",V$2,IF(AB69="OK",Z69,"INSUFFICIENT FUNDS")))</f>
        <v/>
      </c>
      <c r="X70" s="6" t="str">
        <f>IF(V70&gt;Scenario!$B$11,"",IF(V$2&lt;&gt;"Ready",V$2,IF(ISNUMBER(W70),IF(AND(V70&gt;=Scenario!$B$10,MOD(V70-Scenario!$B$10,Scenario!$B$18)=0),Scenario!$B$8,0),"INSUFFICIENT FUNDS")))</f>
        <v/>
      </c>
      <c r="Y70" s="6" t="str">
        <f>IF(V70&gt;Scenario!$B$11,"",IF(V$2&lt;&gt;"Ready",V$2,IF(ISNUMBER(W70),(W70+X70)*(N('Option A'!$E$14)+N('Option A'!$E$15)+IF(Scenario!$B$13="Gross",N('Option A'!$E$16),0))/12+((N('Option A'!$E$12)+N('Option A'!$E$13))/12+IF(AND(V70&gt;=Scenario!$B$10,MOD(V70-Scenario!$B$10,Scenario!$B$18)=0),0*0+0,0)+IF(V70=1,0*0+0,0)+IF(V70=Scenario!$B$11,0,0)),"INSUFFICIENT FUNDS")))</f>
        <v/>
      </c>
      <c r="Z70" s="6" t="str">
        <f>IF(V70&gt;Scenario!$B$11,"",IF(V$2&lt;&gt;"Ready",V$2,IF(ISNUMBER(W70),IF((W70+X70)*(1+Scenario!$B$12/12)-Y70&lt;0,"INSUFFICIENT FUNDS",(W70+X70)*(1+Scenario!$B$12/12)-Y70),"INSUFFICIENT FUNDS")))</f>
        <v/>
      </c>
      <c r="AA70" s="6" t="str">
        <f>IF(V70&gt;Scenario!$B$11,"",IF(V$2&lt;&gt;"Ready",V$2,IF(ISNUMBER(Z70),AA69+Y70,"INSUFFICIENT FUNDS")))</f>
        <v/>
      </c>
      <c r="AB70" t="str">
        <f>IF(V70&gt;Scenario!$B$11,"",IF(V$2&lt;&gt;"Ready",V$2,IF(ISNUMBER(Z70),"OK","INSUFFICIENT FUNDS")))</f>
        <v/>
      </c>
      <c r="AC70">
        <v>66</v>
      </c>
      <c r="AD70" s="6" t="str">
        <f>IF(AC70&gt;Scenario!$B$11,"",IF(AC$2&lt;&gt;"Ready",AC$2,IF(AI69="OK",AG69,"INSUFFICIENT FUNDS")))</f>
        <v/>
      </c>
      <c r="AE70" s="6" t="str">
        <f>IF(AC70&gt;Scenario!$B$11,"",IF(AC$2&lt;&gt;"Ready",AC$2,IF(ISNUMBER(AD70),IF(AND(AC70&gt;=Scenario!$B$10,MOD(AC70-Scenario!$B$10,Scenario!$B$18)=0),Scenario!$B$8,0),"INSUFFICIENT FUNDS")))</f>
        <v/>
      </c>
      <c r="AF70" s="6" t="str">
        <f>IF(AC70&gt;Scenario!$B$11,"",IF(AC$2&lt;&gt;"Ready",AC$2,IF(ISNUMBER(AD70),(AD70+AE70)*(N('Option A'!$E$14)+N('Option A'!$E$15)+IF(Scenario!$B$13="Gross",0,0))/12+((N('Option A'!$E$12)+N('Option A'!$E$13))/12+IF(AND(AC70&gt;=Scenario!$B$10,MOD(AC70-Scenario!$B$10,Scenario!$B$18)=0),N('Option A'!$E$17)*N('Option A'!$E$18)+N('Option A'!$E$20),0)+IF(AC70=1,N('Option A'!$E$17)*N('Option A'!$E$19)+N('Option A'!$E$21),0)+IF(AC70=Scenario!$B$11,N('Option A'!$E$22),0)),"INSUFFICIENT FUNDS")))</f>
        <v/>
      </c>
      <c r="AG70" s="6" t="str">
        <f>IF(AC70&gt;Scenario!$B$11,"",IF(AC$2&lt;&gt;"Ready",AC$2,IF(ISNUMBER(AD70),IF((AD70+AE70)*(1+Scenario!$B$12/12)-AF70&lt;0,"INSUFFICIENT FUNDS",(AD70+AE70)*(1+Scenario!$B$12/12)-AF70),"INSUFFICIENT FUNDS")))</f>
        <v/>
      </c>
      <c r="AH70" s="6" t="str">
        <f>IF(AC70&gt;Scenario!$B$11,"",IF(AC$2&lt;&gt;"Ready",AC$2,IF(ISNUMBER(AG70),AH69+AF70,"INSUFFICIENT FUNDS")))</f>
        <v/>
      </c>
      <c r="AI70" t="str">
        <f>IF(AC70&gt;Scenario!$B$11,"",IF(AC$2&lt;&gt;"Ready",AC$2,IF(ISNUMBER(AG70),"OK","INSUFFICIENT FUNDS")))</f>
        <v/>
      </c>
      <c r="AJ70">
        <v>66</v>
      </c>
      <c r="AK70" s="6" t="str">
        <f>IF(AJ70&gt;Scenario!$B$11,"",IF(AJ$2&lt;&gt;"Ready",AJ$2,IF(AP69="OK",AN69,"INSUFFICIENT FUNDS")))</f>
        <v/>
      </c>
      <c r="AL70" s="6" t="str">
        <f>IF(AJ70&gt;Scenario!$B$11,"",IF(AJ$2&lt;&gt;"Ready",AJ$2,IF(ISNUMBER(AK70),IF(AND(AJ70&gt;=Scenario!$B$10,MOD(AJ70-Scenario!$B$10,Scenario!$B$18)=0),Scenario!$B$8,0),"INSUFFICIENT FUNDS")))</f>
        <v/>
      </c>
      <c r="AM70" s="6" t="str">
        <f>IF(AJ70&gt;Scenario!$B$11,"",IF(AJ$2&lt;&gt;"Ready",AJ$2,IF(ISNUMBER(AK70),(AK70+AL70)*(0+0+IF(Scenario!$B$13="Gross",0,0))/12+((0+0)/12+IF(AND(AJ70&gt;=Scenario!$B$10,MOD(AJ70-Scenario!$B$10,Scenario!$B$18)=0),0*0+0,0)+IF(AJ70=1,0*0+0,0)+IF(AJ70=Scenario!$B$11,0,0)),"INSUFFICIENT FUNDS")))</f>
        <v/>
      </c>
      <c r="AN70" s="6" t="str">
        <f>IF(AJ70&gt;Scenario!$B$11,"",IF(AJ$2&lt;&gt;"Ready",AJ$2,IF(ISNUMBER(AK70),IF((AK70+AL70)*(1+Scenario!$B$12/12)-AM70&lt;0,"INSUFFICIENT FUNDS",(AK70+AL70)*(1+Scenario!$B$12/12)-AM70),"INSUFFICIENT FUNDS")))</f>
        <v/>
      </c>
      <c r="AO70" s="6" t="str">
        <f>IF(AJ70&gt;Scenario!$B$11,"",IF(AJ$2&lt;&gt;"Ready",AJ$2,IF(ISNUMBER(AN70),AO69+AM70,"INSUFFICIENT FUNDS")))</f>
        <v/>
      </c>
      <c r="AP70" t="str">
        <f>IF(AJ70&gt;Scenario!$B$11,"",IF(AJ$2&lt;&gt;"Ready",AJ$2,IF(ISNUMBER(AN70),"OK","INSUFFICIENT FUNDS")))</f>
        <v/>
      </c>
    </row>
    <row r="71" spans="1:42" ht="32.1" customHeight="1" x14ac:dyDescent="0.2">
      <c r="A71">
        <v>67</v>
      </c>
      <c r="B71" s="6" t="str">
        <f>IF(A71&gt;Scenario!$B$11,"",IF(A$2&lt;&gt;"Ready",A$2,IF(G70="OK",E70,"INSUFFICIENT FUNDS")))</f>
        <v/>
      </c>
      <c r="C71" s="6" t="str">
        <f>IF(A71&gt;Scenario!$B$11,"",IF(A$2&lt;&gt;"Ready",A$2,IF(ISNUMBER(B71),IF(AND(A71&gt;=Scenario!$B$10,MOD(A71-Scenario!$B$10,Scenario!$B$18)=0),Scenario!$B$8,0),"INSUFFICIENT FUNDS")))</f>
        <v/>
      </c>
      <c r="D71" s="6" t="str">
        <f>IF(A71&gt;Scenario!$B$11,"",IF(A$2&lt;&gt;"Ready",A$2,IF(ISNUMBER(B71),(B71+C71)*(N('Option A'!$E$14)+N('Option A'!$E$15)+IF(Scenario!$B$13="Gross",N('Option A'!$E$16),0))/12+((N('Option A'!$E$12)+N('Option A'!$E$13))/12+IF(AND(A71&gt;=Scenario!$B$10,MOD(A71-Scenario!$B$10,Scenario!$B$18)=0),N('Option A'!$E$17)*N('Option A'!$E$18)+N('Option A'!$E$20),0)+IF(A71=1,N('Option A'!$E$17)*N('Option A'!$E$19)+N('Option A'!$E$21),0)+IF(A71=Scenario!$B$11,N('Option A'!$E$22),0)),"INSUFFICIENT FUNDS")))</f>
        <v/>
      </c>
      <c r="E71" s="6" t="str">
        <f>IF(A71&gt;Scenario!$B$11,"",IF(A$2&lt;&gt;"Ready",A$2,IF(ISNUMBER(B71),IF((B71+C71)*(1+Scenario!$B$12/12)-D71&lt;0,"INSUFFICIENT FUNDS",(B71+C71)*(1+Scenario!$B$12/12)-D71),"INSUFFICIENT FUNDS")))</f>
        <v/>
      </c>
      <c r="F71" s="6" t="str">
        <f>IF(A71&gt;Scenario!$B$11,"",IF(A$2&lt;&gt;"Ready",A$2,IF(ISNUMBER(E71),F70+D71,"INSUFFICIENT FUNDS")))</f>
        <v/>
      </c>
      <c r="G71" t="str">
        <f>IF(A71&gt;Scenario!$B$11,"",IF(A$2&lt;&gt;"Ready",A$2,IF(ISNUMBER(E71),"OK","INSUFFICIENT FUNDS")))</f>
        <v/>
      </c>
      <c r="H71">
        <v>67</v>
      </c>
      <c r="I71" s="6" t="str">
        <f>IF(H71&gt;Scenario!$B$11,"",IF(H$2&lt;&gt;"Ready",H$2,IF(N70="OK",L70,"INSUFFICIENT FUNDS")))</f>
        <v/>
      </c>
      <c r="J71" s="6" t="str">
        <f>IF(H71&gt;Scenario!$B$11,"",IF(H$2&lt;&gt;"Ready",H$2,IF(ISNUMBER(I71),IF(AND(H71&gt;=Scenario!$B$10,MOD(H71-Scenario!$B$10,Scenario!$B$18)=0),Scenario!$B$8,0),"INSUFFICIENT FUNDS")))</f>
        <v/>
      </c>
      <c r="K71" s="6" t="str">
        <f>IF(H71&gt;Scenario!$B$11,"",IF(H$2&lt;&gt;"Ready",H$2,IF(ISNUMBER(I71),(I71+J71)*(N('Option A'!$E$14)+N('Option A'!$E$15)+IF(Scenario!$B$13="Gross",N('Option A'!$E$16),0))/12+((0+0)/12+IF(AND(H71&gt;=Scenario!$B$10,MOD(H71-Scenario!$B$10,Scenario!$B$18)=0),N('Option A'!$E$17)*N('Option A'!$E$18)+N('Option A'!$E$20),0)+IF(H71=1,N('Option A'!$E$17)*N('Option A'!$E$19)+N('Option A'!$E$21),0)+IF(H71=Scenario!$B$11,N('Option A'!$E$22),0)),"INSUFFICIENT FUNDS")))</f>
        <v/>
      </c>
      <c r="L71" s="6" t="str">
        <f>IF(H71&gt;Scenario!$B$11,"",IF(H$2&lt;&gt;"Ready",H$2,IF(ISNUMBER(I71),IF((I71+J71)*(1+Scenario!$B$12/12)-K71&lt;0,"INSUFFICIENT FUNDS",(I71+J71)*(1+Scenario!$B$12/12)-K71),"INSUFFICIENT FUNDS")))</f>
        <v/>
      </c>
      <c r="M71" s="6" t="str">
        <f>IF(H71&gt;Scenario!$B$11,"",IF(H$2&lt;&gt;"Ready",H$2,IF(ISNUMBER(L71),M70+K71,"INSUFFICIENT FUNDS")))</f>
        <v/>
      </c>
      <c r="N71" t="str">
        <f>IF(H71&gt;Scenario!$B$11,"",IF(H$2&lt;&gt;"Ready",H$2,IF(ISNUMBER(L71),"OK","INSUFFICIENT FUNDS")))</f>
        <v/>
      </c>
      <c r="O71">
        <v>67</v>
      </c>
      <c r="P71" s="6" t="str">
        <f>IF(O71&gt;Scenario!$B$11,"",IF(O$2&lt;&gt;"Ready",O$2,IF(U70="OK",S70,"INSUFFICIENT FUNDS")))</f>
        <v/>
      </c>
      <c r="Q71" s="6" t="str">
        <f>IF(O71&gt;Scenario!$B$11,"",IF(O$2&lt;&gt;"Ready",O$2,IF(ISNUMBER(P71),IF(AND(O71&gt;=Scenario!$B$10,MOD(O71-Scenario!$B$10,Scenario!$B$18)=0),Scenario!$B$8,0),"INSUFFICIENT FUNDS")))</f>
        <v/>
      </c>
      <c r="R71" s="6" t="str">
        <f>IF(O71&gt;Scenario!$B$11,"",IF(O$2&lt;&gt;"Ready",O$2,IF(ISNUMBER(P71),(P71+Q71)*(0+N('Option A'!$E$15)+IF(Scenario!$B$13="Gross",N('Option A'!$E$16),0))/12+((N('Option A'!$E$12)+N('Option A'!$E$13))/12+IF(AND(O71&gt;=Scenario!$B$10,MOD(O71-Scenario!$B$10,Scenario!$B$18)=0),N('Option A'!$E$17)*N('Option A'!$E$18)+N('Option A'!$E$20),0)+IF(O71=1,N('Option A'!$E$17)*N('Option A'!$E$19)+N('Option A'!$E$21),0)+IF(O71=Scenario!$B$11,N('Option A'!$E$22),0)),"INSUFFICIENT FUNDS")))</f>
        <v/>
      </c>
      <c r="S71" s="6" t="str">
        <f>IF(O71&gt;Scenario!$B$11,"",IF(O$2&lt;&gt;"Ready",O$2,IF(ISNUMBER(P71),IF((P71+Q71)*(1+Scenario!$B$12/12)-R71&lt;0,"INSUFFICIENT FUNDS",(P71+Q71)*(1+Scenario!$B$12/12)-R71),"INSUFFICIENT FUNDS")))</f>
        <v/>
      </c>
      <c r="T71" s="6" t="str">
        <f>IF(O71&gt;Scenario!$B$11,"",IF(O$2&lt;&gt;"Ready",O$2,IF(ISNUMBER(S71),T70+R71,"INSUFFICIENT FUNDS")))</f>
        <v/>
      </c>
      <c r="U71" t="str">
        <f>IF(O71&gt;Scenario!$B$11,"",IF(O$2&lt;&gt;"Ready",O$2,IF(ISNUMBER(S71),"OK","INSUFFICIENT FUNDS")))</f>
        <v/>
      </c>
      <c r="V71">
        <v>67</v>
      </c>
      <c r="W71" s="6" t="str">
        <f>IF(V71&gt;Scenario!$B$11,"",IF(V$2&lt;&gt;"Ready",V$2,IF(AB70="OK",Z70,"INSUFFICIENT FUNDS")))</f>
        <v/>
      </c>
      <c r="X71" s="6" t="str">
        <f>IF(V71&gt;Scenario!$B$11,"",IF(V$2&lt;&gt;"Ready",V$2,IF(ISNUMBER(W71),IF(AND(V71&gt;=Scenario!$B$10,MOD(V71-Scenario!$B$10,Scenario!$B$18)=0),Scenario!$B$8,0),"INSUFFICIENT FUNDS")))</f>
        <v/>
      </c>
      <c r="Y71" s="6" t="str">
        <f>IF(V71&gt;Scenario!$B$11,"",IF(V$2&lt;&gt;"Ready",V$2,IF(ISNUMBER(W71),(W71+X71)*(N('Option A'!$E$14)+N('Option A'!$E$15)+IF(Scenario!$B$13="Gross",N('Option A'!$E$16),0))/12+((N('Option A'!$E$12)+N('Option A'!$E$13))/12+IF(AND(V71&gt;=Scenario!$B$10,MOD(V71-Scenario!$B$10,Scenario!$B$18)=0),0*0+0,0)+IF(V71=1,0*0+0,0)+IF(V71=Scenario!$B$11,0,0)),"INSUFFICIENT FUNDS")))</f>
        <v/>
      </c>
      <c r="Z71" s="6" t="str">
        <f>IF(V71&gt;Scenario!$B$11,"",IF(V$2&lt;&gt;"Ready",V$2,IF(ISNUMBER(W71),IF((W71+X71)*(1+Scenario!$B$12/12)-Y71&lt;0,"INSUFFICIENT FUNDS",(W71+X71)*(1+Scenario!$B$12/12)-Y71),"INSUFFICIENT FUNDS")))</f>
        <v/>
      </c>
      <c r="AA71" s="6" t="str">
        <f>IF(V71&gt;Scenario!$B$11,"",IF(V$2&lt;&gt;"Ready",V$2,IF(ISNUMBER(Z71),AA70+Y71,"INSUFFICIENT FUNDS")))</f>
        <v/>
      </c>
      <c r="AB71" t="str">
        <f>IF(V71&gt;Scenario!$B$11,"",IF(V$2&lt;&gt;"Ready",V$2,IF(ISNUMBER(Z71),"OK","INSUFFICIENT FUNDS")))</f>
        <v/>
      </c>
      <c r="AC71">
        <v>67</v>
      </c>
      <c r="AD71" s="6" t="str">
        <f>IF(AC71&gt;Scenario!$B$11,"",IF(AC$2&lt;&gt;"Ready",AC$2,IF(AI70="OK",AG70,"INSUFFICIENT FUNDS")))</f>
        <v/>
      </c>
      <c r="AE71" s="6" t="str">
        <f>IF(AC71&gt;Scenario!$B$11,"",IF(AC$2&lt;&gt;"Ready",AC$2,IF(ISNUMBER(AD71),IF(AND(AC71&gt;=Scenario!$B$10,MOD(AC71-Scenario!$B$10,Scenario!$B$18)=0),Scenario!$B$8,0),"INSUFFICIENT FUNDS")))</f>
        <v/>
      </c>
      <c r="AF71" s="6" t="str">
        <f>IF(AC71&gt;Scenario!$B$11,"",IF(AC$2&lt;&gt;"Ready",AC$2,IF(ISNUMBER(AD71),(AD71+AE71)*(N('Option A'!$E$14)+N('Option A'!$E$15)+IF(Scenario!$B$13="Gross",0,0))/12+((N('Option A'!$E$12)+N('Option A'!$E$13))/12+IF(AND(AC71&gt;=Scenario!$B$10,MOD(AC71-Scenario!$B$10,Scenario!$B$18)=0),N('Option A'!$E$17)*N('Option A'!$E$18)+N('Option A'!$E$20),0)+IF(AC71=1,N('Option A'!$E$17)*N('Option A'!$E$19)+N('Option A'!$E$21),0)+IF(AC71=Scenario!$B$11,N('Option A'!$E$22),0)),"INSUFFICIENT FUNDS")))</f>
        <v/>
      </c>
      <c r="AG71" s="6" t="str">
        <f>IF(AC71&gt;Scenario!$B$11,"",IF(AC$2&lt;&gt;"Ready",AC$2,IF(ISNUMBER(AD71),IF((AD71+AE71)*(1+Scenario!$B$12/12)-AF71&lt;0,"INSUFFICIENT FUNDS",(AD71+AE71)*(1+Scenario!$B$12/12)-AF71),"INSUFFICIENT FUNDS")))</f>
        <v/>
      </c>
      <c r="AH71" s="6" t="str">
        <f>IF(AC71&gt;Scenario!$B$11,"",IF(AC$2&lt;&gt;"Ready",AC$2,IF(ISNUMBER(AG71),AH70+AF71,"INSUFFICIENT FUNDS")))</f>
        <v/>
      </c>
      <c r="AI71" t="str">
        <f>IF(AC71&gt;Scenario!$B$11,"",IF(AC$2&lt;&gt;"Ready",AC$2,IF(ISNUMBER(AG71),"OK","INSUFFICIENT FUNDS")))</f>
        <v/>
      </c>
      <c r="AJ71">
        <v>67</v>
      </c>
      <c r="AK71" s="6" t="str">
        <f>IF(AJ71&gt;Scenario!$B$11,"",IF(AJ$2&lt;&gt;"Ready",AJ$2,IF(AP70="OK",AN70,"INSUFFICIENT FUNDS")))</f>
        <v/>
      </c>
      <c r="AL71" s="6" t="str">
        <f>IF(AJ71&gt;Scenario!$B$11,"",IF(AJ$2&lt;&gt;"Ready",AJ$2,IF(ISNUMBER(AK71),IF(AND(AJ71&gt;=Scenario!$B$10,MOD(AJ71-Scenario!$B$10,Scenario!$B$18)=0),Scenario!$B$8,0),"INSUFFICIENT FUNDS")))</f>
        <v/>
      </c>
      <c r="AM71" s="6" t="str">
        <f>IF(AJ71&gt;Scenario!$B$11,"",IF(AJ$2&lt;&gt;"Ready",AJ$2,IF(ISNUMBER(AK71),(AK71+AL71)*(0+0+IF(Scenario!$B$13="Gross",0,0))/12+((0+0)/12+IF(AND(AJ71&gt;=Scenario!$B$10,MOD(AJ71-Scenario!$B$10,Scenario!$B$18)=0),0*0+0,0)+IF(AJ71=1,0*0+0,0)+IF(AJ71=Scenario!$B$11,0,0)),"INSUFFICIENT FUNDS")))</f>
        <v/>
      </c>
      <c r="AN71" s="6" t="str">
        <f>IF(AJ71&gt;Scenario!$B$11,"",IF(AJ$2&lt;&gt;"Ready",AJ$2,IF(ISNUMBER(AK71),IF((AK71+AL71)*(1+Scenario!$B$12/12)-AM71&lt;0,"INSUFFICIENT FUNDS",(AK71+AL71)*(1+Scenario!$B$12/12)-AM71),"INSUFFICIENT FUNDS")))</f>
        <v/>
      </c>
      <c r="AO71" s="6" t="str">
        <f>IF(AJ71&gt;Scenario!$B$11,"",IF(AJ$2&lt;&gt;"Ready",AJ$2,IF(ISNUMBER(AN71),AO70+AM71,"INSUFFICIENT FUNDS")))</f>
        <v/>
      </c>
      <c r="AP71" t="str">
        <f>IF(AJ71&gt;Scenario!$B$11,"",IF(AJ$2&lt;&gt;"Ready",AJ$2,IF(ISNUMBER(AN71),"OK","INSUFFICIENT FUNDS")))</f>
        <v/>
      </c>
    </row>
    <row r="72" spans="1:42" ht="32.1" customHeight="1" x14ac:dyDescent="0.2">
      <c r="A72">
        <v>68</v>
      </c>
      <c r="B72" s="6" t="str">
        <f>IF(A72&gt;Scenario!$B$11,"",IF(A$2&lt;&gt;"Ready",A$2,IF(G71="OK",E71,"INSUFFICIENT FUNDS")))</f>
        <v/>
      </c>
      <c r="C72" s="6" t="str">
        <f>IF(A72&gt;Scenario!$B$11,"",IF(A$2&lt;&gt;"Ready",A$2,IF(ISNUMBER(B72),IF(AND(A72&gt;=Scenario!$B$10,MOD(A72-Scenario!$B$10,Scenario!$B$18)=0),Scenario!$B$8,0),"INSUFFICIENT FUNDS")))</f>
        <v/>
      </c>
      <c r="D72" s="6" t="str">
        <f>IF(A72&gt;Scenario!$B$11,"",IF(A$2&lt;&gt;"Ready",A$2,IF(ISNUMBER(B72),(B72+C72)*(N('Option A'!$E$14)+N('Option A'!$E$15)+IF(Scenario!$B$13="Gross",N('Option A'!$E$16),0))/12+((N('Option A'!$E$12)+N('Option A'!$E$13))/12+IF(AND(A72&gt;=Scenario!$B$10,MOD(A72-Scenario!$B$10,Scenario!$B$18)=0),N('Option A'!$E$17)*N('Option A'!$E$18)+N('Option A'!$E$20),0)+IF(A72=1,N('Option A'!$E$17)*N('Option A'!$E$19)+N('Option A'!$E$21),0)+IF(A72=Scenario!$B$11,N('Option A'!$E$22),0)),"INSUFFICIENT FUNDS")))</f>
        <v/>
      </c>
      <c r="E72" s="6" t="str">
        <f>IF(A72&gt;Scenario!$B$11,"",IF(A$2&lt;&gt;"Ready",A$2,IF(ISNUMBER(B72),IF((B72+C72)*(1+Scenario!$B$12/12)-D72&lt;0,"INSUFFICIENT FUNDS",(B72+C72)*(1+Scenario!$B$12/12)-D72),"INSUFFICIENT FUNDS")))</f>
        <v/>
      </c>
      <c r="F72" s="6" t="str">
        <f>IF(A72&gt;Scenario!$B$11,"",IF(A$2&lt;&gt;"Ready",A$2,IF(ISNUMBER(E72),F71+D72,"INSUFFICIENT FUNDS")))</f>
        <v/>
      </c>
      <c r="G72" t="str">
        <f>IF(A72&gt;Scenario!$B$11,"",IF(A$2&lt;&gt;"Ready",A$2,IF(ISNUMBER(E72),"OK","INSUFFICIENT FUNDS")))</f>
        <v/>
      </c>
      <c r="H72">
        <v>68</v>
      </c>
      <c r="I72" s="6" t="str">
        <f>IF(H72&gt;Scenario!$B$11,"",IF(H$2&lt;&gt;"Ready",H$2,IF(N71="OK",L71,"INSUFFICIENT FUNDS")))</f>
        <v/>
      </c>
      <c r="J72" s="6" t="str">
        <f>IF(H72&gt;Scenario!$B$11,"",IF(H$2&lt;&gt;"Ready",H$2,IF(ISNUMBER(I72),IF(AND(H72&gt;=Scenario!$B$10,MOD(H72-Scenario!$B$10,Scenario!$B$18)=0),Scenario!$B$8,0),"INSUFFICIENT FUNDS")))</f>
        <v/>
      </c>
      <c r="K72" s="6" t="str">
        <f>IF(H72&gt;Scenario!$B$11,"",IF(H$2&lt;&gt;"Ready",H$2,IF(ISNUMBER(I72),(I72+J72)*(N('Option A'!$E$14)+N('Option A'!$E$15)+IF(Scenario!$B$13="Gross",N('Option A'!$E$16),0))/12+((0+0)/12+IF(AND(H72&gt;=Scenario!$B$10,MOD(H72-Scenario!$B$10,Scenario!$B$18)=0),N('Option A'!$E$17)*N('Option A'!$E$18)+N('Option A'!$E$20),0)+IF(H72=1,N('Option A'!$E$17)*N('Option A'!$E$19)+N('Option A'!$E$21),0)+IF(H72=Scenario!$B$11,N('Option A'!$E$22),0)),"INSUFFICIENT FUNDS")))</f>
        <v/>
      </c>
      <c r="L72" s="6" t="str">
        <f>IF(H72&gt;Scenario!$B$11,"",IF(H$2&lt;&gt;"Ready",H$2,IF(ISNUMBER(I72),IF((I72+J72)*(1+Scenario!$B$12/12)-K72&lt;0,"INSUFFICIENT FUNDS",(I72+J72)*(1+Scenario!$B$12/12)-K72),"INSUFFICIENT FUNDS")))</f>
        <v/>
      </c>
      <c r="M72" s="6" t="str">
        <f>IF(H72&gt;Scenario!$B$11,"",IF(H$2&lt;&gt;"Ready",H$2,IF(ISNUMBER(L72),M71+K72,"INSUFFICIENT FUNDS")))</f>
        <v/>
      </c>
      <c r="N72" t="str">
        <f>IF(H72&gt;Scenario!$B$11,"",IF(H$2&lt;&gt;"Ready",H$2,IF(ISNUMBER(L72),"OK","INSUFFICIENT FUNDS")))</f>
        <v/>
      </c>
      <c r="O72">
        <v>68</v>
      </c>
      <c r="P72" s="6" t="str">
        <f>IF(O72&gt;Scenario!$B$11,"",IF(O$2&lt;&gt;"Ready",O$2,IF(U71="OK",S71,"INSUFFICIENT FUNDS")))</f>
        <v/>
      </c>
      <c r="Q72" s="6" t="str">
        <f>IF(O72&gt;Scenario!$B$11,"",IF(O$2&lt;&gt;"Ready",O$2,IF(ISNUMBER(P72),IF(AND(O72&gt;=Scenario!$B$10,MOD(O72-Scenario!$B$10,Scenario!$B$18)=0),Scenario!$B$8,0),"INSUFFICIENT FUNDS")))</f>
        <v/>
      </c>
      <c r="R72" s="6" t="str">
        <f>IF(O72&gt;Scenario!$B$11,"",IF(O$2&lt;&gt;"Ready",O$2,IF(ISNUMBER(P72),(P72+Q72)*(0+N('Option A'!$E$15)+IF(Scenario!$B$13="Gross",N('Option A'!$E$16),0))/12+((N('Option A'!$E$12)+N('Option A'!$E$13))/12+IF(AND(O72&gt;=Scenario!$B$10,MOD(O72-Scenario!$B$10,Scenario!$B$18)=0),N('Option A'!$E$17)*N('Option A'!$E$18)+N('Option A'!$E$20),0)+IF(O72=1,N('Option A'!$E$17)*N('Option A'!$E$19)+N('Option A'!$E$21),0)+IF(O72=Scenario!$B$11,N('Option A'!$E$22),0)),"INSUFFICIENT FUNDS")))</f>
        <v/>
      </c>
      <c r="S72" s="6" t="str">
        <f>IF(O72&gt;Scenario!$B$11,"",IF(O$2&lt;&gt;"Ready",O$2,IF(ISNUMBER(P72),IF((P72+Q72)*(1+Scenario!$B$12/12)-R72&lt;0,"INSUFFICIENT FUNDS",(P72+Q72)*(1+Scenario!$B$12/12)-R72),"INSUFFICIENT FUNDS")))</f>
        <v/>
      </c>
      <c r="T72" s="6" t="str">
        <f>IF(O72&gt;Scenario!$B$11,"",IF(O$2&lt;&gt;"Ready",O$2,IF(ISNUMBER(S72),T71+R72,"INSUFFICIENT FUNDS")))</f>
        <v/>
      </c>
      <c r="U72" t="str">
        <f>IF(O72&gt;Scenario!$B$11,"",IF(O$2&lt;&gt;"Ready",O$2,IF(ISNUMBER(S72),"OK","INSUFFICIENT FUNDS")))</f>
        <v/>
      </c>
      <c r="V72">
        <v>68</v>
      </c>
      <c r="W72" s="6" t="str">
        <f>IF(V72&gt;Scenario!$B$11,"",IF(V$2&lt;&gt;"Ready",V$2,IF(AB71="OK",Z71,"INSUFFICIENT FUNDS")))</f>
        <v/>
      </c>
      <c r="X72" s="6" t="str">
        <f>IF(V72&gt;Scenario!$B$11,"",IF(V$2&lt;&gt;"Ready",V$2,IF(ISNUMBER(W72),IF(AND(V72&gt;=Scenario!$B$10,MOD(V72-Scenario!$B$10,Scenario!$B$18)=0),Scenario!$B$8,0),"INSUFFICIENT FUNDS")))</f>
        <v/>
      </c>
      <c r="Y72" s="6" t="str">
        <f>IF(V72&gt;Scenario!$B$11,"",IF(V$2&lt;&gt;"Ready",V$2,IF(ISNUMBER(W72),(W72+X72)*(N('Option A'!$E$14)+N('Option A'!$E$15)+IF(Scenario!$B$13="Gross",N('Option A'!$E$16),0))/12+((N('Option A'!$E$12)+N('Option A'!$E$13))/12+IF(AND(V72&gt;=Scenario!$B$10,MOD(V72-Scenario!$B$10,Scenario!$B$18)=0),0*0+0,0)+IF(V72=1,0*0+0,0)+IF(V72=Scenario!$B$11,0,0)),"INSUFFICIENT FUNDS")))</f>
        <v/>
      </c>
      <c r="Z72" s="6" t="str">
        <f>IF(V72&gt;Scenario!$B$11,"",IF(V$2&lt;&gt;"Ready",V$2,IF(ISNUMBER(W72),IF((W72+X72)*(1+Scenario!$B$12/12)-Y72&lt;0,"INSUFFICIENT FUNDS",(W72+X72)*(1+Scenario!$B$12/12)-Y72),"INSUFFICIENT FUNDS")))</f>
        <v/>
      </c>
      <c r="AA72" s="6" t="str">
        <f>IF(V72&gt;Scenario!$B$11,"",IF(V$2&lt;&gt;"Ready",V$2,IF(ISNUMBER(Z72),AA71+Y72,"INSUFFICIENT FUNDS")))</f>
        <v/>
      </c>
      <c r="AB72" t="str">
        <f>IF(V72&gt;Scenario!$B$11,"",IF(V$2&lt;&gt;"Ready",V$2,IF(ISNUMBER(Z72),"OK","INSUFFICIENT FUNDS")))</f>
        <v/>
      </c>
      <c r="AC72">
        <v>68</v>
      </c>
      <c r="AD72" s="6" t="str">
        <f>IF(AC72&gt;Scenario!$B$11,"",IF(AC$2&lt;&gt;"Ready",AC$2,IF(AI71="OK",AG71,"INSUFFICIENT FUNDS")))</f>
        <v/>
      </c>
      <c r="AE72" s="6" t="str">
        <f>IF(AC72&gt;Scenario!$B$11,"",IF(AC$2&lt;&gt;"Ready",AC$2,IF(ISNUMBER(AD72),IF(AND(AC72&gt;=Scenario!$B$10,MOD(AC72-Scenario!$B$10,Scenario!$B$18)=0),Scenario!$B$8,0),"INSUFFICIENT FUNDS")))</f>
        <v/>
      </c>
      <c r="AF72" s="6" t="str">
        <f>IF(AC72&gt;Scenario!$B$11,"",IF(AC$2&lt;&gt;"Ready",AC$2,IF(ISNUMBER(AD72),(AD72+AE72)*(N('Option A'!$E$14)+N('Option A'!$E$15)+IF(Scenario!$B$13="Gross",0,0))/12+((N('Option A'!$E$12)+N('Option A'!$E$13))/12+IF(AND(AC72&gt;=Scenario!$B$10,MOD(AC72-Scenario!$B$10,Scenario!$B$18)=0),N('Option A'!$E$17)*N('Option A'!$E$18)+N('Option A'!$E$20),0)+IF(AC72=1,N('Option A'!$E$17)*N('Option A'!$E$19)+N('Option A'!$E$21),0)+IF(AC72=Scenario!$B$11,N('Option A'!$E$22),0)),"INSUFFICIENT FUNDS")))</f>
        <v/>
      </c>
      <c r="AG72" s="6" t="str">
        <f>IF(AC72&gt;Scenario!$B$11,"",IF(AC$2&lt;&gt;"Ready",AC$2,IF(ISNUMBER(AD72),IF((AD72+AE72)*(1+Scenario!$B$12/12)-AF72&lt;0,"INSUFFICIENT FUNDS",(AD72+AE72)*(1+Scenario!$B$12/12)-AF72),"INSUFFICIENT FUNDS")))</f>
        <v/>
      </c>
      <c r="AH72" s="6" t="str">
        <f>IF(AC72&gt;Scenario!$B$11,"",IF(AC$2&lt;&gt;"Ready",AC$2,IF(ISNUMBER(AG72),AH71+AF72,"INSUFFICIENT FUNDS")))</f>
        <v/>
      </c>
      <c r="AI72" t="str">
        <f>IF(AC72&gt;Scenario!$B$11,"",IF(AC$2&lt;&gt;"Ready",AC$2,IF(ISNUMBER(AG72),"OK","INSUFFICIENT FUNDS")))</f>
        <v/>
      </c>
      <c r="AJ72">
        <v>68</v>
      </c>
      <c r="AK72" s="6" t="str">
        <f>IF(AJ72&gt;Scenario!$B$11,"",IF(AJ$2&lt;&gt;"Ready",AJ$2,IF(AP71="OK",AN71,"INSUFFICIENT FUNDS")))</f>
        <v/>
      </c>
      <c r="AL72" s="6" t="str">
        <f>IF(AJ72&gt;Scenario!$B$11,"",IF(AJ$2&lt;&gt;"Ready",AJ$2,IF(ISNUMBER(AK72),IF(AND(AJ72&gt;=Scenario!$B$10,MOD(AJ72-Scenario!$B$10,Scenario!$B$18)=0),Scenario!$B$8,0),"INSUFFICIENT FUNDS")))</f>
        <v/>
      </c>
      <c r="AM72" s="6" t="str">
        <f>IF(AJ72&gt;Scenario!$B$11,"",IF(AJ$2&lt;&gt;"Ready",AJ$2,IF(ISNUMBER(AK72),(AK72+AL72)*(0+0+IF(Scenario!$B$13="Gross",0,0))/12+((0+0)/12+IF(AND(AJ72&gt;=Scenario!$B$10,MOD(AJ72-Scenario!$B$10,Scenario!$B$18)=0),0*0+0,0)+IF(AJ72=1,0*0+0,0)+IF(AJ72=Scenario!$B$11,0,0)),"INSUFFICIENT FUNDS")))</f>
        <v/>
      </c>
      <c r="AN72" s="6" t="str">
        <f>IF(AJ72&gt;Scenario!$B$11,"",IF(AJ$2&lt;&gt;"Ready",AJ$2,IF(ISNUMBER(AK72),IF((AK72+AL72)*(1+Scenario!$B$12/12)-AM72&lt;0,"INSUFFICIENT FUNDS",(AK72+AL72)*(1+Scenario!$B$12/12)-AM72),"INSUFFICIENT FUNDS")))</f>
        <v/>
      </c>
      <c r="AO72" s="6" t="str">
        <f>IF(AJ72&gt;Scenario!$B$11,"",IF(AJ$2&lt;&gt;"Ready",AJ$2,IF(ISNUMBER(AN72),AO71+AM72,"INSUFFICIENT FUNDS")))</f>
        <v/>
      </c>
      <c r="AP72" t="str">
        <f>IF(AJ72&gt;Scenario!$B$11,"",IF(AJ$2&lt;&gt;"Ready",AJ$2,IF(ISNUMBER(AN72),"OK","INSUFFICIENT FUNDS")))</f>
        <v/>
      </c>
    </row>
    <row r="73" spans="1:42" ht="32.1" customHeight="1" x14ac:dyDescent="0.2">
      <c r="A73">
        <v>69</v>
      </c>
      <c r="B73" s="6" t="str">
        <f>IF(A73&gt;Scenario!$B$11,"",IF(A$2&lt;&gt;"Ready",A$2,IF(G72="OK",E72,"INSUFFICIENT FUNDS")))</f>
        <v/>
      </c>
      <c r="C73" s="6" t="str">
        <f>IF(A73&gt;Scenario!$B$11,"",IF(A$2&lt;&gt;"Ready",A$2,IF(ISNUMBER(B73),IF(AND(A73&gt;=Scenario!$B$10,MOD(A73-Scenario!$B$10,Scenario!$B$18)=0),Scenario!$B$8,0),"INSUFFICIENT FUNDS")))</f>
        <v/>
      </c>
      <c r="D73" s="6" t="str">
        <f>IF(A73&gt;Scenario!$B$11,"",IF(A$2&lt;&gt;"Ready",A$2,IF(ISNUMBER(B73),(B73+C73)*(N('Option A'!$E$14)+N('Option A'!$E$15)+IF(Scenario!$B$13="Gross",N('Option A'!$E$16),0))/12+((N('Option A'!$E$12)+N('Option A'!$E$13))/12+IF(AND(A73&gt;=Scenario!$B$10,MOD(A73-Scenario!$B$10,Scenario!$B$18)=0),N('Option A'!$E$17)*N('Option A'!$E$18)+N('Option A'!$E$20),0)+IF(A73=1,N('Option A'!$E$17)*N('Option A'!$E$19)+N('Option A'!$E$21),0)+IF(A73=Scenario!$B$11,N('Option A'!$E$22),0)),"INSUFFICIENT FUNDS")))</f>
        <v/>
      </c>
      <c r="E73" s="6" t="str">
        <f>IF(A73&gt;Scenario!$B$11,"",IF(A$2&lt;&gt;"Ready",A$2,IF(ISNUMBER(B73),IF((B73+C73)*(1+Scenario!$B$12/12)-D73&lt;0,"INSUFFICIENT FUNDS",(B73+C73)*(1+Scenario!$B$12/12)-D73),"INSUFFICIENT FUNDS")))</f>
        <v/>
      </c>
      <c r="F73" s="6" t="str">
        <f>IF(A73&gt;Scenario!$B$11,"",IF(A$2&lt;&gt;"Ready",A$2,IF(ISNUMBER(E73),F72+D73,"INSUFFICIENT FUNDS")))</f>
        <v/>
      </c>
      <c r="G73" t="str">
        <f>IF(A73&gt;Scenario!$B$11,"",IF(A$2&lt;&gt;"Ready",A$2,IF(ISNUMBER(E73),"OK","INSUFFICIENT FUNDS")))</f>
        <v/>
      </c>
      <c r="H73">
        <v>69</v>
      </c>
      <c r="I73" s="6" t="str">
        <f>IF(H73&gt;Scenario!$B$11,"",IF(H$2&lt;&gt;"Ready",H$2,IF(N72="OK",L72,"INSUFFICIENT FUNDS")))</f>
        <v/>
      </c>
      <c r="J73" s="6" t="str">
        <f>IF(H73&gt;Scenario!$B$11,"",IF(H$2&lt;&gt;"Ready",H$2,IF(ISNUMBER(I73),IF(AND(H73&gt;=Scenario!$B$10,MOD(H73-Scenario!$B$10,Scenario!$B$18)=0),Scenario!$B$8,0),"INSUFFICIENT FUNDS")))</f>
        <v/>
      </c>
      <c r="K73" s="6" t="str">
        <f>IF(H73&gt;Scenario!$B$11,"",IF(H$2&lt;&gt;"Ready",H$2,IF(ISNUMBER(I73),(I73+J73)*(N('Option A'!$E$14)+N('Option A'!$E$15)+IF(Scenario!$B$13="Gross",N('Option A'!$E$16),0))/12+((0+0)/12+IF(AND(H73&gt;=Scenario!$B$10,MOD(H73-Scenario!$B$10,Scenario!$B$18)=0),N('Option A'!$E$17)*N('Option A'!$E$18)+N('Option A'!$E$20),0)+IF(H73=1,N('Option A'!$E$17)*N('Option A'!$E$19)+N('Option A'!$E$21),0)+IF(H73=Scenario!$B$11,N('Option A'!$E$22),0)),"INSUFFICIENT FUNDS")))</f>
        <v/>
      </c>
      <c r="L73" s="6" t="str">
        <f>IF(H73&gt;Scenario!$B$11,"",IF(H$2&lt;&gt;"Ready",H$2,IF(ISNUMBER(I73),IF((I73+J73)*(1+Scenario!$B$12/12)-K73&lt;0,"INSUFFICIENT FUNDS",(I73+J73)*(1+Scenario!$B$12/12)-K73),"INSUFFICIENT FUNDS")))</f>
        <v/>
      </c>
      <c r="M73" s="6" t="str">
        <f>IF(H73&gt;Scenario!$B$11,"",IF(H$2&lt;&gt;"Ready",H$2,IF(ISNUMBER(L73),M72+K73,"INSUFFICIENT FUNDS")))</f>
        <v/>
      </c>
      <c r="N73" t="str">
        <f>IF(H73&gt;Scenario!$B$11,"",IF(H$2&lt;&gt;"Ready",H$2,IF(ISNUMBER(L73),"OK","INSUFFICIENT FUNDS")))</f>
        <v/>
      </c>
      <c r="O73">
        <v>69</v>
      </c>
      <c r="P73" s="6" t="str">
        <f>IF(O73&gt;Scenario!$B$11,"",IF(O$2&lt;&gt;"Ready",O$2,IF(U72="OK",S72,"INSUFFICIENT FUNDS")))</f>
        <v/>
      </c>
      <c r="Q73" s="6" t="str">
        <f>IF(O73&gt;Scenario!$B$11,"",IF(O$2&lt;&gt;"Ready",O$2,IF(ISNUMBER(P73),IF(AND(O73&gt;=Scenario!$B$10,MOD(O73-Scenario!$B$10,Scenario!$B$18)=0),Scenario!$B$8,0),"INSUFFICIENT FUNDS")))</f>
        <v/>
      </c>
      <c r="R73" s="6" t="str">
        <f>IF(O73&gt;Scenario!$B$11,"",IF(O$2&lt;&gt;"Ready",O$2,IF(ISNUMBER(P73),(P73+Q73)*(0+N('Option A'!$E$15)+IF(Scenario!$B$13="Gross",N('Option A'!$E$16),0))/12+((N('Option A'!$E$12)+N('Option A'!$E$13))/12+IF(AND(O73&gt;=Scenario!$B$10,MOD(O73-Scenario!$B$10,Scenario!$B$18)=0),N('Option A'!$E$17)*N('Option A'!$E$18)+N('Option A'!$E$20),0)+IF(O73=1,N('Option A'!$E$17)*N('Option A'!$E$19)+N('Option A'!$E$21),0)+IF(O73=Scenario!$B$11,N('Option A'!$E$22),0)),"INSUFFICIENT FUNDS")))</f>
        <v/>
      </c>
      <c r="S73" s="6" t="str">
        <f>IF(O73&gt;Scenario!$B$11,"",IF(O$2&lt;&gt;"Ready",O$2,IF(ISNUMBER(P73),IF((P73+Q73)*(1+Scenario!$B$12/12)-R73&lt;0,"INSUFFICIENT FUNDS",(P73+Q73)*(1+Scenario!$B$12/12)-R73),"INSUFFICIENT FUNDS")))</f>
        <v/>
      </c>
      <c r="T73" s="6" t="str">
        <f>IF(O73&gt;Scenario!$B$11,"",IF(O$2&lt;&gt;"Ready",O$2,IF(ISNUMBER(S73),T72+R73,"INSUFFICIENT FUNDS")))</f>
        <v/>
      </c>
      <c r="U73" t="str">
        <f>IF(O73&gt;Scenario!$B$11,"",IF(O$2&lt;&gt;"Ready",O$2,IF(ISNUMBER(S73),"OK","INSUFFICIENT FUNDS")))</f>
        <v/>
      </c>
      <c r="V73">
        <v>69</v>
      </c>
      <c r="W73" s="6" t="str">
        <f>IF(V73&gt;Scenario!$B$11,"",IF(V$2&lt;&gt;"Ready",V$2,IF(AB72="OK",Z72,"INSUFFICIENT FUNDS")))</f>
        <v/>
      </c>
      <c r="X73" s="6" t="str">
        <f>IF(V73&gt;Scenario!$B$11,"",IF(V$2&lt;&gt;"Ready",V$2,IF(ISNUMBER(W73),IF(AND(V73&gt;=Scenario!$B$10,MOD(V73-Scenario!$B$10,Scenario!$B$18)=0),Scenario!$B$8,0),"INSUFFICIENT FUNDS")))</f>
        <v/>
      </c>
      <c r="Y73" s="6" t="str">
        <f>IF(V73&gt;Scenario!$B$11,"",IF(V$2&lt;&gt;"Ready",V$2,IF(ISNUMBER(W73),(W73+X73)*(N('Option A'!$E$14)+N('Option A'!$E$15)+IF(Scenario!$B$13="Gross",N('Option A'!$E$16),0))/12+((N('Option A'!$E$12)+N('Option A'!$E$13))/12+IF(AND(V73&gt;=Scenario!$B$10,MOD(V73-Scenario!$B$10,Scenario!$B$18)=0),0*0+0,0)+IF(V73=1,0*0+0,0)+IF(V73=Scenario!$B$11,0,0)),"INSUFFICIENT FUNDS")))</f>
        <v/>
      </c>
      <c r="Z73" s="6" t="str">
        <f>IF(V73&gt;Scenario!$B$11,"",IF(V$2&lt;&gt;"Ready",V$2,IF(ISNUMBER(W73),IF((W73+X73)*(1+Scenario!$B$12/12)-Y73&lt;0,"INSUFFICIENT FUNDS",(W73+X73)*(1+Scenario!$B$12/12)-Y73),"INSUFFICIENT FUNDS")))</f>
        <v/>
      </c>
      <c r="AA73" s="6" t="str">
        <f>IF(V73&gt;Scenario!$B$11,"",IF(V$2&lt;&gt;"Ready",V$2,IF(ISNUMBER(Z73),AA72+Y73,"INSUFFICIENT FUNDS")))</f>
        <v/>
      </c>
      <c r="AB73" t="str">
        <f>IF(V73&gt;Scenario!$B$11,"",IF(V$2&lt;&gt;"Ready",V$2,IF(ISNUMBER(Z73),"OK","INSUFFICIENT FUNDS")))</f>
        <v/>
      </c>
      <c r="AC73">
        <v>69</v>
      </c>
      <c r="AD73" s="6" t="str">
        <f>IF(AC73&gt;Scenario!$B$11,"",IF(AC$2&lt;&gt;"Ready",AC$2,IF(AI72="OK",AG72,"INSUFFICIENT FUNDS")))</f>
        <v/>
      </c>
      <c r="AE73" s="6" t="str">
        <f>IF(AC73&gt;Scenario!$B$11,"",IF(AC$2&lt;&gt;"Ready",AC$2,IF(ISNUMBER(AD73),IF(AND(AC73&gt;=Scenario!$B$10,MOD(AC73-Scenario!$B$10,Scenario!$B$18)=0),Scenario!$B$8,0),"INSUFFICIENT FUNDS")))</f>
        <v/>
      </c>
      <c r="AF73" s="6" t="str">
        <f>IF(AC73&gt;Scenario!$B$11,"",IF(AC$2&lt;&gt;"Ready",AC$2,IF(ISNUMBER(AD73),(AD73+AE73)*(N('Option A'!$E$14)+N('Option A'!$E$15)+IF(Scenario!$B$13="Gross",0,0))/12+((N('Option A'!$E$12)+N('Option A'!$E$13))/12+IF(AND(AC73&gt;=Scenario!$B$10,MOD(AC73-Scenario!$B$10,Scenario!$B$18)=0),N('Option A'!$E$17)*N('Option A'!$E$18)+N('Option A'!$E$20),0)+IF(AC73=1,N('Option A'!$E$17)*N('Option A'!$E$19)+N('Option A'!$E$21),0)+IF(AC73=Scenario!$B$11,N('Option A'!$E$22),0)),"INSUFFICIENT FUNDS")))</f>
        <v/>
      </c>
      <c r="AG73" s="6" t="str">
        <f>IF(AC73&gt;Scenario!$B$11,"",IF(AC$2&lt;&gt;"Ready",AC$2,IF(ISNUMBER(AD73),IF((AD73+AE73)*(1+Scenario!$B$12/12)-AF73&lt;0,"INSUFFICIENT FUNDS",(AD73+AE73)*(1+Scenario!$B$12/12)-AF73),"INSUFFICIENT FUNDS")))</f>
        <v/>
      </c>
      <c r="AH73" s="6" t="str">
        <f>IF(AC73&gt;Scenario!$B$11,"",IF(AC$2&lt;&gt;"Ready",AC$2,IF(ISNUMBER(AG73),AH72+AF73,"INSUFFICIENT FUNDS")))</f>
        <v/>
      </c>
      <c r="AI73" t="str">
        <f>IF(AC73&gt;Scenario!$B$11,"",IF(AC$2&lt;&gt;"Ready",AC$2,IF(ISNUMBER(AG73),"OK","INSUFFICIENT FUNDS")))</f>
        <v/>
      </c>
      <c r="AJ73">
        <v>69</v>
      </c>
      <c r="AK73" s="6" t="str">
        <f>IF(AJ73&gt;Scenario!$B$11,"",IF(AJ$2&lt;&gt;"Ready",AJ$2,IF(AP72="OK",AN72,"INSUFFICIENT FUNDS")))</f>
        <v/>
      </c>
      <c r="AL73" s="6" t="str">
        <f>IF(AJ73&gt;Scenario!$B$11,"",IF(AJ$2&lt;&gt;"Ready",AJ$2,IF(ISNUMBER(AK73),IF(AND(AJ73&gt;=Scenario!$B$10,MOD(AJ73-Scenario!$B$10,Scenario!$B$18)=0),Scenario!$B$8,0),"INSUFFICIENT FUNDS")))</f>
        <v/>
      </c>
      <c r="AM73" s="6" t="str">
        <f>IF(AJ73&gt;Scenario!$B$11,"",IF(AJ$2&lt;&gt;"Ready",AJ$2,IF(ISNUMBER(AK73),(AK73+AL73)*(0+0+IF(Scenario!$B$13="Gross",0,0))/12+((0+0)/12+IF(AND(AJ73&gt;=Scenario!$B$10,MOD(AJ73-Scenario!$B$10,Scenario!$B$18)=0),0*0+0,0)+IF(AJ73=1,0*0+0,0)+IF(AJ73=Scenario!$B$11,0,0)),"INSUFFICIENT FUNDS")))</f>
        <v/>
      </c>
      <c r="AN73" s="6" t="str">
        <f>IF(AJ73&gt;Scenario!$B$11,"",IF(AJ$2&lt;&gt;"Ready",AJ$2,IF(ISNUMBER(AK73),IF((AK73+AL73)*(1+Scenario!$B$12/12)-AM73&lt;0,"INSUFFICIENT FUNDS",(AK73+AL73)*(1+Scenario!$B$12/12)-AM73),"INSUFFICIENT FUNDS")))</f>
        <v/>
      </c>
      <c r="AO73" s="6" t="str">
        <f>IF(AJ73&gt;Scenario!$B$11,"",IF(AJ$2&lt;&gt;"Ready",AJ$2,IF(ISNUMBER(AN73),AO72+AM73,"INSUFFICIENT FUNDS")))</f>
        <v/>
      </c>
      <c r="AP73" t="str">
        <f>IF(AJ73&gt;Scenario!$B$11,"",IF(AJ$2&lt;&gt;"Ready",AJ$2,IF(ISNUMBER(AN73),"OK","INSUFFICIENT FUNDS")))</f>
        <v/>
      </c>
    </row>
    <row r="74" spans="1:42" ht="32.1" customHeight="1" x14ac:dyDescent="0.2">
      <c r="A74">
        <v>70</v>
      </c>
      <c r="B74" s="6" t="str">
        <f>IF(A74&gt;Scenario!$B$11,"",IF(A$2&lt;&gt;"Ready",A$2,IF(G73="OK",E73,"INSUFFICIENT FUNDS")))</f>
        <v/>
      </c>
      <c r="C74" s="6" t="str">
        <f>IF(A74&gt;Scenario!$B$11,"",IF(A$2&lt;&gt;"Ready",A$2,IF(ISNUMBER(B74),IF(AND(A74&gt;=Scenario!$B$10,MOD(A74-Scenario!$B$10,Scenario!$B$18)=0),Scenario!$B$8,0),"INSUFFICIENT FUNDS")))</f>
        <v/>
      </c>
      <c r="D74" s="6" t="str">
        <f>IF(A74&gt;Scenario!$B$11,"",IF(A$2&lt;&gt;"Ready",A$2,IF(ISNUMBER(B74),(B74+C74)*(N('Option A'!$E$14)+N('Option A'!$E$15)+IF(Scenario!$B$13="Gross",N('Option A'!$E$16),0))/12+((N('Option A'!$E$12)+N('Option A'!$E$13))/12+IF(AND(A74&gt;=Scenario!$B$10,MOD(A74-Scenario!$B$10,Scenario!$B$18)=0),N('Option A'!$E$17)*N('Option A'!$E$18)+N('Option A'!$E$20),0)+IF(A74=1,N('Option A'!$E$17)*N('Option A'!$E$19)+N('Option A'!$E$21),0)+IF(A74=Scenario!$B$11,N('Option A'!$E$22),0)),"INSUFFICIENT FUNDS")))</f>
        <v/>
      </c>
      <c r="E74" s="6" t="str">
        <f>IF(A74&gt;Scenario!$B$11,"",IF(A$2&lt;&gt;"Ready",A$2,IF(ISNUMBER(B74),IF((B74+C74)*(1+Scenario!$B$12/12)-D74&lt;0,"INSUFFICIENT FUNDS",(B74+C74)*(1+Scenario!$B$12/12)-D74),"INSUFFICIENT FUNDS")))</f>
        <v/>
      </c>
      <c r="F74" s="6" t="str">
        <f>IF(A74&gt;Scenario!$B$11,"",IF(A$2&lt;&gt;"Ready",A$2,IF(ISNUMBER(E74),F73+D74,"INSUFFICIENT FUNDS")))</f>
        <v/>
      </c>
      <c r="G74" t="str">
        <f>IF(A74&gt;Scenario!$B$11,"",IF(A$2&lt;&gt;"Ready",A$2,IF(ISNUMBER(E74),"OK","INSUFFICIENT FUNDS")))</f>
        <v/>
      </c>
      <c r="H74">
        <v>70</v>
      </c>
      <c r="I74" s="6" t="str">
        <f>IF(H74&gt;Scenario!$B$11,"",IF(H$2&lt;&gt;"Ready",H$2,IF(N73="OK",L73,"INSUFFICIENT FUNDS")))</f>
        <v/>
      </c>
      <c r="J74" s="6" t="str">
        <f>IF(H74&gt;Scenario!$B$11,"",IF(H$2&lt;&gt;"Ready",H$2,IF(ISNUMBER(I74),IF(AND(H74&gt;=Scenario!$B$10,MOD(H74-Scenario!$B$10,Scenario!$B$18)=0),Scenario!$B$8,0),"INSUFFICIENT FUNDS")))</f>
        <v/>
      </c>
      <c r="K74" s="6" t="str">
        <f>IF(H74&gt;Scenario!$B$11,"",IF(H$2&lt;&gt;"Ready",H$2,IF(ISNUMBER(I74),(I74+J74)*(N('Option A'!$E$14)+N('Option A'!$E$15)+IF(Scenario!$B$13="Gross",N('Option A'!$E$16),0))/12+((0+0)/12+IF(AND(H74&gt;=Scenario!$B$10,MOD(H74-Scenario!$B$10,Scenario!$B$18)=0),N('Option A'!$E$17)*N('Option A'!$E$18)+N('Option A'!$E$20),0)+IF(H74=1,N('Option A'!$E$17)*N('Option A'!$E$19)+N('Option A'!$E$21),0)+IF(H74=Scenario!$B$11,N('Option A'!$E$22),0)),"INSUFFICIENT FUNDS")))</f>
        <v/>
      </c>
      <c r="L74" s="6" t="str">
        <f>IF(H74&gt;Scenario!$B$11,"",IF(H$2&lt;&gt;"Ready",H$2,IF(ISNUMBER(I74),IF((I74+J74)*(1+Scenario!$B$12/12)-K74&lt;0,"INSUFFICIENT FUNDS",(I74+J74)*(1+Scenario!$B$12/12)-K74),"INSUFFICIENT FUNDS")))</f>
        <v/>
      </c>
      <c r="M74" s="6" t="str">
        <f>IF(H74&gt;Scenario!$B$11,"",IF(H$2&lt;&gt;"Ready",H$2,IF(ISNUMBER(L74),M73+K74,"INSUFFICIENT FUNDS")))</f>
        <v/>
      </c>
      <c r="N74" t="str">
        <f>IF(H74&gt;Scenario!$B$11,"",IF(H$2&lt;&gt;"Ready",H$2,IF(ISNUMBER(L74),"OK","INSUFFICIENT FUNDS")))</f>
        <v/>
      </c>
      <c r="O74">
        <v>70</v>
      </c>
      <c r="P74" s="6" t="str">
        <f>IF(O74&gt;Scenario!$B$11,"",IF(O$2&lt;&gt;"Ready",O$2,IF(U73="OK",S73,"INSUFFICIENT FUNDS")))</f>
        <v/>
      </c>
      <c r="Q74" s="6" t="str">
        <f>IF(O74&gt;Scenario!$B$11,"",IF(O$2&lt;&gt;"Ready",O$2,IF(ISNUMBER(P74),IF(AND(O74&gt;=Scenario!$B$10,MOD(O74-Scenario!$B$10,Scenario!$B$18)=0),Scenario!$B$8,0),"INSUFFICIENT FUNDS")))</f>
        <v/>
      </c>
      <c r="R74" s="6" t="str">
        <f>IF(O74&gt;Scenario!$B$11,"",IF(O$2&lt;&gt;"Ready",O$2,IF(ISNUMBER(P74),(P74+Q74)*(0+N('Option A'!$E$15)+IF(Scenario!$B$13="Gross",N('Option A'!$E$16),0))/12+((N('Option A'!$E$12)+N('Option A'!$E$13))/12+IF(AND(O74&gt;=Scenario!$B$10,MOD(O74-Scenario!$B$10,Scenario!$B$18)=0),N('Option A'!$E$17)*N('Option A'!$E$18)+N('Option A'!$E$20),0)+IF(O74=1,N('Option A'!$E$17)*N('Option A'!$E$19)+N('Option A'!$E$21),0)+IF(O74=Scenario!$B$11,N('Option A'!$E$22),0)),"INSUFFICIENT FUNDS")))</f>
        <v/>
      </c>
      <c r="S74" s="6" t="str">
        <f>IF(O74&gt;Scenario!$B$11,"",IF(O$2&lt;&gt;"Ready",O$2,IF(ISNUMBER(P74),IF((P74+Q74)*(1+Scenario!$B$12/12)-R74&lt;0,"INSUFFICIENT FUNDS",(P74+Q74)*(1+Scenario!$B$12/12)-R74),"INSUFFICIENT FUNDS")))</f>
        <v/>
      </c>
      <c r="T74" s="6" t="str">
        <f>IF(O74&gt;Scenario!$B$11,"",IF(O$2&lt;&gt;"Ready",O$2,IF(ISNUMBER(S74),T73+R74,"INSUFFICIENT FUNDS")))</f>
        <v/>
      </c>
      <c r="U74" t="str">
        <f>IF(O74&gt;Scenario!$B$11,"",IF(O$2&lt;&gt;"Ready",O$2,IF(ISNUMBER(S74),"OK","INSUFFICIENT FUNDS")))</f>
        <v/>
      </c>
      <c r="V74">
        <v>70</v>
      </c>
      <c r="W74" s="6" t="str">
        <f>IF(V74&gt;Scenario!$B$11,"",IF(V$2&lt;&gt;"Ready",V$2,IF(AB73="OK",Z73,"INSUFFICIENT FUNDS")))</f>
        <v/>
      </c>
      <c r="X74" s="6" t="str">
        <f>IF(V74&gt;Scenario!$B$11,"",IF(V$2&lt;&gt;"Ready",V$2,IF(ISNUMBER(W74),IF(AND(V74&gt;=Scenario!$B$10,MOD(V74-Scenario!$B$10,Scenario!$B$18)=0),Scenario!$B$8,0),"INSUFFICIENT FUNDS")))</f>
        <v/>
      </c>
      <c r="Y74" s="6" t="str">
        <f>IF(V74&gt;Scenario!$B$11,"",IF(V$2&lt;&gt;"Ready",V$2,IF(ISNUMBER(W74),(W74+X74)*(N('Option A'!$E$14)+N('Option A'!$E$15)+IF(Scenario!$B$13="Gross",N('Option A'!$E$16),0))/12+((N('Option A'!$E$12)+N('Option A'!$E$13))/12+IF(AND(V74&gt;=Scenario!$B$10,MOD(V74-Scenario!$B$10,Scenario!$B$18)=0),0*0+0,0)+IF(V74=1,0*0+0,0)+IF(V74=Scenario!$B$11,0,0)),"INSUFFICIENT FUNDS")))</f>
        <v/>
      </c>
      <c r="Z74" s="6" t="str">
        <f>IF(V74&gt;Scenario!$B$11,"",IF(V$2&lt;&gt;"Ready",V$2,IF(ISNUMBER(W74),IF((W74+X74)*(1+Scenario!$B$12/12)-Y74&lt;0,"INSUFFICIENT FUNDS",(W74+X74)*(1+Scenario!$B$12/12)-Y74),"INSUFFICIENT FUNDS")))</f>
        <v/>
      </c>
      <c r="AA74" s="6" t="str">
        <f>IF(V74&gt;Scenario!$B$11,"",IF(V$2&lt;&gt;"Ready",V$2,IF(ISNUMBER(Z74),AA73+Y74,"INSUFFICIENT FUNDS")))</f>
        <v/>
      </c>
      <c r="AB74" t="str">
        <f>IF(V74&gt;Scenario!$B$11,"",IF(V$2&lt;&gt;"Ready",V$2,IF(ISNUMBER(Z74),"OK","INSUFFICIENT FUNDS")))</f>
        <v/>
      </c>
      <c r="AC74">
        <v>70</v>
      </c>
      <c r="AD74" s="6" t="str">
        <f>IF(AC74&gt;Scenario!$B$11,"",IF(AC$2&lt;&gt;"Ready",AC$2,IF(AI73="OK",AG73,"INSUFFICIENT FUNDS")))</f>
        <v/>
      </c>
      <c r="AE74" s="6" t="str">
        <f>IF(AC74&gt;Scenario!$B$11,"",IF(AC$2&lt;&gt;"Ready",AC$2,IF(ISNUMBER(AD74),IF(AND(AC74&gt;=Scenario!$B$10,MOD(AC74-Scenario!$B$10,Scenario!$B$18)=0),Scenario!$B$8,0),"INSUFFICIENT FUNDS")))</f>
        <v/>
      </c>
      <c r="AF74" s="6" t="str">
        <f>IF(AC74&gt;Scenario!$B$11,"",IF(AC$2&lt;&gt;"Ready",AC$2,IF(ISNUMBER(AD74),(AD74+AE74)*(N('Option A'!$E$14)+N('Option A'!$E$15)+IF(Scenario!$B$13="Gross",0,0))/12+((N('Option A'!$E$12)+N('Option A'!$E$13))/12+IF(AND(AC74&gt;=Scenario!$B$10,MOD(AC74-Scenario!$B$10,Scenario!$B$18)=0),N('Option A'!$E$17)*N('Option A'!$E$18)+N('Option A'!$E$20),0)+IF(AC74=1,N('Option A'!$E$17)*N('Option A'!$E$19)+N('Option A'!$E$21),0)+IF(AC74=Scenario!$B$11,N('Option A'!$E$22),0)),"INSUFFICIENT FUNDS")))</f>
        <v/>
      </c>
      <c r="AG74" s="6" t="str">
        <f>IF(AC74&gt;Scenario!$B$11,"",IF(AC$2&lt;&gt;"Ready",AC$2,IF(ISNUMBER(AD74),IF((AD74+AE74)*(1+Scenario!$B$12/12)-AF74&lt;0,"INSUFFICIENT FUNDS",(AD74+AE74)*(1+Scenario!$B$12/12)-AF74),"INSUFFICIENT FUNDS")))</f>
        <v/>
      </c>
      <c r="AH74" s="6" t="str">
        <f>IF(AC74&gt;Scenario!$B$11,"",IF(AC$2&lt;&gt;"Ready",AC$2,IF(ISNUMBER(AG74),AH73+AF74,"INSUFFICIENT FUNDS")))</f>
        <v/>
      </c>
      <c r="AI74" t="str">
        <f>IF(AC74&gt;Scenario!$B$11,"",IF(AC$2&lt;&gt;"Ready",AC$2,IF(ISNUMBER(AG74),"OK","INSUFFICIENT FUNDS")))</f>
        <v/>
      </c>
      <c r="AJ74">
        <v>70</v>
      </c>
      <c r="AK74" s="6" t="str">
        <f>IF(AJ74&gt;Scenario!$B$11,"",IF(AJ$2&lt;&gt;"Ready",AJ$2,IF(AP73="OK",AN73,"INSUFFICIENT FUNDS")))</f>
        <v/>
      </c>
      <c r="AL74" s="6" t="str">
        <f>IF(AJ74&gt;Scenario!$B$11,"",IF(AJ$2&lt;&gt;"Ready",AJ$2,IF(ISNUMBER(AK74),IF(AND(AJ74&gt;=Scenario!$B$10,MOD(AJ74-Scenario!$B$10,Scenario!$B$18)=0),Scenario!$B$8,0),"INSUFFICIENT FUNDS")))</f>
        <v/>
      </c>
      <c r="AM74" s="6" t="str">
        <f>IF(AJ74&gt;Scenario!$B$11,"",IF(AJ$2&lt;&gt;"Ready",AJ$2,IF(ISNUMBER(AK74),(AK74+AL74)*(0+0+IF(Scenario!$B$13="Gross",0,0))/12+((0+0)/12+IF(AND(AJ74&gt;=Scenario!$B$10,MOD(AJ74-Scenario!$B$10,Scenario!$B$18)=0),0*0+0,0)+IF(AJ74=1,0*0+0,0)+IF(AJ74=Scenario!$B$11,0,0)),"INSUFFICIENT FUNDS")))</f>
        <v/>
      </c>
      <c r="AN74" s="6" t="str">
        <f>IF(AJ74&gt;Scenario!$B$11,"",IF(AJ$2&lt;&gt;"Ready",AJ$2,IF(ISNUMBER(AK74),IF((AK74+AL74)*(1+Scenario!$B$12/12)-AM74&lt;0,"INSUFFICIENT FUNDS",(AK74+AL74)*(1+Scenario!$B$12/12)-AM74),"INSUFFICIENT FUNDS")))</f>
        <v/>
      </c>
      <c r="AO74" s="6" t="str">
        <f>IF(AJ74&gt;Scenario!$B$11,"",IF(AJ$2&lt;&gt;"Ready",AJ$2,IF(ISNUMBER(AN74),AO73+AM74,"INSUFFICIENT FUNDS")))</f>
        <v/>
      </c>
      <c r="AP74" t="str">
        <f>IF(AJ74&gt;Scenario!$B$11,"",IF(AJ$2&lt;&gt;"Ready",AJ$2,IF(ISNUMBER(AN74),"OK","INSUFFICIENT FUNDS")))</f>
        <v/>
      </c>
    </row>
    <row r="75" spans="1:42" ht="32.1" customHeight="1" x14ac:dyDescent="0.2">
      <c r="A75">
        <v>71</v>
      </c>
      <c r="B75" s="6" t="str">
        <f>IF(A75&gt;Scenario!$B$11,"",IF(A$2&lt;&gt;"Ready",A$2,IF(G74="OK",E74,"INSUFFICIENT FUNDS")))</f>
        <v/>
      </c>
      <c r="C75" s="6" t="str">
        <f>IF(A75&gt;Scenario!$B$11,"",IF(A$2&lt;&gt;"Ready",A$2,IF(ISNUMBER(B75),IF(AND(A75&gt;=Scenario!$B$10,MOD(A75-Scenario!$B$10,Scenario!$B$18)=0),Scenario!$B$8,0),"INSUFFICIENT FUNDS")))</f>
        <v/>
      </c>
      <c r="D75" s="6" t="str">
        <f>IF(A75&gt;Scenario!$B$11,"",IF(A$2&lt;&gt;"Ready",A$2,IF(ISNUMBER(B75),(B75+C75)*(N('Option A'!$E$14)+N('Option A'!$E$15)+IF(Scenario!$B$13="Gross",N('Option A'!$E$16),0))/12+((N('Option A'!$E$12)+N('Option A'!$E$13))/12+IF(AND(A75&gt;=Scenario!$B$10,MOD(A75-Scenario!$B$10,Scenario!$B$18)=0),N('Option A'!$E$17)*N('Option A'!$E$18)+N('Option A'!$E$20),0)+IF(A75=1,N('Option A'!$E$17)*N('Option A'!$E$19)+N('Option A'!$E$21),0)+IF(A75=Scenario!$B$11,N('Option A'!$E$22),0)),"INSUFFICIENT FUNDS")))</f>
        <v/>
      </c>
      <c r="E75" s="6" t="str">
        <f>IF(A75&gt;Scenario!$B$11,"",IF(A$2&lt;&gt;"Ready",A$2,IF(ISNUMBER(B75),IF((B75+C75)*(1+Scenario!$B$12/12)-D75&lt;0,"INSUFFICIENT FUNDS",(B75+C75)*(1+Scenario!$B$12/12)-D75),"INSUFFICIENT FUNDS")))</f>
        <v/>
      </c>
      <c r="F75" s="6" t="str">
        <f>IF(A75&gt;Scenario!$B$11,"",IF(A$2&lt;&gt;"Ready",A$2,IF(ISNUMBER(E75),F74+D75,"INSUFFICIENT FUNDS")))</f>
        <v/>
      </c>
      <c r="G75" t="str">
        <f>IF(A75&gt;Scenario!$B$11,"",IF(A$2&lt;&gt;"Ready",A$2,IF(ISNUMBER(E75),"OK","INSUFFICIENT FUNDS")))</f>
        <v/>
      </c>
      <c r="H75">
        <v>71</v>
      </c>
      <c r="I75" s="6" t="str">
        <f>IF(H75&gt;Scenario!$B$11,"",IF(H$2&lt;&gt;"Ready",H$2,IF(N74="OK",L74,"INSUFFICIENT FUNDS")))</f>
        <v/>
      </c>
      <c r="J75" s="6" t="str">
        <f>IF(H75&gt;Scenario!$B$11,"",IF(H$2&lt;&gt;"Ready",H$2,IF(ISNUMBER(I75),IF(AND(H75&gt;=Scenario!$B$10,MOD(H75-Scenario!$B$10,Scenario!$B$18)=0),Scenario!$B$8,0),"INSUFFICIENT FUNDS")))</f>
        <v/>
      </c>
      <c r="K75" s="6" t="str">
        <f>IF(H75&gt;Scenario!$B$11,"",IF(H$2&lt;&gt;"Ready",H$2,IF(ISNUMBER(I75),(I75+J75)*(N('Option A'!$E$14)+N('Option A'!$E$15)+IF(Scenario!$B$13="Gross",N('Option A'!$E$16),0))/12+((0+0)/12+IF(AND(H75&gt;=Scenario!$B$10,MOD(H75-Scenario!$B$10,Scenario!$B$18)=0),N('Option A'!$E$17)*N('Option A'!$E$18)+N('Option A'!$E$20),0)+IF(H75=1,N('Option A'!$E$17)*N('Option A'!$E$19)+N('Option A'!$E$21),0)+IF(H75=Scenario!$B$11,N('Option A'!$E$22),0)),"INSUFFICIENT FUNDS")))</f>
        <v/>
      </c>
      <c r="L75" s="6" t="str">
        <f>IF(H75&gt;Scenario!$B$11,"",IF(H$2&lt;&gt;"Ready",H$2,IF(ISNUMBER(I75),IF((I75+J75)*(1+Scenario!$B$12/12)-K75&lt;0,"INSUFFICIENT FUNDS",(I75+J75)*(1+Scenario!$B$12/12)-K75),"INSUFFICIENT FUNDS")))</f>
        <v/>
      </c>
      <c r="M75" s="6" t="str">
        <f>IF(H75&gt;Scenario!$B$11,"",IF(H$2&lt;&gt;"Ready",H$2,IF(ISNUMBER(L75),M74+K75,"INSUFFICIENT FUNDS")))</f>
        <v/>
      </c>
      <c r="N75" t="str">
        <f>IF(H75&gt;Scenario!$B$11,"",IF(H$2&lt;&gt;"Ready",H$2,IF(ISNUMBER(L75),"OK","INSUFFICIENT FUNDS")))</f>
        <v/>
      </c>
      <c r="O75">
        <v>71</v>
      </c>
      <c r="P75" s="6" t="str">
        <f>IF(O75&gt;Scenario!$B$11,"",IF(O$2&lt;&gt;"Ready",O$2,IF(U74="OK",S74,"INSUFFICIENT FUNDS")))</f>
        <v/>
      </c>
      <c r="Q75" s="6" t="str">
        <f>IF(O75&gt;Scenario!$B$11,"",IF(O$2&lt;&gt;"Ready",O$2,IF(ISNUMBER(P75),IF(AND(O75&gt;=Scenario!$B$10,MOD(O75-Scenario!$B$10,Scenario!$B$18)=0),Scenario!$B$8,0),"INSUFFICIENT FUNDS")))</f>
        <v/>
      </c>
      <c r="R75" s="6" t="str">
        <f>IF(O75&gt;Scenario!$B$11,"",IF(O$2&lt;&gt;"Ready",O$2,IF(ISNUMBER(P75),(P75+Q75)*(0+N('Option A'!$E$15)+IF(Scenario!$B$13="Gross",N('Option A'!$E$16),0))/12+((N('Option A'!$E$12)+N('Option A'!$E$13))/12+IF(AND(O75&gt;=Scenario!$B$10,MOD(O75-Scenario!$B$10,Scenario!$B$18)=0),N('Option A'!$E$17)*N('Option A'!$E$18)+N('Option A'!$E$20),0)+IF(O75=1,N('Option A'!$E$17)*N('Option A'!$E$19)+N('Option A'!$E$21),0)+IF(O75=Scenario!$B$11,N('Option A'!$E$22),0)),"INSUFFICIENT FUNDS")))</f>
        <v/>
      </c>
      <c r="S75" s="6" t="str">
        <f>IF(O75&gt;Scenario!$B$11,"",IF(O$2&lt;&gt;"Ready",O$2,IF(ISNUMBER(P75),IF((P75+Q75)*(1+Scenario!$B$12/12)-R75&lt;0,"INSUFFICIENT FUNDS",(P75+Q75)*(1+Scenario!$B$12/12)-R75),"INSUFFICIENT FUNDS")))</f>
        <v/>
      </c>
      <c r="T75" s="6" t="str">
        <f>IF(O75&gt;Scenario!$B$11,"",IF(O$2&lt;&gt;"Ready",O$2,IF(ISNUMBER(S75),T74+R75,"INSUFFICIENT FUNDS")))</f>
        <v/>
      </c>
      <c r="U75" t="str">
        <f>IF(O75&gt;Scenario!$B$11,"",IF(O$2&lt;&gt;"Ready",O$2,IF(ISNUMBER(S75),"OK","INSUFFICIENT FUNDS")))</f>
        <v/>
      </c>
      <c r="V75">
        <v>71</v>
      </c>
      <c r="W75" s="6" t="str">
        <f>IF(V75&gt;Scenario!$B$11,"",IF(V$2&lt;&gt;"Ready",V$2,IF(AB74="OK",Z74,"INSUFFICIENT FUNDS")))</f>
        <v/>
      </c>
      <c r="X75" s="6" t="str">
        <f>IF(V75&gt;Scenario!$B$11,"",IF(V$2&lt;&gt;"Ready",V$2,IF(ISNUMBER(W75),IF(AND(V75&gt;=Scenario!$B$10,MOD(V75-Scenario!$B$10,Scenario!$B$18)=0),Scenario!$B$8,0),"INSUFFICIENT FUNDS")))</f>
        <v/>
      </c>
      <c r="Y75" s="6" t="str">
        <f>IF(V75&gt;Scenario!$B$11,"",IF(V$2&lt;&gt;"Ready",V$2,IF(ISNUMBER(W75),(W75+X75)*(N('Option A'!$E$14)+N('Option A'!$E$15)+IF(Scenario!$B$13="Gross",N('Option A'!$E$16),0))/12+((N('Option A'!$E$12)+N('Option A'!$E$13))/12+IF(AND(V75&gt;=Scenario!$B$10,MOD(V75-Scenario!$B$10,Scenario!$B$18)=0),0*0+0,0)+IF(V75=1,0*0+0,0)+IF(V75=Scenario!$B$11,0,0)),"INSUFFICIENT FUNDS")))</f>
        <v/>
      </c>
      <c r="Z75" s="6" t="str">
        <f>IF(V75&gt;Scenario!$B$11,"",IF(V$2&lt;&gt;"Ready",V$2,IF(ISNUMBER(W75),IF((W75+X75)*(1+Scenario!$B$12/12)-Y75&lt;0,"INSUFFICIENT FUNDS",(W75+X75)*(1+Scenario!$B$12/12)-Y75),"INSUFFICIENT FUNDS")))</f>
        <v/>
      </c>
      <c r="AA75" s="6" t="str">
        <f>IF(V75&gt;Scenario!$B$11,"",IF(V$2&lt;&gt;"Ready",V$2,IF(ISNUMBER(Z75),AA74+Y75,"INSUFFICIENT FUNDS")))</f>
        <v/>
      </c>
      <c r="AB75" t="str">
        <f>IF(V75&gt;Scenario!$B$11,"",IF(V$2&lt;&gt;"Ready",V$2,IF(ISNUMBER(Z75),"OK","INSUFFICIENT FUNDS")))</f>
        <v/>
      </c>
      <c r="AC75">
        <v>71</v>
      </c>
      <c r="AD75" s="6" t="str">
        <f>IF(AC75&gt;Scenario!$B$11,"",IF(AC$2&lt;&gt;"Ready",AC$2,IF(AI74="OK",AG74,"INSUFFICIENT FUNDS")))</f>
        <v/>
      </c>
      <c r="AE75" s="6" t="str">
        <f>IF(AC75&gt;Scenario!$B$11,"",IF(AC$2&lt;&gt;"Ready",AC$2,IF(ISNUMBER(AD75),IF(AND(AC75&gt;=Scenario!$B$10,MOD(AC75-Scenario!$B$10,Scenario!$B$18)=0),Scenario!$B$8,0),"INSUFFICIENT FUNDS")))</f>
        <v/>
      </c>
      <c r="AF75" s="6" t="str">
        <f>IF(AC75&gt;Scenario!$B$11,"",IF(AC$2&lt;&gt;"Ready",AC$2,IF(ISNUMBER(AD75),(AD75+AE75)*(N('Option A'!$E$14)+N('Option A'!$E$15)+IF(Scenario!$B$13="Gross",0,0))/12+((N('Option A'!$E$12)+N('Option A'!$E$13))/12+IF(AND(AC75&gt;=Scenario!$B$10,MOD(AC75-Scenario!$B$10,Scenario!$B$18)=0),N('Option A'!$E$17)*N('Option A'!$E$18)+N('Option A'!$E$20),0)+IF(AC75=1,N('Option A'!$E$17)*N('Option A'!$E$19)+N('Option A'!$E$21),0)+IF(AC75=Scenario!$B$11,N('Option A'!$E$22),0)),"INSUFFICIENT FUNDS")))</f>
        <v/>
      </c>
      <c r="AG75" s="6" t="str">
        <f>IF(AC75&gt;Scenario!$B$11,"",IF(AC$2&lt;&gt;"Ready",AC$2,IF(ISNUMBER(AD75),IF((AD75+AE75)*(1+Scenario!$B$12/12)-AF75&lt;0,"INSUFFICIENT FUNDS",(AD75+AE75)*(1+Scenario!$B$12/12)-AF75),"INSUFFICIENT FUNDS")))</f>
        <v/>
      </c>
      <c r="AH75" s="6" t="str">
        <f>IF(AC75&gt;Scenario!$B$11,"",IF(AC$2&lt;&gt;"Ready",AC$2,IF(ISNUMBER(AG75),AH74+AF75,"INSUFFICIENT FUNDS")))</f>
        <v/>
      </c>
      <c r="AI75" t="str">
        <f>IF(AC75&gt;Scenario!$B$11,"",IF(AC$2&lt;&gt;"Ready",AC$2,IF(ISNUMBER(AG75),"OK","INSUFFICIENT FUNDS")))</f>
        <v/>
      </c>
      <c r="AJ75">
        <v>71</v>
      </c>
      <c r="AK75" s="6" t="str">
        <f>IF(AJ75&gt;Scenario!$B$11,"",IF(AJ$2&lt;&gt;"Ready",AJ$2,IF(AP74="OK",AN74,"INSUFFICIENT FUNDS")))</f>
        <v/>
      </c>
      <c r="AL75" s="6" t="str">
        <f>IF(AJ75&gt;Scenario!$B$11,"",IF(AJ$2&lt;&gt;"Ready",AJ$2,IF(ISNUMBER(AK75),IF(AND(AJ75&gt;=Scenario!$B$10,MOD(AJ75-Scenario!$B$10,Scenario!$B$18)=0),Scenario!$B$8,0),"INSUFFICIENT FUNDS")))</f>
        <v/>
      </c>
      <c r="AM75" s="6" t="str">
        <f>IF(AJ75&gt;Scenario!$B$11,"",IF(AJ$2&lt;&gt;"Ready",AJ$2,IF(ISNUMBER(AK75),(AK75+AL75)*(0+0+IF(Scenario!$B$13="Gross",0,0))/12+((0+0)/12+IF(AND(AJ75&gt;=Scenario!$B$10,MOD(AJ75-Scenario!$B$10,Scenario!$B$18)=0),0*0+0,0)+IF(AJ75=1,0*0+0,0)+IF(AJ75=Scenario!$B$11,0,0)),"INSUFFICIENT FUNDS")))</f>
        <v/>
      </c>
      <c r="AN75" s="6" t="str">
        <f>IF(AJ75&gt;Scenario!$B$11,"",IF(AJ$2&lt;&gt;"Ready",AJ$2,IF(ISNUMBER(AK75),IF((AK75+AL75)*(1+Scenario!$B$12/12)-AM75&lt;0,"INSUFFICIENT FUNDS",(AK75+AL75)*(1+Scenario!$B$12/12)-AM75),"INSUFFICIENT FUNDS")))</f>
        <v/>
      </c>
      <c r="AO75" s="6" t="str">
        <f>IF(AJ75&gt;Scenario!$B$11,"",IF(AJ$2&lt;&gt;"Ready",AJ$2,IF(ISNUMBER(AN75),AO74+AM75,"INSUFFICIENT FUNDS")))</f>
        <v/>
      </c>
      <c r="AP75" t="str">
        <f>IF(AJ75&gt;Scenario!$B$11,"",IF(AJ$2&lt;&gt;"Ready",AJ$2,IF(ISNUMBER(AN75),"OK","INSUFFICIENT FUNDS")))</f>
        <v/>
      </c>
    </row>
    <row r="76" spans="1:42" ht="32.1" customHeight="1" x14ac:dyDescent="0.2">
      <c r="A76">
        <v>72</v>
      </c>
      <c r="B76" s="6" t="str">
        <f>IF(A76&gt;Scenario!$B$11,"",IF(A$2&lt;&gt;"Ready",A$2,IF(G75="OK",E75,"INSUFFICIENT FUNDS")))</f>
        <v/>
      </c>
      <c r="C76" s="6" t="str">
        <f>IF(A76&gt;Scenario!$B$11,"",IF(A$2&lt;&gt;"Ready",A$2,IF(ISNUMBER(B76),IF(AND(A76&gt;=Scenario!$B$10,MOD(A76-Scenario!$B$10,Scenario!$B$18)=0),Scenario!$B$8,0),"INSUFFICIENT FUNDS")))</f>
        <v/>
      </c>
      <c r="D76" s="6" t="str">
        <f>IF(A76&gt;Scenario!$B$11,"",IF(A$2&lt;&gt;"Ready",A$2,IF(ISNUMBER(B76),(B76+C76)*(N('Option A'!$E$14)+N('Option A'!$E$15)+IF(Scenario!$B$13="Gross",N('Option A'!$E$16),0))/12+((N('Option A'!$E$12)+N('Option A'!$E$13))/12+IF(AND(A76&gt;=Scenario!$B$10,MOD(A76-Scenario!$B$10,Scenario!$B$18)=0),N('Option A'!$E$17)*N('Option A'!$E$18)+N('Option A'!$E$20),0)+IF(A76=1,N('Option A'!$E$17)*N('Option A'!$E$19)+N('Option A'!$E$21),0)+IF(A76=Scenario!$B$11,N('Option A'!$E$22),0)),"INSUFFICIENT FUNDS")))</f>
        <v/>
      </c>
      <c r="E76" s="6" t="str">
        <f>IF(A76&gt;Scenario!$B$11,"",IF(A$2&lt;&gt;"Ready",A$2,IF(ISNUMBER(B76),IF((B76+C76)*(1+Scenario!$B$12/12)-D76&lt;0,"INSUFFICIENT FUNDS",(B76+C76)*(1+Scenario!$B$12/12)-D76),"INSUFFICIENT FUNDS")))</f>
        <v/>
      </c>
      <c r="F76" s="6" t="str">
        <f>IF(A76&gt;Scenario!$B$11,"",IF(A$2&lt;&gt;"Ready",A$2,IF(ISNUMBER(E76),F75+D76,"INSUFFICIENT FUNDS")))</f>
        <v/>
      </c>
      <c r="G76" t="str">
        <f>IF(A76&gt;Scenario!$B$11,"",IF(A$2&lt;&gt;"Ready",A$2,IF(ISNUMBER(E76),"OK","INSUFFICIENT FUNDS")))</f>
        <v/>
      </c>
      <c r="H76">
        <v>72</v>
      </c>
      <c r="I76" s="6" t="str">
        <f>IF(H76&gt;Scenario!$B$11,"",IF(H$2&lt;&gt;"Ready",H$2,IF(N75="OK",L75,"INSUFFICIENT FUNDS")))</f>
        <v/>
      </c>
      <c r="J76" s="6" t="str">
        <f>IF(H76&gt;Scenario!$B$11,"",IF(H$2&lt;&gt;"Ready",H$2,IF(ISNUMBER(I76),IF(AND(H76&gt;=Scenario!$B$10,MOD(H76-Scenario!$B$10,Scenario!$B$18)=0),Scenario!$B$8,0),"INSUFFICIENT FUNDS")))</f>
        <v/>
      </c>
      <c r="K76" s="6" t="str">
        <f>IF(H76&gt;Scenario!$B$11,"",IF(H$2&lt;&gt;"Ready",H$2,IF(ISNUMBER(I76),(I76+J76)*(N('Option A'!$E$14)+N('Option A'!$E$15)+IF(Scenario!$B$13="Gross",N('Option A'!$E$16),0))/12+((0+0)/12+IF(AND(H76&gt;=Scenario!$B$10,MOD(H76-Scenario!$B$10,Scenario!$B$18)=0),N('Option A'!$E$17)*N('Option A'!$E$18)+N('Option A'!$E$20),0)+IF(H76=1,N('Option A'!$E$17)*N('Option A'!$E$19)+N('Option A'!$E$21),0)+IF(H76=Scenario!$B$11,N('Option A'!$E$22),0)),"INSUFFICIENT FUNDS")))</f>
        <v/>
      </c>
      <c r="L76" s="6" t="str">
        <f>IF(H76&gt;Scenario!$B$11,"",IF(H$2&lt;&gt;"Ready",H$2,IF(ISNUMBER(I76),IF((I76+J76)*(1+Scenario!$B$12/12)-K76&lt;0,"INSUFFICIENT FUNDS",(I76+J76)*(1+Scenario!$B$12/12)-K76),"INSUFFICIENT FUNDS")))</f>
        <v/>
      </c>
      <c r="M76" s="6" t="str">
        <f>IF(H76&gt;Scenario!$B$11,"",IF(H$2&lt;&gt;"Ready",H$2,IF(ISNUMBER(L76),M75+K76,"INSUFFICIENT FUNDS")))</f>
        <v/>
      </c>
      <c r="N76" t="str">
        <f>IF(H76&gt;Scenario!$B$11,"",IF(H$2&lt;&gt;"Ready",H$2,IF(ISNUMBER(L76),"OK","INSUFFICIENT FUNDS")))</f>
        <v/>
      </c>
      <c r="O76">
        <v>72</v>
      </c>
      <c r="P76" s="6" t="str">
        <f>IF(O76&gt;Scenario!$B$11,"",IF(O$2&lt;&gt;"Ready",O$2,IF(U75="OK",S75,"INSUFFICIENT FUNDS")))</f>
        <v/>
      </c>
      <c r="Q76" s="6" t="str">
        <f>IF(O76&gt;Scenario!$B$11,"",IF(O$2&lt;&gt;"Ready",O$2,IF(ISNUMBER(P76),IF(AND(O76&gt;=Scenario!$B$10,MOD(O76-Scenario!$B$10,Scenario!$B$18)=0),Scenario!$B$8,0),"INSUFFICIENT FUNDS")))</f>
        <v/>
      </c>
      <c r="R76" s="6" t="str">
        <f>IF(O76&gt;Scenario!$B$11,"",IF(O$2&lt;&gt;"Ready",O$2,IF(ISNUMBER(P76),(P76+Q76)*(0+N('Option A'!$E$15)+IF(Scenario!$B$13="Gross",N('Option A'!$E$16),0))/12+((N('Option A'!$E$12)+N('Option A'!$E$13))/12+IF(AND(O76&gt;=Scenario!$B$10,MOD(O76-Scenario!$B$10,Scenario!$B$18)=0),N('Option A'!$E$17)*N('Option A'!$E$18)+N('Option A'!$E$20),0)+IF(O76=1,N('Option A'!$E$17)*N('Option A'!$E$19)+N('Option A'!$E$21),0)+IF(O76=Scenario!$B$11,N('Option A'!$E$22),0)),"INSUFFICIENT FUNDS")))</f>
        <v/>
      </c>
      <c r="S76" s="6" t="str">
        <f>IF(O76&gt;Scenario!$B$11,"",IF(O$2&lt;&gt;"Ready",O$2,IF(ISNUMBER(P76),IF((P76+Q76)*(1+Scenario!$B$12/12)-R76&lt;0,"INSUFFICIENT FUNDS",(P76+Q76)*(1+Scenario!$B$12/12)-R76),"INSUFFICIENT FUNDS")))</f>
        <v/>
      </c>
      <c r="T76" s="6" t="str">
        <f>IF(O76&gt;Scenario!$B$11,"",IF(O$2&lt;&gt;"Ready",O$2,IF(ISNUMBER(S76),T75+R76,"INSUFFICIENT FUNDS")))</f>
        <v/>
      </c>
      <c r="U76" t="str">
        <f>IF(O76&gt;Scenario!$B$11,"",IF(O$2&lt;&gt;"Ready",O$2,IF(ISNUMBER(S76),"OK","INSUFFICIENT FUNDS")))</f>
        <v/>
      </c>
      <c r="V76">
        <v>72</v>
      </c>
      <c r="W76" s="6" t="str">
        <f>IF(V76&gt;Scenario!$B$11,"",IF(V$2&lt;&gt;"Ready",V$2,IF(AB75="OK",Z75,"INSUFFICIENT FUNDS")))</f>
        <v/>
      </c>
      <c r="X76" s="6" t="str">
        <f>IF(V76&gt;Scenario!$B$11,"",IF(V$2&lt;&gt;"Ready",V$2,IF(ISNUMBER(W76),IF(AND(V76&gt;=Scenario!$B$10,MOD(V76-Scenario!$B$10,Scenario!$B$18)=0),Scenario!$B$8,0),"INSUFFICIENT FUNDS")))</f>
        <v/>
      </c>
      <c r="Y76" s="6" t="str">
        <f>IF(V76&gt;Scenario!$B$11,"",IF(V$2&lt;&gt;"Ready",V$2,IF(ISNUMBER(W76),(W76+X76)*(N('Option A'!$E$14)+N('Option A'!$E$15)+IF(Scenario!$B$13="Gross",N('Option A'!$E$16),0))/12+((N('Option A'!$E$12)+N('Option A'!$E$13))/12+IF(AND(V76&gt;=Scenario!$B$10,MOD(V76-Scenario!$B$10,Scenario!$B$18)=0),0*0+0,0)+IF(V76=1,0*0+0,0)+IF(V76=Scenario!$B$11,0,0)),"INSUFFICIENT FUNDS")))</f>
        <v/>
      </c>
      <c r="Z76" s="6" t="str">
        <f>IF(V76&gt;Scenario!$B$11,"",IF(V$2&lt;&gt;"Ready",V$2,IF(ISNUMBER(W76),IF((W76+X76)*(1+Scenario!$B$12/12)-Y76&lt;0,"INSUFFICIENT FUNDS",(W76+X76)*(1+Scenario!$B$12/12)-Y76),"INSUFFICIENT FUNDS")))</f>
        <v/>
      </c>
      <c r="AA76" s="6" t="str">
        <f>IF(V76&gt;Scenario!$B$11,"",IF(V$2&lt;&gt;"Ready",V$2,IF(ISNUMBER(Z76),AA75+Y76,"INSUFFICIENT FUNDS")))</f>
        <v/>
      </c>
      <c r="AB76" t="str">
        <f>IF(V76&gt;Scenario!$B$11,"",IF(V$2&lt;&gt;"Ready",V$2,IF(ISNUMBER(Z76),"OK","INSUFFICIENT FUNDS")))</f>
        <v/>
      </c>
      <c r="AC76">
        <v>72</v>
      </c>
      <c r="AD76" s="6" t="str">
        <f>IF(AC76&gt;Scenario!$B$11,"",IF(AC$2&lt;&gt;"Ready",AC$2,IF(AI75="OK",AG75,"INSUFFICIENT FUNDS")))</f>
        <v/>
      </c>
      <c r="AE76" s="6" t="str">
        <f>IF(AC76&gt;Scenario!$B$11,"",IF(AC$2&lt;&gt;"Ready",AC$2,IF(ISNUMBER(AD76),IF(AND(AC76&gt;=Scenario!$B$10,MOD(AC76-Scenario!$B$10,Scenario!$B$18)=0),Scenario!$B$8,0),"INSUFFICIENT FUNDS")))</f>
        <v/>
      </c>
      <c r="AF76" s="6" t="str">
        <f>IF(AC76&gt;Scenario!$B$11,"",IF(AC$2&lt;&gt;"Ready",AC$2,IF(ISNUMBER(AD76),(AD76+AE76)*(N('Option A'!$E$14)+N('Option A'!$E$15)+IF(Scenario!$B$13="Gross",0,0))/12+((N('Option A'!$E$12)+N('Option A'!$E$13))/12+IF(AND(AC76&gt;=Scenario!$B$10,MOD(AC76-Scenario!$B$10,Scenario!$B$18)=0),N('Option A'!$E$17)*N('Option A'!$E$18)+N('Option A'!$E$20),0)+IF(AC76=1,N('Option A'!$E$17)*N('Option A'!$E$19)+N('Option A'!$E$21),0)+IF(AC76=Scenario!$B$11,N('Option A'!$E$22),0)),"INSUFFICIENT FUNDS")))</f>
        <v/>
      </c>
      <c r="AG76" s="6" t="str">
        <f>IF(AC76&gt;Scenario!$B$11,"",IF(AC$2&lt;&gt;"Ready",AC$2,IF(ISNUMBER(AD76),IF((AD76+AE76)*(1+Scenario!$B$12/12)-AF76&lt;0,"INSUFFICIENT FUNDS",(AD76+AE76)*(1+Scenario!$B$12/12)-AF76),"INSUFFICIENT FUNDS")))</f>
        <v/>
      </c>
      <c r="AH76" s="6" t="str">
        <f>IF(AC76&gt;Scenario!$B$11,"",IF(AC$2&lt;&gt;"Ready",AC$2,IF(ISNUMBER(AG76),AH75+AF76,"INSUFFICIENT FUNDS")))</f>
        <v/>
      </c>
      <c r="AI76" t="str">
        <f>IF(AC76&gt;Scenario!$B$11,"",IF(AC$2&lt;&gt;"Ready",AC$2,IF(ISNUMBER(AG76),"OK","INSUFFICIENT FUNDS")))</f>
        <v/>
      </c>
      <c r="AJ76">
        <v>72</v>
      </c>
      <c r="AK76" s="6" t="str">
        <f>IF(AJ76&gt;Scenario!$B$11,"",IF(AJ$2&lt;&gt;"Ready",AJ$2,IF(AP75="OK",AN75,"INSUFFICIENT FUNDS")))</f>
        <v/>
      </c>
      <c r="AL76" s="6" t="str">
        <f>IF(AJ76&gt;Scenario!$B$11,"",IF(AJ$2&lt;&gt;"Ready",AJ$2,IF(ISNUMBER(AK76),IF(AND(AJ76&gt;=Scenario!$B$10,MOD(AJ76-Scenario!$B$10,Scenario!$B$18)=0),Scenario!$B$8,0),"INSUFFICIENT FUNDS")))</f>
        <v/>
      </c>
      <c r="AM76" s="6" t="str">
        <f>IF(AJ76&gt;Scenario!$B$11,"",IF(AJ$2&lt;&gt;"Ready",AJ$2,IF(ISNUMBER(AK76),(AK76+AL76)*(0+0+IF(Scenario!$B$13="Gross",0,0))/12+((0+0)/12+IF(AND(AJ76&gt;=Scenario!$B$10,MOD(AJ76-Scenario!$B$10,Scenario!$B$18)=0),0*0+0,0)+IF(AJ76=1,0*0+0,0)+IF(AJ76=Scenario!$B$11,0,0)),"INSUFFICIENT FUNDS")))</f>
        <v/>
      </c>
      <c r="AN76" s="6" t="str">
        <f>IF(AJ76&gt;Scenario!$B$11,"",IF(AJ$2&lt;&gt;"Ready",AJ$2,IF(ISNUMBER(AK76),IF((AK76+AL76)*(1+Scenario!$B$12/12)-AM76&lt;0,"INSUFFICIENT FUNDS",(AK76+AL76)*(1+Scenario!$B$12/12)-AM76),"INSUFFICIENT FUNDS")))</f>
        <v/>
      </c>
      <c r="AO76" s="6" t="str">
        <f>IF(AJ76&gt;Scenario!$B$11,"",IF(AJ$2&lt;&gt;"Ready",AJ$2,IF(ISNUMBER(AN76),AO75+AM76,"INSUFFICIENT FUNDS")))</f>
        <v/>
      </c>
      <c r="AP76" t="str">
        <f>IF(AJ76&gt;Scenario!$B$11,"",IF(AJ$2&lt;&gt;"Ready",AJ$2,IF(ISNUMBER(AN76),"OK","INSUFFICIENT FUNDS")))</f>
        <v/>
      </c>
    </row>
    <row r="77" spans="1:42" ht="32.1" customHeight="1" x14ac:dyDescent="0.2">
      <c r="A77">
        <v>73</v>
      </c>
      <c r="B77" s="6" t="str">
        <f>IF(A77&gt;Scenario!$B$11,"",IF(A$2&lt;&gt;"Ready",A$2,IF(G76="OK",E76,"INSUFFICIENT FUNDS")))</f>
        <v/>
      </c>
      <c r="C77" s="6" t="str">
        <f>IF(A77&gt;Scenario!$B$11,"",IF(A$2&lt;&gt;"Ready",A$2,IF(ISNUMBER(B77),IF(AND(A77&gt;=Scenario!$B$10,MOD(A77-Scenario!$B$10,Scenario!$B$18)=0),Scenario!$B$8,0),"INSUFFICIENT FUNDS")))</f>
        <v/>
      </c>
      <c r="D77" s="6" t="str">
        <f>IF(A77&gt;Scenario!$B$11,"",IF(A$2&lt;&gt;"Ready",A$2,IF(ISNUMBER(B77),(B77+C77)*(N('Option A'!$E$14)+N('Option A'!$E$15)+IF(Scenario!$B$13="Gross",N('Option A'!$E$16),0))/12+((N('Option A'!$E$12)+N('Option A'!$E$13))/12+IF(AND(A77&gt;=Scenario!$B$10,MOD(A77-Scenario!$B$10,Scenario!$B$18)=0),N('Option A'!$E$17)*N('Option A'!$E$18)+N('Option A'!$E$20),0)+IF(A77=1,N('Option A'!$E$17)*N('Option A'!$E$19)+N('Option A'!$E$21),0)+IF(A77=Scenario!$B$11,N('Option A'!$E$22),0)),"INSUFFICIENT FUNDS")))</f>
        <v/>
      </c>
      <c r="E77" s="6" t="str">
        <f>IF(A77&gt;Scenario!$B$11,"",IF(A$2&lt;&gt;"Ready",A$2,IF(ISNUMBER(B77),IF((B77+C77)*(1+Scenario!$B$12/12)-D77&lt;0,"INSUFFICIENT FUNDS",(B77+C77)*(1+Scenario!$B$12/12)-D77),"INSUFFICIENT FUNDS")))</f>
        <v/>
      </c>
      <c r="F77" s="6" t="str">
        <f>IF(A77&gt;Scenario!$B$11,"",IF(A$2&lt;&gt;"Ready",A$2,IF(ISNUMBER(E77),F76+D77,"INSUFFICIENT FUNDS")))</f>
        <v/>
      </c>
      <c r="G77" t="str">
        <f>IF(A77&gt;Scenario!$B$11,"",IF(A$2&lt;&gt;"Ready",A$2,IF(ISNUMBER(E77),"OK","INSUFFICIENT FUNDS")))</f>
        <v/>
      </c>
      <c r="H77">
        <v>73</v>
      </c>
      <c r="I77" s="6" t="str">
        <f>IF(H77&gt;Scenario!$B$11,"",IF(H$2&lt;&gt;"Ready",H$2,IF(N76="OK",L76,"INSUFFICIENT FUNDS")))</f>
        <v/>
      </c>
      <c r="J77" s="6" t="str">
        <f>IF(H77&gt;Scenario!$B$11,"",IF(H$2&lt;&gt;"Ready",H$2,IF(ISNUMBER(I77),IF(AND(H77&gt;=Scenario!$B$10,MOD(H77-Scenario!$B$10,Scenario!$B$18)=0),Scenario!$B$8,0),"INSUFFICIENT FUNDS")))</f>
        <v/>
      </c>
      <c r="K77" s="6" t="str">
        <f>IF(H77&gt;Scenario!$B$11,"",IF(H$2&lt;&gt;"Ready",H$2,IF(ISNUMBER(I77),(I77+J77)*(N('Option A'!$E$14)+N('Option A'!$E$15)+IF(Scenario!$B$13="Gross",N('Option A'!$E$16),0))/12+((0+0)/12+IF(AND(H77&gt;=Scenario!$B$10,MOD(H77-Scenario!$B$10,Scenario!$B$18)=0),N('Option A'!$E$17)*N('Option A'!$E$18)+N('Option A'!$E$20),0)+IF(H77=1,N('Option A'!$E$17)*N('Option A'!$E$19)+N('Option A'!$E$21),0)+IF(H77=Scenario!$B$11,N('Option A'!$E$22),0)),"INSUFFICIENT FUNDS")))</f>
        <v/>
      </c>
      <c r="L77" s="6" t="str">
        <f>IF(H77&gt;Scenario!$B$11,"",IF(H$2&lt;&gt;"Ready",H$2,IF(ISNUMBER(I77),IF((I77+J77)*(1+Scenario!$B$12/12)-K77&lt;0,"INSUFFICIENT FUNDS",(I77+J77)*(1+Scenario!$B$12/12)-K77),"INSUFFICIENT FUNDS")))</f>
        <v/>
      </c>
      <c r="M77" s="6" t="str">
        <f>IF(H77&gt;Scenario!$B$11,"",IF(H$2&lt;&gt;"Ready",H$2,IF(ISNUMBER(L77),M76+K77,"INSUFFICIENT FUNDS")))</f>
        <v/>
      </c>
      <c r="N77" t="str">
        <f>IF(H77&gt;Scenario!$B$11,"",IF(H$2&lt;&gt;"Ready",H$2,IF(ISNUMBER(L77),"OK","INSUFFICIENT FUNDS")))</f>
        <v/>
      </c>
      <c r="O77">
        <v>73</v>
      </c>
      <c r="P77" s="6" t="str">
        <f>IF(O77&gt;Scenario!$B$11,"",IF(O$2&lt;&gt;"Ready",O$2,IF(U76="OK",S76,"INSUFFICIENT FUNDS")))</f>
        <v/>
      </c>
      <c r="Q77" s="6" t="str">
        <f>IF(O77&gt;Scenario!$B$11,"",IF(O$2&lt;&gt;"Ready",O$2,IF(ISNUMBER(P77),IF(AND(O77&gt;=Scenario!$B$10,MOD(O77-Scenario!$B$10,Scenario!$B$18)=0),Scenario!$B$8,0),"INSUFFICIENT FUNDS")))</f>
        <v/>
      </c>
      <c r="R77" s="6" t="str">
        <f>IF(O77&gt;Scenario!$B$11,"",IF(O$2&lt;&gt;"Ready",O$2,IF(ISNUMBER(P77),(P77+Q77)*(0+N('Option A'!$E$15)+IF(Scenario!$B$13="Gross",N('Option A'!$E$16),0))/12+((N('Option A'!$E$12)+N('Option A'!$E$13))/12+IF(AND(O77&gt;=Scenario!$B$10,MOD(O77-Scenario!$B$10,Scenario!$B$18)=0),N('Option A'!$E$17)*N('Option A'!$E$18)+N('Option A'!$E$20),0)+IF(O77=1,N('Option A'!$E$17)*N('Option A'!$E$19)+N('Option A'!$E$21),0)+IF(O77=Scenario!$B$11,N('Option A'!$E$22),0)),"INSUFFICIENT FUNDS")))</f>
        <v/>
      </c>
      <c r="S77" s="6" t="str">
        <f>IF(O77&gt;Scenario!$B$11,"",IF(O$2&lt;&gt;"Ready",O$2,IF(ISNUMBER(P77),IF((P77+Q77)*(1+Scenario!$B$12/12)-R77&lt;0,"INSUFFICIENT FUNDS",(P77+Q77)*(1+Scenario!$B$12/12)-R77),"INSUFFICIENT FUNDS")))</f>
        <v/>
      </c>
      <c r="T77" s="6" t="str">
        <f>IF(O77&gt;Scenario!$B$11,"",IF(O$2&lt;&gt;"Ready",O$2,IF(ISNUMBER(S77),T76+R77,"INSUFFICIENT FUNDS")))</f>
        <v/>
      </c>
      <c r="U77" t="str">
        <f>IF(O77&gt;Scenario!$B$11,"",IF(O$2&lt;&gt;"Ready",O$2,IF(ISNUMBER(S77),"OK","INSUFFICIENT FUNDS")))</f>
        <v/>
      </c>
      <c r="V77">
        <v>73</v>
      </c>
      <c r="W77" s="6" t="str">
        <f>IF(V77&gt;Scenario!$B$11,"",IF(V$2&lt;&gt;"Ready",V$2,IF(AB76="OK",Z76,"INSUFFICIENT FUNDS")))</f>
        <v/>
      </c>
      <c r="X77" s="6" t="str">
        <f>IF(V77&gt;Scenario!$B$11,"",IF(V$2&lt;&gt;"Ready",V$2,IF(ISNUMBER(W77),IF(AND(V77&gt;=Scenario!$B$10,MOD(V77-Scenario!$B$10,Scenario!$B$18)=0),Scenario!$B$8,0),"INSUFFICIENT FUNDS")))</f>
        <v/>
      </c>
      <c r="Y77" s="6" t="str">
        <f>IF(V77&gt;Scenario!$B$11,"",IF(V$2&lt;&gt;"Ready",V$2,IF(ISNUMBER(W77),(W77+X77)*(N('Option A'!$E$14)+N('Option A'!$E$15)+IF(Scenario!$B$13="Gross",N('Option A'!$E$16),0))/12+((N('Option A'!$E$12)+N('Option A'!$E$13))/12+IF(AND(V77&gt;=Scenario!$B$10,MOD(V77-Scenario!$B$10,Scenario!$B$18)=0),0*0+0,0)+IF(V77=1,0*0+0,0)+IF(V77=Scenario!$B$11,0,0)),"INSUFFICIENT FUNDS")))</f>
        <v/>
      </c>
      <c r="Z77" s="6" t="str">
        <f>IF(V77&gt;Scenario!$B$11,"",IF(V$2&lt;&gt;"Ready",V$2,IF(ISNUMBER(W77),IF((W77+X77)*(1+Scenario!$B$12/12)-Y77&lt;0,"INSUFFICIENT FUNDS",(W77+X77)*(1+Scenario!$B$12/12)-Y77),"INSUFFICIENT FUNDS")))</f>
        <v/>
      </c>
      <c r="AA77" s="6" t="str">
        <f>IF(V77&gt;Scenario!$B$11,"",IF(V$2&lt;&gt;"Ready",V$2,IF(ISNUMBER(Z77),AA76+Y77,"INSUFFICIENT FUNDS")))</f>
        <v/>
      </c>
      <c r="AB77" t="str">
        <f>IF(V77&gt;Scenario!$B$11,"",IF(V$2&lt;&gt;"Ready",V$2,IF(ISNUMBER(Z77),"OK","INSUFFICIENT FUNDS")))</f>
        <v/>
      </c>
      <c r="AC77">
        <v>73</v>
      </c>
      <c r="AD77" s="6" t="str">
        <f>IF(AC77&gt;Scenario!$B$11,"",IF(AC$2&lt;&gt;"Ready",AC$2,IF(AI76="OK",AG76,"INSUFFICIENT FUNDS")))</f>
        <v/>
      </c>
      <c r="AE77" s="6" t="str">
        <f>IF(AC77&gt;Scenario!$B$11,"",IF(AC$2&lt;&gt;"Ready",AC$2,IF(ISNUMBER(AD77),IF(AND(AC77&gt;=Scenario!$B$10,MOD(AC77-Scenario!$B$10,Scenario!$B$18)=0),Scenario!$B$8,0),"INSUFFICIENT FUNDS")))</f>
        <v/>
      </c>
      <c r="AF77" s="6" t="str">
        <f>IF(AC77&gt;Scenario!$B$11,"",IF(AC$2&lt;&gt;"Ready",AC$2,IF(ISNUMBER(AD77),(AD77+AE77)*(N('Option A'!$E$14)+N('Option A'!$E$15)+IF(Scenario!$B$13="Gross",0,0))/12+((N('Option A'!$E$12)+N('Option A'!$E$13))/12+IF(AND(AC77&gt;=Scenario!$B$10,MOD(AC77-Scenario!$B$10,Scenario!$B$18)=0),N('Option A'!$E$17)*N('Option A'!$E$18)+N('Option A'!$E$20),0)+IF(AC77=1,N('Option A'!$E$17)*N('Option A'!$E$19)+N('Option A'!$E$21),0)+IF(AC77=Scenario!$B$11,N('Option A'!$E$22),0)),"INSUFFICIENT FUNDS")))</f>
        <v/>
      </c>
      <c r="AG77" s="6" t="str">
        <f>IF(AC77&gt;Scenario!$B$11,"",IF(AC$2&lt;&gt;"Ready",AC$2,IF(ISNUMBER(AD77),IF((AD77+AE77)*(1+Scenario!$B$12/12)-AF77&lt;0,"INSUFFICIENT FUNDS",(AD77+AE77)*(1+Scenario!$B$12/12)-AF77),"INSUFFICIENT FUNDS")))</f>
        <v/>
      </c>
      <c r="AH77" s="6" t="str">
        <f>IF(AC77&gt;Scenario!$B$11,"",IF(AC$2&lt;&gt;"Ready",AC$2,IF(ISNUMBER(AG77),AH76+AF77,"INSUFFICIENT FUNDS")))</f>
        <v/>
      </c>
      <c r="AI77" t="str">
        <f>IF(AC77&gt;Scenario!$B$11,"",IF(AC$2&lt;&gt;"Ready",AC$2,IF(ISNUMBER(AG77),"OK","INSUFFICIENT FUNDS")))</f>
        <v/>
      </c>
      <c r="AJ77">
        <v>73</v>
      </c>
      <c r="AK77" s="6" t="str">
        <f>IF(AJ77&gt;Scenario!$B$11,"",IF(AJ$2&lt;&gt;"Ready",AJ$2,IF(AP76="OK",AN76,"INSUFFICIENT FUNDS")))</f>
        <v/>
      </c>
      <c r="AL77" s="6" t="str">
        <f>IF(AJ77&gt;Scenario!$B$11,"",IF(AJ$2&lt;&gt;"Ready",AJ$2,IF(ISNUMBER(AK77),IF(AND(AJ77&gt;=Scenario!$B$10,MOD(AJ77-Scenario!$B$10,Scenario!$B$18)=0),Scenario!$B$8,0),"INSUFFICIENT FUNDS")))</f>
        <v/>
      </c>
      <c r="AM77" s="6" t="str">
        <f>IF(AJ77&gt;Scenario!$B$11,"",IF(AJ$2&lt;&gt;"Ready",AJ$2,IF(ISNUMBER(AK77),(AK77+AL77)*(0+0+IF(Scenario!$B$13="Gross",0,0))/12+((0+0)/12+IF(AND(AJ77&gt;=Scenario!$B$10,MOD(AJ77-Scenario!$B$10,Scenario!$B$18)=0),0*0+0,0)+IF(AJ77=1,0*0+0,0)+IF(AJ77=Scenario!$B$11,0,0)),"INSUFFICIENT FUNDS")))</f>
        <v/>
      </c>
      <c r="AN77" s="6" t="str">
        <f>IF(AJ77&gt;Scenario!$B$11,"",IF(AJ$2&lt;&gt;"Ready",AJ$2,IF(ISNUMBER(AK77),IF((AK77+AL77)*(1+Scenario!$B$12/12)-AM77&lt;0,"INSUFFICIENT FUNDS",(AK77+AL77)*(1+Scenario!$B$12/12)-AM77),"INSUFFICIENT FUNDS")))</f>
        <v/>
      </c>
      <c r="AO77" s="6" t="str">
        <f>IF(AJ77&gt;Scenario!$B$11,"",IF(AJ$2&lt;&gt;"Ready",AJ$2,IF(ISNUMBER(AN77),AO76+AM77,"INSUFFICIENT FUNDS")))</f>
        <v/>
      </c>
      <c r="AP77" t="str">
        <f>IF(AJ77&gt;Scenario!$B$11,"",IF(AJ$2&lt;&gt;"Ready",AJ$2,IF(ISNUMBER(AN77),"OK","INSUFFICIENT FUNDS")))</f>
        <v/>
      </c>
    </row>
    <row r="78" spans="1:42" ht="32.1" customHeight="1" x14ac:dyDescent="0.2">
      <c r="A78">
        <v>74</v>
      </c>
      <c r="B78" s="6" t="str">
        <f>IF(A78&gt;Scenario!$B$11,"",IF(A$2&lt;&gt;"Ready",A$2,IF(G77="OK",E77,"INSUFFICIENT FUNDS")))</f>
        <v/>
      </c>
      <c r="C78" s="6" t="str">
        <f>IF(A78&gt;Scenario!$B$11,"",IF(A$2&lt;&gt;"Ready",A$2,IF(ISNUMBER(B78),IF(AND(A78&gt;=Scenario!$B$10,MOD(A78-Scenario!$B$10,Scenario!$B$18)=0),Scenario!$B$8,0),"INSUFFICIENT FUNDS")))</f>
        <v/>
      </c>
      <c r="D78" s="6" t="str">
        <f>IF(A78&gt;Scenario!$B$11,"",IF(A$2&lt;&gt;"Ready",A$2,IF(ISNUMBER(B78),(B78+C78)*(N('Option A'!$E$14)+N('Option A'!$E$15)+IF(Scenario!$B$13="Gross",N('Option A'!$E$16),0))/12+((N('Option A'!$E$12)+N('Option A'!$E$13))/12+IF(AND(A78&gt;=Scenario!$B$10,MOD(A78-Scenario!$B$10,Scenario!$B$18)=0),N('Option A'!$E$17)*N('Option A'!$E$18)+N('Option A'!$E$20),0)+IF(A78=1,N('Option A'!$E$17)*N('Option A'!$E$19)+N('Option A'!$E$21),0)+IF(A78=Scenario!$B$11,N('Option A'!$E$22),0)),"INSUFFICIENT FUNDS")))</f>
        <v/>
      </c>
      <c r="E78" s="6" t="str">
        <f>IF(A78&gt;Scenario!$B$11,"",IF(A$2&lt;&gt;"Ready",A$2,IF(ISNUMBER(B78),IF((B78+C78)*(1+Scenario!$B$12/12)-D78&lt;0,"INSUFFICIENT FUNDS",(B78+C78)*(1+Scenario!$B$12/12)-D78),"INSUFFICIENT FUNDS")))</f>
        <v/>
      </c>
      <c r="F78" s="6" t="str">
        <f>IF(A78&gt;Scenario!$B$11,"",IF(A$2&lt;&gt;"Ready",A$2,IF(ISNUMBER(E78),F77+D78,"INSUFFICIENT FUNDS")))</f>
        <v/>
      </c>
      <c r="G78" t="str">
        <f>IF(A78&gt;Scenario!$B$11,"",IF(A$2&lt;&gt;"Ready",A$2,IF(ISNUMBER(E78),"OK","INSUFFICIENT FUNDS")))</f>
        <v/>
      </c>
      <c r="H78">
        <v>74</v>
      </c>
      <c r="I78" s="6" t="str">
        <f>IF(H78&gt;Scenario!$B$11,"",IF(H$2&lt;&gt;"Ready",H$2,IF(N77="OK",L77,"INSUFFICIENT FUNDS")))</f>
        <v/>
      </c>
      <c r="J78" s="6" t="str">
        <f>IF(H78&gt;Scenario!$B$11,"",IF(H$2&lt;&gt;"Ready",H$2,IF(ISNUMBER(I78),IF(AND(H78&gt;=Scenario!$B$10,MOD(H78-Scenario!$B$10,Scenario!$B$18)=0),Scenario!$B$8,0),"INSUFFICIENT FUNDS")))</f>
        <v/>
      </c>
      <c r="K78" s="6" t="str">
        <f>IF(H78&gt;Scenario!$B$11,"",IF(H$2&lt;&gt;"Ready",H$2,IF(ISNUMBER(I78),(I78+J78)*(N('Option A'!$E$14)+N('Option A'!$E$15)+IF(Scenario!$B$13="Gross",N('Option A'!$E$16),0))/12+((0+0)/12+IF(AND(H78&gt;=Scenario!$B$10,MOD(H78-Scenario!$B$10,Scenario!$B$18)=0),N('Option A'!$E$17)*N('Option A'!$E$18)+N('Option A'!$E$20),0)+IF(H78=1,N('Option A'!$E$17)*N('Option A'!$E$19)+N('Option A'!$E$21),0)+IF(H78=Scenario!$B$11,N('Option A'!$E$22),0)),"INSUFFICIENT FUNDS")))</f>
        <v/>
      </c>
      <c r="L78" s="6" t="str">
        <f>IF(H78&gt;Scenario!$B$11,"",IF(H$2&lt;&gt;"Ready",H$2,IF(ISNUMBER(I78),IF((I78+J78)*(1+Scenario!$B$12/12)-K78&lt;0,"INSUFFICIENT FUNDS",(I78+J78)*(1+Scenario!$B$12/12)-K78),"INSUFFICIENT FUNDS")))</f>
        <v/>
      </c>
      <c r="M78" s="6" t="str">
        <f>IF(H78&gt;Scenario!$B$11,"",IF(H$2&lt;&gt;"Ready",H$2,IF(ISNUMBER(L78),M77+K78,"INSUFFICIENT FUNDS")))</f>
        <v/>
      </c>
      <c r="N78" t="str">
        <f>IF(H78&gt;Scenario!$B$11,"",IF(H$2&lt;&gt;"Ready",H$2,IF(ISNUMBER(L78),"OK","INSUFFICIENT FUNDS")))</f>
        <v/>
      </c>
      <c r="O78">
        <v>74</v>
      </c>
      <c r="P78" s="6" t="str">
        <f>IF(O78&gt;Scenario!$B$11,"",IF(O$2&lt;&gt;"Ready",O$2,IF(U77="OK",S77,"INSUFFICIENT FUNDS")))</f>
        <v/>
      </c>
      <c r="Q78" s="6" t="str">
        <f>IF(O78&gt;Scenario!$B$11,"",IF(O$2&lt;&gt;"Ready",O$2,IF(ISNUMBER(P78),IF(AND(O78&gt;=Scenario!$B$10,MOD(O78-Scenario!$B$10,Scenario!$B$18)=0),Scenario!$B$8,0),"INSUFFICIENT FUNDS")))</f>
        <v/>
      </c>
      <c r="R78" s="6" t="str">
        <f>IF(O78&gt;Scenario!$B$11,"",IF(O$2&lt;&gt;"Ready",O$2,IF(ISNUMBER(P78),(P78+Q78)*(0+N('Option A'!$E$15)+IF(Scenario!$B$13="Gross",N('Option A'!$E$16),0))/12+((N('Option A'!$E$12)+N('Option A'!$E$13))/12+IF(AND(O78&gt;=Scenario!$B$10,MOD(O78-Scenario!$B$10,Scenario!$B$18)=0),N('Option A'!$E$17)*N('Option A'!$E$18)+N('Option A'!$E$20),0)+IF(O78=1,N('Option A'!$E$17)*N('Option A'!$E$19)+N('Option A'!$E$21),0)+IF(O78=Scenario!$B$11,N('Option A'!$E$22),0)),"INSUFFICIENT FUNDS")))</f>
        <v/>
      </c>
      <c r="S78" s="6" t="str">
        <f>IF(O78&gt;Scenario!$B$11,"",IF(O$2&lt;&gt;"Ready",O$2,IF(ISNUMBER(P78),IF((P78+Q78)*(1+Scenario!$B$12/12)-R78&lt;0,"INSUFFICIENT FUNDS",(P78+Q78)*(1+Scenario!$B$12/12)-R78),"INSUFFICIENT FUNDS")))</f>
        <v/>
      </c>
      <c r="T78" s="6" t="str">
        <f>IF(O78&gt;Scenario!$B$11,"",IF(O$2&lt;&gt;"Ready",O$2,IF(ISNUMBER(S78),T77+R78,"INSUFFICIENT FUNDS")))</f>
        <v/>
      </c>
      <c r="U78" t="str">
        <f>IF(O78&gt;Scenario!$B$11,"",IF(O$2&lt;&gt;"Ready",O$2,IF(ISNUMBER(S78),"OK","INSUFFICIENT FUNDS")))</f>
        <v/>
      </c>
      <c r="V78">
        <v>74</v>
      </c>
      <c r="W78" s="6" t="str">
        <f>IF(V78&gt;Scenario!$B$11,"",IF(V$2&lt;&gt;"Ready",V$2,IF(AB77="OK",Z77,"INSUFFICIENT FUNDS")))</f>
        <v/>
      </c>
      <c r="X78" s="6" t="str">
        <f>IF(V78&gt;Scenario!$B$11,"",IF(V$2&lt;&gt;"Ready",V$2,IF(ISNUMBER(W78),IF(AND(V78&gt;=Scenario!$B$10,MOD(V78-Scenario!$B$10,Scenario!$B$18)=0),Scenario!$B$8,0),"INSUFFICIENT FUNDS")))</f>
        <v/>
      </c>
      <c r="Y78" s="6" t="str">
        <f>IF(V78&gt;Scenario!$B$11,"",IF(V$2&lt;&gt;"Ready",V$2,IF(ISNUMBER(W78),(W78+X78)*(N('Option A'!$E$14)+N('Option A'!$E$15)+IF(Scenario!$B$13="Gross",N('Option A'!$E$16),0))/12+((N('Option A'!$E$12)+N('Option A'!$E$13))/12+IF(AND(V78&gt;=Scenario!$B$10,MOD(V78-Scenario!$B$10,Scenario!$B$18)=0),0*0+0,0)+IF(V78=1,0*0+0,0)+IF(V78=Scenario!$B$11,0,0)),"INSUFFICIENT FUNDS")))</f>
        <v/>
      </c>
      <c r="Z78" s="6" t="str">
        <f>IF(V78&gt;Scenario!$B$11,"",IF(V$2&lt;&gt;"Ready",V$2,IF(ISNUMBER(W78),IF((W78+X78)*(1+Scenario!$B$12/12)-Y78&lt;0,"INSUFFICIENT FUNDS",(W78+X78)*(1+Scenario!$B$12/12)-Y78),"INSUFFICIENT FUNDS")))</f>
        <v/>
      </c>
      <c r="AA78" s="6" t="str">
        <f>IF(V78&gt;Scenario!$B$11,"",IF(V$2&lt;&gt;"Ready",V$2,IF(ISNUMBER(Z78),AA77+Y78,"INSUFFICIENT FUNDS")))</f>
        <v/>
      </c>
      <c r="AB78" t="str">
        <f>IF(V78&gt;Scenario!$B$11,"",IF(V$2&lt;&gt;"Ready",V$2,IF(ISNUMBER(Z78),"OK","INSUFFICIENT FUNDS")))</f>
        <v/>
      </c>
      <c r="AC78">
        <v>74</v>
      </c>
      <c r="AD78" s="6" t="str">
        <f>IF(AC78&gt;Scenario!$B$11,"",IF(AC$2&lt;&gt;"Ready",AC$2,IF(AI77="OK",AG77,"INSUFFICIENT FUNDS")))</f>
        <v/>
      </c>
      <c r="AE78" s="6" t="str">
        <f>IF(AC78&gt;Scenario!$B$11,"",IF(AC$2&lt;&gt;"Ready",AC$2,IF(ISNUMBER(AD78),IF(AND(AC78&gt;=Scenario!$B$10,MOD(AC78-Scenario!$B$10,Scenario!$B$18)=0),Scenario!$B$8,0),"INSUFFICIENT FUNDS")))</f>
        <v/>
      </c>
      <c r="AF78" s="6" t="str">
        <f>IF(AC78&gt;Scenario!$B$11,"",IF(AC$2&lt;&gt;"Ready",AC$2,IF(ISNUMBER(AD78),(AD78+AE78)*(N('Option A'!$E$14)+N('Option A'!$E$15)+IF(Scenario!$B$13="Gross",0,0))/12+((N('Option A'!$E$12)+N('Option A'!$E$13))/12+IF(AND(AC78&gt;=Scenario!$B$10,MOD(AC78-Scenario!$B$10,Scenario!$B$18)=0),N('Option A'!$E$17)*N('Option A'!$E$18)+N('Option A'!$E$20),0)+IF(AC78=1,N('Option A'!$E$17)*N('Option A'!$E$19)+N('Option A'!$E$21),0)+IF(AC78=Scenario!$B$11,N('Option A'!$E$22),0)),"INSUFFICIENT FUNDS")))</f>
        <v/>
      </c>
      <c r="AG78" s="6" t="str">
        <f>IF(AC78&gt;Scenario!$B$11,"",IF(AC$2&lt;&gt;"Ready",AC$2,IF(ISNUMBER(AD78),IF((AD78+AE78)*(1+Scenario!$B$12/12)-AF78&lt;0,"INSUFFICIENT FUNDS",(AD78+AE78)*(1+Scenario!$B$12/12)-AF78),"INSUFFICIENT FUNDS")))</f>
        <v/>
      </c>
      <c r="AH78" s="6" t="str">
        <f>IF(AC78&gt;Scenario!$B$11,"",IF(AC$2&lt;&gt;"Ready",AC$2,IF(ISNUMBER(AG78),AH77+AF78,"INSUFFICIENT FUNDS")))</f>
        <v/>
      </c>
      <c r="AI78" t="str">
        <f>IF(AC78&gt;Scenario!$B$11,"",IF(AC$2&lt;&gt;"Ready",AC$2,IF(ISNUMBER(AG78),"OK","INSUFFICIENT FUNDS")))</f>
        <v/>
      </c>
      <c r="AJ78">
        <v>74</v>
      </c>
      <c r="AK78" s="6" t="str">
        <f>IF(AJ78&gt;Scenario!$B$11,"",IF(AJ$2&lt;&gt;"Ready",AJ$2,IF(AP77="OK",AN77,"INSUFFICIENT FUNDS")))</f>
        <v/>
      </c>
      <c r="AL78" s="6" t="str">
        <f>IF(AJ78&gt;Scenario!$B$11,"",IF(AJ$2&lt;&gt;"Ready",AJ$2,IF(ISNUMBER(AK78),IF(AND(AJ78&gt;=Scenario!$B$10,MOD(AJ78-Scenario!$B$10,Scenario!$B$18)=0),Scenario!$B$8,0),"INSUFFICIENT FUNDS")))</f>
        <v/>
      </c>
      <c r="AM78" s="6" t="str">
        <f>IF(AJ78&gt;Scenario!$B$11,"",IF(AJ$2&lt;&gt;"Ready",AJ$2,IF(ISNUMBER(AK78),(AK78+AL78)*(0+0+IF(Scenario!$B$13="Gross",0,0))/12+((0+0)/12+IF(AND(AJ78&gt;=Scenario!$B$10,MOD(AJ78-Scenario!$B$10,Scenario!$B$18)=0),0*0+0,0)+IF(AJ78=1,0*0+0,0)+IF(AJ78=Scenario!$B$11,0,0)),"INSUFFICIENT FUNDS")))</f>
        <v/>
      </c>
      <c r="AN78" s="6" t="str">
        <f>IF(AJ78&gt;Scenario!$B$11,"",IF(AJ$2&lt;&gt;"Ready",AJ$2,IF(ISNUMBER(AK78),IF((AK78+AL78)*(1+Scenario!$B$12/12)-AM78&lt;0,"INSUFFICIENT FUNDS",(AK78+AL78)*(1+Scenario!$B$12/12)-AM78),"INSUFFICIENT FUNDS")))</f>
        <v/>
      </c>
      <c r="AO78" s="6" t="str">
        <f>IF(AJ78&gt;Scenario!$B$11,"",IF(AJ$2&lt;&gt;"Ready",AJ$2,IF(ISNUMBER(AN78),AO77+AM78,"INSUFFICIENT FUNDS")))</f>
        <v/>
      </c>
      <c r="AP78" t="str">
        <f>IF(AJ78&gt;Scenario!$B$11,"",IF(AJ$2&lt;&gt;"Ready",AJ$2,IF(ISNUMBER(AN78),"OK","INSUFFICIENT FUNDS")))</f>
        <v/>
      </c>
    </row>
    <row r="79" spans="1:42" ht="32.1" customHeight="1" x14ac:dyDescent="0.2">
      <c r="A79">
        <v>75</v>
      </c>
      <c r="B79" s="6" t="str">
        <f>IF(A79&gt;Scenario!$B$11,"",IF(A$2&lt;&gt;"Ready",A$2,IF(G78="OK",E78,"INSUFFICIENT FUNDS")))</f>
        <v/>
      </c>
      <c r="C79" s="6" t="str">
        <f>IF(A79&gt;Scenario!$B$11,"",IF(A$2&lt;&gt;"Ready",A$2,IF(ISNUMBER(B79),IF(AND(A79&gt;=Scenario!$B$10,MOD(A79-Scenario!$B$10,Scenario!$B$18)=0),Scenario!$B$8,0),"INSUFFICIENT FUNDS")))</f>
        <v/>
      </c>
      <c r="D79" s="6" t="str">
        <f>IF(A79&gt;Scenario!$B$11,"",IF(A$2&lt;&gt;"Ready",A$2,IF(ISNUMBER(B79),(B79+C79)*(N('Option A'!$E$14)+N('Option A'!$E$15)+IF(Scenario!$B$13="Gross",N('Option A'!$E$16),0))/12+((N('Option A'!$E$12)+N('Option A'!$E$13))/12+IF(AND(A79&gt;=Scenario!$B$10,MOD(A79-Scenario!$B$10,Scenario!$B$18)=0),N('Option A'!$E$17)*N('Option A'!$E$18)+N('Option A'!$E$20),0)+IF(A79=1,N('Option A'!$E$17)*N('Option A'!$E$19)+N('Option A'!$E$21),0)+IF(A79=Scenario!$B$11,N('Option A'!$E$22),0)),"INSUFFICIENT FUNDS")))</f>
        <v/>
      </c>
      <c r="E79" s="6" t="str">
        <f>IF(A79&gt;Scenario!$B$11,"",IF(A$2&lt;&gt;"Ready",A$2,IF(ISNUMBER(B79),IF((B79+C79)*(1+Scenario!$B$12/12)-D79&lt;0,"INSUFFICIENT FUNDS",(B79+C79)*(1+Scenario!$B$12/12)-D79),"INSUFFICIENT FUNDS")))</f>
        <v/>
      </c>
      <c r="F79" s="6" t="str">
        <f>IF(A79&gt;Scenario!$B$11,"",IF(A$2&lt;&gt;"Ready",A$2,IF(ISNUMBER(E79),F78+D79,"INSUFFICIENT FUNDS")))</f>
        <v/>
      </c>
      <c r="G79" t="str">
        <f>IF(A79&gt;Scenario!$B$11,"",IF(A$2&lt;&gt;"Ready",A$2,IF(ISNUMBER(E79),"OK","INSUFFICIENT FUNDS")))</f>
        <v/>
      </c>
      <c r="H79">
        <v>75</v>
      </c>
      <c r="I79" s="6" t="str">
        <f>IF(H79&gt;Scenario!$B$11,"",IF(H$2&lt;&gt;"Ready",H$2,IF(N78="OK",L78,"INSUFFICIENT FUNDS")))</f>
        <v/>
      </c>
      <c r="J79" s="6" t="str">
        <f>IF(H79&gt;Scenario!$B$11,"",IF(H$2&lt;&gt;"Ready",H$2,IF(ISNUMBER(I79),IF(AND(H79&gt;=Scenario!$B$10,MOD(H79-Scenario!$B$10,Scenario!$B$18)=0),Scenario!$B$8,0),"INSUFFICIENT FUNDS")))</f>
        <v/>
      </c>
      <c r="K79" s="6" t="str">
        <f>IF(H79&gt;Scenario!$B$11,"",IF(H$2&lt;&gt;"Ready",H$2,IF(ISNUMBER(I79),(I79+J79)*(N('Option A'!$E$14)+N('Option A'!$E$15)+IF(Scenario!$B$13="Gross",N('Option A'!$E$16),0))/12+((0+0)/12+IF(AND(H79&gt;=Scenario!$B$10,MOD(H79-Scenario!$B$10,Scenario!$B$18)=0),N('Option A'!$E$17)*N('Option A'!$E$18)+N('Option A'!$E$20),0)+IF(H79=1,N('Option A'!$E$17)*N('Option A'!$E$19)+N('Option A'!$E$21),0)+IF(H79=Scenario!$B$11,N('Option A'!$E$22),0)),"INSUFFICIENT FUNDS")))</f>
        <v/>
      </c>
      <c r="L79" s="6" t="str">
        <f>IF(H79&gt;Scenario!$B$11,"",IF(H$2&lt;&gt;"Ready",H$2,IF(ISNUMBER(I79),IF((I79+J79)*(1+Scenario!$B$12/12)-K79&lt;0,"INSUFFICIENT FUNDS",(I79+J79)*(1+Scenario!$B$12/12)-K79),"INSUFFICIENT FUNDS")))</f>
        <v/>
      </c>
      <c r="M79" s="6" t="str">
        <f>IF(H79&gt;Scenario!$B$11,"",IF(H$2&lt;&gt;"Ready",H$2,IF(ISNUMBER(L79),M78+K79,"INSUFFICIENT FUNDS")))</f>
        <v/>
      </c>
      <c r="N79" t="str">
        <f>IF(H79&gt;Scenario!$B$11,"",IF(H$2&lt;&gt;"Ready",H$2,IF(ISNUMBER(L79),"OK","INSUFFICIENT FUNDS")))</f>
        <v/>
      </c>
      <c r="O79">
        <v>75</v>
      </c>
      <c r="P79" s="6" t="str">
        <f>IF(O79&gt;Scenario!$B$11,"",IF(O$2&lt;&gt;"Ready",O$2,IF(U78="OK",S78,"INSUFFICIENT FUNDS")))</f>
        <v/>
      </c>
      <c r="Q79" s="6" t="str">
        <f>IF(O79&gt;Scenario!$B$11,"",IF(O$2&lt;&gt;"Ready",O$2,IF(ISNUMBER(P79),IF(AND(O79&gt;=Scenario!$B$10,MOD(O79-Scenario!$B$10,Scenario!$B$18)=0),Scenario!$B$8,0),"INSUFFICIENT FUNDS")))</f>
        <v/>
      </c>
      <c r="R79" s="6" t="str">
        <f>IF(O79&gt;Scenario!$B$11,"",IF(O$2&lt;&gt;"Ready",O$2,IF(ISNUMBER(P79),(P79+Q79)*(0+N('Option A'!$E$15)+IF(Scenario!$B$13="Gross",N('Option A'!$E$16),0))/12+((N('Option A'!$E$12)+N('Option A'!$E$13))/12+IF(AND(O79&gt;=Scenario!$B$10,MOD(O79-Scenario!$B$10,Scenario!$B$18)=0),N('Option A'!$E$17)*N('Option A'!$E$18)+N('Option A'!$E$20),0)+IF(O79=1,N('Option A'!$E$17)*N('Option A'!$E$19)+N('Option A'!$E$21),0)+IF(O79=Scenario!$B$11,N('Option A'!$E$22),0)),"INSUFFICIENT FUNDS")))</f>
        <v/>
      </c>
      <c r="S79" s="6" t="str">
        <f>IF(O79&gt;Scenario!$B$11,"",IF(O$2&lt;&gt;"Ready",O$2,IF(ISNUMBER(P79),IF((P79+Q79)*(1+Scenario!$B$12/12)-R79&lt;0,"INSUFFICIENT FUNDS",(P79+Q79)*(1+Scenario!$B$12/12)-R79),"INSUFFICIENT FUNDS")))</f>
        <v/>
      </c>
      <c r="T79" s="6" t="str">
        <f>IF(O79&gt;Scenario!$B$11,"",IF(O$2&lt;&gt;"Ready",O$2,IF(ISNUMBER(S79),T78+R79,"INSUFFICIENT FUNDS")))</f>
        <v/>
      </c>
      <c r="U79" t="str">
        <f>IF(O79&gt;Scenario!$B$11,"",IF(O$2&lt;&gt;"Ready",O$2,IF(ISNUMBER(S79),"OK","INSUFFICIENT FUNDS")))</f>
        <v/>
      </c>
      <c r="V79">
        <v>75</v>
      </c>
      <c r="W79" s="6" t="str">
        <f>IF(V79&gt;Scenario!$B$11,"",IF(V$2&lt;&gt;"Ready",V$2,IF(AB78="OK",Z78,"INSUFFICIENT FUNDS")))</f>
        <v/>
      </c>
      <c r="X79" s="6" t="str">
        <f>IF(V79&gt;Scenario!$B$11,"",IF(V$2&lt;&gt;"Ready",V$2,IF(ISNUMBER(W79),IF(AND(V79&gt;=Scenario!$B$10,MOD(V79-Scenario!$B$10,Scenario!$B$18)=0),Scenario!$B$8,0),"INSUFFICIENT FUNDS")))</f>
        <v/>
      </c>
      <c r="Y79" s="6" t="str">
        <f>IF(V79&gt;Scenario!$B$11,"",IF(V$2&lt;&gt;"Ready",V$2,IF(ISNUMBER(W79),(W79+X79)*(N('Option A'!$E$14)+N('Option A'!$E$15)+IF(Scenario!$B$13="Gross",N('Option A'!$E$16),0))/12+((N('Option A'!$E$12)+N('Option A'!$E$13))/12+IF(AND(V79&gt;=Scenario!$B$10,MOD(V79-Scenario!$B$10,Scenario!$B$18)=0),0*0+0,0)+IF(V79=1,0*0+0,0)+IF(V79=Scenario!$B$11,0,0)),"INSUFFICIENT FUNDS")))</f>
        <v/>
      </c>
      <c r="Z79" s="6" t="str">
        <f>IF(V79&gt;Scenario!$B$11,"",IF(V$2&lt;&gt;"Ready",V$2,IF(ISNUMBER(W79),IF((W79+X79)*(1+Scenario!$B$12/12)-Y79&lt;0,"INSUFFICIENT FUNDS",(W79+X79)*(1+Scenario!$B$12/12)-Y79),"INSUFFICIENT FUNDS")))</f>
        <v/>
      </c>
      <c r="AA79" s="6" t="str">
        <f>IF(V79&gt;Scenario!$B$11,"",IF(V$2&lt;&gt;"Ready",V$2,IF(ISNUMBER(Z79),AA78+Y79,"INSUFFICIENT FUNDS")))</f>
        <v/>
      </c>
      <c r="AB79" t="str">
        <f>IF(V79&gt;Scenario!$B$11,"",IF(V$2&lt;&gt;"Ready",V$2,IF(ISNUMBER(Z79),"OK","INSUFFICIENT FUNDS")))</f>
        <v/>
      </c>
      <c r="AC79">
        <v>75</v>
      </c>
      <c r="AD79" s="6" t="str">
        <f>IF(AC79&gt;Scenario!$B$11,"",IF(AC$2&lt;&gt;"Ready",AC$2,IF(AI78="OK",AG78,"INSUFFICIENT FUNDS")))</f>
        <v/>
      </c>
      <c r="AE79" s="6" t="str">
        <f>IF(AC79&gt;Scenario!$B$11,"",IF(AC$2&lt;&gt;"Ready",AC$2,IF(ISNUMBER(AD79),IF(AND(AC79&gt;=Scenario!$B$10,MOD(AC79-Scenario!$B$10,Scenario!$B$18)=0),Scenario!$B$8,0),"INSUFFICIENT FUNDS")))</f>
        <v/>
      </c>
      <c r="AF79" s="6" t="str">
        <f>IF(AC79&gt;Scenario!$B$11,"",IF(AC$2&lt;&gt;"Ready",AC$2,IF(ISNUMBER(AD79),(AD79+AE79)*(N('Option A'!$E$14)+N('Option A'!$E$15)+IF(Scenario!$B$13="Gross",0,0))/12+((N('Option A'!$E$12)+N('Option A'!$E$13))/12+IF(AND(AC79&gt;=Scenario!$B$10,MOD(AC79-Scenario!$B$10,Scenario!$B$18)=0),N('Option A'!$E$17)*N('Option A'!$E$18)+N('Option A'!$E$20),0)+IF(AC79=1,N('Option A'!$E$17)*N('Option A'!$E$19)+N('Option A'!$E$21),0)+IF(AC79=Scenario!$B$11,N('Option A'!$E$22),0)),"INSUFFICIENT FUNDS")))</f>
        <v/>
      </c>
      <c r="AG79" s="6" t="str">
        <f>IF(AC79&gt;Scenario!$B$11,"",IF(AC$2&lt;&gt;"Ready",AC$2,IF(ISNUMBER(AD79),IF((AD79+AE79)*(1+Scenario!$B$12/12)-AF79&lt;0,"INSUFFICIENT FUNDS",(AD79+AE79)*(1+Scenario!$B$12/12)-AF79),"INSUFFICIENT FUNDS")))</f>
        <v/>
      </c>
      <c r="AH79" s="6" t="str">
        <f>IF(AC79&gt;Scenario!$B$11,"",IF(AC$2&lt;&gt;"Ready",AC$2,IF(ISNUMBER(AG79),AH78+AF79,"INSUFFICIENT FUNDS")))</f>
        <v/>
      </c>
      <c r="AI79" t="str">
        <f>IF(AC79&gt;Scenario!$B$11,"",IF(AC$2&lt;&gt;"Ready",AC$2,IF(ISNUMBER(AG79),"OK","INSUFFICIENT FUNDS")))</f>
        <v/>
      </c>
      <c r="AJ79">
        <v>75</v>
      </c>
      <c r="AK79" s="6" t="str">
        <f>IF(AJ79&gt;Scenario!$B$11,"",IF(AJ$2&lt;&gt;"Ready",AJ$2,IF(AP78="OK",AN78,"INSUFFICIENT FUNDS")))</f>
        <v/>
      </c>
      <c r="AL79" s="6" t="str">
        <f>IF(AJ79&gt;Scenario!$B$11,"",IF(AJ$2&lt;&gt;"Ready",AJ$2,IF(ISNUMBER(AK79),IF(AND(AJ79&gt;=Scenario!$B$10,MOD(AJ79-Scenario!$B$10,Scenario!$B$18)=0),Scenario!$B$8,0),"INSUFFICIENT FUNDS")))</f>
        <v/>
      </c>
      <c r="AM79" s="6" t="str">
        <f>IF(AJ79&gt;Scenario!$B$11,"",IF(AJ$2&lt;&gt;"Ready",AJ$2,IF(ISNUMBER(AK79),(AK79+AL79)*(0+0+IF(Scenario!$B$13="Gross",0,0))/12+((0+0)/12+IF(AND(AJ79&gt;=Scenario!$B$10,MOD(AJ79-Scenario!$B$10,Scenario!$B$18)=0),0*0+0,0)+IF(AJ79=1,0*0+0,0)+IF(AJ79=Scenario!$B$11,0,0)),"INSUFFICIENT FUNDS")))</f>
        <v/>
      </c>
      <c r="AN79" s="6" t="str">
        <f>IF(AJ79&gt;Scenario!$B$11,"",IF(AJ$2&lt;&gt;"Ready",AJ$2,IF(ISNUMBER(AK79),IF((AK79+AL79)*(1+Scenario!$B$12/12)-AM79&lt;0,"INSUFFICIENT FUNDS",(AK79+AL79)*(1+Scenario!$B$12/12)-AM79),"INSUFFICIENT FUNDS")))</f>
        <v/>
      </c>
      <c r="AO79" s="6" t="str">
        <f>IF(AJ79&gt;Scenario!$B$11,"",IF(AJ$2&lt;&gt;"Ready",AJ$2,IF(ISNUMBER(AN79),AO78+AM79,"INSUFFICIENT FUNDS")))</f>
        <v/>
      </c>
      <c r="AP79" t="str">
        <f>IF(AJ79&gt;Scenario!$B$11,"",IF(AJ$2&lt;&gt;"Ready",AJ$2,IF(ISNUMBER(AN79),"OK","INSUFFICIENT FUNDS")))</f>
        <v/>
      </c>
    </row>
    <row r="80" spans="1:42" ht="32.1" customHeight="1" x14ac:dyDescent="0.2">
      <c r="A80">
        <v>76</v>
      </c>
      <c r="B80" s="6" t="str">
        <f>IF(A80&gt;Scenario!$B$11,"",IF(A$2&lt;&gt;"Ready",A$2,IF(G79="OK",E79,"INSUFFICIENT FUNDS")))</f>
        <v/>
      </c>
      <c r="C80" s="6" t="str">
        <f>IF(A80&gt;Scenario!$B$11,"",IF(A$2&lt;&gt;"Ready",A$2,IF(ISNUMBER(B80),IF(AND(A80&gt;=Scenario!$B$10,MOD(A80-Scenario!$B$10,Scenario!$B$18)=0),Scenario!$B$8,0),"INSUFFICIENT FUNDS")))</f>
        <v/>
      </c>
      <c r="D80" s="6" t="str">
        <f>IF(A80&gt;Scenario!$B$11,"",IF(A$2&lt;&gt;"Ready",A$2,IF(ISNUMBER(B80),(B80+C80)*(N('Option A'!$E$14)+N('Option A'!$E$15)+IF(Scenario!$B$13="Gross",N('Option A'!$E$16),0))/12+((N('Option A'!$E$12)+N('Option A'!$E$13))/12+IF(AND(A80&gt;=Scenario!$B$10,MOD(A80-Scenario!$B$10,Scenario!$B$18)=0),N('Option A'!$E$17)*N('Option A'!$E$18)+N('Option A'!$E$20),0)+IF(A80=1,N('Option A'!$E$17)*N('Option A'!$E$19)+N('Option A'!$E$21),0)+IF(A80=Scenario!$B$11,N('Option A'!$E$22),0)),"INSUFFICIENT FUNDS")))</f>
        <v/>
      </c>
      <c r="E80" s="6" t="str">
        <f>IF(A80&gt;Scenario!$B$11,"",IF(A$2&lt;&gt;"Ready",A$2,IF(ISNUMBER(B80),IF((B80+C80)*(1+Scenario!$B$12/12)-D80&lt;0,"INSUFFICIENT FUNDS",(B80+C80)*(1+Scenario!$B$12/12)-D80),"INSUFFICIENT FUNDS")))</f>
        <v/>
      </c>
      <c r="F80" s="6" t="str">
        <f>IF(A80&gt;Scenario!$B$11,"",IF(A$2&lt;&gt;"Ready",A$2,IF(ISNUMBER(E80),F79+D80,"INSUFFICIENT FUNDS")))</f>
        <v/>
      </c>
      <c r="G80" t="str">
        <f>IF(A80&gt;Scenario!$B$11,"",IF(A$2&lt;&gt;"Ready",A$2,IF(ISNUMBER(E80),"OK","INSUFFICIENT FUNDS")))</f>
        <v/>
      </c>
      <c r="H80">
        <v>76</v>
      </c>
      <c r="I80" s="6" t="str">
        <f>IF(H80&gt;Scenario!$B$11,"",IF(H$2&lt;&gt;"Ready",H$2,IF(N79="OK",L79,"INSUFFICIENT FUNDS")))</f>
        <v/>
      </c>
      <c r="J80" s="6" t="str">
        <f>IF(H80&gt;Scenario!$B$11,"",IF(H$2&lt;&gt;"Ready",H$2,IF(ISNUMBER(I80),IF(AND(H80&gt;=Scenario!$B$10,MOD(H80-Scenario!$B$10,Scenario!$B$18)=0),Scenario!$B$8,0),"INSUFFICIENT FUNDS")))</f>
        <v/>
      </c>
      <c r="K80" s="6" t="str">
        <f>IF(H80&gt;Scenario!$B$11,"",IF(H$2&lt;&gt;"Ready",H$2,IF(ISNUMBER(I80),(I80+J80)*(N('Option A'!$E$14)+N('Option A'!$E$15)+IF(Scenario!$B$13="Gross",N('Option A'!$E$16),0))/12+((0+0)/12+IF(AND(H80&gt;=Scenario!$B$10,MOD(H80-Scenario!$B$10,Scenario!$B$18)=0),N('Option A'!$E$17)*N('Option A'!$E$18)+N('Option A'!$E$20),0)+IF(H80=1,N('Option A'!$E$17)*N('Option A'!$E$19)+N('Option A'!$E$21),0)+IF(H80=Scenario!$B$11,N('Option A'!$E$22),0)),"INSUFFICIENT FUNDS")))</f>
        <v/>
      </c>
      <c r="L80" s="6" t="str">
        <f>IF(H80&gt;Scenario!$B$11,"",IF(H$2&lt;&gt;"Ready",H$2,IF(ISNUMBER(I80),IF((I80+J80)*(1+Scenario!$B$12/12)-K80&lt;0,"INSUFFICIENT FUNDS",(I80+J80)*(1+Scenario!$B$12/12)-K80),"INSUFFICIENT FUNDS")))</f>
        <v/>
      </c>
      <c r="M80" s="6" t="str">
        <f>IF(H80&gt;Scenario!$B$11,"",IF(H$2&lt;&gt;"Ready",H$2,IF(ISNUMBER(L80),M79+K80,"INSUFFICIENT FUNDS")))</f>
        <v/>
      </c>
      <c r="N80" t="str">
        <f>IF(H80&gt;Scenario!$B$11,"",IF(H$2&lt;&gt;"Ready",H$2,IF(ISNUMBER(L80),"OK","INSUFFICIENT FUNDS")))</f>
        <v/>
      </c>
      <c r="O80">
        <v>76</v>
      </c>
      <c r="P80" s="6" t="str">
        <f>IF(O80&gt;Scenario!$B$11,"",IF(O$2&lt;&gt;"Ready",O$2,IF(U79="OK",S79,"INSUFFICIENT FUNDS")))</f>
        <v/>
      </c>
      <c r="Q80" s="6" t="str">
        <f>IF(O80&gt;Scenario!$B$11,"",IF(O$2&lt;&gt;"Ready",O$2,IF(ISNUMBER(P80),IF(AND(O80&gt;=Scenario!$B$10,MOD(O80-Scenario!$B$10,Scenario!$B$18)=0),Scenario!$B$8,0),"INSUFFICIENT FUNDS")))</f>
        <v/>
      </c>
      <c r="R80" s="6" t="str">
        <f>IF(O80&gt;Scenario!$B$11,"",IF(O$2&lt;&gt;"Ready",O$2,IF(ISNUMBER(P80),(P80+Q80)*(0+N('Option A'!$E$15)+IF(Scenario!$B$13="Gross",N('Option A'!$E$16),0))/12+((N('Option A'!$E$12)+N('Option A'!$E$13))/12+IF(AND(O80&gt;=Scenario!$B$10,MOD(O80-Scenario!$B$10,Scenario!$B$18)=0),N('Option A'!$E$17)*N('Option A'!$E$18)+N('Option A'!$E$20),0)+IF(O80=1,N('Option A'!$E$17)*N('Option A'!$E$19)+N('Option A'!$E$21),0)+IF(O80=Scenario!$B$11,N('Option A'!$E$22),0)),"INSUFFICIENT FUNDS")))</f>
        <v/>
      </c>
      <c r="S80" s="6" t="str">
        <f>IF(O80&gt;Scenario!$B$11,"",IF(O$2&lt;&gt;"Ready",O$2,IF(ISNUMBER(P80),IF((P80+Q80)*(1+Scenario!$B$12/12)-R80&lt;0,"INSUFFICIENT FUNDS",(P80+Q80)*(1+Scenario!$B$12/12)-R80),"INSUFFICIENT FUNDS")))</f>
        <v/>
      </c>
      <c r="T80" s="6" t="str">
        <f>IF(O80&gt;Scenario!$B$11,"",IF(O$2&lt;&gt;"Ready",O$2,IF(ISNUMBER(S80),T79+R80,"INSUFFICIENT FUNDS")))</f>
        <v/>
      </c>
      <c r="U80" t="str">
        <f>IF(O80&gt;Scenario!$B$11,"",IF(O$2&lt;&gt;"Ready",O$2,IF(ISNUMBER(S80),"OK","INSUFFICIENT FUNDS")))</f>
        <v/>
      </c>
      <c r="V80">
        <v>76</v>
      </c>
      <c r="W80" s="6" t="str">
        <f>IF(V80&gt;Scenario!$B$11,"",IF(V$2&lt;&gt;"Ready",V$2,IF(AB79="OK",Z79,"INSUFFICIENT FUNDS")))</f>
        <v/>
      </c>
      <c r="X80" s="6" t="str">
        <f>IF(V80&gt;Scenario!$B$11,"",IF(V$2&lt;&gt;"Ready",V$2,IF(ISNUMBER(W80),IF(AND(V80&gt;=Scenario!$B$10,MOD(V80-Scenario!$B$10,Scenario!$B$18)=0),Scenario!$B$8,0),"INSUFFICIENT FUNDS")))</f>
        <v/>
      </c>
      <c r="Y80" s="6" t="str">
        <f>IF(V80&gt;Scenario!$B$11,"",IF(V$2&lt;&gt;"Ready",V$2,IF(ISNUMBER(W80),(W80+X80)*(N('Option A'!$E$14)+N('Option A'!$E$15)+IF(Scenario!$B$13="Gross",N('Option A'!$E$16),0))/12+((N('Option A'!$E$12)+N('Option A'!$E$13))/12+IF(AND(V80&gt;=Scenario!$B$10,MOD(V80-Scenario!$B$10,Scenario!$B$18)=0),0*0+0,0)+IF(V80=1,0*0+0,0)+IF(V80=Scenario!$B$11,0,0)),"INSUFFICIENT FUNDS")))</f>
        <v/>
      </c>
      <c r="Z80" s="6" t="str">
        <f>IF(V80&gt;Scenario!$B$11,"",IF(V$2&lt;&gt;"Ready",V$2,IF(ISNUMBER(W80),IF((W80+X80)*(1+Scenario!$B$12/12)-Y80&lt;0,"INSUFFICIENT FUNDS",(W80+X80)*(1+Scenario!$B$12/12)-Y80),"INSUFFICIENT FUNDS")))</f>
        <v/>
      </c>
      <c r="AA80" s="6" t="str">
        <f>IF(V80&gt;Scenario!$B$11,"",IF(V$2&lt;&gt;"Ready",V$2,IF(ISNUMBER(Z80),AA79+Y80,"INSUFFICIENT FUNDS")))</f>
        <v/>
      </c>
      <c r="AB80" t="str">
        <f>IF(V80&gt;Scenario!$B$11,"",IF(V$2&lt;&gt;"Ready",V$2,IF(ISNUMBER(Z80),"OK","INSUFFICIENT FUNDS")))</f>
        <v/>
      </c>
      <c r="AC80">
        <v>76</v>
      </c>
      <c r="AD80" s="6" t="str">
        <f>IF(AC80&gt;Scenario!$B$11,"",IF(AC$2&lt;&gt;"Ready",AC$2,IF(AI79="OK",AG79,"INSUFFICIENT FUNDS")))</f>
        <v/>
      </c>
      <c r="AE80" s="6" t="str">
        <f>IF(AC80&gt;Scenario!$B$11,"",IF(AC$2&lt;&gt;"Ready",AC$2,IF(ISNUMBER(AD80),IF(AND(AC80&gt;=Scenario!$B$10,MOD(AC80-Scenario!$B$10,Scenario!$B$18)=0),Scenario!$B$8,0),"INSUFFICIENT FUNDS")))</f>
        <v/>
      </c>
      <c r="AF80" s="6" t="str">
        <f>IF(AC80&gt;Scenario!$B$11,"",IF(AC$2&lt;&gt;"Ready",AC$2,IF(ISNUMBER(AD80),(AD80+AE80)*(N('Option A'!$E$14)+N('Option A'!$E$15)+IF(Scenario!$B$13="Gross",0,0))/12+((N('Option A'!$E$12)+N('Option A'!$E$13))/12+IF(AND(AC80&gt;=Scenario!$B$10,MOD(AC80-Scenario!$B$10,Scenario!$B$18)=0),N('Option A'!$E$17)*N('Option A'!$E$18)+N('Option A'!$E$20),0)+IF(AC80=1,N('Option A'!$E$17)*N('Option A'!$E$19)+N('Option A'!$E$21),0)+IF(AC80=Scenario!$B$11,N('Option A'!$E$22),0)),"INSUFFICIENT FUNDS")))</f>
        <v/>
      </c>
      <c r="AG80" s="6" t="str">
        <f>IF(AC80&gt;Scenario!$B$11,"",IF(AC$2&lt;&gt;"Ready",AC$2,IF(ISNUMBER(AD80),IF((AD80+AE80)*(1+Scenario!$B$12/12)-AF80&lt;0,"INSUFFICIENT FUNDS",(AD80+AE80)*(1+Scenario!$B$12/12)-AF80),"INSUFFICIENT FUNDS")))</f>
        <v/>
      </c>
      <c r="AH80" s="6" t="str">
        <f>IF(AC80&gt;Scenario!$B$11,"",IF(AC$2&lt;&gt;"Ready",AC$2,IF(ISNUMBER(AG80),AH79+AF80,"INSUFFICIENT FUNDS")))</f>
        <v/>
      </c>
      <c r="AI80" t="str">
        <f>IF(AC80&gt;Scenario!$B$11,"",IF(AC$2&lt;&gt;"Ready",AC$2,IF(ISNUMBER(AG80),"OK","INSUFFICIENT FUNDS")))</f>
        <v/>
      </c>
      <c r="AJ80">
        <v>76</v>
      </c>
      <c r="AK80" s="6" t="str">
        <f>IF(AJ80&gt;Scenario!$B$11,"",IF(AJ$2&lt;&gt;"Ready",AJ$2,IF(AP79="OK",AN79,"INSUFFICIENT FUNDS")))</f>
        <v/>
      </c>
      <c r="AL80" s="6" t="str">
        <f>IF(AJ80&gt;Scenario!$B$11,"",IF(AJ$2&lt;&gt;"Ready",AJ$2,IF(ISNUMBER(AK80),IF(AND(AJ80&gt;=Scenario!$B$10,MOD(AJ80-Scenario!$B$10,Scenario!$B$18)=0),Scenario!$B$8,0),"INSUFFICIENT FUNDS")))</f>
        <v/>
      </c>
      <c r="AM80" s="6" t="str">
        <f>IF(AJ80&gt;Scenario!$B$11,"",IF(AJ$2&lt;&gt;"Ready",AJ$2,IF(ISNUMBER(AK80),(AK80+AL80)*(0+0+IF(Scenario!$B$13="Gross",0,0))/12+((0+0)/12+IF(AND(AJ80&gt;=Scenario!$B$10,MOD(AJ80-Scenario!$B$10,Scenario!$B$18)=0),0*0+0,0)+IF(AJ80=1,0*0+0,0)+IF(AJ80=Scenario!$B$11,0,0)),"INSUFFICIENT FUNDS")))</f>
        <v/>
      </c>
      <c r="AN80" s="6" t="str">
        <f>IF(AJ80&gt;Scenario!$B$11,"",IF(AJ$2&lt;&gt;"Ready",AJ$2,IF(ISNUMBER(AK80),IF((AK80+AL80)*(1+Scenario!$B$12/12)-AM80&lt;0,"INSUFFICIENT FUNDS",(AK80+AL80)*(1+Scenario!$B$12/12)-AM80),"INSUFFICIENT FUNDS")))</f>
        <v/>
      </c>
      <c r="AO80" s="6" t="str">
        <f>IF(AJ80&gt;Scenario!$B$11,"",IF(AJ$2&lt;&gt;"Ready",AJ$2,IF(ISNUMBER(AN80),AO79+AM80,"INSUFFICIENT FUNDS")))</f>
        <v/>
      </c>
      <c r="AP80" t="str">
        <f>IF(AJ80&gt;Scenario!$B$11,"",IF(AJ$2&lt;&gt;"Ready",AJ$2,IF(ISNUMBER(AN80),"OK","INSUFFICIENT FUNDS")))</f>
        <v/>
      </c>
    </row>
    <row r="81" spans="1:42" ht="32.1" customHeight="1" x14ac:dyDescent="0.2">
      <c r="A81">
        <v>77</v>
      </c>
      <c r="B81" s="6" t="str">
        <f>IF(A81&gt;Scenario!$B$11,"",IF(A$2&lt;&gt;"Ready",A$2,IF(G80="OK",E80,"INSUFFICIENT FUNDS")))</f>
        <v/>
      </c>
      <c r="C81" s="6" t="str">
        <f>IF(A81&gt;Scenario!$B$11,"",IF(A$2&lt;&gt;"Ready",A$2,IF(ISNUMBER(B81),IF(AND(A81&gt;=Scenario!$B$10,MOD(A81-Scenario!$B$10,Scenario!$B$18)=0),Scenario!$B$8,0),"INSUFFICIENT FUNDS")))</f>
        <v/>
      </c>
      <c r="D81" s="6" t="str">
        <f>IF(A81&gt;Scenario!$B$11,"",IF(A$2&lt;&gt;"Ready",A$2,IF(ISNUMBER(B81),(B81+C81)*(N('Option A'!$E$14)+N('Option A'!$E$15)+IF(Scenario!$B$13="Gross",N('Option A'!$E$16),0))/12+((N('Option A'!$E$12)+N('Option A'!$E$13))/12+IF(AND(A81&gt;=Scenario!$B$10,MOD(A81-Scenario!$B$10,Scenario!$B$18)=0),N('Option A'!$E$17)*N('Option A'!$E$18)+N('Option A'!$E$20),0)+IF(A81=1,N('Option A'!$E$17)*N('Option A'!$E$19)+N('Option A'!$E$21),0)+IF(A81=Scenario!$B$11,N('Option A'!$E$22),0)),"INSUFFICIENT FUNDS")))</f>
        <v/>
      </c>
      <c r="E81" s="6" t="str">
        <f>IF(A81&gt;Scenario!$B$11,"",IF(A$2&lt;&gt;"Ready",A$2,IF(ISNUMBER(B81),IF((B81+C81)*(1+Scenario!$B$12/12)-D81&lt;0,"INSUFFICIENT FUNDS",(B81+C81)*(1+Scenario!$B$12/12)-D81),"INSUFFICIENT FUNDS")))</f>
        <v/>
      </c>
      <c r="F81" s="6" t="str">
        <f>IF(A81&gt;Scenario!$B$11,"",IF(A$2&lt;&gt;"Ready",A$2,IF(ISNUMBER(E81),F80+D81,"INSUFFICIENT FUNDS")))</f>
        <v/>
      </c>
      <c r="G81" t="str">
        <f>IF(A81&gt;Scenario!$B$11,"",IF(A$2&lt;&gt;"Ready",A$2,IF(ISNUMBER(E81),"OK","INSUFFICIENT FUNDS")))</f>
        <v/>
      </c>
      <c r="H81">
        <v>77</v>
      </c>
      <c r="I81" s="6" t="str">
        <f>IF(H81&gt;Scenario!$B$11,"",IF(H$2&lt;&gt;"Ready",H$2,IF(N80="OK",L80,"INSUFFICIENT FUNDS")))</f>
        <v/>
      </c>
      <c r="J81" s="6" t="str">
        <f>IF(H81&gt;Scenario!$B$11,"",IF(H$2&lt;&gt;"Ready",H$2,IF(ISNUMBER(I81),IF(AND(H81&gt;=Scenario!$B$10,MOD(H81-Scenario!$B$10,Scenario!$B$18)=0),Scenario!$B$8,0),"INSUFFICIENT FUNDS")))</f>
        <v/>
      </c>
      <c r="K81" s="6" t="str">
        <f>IF(H81&gt;Scenario!$B$11,"",IF(H$2&lt;&gt;"Ready",H$2,IF(ISNUMBER(I81),(I81+J81)*(N('Option A'!$E$14)+N('Option A'!$E$15)+IF(Scenario!$B$13="Gross",N('Option A'!$E$16),0))/12+((0+0)/12+IF(AND(H81&gt;=Scenario!$B$10,MOD(H81-Scenario!$B$10,Scenario!$B$18)=0),N('Option A'!$E$17)*N('Option A'!$E$18)+N('Option A'!$E$20),0)+IF(H81=1,N('Option A'!$E$17)*N('Option A'!$E$19)+N('Option A'!$E$21),0)+IF(H81=Scenario!$B$11,N('Option A'!$E$22),0)),"INSUFFICIENT FUNDS")))</f>
        <v/>
      </c>
      <c r="L81" s="6" t="str">
        <f>IF(H81&gt;Scenario!$B$11,"",IF(H$2&lt;&gt;"Ready",H$2,IF(ISNUMBER(I81),IF((I81+J81)*(1+Scenario!$B$12/12)-K81&lt;0,"INSUFFICIENT FUNDS",(I81+J81)*(1+Scenario!$B$12/12)-K81),"INSUFFICIENT FUNDS")))</f>
        <v/>
      </c>
      <c r="M81" s="6" t="str">
        <f>IF(H81&gt;Scenario!$B$11,"",IF(H$2&lt;&gt;"Ready",H$2,IF(ISNUMBER(L81),M80+K81,"INSUFFICIENT FUNDS")))</f>
        <v/>
      </c>
      <c r="N81" t="str">
        <f>IF(H81&gt;Scenario!$B$11,"",IF(H$2&lt;&gt;"Ready",H$2,IF(ISNUMBER(L81),"OK","INSUFFICIENT FUNDS")))</f>
        <v/>
      </c>
      <c r="O81">
        <v>77</v>
      </c>
      <c r="P81" s="6" t="str">
        <f>IF(O81&gt;Scenario!$B$11,"",IF(O$2&lt;&gt;"Ready",O$2,IF(U80="OK",S80,"INSUFFICIENT FUNDS")))</f>
        <v/>
      </c>
      <c r="Q81" s="6" t="str">
        <f>IF(O81&gt;Scenario!$B$11,"",IF(O$2&lt;&gt;"Ready",O$2,IF(ISNUMBER(P81),IF(AND(O81&gt;=Scenario!$B$10,MOD(O81-Scenario!$B$10,Scenario!$B$18)=0),Scenario!$B$8,0),"INSUFFICIENT FUNDS")))</f>
        <v/>
      </c>
      <c r="R81" s="6" t="str">
        <f>IF(O81&gt;Scenario!$B$11,"",IF(O$2&lt;&gt;"Ready",O$2,IF(ISNUMBER(P81),(P81+Q81)*(0+N('Option A'!$E$15)+IF(Scenario!$B$13="Gross",N('Option A'!$E$16),0))/12+((N('Option A'!$E$12)+N('Option A'!$E$13))/12+IF(AND(O81&gt;=Scenario!$B$10,MOD(O81-Scenario!$B$10,Scenario!$B$18)=0),N('Option A'!$E$17)*N('Option A'!$E$18)+N('Option A'!$E$20),0)+IF(O81=1,N('Option A'!$E$17)*N('Option A'!$E$19)+N('Option A'!$E$21),0)+IF(O81=Scenario!$B$11,N('Option A'!$E$22),0)),"INSUFFICIENT FUNDS")))</f>
        <v/>
      </c>
      <c r="S81" s="6" t="str">
        <f>IF(O81&gt;Scenario!$B$11,"",IF(O$2&lt;&gt;"Ready",O$2,IF(ISNUMBER(P81),IF((P81+Q81)*(1+Scenario!$B$12/12)-R81&lt;0,"INSUFFICIENT FUNDS",(P81+Q81)*(1+Scenario!$B$12/12)-R81),"INSUFFICIENT FUNDS")))</f>
        <v/>
      </c>
      <c r="T81" s="6" t="str">
        <f>IF(O81&gt;Scenario!$B$11,"",IF(O$2&lt;&gt;"Ready",O$2,IF(ISNUMBER(S81),T80+R81,"INSUFFICIENT FUNDS")))</f>
        <v/>
      </c>
      <c r="U81" t="str">
        <f>IF(O81&gt;Scenario!$B$11,"",IF(O$2&lt;&gt;"Ready",O$2,IF(ISNUMBER(S81),"OK","INSUFFICIENT FUNDS")))</f>
        <v/>
      </c>
      <c r="V81">
        <v>77</v>
      </c>
      <c r="W81" s="6" t="str">
        <f>IF(V81&gt;Scenario!$B$11,"",IF(V$2&lt;&gt;"Ready",V$2,IF(AB80="OK",Z80,"INSUFFICIENT FUNDS")))</f>
        <v/>
      </c>
      <c r="X81" s="6" t="str">
        <f>IF(V81&gt;Scenario!$B$11,"",IF(V$2&lt;&gt;"Ready",V$2,IF(ISNUMBER(W81),IF(AND(V81&gt;=Scenario!$B$10,MOD(V81-Scenario!$B$10,Scenario!$B$18)=0),Scenario!$B$8,0),"INSUFFICIENT FUNDS")))</f>
        <v/>
      </c>
      <c r="Y81" s="6" t="str">
        <f>IF(V81&gt;Scenario!$B$11,"",IF(V$2&lt;&gt;"Ready",V$2,IF(ISNUMBER(W81),(W81+X81)*(N('Option A'!$E$14)+N('Option A'!$E$15)+IF(Scenario!$B$13="Gross",N('Option A'!$E$16),0))/12+((N('Option A'!$E$12)+N('Option A'!$E$13))/12+IF(AND(V81&gt;=Scenario!$B$10,MOD(V81-Scenario!$B$10,Scenario!$B$18)=0),0*0+0,0)+IF(V81=1,0*0+0,0)+IF(V81=Scenario!$B$11,0,0)),"INSUFFICIENT FUNDS")))</f>
        <v/>
      </c>
      <c r="Z81" s="6" t="str">
        <f>IF(V81&gt;Scenario!$B$11,"",IF(V$2&lt;&gt;"Ready",V$2,IF(ISNUMBER(W81),IF((W81+X81)*(1+Scenario!$B$12/12)-Y81&lt;0,"INSUFFICIENT FUNDS",(W81+X81)*(1+Scenario!$B$12/12)-Y81),"INSUFFICIENT FUNDS")))</f>
        <v/>
      </c>
      <c r="AA81" s="6" t="str">
        <f>IF(V81&gt;Scenario!$B$11,"",IF(V$2&lt;&gt;"Ready",V$2,IF(ISNUMBER(Z81),AA80+Y81,"INSUFFICIENT FUNDS")))</f>
        <v/>
      </c>
      <c r="AB81" t="str">
        <f>IF(V81&gt;Scenario!$B$11,"",IF(V$2&lt;&gt;"Ready",V$2,IF(ISNUMBER(Z81),"OK","INSUFFICIENT FUNDS")))</f>
        <v/>
      </c>
      <c r="AC81">
        <v>77</v>
      </c>
      <c r="AD81" s="6" t="str">
        <f>IF(AC81&gt;Scenario!$B$11,"",IF(AC$2&lt;&gt;"Ready",AC$2,IF(AI80="OK",AG80,"INSUFFICIENT FUNDS")))</f>
        <v/>
      </c>
      <c r="AE81" s="6" t="str">
        <f>IF(AC81&gt;Scenario!$B$11,"",IF(AC$2&lt;&gt;"Ready",AC$2,IF(ISNUMBER(AD81),IF(AND(AC81&gt;=Scenario!$B$10,MOD(AC81-Scenario!$B$10,Scenario!$B$18)=0),Scenario!$B$8,0),"INSUFFICIENT FUNDS")))</f>
        <v/>
      </c>
      <c r="AF81" s="6" t="str">
        <f>IF(AC81&gt;Scenario!$B$11,"",IF(AC$2&lt;&gt;"Ready",AC$2,IF(ISNUMBER(AD81),(AD81+AE81)*(N('Option A'!$E$14)+N('Option A'!$E$15)+IF(Scenario!$B$13="Gross",0,0))/12+((N('Option A'!$E$12)+N('Option A'!$E$13))/12+IF(AND(AC81&gt;=Scenario!$B$10,MOD(AC81-Scenario!$B$10,Scenario!$B$18)=0),N('Option A'!$E$17)*N('Option A'!$E$18)+N('Option A'!$E$20),0)+IF(AC81=1,N('Option A'!$E$17)*N('Option A'!$E$19)+N('Option A'!$E$21),0)+IF(AC81=Scenario!$B$11,N('Option A'!$E$22),0)),"INSUFFICIENT FUNDS")))</f>
        <v/>
      </c>
      <c r="AG81" s="6" t="str">
        <f>IF(AC81&gt;Scenario!$B$11,"",IF(AC$2&lt;&gt;"Ready",AC$2,IF(ISNUMBER(AD81),IF((AD81+AE81)*(1+Scenario!$B$12/12)-AF81&lt;0,"INSUFFICIENT FUNDS",(AD81+AE81)*(1+Scenario!$B$12/12)-AF81),"INSUFFICIENT FUNDS")))</f>
        <v/>
      </c>
      <c r="AH81" s="6" t="str">
        <f>IF(AC81&gt;Scenario!$B$11,"",IF(AC$2&lt;&gt;"Ready",AC$2,IF(ISNUMBER(AG81),AH80+AF81,"INSUFFICIENT FUNDS")))</f>
        <v/>
      </c>
      <c r="AI81" t="str">
        <f>IF(AC81&gt;Scenario!$B$11,"",IF(AC$2&lt;&gt;"Ready",AC$2,IF(ISNUMBER(AG81),"OK","INSUFFICIENT FUNDS")))</f>
        <v/>
      </c>
      <c r="AJ81">
        <v>77</v>
      </c>
      <c r="AK81" s="6" t="str">
        <f>IF(AJ81&gt;Scenario!$B$11,"",IF(AJ$2&lt;&gt;"Ready",AJ$2,IF(AP80="OK",AN80,"INSUFFICIENT FUNDS")))</f>
        <v/>
      </c>
      <c r="AL81" s="6" t="str">
        <f>IF(AJ81&gt;Scenario!$B$11,"",IF(AJ$2&lt;&gt;"Ready",AJ$2,IF(ISNUMBER(AK81),IF(AND(AJ81&gt;=Scenario!$B$10,MOD(AJ81-Scenario!$B$10,Scenario!$B$18)=0),Scenario!$B$8,0),"INSUFFICIENT FUNDS")))</f>
        <v/>
      </c>
      <c r="AM81" s="6" t="str">
        <f>IF(AJ81&gt;Scenario!$B$11,"",IF(AJ$2&lt;&gt;"Ready",AJ$2,IF(ISNUMBER(AK81),(AK81+AL81)*(0+0+IF(Scenario!$B$13="Gross",0,0))/12+((0+0)/12+IF(AND(AJ81&gt;=Scenario!$B$10,MOD(AJ81-Scenario!$B$10,Scenario!$B$18)=0),0*0+0,0)+IF(AJ81=1,0*0+0,0)+IF(AJ81=Scenario!$B$11,0,0)),"INSUFFICIENT FUNDS")))</f>
        <v/>
      </c>
      <c r="AN81" s="6" t="str">
        <f>IF(AJ81&gt;Scenario!$B$11,"",IF(AJ$2&lt;&gt;"Ready",AJ$2,IF(ISNUMBER(AK81),IF((AK81+AL81)*(1+Scenario!$B$12/12)-AM81&lt;0,"INSUFFICIENT FUNDS",(AK81+AL81)*(1+Scenario!$B$12/12)-AM81),"INSUFFICIENT FUNDS")))</f>
        <v/>
      </c>
      <c r="AO81" s="6" t="str">
        <f>IF(AJ81&gt;Scenario!$B$11,"",IF(AJ$2&lt;&gt;"Ready",AJ$2,IF(ISNUMBER(AN81),AO80+AM81,"INSUFFICIENT FUNDS")))</f>
        <v/>
      </c>
      <c r="AP81" t="str">
        <f>IF(AJ81&gt;Scenario!$B$11,"",IF(AJ$2&lt;&gt;"Ready",AJ$2,IF(ISNUMBER(AN81),"OK","INSUFFICIENT FUNDS")))</f>
        <v/>
      </c>
    </row>
    <row r="82" spans="1:42" ht="32.1" customHeight="1" x14ac:dyDescent="0.2">
      <c r="A82">
        <v>78</v>
      </c>
      <c r="B82" s="6" t="str">
        <f>IF(A82&gt;Scenario!$B$11,"",IF(A$2&lt;&gt;"Ready",A$2,IF(G81="OK",E81,"INSUFFICIENT FUNDS")))</f>
        <v/>
      </c>
      <c r="C82" s="6" t="str">
        <f>IF(A82&gt;Scenario!$B$11,"",IF(A$2&lt;&gt;"Ready",A$2,IF(ISNUMBER(B82),IF(AND(A82&gt;=Scenario!$B$10,MOD(A82-Scenario!$B$10,Scenario!$B$18)=0),Scenario!$B$8,0),"INSUFFICIENT FUNDS")))</f>
        <v/>
      </c>
      <c r="D82" s="6" t="str">
        <f>IF(A82&gt;Scenario!$B$11,"",IF(A$2&lt;&gt;"Ready",A$2,IF(ISNUMBER(B82),(B82+C82)*(N('Option A'!$E$14)+N('Option A'!$E$15)+IF(Scenario!$B$13="Gross",N('Option A'!$E$16),0))/12+((N('Option A'!$E$12)+N('Option A'!$E$13))/12+IF(AND(A82&gt;=Scenario!$B$10,MOD(A82-Scenario!$B$10,Scenario!$B$18)=0),N('Option A'!$E$17)*N('Option A'!$E$18)+N('Option A'!$E$20),0)+IF(A82=1,N('Option A'!$E$17)*N('Option A'!$E$19)+N('Option A'!$E$21),0)+IF(A82=Scenario!$B$11,N('Option A'!$E$22),0)),"INSUFFICIENT FUNDS")))</f>
        <v/>
      </c>
      <c r="E82" s="6" t="str">
        <f>IF(A82&gt;Scenario!$B$11,"",IF(A$2&lt;&gt;"Ready",A$2,IF(ISNUMBER(B82),IF((B82+C82)*(1+Scenario!$B$12/12)-D82&lt;0,"INSUFFICIENT FUNDS",(B82+C82)*(1+Scenario!$B$12/12)-D82),"INSUFFICIENT FUNDS")))</f>
        <v/>
      </c>
      <c r="F82" s="6" t="str">
        <f>IF(A82&gt;Scenario!$B$11,"",IF(A$2&lt;&gt;"Ready",A$2,IF(ISNUMBER(E82),F81+D82,"INSUFFICIENT FUNDS")))</f>
        <v/>
      </c>
      <c r="G82" t="str">
        <f>IF(A82&gt;Scenario!$B$11,"",IF(A$2&lt;&gt;"Ready",A$2,IF(ISNUMBER(E82),"OK","INSUFFICIENT FUNDS")))</f>
        <v/>
      </c>
      <c r="H82">
        <v>78</v>
      </c>
      <c r="I82" s="6" t="str">
        <f>IF(H82&gt;Scenario!$B$11,"",IF(H$2&lt;&gt;"Ready",H$2,IF(N81="OK",L81,"INSUFFICIENT FUNDS")))</f>
        <v/>
      </c>
      <c r="J82" s="6" t="str">
        <f>IF(H82&gt;Scenario!$B$11,"",IF(H$2&lt;&gt;"Ready",H$2,IF(ISNUMBER(I82),IF(AND(H82&gt;=Scenario!$B$10,MOD(H82-Scenario!$B$10,Scenario!$B$18)=0),Scenario!$B$8,0),"INSUFFICIENT FUNDS")))</f>
        <v/>
      </c>
      <c r="K82" s="6" t="str">
        <f>IF(H82&gt;Scenario!$B$11,"",IF(H$2&lt;&gt;"Ready",H$2,IF(ISNUMBER(I82),(I82+J82)*(N('Option A'!$E$14)+N('Option A'!$E$15)+IF(Scenario!$B$13="Gross",N('Option A'!$E$16),0))/12+((0+0)/12+IF(AND(H82&gt;=Scenario!$B$10,MOD(H82-Scenario!$B$10,Scenario!$B$18)=0),N('Option A'!$E$17)*N('Option A'!$E$18)+N('Option A'!$E$20),0)+IF(H82=1,N('Option A'!$E$17)*N('Option A'!$E$19)+N('Option A'!$E$21),0)+IF(H82=Scenario!$B$11,N('Option A'!$E$22),0)),"INSUFFICIENT FUNDS")))</f>
        <v/>
      </c>
      <c r="L82" s="6" t="str">
        <f>IF(H82&gt;Scenario!$B$11,"",IF(H$2&lt;&gt;"Ready",H$2,IF(ISNUMBER(I82),IF((I82+J82)*(1+Scenario!$B$12/12)-K82&lt;0,"INSUFFICIENT FUNDS",(I82+J82)*(1+Scenario!$B$12/12)-K82),"INSUFFICIENT FUNDS")))</f>
        <v/>
      </c>
      <c r="M82" s="6" t="str">
        <f>IF(H82&gt;Scenario!$B$11,"",IF(H$2&lt;&gt;"Ready",H$2,IF(ISNUMBER(L82),M81+K82,"INSUFFICIENT FUNDS")))</f>
        <v/>
      </c>
      <c r="N82" t="str">
        <f>IF(H82&gt;Scenario!$B$11,"",IF(H$2&lt;&gt;"Ready",H$2,IF(ISNUMBER(L82),"OK","INSUFFICIENT FUNDS")))</f>
        <v/>
      </c>
      <c r="O82">
        <v>78</v>
      </c>
      <c r="P82" s="6" t="str">
        <f>IF(O82&gt;Scenario!$B$11,"",IF(O$2&lt;&gt;"Ready",O$2,IF(U81="OK",S81,"INSUFFICIENT FUNDS")))</f>
        <v/>
      </c>
      <c r="Q82" s="6" t="str">
        <f>IF(O82&gt;Scenario!$B$11,"",IF(O$2&lt;&gt;"Ready",O$2,IF(ISNUMBER(P82),IF(AND(O82&gt;=Scenario!$B$10,MOD(O82-Scenario!$B$10,Scenario!$B$18)=0),Scenario!$B$8,0),"INSUFFICIENT FUNDS")))</f>
        <v/>
      </c>
      <c r="R82" s="6" t="str">
        <f>IF(O82&gt;Scenario!$B$11,"",IF(O$2&lt;&gt;"Ready",O$2,IF(ISNUMBER(P82),(P82+Q82)*(0+N('Option A'!$E$15)+IF(Scenario!$B$13="Gross",N('Option A'!$E$16),0))/12+((N('Option A'!$E$12)+N('Option A'!$E$13))/12+IF(AND(O82&gt;=Scenario!$B$10,MOD(O82-Scenario!$B$10,Scenario!$B$18)=0),N('Option A'!$E$17)*N('Option A'!$E$18)+N('Option A'!$E$20),0)+IF(O82=1,N('Option A'!$E$17)*N('Option A'!$E$19)+N('Option A'!$E$21),0)+IF(O82=Scenario!$B$11,N('Option A'!$E$22),0)),"INSUFFICIENT FUNDS")))</f>
        <v/>
      </c>
      <c r="S82" s="6" t="str">
        <f>IF(O82&gt;Scenario!$B$11,"",IF(O$2&lt;&gt;"Ready",O$2,IF(ISNUMBER(P82),IF((P82+Q82)*(1+Scenario!$B$12/12)-R82&lt;0,"INSUFFICIENT FUNDS",(P82+Q82)*(1+Scenario!$B$12/12)-R82),"INSUFFICIENT FUNDS")))</f>
        <v/>
      </c>
      <c r="T82" s="6" t="str">
        <f>IF(O82&gt;Scenario!$B$11,"",IF(O$2&lt;&gt;"Ready",O$2,IF(ISNUMBER(S82),T81+R82,"INSUFFICIENT FUNDS")))</f>
        <v/>
      </c>
      <c r="U82" t="str">
        <f>IF(O82&gt;Scenario!$B$11,"",IF(O$2&lt;&gt;"Ready",O$2,IF(ISNUMBER(S82),"OK","INSUFFICIENT FUNDS")))</f>
        <v/>
      </c>
      <c r="V82">
        <v>78</v>
      </c>
      <c r="W82" s="6" t="str">
        <f>IF(V82&gt;Scenario!$B$11,"",IF(V$2&lt;&gt;"Ready",V$2,IF(AB81="OK",Z81,"INSUFFICIENT FUNDS")))</f>
        <v/>
      </c>
      <c r="X82" s="6" t="str">
        <f>IF(V82&gt;Scenario!$B$11,"",IF(V$2&lt;&gt;"Ready",V$2,IF(ISNUMBER(W82),IF(AND(V82&gt;=Scenario!$B$10,MOD(V82-Scenario!$B$10,Scenario!$B$18)=0),Scenario!$B$8,0),"INSUFFICIENT FUNDS")))</f>
        <v/>
      </c>
      <c r="Y82" s="6" t="str">
        <f>IF(V82&gt;Scenario!$B$11,"",IF(V$2&lt;&gt;"Ready",V$2,IF(ISNUMBER(W82),(W82+X82)*(N('Option A'!$E$14)+N('Option A'!$E$15)+IF(Scenario!$B$13="Gross",N('Option A'!$E$16),0))/12+((N('Option A'!$E$12)+N('Option A'!$E$13))/12+IF(AND(V82&gt;=Scenario!$B$10,MOD(V82-Scenario!$B$10,Scenario!$B$18)=0),0*0+0,0)+IF(V82=1,0*0+0,0)+IF(V82=Scenario!$B$11,0,0)),"INSUFFICIENT FUNDS")))</f>
        <v/>
      </c>
      <c r="Z82" s="6" t="str">
        <f>IF(V82&gt;Scenario!$B$11,"",IF(V$2&lt;&gt;"Ready",V$2,IF(ISNUMBER(W82),IF((W82+X82)*(1+Scenario!$B$12/12)-Y82&lt;0,"INSUFFICIENT FUNDS",(W82+X82)*(1+Scenario!$B$12/12)-Y82),"INSUFFICIENT FUNDS")))</f>
        <v/>
      </c>
      <c r="AA82" s="6" t="str">
        <f>IF(V82&gt;Scenario!$B$11,"",IF(V$2&lt;&gt;"Ready",V$2,IF(ISNUMBER(Z82),AA81+Y82,"INSUFFICIENT FUNDS")))</f>
        <v/>
      </c>
      <c r="AB82" t="str">
        <f>IF(V82&gt;Scenario!$B$11,"",IF(V$2&lt;&gt;"Ready",V$2,IF(ISNUMBER(Z82),"OK","INSUFFICIENT FUNDS")))</f>
        <v/>
      </c>
      <c r="AC82">
        <v>78</v>
      </c>
      <c r="AD82" s="6" t="str">
        <f>IF(AC82&gt;Scenario!$B$11,"",IF(AC$2&lt;&gt;"Ready",AC$2,IF(AI81="OK",AG81,"INSUFFICIENT FUNDS")))</f>
        <v/>
      </c>
      <c r="AE82" s="6" t="str">
        <f>IF(AC82&gt;Scenario!$B$11,"",IF(AC$2&lt;&gt;"Ready",AC$2,IF(ISNUMBER(AD82),IF(AND(AC82&gt;=Scenario!$B$10,MOD(AC82-Scenario!$B$10,Scenario!$B$18)=0),Scenario!$B$8,0),"INSUFFICIENT FUNDS")))</f>
        <v/>
      </c>
      <c r="AF82" s="6" t="str">
        <f>IF(AC82&gt;Scenario!$B$11,"",IF(AC$2&lt;&gt;"Ready",AC$2,IF(ISNUMBER(AD82),(AD82+AE82)*(N('Option A'!$E$14)+N('Option A'!$E$15)+IF(Scenario!$B$13="Gross",0,0))/12+((N('Option A'!$E$12)+N('Option A'!$E$13))/12+IF(AND(AC82&gt;=Scenario!$B$10,MOD(AC82-Scenario!$B$10,Scenario!$B$18)=0),N('Option A'!$E$17)*N('Option A'!$E$18)+N('Option A'!$E$20),0)+IF(AC82=1,N('Option A'!$E$17)*N('Option A'!$E$19)+N('Option A'!$E$21),0)+IF(AC82=Scenario!$B$11,N('Option A'!$E$22),0)),"INSUFFICIENT FUNDS")))</f>
        <v/>
      </c>
      <c r="AG82" s="6" t="str">
        <f>IF(AC82&gt;Scenario!$B$11,"",IF(AC$2&lt;&gt;"Ready",AC$2,IF(ISNUMBER(AD82),IF((AD82+AE82)*(1+Scenario!$B$12/12)-AF82&lt;0,"INSUFFICIENT FUNDS",(AD82+AE82)*(1+Scenario!$B$12/12)-AF82),"INSUFFICIENT FUNDS")))</f>
        <v/>
      </c>
      <c r="AH82" s="6" t="str">
        <f>IF(AC82&gt;Scenario!$B$11,"",IF(AC$2&lt;&gt;"Ready",AC$2,IF(ISNUMBER(AG82),AH81+AF82,"INSUFFICIENT FUNDS")))</f>
        <v/>
      </c>
      <c r="AI82" t="str">
        <f>IF(AC82&gt;Scenario!$B$11,"",IF(AC$2&lt;&gt;"Ready",AC$2,IF(ISNUMBER(AG82),"OK","INSUFFICIENT FUNDS")))</f>
        <v/>
      </c>
      <c r="AJ82">
        <v>78</v>
      </c>
      <c r="AK82" s="6" t="str">
        <f>IF(AJ82&gt;Scenario!$B$11,"",IF(AJ$2&lt;&gt;"Ready",AJ$2,IF(AP81="OK",AN81,"INSUFFICIENT FUNDS")))</f>
        <v/>
      </c>
      <c r="AL82" s="6" t="str">
        <f>IF(AJ82&gt;Scenario!$B$11,"",IF(AJ$2&lt;&gt;"Ready",AJ$2,IF(ISNUMBER(AK82),IF(AND(AJ82&gt;=Scenario!$B$10,MOD(AJ82-Scenario!$B$10,Scenario!$B$18)=0),Scenario!$B$8,0),"INSUFFICIENT FUNDS")))</f>
        <v/>
      </c>
      <c r="AM82" s="6" t="str">
        <f>IF(AJ82&gt;Scenario!$B$11,"",IF(AJ$2&lt;&gt;"Ready",AJ$2,IF(ISNUMBER(AK82),(AK82+AL82)*(0+0+IF(Scenario!$B$13="Gross",0,0))/12+((0+0)/12+IF(AND(AJ82&gt;=Scenario!$B$10,MOD(AJ82-Scenario!$B$10,Scenario!$B$18)=0),0*0+0,0)+IF(AJ82=1,0*0+0,0)+IF(AJ82=Scenario!$B$11,0,0)),"INSUFFICIENT FUNDS")))</f>
        <v/>
      </c>
      <c r="AN82" s="6" t="str">
        <f>IF(AJ82&gt;Scenario!$B$11,"",IF(AJ$2&lt;&gt;"Ready",AJ$2,IF(ISNUMBER(AK82),IF((AK82+AL82)*(1+Scenario!$B$12/12)-AM82&lt;0,"INSUFFICIENT FUNDS",(AK82+AL82)*(1+Scenario!$B$12/12)-AM82),"INSUFFICIENT FUNDS")))</f>
        <v/>
      </c>
      <c r="AO82" s="6" t="str">
        <f>IF(AJ82&gt;Scenario!$B$11,"",IF(AJ$2&lt;&gt;"Ready",AJ$2,IF(ISNUMBER(AN82),AO81+AM82,"INSUFFICIENT FUNDS")))</f>
        <v/>
      </c>
      <c r="AP82" t="str">
        <f>IF(AJ82&gt;Scenario!$B$11,"",IF(AJ$2&lt;&gt;"Ready",AJ$2,IF(ISNUMBER(AN82),"OK","INSUFFICIENT FUNDS")))</f>
        <v/>
      </c>
    </row>
    <row r="83" spans="1:42" ht="32.1" customHeight="1" x14ac:dyDescent="0.2">
      <c r="A83">
        <v>79</v>
      </c>
      <c r="B83" s="6" t="str">
        <f>IF(A83&gt;Scenario!$B$11,"",IF(A$2&lt;&gt;"Ready",A$2,IF(G82="OK",E82,"INSUFFICIENT FUNDS")))</f>
        <v/>
      </c>
      <c r="C83" s="6" t="str">
        <f>IF(A83&gt;Scenario!$B$11,"",IF(A$2&lt;&gt;"Ready",A$2,IF(ISNUMBER(B83),IF(AND(A83&gt;=Scenario!$B$10,MOD(A83-Scenario!$B$10,Scenario!$B$18)=0),Scenario!$B$8,0),"INSUFFICIENT FUNDS")))</f>
        <v/>
      </c>
      <c r="D83" s="6" t="str">
        <f>IF(A83&gt;Scenario!$B$11,"",IF(A$2&lt;&gt;"Ready",A$2,IF(ISNUMBER(B83),(B83+C83)*(N('Option A'!$E$14)+N('Option A'!$E$15)+IF(Scenario!$B$13="Gross",N('Option A'!$E$16),0))/12+((N('Option A'!$E$12)+N('Option A'!$E$13))/12+IF(AND(A83&gt;=Scenario!$B$10,MOD(A83-Scenario!$B$10,Scenario!$B$18)=0),N('Option A'!$E$17)*N('Option A'!$E$18)+N('Option A'!$E$20),0)+IF(A83=1,N('Option A'!$E$17)*N('Option A'!$E$19)+N('Option A'!$E$21),0)+IF(A83=Scenario!$B$11,N('Option A'!$E$22),0)),"INSUFFICIENT FUNDS")))</f>
        <v/>
      </c>
      <c r="E83" s="6" t="str">
        <f>IF(A83&gt;Scenario!$B$11,"",IF(A$2&lt;&gt;"Ready",A$2,IF(ISNUMBER(B83),IF((B83+C83)*(1+Scenario!$B$12/12)-D83&lt;0,"INSUFFICIENT FUNDS",(B83+C83)*(1+Scenario!$B$12/12)-D83),"INSUFFICIENT FUNDS")))</f>
        <v/>
      </c>
      <c r="F83" s="6" t="str">
        <f>IF(A83&gt;Scenario!$B$11,"",IF(A$2&lt;&gt;"Ready",A$2,IF(ISNUMBER(E83),F82+D83,"INSUFFICIENT FUNDS")))</f>
        <v/>
      </c>
      <c r="G83" t="str">
        <f>IF(A83&gt;Scenario!$B$11,"",IF(A$2&lt;&gt;"Ready",A$2,IF(ISNUMBER(E83),"OK","INSUFFICIENT FUNDS")))</f>
        <v/>
      </c>
      <c r="H83">
        <v>79</v>
      </c>
      <c r="I83" s="6" t="str">
        <f>IF(H83&gt;Scenario!$B$11,"",IF(H$2&lt;&gt;"Ready",H$2,IF(N82="OK",L82,"INSUFFICIENT FUNDS")))</f>
        <v/>
      </c>
      <c r="J83" s="6" t="str">
        <f>IF(H83&gt;Scenario!$B$11,"",IF(H$2&lt;&gt;"Ready",H$2,IF(ISNUMBER(I83),IF(AND(H83&gt;=Scenario!$B$10,MOD(H83-Scenario!$B$10,Scenario!$B$18)=0),Scenario!$B$8,0),"INSUFFICIENT FUNDS")))</f>
        <v/>
      </c>
      <c r="K83" s="6" t="str">
        <f>IF(H83&gt;Scenario!$B$11,"",IF(H$2&lt;&gt;"Ready",H$2,IF(ISNUMBER(I83),(I83+J83)*(N('Option A'!$E$14)+N('Option A'!$E$15)+IF(Scenario!$B$13="Gross",N('Option A'!$E$16),0))/12+((0+0)/12+IF(AND(H83&gt;=Scenario!$B$10,MOD(H83-Scenario!$B$10,Scenario!$B$18)=0),N('Option A'!$E$17)*N('Option A'!$E$18)+N('Option A'!$E$20),0)+IF(H83=1,N('Option A'!$E$17)*N('Option A'!$E$19)+N('Option A'!$E$21),0)+IF(H83=Scenario!$B$11,N('Option A'!$E$22),0)),"INSUFFICIENT FUNDS")))</f>
        <v/>
      </c>
      <c r="L83" s="6" t="str">
        <f>IF(H83&gt;Scenario!$B$11,"",IF(H$2&lt;&gt;"Ready",H$2,IF(ISNUMBER(I83),IF((I83+J83)*(1+Scenario!$B$12/12)-K83&lt;0,"INSUFFICIENT FUNDS",(I83+J83)*(1+Scenario!$B$12/12)-K83),"INSUFFICIENT FUNDS")))</f>
        <v/>
      </c>
      <c r="M83" s="6" t="str">
        <f>IF(H83&gt;Scenario!$B$11,"",IF(H$2&lt;&gt;"Ready",H$2,IF(ISNUMBER(L83),M82+K83,"INSUFFICIENT FUNDS")))</f>
        <v/>
      </c>
      <c r="N83" t="str">
        <f>IF(H83&gt;Scenario!$B$11,"",IF(H$2&lt;&gt;"Ready",H$2,IF(ISNUMBER(L83),"OK","INSUFFICIENT FUNDS")))</f>
        <v/>
      </c>
      <c r="O83">
        <v>79</v>
      </c>
      <c r="P83" s="6" t="str">
        <f>IF(O83&gt;Scenario!$B$11,"",IF(O$2&lt;&gt;"Ready",O$2,IF(U82="OK",S82,"INSUFFICIENT FUNDS")))</f>
        <v/>
      </c>
      <c r="Q83" s="6" t="str">
        <f>IF(O83&gt;Scenario!$B$11,"",IF(O$2&lt;&gt;"Ready",O$2,IF(ISNUMBER(P83),IF(AND(O83&gt;=Scenario!$B$10,MOD(O83-Scenario!$B$10,Scenario!$B$18)=0),Scenario!$B$8,0),"INSUFFICIENT FUNDS")))</f>
        <v/>
      </c>
      <c r="R83" s="6" t="str">
        <f>IF(O83&gt;Scenario!$B$11,"",IF(O$2&lt;&gt;"Ready",O$2,IF(ISNUMBER(P83),(P83+Q83)*(0+N('Option A'!$E$15)+IF(Scenario!$B$13="Gross",N('Option A'!$E$16),0))/12+((N('Option A'!$E$12)+N('Option A'!$E$13))/12+IF(AND(O83&gt;=Scenario!$B$10,MOD(O83-Scenario!$B$10,Scenario!$B$18)=0),N('Option A'!$E$17)*N('Option A'!$E$18)+N('Option A'!$E$20),0)+IF(O83=1,N('Option A'!$E$17)*N('Option A'!$E$19)+N('Option A'!$E$21),0)+IF(O83=Scenario!$B$11,N('Option A'!$E$22),0)),"INSUFFICIENT FUNDS")))</f>
        <v/>
      </c>
      <c r="S83" s="6" t="str">
        <f>IF(O83&gt;Scenario!$B$11,"",IF(O$2&lt;&gt;"Ready",O$2,IF(ISNUMBER(P83),IF((P83+Q83)*(1+Scenario!$B$12/12)-R83&lt;0,"INSUFFICIENT FUNDS",(P83+Q83)*(1+Scenario!$B$12/12)-R83),"INSUFFICIENT FUNDS")))</f>
        <v/>
      </c>
      <c r="T83" s="6" t="str">
        <f>IF(O83&gt;Scenario!$B$11,"",IF(O$2&lt;&gt;"Ready",O$2,IF(ISNUMBER(S83),T82+R83,"INSUFFICIENT FUNDS")))</f>
        <v/>
      </c>
      <c r="U83" t="str">
        <f>IF(O83&gt;Scenario!$B$11,"",IF(O$2&lt;&gt;"Ready",O$2,IF(ISNUMBER(S83),"OK","INSUFFICIENT FUNDS")))</f>
        <v/>
      </c>
      <c r="V83">
        <v>79</v>
      </c>
      <c r="W83" s="6" t="str">
        <f>IF(V83&gt;Scenario!$B$11,"",IF(V$2&lt;&gt;"Ready",V$2,IF(AB82="OK",Z82,"INSUFFICIENT FUNDS")))</f>
        <v/>
      </c>
      <c r="X83" s="6" t="str">
        <f>IF(V83&gt;Scenario!$B$11,"",IF(V$2&lt;&gt;"Ready",V$2,IF(ISNUMBER(W83),IF(AND(V83&gt;=Scenario!$B$10,MOD(V83-Scenario!$B$10,Scenario!$B$18)=0),Scenario!$B$8,0),"INSUFFICIENT FUNDS")))</f>
        <v/>
      </c>
      <c r="Y83" s="6" t="str">
        <f>IF(V83&gt;Scenario!$B$11,"",IF(V$2&lt;&gt;"Ready",V$2,IF(ISNUMBER(W83),(W83+X83)*(N('Option A'!$E$14)+N('Option A'!$E$15)+IF(Scenario!$B$13="Gross",N('Option A'!$E$16),0))/12+((N('Option A'!$E$12)+N('Option A'!$E$13))/12+IF(AND(V83&gt;=Scenario!$B$10,MOD(V83-Scenario!$B$10,Scenario!$B$18)=0),0*0+0,0)+IF(V83=1,0*0+0,0)+IF(V83=Scenario!$B$11,0,0)),"INSUFFICIENT FUNDS")))</f>
        <v/>
      </c>
      <c r="Z83" s="6" t="str">
        <f>IF(V83&gt;Scenario!$B$11,"",IF(V$2&lt;&gt;"Ready",V$2,IF(ISNUMBER(W83),IF((W83+X83)*(1+Scenario!$B$12/12)-Y83&lt;0,"INSUFFICIENT FUNDS",(W83+X83)*(1+Scenario!$B$12/12)-Y83),"INSUFFICIENT FUNDS")))</f>
        <v/>
      </c>
      <c r="AA83" s="6" t="str">
        <f>IF(V83&gt;Scenario!$B$11,"",IF(V$2&lt;&gt;"Ready",V$2,IF(ISNUMBER(Z83),AA82+Y83,"INSUFFICIENT FUNDS")))</f>
        <v/>
      </c>
      <c r="AB83" t="str">
        <f>IF(V83&gt;Scenario!$B$11,"",IF(V$2&lt;&gt;"Ready",V$2,IF(ISNUMBER(Z83),"OK","INSUFFICIENT FUNDS")))</f>
        <v/>
      </c>
      <c r="AC83">
        <v>79</v>
      </c>
      <c r="AD83" s="6" t="str">
        <f>IF(AC83&gt;Scenario!$B$11,"",IF(AC$2&lt;&gt;"Ready",AC$2,IF(AI82="OK",AG82,"INSUFFICIENT FUNDS")))</f>
        <v/>
      </c>
      <c r="AE83" s="6" t="str">
        <f>IF(AC83&gt;Scenario!$B$11,"",IF(AC$2&lt;&gt;"Ready",AC$2,IF(ISNUMBER(AD83),IF(AND(AC83&gt;=Scenario!$B$10,MOD(AC83-Scenario!$B$10,Scenario!$B$18)=0),Scenario!$B$8,0),"INSUFFICIENT FUNDS")))</f>
        <v/>
      </c>
      <c r="AF83" s="6" t="str">
        <f>IF(AC83&gt;Scenario!$B$11,"",IF(AC$2&lt;&gt;"Ready",AC$2,IF(ISNUMBER(AD83),(AD83+AE83)*(N('Option A'!$E$14)+N('Option A'!$E$15)+IF(Scenario!$B$13="Gross",0,0))/12+((N('Option A'!$E$12)+N('Option A'!$E$13))/12+IF(AND(AC83&gt;=Scenario!$B$10,MOD(AC83-Scenario!$B$10,Scenario!$B$18)=0),N('Option A'!$E$17)*N('Option A'!$E$18)+N('Option A'!$E$20),0)+IF(AC83=1,N('Option A'!$E$17)*N('Option A'!$E$19)+N('Option A'!$E$21),0)+IF(AC83=Scenario!$B$11,N('Option A'!$E$22),0)),"INSUFFICIENT FUNDS")))</f>
        <v/>
      </c>
      <c r="AG83" s="6" t="str">
        <f>IF(AC83&gt;Scenario!$B$11,"",IF(AC$2&lt;&gt;"Ready",AC$2,IF(ISNUMBER(AD83),IF((AD83+AE83)*(1+Scenario!$B$12/12)-AF83&lt;0,"INSUFFICIENT FUNDS",(AD83+AE83)*(1+Scenario!$B$12/12)-AF83),"INSUFFICIENT FUNDS")))</f>
        <v/>
      </c>
      <c r="AH83" s="6" t="str">
        <f>IF(AC83&gt;Scenario!$B$11,"",IF(AC$2&lt;&gt;"Ready",AC$2,IF(ISNUMBER(AG83),AH82+AF83,"INSUFFICIENT FUNDS")))</f>
        <v/>
      </c>
      <c r="AI83" t="str">
        <f>IF(AC83&gt;Scenario!$B$11,"",IF(AC$2&lt;&gt;"Ready",AC$2,IF(ISNUMBER(AG83),"OK","INSUFFICIENT FUNDS")))</f>
        <v/>
      </c>
      <c r="AJ83">
        <v>79</v>
      </c>
      <c r="AK83" s="6" t="str">
        <f>IF(AJ83&gt;Scenario!$B$11,"",IF(AJ$2&lt;&gt;"Ready",AJ$2,IF(AP82="OK",AN82,"INSUFFICIENT FUNDS")))</f>
        <v/>
      </c>
      <c r="AL83" s="6" t="str">
        <f>IF(AJ83&gt;Scenario!$B$11,"",IF(AJ$2&lt;&gt;"Ready",AJ$2,IF(ISNUMBER(AK83),IF(AND(AJ83&gt;=Scenario!$B$10,MOD(AJ83-Scenario!$B$10,Scenario!$B$18)=0),Scenario!$B$8,0),"INSUFFICIENT FUNDS")))</f>
        <v/>
      </c>
      <c r="AM83" s="6" t="str">
        <f>IF(AJ83&gt;Scenario!$B$11,"",IF(AJ$2&lt;&gt;"Ready",AJ$2,IF(ISNUMBER(AK83),(AK83+AL83)*(0+0+IF(Scenario!$B$13="Gross",0,0))/12+((0+0)/12+IF(AND(AJ83&gt;=Scenario!$B$10,MOD(AJ83-Scenario!$B$10,Scenario!$B$18)=0),0*0+0,0)+IF(AJ83=1,0*0+0,0)+IF(AJ83=Scenario!$B$11,0,0)),"INSUFFICIENT FUNDS")))</f>
        <v/>
      </c>
      <c r="AN83" s="6" t="str">
        <f>IF(AJ83&gt;Scenario!$B$11,"",IF(AJ$2&lt;&gt;"Ready",AJ$2,IF(ISNUMBER(AK83),IF((AK83+AL83)*(1+Scenario!$B$12/12)-AM83&lt;0,"INSUFFICIENT FUNDS",(AK83+AL83)*(1+Scenario!$B$12/12)-AM83),"INSUFFICIENT FUNDS")))</f>
        <v/>
      </c>
      <c r="AO83" s="6" t="str">
        <f>IF(AJ83&gt;Scenario!$B$11,"",IF(AJ$2&lt;&gt;"Ready",AJ$2,IF(ISNUMBER(AN83),AO82+AM83,"INSUFFICIENT FUNDS")))</f>
        <v/>
      </c>
      <c r="AP83" t="str">
        <f>IF(AJ83&gt;Scenario!$B$11,"",IF(AJ$2&lt;&gt;"Ready",AJ$2,IF(ISNUMBER(AN83),"OK","INSUFFICIENT FUNDS")))</f>
        <v/>
      </c>
    </row>
    <row r="84" spans="1:42" ht="32.1" customHeight="1" x14ac:dyDescent="0.2">
      <c r="A84">
        <v>80</v>
      </c>
      <c r="B84" s="6" t="str">
        <f>IF(A84&gt;Scenario!$B$11,"",IF(A$2&lt;&gt;"Ready",A$2,IF(G83="OK",E83,"INSUFFICIENT FUNDS")))</f>
        <v/>
      </c>
      <c r="C84" s="6" t="str">
        <f>IF(A84&gt;Scenario!$B$11,"",IF(A$2&lt;&gt;"Ready",A$2,IF(ISNUMBER(B84),IF(AND(A84&gt;=Scenario!$B$10,MOD(A84-Scenario!$B$10,Scenario!$B$18)=0),Scenario!$B$8,0),"INSUFFICIENT FUNDS")))</f>
        <v/>
      </c>
      <c r="D84" s="6" t="str">
        <f>IF(A84&gt;Scenario!$B$11,"",IF(A$2&lt;&gt;"Ready",A$2,IF(ISNUMBER(B84),(B84+C84)*(N('Option A'!$E$14)+N('Option A'!$E$15)+IF(Scenario!$B$13="Gross",N('Option A'!$E$16),0))/12+((N('Option A'!$E$12)+N('Option A'!$E$13))/12+IF(AND(A84&gt;=Scenario!$B$10,MOD(A84-Scenario!$B$10,Scenario!$B$18)=0),N('Option A'!$E$17)*N('Option A'!$E$18)+N('Option A'!$E$20),0)+IF(A84=1,N('Option A'!$E$17)*N('Option A'!$E$19)+N('Option A'!$E$21),0)+IF(A84=Scenario!$B$11,N('Option A'!$E$22),0)),"INSUFFICIENT FUNDS")))</f>
        <v/>
      </c>
      <c r="E84" s="6" t="str">
        <f>IF(A84&gt;Scenario!$B$11,"",IF(A$2&lt;&gt;"Ready",A$2,IF(ISNUMBER(B84),IF((B84+C84)*(1+Scenario!$B$12/12)-D84&lt;0,"INSUFFICIENT FUNDS",(B84+C84)*(1+Scenario!$B$12/12)-D84),"INSUFFICIENT FUNDS")))</f>
        <v/>
      </c>
      <c r="F84" s="6" t="str">
        <f>IF(A84&gt;Scenario!$B$11,"",IF(A$2&lt;&gt;"Ready",A$2,IF(ISNUMBER(E84),F83+D84,"INSUFFICIENT FUNDS")))</f>
        <v/>
      </c>
      <c r="G84" t="str">
        <f>IF(A84&gt;Scenario!$B$11,"",IF(A$2&lt;&gt;"Ready",A$2,IF(ISNUMBER(E84),"OK","INSUFFICIENT FUNDS")))</f>
        <v/>
      </c>
      <c r="H84">
        <v>80</v>
      </c>
      <c r="I84" s="6" t="str">
        <f>IF(H84&gt;Scenario!$B$11,"",IF(H$2&lt;&gt;"Ready",H$2,IF(N83="OK",L83,"INSUFFICIENT FUNDS")))</f>
        <v/>
      </c>
      <c r="J84" s="6" t="str">
        <f>IF(H84&gt;Scenario!$B$11,"",IF(H$2&lt;&gt;"Ready",H$2,IF(ISNUMBER(I84),IF(AND(H84&gt;=Scenario!$B$10,MOD(H84-Scenario!$B$10,Scenario!$B$18)=0),Scenario!$B$8,0),"INSUFFICIENT FUNDS")))</f>
        <v/>
      </c>
      <c r="K84" s="6" t="str">
        <f>IF(H84&gt;Scenario!$B$11,"",IF(H$2&lt;&gt;"Ready",H$2,IF(ISNUMBER(I84),(I84+J84)*(N('Option A'!$E$14)+N('Option A'!$E$15)+IF(Scenario!$B$13="Gross",N('Option A'!$E$16),0))/12+((0+0)/12+IF(AND(H84&gt;=Scenario!$B$10,MOD(H84-Scenario!$B$10,Scenario!$B$18)=0),N('Option A'!$E$17)*N('Option A'!$E$18)+N('Option A'!$E$20),0)+IF(H84=1,N('Option A'!$E$17)*N('Option A'!$E$19)+N('Option A'!$E$21),0)+IF(H84=Scenario!$B$11,N('Option A'!$E$22),0)),"INSUFFICIENT FUNDS")))</f>
        <v/>
      </c>
      <c r="L84" s="6" t="str">
        <f>IF(H84&gt;Scenario!$B$11,"",IF(H$2&lt;&gt;"Ready",H$2,IF(ISNUMBER(I84),IF((I84+J84)*(1+Scenario!$B$12/12)-K84&lt;0,"INSUFFICIENT FUNDS",(I84+J84)*(1+Scenario!$B$12/12)-K84),"INSUFFICIENT FUNDS")))</f>
        <v/>
      </c>
      <c r="M84" s="6" t="str">
        <f>IF(H84&gt;Scenario!$B$11,"",IF(H$2&lt;&gt;"Ready",H$2,IF(ISNUMBER(L84),M83+K84,"INSUFFICIENT FUNDS")))</f>
        <v/>
      </c>
      <c r="N84" t="str">
        <f>IF(H84&gt;Scenario!$B$11,"",IF(H$2&lt;&gt;"Ready",H$2,IF(ISNUMBER(L84),"OK","INSUFFICIENT FUNDS")))</f>
        <v/>
      </c>
      <c r="O84">
        <v>80</v>
      </c>
      <c r="P84" s="6" t="str">
        <f>IF(O84&gt;Scenario!$B$11,"",IF(O$2&lt;&gt;"Ready",O$2,IF(U83="OK",S83,"INSUFFICIENT FUNDS")))</f>
        <v/>
      </c>
      <c r="Q84" s="6" t="str">
        <f>IF(O84&gt;Scenario!$B$11,"",IF(O$2&lt;&gt;"Ready",O$2,IF(ISNUMBER(P84),IF(AND(O84&gt;=Scenario!$B$10,MOD(O84-Scenario!$B$10,Scenario!$B$18)=0),Scenario!$B$8,0),"INSUFFICIENT FUNDS")))</f>
        <v/>
      </c>
      <c r="R84" s="6" t="str">
        <f>IF(O84&gt;Scenario!$B$11,"",IF(O$2&lt;&gt;"Ready",O$2,IF(ISNUMBER(P84),(P84+Q84)*(0+N('Option A'!$E$15)+IF(Scenario!$B$13="Gross",N('Option A'!$E$16),0))/12+((N('Option A'!$E$12)+N('Option A'!$E$13))/12+IF(AND(O84&gt;=Scenario!$B$10,MOD(O84-Scenario!$B$10,Scenario!$B$18)=0),N('Option A'!$E$17)*N('Option A'!$E$18)+N('Option A'!$E$20),0)+IF(O84=1,N('Option A'!$E$17)*N('Option A'!$E$19)+N('Option A'!$E$21),0)+IF(O84=Scenario!$B$11,N('Option A'!$E$22),0)),"INSUFFICIENT FUNDS")))</f>
        <v/>
      </c>
      <c r="S84" s="6" t="str">
        <f>IF(O84&gt;Scenario!$B$11,"",IF(O$2&lt;&gt;"Ready",O$2,IF(ISNUMBER(P84),IF((P84+Q84)*(1+Scenario!$B$12/12)-R84&lt;0,"INSUFFICIENT FUNDS",(P84+Q84)*(1+Scenario!$B$12/12)-R84),"INSUFFICIENT FUNDS")))</f>
        <v/>
      </c>
      <c r="T84" s="6" t="str">
        <f>IF(O84&gt;Scenario!$B$11,"",IF(O$2&lt;&gt;"Ready",O$2,IF(ISNUMBER(S84),T83+R84,"INSUFFICIENT FUNDS")))</f>
        <v/>
      </c>
      <c r="U84" t="str">
        <f>IF(O84&gt;Scenario!$B$11,"",IF(O$2&lt;&gt;"Ready",O$2,IF(ISNUMBER(S84),"OK","INSUFFICIENT FUNDS")))</f>
        <v/>
      </c>
      <c r="V84">
        <v>80</v>
      </c>
      <c r="W84" s="6" t="str">
        <f>IF(V84&gt;Scenario!$B$11,"",IF(V$2&lt;&gt;"Ready",V$2,IF(AB83="OK",Z83,"INSUFFICIENT FUNDS")))</f>
        <v/>
      </c>
      <c r="X84" s="6" t="str">
        <f>IF(V84&gt;Scenario!$B$11,"",IF(V$2&lt;&gt;"Ready",V$2,IF(ISNUMBER(W84),IF(AND(V84&gt;=Scenario!$B$10,MOD(V84-Scenario!$B$10,Scenario!$B$18)=0),Scenario!$B$8,0),"INSUFFICIENT FUNDS")))</f>
        <v/>
      </c>
      <c r="Y84" s="6" t="str">
        <f>IF(V84&gt;Scenario!$B$11,"",IF(V$2&lt;&gt;"Ready",V$2,IF(ISNUMBER(W84),(W84+X84)*(N('Option A'!$E$14)+N('Option A'!$E$15)+IF(Scenario!$B$13="Gross",N('Option A'!$E$16),0))/12+((N('Option A'!$E$12)+N('Option A'!$E$13))/12+IF(AND(V84&gt;=Scenario!$B$10,MOD(V84-Scenario!$B$10,Scenario!$B$18)=0),0*0+0,0)+IF(V84=1,0*0+0,0)+IF(V84=Scenario!$B$11,0,0)),"INSUFFICIENT FUNDS")))</f>
        <v/>
      </c>
      <c r="Z84" s="6" t="str">
        <f>IF(V84&gt;Scenario!$B$11,"",IF(V$2&lt;&gt;"Ready",V$2,IF(ISNUMBER(W84),IF((W84+X84)*(1+Scenario!$B$12/12)-Y84&lt;0,"INSUFFICIENT FUNDS",(W84+X84)*(1+Scenario!$B$12/12)-Y84),"INSUFFICIENT FUNDS")))</f>
        <v/>
      </c>
      <c r="AA84" s="6" t="str">
        <f>IF(V84&gt;Scenario!$B$11,"",IF(V$2&lt;&gt;"Ready",V$2,IF(ISNUMBER(Z84),AA83+Y84,"INSUFFICIENT FUNDS")))</f>
        <v/>
      </c>
      <c r="AB84" t="str">
        <f>IF(V84&gt;Scenario!$B$11,"",IF(V$2&lt;&gt;"Ready",V$2,IF(ISNUMBER(Z84),"OK","INSUFFICIENT FUNDS")))</f>
        <v/>
      </c>
      <c r="AC84">
        <v>80</v>
      </c>
      <c r="AD84" s="6" t="str">
        <f>IF(AC84&gt;Scenario!$B$11,"",IF(AC$2&lt;&gt;"Ready",AC$2,IF(AI83="OK",AG83,"INSUFFICIENT FUNDS")))</f>
        <v/>
      </c>
      <c r="AE84" s="6" t="str">
        <f>IF(AC84&gt;Scenario!$B$11,"",IF(AC$2&lt;&gt;"Ready",AC$2,IF(ISNUMBER(AD84),IF(AND(AC84&gt;=Scenario!$B$10,MOD(AC84-Scenario!$B$10,Scenario!$B$18)=0),Scenario!$B$8,0),"INSUFFICIENT FUNDS")))</f>
        <v/>
      </c>
      <c r="AF84" s="6" t="str">
        <f>IF(AC84&gt;Scenario!$B$11,"",IF(AC$2&lt;&gt;"Ready",AC$2,IF(ISNUMBER(AD84),(AD84+AE84)*(N('Option A'!$E$14)+N('Option A'!$E$15)+IF(Scenario!$B$13="Gross",0,0))/12+((N('Option A'!$E$12)+N('Option A'!$E$13))/12+IF(AND(AC84&gt;=Scenario!$B$10,MOD(AC84-Scenario!$B$10,Scenario!$B$18)=0),N('Option A'!$E$17)*N('Option A'!$E$18)+N('Option A'!$E$20),0)+IF(AC84=1,N('Option A'!$E$17)*N('Option A'!$E$19)+N('Option A'!$E$21),0)+IF(AC84=Scenario!$B$11,N('Option A'!$E$22),0)),"INSUFFICIENT FUNDS")))</f>
        <v/>
      </c>
      <c r="AG84" s="6" t="str">
        <f>IF(AC84&gt;Scenario!$B$11,"",IF(AC$2&lt;&gt;"Ready",AC$2,IF(ISNUMBER(AD84),IF((AD84+AE84)*(1+Scenario!$B$12/12)-AF84&lt;0,"INSUFFICIENT FUNDS",(AD84+AE84)*(1+Scenario!$B$12/12)-AF84),"INSUFFICIENT FUNDS")))</f>
        <v/>
      </c>
      <c r="AH84" s="6" t="str">
        <f>IF(AC84&gt;Scenario!$B$11,"",IF(AC$2&lt;&gt;"Ready",AC$2,IF(ISNUMBER(AG84),AH83+AF84,"INSUFFICIENT FUNDS")))</f>
        <v/>
      </c>
      <c r="AI84" t="str">
        <f>IF(AC84&gt;Scenario!$B$11,"",IF(AC$2&lt;&gt;"Ready",AC$2,IF(ISNUMBER(AG84),"OK","INSUFFICIENT FUNDS")))</f>
        <v/>
      </c>
      <c r="AJ84">
        <v>80</v>
      </c>
      <c r="AK84" s="6" t="str">
        <f>IF(AJ84&gt;Scenario!$B$11,"",IF(AJ$2&lt;&gt;"Ready",AJ$2,IF(AP83="OK",AN83,"INSUFFICIENT FUNDS")))</f>
        <v/>
      </c>
      <c r="AL84" s="6" t="str">
        <f>IF(AJ84&gt;Scenario!$B$11,"",IF(AJ$2&lt;&gt;"Ready",AJ$2,IF(ISNUMBER(AK84),IF(AND(AJ84&gt;=Scenario!$B$10,MOD(AJ84-Scenario!$B$10,Scenario!$B$18)=0),Scenario!$B$8,0),"INSUFFICIENT FUNDS")))</f>
        <v/>
      </c>
      <c r="AM84" s="6" t="str">
        <f>IF(AJ84&gt;Scenario!$B$11,"",IF(AJ$2&lt;&gt;"Ready",AJ$2,IF(ISNUMBER(AK84),(AK84+AL84)*(0+0+IF(Scenario!$B$13="Gross",0,0))/12+((0+0)/12+IF(AND(AJ84&gt;=Scenario!$B$10,MOD(AJ84-Scenario!$B$10,Scenario!$B$18)=0),0*0+0,0)+IF(AJ84=1,0*0+0,0)+IF(AJ84=Scenario!$B$11,0,0)),"INSUFFICIENT FUNDS")))</f>
        <v/>
      </c>
      <c r="AN84" s="6" t="str">
        <f>IF(AJ84&gt;Scenario!$B$11,"",IF(AJ$2&lt;&gt;"Ready",AJ$2,IF(ISNUMBER(AK84),IF((AK84+AL84)*(1+Scenario!$B$12/12)-AM84&lt;0,"INSUFFICIENT FUNDS",(AK84+AL84)*(1+Scenario!$B$12/12)-AM84),"INSUFFICIENT FUNDS")))</f>
        <v/>
      </c>
      <c r="AO84" s="6" t="str">
        <f>IF(AJ84&gt;Scenario!$B$11,"",IF(AJ$2&lt;&gt;"Ready",AJ$2,IF(ISNUMBER(AN84),AO83+AM84,"INSUFFICIENT FUNDS")))</f>
        <v/>
      </c>
      <c r="AP84" t="str">
        <f>IF(AJ84&gt;Scenario!$B$11,"",IF(AJ$2&lt;&gt;"Ready",AJ$2,IF(ISNUMBER(AN84),"OK","INSUFFICIENT FUNDS")))</f>
        <v/>
      </c>
    </row>
    <row r="85" spans="1:42" ht="32.1" customHeight="1" x14ac:dyDescent="0.2">
      <c r="A85">
        <v>81</v>
      </c>
      <c r="B85" s="6" t="str">
        <f>IF(A85&gt;Scenario!$B$11,"",IF(A$2&lt;&gt;"Ready",A$2,IF(G84="OK",E84,"INSUFFICIENT FUNDS")))</f>
        <v/>
      </c>
      <c r="C85" s="6" t="str">
        <f>IF(A85&gt;Scenario!$B$11,"",IF(A$2&lt;&gt;"Ready",A$2,IF(ISNUMBER(B85),IF(AND(A85&gt;=Scenario!$B$10,MOD(A85-Scenario!$B$10,Scenario!$B$18)=0),Scenario!$B$8,0),"INSUFFICIENT FUNDS")))</f>
        <v/>
      </c>
      <c r="D85" s="6" t="str">
        <f>IF(A85&gt;Scenario!$B$11,"",IF(A$2&lt;&gt;"Ready",A$2,IF(ISNUMBER(B85),(B85+C85)*(N('Option A'!$E$14)+N('Option A'!$E$15)+IF(Scenario!$B$13="Gross",N('Option A'!$E$16),0))/12+((N('Option A'!$E$12)+N('Option A'!$E$13))/12+IF(AND(A85&gt;=Scenario!$B$10,MOD(A85-Scenario!$B$10,Scenario!$B$18)=0),N('Option A'!$E$17)*N('Option A'!$E$18)+N('Option A'!$E$20),0)+IF(A85=1,N('Option A'!$E$17)*N('Option A'!$E$19)+N('Option A'!$E$21),0)+IF(A85=Scenario!$B$11,N('Option A'!$E$22),0)),"INSUFFICIENT FUNDS")))</f>
        <v/>
      </c>
      <c r="E85" s="6" t="str">
        <f>IF(A85&gt;Scenario!$B$11,"",IF(A$2&lt;&gt;"Ready",A$2,IF(ISNUMBER(B85),IF((B85+C85)*(1+Scenario!$B$12/12)-D85&lt;0,"INSUFFICIENT FUNDS",(B85+C85)*(1+Scenario!$B$12/12)-D85),"INSUFFICIENT FUNDS")))</f>
        <v/>
      </c>
      <c r="F85" s="6" t="str">
        <f>IF(A85&gt;Scenario!$B$11,"",IF(A$2&lt;&gt;"Ready",A$2,IF(ISNUMBER(E85),F84+D85,"INSUFFICIENT FUNDS")))</f>
        <v/>
      </c>
      <c r="G85" t="str">
        <f>IF(A85&gt;Scenario!$B$11,"",IF(A$2&lt;&gt;"Ready",A$2,IF(ISNUMBER(E85),"OK","INSUFFICIENT FUNDS")))</f>
        <v/>
      </c>
      <c r="H85">
        <v>81</v>
      </c>
      <c r="I85" s="6" t="str">
        <f>IF(H85&gt;Scenario!$B$11,"",IF(H$2&lt;&gt;"Ready",H$2,IF(N84="OK",L84,"INSUFFICIENT FUNDS")))</f>
        <v/>
      </c>
      <c r="J85" s="6" t="str">
        <f>IF(H85&gt;Scenario!$B$11,"",IF(H$2&lt;&gt;"Ready",H$2,IF(ISNUMBER(I85),IF(AND(H85&gt;=Scenario!$B$10,MOD(H85-Scenario!$B$10,Scenario!$B$18)=0),Scenario!$B$8,0),"INSUFFICIENT FUNDS")))</f>
        <v/>
      </c>
      <c r="K85" s="6" t="str">
        <f>IF(H85&gt;Scenario!$B$11,"",IF(H$2&lt;&gt;"Ready",H$2,IF(ISNUMBER(I85),(I85+J85)*(N('Option A'!$E$14)+N('Option A'!$E$15)+IF(Scenario!$B$13="Gross",N('Option A'!$E$16),0))/12+((0+0)/12+IF(AND(H85&gt;=Scenario!$B$10,MOD(H85-Scenario!$B$10,Scenario!$B$18)=0),N('Option A'!$E$17)*N('Option A'!$E$18)+N('Option A'!$E$20),0)+IF(H85=1,N('Option A'!$E$17)*N('Option A'!$E$19)+N('Option A'!$E$21),0)+IF(H85=Scenario!$B$11,N('Option A'!$E$22),0)),"INSUFFICIENT FUNDS")))</f>
        <v/>
      </c>
      <c r="L85" s="6" t="str">
        <f>IF(H85&gt;Scenario!$B$11,"",IF(H$2&lt;&gt;"Ready",H$2,IF(ISNUMBER(I85),IF((I85+J85)*(1+Scenario!$B$12/12)-K85&lt;0,"INSUFFICIENT FUNDS",(I85+J85)*(1+Scenario!$B$12/12)-K85),"INSUFFICIENT FUNDS")))</f>
        <v/>
      </c>
      <c r="M85" s="6" t="str">
        <f>IF(H85&gt;Scenario!$B$11,"",IF(H$2&lt;&gt;"Ready",H$2,IF(ISNUMBER(L85),M84+K85,"INSUFFICIENT FUNDS")))</f>
        <v/>
      </c>
      <c r="N85" t="str">
        <f>IF(H85&gt;Scenario!$B$11,"",IF(H$2&lt;&gt;"Ready",H$2,IF(ISNUMBER(L85),"OK","INSUFFICIENT FUNDS")))</f>
        <v/>
      </c>
      <c r="O85">
        <v>81</v>
      </c>
      <c r="P85" s="6" t="str">
        <f>IF(O85&gt;Scenario!$B$11,"",IF(O$2&lt;&gt;"Ready",O$2,IF(U84="OK",S84,"INSUFFICIENT FUNDS")))</f>
        <v/>
      </c>
      <c r="Q85" s="6" t="str">
        <f>IF(O85&gt;Scenario!$B$11,"",IF(O$2&lt;&gt;"Ready",O$2,IF(ISNUMBER(P85),IF(AND(O85&gt;=Scenario!$B$10,MOD(O85-Scenario!$B$10,Scenario!$B$18)=0),Scenario!$B$8,0),"INSUFFICIENT FUNDS")))</f>
        <v/>
      </c>
      <c r="R85" s="6" t="str">
        <f>IF(O85&gt;Scenario!$B$11,"",IF(O$2&lt;&gt;"Ready",O$2,IF(ISNUMBER(P85),(P85+Q85)*(0+N('Option A'!$E$15)+IF(Scenario!$B$13="Gross",N('Option A'!$E$16),0))/12+((N('Option A'!$E$12)+N('Option A'!$E$13))/12+IF(AND(O85&gt;=Scenario!$B$10,MOD(O85-Scenario!$B$10,Scenario!$B$18)=0),N('Option A'!$E$17)*N('Option A'!$E$18)+N('Option A'!$E$20),0)+IF(O85=1,N('Option A'!$E$17)*N('Option A'!$E$19)+N('Option A'!$E$21),0)+IF(O85=Scenario!$B$11,N('Option A'!$E$22),0)),"INSUFFICIENT FUNDS")))</f>
        <v/>
      </c>
      <c r="S85" s="6" t="str">
        <f>IF(O85&gt;Scenario!$B$11,"",IF(O$2&lt;&gt;"Ready",O$2,IF(ISNUMBER(P85),IF((P85+Q85)*(1+Scenario!$B$12/12)-R85&lt;0,"INSUFFICIENT FUNDS",(P85+Q85)*(1+Scenario!$B$12/12)-R85),"INSUFFICIENT FUNDS")))</f>
        <v/>
      </c>
      <c r="T85" s="6" t="str">
        <f>IF(O85&gt;Scenario!$B$11,"",IF(O$2&lt;&gt;"Ready",O$2,IF(ISNUMBER(S85),T84+R85,"INSUFFICIENT FUNDS")))</f>
        <v/>
      </c>
      <c r="U85" t="str">
        <f>IF(O85&gt;Scenario!$B$11,"",IF(O$2&lt;&gt;"Ready",O$2,IF(ISNUMBER(S85),"OK","INSUFFICIENT FUNDS")))</f>
        <v/>
      </c>
      <c r="V85">
        <v>81</v>
      </c>
      <c r="W85" s="6" t="str">
        <f>IF(V85&gt;Scenario!$B$11,"",IF(V$2&lt;&gt;"Ready",V$2,IF(AB84="OK",Z84,"INSUFFICIENT FUNDS")))</f>
        <v/>
      </c>
      <c r="X85" s="6" t="str">
        <f>IF(V85&gt;Scenario!$B$11,"",IF(V$2&lt;&gt;"Ready",V$2,IF(ISNUMBER(W85),IF(AND(V85&gt;=Scenario!$B$10,MOD(V85-Scenario!$B$10,Scenario!$B$18)=0),Scenario!$B$8,0),"INSUFFICIENT FUNDS")))</f>
        <v/>
      </c>
      <c r="Y85" s="6" t="str">
        <f>IF(V85&gt;Scenario!$B$11,"",IF(V$2&lt;&gt;"Ready",V$2,IF(ISNUMBER(W85),(W85+X85)*(N('Option A'!$E$14)+N('Option A'!$E$15)+IF(Scenario!$B$13="Gross",N('Option A'!$E$16),0))/12+((N('Option A'!$E$12)+N('Option A'!$E$13))/12+IF(AND(V85&gt;=Scenario!$B$10,MOD(V85-Scenario!$B$10,Scenario!$B$18)=0),0*0+0,0)+IF(V85=1,0*0+0,0)+IF(V85=Scenario!$B$11,0,0)),"INSUFFICIENT FUNDS")))</f>
        <v/>
      </c>
      <c r="Z85" s="6" t="str">
        <f>IF(V85&gt;Scenario!$B$11,"",IF(V$2&lt;&gt;"Ready",V$2,IF(ISNUMBER(W85),IF((W85+X85)*(1+Scenario!$B$12/12)-Y85&lt;0,"INSUFFICIENT FUNDS",(W85+X85)*(1+Scenario!$B$12/12)-Y85),"INSUFFICIENT FUNDS")))</f>
        <v/>
      </c>
      <c r="AA85" s="6" t="str">
        <f>IF(V85&gt;Scenario!$B$11,"",IF(V$2&lt;&gt;"Ready",V$2,IF(ISNUMBER(Z85),AA84+Y85,"INSUFFICIENT FUNDS")))</f>
        <v/>
      </c>
      <c r="AB85" t="str">
        <f>IF(V85&gt;Scenario!$B$11,"",IF(V$2&lt;&gt;"Ready",V$2,IF(ISNUMBER(Z85),"OK","INSUFFICIENT FUNDS")))</f>
        <v/>
      </c>
      <c r="AC85">
        <v>81</v>
      </c>
      <c r="AD85" s="6" t="str">
        <f>IF(AC85&gt;Scenario!$B$11,"",IF(AC$2&lt;&gt;"Ready",AC$2,IF(AI84="OK",AG84,"INSUFFICIENT FUNDS")))</f>
        <v/>
      </c>
      <c r="AE85" s="6" t="str">
        <f>IF(AC85&gt;Scenario!$B$11,"",IF(AC$2&lt;&gt;"Ready",AC$2,IF(ISNUMBER(AD85),IF(AND(AC85&gt;=Scenario!$B$10,MOD(AC85-Scenario!$B$10,Scenario!$B$18)=0),Scenario!$B$8,0),"INSUFFICIENT FUNDS")))</f>
        <v/>
      </c>
      <c r="AF85" s="6" t="str">
        <f>IF(AC85&gt;Scenario!$B$11,"",IF(AC$2&lt;&gt;"Ready",AC$2,IF(ISNUMBER(AD85),(AD85+AE85)*(N('Option A'!$E$14)+N('Option A'!$E$15)+IF(Scenario!$B$13="Gross",0,0))/12+((N('Option A'!$E$12)+N('Option A'!$E$13))/12+IF(AND(AC85&gt;=Scenario!$B$10,MOD(AC85-Scenario!$B$10,Scenario!$B$18)=0),N('Option A'!$E$17)*N('Option A'!$E$18)+N('Option A'!$E$20),0)+IF(AC85=1,N('Option A'!$E$17)*N('Option A'!$E$19)+N('Option A'!$E$21),0)+IF(AC85=Scenario!$B$11,N('Option A'!$E$22),0)),"INSUFFICIENT FUNDS")))</f>
        <v/>
      </c>
      <c r="AG85" s="6" t="str">
        <f>IF(AC85&gt;Scenario!$B$11,"",IF(AC$2&lt;&gt;"Ready",AC$2,IF(ISNUMBER(AD85),IF((AD85+AE85)*(1+Scenario!$B$12/12)-AF85&lt;0,"INSUFFICIENT FUNDS",(AD85+AE85)*(1+Scenario!$B$12/12)-AF85),"INSUFFICIENT FUNDS")))</f>
        <v/>
      </c>
      <c r="AH85" s="6" t="str">
        <f>IF(AC85&gt;Scenario!$B$11,"",IF(AC$2&lt;&gt;"Ready",AC$2,IF(ISNUMBER(AG85),AH84+AF85,"INSUFFICIENT FUNDS")))</f>
        <v/>
      </c>
      <c r="AI85" t="str">
        <f>IF(AC85&gt;Scenario!$B$11,"",IF(AC$2&lt;&gt;"Ready",AC$2,IF(ISNUMBER(AG85),"OK","INSUFFICIENT FUNDS")))</f>
        <v/>
      </c>
      <c r="AJ85">
        <v>81</v>
      </c>
      <c r="AK85" s="6" t="str">
        <f>IF(AJ85&gt;Scenario!$B$11,"",IF(AJ$2&lt;&gt;"Ready",AJ$2,IF(AP84="OK",AN84,"INSUFFICIENT FUNDS")))</f>
        <v/>
      </c>
      <c r="AL85" s="6" t="str">
        <f>IF(AJ85&gt;Scenario!$B$11,"",IF(AJ$2&lt;&gt;"Ready",AJ$2,IF(ISNUMBER(AK85),IF(AND(AJ85&gt;=Scenario!$B$10,MOD(AJ85-Scenario!$B$10,Scenario!$B$18)=0),Scenario!$B$8,0),"INSUFFICIENT FUNDS")))</f>
        <v/>
      </c>
      <c r="AM85" s="6" t="str">
        <f>IF(AJ85&gt;Scenario!$B$11,"",IF(AJ$2&lt;&gt;"Ready",AJ$2,IF(ISNUMBER(AK85),(AK85+AL85)*(0+0+IF(Scenario!$B$13="Gross",0,0))/12+((0+0)/12+IF(AND(AJ85&gt;=Scenario!$B$10,MOD(AJ85-Scenario!$B$10,Scenario!$B$18)=0),0*0+0,0)+IF(AJ85=1,0*0+0,0)+IF(AJ85=Scenario!$B$11,0,0)),"INSUFFICIENT FUNDS")))</f>
        <v/>
      </c>
      <c r="AN85" s="6" t="str">
        <f>IF(AJ85&gt;Scenario!$B$11,"",IF(AJ$2&lt;&gt;"Ready",AJ$2,IF(ISNUMBER(AK85),IF((AK85+AL85)*(1+Scenario!$B$12/12)-AM85&lt;0,"INSUFFICIENT FUNDS",(AK85+AL85)*(1+Scenario!$B$12/12)-AM85),"INSUFFICIENT FUNDS")))</f>
        <v/>
      </c>
      <c r="AO85" s="6" t="str">
        <f>IF(AJ85&gt;Scenario!$B$11,"",IF(AJ$2&lt;&gt;"Ready",AJ$2,IF(ISNUMBER(AN85),AO84+AM85,"INSUFFICIENT FUNDS")))</f>
        <v/>
      </c>
      <c r="AP85" t="str">
        <f>IF(AJ85&gt;Scenario!$B$11,"",IF(AJ$2&lt;&gt;"Ready",AJ$2,IF(ISNUMBER(AN85),"OK","INSUFFICIENT FUNDS")))</f>
        <v/>
      </c>
    </row>
    <row r="86" spans="1:42" ht="32.1" customHeight="1" x14ac:dyDescent="0.2">
      <c r="A86">
        <v>82</v>
      </c>
      <c r="B86" s="6" t="str">
        <f>IF(A86&gt;Scenario!$B$11,"",IF(A$2&lt;&gt;"Ready",A$2,IF(G85="OK",E85,"INSUFFICIENT FUNDS")))</f>
        <v/>
      </c>
      <c r="C86" s="6" t="str">
        <f>IF(A86&gt;Scenario!$B$11,"",IF(A$2&lt;&gt;"Ready",A$2,IF(ISNUMBER(B86),IF(AND(A86&gt;=Scenario!$B$10,MOD(A86-Scenario!$B$10,Scenario!$B$18)=0),Scenario!$B$8,0),"INSUFFICIENT FUNDS")))</f>
        <v/>
      </c>
      <c r="D86" s="6" t="str">
        <f>IF(A86&gt;Scenario!$B$11,"",IF(A$2&lt;&gt;"Ready",A$2,IF(ISNUMBER(B86),(B86+C86)*(N('Option A'!$E$14)+N('Option A'!$E$15)+IF(Scenario!$B$13="Gross",N('Option A'!$E$16),0))/12+((N('Option A'!$E$12)+N('Option A'!$E$13))/12+IF(AND(A86&gt;=Scenario!$B$10,MOD(A86-Scenario!$B$10,Scenario!$B$18)=0),N('Option A'!$E$17)*N('Option A'!$E$18)+N('Option A'!$E$20),0)+IF(A86=1,N('Option A'!$E$17)*N('Option A'!$E$19)+N('Option A'!$E$21),0)+IF(A86=Scenario!$B$11,N('Option A'!$E$22),0)),"INSUFFICIENT FUNDS")))</f>
        <v/>
      </c>
      <c r="E86" s="6" t="str">
        <f>IF(A86&gt;Scenario!$B$11,"",IF(A$2&lt;&gt;"Ready",A$2,IF(ISNUMBER(B86),IF((B86+C86)*(1+Scenario!$B$12/12)-D86&lt;0,"INSUFFICIENT FUNDS",(B86+C86)*(1+Scenario!$B$12/12)-D86),"INSUFFICIENT FUNDS")))</f>
        <v/>
      </c>
      <c r="F86" s="6" t="str">
        <f>IF(A86&gt;Scenario!$B$11,"",IF(A$2&lt;&gt;"Ready",A$2,IF(ISNUMBER(E86),F85+D86,"INSUFFICIENT FUNDS")))</f>
        <v/>
      </c>
      <c r="G86" t="str">
        <f>IF(A86&gt;Scenario!$B$11,"",IF(A$2&lt;&gt;"Ready",A$2,IF(ISNUMBER(E86),"OK","INSUFFICIENT FUNDS")))</f>
        <v/>
      </c>
      <c r="H86">
        <v>82</v>
      </c>
      <c r="I86" s="6" t="str">
        <f>IF(H86&gt;Scenario!$B$11,"",IF(H$2&lt;&gt;"Ready",H$2,IF(N85="OK",L85,"INSUFFICIENT FUNDS")))</f>
        <v/>
      </c>
      <c r="J86" s="6" t="str">
        <f>IF(H86&gt;Scenario!$B$11,"",IF(H$2&lt;&gt;"Ready",H$2,IF(ISNUMBER(I86),IF(AND(H86&gt;=Scenario!$B$10,MOD(H86-Scenario!$B$10,Scenario!$B$18)=0),Scenario!$B$8,0),"INSUFFICIENT FUNDS")))</f>
        <v/>
      </c>
      <c r="K86" s="6" t="str">
        <f>IF(H86&gt;Scenario!$B$11,"",IF(H$2&lt;&gt;"Ready",H$2,IF(ISNUMBER(I86),(I86+J86)*(N('Option A'!$E$14)+N('Option A'!$E$15)+IF(Scenario!$B$13="Gross",N('Option A'!$E$16),0))/12+((0+0)/12+IF(AND(H86&gt;=Scenario!$B$10,MOD(H86-Scenario!$B$10,Scenario!$B$18)=0),N('Option A'!$E$17)*N('Option A'!$E$18)+N('Option A'!$E$20),0)+IF(H86=1,N('Option A'!$E$17)*N('Option A'!$E$19)+N('Option A'!$E$21),0)+IF(H86=Scenario!$B$11,N('Option A'!$E$22),0)),"INSUFFICIENT FUNDS")))</f>
        <v/>
      </c>
      <c r="L86" s="6" t="str">
        <f>IF(H86&gt;Scenario!$B$11,"",IF(H$2&lt;&gt;"Ready",H$2,IF(ISNUMBER(I86),IF((I86+J86)*(1+Scenario!$B$12/12)-K86&lt;0,"INSUFFICIENT FUNDS",(I86+J86)*(1+Scenario!$B$12/12)-K86),"INSUFFICIENT FUNDS")))</f>
        <v/>
      </c>
      <c r="M86" s="6" t="str">
        <f>IF(H86&gt;Scenario!$B$11,"",IF(H$2&lt;&gt;"Ready",H$2,IF(ISNUMBER(L86),M85+K86,"INSUFFICIENT FUNDS")))</f>
        <v/>
      </c>
      <c r="N86" t="str">
        <f>IF(H86&gt;Scenario!$B$11,"",IF(H$2&lt;&gt;"Ready",H$2,IF(ISNUMBER(L86),"OK","INSUFFICIENT FUNDS")))</f>
        <v/>
      </c>
      <c r="O86">
        <v>82</v>
      </c>
      <c r="P86" s="6" t="str">
        <f>IF(O86&gt;Scenario!$B$11,"",IF(O$2&lt;&gt;"Ready",O$2,IF(U85="OK",S85,"INSUFFICIENT FUNDS")))</f>
        <v/>
      </c>
      <c r="Q86" s="6" t="str">
        <f>IF(O86&gt;Scenario!$B$11,"",IF(O$2&lt;&gt;"Ready",O$2,IF(ISNUMBER(P86),IF(AND(O86&gt;=Scenario!$B$10,MOD(O86-Scenario!$B$10,Scenario!$B$18)=0),Scenario!$B$8,0),"INSUFFICIENT FUNDS")))</f>
        <v/>
      </c>
      <c r="R86" s="6" t="str">
        <f>IF(O86&gt;Scenario!$B$11,"",IF(O$2&lt;&gt;"Ready",O$2,IF(ISNUMBER(P86),(P86+Q86)*(0+N('Option A'!$E$15)+IF(Scenario!$B$13="Gross",N('Option A'!$E$16),0))/12+((N('Option A'!$E$12)+N('Option A'!$E$13))/12+IF(AND(O86&gt;=Scenario!$B$10,MOD(O86-Scenario!$B$10,Scenario!$B$18)=0),N('Option A'!$E$17)*N('Option A'!$E$18)+N('Option A'!$E$20),0)+IF(O86=1,N('Option A'!$E$17)*N('Option A'!$E$19)+N('Option A'!$E$21),0)+IF(O86=Scenario!$B$11,N('Option A'!$E$22),0)),"INSUFFICIENT FUNDS")))</f>
        <v/>
      </c>
      <c r="S86" s="6" t="str">
        <f>IF(O86&gt;Scenario!$B$11,"",IF(O$2&lt;&gt;"Ready",O$2,IF(ISNUMBER(P86),IF((P86+Q86)*(1+Scenario!$B$12/12)-R86&lt;0,"INSUFFICIENT FUNDS",(P86+Q86)*(1+Scenario!$B$12/12)-R86),"INSUFFICIENT FUNDS")))</f>
        <v/>
      </c>
      <c r="T86" s="6" t="str">
        <f>IF(O86&gt;Scenario!$B$11,"",IF(O$2&lt;&gt;"Ready",O$2,IF(ISNUMBER(S86),T85+R86,"INSUFFICIENT FUNDS")))</f>
        <v/>
      </c>
      <c r="U86" t="str">
        <f>IF(O86&gt;Scenario!$B$11,"",IF(O$2&lt;&gt;"Ready",O$2,IF(ISNUMBER(S86),"OK","INSUFFICIENT FUNDS")))</f>
        <v/>
      </c>
      <c r="V86">
        <v>82</v>
      </c>
      <c r="W86" s="6" t="str">
        <f>IF(V86&gt;Scenario!$B$11,"",IF(V$2&lt;&gt;"Ready",V$2,IF(AB85="OK",Z85,"INSUFFICIENT FUNDS")))</f>
        <v/>
      </c>
      <c r="X86" s="6" t="str">
        <f>IF(V86&gt;Scenario!$B$11,"",IF(V$2&lt;&gt;"Ready",V$2,IF(ISNUMBER(W86),IF(AND(V86&gt;=Scenario!$B$10,MOD(V86-Scenario!$B$10,Scenario!$B$18)=0),Scenario!$B$8,0),"INSUFFICIENT FUNDS")))</f>
        <v/>
      </c>
      <c r="Y86" s="6" t="str">
        <f>IF(V86&gt;Scenario!$B$11,"",IF(V$2&lt;&gt;"Ready",V$2,IF(ISNUMBER(W86),(W86+X86)*(N('Option A'!$E$14)+N('Option A'!$E$15)+IF(Scenario!$B$13="Gross",N('Option A'!$E$16),0))/12+((N('Option A'!$E$12)+N('Option A'!$E$13))/12+IF(AND(V86&gt;=Scenario!$B$10,MOD(V86-Scenario!$B$10,Scenario!$B$18)=0),0*0+0,0)+IF(V86=1,0*0+0,0)+IF(V86=Scenario!$B$11,0,0)),"INSUFFICIENT FUNDS")))</f>
        <v/>
      </c>
      <c r="Z86" s="6" t="str">
        <f>IF(V86&gt;Scenario!$B$11,"",IF(V$2&lt;&gt;"Ready",V$2,IF(ISNUMBER(W86),IF((W86+X86)*(1+Scenario!$B$12/12)-Y86&lt;0,"INSUFFICIENT FUNDS",(W86+X86)*(1+Scenario!$B$12/12)-Y86),"INSUFFICIENT FUNDS")))</f>
        <v/>
      </c>
      <c r="AA86" s="6" t="str">
        <f>IF(V86&gt;Scenario!$B$11,"",IF(V$2&lt;&gt;"Ready",V$2,IF(ISNUMBER(Z86),AA85+Y86,"INSUFFICIENT FUNDS")))</f>
        <v/>
      </c>
      <c r="AB86" t="str">
        <f>IF(V86&gt;Scenario!$B$11,"",IF(V$2&lt;&gt;"Ready",V$2,IF(ISNUMBER(Z86),"OK","INSUFFICIENT FUNDS")))</f>
        <v/>
      </c>
      <c r="AC86">
        <v>82</v>
      </c>
      <c r="AD86" s="6" t="str">
        <f>IF(AC86&gt;Scenario!$B$11,"",IF(AC$2&lt;&gt;"Ready",AC$2,IF(AI85="OK",AG85,"INSUFFICIENT FUNDS")))</f>
        <v/>
      </c>
      <c r="AE86" s="6" t="str">
        <f>IF(AC86&gt;Scenario!$B$11,"",IF(AC$2&lt;&gt;"Ready",AC$2,IF(ISNUMBER(AD86),IF(AND(AC86&gt;=Scenario!$B$10,MOD(AC86-Scenario!$B$10,Scenario!$B$18)=0),Scenario!$B$8,0),"INSUFFICIENT FUNDS")))</f>
        <v/>
      </c>
      <c r="AF86" s="6" t="str">
        <f>IF(AC86&gt;Scenario!$B$11,"",IF(AC$2&lt;&gt;"Ready",AC$2,IF(ISNUMBER(AD86),(AD86+AE86)*(N('Option A'!$E$14)+N('Option A'!$E$15)+IF(Scenario!$B$13="Gross",0,0))/12+((N('Option A'!$E$12)+N('Option A'!$E$13))/12+IF(AND(AC86&gt;=Scenario!$B$10,MOD(AC86-Scenario!$B$10,Scenario!$B$18)=0),N('Option A'!$E$17)*N('Option A'!$E$18)+N('Option A'!$E$20),0)+IF(AC86=1,N('Option A'!$E$17)*N('Option A'!$E$19)+N('Option A'!$E$21),0)+IF(AC86=Scenario!$B$11,N('Option A'!$E$22),0)),"INSUFFICIENT FUNDS")))</f>
        <v/>
      </c>
      <c r="AG86" s="6" t="str">
        <f>IF(AC86&gt;Scenario!$B$11,"",IF(AC$2&lt;&gt;"Ready",AC$2,IF(ISNUMBER(AD86),IF((AD86+AE86)*(1+Scenario!$B$12/12)-AF86&lt;0,"INSUFFICIENT FUNDS",(AD86+AE86)*(1+Scenario!$B$12/12)-AF86),"INSUFFICIENT FUNDS")))</f>
        <v/>
      </c>
      <c r="AH86" s="6" t="str">
        <f>IF(AC86&gt;Scenario!$B$11,"",IF(AC$2&lt;&gt;"Ready",AC$2,IF(ISNUMBER(AG86),AH85+AF86,"INSUFFICIENT FUNDS")))</f>
        <v/>
      </c>
      <c r="AI86" t="str">
        <f>IF(AC86&gt;Scenario!$B$11,"",IF(AC$2&lt;&gt;"Ready",AC$2,IF(ISNUMBER(AG86),"OK","INSUFFICIENT FUNDS")))</f>
        <v/>
      </c>
      <c r="AJ86">
        <v>82</v>
      </c>
      <c r="AK86" s="6" t="str">
        <f>IF(AJ86&gt;Scenario!$B$11,"",IF(AJ$2&lt;&gt;"Ready",AJ$2,IF(AP85="OK",AN85,"INSUFFICIENT FUNDS")))</f>
        <v/>
      </c>
      <c r="AL86" s="6" t="str">
        <f>IF(AJ86&gt;Scenario!$B$11,"",IF(AJ$2&lt;&gt;"Ready",AJ$2,IF(ISNUMBER(AK86),IF(AND(AJ86&gt;=Scenario!$B$10,MOD(AJ86-Scenario!$B$10,Scenario!$B$18)=0),Scenario!$B$8,0),"INSUFFICIENT FUNDS")))</f>
        <v/>
      </c>
      <c r="AM86" s="6" t="str">
        <f>IF(AJ86&gt;Scenario!$B$11,"",IF(AJ$2&lt;&gt;"Ready",AJ$2,IF(ISNUMBER(AK86),(AK86+AL86)*(0+0+IF(Scenario!$B$13="Gross",0,0))/12+((0+0)/12+IF(AND(AJ86&gt;=Scenario!$B$10,MOD(AJ86-Scenario!$B$10,Scenario!$B$18)=0),0*0+0,0)+IF(AJ86=1,0*0+0,0)+IF(AJ86=Scenario!$B$11,0,0)),"INSUFFICIENT FUNDS")))</f>
        <v/>
      </c>
      <c r="AN86" s="6" t="str">
        <f>IF(AJ86&gt;Scenario!$B$11,"",IF(AJ$2&lt;&gt;"Ready",AJ$2,IF(ISNUMBER(AK86),IF((AK86+AL86)*(1+Scenario!$B$12/12)-AM86&lt;0,"INSUFFICIENT FUNDS",(AK86+AL86)*(1+Scenario!$B$12/12)-AM86),"INSUFFICIENT FUNDS")))</f>
        <v/>
      </c>
      <c r="AO86" s="6" t="str">
        <f>IF(AJ86&gt;Scenario!$B$11,"",IF(AJ$2&lt;&gt;"Ready",AJ$2,IF(ISNUMBER(AN86),AO85+AM86,"INSUFFICIENT FUNDS")))</f>
        <v/>
      </c>
      <c r="AP86" t="str">
        <f>IF(AJ86&gt;Scenario!$B$11,"",IF(AJ$2&lt;&gt;"Ready",AJ$2,IF(ISNUMBER(AN86),"OK","INSUFFICIENT FUNDS")))</f>
        <v/>
      </c>
    </row>
    <row r="87" spans="1:42" ht="32.1" customHeight="1" x14ac:dyDescent="0.2">
      <c r="A87">
        <v>83</v>
      </c>
      <c r="B87" s="6" t="str">
        <f>IF(A87&gt;Scenario!$B$11,"",IF(A$2&lt;&gt;"Ready",A$2,IF(G86="OK",E86,"INSUFFICIENT FUNDS")))</f>
        <v/>
      </c>
      <c r="C87" s="6" t="str">
        <f>IF(A87&gt;Scenario!$B$11,"",IF(A$2&lt;&gt;"Ready",A$2,IF(ISNUMBER(B87),IF(AND(A87&gt;=Scenario!$B$10,MOD(A87-Scenario!$B$10,Scenario!$B$18)=0),Scenario!$B$8,0),"INSUFFICIENT FUNDS")))</f>
        <v/>
      </c>
      <c r="D87" s="6" t="str">
        <f>IF(A87&gt;Scenario!$B$11,"",IF(A$2&lt;&gt;"Ready",A$2,IF(ISNUMBER(B87),(B87+C87)*(N('Option A'!$E$14)+N('Option A'!$E$15)+IF(Scenario!$B$13="Gross",N('Option A'!$E$16),0))/12+((N('Option A'!$E$12)+N('Option A'!$E$13))/12+IF(AND(A87&gt;=Scenario!$B$10,MOD(A87-Scenario!$B$10,Scenario!$B$18)=0),N('Option A'!$E$17)*N('Option A'!$E$18)+N('Option A'!$E$20),0)+IF(A87=1,N('Option A'!$E$17)*N('Option A'!$E$19)+N('Option A'!$E$21),0)+IF(A87=Scenario!$B$11,N('Option A'!$E$22),0)),"INSUFFICIENT FUNDS")))</f>
        <v/>
      </c>
      <c r="E87" s="6" t="str">
        <f>IF(A87&gt;Scenario!$B$11,"",IF(A$2&lt;&gt;"Ready",A$2,IF(ISNUMBER(B87),IF((B87+C87)*(1+Scenario!$B$12/12)-D87&lt;0,"INSUFFICIENT FUNDS",(B87+C87)*(1+Scenario!$B$12/12)-D87),"INSUFFICIENT FUNDS")))</f>
        <v/>
      </c>
      <c r="F87" s="6" t="str">
        <f>IF(A87&gt;Scenario!$B$11,"",IF(A$2&lt;&gt;"Ready",A$2,IF(ISNUMBER(E87),F86+D87,"INSUFFICIENT FUNDS")))</f>
        <v/>
      </c>
      <c r="G87" t="str">
        <f>IF(A87&gt;Scenario!$B$11,"",IF(A$2&lt;&gt;"Ready",A$2,IF(ISNUMBER(E87),"OK","INSUFFICIENT FUNDS")))</f>
        <v/>
      </c>
      <c r="H87">
        <v>83</v>
      </c>
      <c r="I87" s="6" t="str">
        <f>IF(H87&gt;Scenario!$B$11,"",IF(H$2&lt;&gt;"Ready",H$2,IF(N86="OK",L86,"INSUFFICIENT FUNDS")))</f>
        <v/>
      </c>
      <c r="J87" s="6" t="str">
        <f>IF(H87&gt;Scenario!$B$11,"",IF(H$2&lt;&gt;"Ready",H$2,IF(ISNUMBER(I87),IF(AND(H87&gt;=Scenario!$B$10,MOD(H87-Scenario!$B$10,Scenario!$B$18)=0),Scenario!$B$8,0),"INSUFFICIENT FUNDS")))</f>
        <v/>
      </c>
      <c r="K87" s="6" t="str">
        <f>IF(H87&gt;Scenario!$B$11,"",IF(H$2&lt;&gt;"Ready",H$2,IF(ISNUMBER(I87),(I87+J87)*(N('Option A'!$E$14)+N('Option A'!$E$15)+IF(Scenario!$B$13="Gross",N('Option A'!$E$16),0))/12+((0+0)/12+IF(AND(H87&gt;=Scenario!$B$10,MOD(H87-Scenario!$B$10,Scenario!$B$18)=0),N('Option A'!$E$17)*N('Option A'!$E$18)+N('Option A'!$E$20),0)+IF(H87=1,N('Option A'!$E$17)*N('Option A'!$E$19)+N('Option A'!$E$21),0)+IF(H87=Scenario!$B$11,N('Option A'!$E$22),0)),"INSUFFICIENT FUNDS")))</f>
        <v/>
      </c>
      <c r="L87" s="6" t="str">
        <f>IF(H87&gt;Scenario!$B$11,"",IF(H$2&lt;&gt;"Ready",H$2,IF(ISNUMBER(I87),IF((I87+J87)*(1+Scenario!$B$12/12)-K87&lt;0,"INSUFFICIENT FUNDS",(I87+J87)*(1+Scenario!$B$12/12)-K87),"INSUFFICIENT FUNDS")))</f>
        <v/>
      </c>
      <c r="M87" s="6" t="str">
        <f>IF(H87&gt;Scenario!$B$11,"",IF(H$2&lt;&gt;"Ready",H$2,IF(ISNUMBER(L87),M86+K87,"INSUFFICIENT FUNDS")))</f>
        <v/>
      </c>
      <c r="N87" t="str">
        <f>IF(H87&gt;Scenario!$B$11,"",IF(H$2&lt;&gt;"Ready",H$2,IF(ISNUMBER(L87),"OK","INSUFFICIENT FUNDS")))</f>
        <v/>
      </c>
      <c r="O87">
        <v>83</v>
      </c>
      <c r="P87" s="6" t="str">
        <f>IF(O87&gt;Scenario!$B$11,"",IF(O$2&lt;&gt;"Ready",O$2,IF(U86="OK",S86,"INSUFFICIENT FUNDS")))</f>
        <v/>
      </c>
      <c r="Q87" s="6" t="str">
        <f>IF(O87&gt;Scenario!$B$11,"",IF(O$2&lt;&gt;"Ready",O$2,IF(ISNUMBER(P87),IF(AND(O87&gt;=Scenario!$B$10,MOD(O87-Scenario!$B$10,Scenario!$B$18)=0),Scenario!$B$8,0),"INSUFFICIENT FUNDS")))</f>
        <v/>
      </c>
      <c r="R87" s="6" t="str">
        <f>IF(O87&gt;Scenario!$B$11,"",IF(O$2&lt;&gt;"Ready",O$2,IF(ISNUMBER(P87),(P87+Q87)*(0+N('Option A'!$E$15)+IF(Scenario!$B$13="Gross",N('Option A'!$E$16),0))/12+((N('Option A'!$E$12)+N('Option A'!$E$13))/12+IF(AND(O87&gt;=Scenario!$B$10,MOD(O87-Scenario!$B$10,Scenario!$B$18)=0),N('Option A'!$E$17)*N('Option A'!$E$18)+N('Option A'!$E$20),0)+IF(O87=1,N('Option A'!$E$17)*N('Option A'!$E$19)+N('Option A'!$E$21),0)+IF(O87=Scenario!$B$11,N('Option A'!$E$22),0)),"INSUFFICIENT FUNDS")))</f>
        <v/>
      </c>
      <c r="S87" s="6" t="str">
        <f>IF(O87&gt;Scenario!$B$11,"",IF(O$2&lt;&gt;"Ready",O$2,IF(ISNUMBER(P87),IF((P87+Q87)*(1+Scenario!$B$12/12)-R87&lt;0,"INSUFFICIENT FUNDS",(P87+Q87)*(1+Scenario!$B$12/12)-R87),"INSUFFICIENT FUNDS")))</f>
        <v/>
      </c>
      <c r="T87" s="6" t="str">
        <f>IF(O87&gt;Scenario!$B$11,"",IF(O$2&lt;&gt;"Ready",O$2,IF(ISNUMBER(S87),T86+R87,"INSUFFICIENT FUNDS")))</f>
        <v/>
      </c>
      <c r="U87" t="str">
        <f>IF(O87&gt;Scenario!$B$11,"",IF(O$2&lt;&gt;"Ready",O$2,IF(ISNUMBER(S87),"OK","INSUFFICIENT FUNDS")))</f>
        <v/>
      </c>
      <c r="V87">
        <v>83</v>
      </c>
      <c r="W87" s="6" t="str">
        <f>IF(V87&gt;Scenario!$B$11,"",IF(V$2&lt;&gt;"Ready",V$2,IF(AB86="OK",Z86,"INSUFFICIENT FUNDS")))</f>
        <v/>
      </c>
      <c r="X87" s="6" t="str">
        <f>IF(V87&gt;Scenario!$B$11,"",IF(V$2&lt;&gt;"Ready",V$2,IF(ISNUMBER(W87),IF(AND(V87&gt;=Scenario!$B$10,MOD(V87-Scenario!$B$10,Scenario!$B$18)=0),Scenario!$B$8,0),"INSUFFICIENT FUNDS")))</f>
        <v/>
      </c>
      <c r="Y87" s="6" t="str">
        <f>IF(V87&gt;Scenario!$B$11,"",IF(V$2&lt;&gt;"Ready",V$2,IF(ISNUMBER(W87),(W87+X87)*(N('Option A'!$E$14)+N('Option A'!$E$15)+IF(Scenario!$B$13="Gross",N('Option A'!$E$16),0))/12+((N('Option A'!$E$12)+N('Option A'!$E$13))/12+IF(AND(V87&gt;=Scenario!$B$10,MOD(V87-Scenario!$B$10,Scenario!$B$18)=0),0*0+0,0)+IF(V87=1,0*0+0,0)+IF(V87=Scenario!$B$11,0,0)),"INSUFFICIENT FUNDS")))</f>
        <v/>
      </c>
      <c r="Z87" s="6" t="str">
        <f>IF(V87&gt;Scenario!$B$11,"",IF(V$2&lt;&gt;"Ready",V$2,IF(ISNUMBER(W87),IF((W87+X87)*(1+Scenario!$B$12/12)-Y87&lt;0,"INSUFFICIENT FUNDS",(W87+X87)*(1+Scenario!$B$12/12)-Y87),"INSUFFICIENT FUNDS")))</f>
        <v/>
      </c>
      <c r="AA87" s="6" t="str">
        <f>IF(V87&gt;Scenario!$B$11,"",IF(V$2&lt;&gt;"Ready",V$2,IF(ISNUMBER(Z87),AA86+Y87,"INSUFFICIENT FUNDS")))</f>
        <v/>
      </c>
      <c r="AB87" t="str">
        <f>IF(V87&gt;Scenario!$B$11,"",IF(V$2&lt;&gt;"Ready",V$2,IF(ISNUMBER(Z87),"OK","INSUFFICIENT FUNDS")))</f>
        <v/>
      </c>
      <c r="AC87">
        <v>83</v>
      </c>
      <c r="AD87" s="6" t="str">
        <f>IF(AC87&gt;Scenario!$B$11,"",IF(AC$2&lt;&gt;"Ready",AC$2,IF(AI86="OK",AG86,"INSUFFICIENT FUNDS")))</f>
        <v/>
      </c>
      <c r="AE87" s="6" t="str">
        <f>IF(AC87&gt;Scenario!$B$11,"",IF(AC$2&lt;&gt;"Ready",AC$2,IF(ISNUMBER(AD87),IF(AND(AC87&gt;=Scenario!$B$10,MOD(AC87-Scenario!$B$10,Scenario!$B$18)=0),Scenario!$B$8,0),"INSUFFICIENT FUNDS")))</f>
        <v/>
      </c>
      <c r="AF87" s="6" t="str">
        <f>IF(AC87&gt;Scenario!$B$11,"",IF(AC$2&lt;&gt;"Ready",AC$2,IF(ISNUMBER(AD87),(AD87+AE87)*(N('Option A'!$E$14)+N('Option A'!$E$15)+IF(Scenario!$B$13="Gross",0,0))/12+((N('Option A'!$E$12)+N('Option A'!$E$13))/12+IF(AND(AC87&gt;=Scenario!$B$10,MOD(AC87-Scenario!$B$10,Scenario!$B$18)=0),N('Option A'!$E$17)*N('Option A'!$E$18)+N('Option A'!$E$20),0)+IF(AC87=1,N('Option A'!$E$17)*N('Option A'!$E$19)+N('Option A'!$E$21),0)+IF(AC87=Scenario!$B$11,N('Option A'!$E$22),0)),"INSUFFICIENT FUNDS")))</f>
        <v/>
      </c>
      <c r="AG87" s="6" t="str">
        <f>IF(AC87&gt;Scenario!$B$11,"",IF(AC$2&lt;&gt;"Ready",AC$2,IF(ISNUMBER(AD87),IF((AD87+AE87)*(1+Scenario!$B$12/12)-AF87&lt;0,"INSUFFICIENT FUNDS",(AD87+AE87)*(1+Scenario!$B$12/12)-AF87),"INSUFFICIENT FUNDS")))</f>
        <v/>
      </c>
      <c r="AH87" s="6" t="str">
        <f>IF(AC87&gt;Scenario!$B$11,"",IF(AC$2&lt;&gt;"Ready",AC$2,IF(ISNUMBER(AG87),AH86+AF87,"INSUFFICIENT FUNDS")))</f>
        <v/>
      </c>
      <c r="AI87" t="str">
        <f>IF(AC87&gt;Scenario!$B$11,"",IF(AC$2&lt;&gt;"Ready",AC$2,IF(ISNUMBER(AG87),"OK","INSUFFICIENT FUNDS")))</f>
        <v/>
      </c>
      <c r="AJ87">
        <v>83</v>
      </c>
      <c r="AK87" s="6" t="str">
        <f>IF(AJ87&gt;Scenario!$B$11,"",IF(AJ$2&lt;&gt;"Ready",AJ$2,IF(AP86="OK",AN86,"INSUFFICIENT FUNDS")))</f>
        <v/>
      </c>
      <c r="AL87" s="6" t="str">
        <f>IF(AJ87&gt;Scenario!$B$11,"",IF(AJ$2&lt;&gt;"Ready",AJ$2,IF(ISNUMBER(AK87),IF(AND(AJ87&gt;=Scenario!$B$10,MOD(AJ87-Scenario!$B$10,Scenario!$B$18)=0),Scenario!$B$8,0),"INSUFFICIENT FUNDS")))</f>
        <v/>
      </c>
      <c r="AM87" s="6" t="str">
        <f>IF(AJ87&gt;Scenario!$B$11,"",IF(AJ$2&lt;&gt;"Ready",AJ$2,IF(ISNUMBER(AK87),(AK87+AL87)*(0+0+IF(Scenario!$B$13="Gross",0,0))/12+((0+0)/12+IF(AND(AJ87&gt;=Scenario!$B$10,MOD(AJ87-Scenario!$B$10,Scenario!$B$18)=0),0*0+0,0)+IF(AJ87=1,0*0+0,0)+IF(AJ87=Scenario!$B$11,0,0)),"INSUFFICIENT FUNDS")))</f>
        <v/>
      </c>
      <c r="AN87" s="6" t="str">
        <f>IF(AJ87&gt;Scenario!$B$11,"",IF(AJ$2&lt;&gt;"Ready",AJ$2,IF(ISNUMBER(AK87),IF((AK87+AL87)*(1+Scenario!$B$12/12)-AM87&lt;0,"INSUFFICIENT FUNDS",(AK87+AL87)*(1+Scenario!$B$12/12)-AM87),"INSUFFICIENT FUNDS")))</f>
        <v/>
      </c>
      <c r="AO87" s="6" t="str">
        <f>IF(AJ87&gt;Scenario!$B$11,"",IF(AJ$2&lt;&gt;"Ready",AJ$2,IF(ISNUMBER(AN87),AO86+AM87,"INSUFFICIENT FUNDS")))</f>
        <v/>
      </c>
      <c r="AP87" t="str">
        <f>IF(AJ87&gt;Scenario!$B$11,"",IF(AJ$2&lt;&gt;"Ready",AJ$2,IF(ISNUMBER(AN87),"OK","INSUFFICIENT FUNDS")))</f>
        <v/>
      </c>
    </row>
    <row r="88" spans="1:42" ht="32.1" customHeight="1" x14ac:dyDescent="0.2">
      <c r="A88">
        <v>84</v>
      </c>
      <c r="B88" s="6" t="str">
        <f>IF(A88&gt;Scenario!$B$11,"",IF(A$2&lt;&gt;"Ready",A$2,IF(G87="OK",E87,"INSUFFICIENT FUNDS")))</f>
        <v/>
      </c>
      <c r="C88" s="6" t="str">
        <f>IF(A88&gt;Scenario!$B$11,"",IF(A$2&lt;&gt;"Ready",A$2,IF(ISNUMBER(B88),IF(AND(A88&gt;=Scenario!$B$10,MOD(A88-Scenario!$B$10,Scenario!$B$18)=0),Scenario!$B$8,0),"INSUFFICIENT FUNDS")))</f>
        <v/>
      </c>
      <c r="D88" s="6" t="str">
        <f>IF(A88&gt;Scenario!$B$11,"",IF(A$2&lt;&gt;"Ready",A$2,IF(ISNUMBER(B88),(B88+C88)*(N('Option A'!$E$14)+N('Option A'!$E$15)+IF(Scenario!$B$13="Gross",N('Option A'!$E$16),0))/12+((N('Option A'!$E$12)+N('Option A'!$E$13))/12+IF(AND(A88&gt;=Scenario!$B$10,MOD(A88-Scenario!$B$10,Scenario!$B$18)=0),N('Option A'!$E$17)*N('Option A'!$E$18)+N('Option A'!$E$20),0)+IF(A88=1,N('Option A'!$E$17)*N('Option A'!$E$19)+N('Option A'!$E$21),0)+IF(A88=Scenario!$B$11,N('Option A'!$E$22),0)),"INSUFFICIENT FUNDS")))</f>
        <v/>
      </c>
      <c r="E88" s="6" t="str">
        <f>IF(A88&gt;Scenario!$B$11,"",IF(A$2&lt;&gt;"Ready",A$2,IF(ISNUMBER(B88),IF((B88+C88)*(1+Scenario!$B$12/12)-D88&lt;0,"INSUFFICIENT FUNDS",(B88+C88)*(1+Scenario!$B$12/12)-D88),"INSUFFICIENT FUNDS")))</f>
        <v/>
      </c>
      <c r="F88" s="6" t="str">
        <f>IF(A88&gt;Scenario!$B$11,"",IF(A$2&lt;&gt;"Ready",A$2,IF(ISNUMBER(E88),F87+D88,"INSUFFICIENT FUNDS")))</f>
        <v/>
      </c>
      <c r="G88" t="str">
        <f>IF(A88&gt;Scenario!$B$11,"",IF(A$2&lt;&gt;"Ready",A$2,IF(ISNUMBER(E88),"OK","INSUFFICIENT FUNDS")))</f>
        <v/>
      </c>
      <c r="H88">
        <v>84</v>
      </c>
      <c r="I88" s="6" t="str">
        <f>IF(H88&gt;Scenario!$B$11,"",IF(H$2&lt;&gt;"Ready",H$2,IF(N87="OK",L87,"INSUFFICIENT FUNDS")))</f>
        <v/>
      </c>
      <c r="J88" s="6" t="str">
        <f>IF(H88&gt;Scenario!$B$11,"",IF(H$2&lt;&gt;"Ready",H$2,IF(ISNUMBER(I88),IF(AND(H88&gt;=Scenario!$B$10,MOD(H88-Scenario!$B$10,Scenario!$B$18)=0),Scenario!$B$8,0),"INSUFFICIENT FUNDS")))</f>
        <v/>
      </c>
      <c r="K88" s="6" t="str">
        <f>IF(H88&gt;Scenario!$B$11,"",IF(H$2&lt;&gt;"Ready",H$2,IF(ISNUMBER(I88),(I88+J88)*(N('Option A'!$E$14)+N('Option A'!$E$15)+IF(Scenario!$B$13="Gross",N('Option A'!$E$16),0))/12+((0+0)/12+IF(AND(H88&gt;=Scenario!$B$10,MOD(H88-Scenario!$B$10,Scenario!$B$18)=0),N('Option A'!$E$17)*N('Option A'!$E$18)+N('Option A'!$E$20),0)+IF(H88=1,N('Option A'!$E$17)*N('Option A'!$E$19)+N('Option A'!$E$21),0)+IF(H88=Scenario!$B$11,N('Option A'!$E$22),0)),"INSUFFICIENT FUNDS")))</f>
        <v/>
      </c>
      <c r="L88" s="6" t="str">
        <f>IF(H88&gt;Scenario!$B$11,"",IF(H$2&lt;&gt;"Ready",H$2,IF(ISNUMBER(I88),IF((I88+J88)*(1+Scenario!$B$12/12)-K88&lt;0,"INSUFFICIENT FUNDS",(I88+J88)*(1+Scenario!$B$12/12)-K88),"INSUFFICIENT FUNDS")))</f>
        <v/>
      </c>
      <c r="M88" s="6" t="str">
        <f>IF(H88&gt;Scenario!$B$11,"",IF(H$2&lt;&gt;"Ready",H$2,IF(ISNUMBER(L88),M87+K88,"INSUFFICIENT FUNDS")))</f>
        <v/>
      </c>
      <c r="N88" t="str">
        <f>IF(H88&gt;Scenario!$B$11,"",IF(H$2&lt;&gt;"Ready",H$2,IF(ISNUMBER(L88),"OK","INSUFFICIENT FUNDS")))</f>
        <v/>
      </c>
      <c r="O88">
        <v>84</v>
      </c>
      <c r="P88" s="6" t="str">
        <f>IF(O88&gt;Scenario!$B$11,"",IF(O$2&lt;&gt;"Ready",O$2,IF(U87="OK",S87,"INSUFFICIENT FUNDS")))</f>
        <v/>
      </c>
      <c r="Q88" s="6" t="str">
        <f>IF(O88&gt;Scenario!$B$11,"",IF(O$2&lt;&gt;"Ready",O$2,IF(ISNUMBER(P88),IF(AND(O88&gt;=Scenario!$B$10,MOD(O88-Scenario!$B$10,Scenario!$B$18)=0),Scenario!$B$8,0),"INSUFFICIENT FUNDS")))</f>
        <v/>
      </c>
      <c r="R88" s="6" t="str">
        <f>IF(O88&gt;Scenario!$B$11,"",IF(O$2&lt;&gt;"Ready",O$2,IF(ISNUMBER(P88),(P88+Q88)*(0+N('Option A'!$E$15)+IF(Scenario!$B$13="Gross",N('Option A'!$E$16),0))/12+((N('Option A'!$E$12)+N('Option A'!$E$13))/12+IF(AND(O88&gt;=Scenario!$B$10,MOD(O88-Scenario!$B$10,Scenario!$B$18)=0),N('Option A'!$E$17)*N('Option A'!$E$18)+N('Option A'!$E$20),0)+IF(O88=1,N('Option A'!$E$17)*N('Option A'!$E$19)+N('Option A'!$E$21),0)+IF(O88=Scenario!$B$11,N('Option A'!$E$22),0)),"INSUFFICIENT FUNDS")))</f>
        <v/>
      </c>
      <c r="S88" s="6" t="str">
        <f>IF(O88&gt;Scenario!$B$11,"",IF(O$2&lt;&gt;"Ready",O$2,IF(ISNUMBER(P88),IF((P88+Q88)*(1+Scenario!$B$12/12)-R88&lt;0,"INSUFFICIENT FUNDS",(P88+Q88)*(1+Scenario!$B$12/12)-R88),"INSUFFICIENT FUNDS")))</f>
        <v/>
      </c>
      <c r="T88" s="6" t="str">
        <f>IF(O88&gt;Scenario!$B$11,"",IF(O$2&lt;&gt;"Ready",O$2,IF(ISNUMBER(S88),T87+R88,"INSUFFICIENT FUNDS")))</f>
        <v/>
      </c>
      <c r="U88" t="str">
        <f>IF(O88&gt;Scenario!$B$11,"",IF(O$2&lt;&gt;"Ready",O$2,IF(ISNUMBER(S88),"OK","INSUFFICIENT FUNDS")))</f>
        <v/>
      </c>
      <c r="V88">
        <v>84</v>
      </c>
      <c r="W88" s="6" t="str">
        <f>IF(V88&gt;Scenario!$B$11,"",IF(V$2&lt;&gt;"Ready",V$2,IF(AB87="OK",Z87,"INSUFFICIENT FUNDS")))</f>
        <v/>
      </c>
      <c r="X88" s="6" t="str">
        <f>IF(V88&gt;Scenario!$B$11,"",IF(V$2&lt;&gt;"Ready",V$2,IF(ISNUMBER(W88),IF(AND(V88&gt;=Scenario!$B$10,MOD(V88-Scenario!$B$10,Scenario!$B$18)=0),Scenario!$B$8,0),"INSUFFICIENT FUNDS")))</f>
        <v/>
      </c>
      <c r="Y88" s="6" t="str">
        <f>IF(V88&gt;Scenario!$B$11,"",IF(V$2&lt;&gt;"Ready",V$2,IF(ISNUMBER(W88),(W88+X88)*(N('Option A'!$E$14)+N('Option A'!$E$15)+IF(Scenario!$B$13="Gross",N('Option A'!$E$16),0))/12+((N('Option A'!$E$12)+N('Option A'!$E$13))/12+IF(AND(V88&gt;=Scenario!$B$10,MOD(V88-Scenario!$B$10,Scenario!$B$18)=0),0*0+0,0)+IF(V88=1,0*0+0,0)+IF(V88=Scenario!$B$11,0,0)),"INSUFFICIENT FUNDS")))</f>
        <v/>
      </c>
      <c r="Z88" s="6" t="str">
        <f>IF(V88&gt;Scenario!$B$11,"",IF(V$2&lt;&gt;"Ready",V$2,IF(ISNUMBER(W88),IF((W88+X88)*(1+Scenario!$B$12/12)-Y88&lt;0,"INSUFFICIENT FUNDS",(W88+X88)*(1+Scenario!$B$12/12)-Y88),"INSUFFICIENT FUNDS")))</f>
        <v/>
      </c>
      <c r="AA88" s="6" t="str">
        <f>IF(V88&gt;Scenario!$B$11,"",IF(V$2&lt;&gt;"Ready",V$2,IF(ISNUMBER(Z88),AA87+Y88,"INSUFFICIENT FUNDS")))</f>
        <v/>
      </c>
      <c r="AB88" t="str">
        <f>IF(V88&gt;Scenario!$B$11,"",IF(V$2&lt;&gt;"Ready",V$2,IF(ISNUMBER(Z88),"OK","INSUFFICIENT FUNDS")))</f>
        <v/>
      </c>
      <c r="AC88">
        <v>84</v>
      </c>
      <c r="AD88" s="6" t="str">
        <f>IF(AC88&gt;Scenario!$B$11,"",IF(AC$2&lt;&gt;"Ready",AC$2,IF(AI87="OK",AG87,"INSUFFICIENT FUNDS")))</f>
        <v/>
      </c>
      <c r="AE88" s="6" t="str">
        <f>IF(AC88&gt;Scenario!$B$11,"",IF(AC$2&lt;&gt;"Ready",AC$2,IF(ISNUMBER(AD88),IF(AND(AC88&gt;=Scenario!$B$10,MOD(AC88-Scenario!$B$10,Scenario!$B$18)=0),Scenario!$B$8,0),"INSUFFICIENT FUNDS")))</f>
        <v/>
      </c>
      <c r="AF88" s="6" t="str">
        <f>IF(AC88&gt;Scenario!$B$11,"",IF(AC$2&lt;&gt;"Ready",AC$2,IF(ISNUMBER(AD88),(AD88+AE88)*(N('Option A'!$E$14)+N('Option A'!$E$15)+IF(Scenario!$B$13="Gross",0,0))/12+((N('Option A'!$E$12)+N('Option A'!$E$13))/12+IF(AND(AC88&gt;=Scenario!$B$10,MOD(AC88-Scenario!$B$10,Scenario!$B$18)=0),N('Option A'!$E$17)*N('Option A'!$E$18)+N('Option A'!$E$20),0)+IF(AC88=1,N('Option A'!$E$17)*N('Option A'!$E$19)+N('Option A'!$E$21),0)+IF(AC88=Scenario!$B$11,N('Option A'!$E$22),0)),"INSUFFICIENT FUNDS")))</f>
        <v/>
      </c>
      <c r="AG88" s="6" t="str">
        <f>IF(AC88&gt;Scenario!$B$11,"",IF(AC$2&lt;&gt;"Ready",AC$2,IF(ISNUMBER(AD88),IF((AD88+AE88)*(1+Scenario!$B$12/12)-AF88&lt;0,"INSUFFICIENT FUNDS",(AD88+AE88)*(1+Scenario!$B$12/12)-AF88),"INSUFFICIENT FUNDS")))</f>
        <v/>
      </c>
      <c r="AH88" s="6" t="str">
        <f>IF(AC88&gt;Scenario!$B$11,"",IF(AC$2&lt;&gt;"Ready",AC$2,IF(ISNUMBER(AG88),AH87+AF88,"INSUFFICIENT FUNDS")))</f>
        <v/>
      </c>
      <c r="AI88" t="str">
        <f>IF(AC88&gt;Scenario!$B$11,"",IF(AC$2&lt;&gt;"Ready",AC$2,IF(ISNUMBER(AG88),"OK","INSUFFICIENT FUNDS")))</f>
        <v/>
      </c>
      <c r="AJ88">
        <v>84</v>
      </c>
      <c r="AK88" s="6" t="str">
        <f>IF(AJ88&gt;Scenario!$B$11,"",IF(AJ$2&lt;&gt;"Ready",AJ$2,IF(AP87="OK",AN87,"INSUFFICIENT FUNDS")))</f>
        <v/>
      </c>
      <c r="AL88" s="6" t="str">
        <f>IF(AJ88&gt;Scenario!$B$11,"",IF(AJ$2&lt;&gt;"Ready",AJ$2,IF(ISNUMBER(AK88),IF(AND(AJ88&gt;=Scenario!$B$10,MOD(AJ88-Scenario!$B$10,Scenario!$B$18)=0),Scenario!$B$8,0),"INSUFFICIENT FUNDS")))</f>
        <v/>
      </c>
      <c r="AM88" s="6" t="str">
        <f>IF(AJ88&gt;Scenario!$B$11,"",IF(AJ$2&lt;&gt;"Ready",AJ$2,IF(ISNUMBER(AK88),(AK88+AL88)*(0+0+IF(Scenario!$B$13="Gross",0,0))/12+((0+0)/12+IF(AND(AJ88&gt;=Scenario!$B$10,MOD(AJ88-Scenario!$B$10,Scenario!$B$18)=0),0*0+0,0)+IF(AJ88=1,0*0+0,0)+IF(AJ88=Scenario!$B$11,0,0)),"INSUFFICIENT FUNDS")))</f>
        <v/>
      </c>
      <c r="AN88" s="6" t="str">
        <f>IF(AJ88&gt;Scenario!$B$11,"",IF(AJ$2&lt;&gt;"Ready",AJ$2,IF(ISNUMBER(AK88),IF((AK88+AL88)*(1+Scenario!$B$12/12)-AM88&lt;0,"INSUFFICIENT FUNDS",(AK88+AL88)*(1+Scenario!$B$12/12)-AM88),"INSUFFICIENT FUNDS")))</f>
        <v/>
      </c>
      <c r="AO88" s="6" t="str">
        <f>IF(AJ88&gt;Scenario!$B$11,"",IF(AJ$2&lt;&gt;"Ready",AJ$2,IF(ISNUMBER(AN88),AO87+AM88,"INSUFFICIENT FUNDS")))</f>
        <v/>
      </c>
      <c r="AP88" t="str">
        <f>IF(AJ88&gt;Scenario!$B$11,"",IF(AJ$2&lt;&gt;"Ready",AJ$2,IF(ISNUMBER(AN88),"OK","INSUFFICIENT FUNDS")))</f>
        <v/>
      </c>
    </row>
    <row r="89" spans="1:42" ht="32.1" customHeight="1" x14ac:dyDescent="0.2">
      <c r="A89">
        <v>85</v>
      </c>
      <c r="B89" s="6" t="str">
        <f>IF(A89&gt;Scenario!$B$11,"",IF(A$2&lt;&gt;"Ready",A$2,IF(G88="OK",E88,"INSUFFICIENT FUNDS")))</f>
        <v/>
      </c>
      <c r="C89" s="6" t="str">
        <f>IF(A89&gt;Scenario!$B$11,"",IF(A$2&lt;&gt;"Ready",A$2,IF(ISNUMBER(B89),IF(AND(A89&gt;=Scenario!$B$10,MOD(A89-Scenario!$B$10,Scenario!$B$18)=0),Scenario!$B$8,0),"INSUFFICIENT FUNDS")))</f>
        <v/>
      </c>
      <c r="D89" s="6" t="str">
        <f>IF(A89&gt;Scenario!$B$11,"",IF(A$2&lt;&gt;"Ready",A$2,IF(ISNUMBER(B89),(B89+C89)*(N('Option A'!$E$14)+N('Option A'!$E$15)+IF(Scenario!$B$13="Gross",N('Option A'!$E$16),0))/12+((N('Option A'!$E$12)+N('Option A'!$E$13))/12+IF(AND(A89&gt;=Scenario!$B$10,MOD(A89-Scenario!$B$10,Scenario!$B$18)=0),N('Option A'!$E$17)*N('Option A'!$E$18)+N('Option A'!$E$20),0)+IF(A89=1,N('Option A'!$E$17)*N('Option A'!$E$19)+N('Option A'!$E$21),0)+IF(A89=Scenario!$B$11,N('Option A'!$E$22),0)),"INSUFFICIENT FUNDS")))</f>
        <v/>
      </c>
      <c r="E89" s="6" t="str">
        <f>IF(A89&gt;Scenario!$B$11,"",IF(A$2&lt;&gt;"Ready",A$2,IF(ISNUMBER(B89),IF((B89+C89)*(1+Scenario!$B$12/12)-D89&lt;0,"INSUFFICIENT FUNDS",(B89+C89)*(1+Scenario!$B$12/12)-D89),"INSUFFICIENT FUNDS")))</f>
        <v/>
      </c>
      <c r="F89" s="6" t="str">
        <f>IF(A89&gt;Scenario!$B$11,"",IF(A$2&lt;&gt;"Ready",A$2,IF(ISNUMBER(E89),F88+D89,"INSUFFICIENT FUNDS")))</f>
        <v/>
      </c>
      <c r="G89" t="str">
        <f>IF(A89&gt;Scenario!$B$11,"",IF(A$2&lt;&gt;"Ready",A$2,IF(ISNUMBER(E89),"OK","INSUFFICIENT FUNDS")))</f>
        <v/>
      </c>
      <c r="H89">
        <v>85</v>
      </c>
      <c r="I89" s="6" t="str">
        <f>IF(H89&gt;Scenario!$B$11,"",IF(H$2&lt;&gt;"Ready",H$2,IF(N88="OK",L88,"INSUFFICIENT FUNDS")))</f>
        <v/>
      </c>
      <c r="J89" s="6" t="str">
        <f>IF(H89&gt;Scenario!$B$11,"",IF(H$2&lt;&gt;"Ready",H$2,IF(ISNUMBER(I89),IF(AND(H89&gt;=Scenario!$B$10,MOD(H89-Scenario!$B$10,Scenario!$B$18)=0),Scenario!$B$8,0),"INSUFFICIENT FUNDS")))</f>
        <v/>
      </c>
      <c r="K89" s="6" t="str">
        <f>IF(H89&gt;Scenario!$B$11,"",IF(H$2&lt;&gt;"Ready",H$2,IF(ISNUMBER(I89),(I89+J89)*(N('Option A'!$E$14)+N('Option A'!$E$15)+IF(Scenario!$B$13="Gross",N('Option A'!$E$16),0))/12+((0+0)/12+IF(AND(H89&gt;=Scenario!$B$10,MOD(H89-Scenario!$B$10,Scenario!$B$18)=0),N('Option A'!$E$17)*N('Option A'!$E$18)+N('Option A'!$E$20),0)+IF(H89=1,N('Option A'!$E$17)*N('Option A'!$E$19)+N('Option A'!$E$21),0)+IF(H89=Scenario!$B$11,N('Option A'!$E$22),0)),"INSUFFICIENT FUNDS")))</f>
        <v/>
      </c>
      <c r="L89" s="6" t="str">
        <f>IF(H89&gt;Scenario!$B$11,"",IF(H$2&lt;&gt;"Ready",H$2,IF(ISNUMBER(I89),IF((I89+J89)*(1+Scenario!$B$12/12)-K89&lt;0,"INSUFFICIENT FUNDS",(I89+J89)*(1+Scenario!$B$12/12)-K89),"INSUFFICIENT FUNDS")))</f>
        <v/>
      </c>
      <c r="M89" s="6" t="str">
        <f>IF(H89&gt;Scenario!$B$11,"",IF(H$2&lt;&gt;"Ready",H$2,IF(ISNUMBER(L89),M88+K89,"INSUFFICIENT FUNDS")))</f>
        <v/>
      </c>
      <c r="N89" t="str">
        <f>IF(H89&gt;Scenario!$B$11,"",IF(H$2&lt;&gt;"Ready",H$2,IF(ISNUMBER(L89),"OK","INSUFFICIENT FUNDS")))</f>
        <v/>
      </c>
      <c r="O89">
        <v>85</v>
      </c>
      <c r="P89" s="6" t="str">
        <f>IF(O89&gt;Scenario!$B$11,"",IF(O$2&lt;&gt;"Ready",O$2,IF(U88="OK",S88,"INSUFFICIENT FUNDS")))</f>
        <v/>
      </c>
      <c r="Q89" s="6" t="str">
        <f>IF(O89&gt;Scenario!$B$11,"",IF(O$2&lt;&gt;"Ready",O$2,IF(ISNUMBER(P89),IF(AND(O89&gt;=Scenario!$B$10,MOD(O89-Scenario!$B$10,Scenario!$B$18)=0),Scenario!$B$8,0),"INSUFFICIENT FUNDS")))</f>
        <v/>
      </c>
      <c r="R89" s="6" t="str">
        <f>IF(O89&gt;Scenario!$B$11,"",IF(O$2&lt;&gt;"Ready",O$2,IF(ISNUMBER(P89),(P89+Q89)*(0+N('Option A'!$E$15)+IF(Scenario!$B$13="Gross",N('Option A'!$E$16),0))/12+((N('Option A'!$E$12)+N('Option A'!$E$13))/12+IF(AND(O89&gt;=Scenario!$B$10,MOD(O89-Scenario!$B$10,Scenario!$B$18)=0),N('Option A'!$E$17)*N('Option A'!$E$18)+N('Option A'!$E$20),0)+IF(O89=1,N('Option A'!$E$17)*N('Option A'!$E$19)+N('Option A'!$E$21),0)+IF(O89=Scenario!$B$11,N('Option A'!$E$22),0)),"INSUFFICIENT FUNDS")))</f>
        <v/>
      </c>
      <c r="S89" s="6" t="str">
        <f>IF(O89&gt;Scenario!$B$11,"",IF(O$2&lt;&gt;"Ready",O$2,IF(ISNUMBER(P89),IF((P89+Q89)*(1+Scenario!$B$12/12)-R89&lt;0,"INSUFFICIENT FUNDS",(P89+Q89)*(1+Scenario!$B$12/12)-R89),"INSUFFICIENT FUNDS")))</f>
        <v/>
      </c>
      <c r="T89" s="6" t="str">
        <f>IF(O89&gt;Scenario!$B$11,"",IF(O$2&lt;&gt;"Ready",O$2,IF(ISNUMBER(S89),T88+R89,"INSUFFICIENT FUNDS")))</f>
        <v/>
      </c>
      <c r="U89" t="str">
        <f>IF(O89&gt;Scenario!$B$11,"",IF(O$2&lt;&gt;"Ready",O$2,IF(ISNUMBER(S89),"OK","INSUFFICIENT FUNDS")))</f>
        <v/>
      </c>
      <c r="V89">
        <v>85</v>
      </c>
      <c r="W89" s="6" t="str">
        <f>IF(V89&gt;Scenario!$B$11,"",IF(V$2&lt;&gt;"Ready",V$2,IF(AB88="OK",Z88,"INSUFFICIENT FUNDS")))</f>
        <v/>
      </c>
      <c r="X89" s="6" t="str">
        <f>IF(V89&gt;Scenario!$B$11,"",IF(V$2&lt;&gt;"Ready",V$2,IF(ISNUMBER(W89),IF(AND(V89&gt;=Scenario!$B$10,MOD(V89-Scenario!$B$10,Scenario!$B$18)=0),Scenario!$B$8,0),"INSUFFICIENT FUNDS")))</f>
        <v/>
      </c>
      <c r="Y89" s="6" t="str">
        <f>IF(V89&gt;Scenario!$B$11,"",IF(V$2&lt;&gt;"Ready",V$2,IF(ISNUMBER(W89),(W89+X89)*(N('Option A'!$E$14)+N('Option A'!$E$15)+IF(Scenario!$B$13="Gross",N('Option A'!$E$16),0))/12+((N('Option A'!$E$12)+N('Option A'!$E$13))/12+IF(AND(V89&gt;=Scenario!$B$10,MOD(V89-Scenario!$B$10,Scenario!$B$18)=0),0*0+0,0)+IF(V89=1,0*0+0,0)+IF(V89=Scenario!$B$11,0,0)),"INSUFFICIENT FUNDS")))</f>
        <v/>
      </c>
      <c r="Z89" s="6" t="str">
        <f>IF(V89&gt;Scenario!$B$11,"",IF(V$2&lt;&gt;"Ready",V$2,IF(ISNUMBER(W89),IF((W89+X89)*(1+Scenario!$B$12/12)-Y89&lt;0,"INSUFFICIENT FUNDS",(W89+X89)*(1+Scenario!$B$12/12)-Y89),"INSUFFICIENT FUNDS")))</f>
        <v/>
      </c>
      <c r="AA89" s="6" t="str">
        <f>IF(V89&gt;Scenario!$B$11,"",IF(V$2&lt;&gt;"Ready",V$2,IF(ISNUMBER(Z89),AA88+Y89,"INSUFFICIENT FUNDS")))</f>
        <v/>
      </c>
      <c r="AB89" t="str">
        <f>IF(V89&gt;Scenario!$B$11,"",IF(V$2&lt;&gt;"Ready",V$2,IF(ISNUMBER(Z89),"OK","INSUFFICIENT FUNDS")))</f>
        <v/>
      </c>
      <c r="AC89">
        <v>85</v>
      </c>
      <c r="AD89" s="6" t="str">
        <f>IF(AC89&gt;Scenario!$B$11,"",IF(AC$2&lt;&gt;"Ready",AC$2,IF(AI88="OK",AG88,"INSUFFICIENT FUNDS")))</f>
        <v/>
      </c>
      <c r="AE89" s="6" t="str">
        <f>IF(AC89&gt;Scenario!$B$11,"",IF(AC$2&lt;&gt;"Ready",AC$2,IF(ISNUMBER(AD89),IF(AND(AC89&gt;=Scenario!$B$10,MOD(AC89-Scenario!$B$10,Scenario!$B$18)=0),Scenario!$B$8,0),"INSUFFICIENT FUNDS")))</f>
        <v/>
      </c>
      <c r="AF89" s="6" t="str">
        <f>IF(AC89&gt;Scenario!$B$11,"",IF(AC$2&lt;&gt;"Ready",AC$2,IF(ISNUMBER(AD89),(AD89+AE89)*(N('Option A'!$E$14)+N('Option A'!$E$15)+IF(Scenario!$B$13="Gross",0,0))/12+((N('Option A'!$E$12)+N('Option A'!$E$13))/12+IF(AND(AC89&gt;=Scenario!$B$10,MOD(AC89-Scenario!$B$10,Scenario!$B$18)=0),N('Option A'!$E$17)*N('Option A'!$E$18)+N('Option A'!$E$20),0)+IF(AC89=1,N('Option A'!$E$17)*N('Option A'!$E$19)+N('Option A'!$E$21),0)+IF(AC89=Scenario!$B$11,N('Option A'!$E$22),0)),"INSUFFICIENT FUNDS")))</f>
        <v/>
      </c>
      <c r="AG89" s="6" t="str">
        <f>IF(AC89&gt;Scenario!$B$11,"",IF(AC$2&lt;&gt;"Ready",AC$2,IF(ISNUMBER(AD89),IF((AD89+AE89)*(1+Scenario!$B$12/12)-AF89&lt;0,"INSUFFICIENT FUNDS",(AD89+AE89)*(1+Scenario!$B$12/12)-AF89),"INSUFFICIENT FUNDS")))</f>
        <v/>
      </c>
      <c r="AH89" s="6" t="str">
        <f>IF(AC89&gt;Scenario!$B$11,"",IF(AC$2&lt;&gt;"Ready",AC$2,IF(ISNUMBER(AG89),AH88+AF89,"INSUFFICIENT FUNDS")))</f>
        <v/>
      </c>
      <c r="AI89" t="str">
        <f>IF(AC89&gt;Scenario!$B$11,"",IF(AC$2&lt;&gt;"Ready",AC$2,IF(ISNUMBER(AG89),"OK","INSUFFICIENT FUNDS")))</f>
        <v/>
      </c>
      <c r="AJ89">
        <v>85</v>
      </c>
      <c r="AK89" s="6" t="str">
        <f>IF(AJ89&gt;Scenario!$B$11,"",IF(AJ$2&lt;&gt;"Ready",AJ$2,IF(AP88="OK",AN88,"INSUFFICIENT FUNDS")))</f>
        <v/>
      </c>
      <c r="AL89" s="6" t="str">
        <f>IF(AJ89&gt;Scenario!$B$11,"",IF(AJ$2&lt;&gt;"Ready",AJ$2,IF(ISNUMBER(AK89),IF(AND(AJ89&gt;=Scenario!$B$10,MOD(AJ89-Scenario!$B$10,Scenario!$B$18)=0),Scenario!$B$8,0),"INSUFFICIENT FUNDS")))</f>
        <v/>
      </c>
      <c r="AM89" s="6" t="str">
        <f>IF(AJ89&gt;Scenario!$B$11,"",IF(AJ$2&lt;&gt;"Ready",AJ$2,IF(ISNUMBER(AK89),(AK89+AL89)*(0+0+IF(Scenario!$B$13="Gross",0,0))/12+((0+0)/12+IF(AND(AJ89&gt;=Scenario!$B$10,MOD(AJ89-Scenario!$B$10,Scenario!$B$18)=0),0*0+0,0)+IF(AJ89=1,0*0+0,0)+IF(AJ89=Scenario!$B$11,0,0)),"INSUFFICIENT FUNDS")))</f>
        <v/>
      </c>
      <c r="AN89" s="6" t="str">
        <f>IF(AJ89&gt;Scenario!$B$11,"",IF(AJ$2&lt;&gt;"Ready",AJ$2,IF(ISNUMBER(AK89),IF((AK89+AL89)*(1+Scenario!$B$12/12)-AM89&lt;0,"INSUFFICIENT FUNDS",(AK89+AL89)*(1+Scenario!$B$12/12)-AM89),"INSUFFICIENT FUNDS")))</f>
        <v/>
      </c>
      <c r="AO89" s="6" t="str">
        <f>IF(AJ89&gt;Scenario!$B$11,"",IF(AJ$2&lt;&gt;"Ready",AJ$2,IF(ISNUMBER(AN89),AO88+AM89,"INSUFFICIENT FUNDS")))</f>
        <v/>
      </c>
      <c r="AP89" t="str">
        <f>IF(AJ89&gt;Scenario!$B$11,"",IF(AJ$2&lt;&gt;"Ready",AJ$2,IF(ISNUMBER(AN89),"OK","INSUFFICIENT FUNDS")))</f>
        <v/>
      </c>
    </row>
    <row r="90" spans="1:42" ht="32.1" customHeight="1" x14ac:dyDescent="0.2">
      <c r="A90">
        <v>86</v>
      </c>
      <c r="B90" s="6" t="str">
        <f>IF(A90&gt;Scenario!$B$11,"",IF(A$2&lt;&gt;"Ready",A$2,IF(G89="OK",E89,"INSUFFICIENT FUNDS")))</f>
        <v/>
      </c>
      <c r="C90" s="6" t="str">
        <f>IF(A90&gt;Scenario!$B$11,"",IF(A$2&lt;&gt;"Ready",A$2,IF(ISNUMBER(B90),IF(AND(A90&gt;=Scenario!$B$10,MOD(A90-Scenario!$B$10,Scenario!$B$18)=0),Scenario!$B$8,0),"INSUFFICIENT FUNDS")))</f>
        <v/>
      </c>
      <c r="D90" s="6" t="str">
        <f>IF(A90&gt;Scenario!$B$11,"",IF(A$2&lt;&gt;"Ready",A$2,IF(ISNUMBER(B90),(B90+C90)*(N('Option A'!$E$14)+N('Option A'!$E$15)+IF(Scenario!$B$13="Gross",N('Option A'!$E$16),0))/12+((N('Option A'!$E$12)+N('Option A'!$E$13))/12+IF(AND(A90&gt;=Scenario!$B$10,MOD(A90-Scenario!$B$10,Scenario!$B$18)=0),N('Option A'!$E$17)*N('Option A'!$E$18)+N('Option A'!$E$20),0)+IF(A90=1,N('Option A'!$E$17)*N('Option A'!$E$19)+N('Option A'!$E$21),0)+IF(A90=Scenario!$B$11,N('Option A'!$E$22),0)),"INSUFFICIENT FUNDS")))</f>
        <v/>
      </c>
      <c r="E90" s="6" t="str">
        <f>IF(A90&gt;Scenario!$B$11,"",IF(A$2&lt;&gt;"Ready",A$2,IF(ISNUMBER(B90),IF((B90+C90)*(1+Scenario!$B$12/12)-D90&lt;0,"INSUFFICIENT FUNDS",(B90+C90)*(1+Scenario!$B$12/12)-D90),"INSUFFICIENT FUNDS")))</f>
        <v/>
      </c>
      <c r="F90" s="6" t="str">
        <f>IF(A90&gt;Scenario!$B$11,"",IF(A$2&lt;&gt;"Ready",A$2,IF(ISNUMBER(E90),F89+D90,"INSUFFICIENT FUNDS")))</f>
        <v/>
      </c>
      <c r="G90" t="str">
        <f>IF(A90&gt;Scenario!$B$11,"",IF(A$2&lt;&gt;"Ready",A$2,IF(ISNUMBER(E90),"OK","INSUFFICIENT FUNDS")))</f>
        <v/>
      </c>
      <c r="H90">
        <v>86</v>
      </c>
      <c r="I90" s="6" t="str">
        <f>IF(H90&gt;Scenario!$B$11,"",IF(H$2&lt;&gt;"Ready",H$2,IF(N89="OK",L89,"INSUFFICIENT FUNDS")))</f>
        <v/>
      </c>
      <c r="J90" s="6" t="str">
        <f>IF(H90&gt;Scenario!$B$11,"",IF(H$2&lt;&gt;"Ready",H$2,IF(ISNUMBER(I90),IF(AND(H90&gt;=Scenario!$B$10,MOD(H90-Scenario!$B$10,Scenario!$B$18)=0),Scenario!$B$8,0),"INSUFFICIENT FUNDS")))</f>
        <v/>
      </c>
      <c r="K90" s="6" t="str">
        <f>IF(H90&gt;Scenario!$B$11,"",IF(H$2&lt;&gt;"Ready",H$2,IF(ISNUMBER(I90),(I90+J90)*(N('Option A'!$E$14)+N('Option A'!$E$15)+IF(Scenario!$B$13="Gross",N('Option A'!$E$16),0))/12+((0+0)/12+IF(AND(H90&gt;=Scenario!$B$10,MOD(H90-Scenario!$B$10,Scenario!$B$18)=0),N('Option A'!$E$17)*N('Option A'!$E$18)+N('Option A'!$E$20),0)+IF(H90=1,N('Option A'!$E$17)*N('Option A'!$E$19)+N('Option A'!$E$21),0)+IF(H90=Scenario!$B$11,N('Option A'!$E$22),0)),"INSUFFICIENT FUNDS")))</f>
        <v/>
      </c>
      <c r="L90" s="6" t="str">
        <f>IF(H90&gt;Scenario!$B$11,"",IF(H$2&lt;&gt;"Ready",H$2,IF(ISNUMBER(I90),IF((I90+J90)*(1+Scenario!$B$12/12)-K90&lt;0,"INSUFFICIENT FUNDS",(I90+J90)*(1+Scenario!$B$12/12)-K90),"INSUFFICIENT FUNDS")))</f>
        <v/>
      </c>
      <c r="M90" s="6" t="str">
        <f>IF(H90&gt;Scenario!$B$11,"",IF(H$2&lt;&gt;"Ready",H$2,IF(ISNUMBER(L90),M89+K90,"INSUFFICIENT FUNDS")))</f>
        <v/>
      </c>
      <c r="N90" t="str">
        <f>IF(H90&gt;Scenario!$B$11,"",IF(H$2&lt;&gt;"Ready",H$2,IF(ISNUMBER(L90),"OK","INSUFFICIENT FUNDS")))</f>
        <v/>
      </c>
      <c r="O90">
        <v>86</v>
      </c>
      <c r="P90" s="6" t="str">
        <f>IF(O90&gt;Scenario!$B$11,"",IF(O$2&lt;&gt;"Ready",O$2,IF(U89="OK",S89,"INSUFFICIENT FUNDS")))</f>
        <v/>
      </c>
      <c r="Q90" s="6" t="str">
        <f>IF(O90&gt;Scenario!$B$11,"",IF(O$2&lt;&gt;"Ready",O$2,IF(ISNUMBER(P90),IF(AND(O90&gt;=Scenario!$B$10,MOD(O90-Scenario!$B$10,Scenario!$B$18)=0),Scenario!$B$8,0),"INSUFFICIENT FUNDS")))</f>
        <v/>
      </c>
      <c r="R90" s="6" t="str">
        <f>IF(O90&gt;Scenario!$B$11,"",IF(O$2&lt;&gt;"Ready",O$2,IF(ISNUMBER(P90),(P90+Q90)*(0+N('Option A'!$E$15)+IF(Scenario!$B$13="Gross",N('Option A'!$E$16),0))/12+((N('Option A'!$E$12)+N('Option A'!$E$13))/12+IF(AND(O90&gt;=Scenario!$B$10,MOD(O90-Scenario!$B$10,Scenario!$B$18)=0),N('Option A'!$E$17)*N('Option A'!$E$18)+N('Option A'!$E$20),0)+IF(O90=1,N('Option A'!$E$17)*N('Option A'!$E$19)+N('Option A'!$E$21),0)+IF(O90=Scenario!$B$11,N('Option A'!$E$22),0)),"INSUFFICIENT FUNDS")))</f>
        <v/>
      </c>
      <c r="S90" s="6" t="str">
        <f>IF(O90&gt;Scenario!$B$11,"",IF(O$2&lt;&gt;"Ready",O$2,IF(ISNUMBER(P90),IF((P90+Q90)*(1+Scenario!$B$12/12)-R90&lt;0,"INSUFFICIENT FUNDS",(P90+Q90)*(1+Scenario!$B$12/12)-R90),"INSUFFICIENT FUNDS")))</f>
        <v/>
      </c>
      <c r="T90" s="6" t="str">
        <f>IF(O90&gt;Scenario!$B$11,"",IF(O$2&lt;&gt;"Ready",O$2,IF(ISNUMBER(S90),T89+R90,"INSUFFICIENT FUNDS")))</f>
        <v/>
      </c>
      <c r="U90" t="str">
        <f>IF(O90&gt;Scenario!$B$11,"",IF(O$2&lt;&gt;"Ready",O$2,IF(ISNUMBER(S90),"OK","INSUFFICIENT FUNDS")))</f>
        <v/>
      </c>
      <c r="V90">
        <v>86</v>
      </c>
      <c r="W90" s="6" t="str">
        <f>IF(V90&gt;Scenario!$B$11,"",IF(V$2&lt;&gt;"Ready",V$2,IF(AB89="OK",Z89,"INSUFFICIENT FUNDS")))</f>
        <v/>
      </c>
      <c r="X90" s="6" t="str">
        <f>IF(V90&gt;Scenario!$B$11,"",IF(V$2&lt;&gt;"Ready",V$2,IF(ISNUMBER(W90),IF(AND(V90&gt;=Scenario!$B$10,MOD(V90-Scenario!$B$10,Scenario!$B$18)=0),Scenario!$B$8,0),"INSUFFICIENT FUNDS")))</f>
        <v/>
      </c>
      <c r="Y90" s="6" t="str">
        <f>IF(V90&gt;Scenario!$B$11,"",IF(V$2&lt;&gt;"Ready",V$2,IF(ISNUMBER(W90),(W90+X90)*(N('Option A'!$E$14)+N('Option A'!$E$15)+IF(Scenario!$B$13="Gross",N('Option A'!$E$16),0))/12+((N('Option A'!$E$12)+N('Option A'!$E$13))/12+IF(AND(V90&gt;=Scenario!$B$10,MOD(V90-Scenario!$B$10,Scenario!$B$18)=0),0*0+0,0)+IF(V90=1,0*0+0,0)+IF(V90=Scenario!$B$11,0,0)),"INSUFFICIENT FUNDS")))</f>
        <v/>
      </c>
      <c r="Z90" s="6" t="str">
        <f>IF(V90&gt;Scenario!$B$11,"",IF(V$2&lt;&gt;"Ready",V$2,IF(ISNUMBER(W90),IF((W90+X90)*(1+Scenario!$B$12/12)-Y90&lt;0,"INSUFFICIENT FUNDS",(W90+X90)*(1+Scenario!$B$12/12)-Y90),"INSUFFICIENT FUNDS")))</f>
        <v/>
      </c>
      <c r="AA90" s="6" t="str">
        <f>IF(V90&gt;Scenario!$B$11,"",IF(V$2&lt;&gt;"Ready",V$2,IF(ISNUMBER(Z90),AA89+Y90,"INSUFFICIENT FUNDS")))</f>
        <v/>
      </c>
      <c r="AB90" t="str">
        <f>IF(V90&gt;Scenario!$B$11,"",IF(V$2&lt;&gt;"Ready",V$2,IF(ISNUMBER(Z90),"OK","INSUFFICIENT FUNDS")))</f>
        <v/>
      </c>
      <c r="AC90">
        <v>86</v>
      </c>
      <c r="AD90" s="6" t="str">
        <f>IF(AC90&gt;Scenario!$B$11,"",IF(AC$2&lt;&gt;"Ready",AC$2,IF(AI89="OK",AG89,"INSUFFICIENT FUNDS")))</f>
        <v/>
      </c>
      <c r="AE90" s="6" t="str">
        <f>IF(AC90&gt;Scenario!$B$11,"",IF(AC$2&lt;&gt;"Ready",AC$2,IF(ISNUMBER(AD90),IF(AND(AC90&gt;=Scenario!$B$10,MOD(AC90-Scenario!$B$10,Scenario!$B$18)=0),Scenario!$B$8,0),"INSUFFICIENT FUNDS")))</f>
        <v/>
      </c>
      <c r="AF90" s="6" t="str">
        <f>IF(AC90&gt;Scenario!$B$11,"",IF(AC$2&lt;&gt;"Ready",AC$2,IF(ISNUMBER(AD90),(AD90+AE90)*(N('Option A'!$E$14)+N('Option A'!$E$15)+IF(Scenario!$B$13="Gross",0,0))/12+((N('Option A'!$E$12)+N('Option A'!$E$13))/12+IF(AND(AC90&gt;=Scenario!$B$10,MOD(AC90-Scenario!$B$10,Scenario!$B$18)=0),N('Option A'!$E$17)*N('Option A'!$E$18)+N('Option A'!$E$20),0)+IF(AC90=1,N('Option A'!$E$17)*N('Option A'!$E$19)+N('Option A'!$E$21),0)+IF(AC90=Scenario!$B$11,N('Option A'!$E$22),0)),"INSUFFICIENT FUNDS")))</f>
        <v/>
      </c>
      <c r="AG90" s="6" t="str">
        <f>IF(AC90&gt;Scenario!$B$11,"",IF(AC$2&lt;&gt;"Ready",AC$2,IF(ISNUMBER(AD90),IF((AD90+AE90)*(1+Scenario!$B$12/12)-AF90&lt;0,"INSUFFICIENT FUNDS",(AD90+AE90)*(1+Scenario!$B$12/12)-AF90),"INSUFFICIENT FUNDS")))</f>
        <v/>
      </c>
      <c r="AH90" s="6" t="str">
        <f>IF(AC90&gt;Scenario!$B$11,"",IF(AC$2&lt;&gt;"Ready",AC$2,IF(ISNUMBER(AG90),AH89+AF90,"INSUFFICIENT FUNDS")))</f>
        <v/>
      </c>
      <c r="AI90" t="str">
        <f>IF(AC90&gt;Scenario!$B$11,"",IF(AC$2&lt;&gt;"Ready",AC$2,IF(ISNUMBER(AG90),"OK","INSUFFICIENT FUNDS")))</f>
        <v/>
      </c>
      <c r="AJ90">
        <v>86</v>
      </c>
      <c r="AK90" s="6" t="str">
        <f>IF(AJ90&gt;Scenario!$B$11,"",IF(AJ$2&lt;&gt;"Ready",AJ$2,IF(AP89="OK",AN89,"INSUFFICIENT FUNDS")))</f>
        <v/>
      </c>
      <c r="AL90" s="6" t="str">
        <f>IF(AJ90&gt;Scenario!$B$11,"",IF(AJ$2&lt;&gt;"Ready",AJ$2,IF(ISNUMBER(AK90),IF(AND(AJ90&gt;=Scenario!$B$10,MOD(AJ90-Scenario!$B$10,Scenario!$B$18)=0),Scenario!$B$8,0),"INSUFFICIENT FUNDS")))</f>
        <v/>
      </c>
      <c r="AM90" s="6" t="str">
        <f>IF(AJ90&gt;Scenario!$B$11,"",IF(AJ$2&lt;&gt;"Ready",AJ$2,IF(ISNUMBER(AK90),(AK90+AL90)*(0+0+IF(Scenario!$B$13="Gross",0,0))/12+((0+0)/12+IF(AND(AJ90&gt;=Scenario!$B$10,MOD(AJ90-Scenario!$B$10,Scenario!$B$18)=0),0*0+0,0)+IF(AJ90=1,0*0+0,0)+IF(AJ90=Scenario!$B$11,0,0)),"INSUFFICIENT FUNDS")))</f>
        <v/>
      </c>
      <c r="AN90" s="6" t="str">
        <f>IF(AJ90&gt;Scenario!$B$11,"",IF(AJ$2&lt;&gt;"Ready",AJ$2,IF(ISNUMBER(AK90),IF((AK90+AL90)*(1+Scenario!$B$12/12)-AM90&lt;0,"INSUFFICIENT FUNDS",(AK90+AL90)*(1+Scenario!$B$12/12)-AM90),"INSUFFICIENT FUNDS")))</f>
        <v/>
      </c>
      <c r="AO90" s="6" t="str">
        <f>IF(AJ90&gt;Scenario!$B$11,"",IF(AJ$2&lt;&gt;"Ready",AJ$2,IF(ISNUMBER(AN90),AO89+AM90,"INSUFFICIENT FUNDS")))</f>
        <v/>
      </c>
      <c r="AP90" t="str">
        <f>IF(AJ90&gt;Scenario!$B$11,"",IF(AJ$2&lt;&gt;"Ready",AJ$2,IF(ISNUMBER(AN90),"OK","INSUFFICIENT FUNDS")))</f>
        <v/>
      </c>
    </row>
    <row r="91" spans="1:42" ht="32.1" customHeight="1" x14ac:dyDescent="0.2">
      <c r="A91">
        <v>87</v>
      </c>
      <c r="B91" s="6" t="str">
        <f>IF(A91&gt;Scenario!$B$11,"",IF(A$2&lt;&gt;"Ready",A$2,IF(G90="OK",E90,"INSUFFICIENT FUNDS")))</f>
        <v/>
      </c>
      <c r="C91" s="6" t="str">
        <f>IF(A91&gt;Scenario!$B$11,"",IF(A$2&lt;&gt;"Ready",A$2,IF(ISNUMBER(B91),IF(AND(A91&gt;=Scenario!$B$10,MOD(A91-Scenario!$B$10,Scenario!$B$18)=0),Scenario!$B$8,0),"INSUFFICIENT FUNDS")))</f>
        <v/>
      </c>
      <c r="D91" s="6" t="str">
        <f>IF(A91&gt;Scenario!$B$11,"",IF(A$2&lt;&gt;"Ready",A$2,IF(ISNUMBER(B91),(B91+C91)*(N('Option A'!$E$14)+N('Option A'!$E$15)+IF(Scenario!$B$13="Gross",N('Option A'!$E$16),0))/12+((N('Option A'!$E$12)+N('Option A'!$E$13))/12+IF(AND(A91&gt;=Scenario!$B$10,MOD(A91-Scenario!$B$10,Scenario!$B$18)=0),N('Option A'!$E$17)*N('Option A'!$E$18)+N('Option A'!$E$20),0)+IF(A91=1,N('Option A'!$E$17)*N('Option A'!$E$19)+N('Option A'!$E$21),0)+IF(A91=Scenario!$B$11,N('Option A'!$E$22),0)),"INSUFFICIENT FUNDS")))</f>
        <v/>
      </c>
      <c r="E91" s="6" t="str">
        <f>IF(A91&gt;Scenario!$B$11,"",IF(A$2&lt;&gt;"Ready",A$2,IF(ISNUMBER(B91),IF((B91+C91)*(1+Scenario!$B$12/12)-D91&lt;0,"INSUFFICIENT FUNDS",(B91+C91)*(1+Scenario!$B$12/12)-D91),"INSUFFICIENT FUNDS")))</f>
        <v/>
      </c>
      <c r="F91" s="6" t="str">
        <f>IF(A91&gt;Scenario!$B$11,"",IF(A$2&lt;&gt;"Ready",A$2,IF(ISNUMBER(E91),F90+D91,"INSUFFICIENT FUNDS")))</f>
        <v/>
      </c>
      <c r="G91" t="str">
        <f>IF(A91&gt;Scenario!$B$11,"",IF(A$2&lt;&gt;"Ready",A$2,IF(ISNUMBER(E91),"OK","INSUFFICIENT FUNDS")))</f>
        <v/>
      </c>
      <c r="H91">
        <v>87</v>
      </c>
      <c r="I91" s="6" t="str">
        <f>IF(H91&gt;Scenario!$B$11,"",IF(H$2&lt;&gt;"Ready",H$2,IF(N90="OK",L90,"INSUFFICIENT FUNDS")))</f>
        <v/>
      </c>
      <c r="J91" s="6" t="str">
        <f>IF(H91&gt;Scenario!$B$11,"",IF(H$2&lt;&gt;"Ready",H$2,IF(ISNUMBER(I91),IF(AND(H91&gt;=Scenario!$B$10,MOD(H91-Scenario!$B$10,Scenario!$B$18)=0),Scenario!$B$8,0),"INSUFFICIENT FUNDS")))</f>
        <v/>
      </c>
      <c r="K91" s="6" t="str">
        <f>IF(H91&gt;Scenario!$B$11,"",IF(H$2&lt;&gt;"Ready",H$2,IF(ISNUMBER(I91),(I91+J91)*(N('Option A'!$E$14)+N('Option A'!$E$15)+IF(Scenario!$B$13="Gross",N('Option A'!$E$16),0))/12+((0+0)/12+IF(AND(H91&gt;=Scenario!$B$10,MOD(H91-Scenario!$B$10,Scenario!$B$18)=0),N('Option A'!$E$17)*N('Option A'!$E$18)+N('Option A'!$E$20),0)+IF(H91=1,N('Option A'!$E$17)*N('Option A'!$E$19)+N('Option A'!$E$21),0)+IF(H91=Scenario!$B$11,N('Option A'!$E$22),0)),"INSUFFICIENT FUNDS")))</f>
        <v/>
      </c>
      <c r="L91" s="6" t="str">
        <f>IF(H91&gt;Scenario!$B$11,"",IF(H$2&lt;&gt;"Ready",H$2,IF(ISNUMBER(I91),IF((I91+J91)*(1+Scenario!$B$12/12)-K91&lt;0,"INSUFFICIENT FUNDS",(I91+J91)*(1+Scenario!$B$12/12)-K91),"INSUFFICIENT FUNDS")))</f>
        <v/>
      </c>
      <c r="M91" s="6" t="str">
        <f>IF(H91&gt;Scenario!$B$11,"",IF(H$2&lt;&gt;"Ready",H$2,IF(ISNUMBER(L91),M90+K91,"INSUFFICIENT FUNDS")))</f>
        <v/>
      </c>
      <c r="N91" t="str">
        <f>IF(H91&gt;Scenario!$B$11,"",IF(H$2&lt;&gt;"Ready",H$2,IF(ISNUMBER(L91),"OK","INSUFFICIENT FUNDS")))</f>
        <v/>
      </c>
      <c r="O91">
        <v>87</v>
      </c>
      <c r="P91" s="6" t="str">
        <f>IF(O91&gt;Scenario!$B$11,"",IF(O$2&lt;&gt;"Ready",O$2,IF(U90="OK",S90,"INSUFFICIENT FUNDS")))</f>
        <v/>
      </c>
      <c r="Q91" s="6" t="str">
        <f>IF(O91&gt;Scenario!$B$11,"",IF(O$2&lt;&gt;"Ready",O$2,IF(ISNUMBER(P91),IF(AND(O91&gt;=Scenario!$B$10,MOD(O91-Scenario!$B$10,Scenario!$B$18)=0),Scenario!$B$8,0),"INSUFFICIENT FUNDS")))</f>
        <v/>
      </c>
      <c r="R91" s="6" t="str">
        <f>IF(O91&gt;Scenario!$B$11,"",IF(O$2&lt;&gt;"Ready",O$2,IF(ISNUMBER(P91),(P91+Q91)*(0+N('Option A'!$E$15)+IF(Scenario!$B$13="Gross",N('Option A'!$E$16),0))/12+((N('Option A'!$E$12)+N('Option A'!$E$13))/12+IF(AND(O91&gt;=Scenario!$B$10,MOD(O91-Scenario!$B$10,Scenario!$B$18)=0),N('Option A'!$E$17)*N('Option A'!$E$18)+N('Option A'!$E$20),0)+IF(O91=1,N('Option A'!$E$17)*N('Option A'!$E$19)+N('Option A'!$E$21),0)+IF(O91=Scenario!$B$11,N('Option A'!$E$22),0)),"INSUFFICIENT FUNDS")))</f>
        <v/>
      </c>
      <c r="S91" s="6" t="str">
        <f>IF(O91&gt;Scenario!$B$11,"",IF(O$2&lt;&gt;"Ready",O$2,IF(ISNUMBER(P91),IF((P91+Q91)*(1+Scenario!$B$12/12)-R91&lt;0,"INSUFFICIENT FUNDS",(P91+Q91)*(1+Scenario!$B$12/12)-R91),"INSUFFICIENT FUNDS")))</f>
        <v/>
      </c>
      <c r="T91" s="6" t="str">
        <f>IF(O91&gt;Scenario!$B$11,"",IF(O$2&lt;&gt;"Ready",O$2,IF(ISNUMBER(S91),T90+R91,"INSUFFICIENT FUNDS")))</f>
        <v/>
      </c>
      <c r="U91" t="str">
        <f>IF(O91&gt;Scenario!$B$11,"",IF(O$2&lt;&gt;"Ready",O$2,IF(ISNUMBER(S91),"OK","INSUFFICIENT FUNDS")))</f>
        <v/>
      </c>
      <c r="V91">
        <v>87</v>
      </c>
      <c r="W91" s="6" t="str">
        <f>IF(V91&gt;Scenario!$B$11,"",IF(V$2&lt;&gt;"Ready",V$2,IF(AB90="OK",Z90,"INSUFFICIENT FUNDS")))</f>
        <v/>
      </c>
      <c r="X91" s="6" t="str">
        <f>IF(V91&gt;Scenario!$B$11,"",IF(V$2&lt;&gt;"Ready",V$2,IF(ISNUMBER(W91),IF(AND(V91&gt;=Scenario!$B$10,MOD(V91-Scenario!$B$10,Scenario!$B$18)=0),Scenario!$B$8,0),"INSUFFICIENT FUNDS")))</f>
        <v/>
      </c>
      <c r="Y91" s="6" t="str">
        <f>IF(V91&gt;Scenario!$B$11,"",IF(V$2&lt;&gt;"Ready",V$2,IF(ISNUMBER(W91),(W91+X91)*(N('Option A'!$E$14)+N('Option A'!$E$15)+IF(Scenario!$B$13="Gross",N('Option A'!$E$16),0))/12+((N('Option A'!$E$12)+N('Option A'!$E$13))/12+IF(AND(V91&gt;=Scenario!$B$10,MOD(V91-Scenario!$B$10,Scenario!$B$18)=0),0*0+0,0)+IF(V91=1,0*0+0,0)+IF(V91=Scenario!$B$11,0,0)),"INSUFFICIENT FUNDS")))</f>
        <v/>
      </c>
      <c r="Z91" s="6" t="str">
        <f>IF(V91&gt;Scenario!$B$11,"",IF(V$2&lt;&gt;"Ready",V$2,IF(ISNUMBER(W91),IF((W91+X91)*(1+Scenario!$B$12/12)-Y91&lt;0,"INSUFFICIENT FUNDS",(W91+X91)*(1+Scenario!$B$12/12)-Y91),"INSUFFICIENT FUNDS")))</f>
        <v/>
      </c>
      <c r="AA91" s="6" t="str">
        <f>IF(V91&gt;Scenario!$B$11,"",IF(V$2&lt;&gt;"Ready",V$2,IF(ISNUMBER(Z91),AA90+Y91,"INSUFFICIENT FUNDS")))</f>
        <v/>
      </c>
      <c r="AB91" t="str">
        <f>IF(V91&gt;Scenario!$B$11,"",IF(V$2&lt;&gt;"Ready",V$2,IF(ISNUMBER(Z91),"OK","INSUFFICIENT FUNDS")))</f>
        <v/>
      </c>
      <c r="AC91">
        <v>87</v>
      </c>
      <c r="AD91" s="6" t="str">
        <f>IF(AC91&gt;Scenario!$B$11,"",IF(AC$2&lt;&gt;"Ready",AC$2,IF(AI90="OK",AG90,"INSUFFICIENT FUNDS")))</f>
        <v/>
      </c>
      <c r="AE91" s="6" t="str">
        <f>IF(AC91&gt;Scenario!$B$11,"",IF(AC$2&lt;&gt;"Ready",AC$2,IF(ISNUMBER(AD91),IF(AND(AC91&gt;=Scenario!$B$10,MOD(AC91-Scenario!$B$10,Scenario!$B$18)=0),Scenario!$B$8,0),"INSUFFICIENT FUNDS")))</f>
        <v/>
      </c>
      <c r="AF91" s="6" t="str">
        <f>IF(AC91&gt;Scenario!$B$11,"",IF(AC$2&lt;&gt;"Ready",AC$2,IF(ISNUMBER(AD91),(AD91+AE91)*(N('Option A'!$E$14)+N('Option A'!$E$15)+IF(Scenario!$B$13="Gross",0,0))/12+((N('Option A'!$E$12)+N('Option A'!$E$13))/12+IF(AND(AC91&gt;=Scenario!$B$10,MOD(AC91-Scenario!$B$10,Scenario!$B$18)=0),N('Option A'!$E$17)*N('Option A'!$E$18)+N('Option A'!$E$20),0)+IF(AC91=1,N('Option A'!$E$17)*N('Option A'!$E$19)+N('Option A'!$E$21),0)+IF(AC91=Scenario!$B$11,N('Option A'!$E$22),0)),"INSUFFICIENT FUNDS")))</f>
        <v/>
      </c>
      <c r="AG91" s="6" t="str">
        <f>IF(AC91&gt;Scenario!$B$11,"",IF(AC$2&lt;&gt;"Ready",AC$2,IF(ISNUMBER(AD91),IF((AD91+AE91)*(1+Scenario!$B$12/12)-AF91&lt;0,"INSUFFICIENT FUNDS",(AD91+AE91)*(1+Scenario!$B$12/12)-AF91),"INSUFFICIENT FUNDS")))</f>
        <v/>
      </c>
      <c r="AH91" s="6" t="str">
        <f>IF(AC91&gt;Scenario!$B$11,"",IF(AC$2&lt;&gt;"Ready",AC$2,IF(ISNUMBER(AG91),AH90+AF91,"INSUFFICIENT FUNDS")))</f>
        <v/>
      </c>
      <c r="AI91" t="str">
        <f>IF(AC91&gt;Scenario!$B$11,"",IF(AC$2&lt;&gt;"Ready",AC$2,IF(ISNUMBER(AG91),"OK","INSUFFICIENT FUNDS")))</f>
        <v/>
      </c>
      <c r="AJ91">
        <v>87</v>
      </c>
      <c r="AK91" s="6" t="str">
        <f>IF(AJ91&gt;Scenario!$B$11,"",IF(AJ$2&lt;&gt;"Ready",AJ$2,IF(AP90="OK",AN90,"INSUFFICIENT FUNDS")))</f>
        <v/>
      </c>
      <c r="AL91" s="6" t="str">
        <f>IF(AJ91&gt;Scenario!$B$11,"",IF(AJ$2&lt;&gt;"Ready",AJ$2,IF(ISNUMBER(AK91),IF(AND(AJ91&gt;=Scenario!$B$10,MOD(AJ91-Scenario!$B$10,Scenario!$B$18)=0),Scenario!$B$8,0),"INSUFFICIENT FUNDS")))</f>
        <v/>
      </c>
      <c r="AM91" s="6" t="str">
        <f>IF(AJ91&gt;Scenario!$B$11,"",IF(AJ$2&lt;&gt;"Ready",AJ$2,IF(ISNUMBER(AK91),(AK91+AL91)*(0+0+IF(Scenario!$B$13="Gross",0,0))/12+((0+0)/12+IF(AND(AJ91&gt;=Scenario!$B$10,MOD(AJ91-Scenario!$B$10,Scenario!$B$18)=0),0*0+0,0)+IF(AJ91=1,0*0+0,0)+IF(AJ91=Scenario!$B$11,0,0)),"INSUFFICIENT FUNDS")))</f>
        <v/>
      </c>
      <c r="AN91" s="6" t="str">
        <f>IF(AJ91&gt;Scenario!$B$11,"",IF(AJ$2&lt;&gt;"Ready",AJ$2,IF(ISNUMBER(AK91),IF((AK91+AL91)*(1+Scenario!$B$12/12)-AM91&lt;0,"INSUFFICIENT FUNDS",(AK91+AL91)*(1+Scenario!$B$12/12)-AM91),"INSUFFICIENT FUNDS")))</f>
        <v/>
      </c>
      <c r="AO91" s="6" t="str">
        <f>IF(AJ91&gt;Scenario!$B$11,"",IF(AJ$2&lt;&gt;"Ready",AJ$2,IF(ISNUMBER(AN91),AO90+AM91,"INSUFFICIENT FUNDS")))</f>
        <v/>
      </c>
      <c r="AP91" t="str">
        <f>IF(AJ91&gt;Scenario!$B$11,"",IF(AJ$2&lt;&gt;"Ready",AJ$2,IF(ISNUMBER(AN91),"OK","INSUFFICIENT FUNDS")))</f>
        <v/>
      </c>
    </row>
    <row r="92" spans="1:42" ht="32.1" customHeight="1" x14ac:dyDescent="0.2">
      <c r="A92">
        <v>88</v>
      </c>
      <c r="B92" s="6" t="str">
        <f>IF(A92&gt;Scenario!$B$11,"",IF(A$2&lt;&gt;"Ready",A$2,IF(G91="OK",E91,"INSUFFICIENT FUNDS")))</f>
        <v/>
      </c>
      <c r="C92" s="6" t="str">
        <f>IF(A92&gt;Scenario!$B$11,"",IF(A$2&lt;&gt;"Ready",A$2,IF(ISNUMBER(B92),IF(AND(A92&gt;=Scenario!$B$10,MOD(A92-Scenario!$B$10,Scenario!$B$18)=0),Scenario!$B$8,0),"INSUFFICIENT FUNDS")))</f>
        <v/>
      </c>
      <c r="D92" s="6" t="str">
        <f>IF(A92&gt;Scenario!$B$11,"",IF(A$2&lt;&gt;"Ready",A$2,IF(ISNUMBER(B92),(B92+C92)*(N('Option A'!$E$14)+N('Option A'!$E$15)+IF(Scenario!$B$13="Gross",N('Option A'!$E$16),0))/12+((N('Option A'!$E$12)+N('Option A'!$E$13))/12+IF(AND(A92&gt;=Scenario!$B$10,MOD(A92-Scenario!$B$10,Scenario!$B$18)=0),N('Option A'!$E$17)*N('Option A'!$E$18)+N('Option A'!$E$20),0)+IF(A92=1,N('Option A'!$E$17)*N('Option A'!$E$19)+N('Option A'!$E$21),0)+IF(A92=Scenario!$B$11,N('Option A'!$E$22),0)),"INSUFFICIENT FUNDS")))</f>
        <v/>
      </c>
      <c r="E92" s="6" t="str">
        <f>IF(A92&gt;Scenario!$B$11,"",IF(A$2&lt;&gt;"Ready",A$2,IF(ISNUMBER(B92),IF((B92+C92)*(1+Scenario!$B$12/12)-D92&lt;0,"INSUFFICIENT FUNDS",(B92+C92)*(1+Scenario!$B$12/12)-D92),"INSUFFICIENT FUNDS")))</f>
        <v/>
      </c>
      <c r="F92" s="6" t="str">
        <f>IF(A92&gt;Scenario!$B$11,"",IF(A$2&lt;&gt;"Ready",A$2,IF(ISNUMBER(E92),F91+D92,"INSUFFICIENT FUNDS")))</f>
        <v/>
      </c>
      <c r="G92" t="str">
        <f>IF(A92&gt;Scenario!$B$11,"",IF(A$2&lt;&gt;"Ready",A$2,IF(ISNUMBER(E92),"OK","INSUFFICIENT FUNDS")))</f>
        <v/>
      </c>
      <c r="H92">
        <v>88</v>
      </c>
      <c r="I92" s="6" t="str">
        <f>IF(H92&gt;Scenario!$B$11,"",IF(H$2&lt;&gt;"Ready",H$2,IF(N91="OK",L91,"INSUFFICIENT FUNDS")))</f>
        <v/>
      </c>
      <c r="J92" s="6" t="str">
        <f>IF(H92&gt;Scenario!$B$11,"",IF(H$2&lt;&gt;"Ready",H$2,IF(ISNUMBER(I92),IF(AND(H92&gt;=Scenario!$B$10,MOD(H92-Scenario!$B$10,Scenario!$B$18)=0),Scenario!$B$8,0),"INSUFFICIENT FUNDS")))</f>
        <v/>
      </c>
      <c r="K92" s="6" t="str">
        <f>IF(H92&gt;Scenario!$B$11,"",IF(H$2&lt;&gt;"Ready",H$2,IF(ISNUMBER(I92),(I92+J92)*(N('Option A'!$E$14)+N('Option A'!$E$15)+IF(Scenario!$B$13="Gross",N('Option A'!$E$16),0))/12+((0+0)/12+IF(AND(H92&gt;=Scenario!$B$10,MOD(H92-Scenario!$B$10,Scenario!$B$18)=0),N('Option A'!$E$17)*N('Option A'!$E$18)+N('Option A'!$E$20),0)+IF(H92=1,N('Option A'!$E$17)*N('Option A'!$E$19)+N('Option A'!$E$21),0)+IF(H92=Scenario!$B$11,N('Option A'!$E$22),0)),"INSUFFICIENT FUNDS")))</f>
        <v/>
      </c>
      <c r="L92" s="6" t="str">
        <f>IF(H92&gt;Scenario!$B$11,"",IF(H$2&lt;&gt;"Ready",H$2,IF(ISNUMBER(I92),IF((I92+J92)*(1+Scenario!$B$12/12)-K92&lt;0,"INSUFFICIENT FUNDS",(I92+J92)*(1+Scenario!$B$12/12)-K92),"INSUFFICIENT FUNDS")))</f>
        <v/>
      </c>
      <c r="M92" s="6" t="str">
        <f>IF(H92&gt;Scenario!$B$11,"",IF(H$2&lt;&gt;"Ready",H$2,IF(ISNUMBER(L92),M91+K92,"INSUFFICIENT FUNDS")))</f>
        <v/>
      </c>
      <c r="N92" t="str">
        <f>IF(H92&gt;Scenario!$B$11,"",IF(H$2&lt;&gt;"Ready",H$2,IF(ISNUMBER(L92),"OK","INSUFFICIENT FUNDS")))</f>
        <v/>
      </c>
      <c r="O92">
        <v>88</v>
      </c>
      <c r="P92" s="6" t="str">
        <f>IF(O92&gt;Scenario!$B$11,"",IF(O$2&lt;&gt;"Ready",O$2,IF(U91="OK",S91,"INSUFFICIENT FUNDS")))</f>
        <v/>
      </c>
      <c r="Q92" s="6" t="str">
        <f>IF(O92&gt;Scenario!$B$11,"",IF(O$2&lt;&gt;"Ready",O$2,IF(ISNUMBER(P92),IF(AND(O92&gt;=Scenario!$B$10,MOD(O92-Scenario!$B$10,Scenario!$B$18)=0),Scenario!$B$8,0),"INSUFFICIENT FUNDS")))</f>
        <v/>
      </c>
      <c r="R92" s="6" t="str">
        <f>IF(O92&gt;Scenario!$B$11,"",IF(O$2&lt;&gt;"Ready",O$2,IF(ISNUMBER(P92),(P92+Q92)*(0+N('Option A'!$E$15)+IF(Scenario!$B$13="Gross",N('Option A'!$E$16),0))/12+((N('Option A'!$E$12)+N('Option A'!$E$13))/12+IF(AND(O92&gt;=Scenario!$B$10,MOD(O92-Scenario!$B$10,Scenario!$B$18)=0),N('Option A'!$E$17)*N('Option A'!$E$18)+N('Option A'!$E$20),0)+IF(O92=1,N('Option A'!$E$17)*N('Option A'!$E$19)+N('Option A'!$E$21),0)+IF(O92=Scenario!$B$11,N('Option A'!$E$22),0)),"INSUFFICIENT FUNDS")))</f>
        <v/>
      </c>
      <c r="S92" s="6" t="str">
        <f>IF(O92&gt;Scenario!$B$11,"",IF(O$2&lt;&gt;"Ready",O$2,IF(ISNUMBER(P92),IF((P92+Q92)*(1+Scenario!$B$12/12)-R92&lt;0,"INSUFFICIENT FUNDS",(P92+Q92)*(1+Scenario!$B$12/12)-R92),"INSUFFICIENT FUNDS")))</f>
        <v/>
      </c>
      <c r="T92" s="6" t="str">
        <f>IF(O92&gt;Scenario!$B$11,"",IF(O$2&lt;&gt;"Ready",O$2,IF(ISNUMBER(S92),T91+R92,"INSUFFICIENT FUNDS")))</f>
        <v/>
      </c>
      <c r="U92" t="str">
        <f>IF(O92&gt;Scenario!$B$11,"",IF(O$2&lt;&gt;"Ready",O$2,IF(ISNUMBER(S92),"OK","INSUFFICIENT FUNDS")))</f>
        <v/>
      </c>
      <c r="V92">
        <v>88</v>
      </c>
      <c r="W92" s="6" t="str">
        <f>IF(V92&gt;Scenario!$B$11,"",IF(V$2&lt;&gt;"Ready",V$2,IF(AB91="OK",Z91,"INSUFFICIENT FUNDS")))</f>
        <v/>
      </c>
      <c r="X92" s="6" t="str">
        <f>IF(V92&gt;Scenario!$B$11,"",IF(V$2&lt;&gt;"Ready",V$2,IF(ISNUMBER(W92),IF(AND(V92&gt;=Scenario!$B$10,MOD(V92-Scenario!$B$10,Scenario!$B$18)=0),Scenario!$B$8,0),"INSUFFICIENT FUNDS")))</f>
        <v/>
      </c>
      <c r="Y92" s="6" t="str">
        <f>IF(V92&gt;Scenario!$B$11,"",IF(V$2&lt;&gt;"Ready",V$2,IF(ISNUMBER(W92),(W92+X92)*(N('Option A'!$E$14)+N('Option A'!$E$15)+IF(Scenario!$B$13="Gross",N('Option A'!$E$16),0))/12+((N('Option A'!$E$12)+N('Option A'!$E$13))/12+IF(AND(V92&gt;=Scenario!$B$10,MOD(V92-Scenario!$B$10,Scenario!$B$18)=0),0*0+0,0)+IF(V92=1,0*0+0,0)+IF(V92=Scenario!$B$11,0,0)),"INSUFFICIENT FUNDS")))</f>
        <v/>
      </c>
      <c r="Z92" s="6" t="str">
        <f>IF(V92&gt;Scenario!$B$11,"",IF(V$2&lt;&gt;"Ready",V$2,IF(ISNUMBER(W92),IF((W92+X92)*(1+Scenario!$B$12/12)-Y92&lt;0,"INSUFFICIENT FUNDS",(W92+X92)*(1+Scenario!$B$12/12)-Y92),"INSUFFICIENT FUNDS")))</f>
        <v/>
      </c>
      <c r="AA92" s="6" t="str">
        <f>IF(V92&gt;Scenario!$B$11,"",IF(V$2&lt;&gt;"Ready",V$2,IF(ISNUMBER(Z92),AA91+Y92,"INSUFFICIENT FUNDS")))</f>
        <v/>
      </c>
      <c r="AB92" t="str">
        <f>IF(V92&gt;Scenario!$B$11,"",IF(V$2&lt;&gt;"Ready",V$2,IF(ISNUMBER(Z92),"OK","INSUFFICIENT FUNDS")))</f>
        <v/>
      </c>
      <c r="AC92">
        <v>88</v>
      </c>
      <c r="AD92" s="6" t="str">
        <f>IF(AC92&gt;Scenario!$B$11,"",IF(AC$2&lt;&gt;"Ready",AC$2,IF(AI91="OK",AG91,"INSUFFICIENT FUNDS")))</f>
        <v/>
      </c>
      <c r="AE92" s="6" t="str">
        <f>IF(AC92&gt;Scenario!$B$11,"",IF(AC$2&lt;&gt;"Ready",AC$2,IF(ISNUMBER(AD92),IF(AND(AC92&gt;=Scenario!$B$10,MOD(AC92-Scenario!$B$10,Scenario!$B$18)=0),Scenario!$B$8,0),"INSUFFICIENT FUNDS")))</f>
        <v/>
      </c>
      <c r="AF92" s="6" t="str">
        <f>IF(AC92&gt;Scenario!$B$11,"",IF(AC$2&lt;&gt;"Ready",AC$2,IF(ISNUMBER(AD92),(AD92+AE92)*(N('Option A'!$E$14)+N('Option A'!$E$15)+IF(Scenario!$B$13="Gross",0,0))/12+((N('Option A'!$E$12)+N('Option A'!$E$13))/12+IF(AND(AC92&gt;=Scenario!$B$10,MOD(AC92-Scenario!$B$10,Scenario!$B$18)=0),N('Option A'!$E$17)*N('Option A'!$E$18)+N('Option A'!$E$20),0)+IF(AC92=1,N('Option A'!$E$17)*N('Option A'!$E$19)+N('Option A'!$E$21),0)+IF(AC92=Scenario!$B$11,N('Option A'!$E$22),0)),"INSUFFICIENT FUNDS")))</f>
        <v/>
      </c>
      <c r="AG92" s="6" t="str">
        <f>IF(AC92&gt;Scenario!$B$11,"",IF(AC$2&lt;&gt;"Ready",AC$2,IF(ISNUMBER(AD92),IF((AD92+AE92)*(1+Scenario!$B$12/12)-AF92&lt;0,"INSUFFICIENT FUNDS",(AD92+AE92)*(1+Scenario!$B$12/12)-AF92),"INSUFFICIENT FUNDS")))</f>
        <v/>
      </c>
      <c r="AH92" s="6" t="str">
        <f>IF(AC92&gt;Scenario!$B$11,"",IF(AC$2&lt;&gt;"Ready",AC$2,IF(ISNUMBER(AG92),AH91+AF92,"INSUFFICIENT FUNDS")))</f>
        <v/>
      </c>
      <c r="AI92" t="str">
        <f>IF(AC92&gt;Scenario!$B$11,"",IF(AC$2&lt;&gt;"Ready",AC$2,IF(ISNUMBER(AG92),"OK","INSUFFICIENT FUNDS")))</f>
        <v/>
      </c>
      <c r="AJ92">
        <v>88</v>
      </c>
      <c r="AK92" s="6" t="str">
        <f>IF(AJ92&gt;Scenario!$B$11,"",IF(AJ$2&lt;&gt;"Ready",AJ$2,IF(AP91="OK",AN91,"INSUFFICIENT FUNDS")))</f>
        <v/>
      </c>
      <c r="AL92" s="6" t="str">
        <f>IF(AJ92&gt;Scenario!$B$11,"",IF(AJ$2&lt;&gt;"Ready",AJ$2,IF(ISNUMBER(AK92),IF(AND(AJ92&gt;=Scenario!$B$10,MOD(AJ92-Scenario!$B$10,Scenario!$B$18)=0),Scenario!$B$8,0),"INSUFFICIENT FUNDS")))</f>
        <v/>
      </c>
      <c r="AM92" s="6" t="str">
        <f>IF(AJ92&gt;Scenario!$B$11,"",IF(AJ$2&lt;&gt;"Ready",AJ$2,IF(ISNUMBER(AK92),(AK92+AL92)*(0+0+IF(Scenario!$B$13="Gross",0,0))/12+((0+0)/12+IF(AND(AJ92&gt;=Scenario!$B$10,MOD(AJ92-Scenario!$B$10,Scenario!$B$18)=0),0*0+0,0)+IF(AJ92=1,0*0+0,0)+IF(AJ92=Scenario!$B$11,0,0)),"INSUFFICIENT FUNDS")))</f>
        <v/>
      </c>
      <c r="AN92" s="6" t="str">
        <f>IF(AJ92&gt;Scenario!$B$11,"",IF(AJ$2&lt;&gt;"Ready",AJ$2,IF(ISNUMBER(AK92),IF((AK92+AL92)*(1+Scenario!$B$12/12)-AM92&lt;0,"INSUFFICIENT FUNDS",(AK92+AL92)*(1+Scenario!$B$12/12)-AM92),"INSUFFICIENT FUNDS")))</f>
        <v/>
      </c>
      <c r="AO92" s="6" t="str">
        <f>IF(AJ92&gt;Scenario!$B$11,"",IF(AJ$2&lt;&gt;"Ready",AJ$2,IF(ISNUMBER(AN92),AO91+AM92,"INSUFFICIENT FUNDS")))</f>
        <v/>
      </c>
      <c r="AP92" t="str">
        <f>IF(AJ92&gt;Scenario!$B$11,"",IF(AJ$2&lt;&gt;"Ready",AJ$2,IF(ISNUMBER(AN92),"OK","INSUFFICIENT FUNDS")))</f>
        <v/>
      </c>
    </row>
    <row r="93" spans="1:42" ht="32.1" customHeight="1" x14ac:dyDescent="0.2">
      <c r="A93">
        <v>89</v>
      </c>
      <c r="B93" s="6" t="str">
        <f>IF(A93&gt;Scenario!$B$11,"",IF(A$2&lt;&gt;"Ready",A$2,IF(G92="OK",E92,"INSUFFICIENT FUNDS")))</f>
        <v/>
      </c>
      <c r="C93" s="6" t="str">
        <f>IF(A93&gt;Scenario!$B$11,"",IF(A$2&lt;&gt;"Ready",A$2,IF(ISNUMBER(B93),IF(AND(A93&gt;=Scenario!$B$10,MOD(A93-Scenario!$B$10,Scenario!$B$18)=0),Scenario!$B$8,0),"INSUFFICIENT FUNDS")))</f>
        <v/>
      </c>
      <c r="D93" s="6" t="str">
        <f>IF(A93&gt;Scenario!$B$11,"",IF(A$2&lt;&gt;"Ready",A$2,IF(ISNUMBER(B93),(B93+C93)*(N('Option A'!$E$14)+N('Option A'!$E$15)+IF(Scenario!$B$13="Gross",N('Option A'!$E$16),0))/12+((N('Option A'!$E$12)+N('Option A'!$E$13))/12+IF(AND(A93&gt;=Scenario!$B$10,MOD(A93-Scenario!$B$10,Scenario!$B$18)=0),N('Option A'!$E$17)*N('Option A'!$E$18)+N('Option A'!$E$20),0)+IF(A93=1,N('Option A'!$E$17)*N('Option A'!$E$19)+N('Option A'!$E$21),0)+IF(A93=Scenario!$B$11,N('Option A'!$E$22),0)),"INSUFFICIENT FUNDS")))</f>
        <v/>
      </c>
      <c r="E93" s="6" t="str">
        <f>IF(A93&gt;Scenario!$B$11,"",IF(A$2&lt;&gt;"Ready",A$2,IF(ISNUMBER(B93),IF((B93+C93)*(1+Scenario!$B$12/12)-D93&lt;0,"INSUFFICIENT FUNDS",(B93+C93)*(1+Scenario!$B$12/12)-D93),"INSUFFICIENT FUNDS")))</f>
        <v/>
      </c>
      <c r="F93" s="6" t="str">
        <f>IF(A93&gt;Scenario!$B$11,"",IF(A$2&lt;&gt;"Ready",A$2,IF(ISNUMBER(E93),F92+D93,"INSUFFICIENT FUNDS")))</f>
        <v/>
      </c>
      <c r="G93" t="str">
        <f>IF(A93&gt;Scenario!$B$11,"",IF(A$2&lt;&gt;"Ready",A$2,IF(ISNUMBER(E93),"OK","INSUFFICIENT FUNDS")))</f>
        <v/>
      </c>
      <c r="H93">
        <v>89</v>
      </c>
      <c r="I93" s="6" t="str">
        <f>IF(H93&gt;Scenario!$B$11,"",IF(H$2&lt;&gt;"Ready",H$2,IF(N92="OK",L92,"INSUFFICIENT FUNDS")))</f>
        <v/>
      </c>
      <c r="J93" s="6" t="str">
        <f>IF(H93&gt;Scenario!$B$11,"",IF(H$2&lt;&gt;"Ready",H$2,IF(ISNUMBER(I93),IF(AND(H93&gt;=Scenario!$B$10,MOD(H93-Scenario!$B$10,Scenario!$B$18)=0),Scenario!$B$8,0),"INSUFFICIENT FUNDS")))</f>
        <v/>
      </c>
      <c r="K93" s="6" t="str">
        <f>IF(H93&gt;Scenario!$B$11,"",IF(H$2&lt;&gt;"Ready",H$2,IF(ISNUMBER(I93),(I93+J93)*(N('Option A'!$E$14)+N('Option A'!$E$15)+IF(Scenario!$B$13="Gross",N('Option A'!$E$16),0))/12+((0+0)/12+IF(AND(H93&gt;=Scenario!$B$10,MOD(H93-Scenario!$B$10,Scenario!$B$18)=0),N('Option A'!$E$17)*N('Option A'!$E$18)+N('Option A'!$E$20),0)+IF(H93=1,N('Option A'!$E$17)*N('Option A'!$E$19)+N('Option A'!$E$21),0)+IF(H93=Scenario!$B$11,N('Option A'!$E$22),0)),"INSUFFICIENT FUNDS")))</f>
        <v/>
      </c>
      <c r="L93" s="6" t="str">
        <f>IF(H93&gt;Scenario!$B$11,"",IF(H$2&lt;&gt;"Ready",H$2,IF(ISNUMBER(I93),IF((I93+J93)*(1+Scenario!$B$12/12)-K93&lt;0,"INSUFFICIENT FUNDS",(I93+J93)*(1+Scenario!$B$12/12)-K93),"INSUFFICIENT FUNDS")))</f>
        <v/>
      </c>
      <c r="M93" s="6" t="str">
        <f>IF(H93&gt;Scenario!$B$11,"",IF(H$2&lt;&gt;"Ready",H$2,IF(ISNUMBER(L93),M92+K93,"INSUFFICIENT FUNDS")))</f>
        <v/>
      </c>
      <c r="N93" t="str">
        <f>IF(H93&gt;Scenario!$B$11,"",IF(H$2&lt;&gt;"Ready",H$2,IF(ISNUMBER(L93),"OK","INSUFFICIENT FUNDS")))</f>
        <v/>
      </c>
      <c r="O93">
        <v>89</v>
      </c>
      <c r="P93" s="6" t="str">
        <f>IF(O93&gt;Scenario!$B$11,"",IF(O$2&lt;&gt;"Ready",O$2,IF(U92="OK",S92,"INSUFFICIENT FUNDS")))</f>
        <v/>
      </c>
      <c r="Q93" s="6" t="str">
        <f>IF(O93&gt;Scenario!$B$11,"",IF(O$2&lt;&gt;"Ready",O$2,IF(ISNUMBER(P93),IF(AND(O93&gt;=Scenario!$B$10,MOD(O93-Scenario!$B$10,Scenario!$B$18)=0),Scenario!$B$8,0),"INSUFFICIENT FUNDS")))</f>
        <v/>
      </c>
      <c r="R93" s="6" t="str">
        <f>IF(O93&gt;Scenario!$B$11,"",IF(O$2&lt;&gt;"Ready",O$2,IF(ISNUMBER(P93),(P93+Q93)*(0+N('Option A'!$E$15)+IF(Scenario!$B$13="Gross",N('Option A'!$E$16),0))/12+((N('Option A'!$E$12)+N('Option A'!$E$13))/12+IF(AND(O93&gt;=Scenario!$B$10,MOD(O93-Scenario!$B$10,Scenario!$B$18)=0),N('Option A'!$E$17)*N('Option A'!$E$18)+N('Option A'!$E$20),0)+IF(O93=1,N('Option A'!$E$17)*N('Option A'!$E$19)+N('Option A'!$E$21),0)+IF(O93=Scenario!$B$11,N('Option A'!$E$22),0)),"INSUFFICIENT FUNDS")))</f>
        <v/>
      </c>
      <c r="S93" s="6" t="str">
        <f>IF(O93&gt;Scenario!$B$11,"",IF(O$2&lt;&gt;"Ready",O$2,IF(ISNUMBER(P93),IF((P93+Q93)*(1+Scenario!$B$12/12)-R93&lt;0,"INSUFFICIENT FUNDS",(P93+Q93)*(1+Scenario!$B$12/12)-R93),"INSUFFICIENT FUNDS")))</f>
        <v/>
      </c>
      <c r="T93" s="6" t="str">
        <f>IF(O93&gt;Scenario!$B$11,"",IF(O$2&lt;&gt;"Ready",O$2,IF(ISNUMBER(S93),T92+R93,"INSUFFICIENT FUNDS")))</f>
        <v/>
      </c>
      <c r="U93" t="str">
        <f>IF(O93&gt;Scenario!$B$11,"",IF(O$2&lt;&gt;"Ready",O$2,IF(ISNUMBER(S93),"OK","INSUFFICIENT FUNDS")))</f>
        <v/>
      </c>
      <c r="V93">
        <v>89</v>
      </c>
      <c r="W93" s="6" t="str">
        <f>IF(V93&gt;Scenario!$B$11,"",IF(V$2&lt;&gt;"Ready",V$2,IF(AB92="OK",Z92,"INSUFFICIENT FUNDS")))</f>
        <v/>
      </c>
      <c r="X93" s="6" t="str">
        <f>IF(V93&gt;Scenario!$B$11,"",IF(V$2&lt;&gt;"Ready",V$2,IF(ISNUMBER(W93),IF(AND(V93&gt;=Scenario!$B$10,MOD(V93-Scenario!$B$10,Scenario!$B$18)=0),Scenario!$B$8,0),"INSUFFICIENT FUNDS")))</f>
        <v/>
      </c>
      <c r="Y93" s="6" t="str">
        <f>IF(V93&gt;Scenario!$B$11,"",IF(V$2&lt;&gt;"Ready",V$2,IF(ISNUMBER(W93),(W93+X93)*(N('Option A'!$E$14)+N('Option A'!$E$15)+IF(Scenario!$B$13="Gross",N('Option A'!$E$16),0))/12+((N('Option A'!$E$12)+N('Option A'!$E$13))/12+IF(AND(V93&gt;=Scenario!$B$10,MOD(V93-Scenario!$B$10,Scenario!$B$18)=0),0*0+0,0)+IF(V93=1,0*0+0,0)+IF(V93=Scenario!$B$11,0,0)),"INSUFFICIENT FUNDS")))</f>
        <v/>
      </c>
      <c r="Z93" s="6" t="str">
        <f>IF(V93&gt;Scenario!$B$11,"",IF(V$2&lt;&gt;"Ready",V$2,IF(ISNUMBER(W93),IF((W93+X93)*(1+Scenario!$B$12/12)-Y93&lt;0,"INSUFFICIENT FUNDS",(W93+X93)*(1+Scenario!$B$12/12)-Y93),"INSUFFICIENT FUNDS")))</f>
        <v/>
      </c>
      <c r="AA93" s="6" t="str">
        <f>IF(V93&gt;Scenario!$B$11,"",IF(V$2&lt;&gt;"Ready",V$2,IF(ISNUMBER(Z93),AA92+Y93,"INSUFFICIENT FUNDS")))</f>
        <v/>
      </c>
      <c r="AB93" t="str">
        <f>IF(V93&gt;Scenario!$B$11,"",IF(V$2&lt;&gt;"Ready",V$2,IF(ISNUMBER(Z93),"OK","INSUFFICIENT FUNDS")))</f>
        <v/>
      </c>
      <c r="AC93">
        <v>89</v>
      </c>
      <c r="AD93" s="6" t="str">
        <f>IF(AC93&gt;Scenario!$B$11,"",IF(AC$2&lt;&gt;"Ready",AC$2,IF(AI92="OK",AG92,"INSUFFICIENT FUNDS")))</f>
        <v/>
      </c>
      <c r="AE93" s="6" t="str">
        <f>IF(AC93&gt;Scenario!$B$11,"",IF(AC$2&lt;&gt;"Ready",AC$2,IF(ISNUMBER(AD93),IF(AND(AC93&gt;=Scenario!$B$10,MOD(AC93-Scenario!$B$10,Scenario!$B$18)=0),Scenario!$B$8,0),"INSUFFICIENT FUNDS")))</f>
        <v/>
      </c>
      <c r="AF93" s="6" t="str">
        <f>IF(AC93&gt;Scenario!$B$11,"",IF(AC$2&lt;&gt;"Ready",AC$2,IF(ISNUMBER(AD93),(AD93+AE93)*(N('Option A'!$E$14)+N('Option A'!$E$15)+IF(Scenario!$B$13="Gross",0,0))/12+((N('Option A'!$E$12)+N('Option A'!$E$13))/12+IF(AND(AC93&gt;=Scenario!$B$10,MOD(AC93-Scenario!$B$10,Scenario!$B$18)=0),N('Option A'!$E$17)*N('Option A'!$E$18)+N('Option A'!$E$20),0)+IF(AC93=1,N('Option A'!$E$17)*N('Option A'!$E$19)+N('Option A'!$E$21),0)+IF(AC93=Scenario!$B$11,N('Option A'!$E$22),0)),"INSUFFICIENT FUNDS")))</f>
        <v/>
      </c>
      <c r="AG93" s="6" t="str">
        <f>IF(AC93&gt;Scenario!$B$11,"",IF(AC$2&lt;&gt;"Ready",AC$2,IF(ISNUMBER(AD93),IF((AD93+AE93)*(1+Scenario!$B$12/12)-AF93&lt;0,"INSUFFICIENT FUNDS",(AD93+AE93)*(1+Scenario!$B$12/12)-AF93),"INSUFFICIENT FUNDS")))</f>
        <v/>
      </c>
      <c r="AH93" s="6" t="str">
        <f>IF(AC93&gt;Scenario!$B$11,"",IF(AC$2&lt;&gt;"Ready",AC$2,IF(ISNUMBER(AG93),AH92+AF93,"INSUFFICIENT FUNDS")))</f>
        <v/>
      </c>
      <c r="AI93" t="str">
        <f>IF(AC93&gt;Scenario!$B$11,"",IF(AC$2&lt;&gt;"Ready",AC$2,IF(ISNUMBER(AG93),"OK","INSUFFICIENT FUNDS")))</f>
        <v/>
      </c>
      <c r="AJ93">
        <v>89</v>
      </c>
      <c r="AK93" s="6" t="str">
        <f>IF(AJ93&gt;Scenario!$B$11,"",IF(AJ$2&lt;&gt;"Ready",AJ$2,IF(AP92="OK",AN92,"INSUFFICIENT FUNDS")))</f>
        <v/>
      </c>
      <c r="AL93" s="6" t="str">
        <f>IF(AJ93&gt;Scenario!$B$11,"",IF(AJ$2&lt;&gt;"Ready",AJ$2,IF(ISNUMBER(AK93),IF(AND(AJ93&gt;=Scenario!$B$10,MOD(AJ93-Scenario!$B$10,Scenario!$B$18)=0),Scenario!$B$8,0),"INSUFFICIENT FUNDS")))</f>
        <v/>
      </c>
      <c r="AM93" s="6" t="str">
        <f>IF(AJ93&gt;Scenario!$B$11,"",IF(AJ$2&lt;&gt;"Ready",AJ$2,IF(ISNUMBER(AK93),(AK93+AL93)*(0+0+IF(Scenario!$B$13="Gross",0,0))/12+((0+0)/12+IF(AND(AJ93&gt;=Scenario!$B$10,MOD(AJ93-Scenario!$B$10,Scenario!$B$18)=0),0*0+0,0)+IF(AJ93=1,0*0+0,0)+IF(AJ93=Scenario!$B$11,0,0)),"INSUFFICIENT FUNDS")))</f>
        <v/>
      </c>
      <c r="AN93" s="6" t="str">
        <f>IF(AJ93&gt;Scenario!$B$11,"",IF(AJ$2&lt;&gt;"Ready",AJ$2,IF(ISNUMBER(AK93),IF((AK93+AL93)*(1+Scenario!$B$12/12)-AM93&lt;0,"INSUFFICIENT FUNDS",(AK93+AL93)*(1+Scenario!$B$12/12)-AM93),"INSUFFICIENT FUNDS")))</f>
        <v/>
      </c>
      <c r="AO93" s="6" t="str">
        <f>IF(AJ93&gt;Scenario!$B$11,"",IF(AJ$2&lt;&gt;"Ready",AJ$2,IF(ISNUMBER(AN93),AO92+AM93,"INSUFFICIENT FUNDS")))</f>
        <v/>
      </c>
      <c r="AP93" t="str">
        <f>IF(AJ93&gt;Scenario!$B$11,"",IF(AJ$2&lt;&gt;"Ready",AJ$2,IF(ISNUMBER(AN93),"OK","INSUFFICIENT FUNDS")))</f>
        <v/>
      </c>
    </row>
    <row r="94" spans="1:42" ht="32.1" customHeight="1" x14ac:dyDescent="0.2">
      <c r="A94">
        <v>90</v>
      </c>
      <c r="B94" s="6" t="str">
        <f>IF(A94&gt;Scenario!$B$11,"",IF(A$2&lt;&gt;"Ready",A$2,IF(G93="OK",E93,"INSUFFICIENT FUNDS")))</f>
        <v/>
      </c>
      <c r="C94" s="6" t="str">
        <f>IF(A94&gt;Scenario!$B$11,"",IF(A$2&lt;&gt;"Ready",A$2,IF(ISNUMBER(B94),IF(AND(A94&gt;=Scenario!$B$10,MOD(A94-Scenario!$B$10,Scenario!$B$18)=0),Scenario!$B$8,0),"INSUFFICIENT FUNDS")))</f>
        <v/>
      </c>
      <c r="D94" s="6" t="str">
        <f>IF(A94&gt;Scenario!$B$11,"",IF(A$2&lt;&gt;"Ready",A$2,IF(ISNUMBER(B94),(B94+C94)*(N('Option A'!$E$14)+N('Option A'!$E$15)+IF(Scenario!$B$13="Gross",N('Option A'!$E$16),0))/12+((N('Option A'!$E$12)+N('Option A'!$E$13))/12+IF(AND(A94&gt;=Scenario!$B$10,MOD(A94-Scenario!$B$10,Scenario!$B$18)=0),N('Option A'!$E$17)*N('Option A'!$E$18)+N('Option A'!$E$20),0)+IF(A94=1,N('Option A'!$E$17)*N('Option A'!$E$19)+N('Option A'!$E$21),0)+IF(A94=Scenario!$B$11,N('Option A'!$E$22),0)),"INSUFFICIENT FUNDS")))</f>
        <v/>
      </c>
      <c r="E94" s="6" t="str">
        <f>IF(A94&gt;Scenario!$B$11,"",IF(A$2&lt;&gt;"Ready",A$2,IF(ISNUMBER(B94),IF((B94+C94)*(1+Scenario!$B$12/12)-D94&lt;0,"INSUFFICIENT FUNDS",(B94+C94)*(1+Scenario!$B$12/12)-D94),"INSUFFICIENT FUNDS")))</f>
        <v/>
      </c>
      <c r="F94" s="6" t="str">
        <f>IF(A94&gt;Scenario!$B$11,"",IF(A$2&lt;&gt;"Ready",A$2,IF(ISNUMBER(E94),F93+D94,"INSUFFICIENT FUNDS")))</f>
        <v/>
      </c>
      <c r="G94" t="str">
        <f>IF(A94&gt;Scenario!$B$11,"",IF(A$2&lt;&gt;"Ready",A$2,IF(ISNUMBER(E94),"OK","INSUFFICIENT FUNDS")))</f>
        <v/>
      </c>
      <c r="H94">
        <v>90</v>
      </c>
      <c r="I94" s="6" t="str">
        <f>IF(H94&gt;Scenario!$B$11,"",IF(H$2&lt;&gt;"Ready",H$2,IF(N93="OK",L93,"INSUFFICIENT FUNDS")))</f>
        <v/>
      </c>
      <c r="J94" s="6" t="str">
        <f>IF(H94&gt;Scenario!$B$11,"",IF(H$2&lt;&gt;"Ready",H$2,IF(ISNUMBER(I94),IF(AND(H94&gt;=Scenario!$B$10,MOD(H94-Scenario!$B$10,Scenario!$B$18)=0),Scenario!$B$8,0),"INSUFFICIENT FUNDS")))</f>
        <v/>
      </c>
      <c r="K94" s="6" t="str">
        <f>IF(H94&gt;Scenario!$B$11,"",IF(H$2&lt;&gt;"Ready",H$2,IF(ISNUMBER(I94),(I94+J94)*(N('Option A'!$E$14)+N('Option A'!$E$15)+IF(Scenario!$B$13="Gross",N('Option A'!$E$16),0))/12+((0+0)/12+IF(AND(H94&gt;=Scenario!$B$10,MOD(H94-Scenario!$B$10,Scenario!$B$18)=0),N('Option A'!$E$17)*N('Option A'!$E$18)+N('Option A'!$E$20),0)+IF(H94=1,N('Option A'!$E$17)*N('Option A'!$E$19)+N('Option A'!$E$21),0)+IF(H94=Scenario!$B$11,N('Option A'!$E$22),0)),"INSUFFICIENT FUNDS")))</f>
        <v/>
      </c>
      <c r="L94" s="6" t="str">
        <f>IF(H94&gt;Scenario!$B$11,"",IF(H$2&lt;&gt;"Ready",H$2,IF(ISNUMBER(I94),IF((I94+J94)*(1+Scenario!$B$12/12)-K94&lt;0,"INSUFFICIENT FUNDS",(I94+J94)*(1+Scenario!$B$12/12)-K94),"INSUFFICIENT FUNDS")))</f>
        <v/>
      </c>
      <c r="M94" s="6" t="str">
        <f>IF(H94&gt;Scenario!$B$11,"",IF(H$2&lt;&gt;"Ready",H$2,IF(ISNUMBER(L94),M93+K94,"INSUFFICIENT FUNDS")))</f>
        <v/>
      </c>
      <c r="N94" t="str">
        <f>IF(H94&gt;Scenario!$B$11,"",IF(H$2&lt;&gt;"Ready",H$2,IF(ISNUMBER(L94),"OK","INSUFFICIENT FUNDS")))</f>
        <v/>
      </c>
      <c r="O94">
        <v>90</v>
      </c>
      <c r="P94" s="6" t="str">
        <f>IF(O94&gt;Scenario!$B$11,"",IF(O$2&lt;&gt;"Ready",O$2,IF(U93="OK",S93,"INSUFFICIENT FUNDS")))</f>
        <v/>
      </c>
      <c r="Q94" s="6" t="str">
        <f>IF(O94&gt;Scenario!$B$11,"",IF(O$2&lt;&gt;"Ready",O$2,IF(ISNUMBER(P94),IF(AND(O94&gt;=Scenario!$B$10,MOD(O94-Scenario!$B$10,Scenario!$B$18)=0),Scenario!$B$8,0),"INSUFFICIENT FUNDS")))</f>
        <v/>
      </c>
      <c r="R94" s="6" t="str">
        <f>IF(O94&gt;Scenario!$B$11,"",IF(O$2&lt;&gt;"Ready",O$2,IF(ISNUMBER(P94),(P94+Q94)*(0+N('Option A'!$E$15)+IF(Scenario!$B$13="Gross",N('Option A'!$E$16),0))/12+((N('Option A'!$E$12)+N('Option A'!$E$13))/12+IF(AND(O94&gt;=Scenario!$B$10,MOD(O94-Scenario!$B$10,Scenario!$B$18)=0),N('Option A'!$E$17)*N('Option A'!$E$18)+N('Option A'!$E$20),0)+IF(O94=1,N('Option A'!$E$17)*N('Option A'!$E$19)+N('Option A'!$E$21),0)+IF(O94=Scenario!$B$11,N('Option A'!$E$22),0)),"INSUFFICIENT FUNDS")))</f>
        <v/>
      </c>
      <c r="S94" s="6" t="str">
        <f>IF(O94&gt;Scenario!$B$11,"",IF(O$2&lt;&gt;"Ready",O$2,IF(ISNUMBER(P94),IF((P94+Q94)*(1+Scenario!$B$12/12)-R94&lt;0,"INSUFFICIENT FUNDS",(P94+Q94)*(1+Scenario!$B$12/12)-R94),"INSUFFICIENT FUNDS")))</f>
        <v/>
      </c>
      <c r="T94" s="6" t="str">
        <f>IF(O94&gt;Scenario!$B$11,"",IF(O$2&lt;&gt;"Ready",O$2,IF(ISNUMBER(S94),T93+R94,"INSUFFICIENT FUNDS")))</f>
        <v/>
      </c>
      <c r="U94" t="str">
        <f>IF(O94&gt;Scenario!$B$11,"",IF(O$2&lt;&gt;"Ready",O$2,IF(ISNUMBER(S94),"OK","INSUFFICIENT FUNDS")))</f>
        <v/>
      </c>
      <c r="V94">
        <v>90</v>
      </c>
      <c r="W94" s="6" t="str">
        <f>IF(V94&gt;Scenario!$B$11,"",IF(V$2&lt;&gt;"Ready",V$2,IF(AB93="OK",Z93,"INSUFFICIENT FUNDS")))</f>
        <v/>
      </c>
      <c r="X94" s="6" t="str">
        <f>IF(V94&gt;Scenario!$B$11,"",IF(V$2&lt;&gt;"Ready",V$2,IF(ISNUMBER(W94),IF(AND(V94&gt;=Scenario!$B$10,MOD(V94-Scenario!$B$10,Scenario!$B$18)=0),Scenario!$B$8,0),"INSUFFICIENT FUNDS")))</f>
        <v/>
      </c>
      <c r="Y94" s="6" t="str">
        <f>IF(V94&gt;Scenario!$B$11,"",IF(V$2&lt;&gt;"Ready",V$2,IF(ISNUMBER(W94),(W94+X94)*(N('Option A'!$E$14)+N('Option A'!$E$15)+IF(Scenario!$B$13="Gross",N('Option A'!$E$16),0))/12+((N('Option A'!$E$12)+N('Option A'!$E$13))/12+IF(AND(V94&gt;=Scenario!$B$10,MOD(V94-Scenario!$B$10,Scenario!$B$18)=0),0*0+0,0)+IF(V94=1,0*0+0,0)+IF(V94=Scenario!$B$11,0,0)),"INSUFFICIENT FUNDS")))</f>
        <v/>
      </c>
      <c r="Z94" s="6" t="str">
        <f>IF(V94&gt;Scenario!$B$11,"",IF(V$2&lt;&gt;"Ready",V$2,IF(ISNUMBER(W94),IF((W94+X94)*(1+Scenario!$B$12/12)-Y94&lt;0,"INSUFFICIENT FUNDS",(W94+X94)*(1+Scenario!$B$12/12)-Y94),"INSUFFICIENT FUNDS")))</f>
        <v/>
      </c>
      <c r="AA94" s="6" t="str">
        <f>IF(V94&gt;Scenario!$B$11,"",IF(V$2&lt;&gt;"Ready",V$2,IF(ISNUMBER(Z94),AA93+Y94,"INSUFFICIENT FUNDS")))</f>
        <v/>
      </c>
      <c r="AB94" t="str">
        <f>IF(V94&gt;Scenario!$B$11,"",IF(V$2&lt;&gt;"Ready",V$2,IF(ISNUMBER(Z94),"OK","INSUFFICIENT FUNDS")))</f>
        <v/>
      </c>
      <c r="AC94">
        <v>90</v>
      </c>
      <c r="AD94" s="6" t="str">
        <f>IF(AC94&gt;Scenario!$B$11,"",IF(AC$2&lt;&gt;"Ready",AC$2,IF(AI93="OK",AG93,"INSUFFICIENT FUNDS")))</f>
        <v/>
      </c>
      <c r="AE94" s="6" t="str">
        <f>IF(AC94&gt;Scenario!$B$11,"",IF(AC$2&lt;&gt;"Ready",AC$2,IF(ISNUMBER(AD94),IF(AND(AC94&gt;=Scenario!$B$10,MOD(AC94-Scenario!$B$10,Scenario!$B$18)=0),Scenario!$B$8,0),"INSUFFICIENT FUNDS")))</f>
        <v/>
      </c>
      <c r="AF94" s="6" t="str">
        <f>IF(AC94&gt;Scenario!$B$11,"",IF(AC$2&lt;&gt;"Ready",AC$2,IF(ISNUMBER(AD94),(AD94+AE94)*(N('Option A'!$E$14)+N('Option A'!$E$15)+IF(Scenario!$B$13="Gross",0,0))/12+((N('Option A'!$E$12)+N('Option A'!$E$13))/12+IF(AND(AC94&gt;=Scenario!$B$10,MOD(AC94-Scenario!$B$10,Scenario!$B$18)=0),N('Option A'!$E$17)*N('Option A'!$E$18)+N('Option A'!$E$20),0)+IF(AC94=1,N('Option A'!$E$17)*N('Option A'!$E$19)+N('Option A'!$E$21),0)+IF(AC94=Scenario!$B$11,N('Option A'!$E$22),0)),"INSUFFICIENT FUNDS")))</f>
        <v/>
      </c>
      <c r="AG94" s="6" t="str">
        <f>IF(AC94&gt;Scenario!$B$11,"",IF(AC$2&lt;&gt;"Ready",AC$2,IF(ISNUMBER(AD94),IF((AD94+AE94)*(1+Scenario!$B$12/12)-AF94&lt;0,"INSUFFICIENT FUNDS",(AD94+AE94)*(1+Scenario!$B$12/12)-AF94),"INSUFFICIENT FUNDS")))</f>
        <v/>
      </c>
      <c r="AH94" s="6" t="str">
        <f>IF(AC94&gt;Scenario!$B$11,"",IF(AC$2&lt;&gt;"Ready",AC$2,IF(ISNUMBER(AG94),AH93+AF94,"INSUFFICIENT FUNDS")))</f>
        <v/>
      </c>
      <c r="AI94" t="str">
        <f>IF(AC94&gt;Scenario!$B$11,"",IF(AC$2&lt;&gt;"Ready",AC$2,IF(ISNUMBER(AG94),"OK","INSUFFICIENT FUNDS")))</f>
        <v/>
      </c>
      <c r="AJ94">
        <v>90</v>
      </c>
      <c r="AK94" s="6" t="str">
        <f>IF(AJ94&gt;Scenario!$B$11,"",IF(AJ$2&lt;&gt;"Ready",AJ$2,IF(AP93="OK",AN93,"INSUFFICIENT FUNDS")))</f>
        <v/>
      </c>
      <c r="AL94" s="6" t="str">
        <f>IF(AJ94&gt;Scenario!$B$11,"",IF(AJ$2&lt;&gt;"Ready",AJ$2,IF(ISNUMBER(AK94),IF(AND(AJ94&gt;=Scenario!$B$10,MOD(AJ94-Scenario!$B$10,Scenario!$B$18)=0),Scenario!$B$8,0),"INSUFFICIENT FUNDS")))</f>
        <v/>
      </c>
      <c r="AM94" s="6" t="str">
        <f>IF(AJ94&gt;Scenario!$B$11,"",IF(AJ$2&lt;&gt;"Ready",AJ$2,IF(ISNUMBER(AK94),(AK94+AL94)*(0+0+IF(Scenario!$B$13="Gross",0,0))/12+((0+0)/12+IF(AND(AJ94&gt;=Scenario!$B$10,MOD(AJ94-Scenario!$B$10,Scenario!$B$18)=0),0*0+0,0)+IF(AJ94=1,0*0+0,0)+IF(AJ94=Scenario!$B$11,0,0)),"INSUFFICIENT FUNDS")))</f>
        <v/>
      </c>
      <c r="AN94" s="6" t="str">
        <f>IF(AJ94&gt;Scenario!$B$11,"",IF(AJ$2&lt;&gt;"Ready",AJ$2,IF(ISNUMBER(AK94),IF((AK94+AL94)*(1+Scenario!$B$12/12)-AM94&lt;0,"INSUFFICIENT FUNDS",(AK94+AL94)*(1+Scenario!$B$12/12)-AM94),"INSUFFICIENT FUNDS")))</f>
        <v/>
      </c>
      <c r="AO94" s="6" t="str">
        <f>IF(AJ94&gt;Scenario!$B$11,"",IF(AJ$2&lt;&gt;"Ready",AJ$2,IF(ISNUMBER(AN94),AO93+AM94,"INSUFFICIENT FUNDS")))</f>
        <v/>
      </c>
      <c r="AP94" t="str">
        <f>IF(AJ94&gt;Scenario!$B$11,"",IF(AJ$2&lt;&gt;"Ready",AJ$2,IF(ISNUMBER(AN94),"OK","INSUFFICIENT FUNDS")))</f>
        <v/>
      </c>
    </row>
    <row r="95" spans="1:42" ht="32.1" customHeight="1" x14ac:dyDescent="0.2">
      <c r="A95">
        <v>91</v>
      </c>
      <c r="B95" s="6" t="str">
        <f>IF(A95&gt;Scenario!$B$11,"",IF(A$2&lt;&gt;"Ready",A$2,IF(G94="OK",E94,"INSUFFICIENT FUNDS")))</f>
        <v/>
      </c>
      <c r="C95" s="6" t="str">
        <f>IF(A95&gt;Scenario!$B$11,"",IF(A$2&lt;&gt;"Ready",A$2,IF(ISNUMBER(B95),IF(AND(A95&gt;=Scenario!$B$10,MOD(A95-Scenario!$B$10,Scenario!$B$18)=0),Scenario!$B$8,0),"INSUFFICIENT FUNDS")))</f>
        <v/>
      </c>
      <c r="D95" s="6" t="str">
        <f>IF(A95&gt;Scenario!$B$11,"",IF(A$2&lt;&gt;"Ready",A$2,IF(ISNUMBER(B95),(B95+C95)*(N('Option A'!$E$14)+N('Option A'!$E$15)+IF(Scenario!$B$13="Gross",N('Option A'!$E$16),0))/12+((N('Option A'!$E$12)+N('Option A'!$E$13))/12+IF(AND(A95&gt;=Scenario!$B$10,MOD(A95-Scenario!$B$10,Scenario!$B$18)=0),N('Option A'!$E$17)*N('Option A'!$E$18)+N('Option A'!$E$20),0)+IF(A95=1,N('Option A'!$E$17)*N('Option A'!$E$19)+N('Option A'!$E$21),0)+IF(A95=Scenario!$B$11,N('Option A'!$E$22),0)),"INSUFFICIENT FUNDS")))</f>
        <v/>
      </c>
      <c r="E95" s="6" t="str">
        <f>IF(A95&gt;Scenario!$B$11,"",IF(A$2&lt;&gt;"Ready",A$2,IF(ISNUMBER(B95),IF((B95+C95)*(1+Scenario!$B$12/12)-D95&lt;0,"INSUFFICIENT FUNDS",(B95+C95)*(1+Scenario!$B$12/12)-D95),"INSUFFICIENT FUNDS")))</f>
        <v/>
      </c>
      <c r="F95" s="6" t="str">
        <f>IF(A95&gt;Scenario!$B$11,"",IF(A$2&lt;&gt;"Ready",A$2,IF(ISNUMBER(E95),F94+D95,"INSUFFICIENT FUNDS")))</f>
        <v/>
      </c>
      <c r="G95" t="str">
        <f>IF(A95&gt;Scenario!$B$11,"",IF(A$2&lt;&gt;"Ready",A$2,IF(ISNUMBER(E95),"OK","INSUFFICIENT FUNDS")))</f>
        <v/>
      </c>
      <c r="H95">
        <v>91</v>
      </c>
      <c r="I95" s="6" t="str">
        <f>IF(H95&gt;Scenario!$B$11,"",IF(H$2&lt;&gt;"Ready",H$2,IF(N94="OK",L94,"INSUFFICIENT FUNDS")))</f>
        <v/>
      </c>
      <c r="J95" s="6" t="str">
        <f>IF(H95&gt;Scenario!$B$11,"",IF(H$2&lt;&gt;"Ready",H$2,IF(ISNUMBER(I95),IF(AND(H95&gt;=Scenario!$B$10,MOD(H95-Scenario!$B$10,Scenario!$B$18)=0),Scenario!$B$8,0),"INSUFFICIENT FUNDS")))</f>
        <v/>
      </c>
      <c r="K95" s="6" t="str">
        <f>IF(H95&gt;Scenario!$B$11,"",IF(H$2&lt;&gt;"Ready",H$2,IF(ISNUMBER(I95),(I95+J95)*(N('Option A'!$E$14)+N('Option A'!$E$15)+IF(Scenario!$B$13="Gross",N('Option A'!$E$16),0))/12+((0+0)/12+IF(AND(H95&gt;=Scenario!$B$10,MOD(H95-Scenario!$B$10,Scenario!$B$18)=0),N('Option A'!$E$17)*N('Option A'!$E$18)+N('Option A'!$E$20),0)+IF(H95=1,N('Option A'!$E$17)*N('Option A'!$E$19)+N('Option A'!$E$21),0)+IF(H95=Scenario!$B$11,N('Option A'!$E$22),0)),"INSUFFICIENT FUNDS")))</f>
        <v/>
      </c>
      <c r="L95" s="6" t="str">
        <f>IF(H95&gt;Scenario!$B$11,"",IF(H$2&lt;&gt;"Ready",H$2,IF(ISNUMBER(I95),IF((I95+J95)*(1+Scenario!$B$12/12)-K95&lt;0,"INSUFFICIENT FUNDS",(I95+J95)*(1+Scenario!$B$12/12)-K95),"INSUFFICIENT FUNDS")))</f>
        <v/>
      </c>
      <c r="M95" s="6" t="str">
        <f>IF(H95&gt;Scenario!$B$11,"",IF(H$2&lt;&gt;"Ready",H$2,IF(ISNUMBER(L95),M94+K95,"INSUFFICIENT FUNDS")))</f>
        <v/>
      </c>
      <c r="N95" t="str">
        <f>IF(H95&gt;Scenario!$B$11,"",IF(H$2&lt;&gt;"Ready",H$2,IF(ISNUMBER(L95),"OK","INSUFFICIENT FUNDS")))</f>
        <v/>
      </c>
      <c r="O95">
        <v>91</v>
      </c>
      <c r="P95" s="6" t="str">
        <f>IF(O95&gt;Scenario!$B$11,"",IF(O$2&lt;&gt;"Ready",O$2,IF(U94="OK",S94,"INSUFFICIENT FUNDS")))</f>
        <v/>
      </c>
      <c r="Q95" s="6" t="str">
        <f>IF(O95&gt;Scenario!$B$11,"",IF(O$2&lt;&gt;"Ready",O$2,IF(ISNUMBER(P95),IF(AND(O95&gt;=Scenario!$B$10,MOD(O95-Scenario!$B$10,Scenario!$B$18)=0),Scenario!$B$8,0),"INSUFFICIENT FUNDS")))</f>
        <v/>
      </c>
      <c r="R95" s="6" t="str">
        <f>IF(O95&gt;Scenario!$B$11,"",IF(O$2&lt;&gt;"Ready",O$2,IF(ISNUMBER(P95),(P95+Q95)*(0+N('Option A'!$E$15)+IF(Scenario!$B$13="Gross",N('Option A'!$E$16),0))/12+((N('Option A'!$E$12)+N('Option A'!$E$13))/12+IF(AND(O95&gt;=Scenario!$B$10,MOD(O95-Scenario!$B$10,Scenario!$B$18)=0),N('Option A'!$E$17)*N('Option A'!$E$18)+N('Option A'!$E$20),0)+IF(O95=1,N('Option A'!$E$17)*N('Option A'!$E$19)+N('Option A'!$E$21),0)+IF(O95=Scenario!$B$11,N('Option A'!$E$22),0)),"INSUFFICIENT FUNDS")))</f>
        <v/>
      </c>
      <c r="S95" s="6" t="str">
        <f>IF(O95&gt;Scenario!$B$11,"",IF(O$2&lt;&gt;"Ready",O$2,IF(ISNUMBER(P95),IF((P95+Q95)*(1+Scenario!$B$12/12)-R95&lt;0,"INSUFFICIENT FUNDS",(P95+Q95)*(1+Scenario!$B$12/12)-R95),"INSUFFICIENT FUNDS")))</f>
        <v/>
      </c>
      <c r="T95" s="6" t="str">
        <f>IF(O95&gt;Scenario!$B$11,"",IF(O$2&lt;&gt;"Ready",O$2,IF(ISNUMBER(S95),T94+R95,"INSUFFICIENT FUNDS")))</f>
        <v/>
      </c>
      <c r="U95" t="str">
        <f>IF(O95&gt;Scenario!$B$11,"",IF(O$2&lt;&gt;"Ready",O$2,IF(ISNUMBER(S95),"OK","INSUFFICIENT FUNDS")))</f>
        <v/>
      </c>
      <c r="V95">
        <v>91</v>
      </c>
      <c r="W95" s="6" t="str">
        <f>IF(V95&gt;Scenario!$B$11,"",IF(V$2&lt;&gt;"Ready",V$2,IF(AB94="OK",Z94,"INSUFFICIENT FUNDS")))</f>
        <v/>
      </c>
      <c r="X95" s="6" t="str">
        <f>IF(V95&gt;Scenario!$B$11,"",IF(V$2&lt;&gt;"Ready",V$2,IF(ISNUMBER(W95),IF(AND(V95&gt;=Scenario!$B$10,MOD(V95-Scenario!$B$10,Scenario!$B$18)=0),Scenario!$B$8,0),"INSUFFICIENT FUNDS")))</f>
        <v/>
      </c>
      <c r="Y95" s="6" t="str">
        <f>IF(V95&gt;Scenario!$B$11,"",IF(V$2&lt;&gt;"Ready",V$2,IF(ISNUMBER(W95),(W95+X95)*(N('Option A'!$E$14)+N('Option A'!$E$15)+IF(Scenario!$B$13="Gross",N('Option A'!$E$16),0))/12+((N('Option A'!$E$12)+N('Option A'!$E$13))/12+IF(AND(V95&gt;=Scenario!$B$10,MOD(V95-Scenario!$B$10,Scenario!$B$18)=0),0*0+0,0)+IF(V95=1,0*0+0,0)+IF(V95=Scenario!$B$11,0,0)),"INSUFFICIENT FUNDS")))</f>
        <v/>
      </c>
      <c r="Z95" s="6" t="str">
        <f>IF(V95&gt;Scenario!$B$11,"",IF(V$2&lt;&gt;"Ready",V$2,IF(ISNUMBER(W95),IF((W95+X95)*(1+Scenario!$B$12/12)-Y95&lt;0,"INSUFFICIENT FUNDS",(W95+X95)*(1+Scenario!$B$12/12)-Y95),"INSUFFICIENT FUNDS")))</f>
        <v/>
      </c>
      <c r="AA95" s="6" t="str">
        <f>IF(V95&gt;Scenario!$B$11,"",IF(V$2&lt;&gt;"Ready",V$2,IF(ISNUMBER(Z95),AA94+Y95,"INSUFFICIENT FUNDS")))</f>
        <v/>
      </c>
      <c r="AB95" t="str">
        <f>IF(V95&gt;Scenario!$B$11,"",IF(V$2&lt;&gt;"Ready",V$2,IF(ISNUMBER(Z95),"OK","INSUFFICIENT FUNDS")))</f>
        <v/>
      </c>
      <c r="AC95">
        <v>91</v>
      </c>
      <c r="AD95" s="6" t="str">
        <f>IF(AC95&gt;Scenario!$B$11,"",IF(AC$2&lt;&gt;"Ready",AC$2,IF(AI94="OK",AG94,"INSUFFICIENT FUNDS")))</f>
        <v/>
      </c>
      <c r="AE95" s="6" t="str">
        <f>IF(AC95&gt;Scenario!$B$11,"",IF(AC$2&lt;&gt;"Ready",AC$2,IF(ISNUMBER(AD95),IF(AND(AC95&gt;=Scenario!$B$10,MOD(AC95-Scenario!$B$10,Scenario!$B$18)=0),Scenario!$B$8,0),"INSUFFICIENT FUNDS")))</f>
        <v/>
      </c>
      <c r="AF95" s="6" t="str">
        <f>IF(AC95&gt;Scenario!$B$11,"",IF(AC$2&lt;&gt;"Ready",AC$2,IF(ISNUMBER(AD95),(AD95+AE95)*(N('Option A'!$E$14)+N('Option A'!$E$15)+IF(Scenario!$B$13="Gross",0,0))/12+((N('Option A'!$E$12)+N('Option A'!$E$13))/12+IF(AND(AC95&gt;=Scenario!$B$10,MOD(AC95-Scenario!$B$10,Scenario!$B$18)=0),N('Option A'!$E$17)*N('Option A'!$E$18)+N('Option A'!$E$20),0)+IF(AC95=1,N('Option A'!$E$17)*N('Option A'!$E$19)+N('Option A'!$E$21),0)+IF(AC95=Scenario!$B$11,N('Option A'!$E$22),0)),"INSUFFICIENT FUNDS")))</f>
        <v/>
      </c>
      <c r="AG95" s="6" t="str">
        <f>IF(AC95&gt;Scenario!$B$11,"",IF(AC$2&lt;&gt;"Ready",AC$2,IF(ISNUMBER(AD95),IF((AD95+AE95)*(1+Scenario!$B$12/12)-AF95&lt;0,"INSUFFICIENT FUNDS",(AD95+AE95)*(1+Scenario!$B$12/12)-AF95),"INSUFFICIENT FUNDS")))</f>
        <v/>
      </c>
      <c r="AH95" s="6" t="str">
        <f>IF(AC95&gt;Scenario!$B$11,"",IF(AC$2&lt;&gt;"Ready",AC$2,IF(ISNUMBER(AG95),AH94+AF95,"INSUFFICIENT FUNDS")))</f>
        <v/>
      </c>
      <c r="AI95" t="str">
        <f>IF(AC95&gt;Scenario!$B$11,"",IF(AC$2&lt;&gt;"Ready",AC$2,IF(ISNUMBER(AG95),"OK","INSUFFICIENT FUNDS")))</f>
        <v/>
      </c>
      <c r="AJ95">
        <v>91</v>
      </c>
      <c r="AK95" s="6" t="str">
        <f>IF(AJ95&gt;Scenario!$B$11,"",IF(AJ$2&lt;&gt;"Ready",AJ$2,IF(AP94="OK",AN94,"INSUFFICIENT FUNDS")))</f>
        <v/>
      </c>
      <c r="AL95" s="6" t="str">
        <f>IF(AJ95&gt;Scenario!$B$11,"",IF(AJ$2&lt;&gt;"Ready",AJ$2,IF(ISNUMBER(AK95),IF(AND(AJ95&gt;=Scenario!$B$10,MOD(AJ95-Scenario!$B$10,Scenario!$B$18)=0),Scenario!$B$8,0),"INSUFFICIENT FUNDS")))</f>
        <v/>
      </c>
      <c r="AM95" s="6" t="str">
        <f>IF(AJ95&gt;Scenario!$B$11,"",IF(AJ$2&lt;&gt;"Ready",AJ$2,IF(ISNUMBER(AK95),(AK95+AL95)*(0+0+IF(Scenario!$B$13="Gross",0,0))/12+((0+0)/12+IF(AND(AJ95&gt;=Scenario!$B$10,MOD(AJ95-Scenario!$B$10,Scenario!$B$18)=0),0*0+0,0)+IF(AJ95=1,0*0+0,0)+IF(AJ95=Scenario!$B$11,0,0)),"INSUFFICIENT FUNDS")))</f>
        <v/>
      </c>
      <c r="AN95" s="6" t="str">
        <f>IF(AJ95&gt;Scenario!$B$11,"",IF(AJ$2&lt;&gt;"Ready",AJ$2,IF(ISNUMBER(AK95),IF((AK95+AL95)*(1+Scenario!$B$12/12)-AM95&lt;0,"INSUFFICIENT FUNDS",(AK95+AL95)*(1+Scenario!$B$12/12)-AM95),"INSUFFICIENT FUNDS")))</f>
        <v/>
      </c>
      <c r="AO95" s="6" t="str">
        <f>IF(AJ95&gt;Scenario!$B$11,"",IF(AJ$2&lt;&gt;"Ready",AJ$2,IF(ISNUMBER(AN95),AO94+AM95,"INSUFFICIENT FUNDS")))</f>
        <v/>
      </c>
      <c r="AP95" t="str">
        <f>IF(AJ95&gt;Scenario!$B$11,"",IF(AJ$2&lt;&gt;"Ready",AJ$2,IF(ISNUMBER(AN95),"OK","INSUFFICIENT FUNDS")))</f>
        <v/>
      </c>
    </row>
    <row r="96" spans="1:42" ht="32.1" customHeight="1" x14ac:dyDescent="0.2">
      <c r="A96">
        <v>92</v>
      </c>
      <c r="B96" s="6" t="str">
        <f>IF(A96&gt;Scenario!$B$11,"",IF(A$2&lt;&gt;"Ready",A$2,IF(G95="OK",E95,"INSUFFICIENT FUNDS")))</f>
        <v/>
      </c>
      <c r="C96" s="6" t="str">
        <f>IF(A96&gt;Scenario!$B$11,"",IF(A$2&lt;&gt;"Ready",A$2,IF(ISNUMBER(B96),IF(AND(A96&gt;=Scenario!$B$10,MOD(A96-Scenario!$B$10,Scenario!$B$18)=0),Scenario!$B$8,0),"INSUFFICIENT FUNDS")))</f>
        <v/>
      </c>
      <c r="D96" s="6" t="str">
        <f>IF(A96&gt;Scenario!$B$11,"",IF(A$2&lt;&gt;"Ready",A$2,IF(ISNUMBER(B96),(B96+C96)*(N('Option A'!$E$14)+N('Option A'!$E$15)+IF(Scenario!$B$13="Gross",N('Option A'!$E$16),0))/12+((N('Option A'!$E$12)+N('Option A'!$E$13))/12+IF(AND(A96&gt;=Scenario!$B$10,MOD(A96-Scenario!$B$10,Scenario!$B$18)=0),N('Option A'!$E$17)*N('Option A'!$E$18)+N('Option A'!$E$20),0)+IF(A96=1,N('Option A'!$E$17)*N('Option A'!$E$19)+N('Option A'!$E$21),0)+IF(A96=Scenario!$B$11,N('Option A'!$E$22),0)),"INSUFFICIENT FUNDS")))</f>
        <v/>
      </c>
      <c r="E96" s="6" t="str">
        <f>IF(A96&gt;Scenario!$B$11,"",IF(A$2&lt;&gt;"Ready",A$2,IF(ISNUMBER(B96),IF((B96+C96)*(1+Scenario!$B$12/12)-D96&lt;0,"INSUFFICIENT FUNDS",(B96+C96)*(1+Scenario!$B$12/12)-D96),"INSUFFICIENT FUNDS")))</f>
        <v/>
      </c>
      <c r="F96" s="6" t="str">
        <f>IF(A96&gt;Scenario!$B$11,"",IF(A$2&lt;&gt;"Ready",A$2,IF(ISNUMBER(E96),F95+D96,"INSUFFICIENT FUNDS")))</f>
        <v/>
      </c>
      <c r="G96" t="str">
        <f>IF(A96&gt;Scenario!$B$11,"",IF(A$2&lt;&gt;"Ready",A$2,IF(ISNUMBER(E96),"OK","INSUFFICIENT FUNDS")))</f>
        <v/>
      </c>
      <c r="H96">
        <v>92</v>
      </c>
      <c r="I96" s="6" t="str">
        <f>IF(H96&gt;Scenario!$B$11,"",IF(H$2&lt;&gt;"Ready",H$2,IF(N95="OK",L95,"INSUFFICIENT FUNDS")))</f>
        <v/>
      </c>
      <c r="J96" s="6" t="str">
        <f>IF(H96&gt;Scenario!$B$11,"",IF(H$2&lt;&gt;"Ready",H$2,IF(ISNUMBER(I96),IF(AND(H96&gt;=Scenario!$B$10,MOD(H96-Scenario!$B$10,Scenario!$B$18)=0),Scenario!$B$8,0),"INSUFFICIENT FUNDS")))</f>
        <v/>
      </c>
      <c r="K96" s="6" t="str">
        <f>IF(H96&gt;Scenario!$B$11,"",IF(H$2&lt;&gt;"Ready",H$2,IF(ISNUMBER(I96),(I96+J96)*(N('Option A'!$E$14)+N('Option A'!$E$15)+IF(Scenario!$B$13="Gross",N('Option A'!$E$16),0))/12+((0+0)/12+IF(AND(H96&gt;=Scenario!$B$10,MOD(H96-Scenario!$B$10,Scenario!$B$18)=0),N('Option A'!$E$17)*N('Option A'!$E$18)+N('Option A'!$E$20),0)+IF(H96=1,N('Option A'!$E$17)*N('Option A'!$E$19)+N('Option A'!$E$21),0)+IF(H96=Scenario!$B$11,N('Option A'!$E$22),0)),"INSUFFICIENT FUNDS")))</f>
        <v/>
      </c>
      <c r="L96" s="6" t="str">
        <f>IF(H96&gt;Scenario!$B$11,"",IF(H$2&lt;&gt;"Ready",H$2,IF(ISNUMBER(I96),IF((I96+J96)*(1+Scenario!$B$12/12)-K96&lt;0,"INSUFFICIENT FUNDS",(I96+J96)*(1+Scenario!$B$12/12)-K96),"INSUFFICIENT FUNDS")))</f>
        <v/>
      </c>
      <c r="M96" s="6" t="str">
        <f>IF(H96&gt;Scenario!$B$11,"",IF(H$2&lt;&gt;"Ready",H$2,IF(ISNUMBER(L96),M95+K96,"INSUFFICIENT FUNDS")))</f>
        <v/>
      </c>
      <c r="N96" t="str">
        <f>IF(H96&gt;Scenario!$B$11,"",IF(H$2&lt;&gt;"Ready",H$2,IF(ISNUMBER(L96),"OK","INSUFFICIENT FUNDS")))</f>
        <v/>
      </c>
      <c r="O96">
        <v>92</v>
      </c>
      <c r="P96" s="6" t="str">
        <f>IF(O96&gt;Scenario!$B$11,"",IF(O$2&lt;&gt;"Ready",O$2,IF(U95="OK",S95,"INSUFFICIENT FUNDS")))</f>
        <v/>
      </c>
      <c r="Q96" s="6" t="str">
        <f>IF(O96&gt;Scenario!$B$11,"",IF(O$2&lt;&gt;"Ready",O$2,IF(ISNUMBER(P96),IF(AND(O96&gt;=Scenario!$B$10,MOD(O96-Scenario!$B$10,Scenario!$B$18)=0),Scenario!$B$8,0),"INSUFFICIENT FUNDS")))</f>
        <v/>
      </c>
      <c r="R96" s="6" t="str">
        <f>IF(O96&gt;Scenario!$B$11,"",IF(O$2&lt;&gt;"Ready",O$2,IF(ISNUMBER(P96),(P96+Q96)*(0+N('Option A'!$E$15)+IF(Scenario!$B$13="Gross",N('Option A'!$E$16),0))/12+((N('Option A'!$E$12)+N('Option A'!$E$13))/12+IF(AND(O96&gt;=Scenario!$B$10,MOD(O96-Scenario!$B$10,Scenario!$B$18)=0),N('Option A'!$E$17)*N('Option A'!$E$18)+N('Option A'!$E$20),0)+IF(O96=1,N('Option A'!$E$17)*N('Option A'!$E$19)+N('Option A'!$E$21),0)+IF(O96=Scenario!$B$11,N('Option A'!$E$22),0)),"INSUFFICIENT FUNDS")))</f>
        <v/>
      </c>
      <c r="S96" s="6" t="str">
        <f>IF(O96&gt;Scenario!$B$11,"",IF(O$2&lt;&gt;"Ready",O$2,IF(ISNUMBER(P96),IF((P96+Q96)*(1+Scenario!$B$12/12)-R96&lt;0,"INSUFFICIENT FUNDS",(P96+Q96)*(1+Scenario!$B$12/12)-R96),"INSUFFICIENT FUNDS")))</f>
        <v/>
      </c>
      <c r="T96" s="6" t="str">
        <f>IF(O96&gt;Scenario!$B$11,"",IF(O$2&lt;&gt;"Ready",O$2,IF(ISNUMBER(S96),T95+R96,"INSUFFICIENT FUNDS")))</f>
        <v/>
      </c>
      <c r="U96" t="str">
        <f>IF(O96&gt;Scenario!$B$11,"",IF(O$2&lt;&gt;"Ready",O$2,IF(ISNUMBER(S96),"OK","INSUFFICIENT FUNDS")))</f>
        <v/>
      </c>
      <c r="V96">
        <v>92</v>
      </c>
      <c r="W96" s="6" t="str">
        <f>IF(V96&gt;Scenario!$B$11,"",IF(V$2&lt;&gt;"Ready",V$2,IF(AB95="OK",Z95,"INSUFFICIENT FUNDS")))</f>
        <v/>
      </c>
      <c r="X96" s="6" t="str">
        <f>IF(V96&gt;Scenario!$B$11,"",IF(V$2&lt;&gt;"Ready",V$2,IF(ISNUMBER(W96),IF(AND(V96&gt;=Scenario!$B$10,MOD(V96-Scenario!$B$10,Scenario!$B$18)=0),Scenario!$B$8,0),"INSUFFICIENT FUNDS")))</f>
        <v/>
      </c>
      <c r="Y96" s="6" t="str">
        <f>IF(V96&gt;Scenario!$B$11,"",IF(V$2&lt;&gt;"Ready",V$2,IF(ISNUMBER(W96),(W96+X96)*(N('Option A'!$E$14)+N('Option A'!$E$15)+IF(Scenario!$B$13="Gross",N('Option A'!$E$16),0))/12+((N('Option A'!$E$12)+N('Option A'!$E$13))/12+IF(AND(V96&gt;=Scenario!$B$10,MOD(V96-Scenario!$B$10,Scenario!$B$18)=0),0*0+0,0)+IF(V96=1,0*0+0,0)+IF(V96=Scenario!$B$11,0,0)),"INSUFFICIENT FUNDS")))</f>
        <v/>
      </c>
      <c r="Z96" s="6" t="str">
        <f>IF(V96&gt;Scenario!$B$11,"",IF(V$2&lt;&gt;"Ready",V$2,IF(ISNUMBER(W96),IF((W96+X96)*(1+Scenario!$B$12/12)-Y96&lt;0,"INSUFFICIENT FUNDS",(W96+X96)*(1+Scenario!$B$12/12)-Y96),"INSUFFICIENT FUNDS")))</f>
        <v/>
      </c>
      <c r="AA96" s="6" t="str">
        <f>IF(V96&gt;Scenario!$B$11,"",IF(V$2&lt;&gt;"Ready",V$2,IF(ISNUMBER(Z96),AA95+Y96,"INSUFFICIENT FUNDS")))</f>
        <v/>
      </c>
      <c r="AB96" t="str">
        <f>IF(V96&gt;Scenario!$B$11,"",IF(V$2&lt;&gt;"Ready",V$2,IF(ISNUMBER(Z96),"OK","INSUFFICIENT FUNDS")))</f>
        <v/>
      </c>
      <c r="AC96">
        <v>92</v>
      </c>
      <c r="AD96" s="6" t="str">
        <f>IF(AC96&gt;Scenario!$B$11,"",IF(AC$2&lt;&gt;"Ready",AC$2,IF(AI95="OK",AG95,"INSUFFICIENT FUNDS")))</f>
        <v/>
      </c>
      <c r="AE96" s="6" t="str">
        <f>IF(AC96&gt;Scenario!$B$11,"",IF(AC$2&lt;&gt;"Ready",AC$2,IF(ISNUMBER(AD96),IF(AND(AC96&gt;=Scenario!$B$10,MOD(AC96-Scenario!$B$10,Scenario!$B$18)=0),Scenario!$B$8,0),"INSUFFICIENT FUNDS")))</f>
        <v/>
      </c>
      <c r="AF96" s="6" t="str">
        <f>IF(AC96&gt;Scenario!$B$11,"",IF(AC$2&lt;&gt;"Ready",AC$2,IF(ISNUMBER(AD96),(AD96+AE96)*(N('Option A'!$E$14)+N('Option A'!$E$15)+IF(Scenario!$B$13="Gross",0,0))/12+((N('Option A'!$E$12)+N('Option A'!$E$13))/12+IF(AND(AC96&gt;=Scenario!$B$10,MOD(AC96-Scenario!$B$10,Scenario!$B$18)=0),N('Option A'!$E$17)*N('Option A'!$E$18)+N('Option A'!$E$20),0)+IF(AC96=1,N('Option A'!$E$17)*N('Option A'!$E$19)+N('Option A'!$E$21),0)+IF(AC96=Scenario!$B$11,N('Option A'!$E$22),0)),"INSUFFICIENT FUNDS")))</f>
        <v/>
      </c>
      <c r="AG96" s="6" t="str">
        <f>IF(AC96&gt;Scenario!$B$11,"",IF(AC$2&lt;&gt;"Ready",AC$2,IF(ISNUMBER(AD96),IF((AD96+AE96)*(1+Scenario!$B$12/12)-AF96&lt;0,"INSUFFICIENT FUNDS",(AD96+AE96)*(1+Scenario!$B$12/12)-AF96),"INSUFFICIENT FUNDS")))</f>
        <v/>
      </c>
      <c r="AH96" s="6" t="str">
        <f>IF(AC96&gt;Scenario!$B$11,"",IF(AC$2&lt;&gt;"Ready",AC$2,IF(ISNUMBER(AG96),AH95+AF96,"INSUFFICIENT FUNDS")))</f>
        <v/>
      </c>
      <c r="AI96" t="str">
        <f>IF(AC96&gt;Scenario!$B$11,"",IF(AC$2&lt;&gt;"Ready",AC$2,IF(ISNUMBER(AG96),"OK","INSUFFICIENT FUNDS")))</f>
        <v/>
      </c>
      <c r="AJ96">
        <v>92</v>
      </c>
      <c r="AK96" s="6" t="str">
        <f>IF(AJ96&gt;Scenario!$B$11,"",IF(AJ$2&lt;&gt;"Ready",AJ$2,IF(AP95="OK",AN95,"INSUFFICIENT FUNDS")))</f>
        <v/>
      </c>
      <c r="AL96" s="6" t="str">
        <f>IF(AJ96&gt;Scenario!$B$11,"",IF(AJ$2&lt;&gt;"Ready",AJ$2,IF(ISNUMBER(AK96),IF(AND(AJ96&gt;=Scenario!$B$10,MOD(AJ96-Scenario!$B$10,Scenario!$B$18)=0),Scenario!$B$8,0),"INSUFFICIENT FUNDS")))</f>
        <v/>
      </c>
      <c r="AM96" s="6" t="str">
        <f>IF(AJ96&gt;Scenario!$B$11,"",IF(AJ$2&lt;&gt;"Ready",AJ$2,IF(ISNUMBER(AK96),(AK96+AL96)*(0+0+IF(Scenario!$B$13="Gross",0,0))/12+((0+0)/12+IF(AND(AJ96&gt;=Scenario!$B$10,MOD(AJ96-Scenario!$B$10,Scenario!$B$18)=0),0*0+0,0)+IF(AJ96=1,0*0+0,0)+IF(AJ96=Scenario!$B$11,0,0)),"INSUFFICIENT FUNDS")))</f>
        <v/>
      </c>
      <c r="AN96" s="6" t="str">
        <f>IF(AJ96&gt;Scenario!$B$11,"",IF(AJ$2&lt;&gt;"Ready",AJ$2,IF(ISNUMBER(AK96),IF((AK96+AL96)*(1+Scenario!$B$12/12)-AM96&lt;0,"INSUFFICIENT FUNDS",(AK96+AL96)*(1+Scenario!$B$12/12)-AM96),"INSUFFICIENT FUNDS")))</f>
        <v/>
      </c>
      <c r="AO96" s="6" t="str">
        <f>IF(AJ96&gt;Scenario!$B$11,"",IF(AJ$2&lt;&gt;"Ready",AJ$2,IF(ISNUMBER(AN96),AO95+AM96,"INSUFFICIENT FUNDS")))</f>
        <v/>
      </c>
      <c r="AP96" t="str">
        <f>IF(AJ96&gt;Scenario!$B$11,"",IF(AJ$2&lt;&gt;"Ready",AJ$2,IF(ISNUMBER(AN96),"OK","INSUFFICIENT FUNDS")))</f>
        <v/>
      </c>
    </row>
    <row r="97" spans="1:42" ht="32.1" customHeight="1" x14ac:dyDescent="0.2">
      <c r="A97">
        <v>93</v>
      </c>
      <c r="B97" s="6" t="str">
        <f>IF(A97&gt;Scenario!$B$11,"",IF(A$2&lt;&gt;"Ready",A$2,IF(G96="OK",E96,"INSUFFICIENT FUNDS")))</f>
        <v/>
      </c>
      <c r="C97" s="6" t="str">
        <f>IF(A97&gt;Scenario!$B$11,"",IF(A$2&lt;&gt;"Ready",A$2,IF(ISNUMBER(B97),IF(AND(A97&gt;=Scenario!$B$10,MOD(A97-Scenario!$B$10,Scenario!$B$18)=0),Scenario!$B$8,0),"INSUFFICIENT FUNDS")))</f>
        <v/>
      </c>
      <c r="D97" s="6" t="str">
        <f>IF(A97&gt;Scenario!$B$11,"",IF(A$2&lt;&gt;"Ready",A$2,IF(ISNUMBER(B97),(B97+C97)*(N('Option A'!$E$14)+N('Option A'!$E$15)+IF(Scenario!$B$13="Gross",N('Option A'!$E$16),0))/12+((N('Option A'!$E$12)+N('Option A'!$E$13))/12+IF(AND(A97&gt;=Scenario!$B$10,MOD(A97-Scenario!$B$10,Scenario!$B$18)=0),N('Option A'!$E$17)*N('Option A'!$E$18)+N('Option A'!$E$20),0)+IF(A97=1,N('Option A'!$E$17)*N('Option A'!$E$19)+N('Option A'!$E$21),0)+IF(A97=Scenario!$B$11,N('Option A'!$E$22),0)),"INSUFFICIENT FUNDS")))</f>
        <v/>
      </c>
      <c r="E97" s="6" t="str">
        <f>IF(A97&gt;Scenario!$B$11,"",IF(A$2&lt;&gt;"Ready",A$2,IF(ISNUMBER(B97),IF((B97+C97)*(1+Scenario!$B$12/12)-D97&lt;0,"INSUFFICIENT FUNDS",(B97+C97)*(1+Scenario!$B$12/12)-D97),"INSUFFICIENT FUNDS")))</f>
        <v/>
      </c>
      <c r="F97" s="6" t="str">
        <f>IF(A97&gt;Scenario!$B$11,"",IF(A$2&lt;&gt;"Ready",A$2,IF(ISNUMBER(E97),F96+D97,"INSUFFICIENT FUNDS")))</f>
        <v/>
      </c>
      <c r="G97" t="str">
        <f>IF(A97&gt;Scenario!$B$11,"",IF(A$2&lt;&gt;"Ready",A$2,IF(ISNUMBER(E97),"OK","INSUFFICIENT FUNDS")))</f>
        <v/>
      </c>
      <c r="H97">
        <v>93</v>
      </c>
      <c r="I97" s="6" t="str">
        <f>IF(H97&gt;Scenario!$B$11,"",IF(H$2&lt;&gt;"Ready",H$2,IF(N96="OK",L96,"INSUFFICIENT FUNDS")))</f>
        <v/>
      </c>
      <c r="J97" s="6" t="str">
        <f>IF(H97&gt;Scenario!$B$11,"",IF(H$2&lt;&gt;"Ready",H$2,IF(ISNUMBER(I97),IF(AND(H97&gt;=Scenario!$B$10,MOD(H97-Scenario!$B$10,Scenario!$B$18)=0),Scenario!$B$8,0),"INSUFFICIENT FUNDS")))</f>
        <v/>
      </c>
      <c r="K97" s="6" t="str">
        <f>IF(H97&gt;Scenario!$B$11,"",IF(H$2&lt;&gt;"Ready",H$2,IF(ISNUMBER(I97),(I97+J97)*(N('Option A'!$E$14)+N('Option A'!$E$15)+IF(Scenario!$B$13="Gross",N('Option A'!$E$16),0))/12+((0+0)/12+IF(AND(H97&gt;=Scenario!$B$10,MOD(H97-Scenario!$B$10,Scenario!$B$18)=0),N('Option A'!$E$17)*N('Option A'!$E$18)+N('Option A'!$E$20),0)+IF(H97=1,N('Option A'!$E$17)*N('Option A'!$E$19)+N('Option A'!$E$21),0)+IF(H97=Scenario!$B$11,N('Option A'!$E$22),0)),"INSUFFICIENT FUNDS")))</f>
        <v/>
      </c>
      <c r="L97" s="6" t="str">
        <f>IF(H97&gt;Scenario!$B$11,"",IF(H$2&lt;&gt;"Ready",H$2,IF(ISNUMBER(I97),IF((I97+J97)*(1+Scenario!$B$12/12)-K97&lt;0,"INSUFFICIENT FUNDS",(I97+J97)*(1+Scenario!$B$12/12)-K97),"INSUFFICIENT FUNDS")))</f>
        <v/>
      </c>
      <c r="M97" s="6" t="str">
        <f>IF(H97&gt;Scenario!$B$11,"",IF(H$2&lt;&gt;"Ready",H$2,IF(ISNUMBER(L97),M96+K97,"INSUFFICIENT FUNDS")))</f>
        <v/>
      </c>
      <c r="N97" t="str">
        <f>IF(H97&gt;Scenario!$B$11,"",IF(H$2&lt;&gt;"Ready",H$2,IF(ISNUMBER(L97),"OK","INSUFFICIENT FUNDS")))</f>
        <v/>
      </c>
      <c r="O97">
        <v>93</v>
      </c>
      <c r="P97" s="6" t="str">
        <f>IF(O97&gt;Scenario!$B$11,"",IF(O$2&lt;&gt;"Ready",O$2,IF(U96="OK",S96,"INSUFFICIENT FUNDS")))</f>
        <v/>
      </c>
      <c r="Q97" s="6" t="str">
        <f>IF(O97&gt;Scenario!$B$11,"",IF(O$2&lt;&gt;"Ready",O$2,IF(ISNUMBER(P97),IF(AND(O97&gt;=Scenario!$B$10,MOD(O97-Scenario!$B$10,Scenario!$B$18)=0),Scenario!$B$8,0),"INSUFFICIENT FUNDS")))</f>
        <v/>
      </c>
      <c r="R97" s="6" t="str">
        <f>IF(O97&gt;Scenario!$B$11,"",IF(O$2&lt;&gt;"Ready",O$2,IF(ISNUMBER(P97),(P97+Q97)*(0+N('Option A'!$E$15)+IF(Scenario!$B$13="Gross",N('Option A'!$E$16),0))/12+((N('Option A'!$E$12)+N('Option A'!$E$13))/12+IF(AND(O97&gt;=Scenario!$B$10,MOD(O97-Scenario!$B$10,Scenario!$B$18)=0),N('Option A'!$E$17)*N('Option A'!$E$18)+N('Option A'!$E$20),0)+IF(O97=1,N('Option A'!$E$17)*N('Option A'!$E$19)+N('Option A'!$E$21),0)+IF(O97=Scenario!$B$11,N('Option A'!$E$22),0)),"INSUFFICIENT FUNDS")))</f>
        <v/>
      </c>
      <c r="S97" s="6" t="str">
        <f>IF(O97&gt;Scenario!$B$11,"",IF(O$2&lt;&gt;"Ready",O$2,IF(ISNUMBER(P97),IF((P97+Q97)*(1+Scenario!$B$12/12)-R97&lt;0,"INSUFFICIENT FUNDS",(P97+Q97)*(1+Scenario!$B$12/12)-R97),"INSUFFICIENT FUNDS")))</f>
        <v/>
      </c>
      <c r="T97" s="6" t="str">
        <f>IF(O97&gt;Scenario!$B$11,"",IF(O$2&lt;&gt;"Ready",O$2,IF(ISNUMBER(S97),T96+R97,"INSUFFICIENT FUNDS")))</f>
        <v/>
      </c>
      <c r="U97" t="str">
        <f>IF(O97&gt;Scenario!$B$11,"",IF(O$2&lt;&gt;"Ready",O$2,IF(ISNUMBER(S97),"OK","INSUFFICIENT FUNDS")))</f>
        <v/>
      </c>
      <c r="V97">
        <v>93</v>
      </c>
      <c r="W97" s="6" t="str">
        <f>IF(V97&gt;Scenario!$B$11,"",IF(V$2&lt;&gt;"Ready",V$2,IF(AB96="OK",Z96,"INSUFFICIENT FUNDS")))</f>
        <v/>
      </c>
      <c r="X97" s="6" t="str">
        <f>IF(V97&gt;Scenario!$B$11,"",IF(V$2&lt;&gt;"Ready",V$2,IF(ISNUMBER(W97),IF(AND(V97&gt;=Scenario!$B$10,MOD(V97-Scenario!$B$10,Scenario!$B$18)=0),Scenario!$B$8,0),"INSUFFICIENT FUNDS")))</f>
        <v/>
      </c>
      <c r="Y97" s="6" t="str">
        <f>IF(V97&gt;Scenario!$B$11,"",IF(V$2&lt;&gt;"Ready",V$2,IF(ISNUMBER(W97),(W97+X97)*(N('Option A'!$E$14)+N('Option A'!$E$15)+IF(Scenario!$B$13="Gross",N('Option A'!$E$16),0))/12+((N('Option A'!$E$12)+N('Option A'!$E$13))/12+IF(AND(V97&gt;=Scenario!$B$10,MOD(V97-Scenario!$B$10,Scenario!$B$18)=0),0*0+0,0)+IF(V97=1,0*0+0,0)+IF(V97=Scenario!$B$11,0,0)),"INSUFFICIENT FUNDS")))</f>
        <v/>
      </c>
      <c r="Z97" s="6" t="str">
        <f>IF(V97&gt;Scenario!$B$11,"",IF(V$2&lt;&gt;"Ready",V$2,IF(ISNUMBER(W97),IF((W97+X97)*(1+Scenario!$B$12/12)-Y97&lt;0,"INSUFFICIENT FUNDS",(W97+X97)*(1+Scenario!$B$12/12)-Y97),"INSUFFICIENT FUNDS")))</f>
        <v/>
      </c>
      <c r="AA97" s="6" t="str">
        <f>IF(V97&gt;Scenario!$B$11,"",IF(V$2&lt;&gt;"Ready",V$2,IF(ISNUMBER(Z97),AA96+Y97,"INSUFFICIENT FUNDS")))</f>
        <v/>
      </c>
      <c r="AB97" t="str">
        <f>IF(V97&gt;Scenario!$B$11,"",IF(V$2&lt;&gt;"Ready",V$2,IF(ISNUMBER(Z97),"OK","INSUFFICIENT FUNDS")))</f>
        <v/>
      </c>
      <c r="AC97">
        <v>93</v>
      </c>
      <c r="AD97" s="6" t="str">
        <f>IF(AC97&gt;Scenario!$B$11,"",IF(AC$2&lt;&gt;"Ready",AC$2,IF(AI96="OK",AG96,"INSUFFICIENT FUNDS")))</f>
        <v/>
      </c>
      <c r="AE97" s="6" t="str">
        <f>IF(AC97&gt;Scenario!$B$11,"",IF(AC$2&lt;&gt;"Ready",AC$2,IF(ISNUMBER(AD97),IF(AND(AC97&gt;=Scenario!$B$10,MOD(AC97-Scenario!$B$10,Scenario!$B$18)=0),Scenario!$B$8,0),"INSUFFICIENT FUNDS")))</f>
        <v/>
      </c>
      <c r="AF97" s="6" t="str">
        <f>IF(AC97&gt;Scenario!$B$11,"",IF(AC$2&lt;&gt;"Ready",AC$2,IF(ISNUMBER(AD97),(AD97+AE97)*(N('Option A'!$E$14)+N('Option A'!$E$15)+IF(Scenario!$B$13="Gross",0,0))/12+((N('Option A'!$E$12)+N('Option A'!$E$13))/12+IF(AND(AC97&gt;=Scenario!$B$10,MOD(AC97-Scenario!$B$10,Scenario!$B$18)=0),N('Option A'!$E$17)*N('Option A'!$E$18)+N('Option A'!$E$20),0)+IF(AC97=1,N('Option A'!$E$17)*N('Option A'!$E$19)+N('Option A'!$E$21),0)+IF(AC97=Scenario!$B$11,N('Option A'!$E$22),0)),"INSUFFICIENT FUNDS")))</f>
        <v/>
      </c>
      <c r="AG97" s="6" t="str">
        <f>IF(AC97&gt;Scenario!$B$11,"",IF(AC$2&lt;&gt;"Ready",AC$2,IF(ISNUMBER(AD97),IF((AD97+AE97)*(1+Scenario!$B$12/12)-AF97&lt;0,"INSUFFICIENT FUNDS",(AD97+AE97)*(1+Scenario!$B$12/12)-AF97),"INSUFFICIENT FUNDS")))</f>
        <v/>
      </c>
      <c r="AH97" s="6" t="str">
        <f>IF(AC97&gt;Scenario!$B$11,"",IF(AC$2&lt;&gt;"Ready",AC$2,IF(ISNUMBER(AG97),AH96+AF97,"INSUFFICIENT FUNDS")))</f>
        <v/>
      </c>
      <c r="AI97" t="str">
        <f>IF(AC97&gt;Scenario!$B$11,"",IF(AC$2&lt;&gt;"Ready",AC$2,IF(ISNUMBER(AG97),"OK","INSUFFICIENT FUNDS")))</f>
        <v/>
      </c>
      <c r="AJ97">
        <v>93</v>
      </c>
      <c r="AK97" s="6" t="str">
        <f>IF(AJ97&gt;Scenario!$B$11,"",IF(AJ$2&lt;&gt;"Ready",AJ$2,IF(AP96="OK",AN96,"INSUFFICIENT FUNDS")))</f>
        <v/>
      </c>
      <c r="AL97" s="6" t="str">
        <f>IF(AJ97&gt;Scenario!$B$11,"",IF(AJ$2&lt;&gt;"Ready",AJ$2,IF(ISNUMBER(AK97),IF(AND(AJ97&gt;=Scenario!$B$10,MOD(AJ97-Scenario!$B$10,Scenario!$B$18)=0),Scenario!$B$8,0),"INSUFFICIENT FUNDS")))</f>
        <v/>
      </c>
      <c r="AM97" s="6" t="str">
        <f>IF(AJ97&gt;Scenario!$B$11,"",IF(AJ$2&lt;&gt;"Ready",AJ$2,IF(ISNUMBER(AK97),(AK97+AL97)*(0+0+IF(Scenario!$B$13="Gross",0,0))/12+((0+0)/12+IF(AND(AJ97&gt;=Scenario!$B$10,MOD(AJ97-Scenario!$B$10,Scenario!$B$18)=0),0*0+0,0)+IF(AJ97=1,0*0+0,0)+IF(AJ97=Scenario!$B$11,0,0)),"INSUFFICIENT FUNDS")))</f>
        <v/>
      </c>
      <c r="AN97" s="6" t="str">
        <f>IF(AJ97&gt;Scenario!$B$11,"",IF(AJ$2&lt;&gt;"Ready",AJ$2,IF(ISNUMBER(AK97),IF((AK97+AL97)*(1+Scenario!$B$12/12)-AM97&lt;0,"INSUFFICIENT FUNDS",(AK97+AL97)*(1+Scenario!$B$12/12)-AM97),"INSUFFICIENT FUNDS")))</f>
        <v/>
      </c>
      <c r="AO97" s="6" t="str">
        <f>IF(AJ97&gt;Scenario!$B$11,"",IF(AJ$2&lt;&gt;"Ready",AJ$2,IF(ISNUMBER(AN97),AO96+AM97,"INSUFFICIENT FUNDS")))</f>
        <v/>
      </c>
      <c r="AP97" t="str">
        <f>IF(AJ97&gt;Scenario!$B$11,"",IF(AJ$2&lt;&gt;"Ready",AJ$2,IF(ISNUMBER(AN97),"OK","INSUFFICIENT FUNDS")))</f>
        <v/>
      </c>
    </row>
    <row r="98" spans="1:42" ht="32.1" customHeight="1" x14ac:dyDescent="0.2">
      <c r="A98">
        <v>94</v>
      </c>
      <c r="B98" s="6" t="str">
        <f>IF(A98&gt;Scenario!$B$11,"",IF(A$2&lt;&gt;"Ready",A$2,IF(G97="OK",E97,"INSUFFICIENT FUNDS")))</f>
        <v/>
      </c>
      <c r="C98" s="6" t="str">
        <f>IF(A98&gt;Scenario!$B$11,"",IF(A$2&lt;&gt;"Ready",A$2,IF(ISNUMBER(B98),IF(AND(A98&gt;=Scenario!$B$10,MOD(A98-Scenario!$B$10,Scenario!$B$18)=0),Scenario!$B$8,0),"INSUFFICIENT FUNDS")))</f>
        <v/>
      </c>
      <c r="D98" s="6" t="str">
        <f>IF(A98&gt;Scenario!$B$11,"",IF(A$2&lt;&gt;"Ready",A$2,IF(ISNUMBER(B98),(B98+C98)*(N('Option A'!$E$14)+N('Option A'!$E$15)+IF(Scenario!$B$13="Gross",N('Option A'!$E$16),0))/12+((N('Option A'!$E$12)+N('Option A'!$E$13))/12+IF(AND(A98&gt;=Scenario!$B$10,MOD(A98-Scenario!$B$10,Scenario!$B$18)=0),N('Option A'!$E$17)*N('Option A'!$E$18)+N('Option A'!$E$20),0)+IF(A98=1,N('Option A'!$E$17)*N('Option A'!$E$19)+N('Option A'!$E$21),0)+IF(A98=Scenario!$B$11,N('Option A'!$E$22),0)),"INSUFFICIENT FUNDS")))</f>
        <v/>
      </c>
      <c r="E98" s="6" t="str">
        <f>IF(A98&gt;Scenario!$B$11,"",IF(A$2&lt;&gt;"Ready",A$2,IF(ISNUMBER(B98),IF((B98+C98)*(1+Scenario!$B$12/12)-D98&lt;0,"INSUFFICIENT FUNDS",(B98+C98)*(1+Scenario!$B$12/12)-D98),"INSUFFICIENT FUNDS")))</f>
        <v/>
      </c>
      <c r="F98" s="6" t="str">
        <f>IF(A98&gt;Scenario!$B$11,"",IF(A$2&lt;&gt;"Ready",A$2,IF(ISNUMBER(E98),F97+D98,"INSUFFICIENT FUNDS")))</f>
        <v/>
      </c>
      <c r="G98" t="str">
        <f>IF(A98&gt;Scenario!$B$11,"",IF(A$2&lt;&gt;"Ready",A$2,IF(ISNUMBER(E98),"OK","INSUFFICIENT FUNDS")))</f>
        <v/>
      </c>
      <c r="H98">
        <v>94</v>
      </c>
      <c r="I98" s="6" t="str">
        <f>IF(H98&gt;Scenario!$B$11,"",IF(H$2&lt;&gt;"Ready",H$2,IF(N97="OK",L97,"INSUFFICIENT FUNDS")))</f>
        <v/>
      </c>
      <c r="J98" s="6" t="str">
        <f>IF(H98&gt;Scenario!$B$11,"",IF(H$2&lt;&gt;"Ready",H$2,IF(ISNUMBER(I98),IF(AND(H98&gt;=Scenario!$B$10,MOD(H98-Scenario!$B$10,Scenario!$B$18)=0),Scenario!$B$8,0),"INSUFFICIENT FUNDS")))</f>
        <v/>
      </c>
      <c r="K98" s="6" t="str">
        <f>IF(H98&gt;Scenario!$B$11,"",IF(H$2&lt;&gt;"Ready",H$2,IF(ISNUMBER(I98),(I98+J98)*(N('Option A'!$E$14)+N('Option A'!$E$15)+IF(Scenario!$B$13="Gross",N('Option A'!$E$16),0))/12+((0+0)/12+IF(AND(H98&gt;=Scenario!$B$10,MOD(H98-Scenario!$B$10,Scenario!$B$18)=0),N('Option A'!$E$17)*N('Option A'!$E$18)+N('Option A'!$E$20),0)+IF(H98=1,N('Option A'!$E$17)*N('Option A'!$E$19)+N('Option A'!$E$21),0)+IF(H98=Scenario!$B$11,N('Option A'!$E$22),0)),"INSUFFICIENT FUNDS")))</f>
        <v/>
      </c>
      <c r="L98" s="6" t="str">
        <f>IF(H98&gt;Scenario!$B$11,"",IF(H$2&lt;&gt;"Ready",H$2,IF(ISNUMBER(I98),IF((I98+J98)*(1+Scenario!$B$12/12)-K98&lt;0,"INSUFFICIENT FUNDS",(I98+J98)*(1+Scenario!$B$12/12)-K98),"INSUFFICIENT FUNDS")))</f>
        <v/>
      </c>
      <c r="M98" s="6" t="str">
        <f>IF(H98&gt;Scenario!$B$11,"",IF(H$2&lt;&gt;"Ready",H$2,IF(ISNUMBER(L98),M97+K98,"INSUFFICIENT FUNDS")))</f>
        <v/>
      </c>
      <c r="N98" t="str">
        <f>IF(H98&gt;Scenario!$B$11,"",IF(H$2&lt;&gt;"Ready",H$2,IF(ISNUMBER(L98),"OK","INSUFFICIENT FUNDS")))</f>
        <v/>
      </c>
      <c r="O98">
        <v>94</v>
      </c>
      <c r="P98" s="6" t="str">
        <f>IF(O98&gt;Scenario!$B$11,"",IF(O$2&lt;&gt;"Ready",O$2,IF(U97="OK",S97,"INSUFFICIENT FUNDS")))</f>
        <v/>
      </c>
      <c r="Q98" s="6" t="str">
        <f>IF(O98&gt;Scenario!$B$11,"",IF(O$2&lt;&gt;"Ready",O$2,IF(ISNUMBER(P98),IF(AND(O98&gt;=Scenario!$B$10,MOD(O98-Scenario!$B$10,Scenario!$B$18)=0),Scenario!$B$8,0),"INSUFFICIENT FUNDS")))</f>
        <v/>
      </c>
      <c r="R98" s="6" t="str">
        <f>IF(O98&gt;Scenario!$B$11,"",IF(O$2&lt;&gt;"Ready",O$2,IF(ISNUMBER(P98),(P98+Q98)*(0+N('Option A'!$E$15)+IF(Scenario!$B$13="Gross",N('Option A'!$E$16),0))/12+((N('Option A'!$E$12)+N('Option A'!$E$13))/12+IF(AND(O98&gt;=Scenario!$B$10,MOD(O98-Scenario!$B$10,Scenario!$B$18)=0),N('Option A'!$E$17)*N('Option A'!$E$18)+N('Option A'!$E$20),0)+IF(O98=1,N('Option A'!$E$17)*N('Option A'!$E$19)+N('Option A'!$E$21),0)+IF(O98=Scenario!$B$11,N('Option A'!$E$22),0)),"INSUFFICIENT FUNDS")))</f>
        <v/>
      </c>
      <c r="S98" s="6" t="str">
        <f>IF(O98&gt;Scenario!$B$11,"",IF(O$2&lt;&gt;"Ready",O$2,IF(ISNUMBER(P98),IF((P98+Q98)*(1+Scenario!$B$12/12)-R98&lt;0,"INSUFFICIENT FUNDS",(P98+Q98)*(1+Scenario!$B$12/12)-R98),"INSUFFICIENT FUNDS")))</f>
        <v/>
      </c>
      <c r="T98" s="6" t="str">
        <f>IF(O98&gt;Scenario!$B$11,"",IF(O$2&lt;&gt;"Ready",O$2,IF(ISNUMBER(S98),T97+R98,"INSUFFICIENT FUNDS")))</f>
        <v/>
      </c>
      <c r="U98" t="str">
        <f>IF(O98&gt;Scenario!$B$11,"",IF(O$2&lt;&gt;"Ready",O$2,IF(ISNUMBER(S98),"OK","INSUFFICIENT FUNDS")))</f>
        <v/>
      </c>
      <c r="V98">
        <v>94</v>
      </c>
      <c r="W98" s="6" t="str">
        <f>IF(V98&gt;Scenario!$B$11,"",IF(V$2&lt;&gt;"Ready",V$2,IF(AB97="OK",Z97,"INSUFFICIENT FUNDS")))</f>
        <v/>
      </c>
      <c r="X98" s="6" t="str">
        <f>IF(V98&gt;Scenario!$B$11,"",IF(V$2&lt;&gt;"Ready",V$2,IF(ISNUMBER(W98),IF(AND(V98&gt;=Scenario!$B$10,MOD(V98-Scenario!$B$10,Scenario!$B$18)=0),Scenario!$B$8,0),"INSUFFICIENT FUNDS")))</f>
        <v/>
      </c>
      <c r="Y98" s="6" t="str">
        <f>IF(V98&gt;Scenario!$B$11,"",IF(V$2&lt;&gt;"Ready",V$2,IF(ISNUMBER(W98),(W98+X98)*(N('Option A'!$E$14)+N('Option A'!$E$15)+IF(Scenario!$B$13="Gross",N('Option A'!$E$16),0))/12+((N('Option A'!$E$12)+N('Option A'!$E$13))/12+IF(AND(V98&gt;=Scenario!$B$10,MOD(V98-Scenario!$B$10,Scenario!$B$18)=0),0*0+0,0)+IF(V98=1,0*0+0,0)+IF(V98=Scenario!$B$11,0,0)),"INSUFFICIENT FUNDS")))</f>
        <v/>
      </c>
      <c r="Z98" s="6" t="str">
        <f>IF(V98&gt;Scenario!$B$11,"",IF(V$2&lt;&gt;"Ready",V$2,IF(ISNUMBER(W98),IF((W98+X98)*(1+Scenario!$B$12/12)-Y98&lt;0,"INSUFFICIENT FUNDS",(W98+X98)*(1+Scenario!$B$12/12)-Y98),"INSUFFICIENT FUNDS")))</f>
        <v/>
      </c>
      <c r="AA98" s="6" t="str">
        <f>IF(V98&gt;Scenario!$B$11,"",IF(V$2&lt;&gt;"Ready",V$2,IF(ISNUMBER(Z98),AA97+Y98,"INSUFFICIENT FUNDS")))</f>
        <v/>
      </c>
      <c r="AB98" t="str">
        <f>IF(V98&gt;Scenario!$B$11,"",IF(V$2&lt;&gt;"Ready",V$2,IF(ISNUMBER(Z98),"OK","INSUFFICIENT FUNDS")))</f>
        <v/>
      </c>
      <c r="AC98">
        <v>94</v>
      </c>
      <c r="AD98" s="6" t="str">
        <f>IF(AC98&gt;Scenario!$B$11,"",IF(AC$2&lt;&gt;"Ready",AC$2,IF(AI97="OK",AG97,"INSUFFICIENT FUNDS")))</f>
        <v/>
      </c>
      <c r="AE98" s="6" t="str">
        <f>IF(AC98&gt;Scenario!$B$11,"",IF(AC$2&lt;&gt;"Ready",AC$2,IF(ISNUMBER(AD98),IF(AND(AC98&gt;=Scenario!$B$10,MOD(AC98-Scenario!$B$10,Scenario!$B$18)=0),Scenario!$B$8,0),"INSUFFICIENT FUNDS")))</f>
        <v/>
      </c>
      <c r="AF98" s="6" t="str">
        <f>IF(AC98&gt;Scenario!$B$11,"",IF(AC$2&lt;&gt;"Ready",AC$2,IF(ISNUMBER(AD98),(AD98+AE98)*(N('Option A'!$E$14)+N('Option A'!$E$15)+IF(Scenario!$B$13="Gross",0,0))/12+((N('Option A'!$E$12)+N('Option A'!$E$13))/12+IF(AND(AC98&gt;=Scenario!$B$10,MOD(AC98-Scenario!$B$10,Scenario!$B$18)=0),N('Option A'!$E$17)*N('Option A'!$E$18)+N('Option A'!$E$20),0)+IF(AC98=1,N('Option A'!$E$17)*N('Option A'!$E$19)+N('Option A'!$E$21),0)+IF(AC98=Scenario!$B$11,N('Option A'!$E$22),0)),"INSUFFICIENT FUNDS")))</f>
        <v/>
      </c>
      <c r="AG98" s="6" t="str">
        <f>IF(AC98&gt;Scenario!$B$11,"",IF(AC$2&lt;&gt;"Ready",AC$2,IF(ISNUMBER(AD98),IF((AD98+AE98)*(1+Scenario!$B$12/12)-AF98&lt;0,"INSUFFICIENT FUNDS",(AD98+AE98)*(1+Scenario!$B$12/12)-AF98),"INSUFFICIENT FUNDS")))</f>
        <v/>
      </c>
      <c r="AH98" s="6" t="str">
        <f>IF(AC98&gt;Scenario!$B$11,"",IF(AC$2&lt;&gt;"Ready",AC$2,IF(ISNUMBER(AG98),AH97+AF98,"INSUFFICIENT FUNDS")))</f>
        <v/>
      </c>
      <c r="AI98" t="str">
        <f>IF(AC98&gt;Scenario!$B$11,"",IF(AC$2&lt;&gt;"Ready",AC$2,IF(ISNUMBER(AG98),"OK","INSUFFICIENT FUNDS")))</f>
        <v/>
      </c>
      <c r="AJ98">
        <v>94</v>
      </c>
      <c r="AK98" s="6" t="str">
        <f>IF(AJ98&gt;Scenario!$B$11,"",IF(AJ$2&lt;&gt;"Ready",AJ$2,IF(AP97="OK",AN97,"INSUFFICIENT FUNDS")))</f>
        <v/>
      </c>
      <c r="AL98" s="6" t="str">
        <f>IF(AJ98&gt;Scenario!$B$11,"",IF(AJ$2&lt;&gt;"Ready",AJ$2,IF(ISNUMBER(AK98),IF(AND(AJ98&gt;=Scenario!$B$10,MOD(AJ98-Scenario!$B$10,Scenario!$B$18)=0),Scenario!$B$8,0),"INSUFFICIENT FUNDS")))</f>
        <v/>
      </c>
      <c r="AM98" s="6" t="str">
        <f>IF(AJ98&gt;Scenario!$B$11,"",IF(AJ$2&lt;&gt;"Ready",AJ$2,IF(ISNUMBER(AK98),(AK98+AL98)*(0+0+IF(Scenario!$B$13="Gross",0,0))/12+((0+0)/12+IF(AND(AJ98&gt;=Scenario!$B$10,MOD(AJ98-Scenario!$B$10,Scenario!$B$18)=0),0*0+0,0)+IF(AJ98=1,0*0+0,0)+IF(AJ98=Scenario!$B$11,0,0)),"INSUFFICIENT FUNDS")))</f>
        <v/>
      </c>
      <c r="AN98" s="6" t="str">
        <f>IF(AJ98&gt;Scenario!$B$11,"",IF(AJ$2&lt;&gt;"Ready",AJ$2,IF(ISNUMBER(AK98),IF((AK98+AL98)*(1+Scenario!$B$12/12)-AM98&lt;0,"INSUFFICIENT FUNDS",(AK98+AL98)*(1+Scenario!$B$12/12)-AM98),"INSUFFICIENT FUNDS")))</f>
        <v/>
      </c>
      <c r="AO98" s="6" t="str">
        <f>IF(AJ98&gt;Scenario!$B$11,"",IF(AJ$2&lt;&gt;"Ready",AJ$2,IF(ISNUMBER(AN98),AO97+AM98,"INSUFFICIENT FUNDS")))</f>
        <v/>
      </c>
      <c r="AP98" t="str">
        <f>IF(AJ98&gt;Scenario!$B$11,"",IF(AJ$2&lt;&gt;"Ready",AJ$2,IF(ISNUMBER(AN98),"OK","INSUFFICIENT FUNDS")))</f>
        <v/>
      </c>
    </row>
    <row r="99" spans="1:42" ht="32.1" customHeight="1" x14ac:dyDescent="0.2">
      <c r="A99">
        <v>95</v>
      </c>
      <c r="B99" s="6" t="str">
        <f>IF(A99&gt;Scenario!$B$11,"",IF(A$2&lt;&gt;"Ready",A$2,IF(G98="OK",E98,"INSUFFICIENT FUNDS")))</f>
        <v/>
      </c>
      <c r="C99" s="6" t="str">
        <f>IF(A99&gt;Scenario!$B$11,"",IF(A$2&lt;&gt;"Ready",A$2,IF(ISNUMBER(B99),IF(AND(A99&gt;=Scenario!$B$10,MOD(A99-Scenario!$B$10,Scenario!$B$18)=0),Scenario!$B$8,0),"INSUFFICIENT FUNDS")))</f>
        <v/>
      </c>
      <c r="D99" s="6" t="str">
        <f>IF(A99&gt;Scenario!$B$11,"",IF(A$2&lt;&gt;"Ready",A$2,IF(ISNUMBER(B99),(B99+C99)*(N('Option A'!$E$14)+N('Option A'!$E$15)+IF(Scenario!$B$13="Gross",N('Option A'!$E$16),0))/12+((N('Option A'!$E$12)+N('Option A'!$E$13))/12+IF(AND(A99&gt;=Scenario!$B$10,MOD(A99-Scenario!$B$10,Scenario!$B$18)=0),N('Option A'!$E$17)*N('Option A'!$E$18)+N('Option A'!$E$20),0)+IF(A99=1,N('Option A'!$E$17)*N('Option A'!$E$19)+N('Option A'!$E$21),0)+IF(A99=Scenario!$B$11,N('Option A'!$E$22),0)),"INSUFFICIENT FUNDS")))</f>
        <v/>
      </c>
      <c r="E99" s="6" t="str">
        <f>IF(A99&gt;Scenario!$B$11,"",IF(A$2&lt;&gt;"Ready",A$2,IF(ISNUMBER(B99),IF((B99+C99)*(1+Scenario!$B$12/12)-D99&lt;0,"INSUFFICIENT FUNDS",(B99+C99)*(1+Scenario!$B$12/12)-D99),"INSUFFICIENT FUNDS")))</f>
        <v/>
      </c>
      <c r="F99" s="6" t="str">
        <f>IF(A99&gt;Scenario!$B$11,"",IF(A$2&lt;&gt;"Ready",A$2,IF(ISNUMBER(E99),F98+D99,"INSUFFICIENT FUNDS")))</f>
        <v/>
      </c>
      <c r="G99" t="str">
        <f>IF(A99&gt;Scenario!$B$11,"",IF(A$2&lt;&gt;"Ready",A$2,IF(ISNUMBER(E99),"OK","INSUFFICIENT FUNDS")))</f>
        <v/>
      </c>
      <c r="H99">
        <v>95</v>
      </c>
      <c r="I99" s="6" t="str">
        <f>IF(H99&gt;Scenario!$B$11,"",IF(H$2&lt;&gt;"Ready",H$2,IF(N98="OK",L98,"INSUFFICIENT FUNDS")))</f>
        <v/>
      </c>
      <c r="J99" s="6" t="str">
        <f>IF(H99&gt;Scenario!$B$11,"",IF(H$2&lt;&gt;"Ready",H$2,IF(ISNUMBER(I99),IF(AND(H99&gt;=Scenario!$B$10,MOD(H99-Scenario!$B$10,Scenario!$B$18)=0),Scenario!$B$8,0),"INSUFFICIENT FUNDS")))</f>
        <v/>
      </c>
      <c r="K99" s="6" t="str">
        <f>IF(H99&gt;Scenario!$B$11,"",IF(H$2&lt;&gt;"Ready",H$2,IF(ISNUMBER(I99),(I99+J99)*(N('Option A'!$E$14)+N('Option A'!$E$15)+IF(Scenario!$B$13="Gross",N('Option A'!$E$16),0))/12+((0+0)/12+IF(AND(H99&gt;=Scenario!$B$10,MOD(H99-Scenario!$B$10,Scenario!$B$18)=0),N('Option A'!$E$17)*N('Option A'!$E$18)+N('Option A'!$E$20),0)+IF(H99=1,N('Option A'!$E$17)*N('Option A'!$E$19)+N('Option A'!$E$21),0)+IF(H99=Scenario!$B$11,N('Option A'!$E$22),0)),"INSUFFICIENT FUNDS")))</f>
        <v/>
      </c>
      <c r="L99" s="6" t="str">
        <f>IF(H99&gt;Scenario!$B$11,"",IF(H$2&lt;&gt;"Ready",H$2,IF(ISNUMBER(I99),IF((I99+J99)*(1+Scenario!$B$12/12)-K99&lt;0,"INSUFFICIENT FUNDS",(I99+J99)*(1+Scenario!$B$12/12)-K99),"INSUFFICIENT FUNDS")))</f>
        <v/>
      </c>
      <c r="M99" s="6" t="str">
        <f>IF(H99&gt;Scenario!$B$11,"",IF(H$2&lt;&gt;"Ready",H$2,IF(ISNUMBER(L99),M98+K99,"INSUFFICIENT FUNDS")))</f>
        <v/>
      </c>
      <c r="N99" t="str">
        <f>IF(H99&gt;Scenario!$B$11,"",IF(H$2&lt;&gt;"Ready",H$2,IF(ISNUMBER(L99),"OK","INSUFFICIENT FUNDS")))</f>
        <v/>
      </c>
      <c r="O99">
        <v>95</v>
      </c>
      <c r="P99" s="6" t="str">
        <f>IF(O99&gt;Scenario!$B$11,"",IF(O$2&lt;&gt;"Ready",O$2,IF(U98="OK",S98,"INSUFFICIENT FUNDS")))</f>
        <v/>
      </c>
      <c r="Q99" s="6" t="str">
        <f>IF(O99&gt;Scenario!$B$11,"",IF(O$2&lt;&gt;"Ready",O$2,IF(ISNUMBER(P99),IF(AND(O99&gt;=Scenario!$B$10,MOD(O99-Scenario!$B$10,Scenario!$B$18)=0),Scenario!$B$8,0),"INSUFFICIENT FUNDS")))</f>
        <v/>
      </c>
      <c r="R99" s="6" t="str">
        <f>IF(O99&gt;Scenario!$B$11,"",IF(O$2&lt;&gt;"Ready",O$2,IF(ISNUMBER(P99),(P99+Q99)*(0+N('Option A'!$E$15)+IF(Scenario!$B$13="Gross",N('Option A'!$E$16),0))/12+((N('Option A'!$E$12)+N('Option A'!$E$13))/12+IF(AND(O99&gt;=Scenario!$B$10,MOD(O99-Scenario!$B$10,Scenario!$B$18)=0),N('Option A'!$E$17)*N('Option A'!$E$18)+N('Option A'!$E$20),0)+IF(O99=1,N('Option A'!$E$17)*N('Option A'!$E$19)+N('Option A'!$E$21),0)+IF(O99=Scenario!$B$11,N('Option A'!$E$22),0)),"INSUFFICIENT FUNDS")))</f>
        <v/>
      </c>
      <c r="S99" s="6" t="str">
        <f>IF(O99&gt;Scenario!$B$11,"",IF(O$2&lt;&gt;"Ready",O$2,IF(ISNUMBER(P99),IF((P99+Q99)*(1+Scenario!$B$12/12)-R99&lt;0,"INSUFFICIENT FUNDS",(P99+Q99)*(1+Scenario!$B$12/12)-R99),"INSUFFICIENT FUNDS")))</f>
        <v/>
      </c>
      <c r="T99" s="6" t="str">
        <f>IF(O99&gt;Scenario!$B$11,"",IF(O$2&lt;&gt;"Ready",O$2,IF(ISNUMBER(S99),T98+R99,"INSUFFICIENT FUNDS")))</f>
        <v/>
      </c>
      <c r="U99" t="str">
        <f>IF(O99&gt;Scenario!$B$11,"",IF(O$2&lt;&gt;"Ready",O$2,IF(ISNUMBER(S99),"OK","INSUFFICIENT FUNDS")))</f>
        <v/>
      </c>
      <c r="V99">
        <v>95</v>
      </c>
      <c r="W99" s="6" t="str">
        <f>IF(V99&gt;Scenario!$B$11,"",IF(V$2&lt;&gt;"Ready",V$2,IF(AB98="OK",Z98,"INSUFFICIENT FUNDS")))</f>
        <v/>
      </c>
      <c r="X99" s="6" t="str">
        <f>IF(V99&gt;Scenario!$B$11,"",IF(V$2&lt;&gt;"Ready",V$2,IF(ISNUMBER(W99),IF(AND(V99&gt;=Scenario!$B$10,MOD(V99-Scenario!$B$10,Scenario!$B$18)=0),Scenario!$B$8,0),"INSUFFICIENT FUNDS")))</f>
        <v/>
      </c>
      <c r="Y99" s="6" t="str">
        <f>IF(V99&gt;Scenario!$B$11,"",IF(V$2&lt;&gt;"Ready",V$2,IF(ISNUMBER(W99),(W99+X99)*(N('Option A'!$E$14)+N('Option A'!$E$15)+IF(Scenario!$B$13="Gross",N('Option A'!$E$16),0))/12+((N('Option A'!$E$12)+N('Option A'!$E$13))/12+IF(AND(V99&gt;=Scenario!$B$10,MOD(V99-Scenario!$B$10,Scenario!$B$18)=0),0*0+0,0)+IF(V99=1,0*0+0,0)+IF(V99=Scenario!$B$11,0,0)),"INSUFFICIENT FUNDS")))</f>
        <v/>
      </c>
      <c r="Z99" s="6" t="str">
        <f>IF(V99&gt;Scenario!$B$11,"",IF(V$2&lt;&gt;"Ready",V$2,IF(ISNUMBER(W99),IF((W99+X99)*(1+Scenario!$B$12/12)-Y99&lt;0,"INSUFFICIENT FUNDS",(W99+X99)*(1+Scenario!$B$12/12)-Y99),"INSUFFICIENT FUNDS")))</f>
        <v/>
      </c>
      <c r="AA99" s="6" t="str">
        <f>IF(V99&gt;Scenario!$B$11,"",IF(V$2&lt;&gt;"Ready",V$2,IF(ISNUMBER(Z99),AA98+Y99,"INSUFFICIENT FUNDS")))</f>
        <v/>
      </c>
      <c r="AB99" t="str">
        <f>IF(V99&gt;Scenario!$B$11,"",IF(V$2&lt;&gt;"Ready",V$2,IF(ISNUMBER(Z99),"OK","INSUFFICIENT FUNDS")))</f>
        <v/>
      </c>
      <c r="AC99">
        <v>95</v>
      </c>
      <c r="AD99" s="6" t="str">
        <f>IF(AC99&gt;Scenario!$B$11,"",IF(AC$2&lt;&gt;"Ready",AC$2,IF(AI98="OK",AG98,"INSUFFICIENT FUNDS")))</f>
        <v/>
      </c>
      <c r="AE99" s="6" t="str">
        <f>IF(AC99&gt;Scenario!$B$11,"",IF(AC$2&lt;&gt;"Ready",AC$2,IF(ISNUMBER(AD99),IF(AND(AC99&gt;=Scenario!$B$10,MOD(AC99-Scenario!$B$10,Scenario!$B$18)=0),Scenario!$B$8,0),"INSUFFICIENT FUNDS")))</f>
        <v/>
      </c>
      <c r="AF99" s="6" t="str">
        <f>IF(AC99&gt;Scenario!$B$11,"",IF(AC$2&lt;&gt;"Ready",AC$2,IF(ISNUMBER(AD99),(AD99+AE99)*(N('Option A'!$E$14)+N('Option A'!$E$15)+IF(Scenario!$B$13="Gross",0,0))/12+((N('Option A'!$E$12)+N('Option A'!$E$13))/12+IF(AND(AC99&gt;=Scenario!$B$10,MOD(AC99-Scenario!$B$10,Scenario!$B$18)=0),N('Option A'!$E$17)*N('Option A'!$E$18)+N('Option A'!$E$20),0)+IF(AC99=1,N('Option A'!$E$17)*N('Option A'!$E$19)+N('Option A'!$E$21),0)+IF(AC99=Scenario!$B$11,N('Option A'!$E$22),0)),"INSUFFICIENT FUNDS")))</f>
        <v/>
      </c>
      <c r="AG99" s="6" t="str">
        <f>IF(AC99&gt;Scenario!$B$11,"",IF(AC$2&lt;&gt;"Ready",AC$2,IF(ISNUMBER(AD99),IF((AD99+AE99)*(1+Scenario!$B$12/12)-AF99&lt;0,"INSUFFICIENT FUNDS",(AD99+AE99)*(1+Scenario!$B$12/12)-AF99),"INSUFFICIENT FUNDS")))</f>
        <v/>
      </c>
      <c r="AH99" s="6" t="str">
        <f>IF(AC99&gt;Scenario!$B$11,"",IF(AC$2&lt;&gt;"Ready",AC$2,IF(ISNUMBER(AG99),AH98+AF99,"INSUFFICIENT FUNDS")))</f>
        <v/>
      </c>
      <c r="AI99" t="str">
        <f>IF(AC99&gt;Scenario!$B$11,"",IF(AC$2&lt;&gt;"Ready",AC$2,IF(ISNUMBER(AG99),"OK","INSUFFICIENT FUNDS")))</f>
        <v/>
      </c>
      <c r="AJ99">
        <v>95</v>
      </c>
      <c r="AK99" s="6" t="str">
        <f>IF(AJ99&gt;Scenario!$B$11,"",IF(AJ$2&lt;&gt;"Ready",AJ$2,IF(AP98="OK",AN98,"INSUFFICIENT FUNDS")))</f>
        <v/>
      </c>
      <c r="AL99" s="6" t="str">
        <f>IF(AJ99&gt;Scenario!$B$11,"",IF(AJ$2&lt;&gt;"Ready",AJ$2,IF(ISNUMBER(AK99),IF(AND(AJ99&gt;=Scenario!$B$10,MOD(AJ99-Scenario!$B$10,Scenario!$B$18)=0),Scenario!$B$8,0),"INSUFFICIENT FUNDS")))</f>
        <v/>
      </c>
      <c r="AM99" s="6" t="str">
        <f>IF(AJ99&gt;Scenario!$B$11,"",IF(AJ$2&lt;&gt;"Ready",AJ$2,IF(ISNUMBER(AK99),(AK99+AL99)*(0+0+IF(Scenario!$B$13="Gross",0,0))/12+((0+0)/12+IF(AND(AJ99&gt;=Scenario!$B$10,MOD(AJ99-Scenario!$B$10,Scenario!$B$18)=0),0*0+0,0)+IF(AJ99=1,0*0+0,0)+IF(AJ99=Scenario!$B$11,0,0)),"INSUFFICIENT FUNDS")))</f>
        <v/>
      </c>
      <c r="AN99" s="6" t="str">
        <f>IF(AJ99&gt;Scenario!$B$11,"",IF(AJ$2&lt;&gt;"Ready",AJ$2,IF(ISNUMBER(AK99),IF((AK99+AL99)*(1+Scenario!$B$12/12)-AM99&lt;0,"INSUFFICIENT FUNDS",(AK99+AL99)*(1+Scenario!$B$12/12)-AM99),"INSUFFICIENT FUNDS")))</f>
        <v/>
      </c>
      <c r="AO99" s="6" t="str">
        <f>IF(AJ99&gt;Scenario!$B$11,"",IF(AJ$2&lt;&gt;"Ready",AJ$2,IF(ISNUMBER(AN99),AO98+AM99,"INSUFFICIENT FUNDS")))</f>
        <v/>
      </c>
      <c r="AP99" t="str">
        <f>IF(AJ99&gt;Scenario!$B$11,"",IF(AJ$2&lt;&gt;"Ready",AJ$2,IF(ISNUMBER(AN99),"OK","INSUFFICIENT FUNDS")))</f>
        <v/>
      </c>
    </row>
    <row r="100" spans="1:42" ht="32.1" customHeight="1" x14ac:dyDescent="0.2">
      <c r="A100">
        <v>96</v>
      </c>
      <c r="B100" s="6" t="str">
        <f>IF(A100&gt;Scenario!$B$11,"",IF(A$2&lt;&gt;"Ready",A$2,IF(G99="OK",E99,"INSUFFICIENT FUNDS")))</f>
        <v/>
      </c>
      <c r="C100" s="6" t="str">
        <f>IF(A100&gt;Scenario!$B$11,"",IF(A$2&lt;&gt;"Ready",A$2,IF(ISNUMBER(B100),IF(AND(A100&gt;=Scenario!$B$10,MOD(A100-Scenario!$B$10,Scenario!$B$18)=0),Scenario!$B$8,0),"INSUFFICIENT FUNDS")))</f>
        <v/>
      </c>
      <c r="D100" s="6" t="str">
        <f>IF(A100&gt;Scenario!$B$11,"",IF(A$2&lt;&gt;"Ready",A$2,IF(ISNUMBER(B100),(B100+C100)*(N('Option A'!$E$14)+N('Option A'!$E$15)+IF(Scenario!$B$13="Gross",N('Option A'!$E$16),0))/12+((N('Option A'!$E$12)+N('Option A'!$E$13))/12+IF(AND(A100&gt;=Scenario!$B$10,MOD(A100-Scenario!$B$10,Scenario!$B$18)=0),N('Option A'!$E$17)*N('Option A'!$E$18)+N('Option A'!$E$20),0)+IF(A100=1,N('Option A'!$E$17)*N('Option A'!$E$19)+N('Option A'!$E$21),0)+IF(A100=Scenario!$B$11,N('Option A'!$E$22),0)),"INSUFFICIENT FUNDS")))</f>
        <v/>
      </c>
      <c r="E100" s="6" t="str">
        <f>IF(A100&gt;Scenario!$B$11,"",IF(A$2&lt;&gt;"Ready",A$2,IF(ISNUMBER(B100),IF((B100+C100)*(1+Scenario!$B$12/12)-D100&lt;0,"INSUFFICIENT FUNDS",(B100+C100)*(1+Scenario!$B$12/12)-D100),"INSUFFICIENT FUNDS")))</f>
        <v/>
      </c>
      <c r="F100" s="6" t="str">
        <f>IF(A100&gt;Scenario!$B$11,"",IF(A$2&lt;&gt;"Ready",A$2,IF(ISNUMBER(E100),F99+D100,"INSUFFICIENT FUNDS")))</f>
        <v/>
      </c>
      <c r="G100" t="str">
        <f>IF(A100&gt;Scenario!$B$11,"",IF(A$2&lt;&gt;"Ready",A$2,IF(ISNUMBER(E100),"OK","INSUFFICIENT FUNDS")))</f>
        <v/>
      </c>
      <c r="H100">
        <v>96</v>
      </c>
      <c r="I100" s="6" t="str">
        <f>IF(H100&gt;Scenario!$B$11,"",IF(H$2&lt;&gt;"Ready",H$2,IF(N99="OK",L99,"INSUFFICIENT FUNDS")))</f>
        <v/>
      </c>
      <c r="J100" s="6" t="str">
        <f>IF(H100&gt;Scenario!$B$11,"",IF(H$2&lt;&gt;"Ready",H$2,IF(ISNUMBER(I100),IF(AND(H100&gt;=Scenario!$B$10,MOD(H100-Scenario!$B$10,Scenario!$B$18)=0),Scenario!$B$8,0),"INSUFFICIENT FUNDS")))</f>
        <v/>
      </c>
      <c r="K100" s="6" t="str">
        <f>IF(H100&gt;Scenario!$B$11,"",IF(H$2&lt;&gt;"Ready",H$2,IF(ISNUMBER(I100),(I100+J100)*(N('Option A'!$E$14)+N('Option A'!$E$15)+IF(Scenario!$B$13="Gross",N('Option A'!$E$16),0))/12+((0+0)/12+IF(AND(H100&gt;=Scenario!$B$10,MOD(H100-Scenario!$B$10,Scenario!$B$18)=0),N('Option A'!$E$17)*N('Option A'!$E$18)+N('Option A'!$E$20),0)+IF(H100=1,N('Option A'!$E$17)*N('Option A'!$E$19)+N('Option A'!$E$21),0)+IF(H100=Scenario!$B$11,N('Option A'!$E$22),0)),"INSUFFICIENT FUNDS")))</f>
        <v/>
      </c>
      <c r="L100" s="6" t="str">
        <f>IF(H100&gt;Scenario!$B$11,"",IF(H$2&lt;&gt;"Ready",H$2,IF(ISNUMBER(I100),IF((I100+J100)*(1+Scenario!$B$12/12)-K100&lt;0,"INSUFFICIENT FUNDS",(I100+J100)*(1+Scenario!$B$12/12)-K100),"INSUFFICIENT FUNDS")))</f>
        <v/>
      </c>
      <c r="M100" s="6" t="str">
        <f>IF(H100&gt;Scenario!$B$11,"",IF(H$2&lt;&gt;"Ready",H$2,IF(ISNUMBER(L100),M99+K100,"INSUFFICIENT FUNDS")))</f>
        <v/>
      </c>
      <c r="N100" t="str">
        <f>IF(H100&gt;Scenario!$B$11,"",IF(H$2&lt;&gt;"Ready",H$2,IF(ISNUMBER(L100),"OK","INSUFFICIENT FUNDS")))</f>
        <v/>
      </c>
      <c r="O100">
        <v>96</v>
      </c>
      <c r="P100" s="6" t="str">
        <f>IF(O100&gt;Scenario!$B$11,"",IF(O$2&lt;&gt;"Ready",O$2,IF(U99="OK",S99,"INSUFFICIENT FUNDS")))</f>
        <v/>
      </c>
      <c r="Q100" s="6" t="str">
        <f>IF(O100&gt;Scenario!$B$11,"",IF(O$2&lt;&gt;"Ready",O$2,IF(ISNUMBER(P100),IF(AND(O100&gt;=Scenario!$B$10,MOD(O100-Scenario!$B$10,Scenario!$B$18)=0),Scenario!$B$8,0),"INSUFFICIENT FUNDS")))</f>
        <v/>
      </c>
      <c r="R100" s="6" t="str">
        <f>IF(O100&gt;Scenario!$B$11,"",IF(O$2&lt;&gt;"Ready",O$2,IF(ISNUMBER(P100),(P100+Q100)*(0+N('Option A'!$E$15)+IF(Scenario!$B$13="Gross",N('Option A'!$E$16),0))/12+((N('Option A'!$E$12)+N('Option A'!$E$13))/12+IF(AND(O100&gt;=Scenario!$B$10,MOD(O100-Scenario!$B$10,Scenario!$B$18)=0),N('Option A'!$E$17)*N('Option A'!$E$18)+N('Option A'!$E$20),0)+IF(O100=1,N('Option A'!$E$17)*N('Option A'!$E$19)+N('Option A'!$E$21),0)+IF(O100=Scenario!$B$11,N('Option A'!$E$22),0)),"INSUFFICIENT FUNDS")))</f>
        <v/>
      </c>
      <c r="S100" s="6" t="str">
        <f>IF(O100&gt;Scenario!$B$11,"",IF(O$2&lt;&gt;"Ready",O$2,IF(ISNUMBER(P100),IF((P100+Q100)*(1+Scenario!$B$12/12)-R100&lt;0,"INSUFFICIENT FUNDS",(P100+Q100)*(1+Scenario!$B$12/12)-R100),"INSUFFICIENT FUNDS")))</f>
        <v/>
      </c>
      <c r="T100" s="6" t="str">
        <f>IF(O100&gt;Scenario!$B$11,"",IF(O$2&lt;&gt;"Ready",O$2,IF(ISNUMBER(S100),T99+R100,"INSUFFICIENT FUNDS")))</f>
        <v/>
      </c>
      <c r="U100" t="str">
        <f>IF(O100&gt;Scenario!$B$11,"",IF(O$2&lt;&gt;"Ready",O$2,IF(ISNUMBER(S100),"OK","INSUFFICIENT FUNDS")))</f>
        <v/>
      </c>
      <c r="V100">
        <v>96</v>
      </c>
      <c r="W100" s="6" t="str">
        <f>IF(V100&gt;Scenario!$B$11,"",IF(V$2&lt;&gt;"Ready",V$2,IF(AB99="OK",Z99,"INSUFFICIENT FUNDS")))</f>
        <v/>
      </c>
      <c r="X100" s="6" t="str">
        <f>IF(V100&gt;Scenario!$B$11,"",IF(V$2&lt;&gt;"Ready",V$2,IF(ISNUMBER(W100),IF(AND(V100&gt;=Scenario!$B$10,MOD(V100-Scenario!$B$10,Scenario!$B$18)=0),Scenario!$B$8,0),"INSUFFICIENT FUNDS")))</f>
        <v/>
      </c>
      <c r="Y100" s="6" t="str">
        <f>IF(V100&gt;Scenario!$B$11,"",IF(V$2&lt;&gt;"Ready",V$2,IF(ISNUMBER(W100),(W100+X100)*(N('Option A'!$E$14)+N('Option A'!$E$15)+IF(Scenario!$B$13="Gross",N('Option A'!$E$16),0))/12+((N('Option A'!$E$12)+N('Option A'!$E$13))/12+IF(AND(V100&gt;=Scenario!$B$10,MOD(V100-Scenario!$B$10,Scenario!$B$18)=0),0*0+0,0)+IF(V100=1,0*0+0,0)+IF(V100=Scenario!$B$11,0,0)),"INSUFFICIENT FUNDS")))</f>
        <v/>
      </c>
      <c r="Z100" s="6" t="str">
        <f>IF(V100&gt;Scenario!$B$11,"",IF(V$2&lt;&gt;"Ready",V$2,IF(ISNUMBER(W100),IF((W100+X100)*(1+Scenario!$B$12/12)-Y100&lt;0,"INSUFFICIENT FUNDS",(W100+X100)*(1+Scenario!$B$12/12)-Y100),"INSUFFICIENT FUNDS")))</f>
        <v/>
      </c>
      <c r="AA100" s="6" t="str">
        <f>IF(V100&gt;Scenario!$B$11,"",IF(V$2&lt;&gt;"Ready",V$2,IF(ISNUMBER(Z100),AA99+Y100,"INSUFFICIENT FUNDS")))</f>
        <v/>
      </c>
      <c r="AB100" t="str">
        <f>IF(V100&gt;Scenario!$B$11,"",IF(V$2&lt;&gt;"Ready",V$2,IF(ISNUMBER(Z100),"OK","INSUFFICIENT FUNDS")))</f>
        <v/>
      </c>
      <c r="AC100">
        <v>96</v>
      </c>
      <c r="AD100" s="6" t="str">
        <f>IF(AC100&gt;Scenario!$B$11,"",IF(AC$2&lt;&gt;"Ready",AC$2,IF(AI99="OK",AG99,"INSUFFICIENT FUNDS")))</f>
        <v/>
      </c>
      <c r="AE100" s="6" t="str">
        <f>IF(AC100&gt;Scenario!$B$11,"",IF(AC$2&lt;&gt;"Ready",AC$2,IF(ISNUMBER(AD100),IF(AND(AC100&gt;=Scenario!$B$10,MOD(AC100-Scenario!$B$10,Scenario!$B$18)=0),Scenario!$B$8,0),"INSUFFICIENT FUNDS")))</f>
        <v/>
      </c>
      <c r="AF100" s="6" t="str">
        <f>IF(AC100&gt;Scenario!$B$11,"",IF(AC$2&lt;&gt;"Ready",AC$2,IF(ISNUMBER(AD100),(AD100+AE100)*(N('Option A'!$E$14)+N('Option A'!$E$15)+IF(Scenario!$B$13="Gross",0,0))/12+((N('Option A'!$E$12)+N('Option A'!$E$13))/12+IF(AND(AC100&gt;=Scenario!$B$10,MOD(AC100-Scenario!$B$10,Scenario!$B$18)=0),N('Option A'!$E$17)*N('Option A'!$E$18)+N('Option A'!$E$20),0)+IF(AC100=1,N('Option A'!$E$17)*N('Option A'!$E$19)+N('Option A'!$E$21),0)+IF(AC100=Scenario!$B$11,N('Option A'!$E$22),0)),"INSUFFICIENT FUNDS")))</f>
        <v/>
      </c>
      <c r="AG100" s="6" t="str">
        <f>IF(AC100&gt;Scenario!$B$11,"",IF(AC$2&lt;&gt;"Ready",AC$2,IF(ISNUMBER(AD100),IF((AD100+AE100)*(1+Scenario!$B$12/12)-AF100&lt;0,"INSUFFICIENT FUNDS",(AD100+AE100)*(1+Scenario!$B$12/12)-AF100),"INSUFFICIENT FUNDS")))</f>
        <v/>
      </c>
      <c r="AH100" s="6" t="str">
        <f>IF(AC100&gt;Scenario!$B$11,"",IF(AC$2&lt;&gt;"Ready",AC$2,IF(ISNUMBER(AG100),AH99+AF100,"INSUFFICIENT FUNDS")))</f>
        <v/>
      </c>
      <c r="AI100" t="str">
        <f>IF(AC100&gt;Scenario!$B$11,"",IF(AC$2&lt;&gt;"Ready",AC$2,IF(ISNUMBER(AG100),"OK","INSUFFICIENT FUNDS")))</f>
        <v/>
      </c>
      <c r="AJ100">
        <v>96</v>
      </c>
      <c r="AK100" s="6" t="str">
        <f>IF(AJ100&gt;Scenario!$B$11,"",IF(AJ$2&lt;&gt;"Ready",AJ$2,IF(AP99="OK",AN99,"INSUFFICIENT FUNDS")))</f>
        <v/>
      </c>
      <c r="AL100" s="6" t="str">
        <f>IF(AJ100&gt;Scenario!$B$11,"",IF(AJ$2&lt;&gt;"Ready",AJ$2,IF(ISNUMBER(AK100),IF(AND(AJ100&gt;=Scenario!$B$10,MOD(AJ100-Scenario!$B$10,Scenario!$B$18)=0),Scenario!$B$8,0),"INSUFFICIENT FUNDS")))</f>
        <v/>
      </c>
      <c r="AM100" s="6" t="str">
        <f>IF(AJ100&gt;Scenario!$B$11,"",IF(AJ$2&lt;&gt;"Ready",AJ$2,IF(ISNUMBER(AK100),(AK100+AL100)*(0+0+IF(Scenario!$B$13="Gross",0,0))/12+((0+0)/12+IF(AND(AJ100&gt;=Scenario!$B$10,MOD(AJ100-Scenario!$B$10,Scenario!$B$18)=0),0*0+0,0)+IF(AJ100=1,0*0+0,0)+IF(AJ100=Scenario!$B$11,0,0)),"INSUFFICIENT FUNDS")))</f>
        <v/>
      </c>
      <c r="AN100" s="6" t="str">
        <f>IF(AJ100&gt;Scenario!$B$11,"",IF(AJ$2&lt;&gt;"Ready",AJ$2,IF(ISNUMBER(AK100),IF((AK100+AL100)*(1+Scenario!$B$12/12)-AM100&lt;0,"INSUFFICIENT FUNDS",(AK100+AL100)*(1+Scenario!$B$12/12)-AM100),"INSUFFICIENT FUNDS")))</f>
        <v/>
      </c>
      <c r="AO100" s="6" t="str">
        <f>IF(AJ100&gt;Scenario!$B$11,"",IF(AJ$2&lt;&gt;"Ready",AJ$2,IF(ISNUMBER(AN100),AO99+AM100,"INSUFFICIENT FUNDS")))</f>
        <v/>
      </c>
      <c r="AP100" t="str">
        <f>IF(AJ100&gt;Scenario!$B$11,"",IF(AJ$2&lt;&gt;"Ready",AJ$2,IF(ISNUMBER(AN100),"OK","INSUFFICIENT FUNDS")))</f>
        <v/>
      </c>
    </row>
    <row r="101" spans="1:42" ht="32.1" customHeight="1" x14ac:dyDescent="0.2">
      <c r="A101">
        <v>97</v>
      </c>
      <c r="B101" s="6" t="str">
        <f>IF(A101&gt;Scenario!$B$11,"",IF(A$2&lt;&gt;"Ready",A$2,IF(G100="OK",E100,"INSUFFICIENT FUNDS")))</f>
        <v/>
      </c>
      <c r="C101" s="6" t="str">
        <f>IF(A101&gt;Scenario!$B$11,"",IF(A$2&lt;&gt;"Ready",A$2,IF(ISNUMBER(B101),IF(AND(A101&gt;=Scenario!$B$10,MOD(A101-Scenario!$B$10,Scenario!$B$18)=0),Scenario!$B$8,0),"INSUFFICIENT FUNDS")))</f>
        <v/>
      </c>
      <c r="D101" s="6" t="str">
        <f>IF(A101&gt;Scenario!$B$11,"",IF(A$2&lt;&gt;"Ready",A$2,IF(ISNUMBER(B101),(B101+C101)*(N('Option A'!$E$14)+N('Option A'!$E$15)+IF(Scenario!$B$13="Gross",N('Option A'!$E$16),0))/12+((N('Option A'!$E$12)+N('Option A'!$E$13))/12+IF(AND(A101&gt;=Scenario!$B$10,MOD(A101-Scenario!$B$10,Scenario!$B$18)=0),N('Option A'!$E$17)*N('Option A'!$E$18)+N('Option A'!$E$20),0)+IF(A101=1,N('Option A'!$E$17)*N('Option A'!$E$19)+N('Option A'!$E$21),0)+IF(A101=Scenario!$B$11,N('Option A'!$E$22),0)),"INSUFFICIENT FUNDS")))</f>
        <v/>
      </c>
      <c r="E101" s="6" t="str">
        <f>IF(A101&gt;Scenario!$B$11,"",IF(A$2&lt;&gt;"Ready",A$2,IF(ISNUMBER(B101),IF((B101+C101)*(1+Scenario!$B$12/12)-D101&lt;0,"INSUFFICIENT FUNDS",(B101+C101)*(1+Scenario!$B$12/12)-D101),"INSUFFICIENT FUNDS")))</f>
        <v/>
      </c>
      <c r="F101" s="6" t="str">
        <f>IF(A101&gt;Scenario!$B$11,"",IF(A$2&lt;&gt;"Ready",A$2,IF(ISNUMBER(E101),F100+D101,"INSUFFICIENT FUNDS")))</f>
        <v/>
      </c>
      <c r="G101" t="str">
        <f>IF(A101&gt;Scenario!$B$11,"",IF(A$2&lt;&gt;"Ready",A$2,IF(ISNUMBER(E101),"OK","INSUFFICIENT FUNDS")))</f>
        <v/>
      </c>
      <c r="H101">
        <v>97</v>
      </c>
      <c r="I101" s="6" t="str">
        <f>IF(H101&gt;Scenario!$B$11,"",IF(H$2&lt;&gt;"Ready",H$2,IF(N100="OK",L100,"INSUFFICIENT FUNDS")))</f>
        <v/>
      </c>
      <c r="J101" s="6" t="str">
        <f>IF(H101&gt;Scenario!$B$11,"",IF(H$2&lt;&gt;"Ready",H$2,IF(ISNUMBER(I101),IF(AND(H101&gt;=Scenario!$B$10,MOD(H101-Scenario!$B$10,Scenario!$B$18)=0),Scenario!$B$8,0),"INSUFFICIENT FUNDS")))</f>
        <v/>
      </c>
      <c r="K101" s="6" t="str">
        <f>IF(H101&gt;Scenario!$B$11,"",IF(H$2&lt;&gt;"Ready",H$2,IF(ISNUMBER(I101),(I101+J101)*(N('Option A'!$E$14)+N('Option A'!$E$15)+IF(Scenario!$B$13="Gross",N('Option A'!$E$16),0))/12+((0+0)/12+IF(AND(H101&gt;=Scenario!$B$10,MOD(H101-Scenario!$B$10,Scenario!$B$18)=0),N('Option A'!$E$17)*N('Option A'!$E$18)+N('Option A'!$E$20),0)+IF(H101=1,N('Option A'!$E$17)*N('Option A'!$E$19)+N('Option A'!$E$21),0)+IF(H101=Scenario!$B$11,N('Option A'!$E$22),0)),"INSUFFICIENT FUNDS")))</f>
        <v/>
      </c>
      <c r="L101" s="6" t="str">
        <f>IF(H101&gt;Scenario!$B$11,"",IF(H$2&lt;&gt;"Ready",H$2,IF(ISNUMBER(I101),IF((I101+J101)*(1+Scenario!$B$12/12)-K101&lt;0,"INSUFFICIENT FUNDS",(I101+J101)*(1+Scenario!$B$12/12)-K101),"INSUFFICIENT FUNDS")))</f>
        <v/>
      </c>
      <c r="M101" s="6" t="str">
        <f>IF(H101&gt;Scenario!$B$11,"",IF(H$2&lt;&gt;"Ready",H$2,IF(ISNUMBER(L101),M100+K101,"INSUFFICIENT FUNDS")))</f>
        <v/>
      </c>
      <c r="N101" t="str">
        <f>IF(H101&gt;Scenario!$B$11,"",IF(H$2&lt;&gt;"Ready",H$2,IF(ISNUMBER(L101),"OK","INSUFFICIENT FUNDS")))</f>
        <v/>
      </c>
      <c r="O101">
        <v>97</v>
      </c>
      <c r="P101" s="6" t="str">
        <f>IF(O101&gt;Scenario!$B$11,"",IF(O$2&lt;&gt;"Ready",O$2,IF(U100="OK",S100,"INSUFFICIENT FUNDS")))</f>
        <v/>
      </c>
      <c r="Q101" s="6" t="str">
        <f>IF(O101&gt;Scenario!$B$11,"",IF(O$2&lt;&gt;"Ready",O$2,IF(ISNUMBER(P101),IF(AND(O101&gt;=Scenario!$B$10,MOD(O101-Scenario!$B$10,Scenario!$B$18)=0),Scenario!$B$8,0),"INSUFFICIENT FUNDS")))</f>
        <v/>
      </c>
      <c r="R101" s="6" t="str">
        <f>IF(O101&gt;Scenario!$B$11,"",IF(O$2&lt;&gt;"Ready",O$2,IF(ISNUMBER(P101),(P101+Q101)*(0+N('Option A'!$E$15)+IF(Scenario!$B$13="Gross",N('Option A'!$E$16),0))/12+((N('Option A'!$E$12)+N('Option A'!$E$13))/12+IF(AND(O101&gt;=Scenario!$B$10,MOD(O101-Scenario!$B$10,Scenario!$B$18)=0),N('Option A'!$E$17)*N('Option A'!$E$18)+N('Option A'!$E$20),0)+IF(O101=1,N('Option A'!$E$17)*N('Option A'!$E$19)+N('Option A'!$E$21),0)+IF(O101=Scenario!$B$11,N('Option A'!$E$22),0)),"INSUFFICIENT FUNDS")))</f>
        <v/>
      </c>
      <c r="S101" s="6" t="str">
        <f>IF(O101&gt;Scenario!$B$11,"",IF(O$2&lt;&gt;"Ready",O$2,IF(ISNUMBER(P101),IF((P101+Q101)*(1+Scenario!$B$12/12)-R101&lt;0,"INSUFFICIENT FUNDS",(P101+Q101)*(1+Scenario!$B$12/12)-R101),"INSUFFICIENT FUNDS")))</f>
        <v/>
      </c>
      <c r="T101" s="6" t="str">
        <f>IF(O101&gt;Scenario!$B$11,"",IF(O$2&lt;&gt;"Ready",O$2,IF(ISNUMBER(S101),T100+R101,"INSUFFICIENT FUNDS")))</f>
        <v/>
      </c>
      <c r="U101" t="str">
        <f>IF(O101&gt;Scenario!$B$11,"",IF(O$2&lt;&gt;"Ready",O$2,IF(ISNUMBER(S101),"OK","INSUFFICIENT FUNDS")))</f>
        <v/>
      </c>
      <c r="V101">
        <v>97</v>
      </c>
      <c r="W101" s="6" t="str">
        <f>IF(V101&gt;Scenario!$B$11,"",IF(V$2&lt;&gt;"Ready",V$2,IF(AB100="OK",Z100,"INSUFFICIENT FUNDS")))</f>
        <v/>
      </c>
      <c r="X101" s="6" t="str">
        <f>IF(V101&gt;Scenario!$B$11,"",IF(V$2&lt;&gt;"Ready",V$2,IF(ISNUMBER(W101),IF(AND(V101&gt;=Scenario!$B$10,MOD(V101-Scenario!$B$10,Scenario!$B$18)=0),Scenario!$B$8,0),"INSUFFICIENT FUNDS")))</f>
        <v/>
      </c>
      <c r="Y101" s="6" t="str">
        <f>IF(V101&gt;Scenario!$B$11,"",IF(V$2&lt;&gt;"Ready",V$2,IF(ISNUMBER(W101),(W101+X101)*(N('Option A'!$E$14)+N('Option A'!$E$15)+IF(Scenario!$B$13="Gross",N('Option A'!$E$16),0))/12+((N('Option A'!$E$12)+N('Option A'!$E$13))/12+IF(AND(V101&gt;=Scenario!$B$10,MOD(V101-Scenario!$B$10,Scenario!$B$18)=0),0*0+0,0)+IF(V101=1,0*0+0,0)+IF(V101=Scenario!$B$11,0,0)),"INSUFFICIENT FUNDS")))</f>
        <v/>
      </c>
      <c r="Z101" s="6" t="str">
        <f>IF(V101&gt;Scenario!$B$11,"",IF(V$2&lt;&gt;"Ready",V$2,IF(ISNUMBER(W101),IF((W101+X101)*(1+Scenario!$B$12/12)-Y101&lt;0,"INSUFFICIENT FUNDS",(W101+X101)*(1+Scenario!$B$12/12)-Y101),"INSUFFICIENT FUNDS")))</f>
        <v/>
      </c>
      <c r="AA101" s="6" t="str">
        <f>IF(V101&gt;Scenario!$B$11,"",IF(V$2&lt;&gt;"Ready",V$2,IF(ISNUMBER(Z101),AA100+Y101,"INSUFFICIENT FUNDS")))</f>
        <v/>
      </c>
      <c r="AB101" t="str">
        <f>IF(V101&gt;Scenario!$B$11,"",IF(V$2&lt;&gt;"Ready",V$2,IF(ISNUMBER(Z101),"OK","INSUFFICIENT FUNDS")))</f>
        <v/>
      </c>
      <c r="AC101">
        <v>97</v>
      </c>
      <c r="AD101" s="6" t="str">
        <f>IF(AC101&gt;Scenario!$B$11,"",IF(AC$2&lt;&gt;"Ready",AC$2,IF(AI100="OK",AG100,"INSUFFICIENT FUNDS")))</f>
        <v/>
      </c>
      <c r="AE101" s="6" t="str">
        <f>IF(AC101&gt;Scenario!$B$11,"",IF(AC$2&lt;&gt;"Ready",AC$2,IF(ISNUMBER(AD101),IF(AND(AC101&gt;=Scenario!$B$10,MOD(AC101-Scenario!$B$10,Scenario!$B$18)=0),Scenario!$B$8,0),"INSUFFICIENT FUNDS")))</f>
        <v/>
      </c>
      <c r="AF101" s="6" t="str">
        <f>IF(AC101&gt;Scenario!$B$11,"",IF(AC$2&lt;&gt;"Ready",AC$2,IF(ISNUMBER(AD101),(AD101+AE101)*(N('Option A'!$E$14)+N('Option A'!$E$15)+IF(Scenario!$B$13="Gross",0,0))/12+((N('Option A'!$E$12)+N('Option A'!$E$13))/12+IF(AND(AC101&gt;=Scenario!$B$10,MOD(AC101-Scenario!$B$10,Scenario!$B$18)=0),N('Option A'!$E$17)*N('Option A'!$E$18)+N('Option A'!$E$20),0)+IF(AC101=1,N('Option A'!$E$17)*N('Option A'!$E$19)+N('Option A'!$E$21),0)+IF(AC101=Scenario!$B$11,N('Option A'!$E$22),0)),"INSUFFICIENT FUNDS")))</f>
        <v/>
      </c>
      <c r="AG101" s="6" t="str">
        <f>IF(AC101&gt;Scenario!$B$11,"",IF(AC$2&lt;&gt;"Ready",AC$2,IF(ISNUMBER(AD101),IF((AD101+AE101)*(1+Scenario!$B$12/12)-AF101&lt;0,"INSUFFICIENT FUNDS",(AD101+AE101)*(1+Scenario!$B$12/12)-AF101),"INSUFFICIENT FUNDS")))</f>
        <v/>
      </c>
      <c r="AH101" s="6" t="str">
        <f>IF(AC101&gt;Scenario!$B$11,"",IF(AC$2&lt;&gt;"Ready",AC$2,IF(ISNUMBER(AG101),AH100+AF101,"INSUFFICIENT FUNDS")))</f>
        <v/>
      </c>
      <c r="AI101" t="str">
        <f>IF(AC101&gt;Scenario!$B$11,"",IF(AC$2&lt;&gt;"Ready",AC$2,IF(ISNUMBER(AG101),"OK","INSUFFICIENT FUNDS")))</f>
        <v/>
      </c>
      <c r="AJ101">
        <v>97</v>
      </c>
      <c r="AK101" s="6" t="str">
        <f>IF(AJ101&gt;Scenario!$B$11,"",IF(AJ$2&lt;&gt;"Ready",AJ$2,IF(AP100="OK",AN100,"INSUFFICIENT FUNDS")))</f>
        <v/>
      </c>
      <c r="AL101" s="6" t="str">
        <f>IF(AJ101&gt;Scenario!$B$11,"",IF(AJ$2&lt;&gt;"Ready",AJ$2,IF(ISNUMBER(AK101),IF(AND(AJ101&gt;=Scenario!$B$10,MOD(AJ101-Scenario!$B$10,Scenario!$B$18)=0),Scenario!$B$8,0),"INSUFFICIENT FUNDS")))</f>
        <v/>
      </c>
      <c r="AM101" s="6" t="str">
        <f>IF(AJ101&gt;Scenario!$B$11,"",IF(AJ$2&lt;&gt;"Ready",AJ$2,IF(ISNUMBER(AK101),(AK101+AL101)*(0+0+IF(Scenario!$B$13="Gross",0,0))/12+((0+0)/12+IF(AND(AJ101&gt;=Scenario!$B$10,MOD(AJ101-Scenario!$B$10,Scenario!$B$18)=0),0*0+0,0)+IF(AJ101=1,0*0+0,0)+IF(AJ101=Scenario!$B$11,0,0)),"INSUFFICIENT FUNDS")))</f>
        <v/>
      </c>
      <c r="AN101" s="6" t="str">
        <f>IF(AJ101&gt;Scenario!$B$11,"",IF(AJ$2&lt;&gt;"Ready",AJ$2,IF(ISNUMBER(AK101),IF((AK101+AL101)*(1+Scenario!$B$12/12)-AM101&lt;0,"INSUFFICIENT FUNDS",(AK101+AL101)*(1+Scenario!$B$12/12)-AM101),"INSUFFICIENT FUNDS")))</f>
        <v/>
      </c>
      <c r="AO101" s="6" t="str">
        <f>IF(AJ101&gt;Scenario!$B$11,"",IF(AJ$2&lt;&gt;"Ready",AJ$2,IF(ISNUMBER(AN101),AO100+AM101,"INSUFFICIENT FUNDS")))</f>
        <v/>
      </c>
      <c r="AP101" t="str">
        <f>IF(AJ101&gt;Scenario!$B$11,"",IF(AJ$2&lt;&gt;"Ready",AJ$2,IF(ISNUMBER(AN101),"OK","INSUFFICIENT FUNDS")))</f>
        <v/>
      </c>
    </row>
    <row r="102" spans="1:42" ht="32.1" customHeight="1" x14ac:dyDescent="0.2">
      <c r="A102">
        <v>98</v>
      </c>
      <c r="B102" s="6" t="str">
        <f>IF(A102&gt;Scenario!$B$11,"",IF(A$2&lt;&gt;"Ready",A$2,IF(G101="OK",E101,"INSUFFICIENT FUNDS")))</f>
        <v/>
      </c>
      <c r="C102" s="6" t="str">
        <f>IF(A102&gt;Scenario!$B$11,"",IF(A$2&lt;&gt;"Ready",A$2,IF(ISNUMBER(B102),IF(AND(A102&gt;=Scenario!$B$10,MOD(A102-Scenario!$B$10,Scenario!$B$18)=0),Scenario!$B$8,0),"INSUFFICIENT FUNDS")))</f>
        <v/>
      </c>
      <c r="D102" s="6" t="str">
        <f>IF(A102&gt;Scenario!$B$11,"",IF(A$2&lt;&gt;"Ready",A$2,IF(ISNUMBER(B102),(B102+C102)*(N('Option A'!$E$14)+N('Option A'!$E$15)+IF(Scenario!$B$13="Gross",N('Option A'!$E$16),0))/12+((N('Option A'!$E$12)+N('Option A'!$E$13))/12+IF(AND(A102&gt;=Scenario!$B$10,MOD(A102-Scenario!$B$10,Scenario!$B$18)=0),N('Option A'!$E$17)*N('Option A'!$E$18)+N('Option A'!$E$20),0)+IF(A102=1,N('Option A'!$E$17)*N('Option A'!$E$19)+N('Option A'!$E$21),0)+IF(A102=Scenario!$B$11,N('Option A'!$E$22),0)),"INSUFFICIENT FUNDS")))</f>
        <v/>
      </c>
      <c r="E102" s="6" t="str">
        <f>IF(A102&gt;Scenario!$B$11,"",IF(A$2&lt;&gt;"Ready",A$2,IF(ISNUMBER(B102),IF((B102+C102)*(1+Scenario!$B$12/12)-D102&lt;0,"INSUFFICIENT FUNDS",(B102+C102)*(1+Scenario!$B$12/12)-D102),"INSUFFICIENT FUNDS")))</f>
        <v/>
      </c>
      <c r="F102" s="6" t="str">
        <f>IF(A102&gt;Scenario!$B$11,"",IF(A$2&lt;&gt;"Ready",A$2,IF(ISNUMBER(E102),F101+D102,"INSUFFICIENT FUNDS")))</f>
        <v/>
      </c>
      <c r="G102" t="str">
        <f>IF(A102&gt;Scenario!$B$11,"",IF(A$2&lt;&gt;"Ready",A$2,IF(ISNUMBER(E102),"OK","INSUFFICIENT FUNDS")))</f>
        <v/>
      </c>
      <c r="H102">
        <v>98</v>
      </c>
      <c r="I102" s="6" t="str">
        <f>IF(H102&gt;Scenario!$B$11,"",IF(H$2&lt;&gt;"Ready",H$2,IF(N101="OK",L101,"INSUFFICIENT FUNDS")))</f>
        <v/>
      </c>
      <c r="J102" s="6" t="str">
        <f>IF(H102&gt;Scenario!$B$11,"",IF(H$2&lt;&gt;"Ready",H$2,IF(ISNUMBER(I102),IF(AND(H102&gt;=Scenario!$B$10,MOD(H102-Scenario!$B$10,Scenario!$B$18)=0),Scenario!$B$8,0),"INSUFFICIENT FUNDS")))</f>
        <v/>
      </c>
      <c r="K102" s="6" t="str">
        <f>IF(H102&gt;Scenario!$B$11,"",IF(H$2&lt;&gt;"Ready",H$2,IF(ISNUMBER(I102),(I102+J102)*(N('Option A'!$E$14)+N('Option A'!$E$15)+IF(Scenario!$B$13="Gross",N('Option A'!$E$16),0))/12+((0+0)/12+IF(AND(H102&gt;=Scenario!$B$10,MOD(H102-Scenario!$B$10,Scenario!$B$18)=0),N('Option A'!$E$17)*N('Option A'!$E$18)+N('Option A'!$E$20),0)+IF(H102=1,N('Option A'!$E$17)*N('Option A'!$E$19)+N('Option A'!$E$21),0)+IF(H102=Scenario!$B$11,N('Option A'!$E$22),0)),"INSUFFICIENT FUNDS")))</f>
        <v/>
      </c>
      <c r="L102" s="6" t="str">
        <f>IF(H102&gt;Scenario!$B$11,"",IF(H$2&lt;&gt;"Ready",H$2,IF(ISNUMBER(I102),IF((I102+J102)*(1+Scenario!$B$12/12)-K102&lt;0,"INSUFFICIENT FUNDS",(I102+J102)*(1+Scenario!$B$12/12)-K102),"INSUFFICIENT FUNDS")))</f>
        <v/>
      </c>
      <c r="M102" s="6" t="str">
        <f>IF(H102&gt;Scenario!$B$11,"",IF(H$2&lt;&gt;"Ready",H$2,IF(ISNUMBER(L102),M101+K102,"INSUFFICIENT FUNDS")))</f>
        <v/>
      </c>
      <c r="N102" t="str">
        <f>IF(H102&gt;Scenario!$B$11,"",IF(H$2&lt;&gt;"Ready",H$2,IF(ISNUMBER(L102),"OK","INSUFFICIENT FUNDS")))</f>
        <v/>
      </c>
      <c r="O102">
        <v>98</v>
      </c>
      <c r="P102" s="6" t="str">
        <f>IF(O102&gt;Scenario!$B$11,"",IF(O$2&lt;&gt;"Ready",O$2,IF(U101="OK",S101,"INSUFFICIENT FUNDS")))</f>
        <v/>
      </c>
      <c r="Q102" s="6" t="str">
        <f>IF(O102&gt;Scenario!$B$11,"",IF(O$2&lt;&gt;"Ready",O$2,IF(ISNUMBER(P102),IF(AND(O102&gt;=Scenario!$B$10,MOD(O102-Scenario!$B$10,Scenario!$B$18)=0),Scenario!$B$8,0),"INSUFFICIENT FUNDS")))</f>
        <v/>
      </c>
      <c r="R102" s="6" t="str">
        <f>IF(O102&gt;Scenario!$B$11,"",IF(O$2&lt;&gt;"Ready",O$2,IF(ISNUMBER(P102),(P102+Q102)*(0+N('Option A'!$E$15)+IF(Scenario!$B$13="Gross",N('Option A'!$E$16),0))/12+((N('Option A'!$E$12)+N('Option A'!$E$13))/12+IF(AND(O102&gt;=Scenario!$B$10,MOD(O102-Scenario!$B$10,Scenario!$B$18)=0),N('Option A'!$E$17)*N('Option A'!$E$18)+N('Option A'!$E$20),0)+IF(O102=1,N('Option A'!$E$17)*N('Option A'!$E$19)+N('Option A'!$E$21),0)+IF(O102=Scenario!$B$11,N('Option A'!$E$22),0)),"INSUFFICIENT FUNDS")))</f>
        <v/>
      </c>
      <c r="S102" s="6" t="str">
        <f>IF(O102&gt;Scenario!$B$11,"",IF(O$2&lt;&gt;"Ready",O$2,IF(ISNUMBER(P102),IF((P102+Q102)*(1+Scenario!$B$12/12)-R102&lt;0,"INSUFFICIENT FUNDS",(P102+Q102)*(1+Scenario!$B$12/12)-R102),"INSUFFICIENT FUNDS")))</f>
        <v/>
      </c>
      <c r="T102" s="6" t="str">
        <f>IF(O102&gt;Scenario!$B$11,"",IF(O$2&lt;&gt;"Ready",O$2,IF(ISNUMBER(S102),T101+R102,"INSUFFICIENT FUNDS")))</f>
        <v/>
      </c>
      <c r="U102" t="str">
        <f>IF(O102&gt;Scenario!$B$11,"",IF(O$2&lt;&gt;"Ready",O$2,IF(ISNUMBER(S102),"OK","INSUFFICIENT FUNDS")))</f>
        <v/>
      </c>
      <c r="V102">
        <v>98</v>
      </c>
      <c r="W102" s="6" t="str">
        <f>IF(V102&gt;Scenario!$B$11,"",IF(V$2&lt;&gt;"Ready",V$2,IF(AB101="OK",Z101,"INSUFFICIENT FUNDS")))</f>
        <v/>
      </c>
      <c r="X102" s="6" t="str">
        <f>IF(V102&gt;Scenario!$B$11,"",IF(V$2&lt;&gt;"Ready",V$2,IF(ISNUMBER(W102),IF(AND(V102&gt;=Scenario!$B$10,MOD(V102-Scenario!$B$10,Scenario!$B$18)=0),Scenario!$B$8,0),"INSUFFICIENT FUNDS")))</f>
        <v/>
      </c>
      <c r="Y102" s="6" t="str">
        <f>IF(V102&gt;Scenario!$B$11,"",IF(V$2&lt;&gt;"Ready",V$2,IF(ISNUMBER(W102),(W102+X102)*(N('Option A'!$E$14)+N('Option A'!$E$15)+IF(Scenario!$B$13="Gross",N('Option A'!$E$16),0))/12+((N('Option A'!$E$12)+N('Option A'!$E$13))/12+IF(AND(V102&gt;=Scenario!$B$10,MOD(V102-Scenario!$B$10,Scenario!$B$18)=0),0*0+0,0)+IF(V102=1,0*0+0,0)+IF(V102=Scenario!$B$11,0,0)),"INSUFFICIENT FUNDS")))</f>
        <v/>
      </c>
      <c r="Z102" s="6" t="str">
        <f>IF(V102&gt;Scenario!$B$11,"",IF(V$2&lt;&gt;"Ready",V$2,IF(ISNUMBER(W102),IF((W102+X102)*(1+Scenario!$B$12/12)-Y102&lt;0,"INSUFFICIENT FUNDS",(W102+X102)*(1+Scenario!$B$12/12)-Y102),"INSUFFICIENT FUNDS")))</f>
        <v/>
      </c>
      <c r="AA102" s="6" t="str">
        <f>IF(V102&gt;Scenario!$B$11,"",IF(V$2&lt;&gt;"Ready",V$2,IF(ISNUMBER(Z102),AA101+Y102,"INSUFFICIENT FUNDS")))</f>
        <v/>
      </c>
      <c r="AB102" t="str">
        <f>IF(V102&gt;Scenario!$B$11,"",IF(V$2&lt;&gt;"Ready",V$2,IF(ISNUMBER(Z102),"OK","INSUFFICIENT FUNDS")))</f>
        <v/>
      </c>
      <c r="AC102">
        <v>98</v>
      </c>
      <c r="AD102" s="6" t="str">
        <f>IF(AC102&gt;Scenario!$B$11,"",IF(AC$2&lt;&gt;"Ready",AC$2,IF(AI101="OK",AG101,"INSUFFICIENT FUNDS")))</f>
        <v/>
      </c>
      <c r="AE102" s="6" t="str">
        <f>IF(AC102&gt;Scenario!$B$11,"",IF(AC$2&lt;&gt;"Ready",AC$2,IF(ISNUMBER(AD102),IF(AND(AC102&gt;=Scenario!$B$10,MOD(AC102-Scenario!$B$10,Scenario!$B$18)=0),Scenario!$B$8,0),"INSUFFICIENT FUNDS")))</f>
        <v/>
      </c>
      <c r="AF102" s="6" t="str">
        <f>IF(AC102&gt;Scenario!$B$11,"",IF(AC$2&lt;&gt;"Ready",AC$2,IF(ISNUMBER(AD102),(AD102+AE102)*(N('Option A'!$E$14)+N('Option A'!$E$15)+IF(Scenario!$B$13="Gross",0,0))/12+((N('Option A'!$E$12)+N('Option A'!$E$13))/12+IF(AND(AC102&gt;=Scenario!$B$10,MOD(AC102-Scenario!$B$10,Scenario!$B$18)=0),N('Option A'!$E$17)*N('Option A'!$E$18)+N('Option A'!$E$20),0)+IF(AC102=1,N('Option A'!$E$17)*N('Option A'!$E$19)+N('Option A'!$E$21),0)+IF(AC102=Scenario!$B$11,N('Option A'!$E$22),0)),"INSUFFICIENT FUNDS")))</f>
        <v/>
      </c>
      <c r="AG102" s="6" t="str">
        <f>IF(AC102&gt;Scenario!$B$11,"",IF(AC$2&lt;&gt;"Ready",AC$2,IF(ISNUMBER(AD102),IF((AD102+AE102)*(1+Scenario!$B$12/12)-AF102&lt;0,"INSUFFICIENT FUNDS",(AD102+AE102)*(1+Scenario!$B$12/12)-AF102),"INSUFFICIENT FUNDS")))</f>
        <v/>
      </c>
      <c r="AH102" s="6" t="str">
        <f>IF(AC102&gt;Scenario!$B$11,"",IF(AC$2&lt;&gt;"Ready",AC$2,IF(ISNUMBER(AG102),AH101+AF102,"INSUFFICIENT FUNDS")))</f>
        <v/>
      </c>
      <c r="AI102" t="str">
        <f>IF(AC102&gt;Scenario!$B$11,"",IF(AC$2&lt;&gt;"Ready",AC$2,IF(ISNUMBER(AG102),"OK","INSUFFICIENT FUNDS")))</f>
        <v/>
      </c>
      <c r="AJ102">
        <v>98</v>
      </c>
      <c r="AK102" s="6" t="str">
        <f>IF(AJ102&gt;Scenario!$B$11,"",IF(AJ$2&lt;&gt;"Ready",AJ$2,IF(AP101="OK",AN101,"INSUFFICIENT FUNDS")))</f>
        <v/>
      </c>
      <c r="AL102" s="6" t="str">
        <f>IF(AJ102&gt;Scenario!$B$11,"",IF(AJ$2&lt;&gt;"Ready",AJ$2,IF(ISNUMBER(AK102),IF(AND(AJ102&gt;=Scenario!$B$10,MOD(AJ102-Scenario!$B$10,Scenario!$B$18)=0),Scenario!$B$8,0),"INSUFFICIENT FUNDS")))</f>
        <v/>
      </c>
      <c r="AM102" s="6" t="str">
        <f>IF(AJ102&gt;Scenario!$B$11,"",IF(AJ$2&lt;&gt;"Ready",AJ$2,IF(ISNUMBER(AK102),(AK102+AL102)*(0+0+IF(Scenario!$B$13="Gross",0,0))/12+((0+0)/12+IF(AND(AJ102&gt;=Scenario!$B$10,MOD(AJ102-Scenario!$B$10,Scenario!$B$18)=0),0*0+0,0)+IF(AJ102=1,0*0+0,0)+IF(AJ102=Scenario!$B$11,0,0)),"INSUFFICIENT FUNDS")))</f>
        <v/>
      </c>
      <c r="AN102" s="6" t="str">
        <f>IF(AJ102&gt;Scenario!$B$11,"",IF(AJ$2&lt;&gt;"Ready",AJ$2,IF(ISNUMBER(AK102),IF((AK102+AL102)*(1+Scenario!$B$12/12)-AM102&lt;0,"INSUFFICIENT FUNDS",(AK102+AL102)*(1+Scenario!$B$12/12)-AM102),"INSUFFICIENT FUNDS")))</f>
        <v/>
      </c>
      <c r="AO102" s="6" t="str">
        <f>IF(AJ102&gt;Scenario!$B$11,"",IF(AJ$2&lt;&gt;"Ready",AJ$2,IF(ISNUMBER(AN102),AO101+AM102,"INSUFFICIENT FUNDS")))</f>
        <v/>
      </c>
      <c r="AP102" t="str">
        <f>IF(AJ102&gt;Scenario!$B$11,"",IF(AJ$2&lt;&gt;"Ready",AJ$2,IF(ISNUMBER(AN102),"OK","INSUFFICIENT FUNDS")))</f>
        <v/>
      </c>
    </row>
    <row r="103" spans="1:42" ht="32.1" customHeight="1" x14ac:dyDescent="0.2">
      <c r="A103">
        <v>99</v>
      </c>
      <c r="B103" s="6" t="str">
        <f>IF(A103&gt;Scenario!$B$11,"",IF(A$2&lt;&gt;"Ready",A$2,IF(G102="OK",E102,"INSUFFICIENT FUNDS")))</f>
        <v/>
      </c>
      <c r="C103" s="6" t="str">
        <f>IF(A103&gt;Scenario!$B$11,"",IF(A$2&lt;&gt;"Ready",A$2,IF(ISNUMBER(B103),IF(AND(A103&gt;=Scenario!$B$10,MOD(A103-Scenario!$B$10,Scenario!$B$18)=0),Scenario!$B$8,0),"INSUFFICIENT FUNDS")))</f>
        <v/>
      </c>
      <c r="D103" s="6" t="str">
        <f>IF(A103&gt;Scenario!$B$11,"",IF(A$2&lt;&gt;"Ready",A$2,IF(ISNUMBER(B103),(B103+C103)*(N('Option A'!$E$14)+N('Option A'!$E$15)+IF(Scenario!$B$13="Gross",N('Option A'!$E$16),0))/12+((N('Option A'!$E$12)+N('Option A'!$E$13))/12+IF(AND(A103&gt;=Scenario!$B$10,MOD(A103-Scenario!$B$10,Scenario!$B$18)=0),N('Option A'!$E$17)*N('Option A'!$E$18)+N('Option A'!$E$20),0)+IF(A103=1,N('Option A'!$E$17)*N('Option A'!$E$19)+N('Option A'!$E$21),0)+IF(A103=Scenario!$B$11,N('Option A'!$E$22),0)),"INSUFFICIENT FUNDS")))</f>
        <v/>
      </c>
      <c r="E103" s="6" t="str">
        <f>IF(A103&gt;Scenario!$B$11,"",IF(A$2&lt;&gt;"Ready",A$2,IF(ISNUMBER(B103),IF((B103+C103)*(1+Scenario!$B$12/12)-D103&lt;0,"INSUFFICIENT FUNDS",(B103+C103)*(1+Scenario!$B$12/12)-D103),"INSUFFICIENT FUNDS")))</f>
        <v/>
      </c>
      <c r="F103" s="6" t="str">
        <f>IF(A103&gt;Scenario!$B$11,"",IF(A$2&lt;&gt;"Ready",A$2,IF(ISNUMBER(E103),F102+D103,"INSUFFICIENT FUNDS")))</f>
        <v/>
      </c>
      <c r="G103" t="str">
        <f>IF(A103&gt;Scenario!$B$11,"",IF(A$2&lt;&gt;"Ready",A$2,IF(ISNUMBER(E103),"OK","INSUFFICIENT FUNDS")))</f>
        <v/>
      </c>
      <c r="H103">
        <v>99</v>
      </c>
      <c r="I103" s="6" t="str">
        <f>IF(H103&gt;Scenario!$B$11,"",IF(H$2&lt;&gt;"Ready",H$2,IF(N102="OK",L102,"INSUFFICIENT FUNDS")))</f>
        <v/>
      </c>
      <c r="J103" s="6" t="str">
        <f>IF(H103&gt;Scenario!$B$11,"",IF(H$2&lt;&gt;"Ready",H$2,IF(ISNUMBER(I103),IF(AND(H103&gt;=Scenario!$B$10,MOD(H103-Scenario!$B$10,Scenario!$B$18)=0),Scenario!$B$8,0),"INSUFFICIENT FUNDS")))</f>
        <v/>
      </c>
      <c r="K103" s="6" t="str">
        <f>IF(H103&gt;Scenario!$B$11,"",IF(H$2&lt;&gt;"Ready",H$2,IF(ISNUMBER(I103),(I103+J103)*(N('Option A'!$E$14)+N('Option A'!$E$15)+IF(Scenario!$B$13="Gross",N('Option A'!$E$16),0))/12+((0+0)/12+IF(AND(H103&gt;=Scenario!$B$10,MOD(H103-Scenario!$B$10,Scenario!$B$18)=0),N('Option A'!$E$17)*N('Option A'!$E$18)+N('Option A'!$E$20),0)+IF(H103=1,N('Option A'!$E$17)*N('Option A'!$E$19)+N('Option A'!$E$21),0)+IF(H103=Scenario!$B$11,N('Option A'!$E$22),0)),"INSUFFICIENT FUNDS")))</f>
        <v/>
      </c>
      <c r="L103" s="6" t="str">
        <f>IF(H103&gt;Scenario!$B$11,"",IF(H$2&lt;&gt;"Ready",H$2,IF(ISNUMBER(I103),IF((I103+J103)*(1+Scenario!$B$12/12)-K103&lt;0,"INSUFFICIENT FUNDS",(I103+J103)*(1+Scenario!$B$12/12)-K103),"INSUFFICIENT FUNDS")))</f>
        <v/>
      </c>
      <c r="M103" s="6" t="str">
        <f>IF(H103&gt;Scenario!$B$11,"",IF(H$2&lt;&gt;"Ready",H$2,IF(ISNUMBER(L103),M102+K103,"INSUFFICIENT FUNDS")))</f>
        <v/>
      </c>
      <c r="N103" t="str">
        <f>IF(H103&gt;Scenario!$B$11,"",IF(H$2&lt;&gt;"Ready",H$2,IF(ISNUMBER(L103),"OK","INSUFFICIENT FUNDS")))</f>
        <v/>
      </c>
      <c r="O103">
        <v>99</v>
      </c>
      <c r="P103" s="6" t="str">
        <f>IF(O103&gt;Scenario!$B$11,"",IF(O$2&lt;&gt;"Ready",O$2,IF(U102="OK",S102,"INSUFFICIENT FUNDS")))</f>
        <v/>
      </c>
      <c r="Q103" s="6" t="str">
        <f>IF(O103&gt;Scenario!$B$11,"",IF(O$2&lt;&gt;"Ready",O$2,IF(ISNUMBER(P103),IF(AND(O103&gt;=Scenario!$B$10,MOD(O103-Scenario!$B$10,Scenario!$B$18)=0),Scenario!$B$8,0),"INSUFFICIENT FUNDS")))</f>
        <v/>
      </c>
      <c r="R103" s="6" t="str">
        <f>IF(O103&gt;Scenario!$B$11,"",IF(O$2&lt;&gt;"Ready",O$2,IF(ISNUMBER(P103),(P103+Q103)*(0+N('Option A'!$E$15)+IF(Scenario!$B$13="Gross",N('Option A'!$E$16),0))/12+((N('Option A'!$E$12)+N('Option A'!$E$13))/12+IF(AND(O103&gt;=Scenario!$B$10,MOD(O103-Scenario!$B$10,Scenario!$B$18)=0),N('Option A'!$E$17)*N('Option A'!$E$18)+N('Option A'!$E$20),0)+IF(O103=1,N('Option A'!$E$17)*N('Option A'!$E$19)+N('Option A'!$E$21),0)+IF(O103=Scenario!$B$11,N('Option A'!$E$22),0)),"INSUFFICIENT FUNDS")))</f>
        <v/>
      </c>
      <c r="S103" s="6" t="str">
        <f>IF(O103&gt;Scenario!$B$11,"",IF(O$2&lt;&gt;"Ready",O$2,IF(ISNUMBER(P103),IF((P103+Q103)*(1+Scenario!$B$12/12)-R103&lt;0,"INSUFFICIENT FUNDS",(P103+Q103)*(1+Scenario!$B$12/12)-R103),"INSUFFICIENT FUNDS")))</f>
        <v/>
      </c>
      <c r="T103" s="6" t="str">
        <f>IF(O103&gt;Scenario!$B$11,"",IF(O$2&lt;&gt;"Ready",O$2,IF(ISNUMBER(S103),T102+R103,"INSUFFICIENT FUNDS")))</f>
        <v/>
      </c>
      <c r="U103" t="str">
        <f>IF(O103&gt;Scenario!$B$11,"",IF(O$2&lt;&gt;"Ready",O$2,IF(ISNUMBER(S103),"OK","INSUFFICIENT FUNDS")))</f>
        <v/>
      </c>
      <c r="V103">
        <v>99</v>
      </c>
      <c r="W103" s="6" t="str">
        <f>IF(V103&gt;Scenario!$B$11,"",IF(V$2&lt;&gt;"Ready",V$2,IF(AB102="OK",Z102,"INSUFFICIENT FUNDS")))</f>
        <v/>
      </c>
      <c r="X103" s="6" t="str">
        <f>IF(V103&gt;Scenario!$B$11,"",IF(V$2&lt;&gt;"Ready",V$2,IF(ISNUMBER(W103),IF(AND(V103&gt;=Scenario!$B$10,MOD(V103-Scenario!$B$10,Scenario!$B$18)=0),Scenario!$B$8,0),"INSUFFICIENT FUNDS")))</f>
        <v/>
      </c>
      <c r="Y103" s="6" t="str">
        <f>IF(V103&gt;Scenario!$B$11,"",IF(V$2&lt;&gt;"Ready",V$2,IF(ISNUMBER(W103),(W103+X103)*(N('Option A'!$E$14)+N('Option A'!$E$15)+IF(Scenario!$B$13="Gross",N('Option A'!$E$16),0))/12+((N('Option A'!$E$12)+N('Option A'!$E$13))/12+IF(AND(V103&gt;=Scenario!$B$10,MOD(V103-Scenario!$B$10,Scenario!$B$18)=0),0*0+0,0)+IF(V103=1,0*0+0,0)+IF(V103=Scenario!$B$11,0,0)),"INSUFFICIENT FUNDS")))</f>
        <v/>
      </c>
      <c r="Z103" s="6" t="str">
        <f>IF(V103&gt;Scenario!$B$11,"",IF(V$2&lt;&gt;"Ready",V$2,IF(ISNUMBER(W103),IF((W103+X103)*(1+Scenario!$B$12/12)-Y103&lt;0,"INSUFFICIENT FUNDS",(W103+X103)*(1+Scenario!$B$12/12)-Y103),"INSUFFICIENT FUNDS")))</f>
        <v/>
      </c>
      <c r="AA103" s="6" t="str">
        <f>IF(V103&gt;Scenario!$B$11,"",IF(V$2&lt;&gt;"Ready",V$2,IF(ISNUMBER(Z103),AA102+Y103,"INSUFFICIENT FUNDS")))</f>
        <v/>
      </c>
      <c r="AB103" t="str">
        <f>IF(V103&gt;Scenario!$B$11,"",IF(V$2&lt;&gt;"Ready",V$2,IF(ISNUMBER(Z103),"OK","INSUFFICIENT FUNDS")))</f>
        <v/>
      </c>
      <c r="AC103">
        <v>99</v>
      </c>
      <c r="AD103" s="6" t="str">
        <f>IF(AC103&gt;Scenario!$B$11,"",IF(AC$2&lt;&gt;"Ready",AC$2,IF(AI102="OK",AG102,"INSUFFICIENT FUNDS")))</f>
        <v/>
      </c>
      <c r="AE103" s="6" t="str">
        <f>IF(AC103&gt;Scenario!$B$11,"",IF(AC$2&lt;&gt;"Ready",AC$2,IF(ISNUMBER(AD103),IF(AND(AC103&gt;=Scenario!$B$10,MOD(AC103-Scenario!$B$10,Scenario!$B$18)=0),Scenario!$B$8,0),"INSUFFICIENT FUNDS")))</f>
        <v/>
      </c>
      <c r="AF103" s="6" t="str">
        <f>IF(AC103&gt;Scenario!$B$11,"",IF(AC$2&lt;&gt;"Ready",AC$2,IF(ISNUMBER(AD103),(AD103+AE103)*(N('Option A'!$E$14)+N('Option A'!$E$15)+IF(Scenario!$B$13="Gross",0,0))/12+((N('Option A'!$E$12)+N('Option A'!$E$13))/12+IF(AND(AC103&gt;=Scenario!$B$10,MOD(AC103-Scenario!$B$10,Scenario!$B$18)=0),N('Option A'!$E$17)*N('Option A'!$E$18)+N('Option A'!$E$20),0)+IF(AC103=1,N('Option A'!$E$17)*N('Option A'!$E$19)+N('Option A'!$E$21),0)+IF(AC103=Scenario!$B$11,N('Option A'!$E$22),0)),"INSUFFICIENT FUNDS")))</f>
        <v/>
      </c>
      <c r="AG103" s="6" t="str">
        <f>IF(AC103&gt;Scenario!$B$11,"",IF(AC$2&lt;&gt;"Ready",AC$2,IF(ISNUMBER(AD103),IF((AD103+AE103)*(1+Scenario!$B$12/12)-AF103&lt;0,"INSUFFICIENT FUNDS",(AD103+AE103)*(1+Scenario!$B$12/12)-AF103),"INSUFFICIENT FUNDS")))</f>
        <v/>
      </c>
      <c r="AH103" s="6" t="str">
        <f>IF(AC103&gt;Scenario!$B$11,"",IF(AC$2&lt;&gt;"Ready",AC$2,IF(ISNUMBER(AG103),AH102+AF103,"INSUFFICIENT FUNDS")))</f>
        <v/>
      </c>
      <c r="AI103" t="str">
        <f>IF(AC103&gt;Scenario!$B$11,"",IF(AC$2&lt;&gt;"Ready",AC$2,IF(ISNUMBER(AG103),"OK","INSUFFICIENT FUNDS")))</f>
        <v/>
      </c>
      <c r="AJ103">
        <v>99</v>
      </c>
      <c r="AK103" s="6" t="str">
        <f>IF(AJ103&gt;Scenario!$B$11,"",IF(AJ$2&lt;&gt;"Ready",AJ$2,IF(AP102="OK",AN102,"INSUFFICIENT FUNDS")))</f>
        <v/>
      </c>
      <c r="AL103" s="6" t="str">
        <f>IF(AJ103&gt;Scenario!$B$11,"",IF(AJ$2&lt;&gt;"Ready",AJ$2,IF(ISNUMBER(AK103),IF(AND(AJ103&gt;=Scenario!$B$10,MOD(AJ103-Scenario!$B$10,Scenario!$B$18)=0),Scenario!$B$8,0),"INSUFFICIENT FUNDS")))</f>
        <v/>
      </c>
      <c r="AM103" s="6" t="str">
        <f>IF(AJ103&gt;Scenario!$B$11,"",IF(AJ$2&lt;&gt;"Ready",AJ$2,IF(ISNUMBER(AK103),(AK103+AL103)*(0+0+IF(Scenario!$B$13="Gross",0,0))/12+((0+0)/12+IF(AND(AJ103&gt;=Scenario!$B$10,MOD(AJ103-Scenario!$B$10,Scenario!$B$18)=0),0*0+0,0)+IF(AJ103=1,0*0+0,0)+IF(AJ103=Scenario!$B$11,0,0)),"INSUFFICIENT FUNDS")))</f>
        <v/>
      </c>
      <c r="AN103" s="6" t="str">
        <f>IF(AJ103&gt;Scenario!$B$11,"",IF(AJ$2&lt;&gt;"Ready",AJ$2,IF(ISNUMBER(AK103),IF((AK103+AL103)*(1+Scenario!$B$12/12)-AM103&lt;0,"INSUFFICIENT FUNDS",(AK103+AL103)*(1+Scenario!$B$12/12)-AM103),"INSUFFICIENT FUNDS")))</f>
        <v/>
      </c>
      <c r="AO103" s="6" t="str">
        <f>IF(AJ103&gt;Scenario!$B$11,"",IF(AJ$2&lt;&gt;"Ready",AJ$2,IF(ISNUMBER(AN103),AO102+AM103,"INSUFFICIENT FUNDS")))</f>
        <v/>
      </c>
      <c r="AP103" t="str">
        <f>IF(AJ103&gt;Scenario!$B$11,"",IF(AJ$2&lt;&gt;"Ready",AJ$2,IF(ISNUMBER(AN103),"OK","INSUFFICIENT FUNDS")))</f>
        <v/>
      </c>
    </row>
    <row r="104" spans="1:42" ht="32.1" customHeight="1" x14ac:dyDescent="0.2">
      <c r="A104">
        <v>100</v>
      </c>
      <c r="B104" s="6" t="str">
        <f>IF(A104&gt;Scenario!$B$11,"",IF(A$2&lt;&gt;"Ready",A$2,IF(G103="OK",E103,"INSUFFICIENT FUNDS")))</f>
        <v/>
      </c>
      <c r="C104" s="6" t="str">
        <f>IF(A104&gt;Scenario!$B$11,"",IF(A$2&lt;&gt;"Ready",A$2,IF(ISNUMBER(B104),IF(AND(A104&gt;=Scenario!$B$10,MOD(A104-Scenario!$B$10,Scenario!$B$18)=0),Scenario!$B$8,0),"INSUFFICIENT FUNDS")))</f>
        <v/>
      </c>
      <c r="D104" s="6" t="str">
        <f>IF(A104&gt;Scenario!$B$11,"",IF(A$2&lt;&gt;"Ready",A$2,IF(ISNUMBER(B104),(B104+C104)*(N('Option A'!$E$14)+N('Option A'!$E$15)+IF(Scenario!$B$13="Gross",N('Option A'!$E$16),0))/12+((N('Option A'!$E$12)+N('Option A'!$E$13))/12+IF(AND(A104&gt;=Scenario!$B$10,MOD(A104-Scenario!$B$10,Scenario!$B$18)=0),N('Option A'!$E$17)*N('Option A'!$E$18)+N('Option A'!$E$20),0)+IF(A104=1,N('Option A'!$E$17)*N('Option A'!$E$19)+N('Option A'!$E$21),0)+IF(A104=Scenario!$B$11,N('Option A'!$E$22),0)),"INSUFFICIENT FUNDS")))</f>
        <v/>
      </c>
      <c r="E104" s="6" t="str">
        <f>IF(A104&gt;Scenario!$B$11,"",IF(A$2&lt;&gt;"Ready",A$2,IF(ISNUMBER(B104),IF((B104+C104)*(1+Scenario!$B$12/12)-D104&lt;0,"INSUFFICIENT FUNDS",(B104+C104)*(1+Scenario!$B$12/12)-D104),"INSUFFICIENT FUNDS")))</f>
        <v/>
      </c>
      <c r="F104" s="6" t="str">
        <f>IF(A104&gt;Scenario!$B$11,"",IF(A$2&lt;&gt;"Ready",A$2,IF(ISNUMBER(E104),F103+D104,"INSUFFICIENT FUNDS")))</f>
        <v/>
      </c>
      <c r="G104" t="str">
        <f>IF(A104&gt;Scenario!$B$11,"",IF(A$2&lt;&gt;"Ready",A$2,IF(ISNUMBER(E104),"OK","INSUFFICIENT FUNDS")))</f>
        <v/>
      </c>
      <c r="H104">
        <v>100</v>
      </c>
      <c r="I104" s="6" t="str">
        <f>IF(H104&gt;Scenario!$B$11,"",IF(H$2&lt;&gt;"Ready",H$2,IF(N103="OK",L103,"INSUFFICIENT FUNDS")))</f>
        <v/>
      </c>
      <c r="J104" s="6" t="str">
        <f>IF(H104&gt;Scenario!$B$11,"",IF(H$2&lt;&gt;"Ready",H$2,IF(ISNUMBER(I104),IF(AND(H104&gt;=Scenario!$B$10,MOD(H104-Scenario!$B$10,Scenario!$B$18)=0),Scenario!$B$8,0),"INSUFFICIENT FUNDS")))</f>
        <v/>
      </c>
      <c r="K104" s="6" t="str">
        <f>IF(H104&gt;Scenario!$B$11,"",IF(H$2&lt;&gt;"Ready",H$2,IF(ISNUMBER(I104),(I104+J104)*(N('Option A'!$E$14)+N('Option A'!$E$15)+IF(Scenario!$B$13="Gross",N('Option A'!$E$16),0))/12+((0+0)/12+IF(AND(H104&gt;=Scenario!$B$10,MOD(H104-Scenario!$B$10,Scenario!$B$18)=0),N('Option A'!$E$17)*N('Option A'!$E$18)+N('Option A'!$E$20),0)+IF(H104=1,N('Option A'!$E$17)*N('Option A'!$E$19)+N('Option A'!$E$21),0)+IF(H104=Scenario!$B$11,N('Option A'!$E$22),0)),"INSUFFICIENT FUNDS")))</f>
        <v/>
      </c>
      <c r="L104" s="6" t="str">
        <f>IF(H104&gt;Scenario!$B$11,"",IF(H$2&lt;&gt;"Ready",H$2,IF(ISNUMBER(I104),IF((I104+J104)*(1+Scenario!$B$12/12)-K104&lt;0,"INSUFFICIENT FUNDS",(I104+J104)*(1+Scenario!$B$12/12)-K104),"INSUFFICIENT FUNDS")))</f>
        <v/>
      </c>
      <c r="M104" s="6" t="str">
        <f>IF(H104&gt;Scenario!$B$11,"",IF(H$2&lt;&gt;"Ready",H$2,IF(ISNUMBER(L104),M103+K104,"INSUFFICIENT FUNDS")))</f>
        <v/>
      </c>
      <c r="N104" t="str">
        <f>IF(H104&gt;Scenario!$B$11,"",IF(H$2&lt;&gt;"Ready",H$2,IF(ISNUMBER(L104),"OK","INSUFFICIENT FUNDS")))</f>
        <v/>
      </c>
      <c r="O104">
        <v>100</v>
      </c>
      <c r="P104" s="6" t="str">
        <f>IF(O104&gt;Scenario!$B$11,"",IF(O$2&lt;&gt;"Ready",O$2,IF(U103="OK",S103,"INSUFFICIENT FUNDS")))</f>
        <v/>
      </c>
      <c r="Q104" s="6" t="str">
        <f>IF(O104&gt;Scenario!$B$11,"",IF(O$2&lt;&gt;"Ready",O$2,IF(ISNUMBER(P104),IF(AND(O104&gt;=Scenario!$B$10,MOD(O104-Scenario!$B$10,Scenario!$B$18)=0),Scenario!$B$8,0),"INSUFFICIENT FUNDS")))</f>
        <v/>
      </c>
      <c r="R104" s="6" t="str">
        <f>IF(O104&gt;Scenario!$B$11,"",IF(O$2&lt;&gt;"Ready",O$2,IF(ISNUMBER(P104),(P104+Q104)*(0+N('Option A'!$E$15)+IF(Scenario!$B$13="Gross",N('Option A'!$E$16),0))/12+((N('Option A'!$E$12)+N('Option A'!$E$13))/12+IF(AND(O104&gt;=Scenario!$B$10,MOD(O104-Scenario!$B$10,Scenario!$B$18)=0),N('Option A'!$E$17)*N('Option A'!$E$18)+N('Option A'!$E$20),0)+IF(O104=1,N('Option A'!$E$17)*N('Option A'!$E$19)+N('Option A'!$E$21),0)+IF(O104=Scenario!$B$11,N('Option A'!$E$22),0)),"INSUFFICIENT FUNDS")))</f>
        <v/>
      </c>
      <c r="S104" s="6" t="str">
        <f>IF(O104&gt;Scenario!$B$11,"",IF(O$2&lt;&gt;"Ready",O$2,IF(ISNUMBER(P104),IF((P104+Q104)*(1+Scenario!$B$12/12)-R104&lt;0,"INSUFFICIENT FUNDS",(P104+Q104)*(1+Scenario!$B$12/12)-R104),"INSUFFICIENT FUNDS")))</f>
        <v/>
      </c>
      <c r="T104" s="6" t="str">
        <f>IF(O104&gt;Scenario!$B$11,"",IF(O$2&lt;&gt;"Ready",O$2,IF(ISNUMBER(S104),T103+R104,"INSUFFICIENT FUNDS")))</f>
        <v/>
      </c>
      <c r="U104" t="str">
        <f>IF(O104&gt;Scenario!$B$11,"",IF(O$2&lt;&gt;"Ready",O$2,IF(ISNUMBER(S104),"OK","INSUFFICIENT FUNDS")))</f>
        <v/>
      </c>
      <c r="V104">
        <v>100</v>
      </c>
      <c r="W104" s="6" t="str">
        <f>IF(V104&gt;Scenario!$B$11,"",IF(V$2&lt;&gt;"Ready",V$2,IF(AB103="OK",Z103,"INSUFFICIENT FUNDS")))</f>
        <v/>
      </c>
      <c r="X104" s="6" t="str">
        <f>IF(V104&gt;Scenario!$B$11,"",IF(V$2&lt;&gt;"Ready",V$2,IF(ISNUMBER(W104),IF(AND(V104&gt;=Scenario!$B$10,MOD(V104-Scenario!$B$10,Scenario!$B$18)=0),Scenario!$B$8,0),"INSUFFICIENT FUNDS")))</f>
        <v/>
      </c>
      <c r="Y104" s="6" t="str">
        <f>IF(V104&gt;Scenario!$B$11,"",IF(V$2&lt;&gt;"Ready",V$2,IF(ISNUMBER(W104),(W104+X104)*(N('Option A'!$E$14)+N('Option A'!$E$15)+IF(Scenario!$B$13="Gross",N('Option A'!$E$16),0))/12+((N('Option A'!$E$12)+N('Option A'!$E$13))/12+IF(AND(V104&gt;=Scenario!$B$10,MOD(V104-Scenario!$B$10,Scenario!$B$18)=0),0*0+0,0)+IF(V104=1,0*0+0,0)+IF(V104=Scenario!$B$11,0,0)),"INSUFFICIENT FUNDS")))</f>
        <v/>
      </c>
      <c r="Z104" s="6" t="str">
        <f>IF(V104&gt;Scenario!$B$11,"",IF(V$2&lt;&gt;"Ready",V$2,IF(ISNUMBER(W104),IF((W104+X104)*(1+Scenario!$B$12/12)-Y104&lt;0,"INSUFFICIENT FUNDS",(W104+X104)*(1+Scenario!$B$12/12)-Y104),"INSUFFICIENT FUNDS")))</f>
        <v/>
      </c>
      <c r="AA104" s="6" t="str">
        <f>IF(V104&gt;Scenario!$B$11,"",IF(V$2&lt;&gt;"Ready",V$2,IF(ISNUMBER(Z104),AA103+Y104,"INSUFFICIENT FUNDS")))</f>
        <v/>
      </c>
      <c r="AB104" t="str">
        <f>IF(V104&gt;Scenario!$B$11,"",IF(V$2&lt;&gt;"Ready",V$2,IF(ISNUMBER(Z104),"OK","INSUFFICIENT FUNDS")))</f>
        <v/>
      </c>
      <c r="AC104">
        <v>100</v>
      </c>
      <c r="AD104" s="6" t="str">
        <f>IF(AC104&gt;Scenario!$B$11,"",IF(AC$2&lt;&gt;"Ready",AC$2,IF(AI103="OK",AG103,"INSUFFICIENT FUNDS")))</f>
        <v/>
      </c>
      <c r="AE104" s="6" t="str">
        <f>IF(AC104&gt;Scenario!$B$11,"",IF(AC$2&lt;&gt;"Ready",AC$2,IF(ISNUMBER(AD104),IF(AND(AC104&gt;=Scenario!$B$10,MOD(AC104-Scenario!$B$10,Scenario!$B$18)=0),Scenario!$B$8,0),"INSUFFICIENT FUNDS")))</f>
        <v/>
      </c>
      <c r="AF104" s="6" t="str">
        <f>IF(AC104&gt;Scenario!$B$11,"",IF(AC$2&lt;&gt;"Ready",AC$2,IF(ISNUMBER(AD104),(AD104+AE104)*(N('Option A'!$E$14)+N('Option A'!$E$15)+IF(Scenario!$B$13="Gross",0,0))/12+((N('Option A'!$E$12)+N('Option A'!$E$13))/12+IF(AND(AC104&gt;=Scenario!$B$10,MOD(AC104-Scenario!$B$10,Scenario!$B$18)=0),N('Option A'!$E$17)*N('Option A'!$E$18)+N('Option A'!$E$20),0)+IF(AC104=1,N('Option A'!$E$17)*N('Option A'!$E$19)+N('Option A'!$E$21),0)+IF(AC104=Scenario!$B$11,N('Option A'!$E$22),0)),"INSUFFICIENT FUNDS")))</f>
        <v/>
      </c>
      <c r="AG104" s="6" t="str">
        <f>IF(AC104&gt;Scenario!$B$11,"",IF(AC$2&lt;&gt;"Ready",AC$2,IF(ISNUMBER(AD104),IF((AD104+AE104)*(1+Scenario!$B$12/12)-AF104&lt;0,"INSUFFICIENT FUNDS",(AD104+AE104)*(1+Scenario!$B$12/12)-AF104),"INSUFFICIENT FUNDS")))</f>
        <v/>
      </c>
      <c r="AH104" s="6" t="str">
        <f>IF(AC104&gt;Scenario!$B$11,"",IF(AC$2&lt;&gt;"Ready",AC$2,IF(ISNUMBER(AG104),AH103+AF104,"INSUFFICIENT FUNDS")))</f>
        <v/>
      </c>
      <c r="AI104" t="str">
        <f>IF(AC104&gt;Scenario!$B$11,"",IF(AC$2&lt;&gt;"Ready",AC$2,IF(ISNUMBER(AG104),"OK","INSUFFICIENT FUNDS")))</f>
        <v/>
      </c>
      <c r="AJ104">
        <v>100</v>
      </c>
      <c r="AK104" s="6" t="str">
        <f>IF(AJ104&gt;Scenario!$B$11,"",IF(AJ$2&lt;&gt;"Ready",AJ$2,IF(AP103="OK",AN103,"INSUFFICIENT FUNDS")))</f>
        <v/>
      </c>
      <c r="AL104" s="6" t="str">
        <f>IF(AJ104&gt;Scenario!$B$11,"",IF(AJ$2&lt;&gt;"Ready",AJ$2,IF(ISNUMBER(AK104),IF(AND(AJ104&gt;=Scenario!$B$10,MOD(AJ104-Scenario!$B$10,Scenario!$B$18)=0),Scenario!$B$8,0),"INSUFFICIENT FUNDS")))</f>
        <v/>
      </c>
      <c r="AM104" s="6" t="str">
        <f>IF(AJ104&gt;Scenario!$B$11,"",IF(AJ$2&lt;&gt;"Ready",AJ$2,IF(ISNUMBER(AK104),(AK104+AL104)*(0+0+IF(Scenario!$B$13="Gross",0,0))/12+((0+0)/12+IF(AND(AJ104&gt;=Scenario!$B$10,MOD(AJ104-Scenario!$B$10,Scenario!$B$18)=0),0*0+0,0)+IF(AJ104=1,0*0+0,0)+IF(AJ104=Scenario!$B$11,0,0)),"INSUFFICIENT FUNDS")))</f>
        <v/>
      </c>
      <c r="AN104" s="6" t="str">
        <f>IF(AJ104&gt;Scenario!$B$11,"",IF(AJ$2&lt;&gt;"Ready",AJ$2,IF(ISNUMBER(AK104),IF((AK104+AL104)*(1+Scenario!$B$12/12)-AM104&lt;0,"INSUFFICIENT FUNDS",(AK104+AL104)*(1+Scenario!$B$12/12)-AM104),"INSUFFICIENT FUNDS")))</f>
        <v/>
      </c>
      <c r="AO104" s="6" t="str">
        <f>IF(AJ104&gt;Scenario!$B$11,"",IF(AJ$2&lt;&gt;"Ready",AJ$2,IF(ISNUMBER(AN104),AO103+AM104,"INSUFFICIENT FUNDS")))</f>
        <v/>
      </c>
      <c r="AP104" t="str">
        <f>IF(AJ104&gt;Scenario!$B$11,"",IF(AJ$2&lt;&gt;"Ready",AJ$2,IF(ISNUMBER(AN104),"OK","INSUFFICIENT FUNDS")))</f>
        <v/>
      </c>
    </row>
    <row r="105" spans="1:42" ht="32.1" customHeight="1" x14ac:dyDescent="0.2">
      <c r="A105">
        <v>101</v>
      </c>
      <c r="B105" s="6" t="str">
        <f>IF(A105&gt;Scenario!$B$11,"",IF(A$2&lt;&gt;"Ready",A$2,IF(G104="OK",E104,"INSUFFICIENT FUNDS")))</f>
        <v/>
      </c>
      <c r="C105" s="6" t="str">
        <f>IF(A105&gt;Scenario!$B$11,"",IF(A$2&lt;&gt;"Ready",A$2,IF(ISNUMBER(B105),IF(AND(A105&gt;=Scenario!$B$10,MOD(A105-Scenario!$B$10,Scenario!$B$18)=0),Scenario!$B$8,0),"INSUFFICIENT FUNDS")))</f>
        <v/>
      </c>
      <c r="D105" s="6" t="str">
        <f>IF(A105&gt;Scenario!$B$11,"",IF(A$2&lt;&gt;"Ready",A$2,IF(ISNUMBER(B105),(B105+C105)*(N('Option A'!$E$14)+N('Option A'!$E$15)+IF(Scenario!$B$13="Gross",N('Option A'!$E$16),0))/12+((N('Option A'!$E$12)+N('Option A'!$E$13))/12+IF(AND(A105&gt;=Scenario!$B$10,MOD(A105-Scenario!$B$10,Scenario!$B$18)=0),N('Option A'!$E$17)*N('Option A'!$E$18)+N('Option A'!$E$20),0)+IF(A105=1,N('Option A'!$E$17)*N('Option A'!$E$19)+N('Option A'!$E$21),0)+IF(A105=Scenario!$B$11,N('Option A'!$E$22),0)),"INSUFFICIENT FUNDS")))</f>
        <v/>
      </c>
      <c r="E105" s="6" t="str">
        <f>IF(A105&gt;Scenario!$B$11,"",IF(A$2&lt;&gt;"Ready",A$2,IF(ISNUMBER(B105),IF((B105+C105)*(1+Scenario!$B$12/12)-D105&lt;0,"INSUFFICIENT FUNDS",(B105+C105)*(1+Scenario!$B$12/12)-D105),"INSUFFICIENT FUNDS")))</f>
        <v/>
      </c>
      <c r="F105" s="6" t="str">
        <f>IF(A105&gt;Scenario!$B$11,"",IF(A$2&lt;&gt;"Ready",A$2,IF(ISNUMBER(E105),F104+D105,"INSUFFICIENT FUNDS")))</f>
        <v/>
      </c>
      <c r="G105" t="str">
        <f>IF(A105&gt;Scenario!$B$11,"",IF(A$2&lt;&gt;"Ready",A$2,IF(ISNUMBER(E105),"OK","INSUFFICIENT FUNDS")))</f>
        <v/>
      </c>
      <c r="H105">
        <v>101</v>
      </c>
      <c r="I105" s="6" t="str">
        <f>IF(H105&gt;Scenario!$B$11,"",IF(H$2&lt;&gt;"Ready",H$2,IF(N104="OK",L104,"INSUFFICIENT FUNDS")))</f>
        <v/>
      </c>
      <c r="J105" s="6" t="str">
        <f>IF(H105&gt;Scenario!$B$11,"",IF(H$2&lt;&gt;"Ready",H$2,IF(ISNUMBER(I105),IF(AND(H105&gt;=Scenario!$B$10,MOD(H105-Scenario!$B$10,Scenario!$B$18)=0),Scenario!$B$8,0),"INSUFFICIENT FUNDS")))</f>
        <v/>
      </c>
      <c r="K105" s="6" t="str">
        <f>IF(H105&gt;Scenario!$B$11,"",IF(H$2&lt;&gt;"Ready",H$2,IF(ISNUMBER(I105),(I105+J105)*(N('Option A'!$E$14)+N('Option A'!$E$15)+IF(Scenario!$B$13="Gross",N('Option A'!$E$16),0))/12+((0+0)/12+IF(AND(H105&gt;=Scenario!$B$10,MOD(H105-Scenario!$B$10,Scenario!$B$18)=0),N('Option A'!$E$17)*N('Option A'!$E$18)+N('Option A'!$E$20),0)+IF(H105=1,N('Option A'!$E$17)*N('Option A'!$E$19)+N('Option A'!$E$21),0)+IF(H105=Scenario!$B$11,N('Option A'!$E$22),0)),"INSUFFICIENT FUNDS")))</f>
        <v/>
      </c>
      <c r="L105" s="6" t="str">
        <f>IF(H105&gt;Scenario!$B$11,"",IF(H$2&lt;&gt;"Ready",H$2,IF(ISNUMBER(I105),IF((I105+J105)*(1+Scenario!$B$12/12)-K105&lt;0,"INSUFFICIENT FUNDS",(I105+J105)*(1+Scenario!$B$12/12)-K105),"INSUFFICIENT FUNDS")))</f>
        <v/>
      </c>
      <c r="M105" s="6" t="str">
        <f>IF(H105&gt;Scenario!$B$11,"",IF(H$2&lt;&gt;"Ready",H$2,IF(ISNUMBER(L105),M104+K105,"INSUFFICIENT FUNDS")))</f>
        <v/>
      </c>
      <c r="N105" t="str">
        <f>IF(H105&gt;Scenario!$B$11,"",IF(H$2&lt;&gt;"Ready",H$2,IF(ISNUMBER(L105),"OK","INSUFFICIENT FUNDS")))</f>
        <v/>
      </c>
      <c r="O105">
        <v>101</v>
      </c>
      <c r="P105" s="6" t="str">
        <f>IF(O105&gt;Scenario!$B$11,"",IF(O$2&lt;&gt;"Ready",O$2,IF(U104="OK",S104,"INSUFFICIENT FUNDS")))</f>
        <v/>
      </c>
      <c r="Q105" s="6" t="str">
        <f>IF(O105&gt;Scenario!$B$11,"",IF(O$2&lt;&gt;"Ready",O$2,IF(ISNUMBER(P105),IF(AND(O105&gt;=Scenario!$B$10,MOD(O105-Scenario!$B$10,Scenario!$B$18)=0),Scenario!$B$8,0),"INSUFFICIENT FUNDS")))</f>
        <v/>
      </c>
      <c r="R105" s="6" t="str">
        <f>IF(O105&gt;Scenario!$B$11,"",IF(O$2&lt;&gt;"Ready",O$2,IF(ISNUMBER(P105),(P105+Q105)*(0+N('Option A'!$E$15)+IF(Scenario!$B$13="Gross",N('Option A'!$E$16),0))/12+((N('Option A'!$E$12)+N('Option A'!$E$13))/12+IF(AND(O105&gt;=Scenario!$B$10,MOD(O105-Scenario!$B$10,Scenario!$B$18)=0),N('Option A'!$E$17)*N('Option A'!$E$18)+N('Option A'!$E$20),0)+IF(O105=1,N('Option A'!$E$17)*N('Option A'!$E$19)+N('Option A'!$E$21),0)+IF(O105=Scenario!$B$11,N('Option A'!$E$22),0)),"INSUFFICIENT FUNDS")))</f>
        <v/>
      </c>
      <c r="S105" s="6" t="str">
        <f>IF(O105&gt;Scenario!$B$11,"",IF(O$2&lt;&gt;"Ready",O$2,IF(ISNUMBER(P105),IF((P105+Q105)*(1+Scenario!$B$12/12)-R105&lt;0,"INSUFFICIENT FUNDS",(P105+Q105)*(1+Scenario!$B$12/12)-R105),"INSUFFICIENT FUNDS")))</f>
        <v/>
      </c>
      <c r="T105" s="6" t="str">
        <f>IF(O105&gt;Scenario!$B$11,"",IF(O$2&lt;&gt;"Ready",O$2,IF(ISNUMBER(S105),T104+R105,"INSUFFICIENT FUNDS")))</f>
        <v/>
      </c>
      <c r="U105" t="str">
        <f>IF(O105&gt;Scenario!$B$11,"",IF(O$2&lt;&gt;"Ready",O$2,IF(ISNUMBER(S105),"OK","INSUFFICIENT FUNDS")))</f>
        <v/>
      </c>
      <c r="V105">
        <v>101</v>
      </c>
      <c r="W105" s="6" t="str">
        <f>IF(V105&gt;Scenario!$B$11,"",IF(V$2&lt;&gt;"Ready",V$2,IF(AB104="OK",Z104,"INSUFFICIENT FUNDS")))</f>
        <v/>
      </c>
      <c r="X105" s="6" t="str">
        <f>IF(V105&gt;Scenario!$B$11,"",IF(V$2&lt;&gt;"Ready",V$2,IF(ISNUMBER(W105),IF(AND(V105&gt;=Scenario!$B$10,MOD(V105-Scenario!$B$10,Scenario!$B$18)=0),Scenario!$B$8,0),"INSUFFICIENT FUNDS")))</f>
        <v/>
      </c>
      <c r="Y105" s="6" t="str">
        <f>IF(V105&gt;Scenario!$B$11,"",IF(V$2&lt;&gt;"Ready",V$2,IF(ISNUMBER(W105),(W105+X105)*(N('Option A'!$E$14)+N('Option A'!$E$15)+IF(Scenario!$B$13="Gross",N('Option A'!$E$16),0))/12+((N('Option A'!$E$12)+N('Option A'!$E$13))/12+IF(AND(V105&gt;=Scenario!$B$10,MOD(V105-Scenario!$B$10,Scenario!$B$18)=0),0*0+0,0)+IF(V105=1,0*0+0,0)+IF(V105=Scenario!$B$11,0,0)),"INSUFFICIENT FUNDS")))</f>
        <v/>
      </c>
      <c r="Z105" s="6" t="str">
        <f>IF(V105&gt;Scenario!$B$11,"",IF(V$2&lt;&gt;"Ready",V$2,IF(ISNUMBER(W105),IF((W105+X105)*(1+Scenario!$B$12/12)-Y105&lt;0,"INSUFFICIENT FUNDS",(W105+X105)*(1+Scenario!$B$12/12)-Y105),"INSUFFICIENT FUNDS")))</f>
        <v/>
      </c>
      <c r="AA105" s="6" t="str">
        <f>IF(V105&gt;Scenario!$B$11,"",IF(V$2&lt;&gt;"Ready",V$2,IF(ISNUMBER(Z105),AA104+Y105,"INSUFFICIENT FUNDS")))</f>
        <v/>
      </c>
      <c r="AB105" t="str">
        <f>IF(V105&gt;Scenario!$B$11,"",IF(V$2&lt;&gt;"Ready",V$2,IF(ISNUMBER(Z105),"OK","INSUFFICIENT FUNDS")))</f>
        <v/>
      </c>
      <c r="AC105">
        <v>101</v>
      </c>
      <c r="AD105" s="6" t="str">
        <f>IF(AC105&gt;Scenario!$B$11,"",IF(AC$2&lt;&gt;"Ready",AC$2,IF(AI104="OK",AG104,"INSUFFICIENT FUNDS")))</f>
        <v/>
      </c>
      <c r="AE105" s="6" t="str">
        <f>IF(AC105&gt;Scenario!$B$11,"",IF(AC$2&lt;&gt;"Ready",AC$2,IF(ISNUMBER(AD105),IF(AND(AC105&gt;=Scenario!$B$10,MOD(AC105-Scenario!$B$10,Scenario!$B$18)=0),Scenario!$B$8,0),"INSUFFICIENT FUNDS")))</f>
        <v/>
      </c>
      <c r="AF105" s="6" t="str">
        <f>IF(AC105&gt;Scenario!$B$11,"",IF(AC$2&lt;&gt;"Ready",AC$2,IF(ISNUMBER(AD105),(AD105+AE105)*(N('Option A'!$E$14)+N('Option A'!$E$15)+IF(Scenario!$B$13="Gross",0,0))/12+((N('Option A'!$E$12)+N('Option A'!$E$13))/12+IF(AND(AC105&gt;=Scenario!$B$10,MOD(AC105-Scenario!$B$10,Scenario!$B$18)=0),N('Option A'!$E$17)*N('Option A'!$E$18)+N('Option A'!$E$20),0)+IF(AC105=1,N('Option A'!$E$17)*N('Option A'!$E$19)+N('Option A'!$E$21),0)+IF(AC105=Scenario!$B$11,N('Option A'!$E$22),0)),"INSUFFICIENT FUNDS")))</f>
        <v/>
      </c>
      <c r="AG105" s="6" t="str">
        <f>IF(AC105&gt;Scenario!$B$11,"",IF(AC$2&lt;&gt;"Ready",AC$2,IF(ISNUMBER(AD105),IF((AD105+AE105)*(1+Scenario!$B$12/12)-AF105&lt;0,"INSUFFICIENT FUNDS",(AD105+AE105)*(1+Scenario!$B$12/12)-AF105),"INSUFFICIENT FUNDS")))</f>
        <v/>
      </c>
      <c r="AH105" s="6" t="str">
        <f>IF(AC105&gt;Scenario!$B$11,"",IF(AC$2&lt;&gt;"Ready",AC$2,IF(ISNUMBER(AG105),AH104+AF105,"INSUFFICIENT FUNDS")))</f>
        <v/>
      </c>
      <c r="AI105" t="str">
        <f>IF(AC105&gt;Scenario!$B$11,"",IF(AC$2&lt;&gt;"Ready",AC$2,IF(ISNUMBER(AG105),"OK","INSUFFICIENT FUNDS")))</f>
        <v/>
      </c>
      <c r="AJ105">
        <v>101</v>
      </c>
      <c r="AK105" s="6" t="str">
        <f>IF(AJ105&gt;Scenario!$B$11,"",IF(AJ$2&lt;&gt;"Ready",AJ$2,IF(AP104="OK",AN104,"INSUFFICIENT FUNDS")))</f>
        <v/>
      </c>
      <c r="AL105" s="6" t="str">
        <f>IF(AJ105&gt;Scenario!$B$11,"",IF(AJ$2&lt;&gt;"Ready",AJ$2,IF(ISNUMBER(AK105),IF(AND(AJ105&gt;=Scenario!$B$10,MOD(AJ105-Scenario!$B$10,Scenario!$B$18)=0),Scenario!$B$8,0),"INSUFFICIENT FUNDS")))</f>
        <v/>
      </c>
      <c r="AM105" s="6" t="str">
        <f>IF(AJ105&gt;Scenario!$B$11,"",IF(AJ$2&lt;&gt;"Ready",AJ$2,IF(ISNUMBER(AK105),(AK105+AL105)*(0+0+IF(Scenario!$B$13="Gross",0,0))/12+((0+0)/12+IF(AND(AJ105&gt;=Scenario!$B$10,MOD(AJ105-Scenario!$B$10,Scenario!$B$18)=0),0*0+0,0)+IF(AJ105=1,0*0+0,0)+IF(AJ105=Scenario!$B$11,0,0)),"INSUFFICIENT FUNDS")))</f>
        <v/>
      </c>
      <c r="AN105" s="6" t="str">
        <f>IF(AJ105&gt;Scenario!$B$11,"",IF(AJ$2&lt;&gt;"Ready",AJ$2,IF(ISNUMBER(AK105),IF((AK105+AL105)*(1+Scenario!$B$12/12)-AM105&lt;0,"INSUFFICIENT FUNDS",(AK105+AL105)*(1+Scenario!$B$12/12)-AM105),"INSUFFICIENT FUNDS")))</f>
        <v/>
      </c>
      <c r="AO105" s="6" t="str">
        <f>IF(AJ105&gt;Scenario!$B$11,"",IF(AJ$2&lt;&gt;"Ready",AJ$2,IF(ISNUMBER(AN105),AO104+AM105,"INSUFFICIENT FUNDS")))</f>
        <v/>
      </c>
      <c r="AP105" t="str">
        <f>IF(AJ105&gt;Scenario!$B$11,"",IF(AJ$2&lt;&gt;"Ready",AJ$2,IF(ISNUMBER(AN105),"OK","INSUFFICIENT FUNDS")))</f>
        <v/>
      </c>
    </row>
    <row r="106" spans="1:42" ht="32.1" customHeight="1" x14ac:dyDescent="0.2">
      <c r="A106">
        <v>102</v>
      </c>
      <c r="B106" s="6" t="str">
        <f>IF(A106&gt;Scenario!$B$11,"",IF(A$2&lt;&gt;"Ready",A$2,IF(G105="OK",E105,"INSUFFICIENT FUNDS")))</f>
        <v/>
      </c>
      <c r="C106" s="6" t="str">
        <f>IF(A106&gt;Scenario!$B$11,"",IF(A$2&lt;&gt;"Ready",A$2,IF(ISNUMBER(B106),IF(AND(A106&gt;=Scenario!$B$10,MOD(A106-Scenario!$B$10,Scenario!$B$18)=0),Scenario!$B$8,0),"INSUFFICIENT FUNDS")))</f>
        <v/>
      </c>
      <c r="D106" s="6" t="str">
        <f>IF(A106&gt;Scenario!$B$11,"",IF(A$2&lt;&gt;"Ready",A$2,IF(ISNUMBER(B106),(B106+C106)*(N('Option A'!$E$14)+N('Option A'!$E$15)+IF(Scenario!$B$13="Gross",N('Option A'!$E$16),0))/12+((N('Option A'!$E$12)+N('Option A'!$E$13))/12+IF(AND(A106&gt;=Scenario!$B$10,MOD(A106-Scenario!$B$10,Scenario!$B$18)=0),N('Option A'!$E$17)*N('Option A'!$E$18)+N('Option A'!$E$20),0)+IF(A106=1,N('Option A'!$E$17)*N('Option A'!$E$19)+N('Option A'!$E$21),0)+IF(A106=Scenario!$B$11,N('Option A'!$E$22),0)),"INSUFFICIENT FUNDS")))</f>
        <v/>
      </c>
      <c r="E106" s="6" t="str">
        <f>IF(A106&gt;Scenario!$B$11,"",IF(A$2&lt;&gt;"Ready",A$2,IF(ISNUMBER(B106),IF((B106+C106)*(1+Scenario!$B$12/12)-D106&lt;0,"INSUFFICIENT FUNDS",(B106+C106)*(1+Scenario!$B$12/12)-D106),"INSUFFICIENT FUNDS")))</f>
        <v/>
      </c>
      <c r="F106" s="6" t="str">
        <f>IF(A106&gt;Scenario!$B$11,"",IF(A$2&lt;&gt;"Ready",A$2,IF(ISNUMBER(E106),F105+D106,"INSUFFICIENT FUNDS")))</f>
        <v/>
      </c>
      <c r="G106" t="str">
        <f>IF(A106&gt;Scenario!$B$11,"",IF(A$2&lt;&gt;"Ready",A$2,IF(ISNUMBER(E106),"OK","INSUFFICIENT FUNDS")))</f>
        <v/>
      </c>
      <c r="H106">
        <v>102</v>
      </c>
      <c r="I106" s="6" t="str">
        <f>IF(H106&gt;Scenario!$B$11,"",IF(H$2&lt;&gt;"Ready",H$2,IF(N105="OK",L105,"INSUFFICIENT FUNDS")))</f>
        <v/>
      </c>
      <c r="J106" s="6" t="str">
        <f>IF(H106&gt;Scenario!$B$11,"",IF(H$2&lt;&gt;"Ready",H$2,IF(ISNUMBER(I106),IF(AND(H106&gt;=Scenario!$B$10,MOD(H106-Scenario!$B$10,Scenario!$B$18)=0),Scenario!$B$8,0),"INSUFFICIENT FUNDS")))</f>
        <v/>
      </c>
      <c r="K106" s="6" t="str">
        <f>IF(H106&gt;Scenario!$B$11,"",IF(H$2&lt;&gt;"Ready",H$2,IF(ISNUMBER(I106),(I106+J106)*(N('Option A'!$E$14)+N('Option A'!$E$15)+IF(Scenario!$B$13="Gross",N('Option A'!$E$16),0))/12+((0+0)/12+IF(AND(H106&gt;=Scenario!$B$10,MOD(H106-Scenario!$B$10,Scenario!$B$18)=0),N('Option A'!$E$17)*N('Option A'!$E$18)+N('Option A'!$E$20),0)+IF(H106=1,N('Option A'!$E$17)*N('Option A'!$E$19)+N('Option A'!$E$21),0)+IF(H106=Scenario!$B$11,N('Option A'!$E$22),0)),"INSUFFICIENT FUNDS")))</f>
        <v/>
      </c>
      <c r="L106" s="6" t="str">
        <f>IF(H106&gt;Scenario!$B$11,"",IF(H$2&lt;&gt;"Ready",H$2,IF(ISNUMBER(I106),IF((I106+J106)*(1+Scenario!$B$12/12)-K106&lt;0,"INSUFFICIENT FUNDS",(I106+J106)*(1+Scenario!$B$12/12)-K106),"INSUFFICIENT FUNDS")))</f>
        <v/>
      </c>
      <c r="M106" s="6" t="str">
        <f>IF(H106&gt;Scenario!$B$11,"",IF(H$2&lt;&gt;"Ready",H$2,IF(ISNUMBER(L106),M105+K106,"INSUFFICIENT FUNDS")))</f>
        <v/>
      </c>
      <c r="N106" t="str">
        <f>IF(H106&gt;Scenario!$B$11,"",IF(H$2&lt;&gt;"Ready",H$2,IF(ISNUMBER(L106),"OK","INSUFFICIENT FUNDS")))</f>
        <v/>
      </c>
      <c r="O106">
        <v>102</v>
      </c>
      <c r="P106" s="6" t="str">
        <f>IF(O106&gt;Scenario!$B$11,"",IF(O$2&lt;&gt;"Ready",O$2,IF(U105="OK",S105,"INSUFFICIENT FUNDS")))</f>
        <v/>
      </c>
      <c r="Q106" s="6" t="str">
        <f>IF(O106&gt;Scenario!$B$11,"",IF(O$2&lt;&gt;"Ready",O$2,IF(ISNUMBER(P106),IF(AND(O106&gt;=Scenario!$B$10,MOD(O106-Scenario!$B$10,Scenario!$B$18)=0),Scenario!$B$8,0),"INSUFFICIENT FUNDS")))</f>
        <v/>
      </c>
      <c r="R106" s="6" t="str">
        <f>IF(O106&gt;Scenario!$B$11,"",IF(O$2&lt;&gt;"Ready",O$2,IF(ISNUMBER(P106),(P106+Q106)*(0+N('Option A'!$E$15)+IF(Scenario!$B$13="Gross",N('Option A'!$E$16),0))/12+((N('Option A'!$E$12)+N('Option A'!$E$13))/12+IF(AND(O106&gt;=Scenario!$B$10,MOD(O106-Scenario!$B$10,Scenario!$B$18)=0),N('Option A'!$E$17)*N('Option A'!$E$18)+N('Option A'!$E$20),0)+IF(O106=1,N('Option A'!$E$17)*N('Option A'!$E$19)+N('Option A'!$E$21),0)+IF(O106=Scenario!$B$11,N('Option A'!$E$22),0)),"INSUFFICIENT FUNDS")))</f>
        <v/>
      </c>
      <c r="S106" s="6" t="str">
        <f>IF(O106&gt;Scenario!$B$11,"",IF(O$2&lt;&gt;"Ready",O$2,IF(ISNUMBER(P106),IF((P106+Q106)*(1+Scenario!$B$12/12)-R106&lt;0,"INSUFFICIENT FUNDS",(P106+Q106)*(1+Scenario!$B$12/12)-R106),"INSUFFICIENT FUNDS")))</f>
        <v/>
      </c>
      <c r="T106" s="6" t="str">
        <f>IF(O106&gt;Scenario!$B$11,"",IF(O$2&lt;&gt;"Ready",O$2,IF(ISNUMBER(S106),T105+R106,"INSUFFICIENT FUNDS")))</f>
        <v/>
      </c>
      <c r="U106" t="str">
        <f>IF(O106&gt;Scenario!$B$11,"",IF(O$2&lt;&gt;"Ready",O$2,IF(ISNUMBER(S106),"OK","INSUFFICIENT FUNDS")))</f>
        <v/>
      </c>
      <c r="V106">
        <v>102</v>
      </c>
      <c r="W106" s="6" t="str">
        <f>IF(V106&gt;Scenario!$B$11,"",IF(V$2&lt;&gt;"Ready",V$2,IF(AB105="OK",Z105,"INSUFFICIENT FUNDS")))</f>
        <v/>
      </c>
      <c r="X106" s="6" t="str">
        <f>IF(V106&gt;Scenario!$B$11,"",IF(V$2&lt;&gt;"Ready",V$2,IF(ISNUMBER(W106),IF(AND(V106&gt;=Scenario!$B$10,MOD(V106-Scenario!$B$10,Scenario!$B$18)=0),Scenario!$B$8,0),"INSUFFICIENT FUNDS")))</f>
        <v/>
      </c>
      <c r="Y106" s="6" t="str">
        <f>IF(V106&gt;Scenario!$B$11,"",IF(V$2&lt;&gt;"Ready",V$2,IF(ISNUMBER(W106),(W106+X106)*(N('Option A'!$E$14)+N('Option A'!$E$15)+IF(Scenario!$B$13="Gross",N('Option A'!$E$16),0))/12+((N('Option A'!$E$12)+N('Option A'!$E$13))/12+IF(AND(V106&gt;=Scenario!$B$10,MOD(V106-Scenario!$B$10,Scenario!$B$18)=0),0*0+0,0)+IF(V106=1,0*0+0,0)+IF(V106=Scenario!$B$11,0,0)),"INSUFFICIENT FUNDS")))</f>
        <v/>
      </c>
      <c r="Z106" s="6" t="str">
        <f>IF(V106&gt;Scenario!$B$11,"",IF(V$2&lt;&gt;"Ready",V$2,IF(ISNUMBER(W106),IF((W106+X106)*(1+Scenario!$B$12/12)-Y106&lt;0,"INSUFFICIENT FUNDS",(W106+X106)*(1+Scenario!$B$12/12)-Y106),"INSUFFICIENT FUNDS")))</f>
        <v/>
      </c>
      <c r="AA106" s="6" t="str">
        <f>IF(V106&gt;Scenario!$B$11,"",IF(V$2&lt;&gt;"Ready",V$2,IF(ISNUMBER(Z106),AA105+Y106,"INSUFFICIENT FUNDS")))</f>
        <v/>
      </c>
      <c r="AB106" t="str">
        <f>IF(V106&gt;Scenario!$B$11,"",IF(V$2&lt;&gt;"Ready",V$2,IF(ISNUMBER(Z106),"OK","INSUFFICIENT FUNDS")))</f>
        <v/>
      </c>
      <c r="AC106">
        <v>102</v>
      </c>
      <c r="AD106" s="6" t="str">
        <f>IF(AC106&gt;Scenario!$B$11,"",IF(AC$2&lt;&gt;"Ready",AC$2,IF(AI105="OK",AG105,"INSUFFICIENT FUNDS")))</f>
        <v/>
      </c>
      <c r="AE106" s="6" t="str">
        <f>IF(AC106&gt;Scenario!$B$11,"",IF(AC$2&lt;&gt;"Ready",AC$2,IF(ISNUMBER(AD106),IF(AND(AC106&gt;=Scenario!$B$10,MOD(AC106-Scenario!$B$10,Scenario!$B$18)=0),Scenario!$B$8,0),"INSUFFICIENT FUNDS")))</f>
        <v/>
      </c>
      <c r="AF106" s="6" t="str">
        <f>IF(AC106&gt;Scenario!$B$11,"",IF(AC$2&lt;&gt;"Ready",AC$2,IF(ISNUMBER(AD106),(AD106+AE106)*(N('Option A'!$E$14)+N('Option A'!$E$15)+IF(Scenario!$B$13="Gross",0,0))/12+((N('Option A'!$E$12)+N('Option A'!$E$13))/12+IF(AND(AC106&gt;=Scenario!$B$10,MOD(AC106-Scenario!$B$10,Scenario!$B$18)=0),N('Option A'!$E$17)*N('Option A'!$E$18)+N('Option A'!$E$20),0)+IF(AC106=1,N('Option A'!$E$17)*N('Option A'!$E$19)+N('Option A'!$E$21),0)+IF(AC106=Scenario!$B$11,N('Option A'!$E$22),0)),"INSUFFICIENT FUNDS")))</f>
        <v/>
      </c>
      <c r="AG106" s="6" t="str">
        <f>IF(AC106&gt;Scenario!$B$11,"",IF(AC$2&lt;&gt;"Ready",AC$2,IF(ISNUMBER(AD106),IF((AD106+AE106)*(1+Scenario!$B$12/12)-AF106&lt;0,"INSUFFICIENT FUNDS",(AD106+AE106)*(1+Scenario!$B$12/12)-AF106),"INSUFFICIENT FUNDS")))</f>
        <v/>
      </c>
      <c r="AH106" s="6" t="str">
        <f>IF(AC106&gt;Scenario!$B$11,"",IF(AC$2&lt;&gt;"Ready",AC$2,IF(ISNUMBER(AG106),AH105+AF106,"INSUFFICIENT FUNDS")))</f>
        <v/>
      </c>
      <c r="AI106" t="str">
        <f>IF(AC106&gt;Scenario!$B$11,"",IF(AC$2&lt;&gt;"Ready",AC$2,IF(ISNUMBER(AG106),"OK","INSUFFICIENT FUNDS")))</f>
        <v/>
      </c>
      <c r="AJ106">
        <v>102</v>
      </c>
      <c r="AK106" s="6" t="str">
        <f>IF(AJ106&gt;Scenario!$B$11,"",IF(AJ$2&lt;&gt;"Ready",AJ$2,IF(AP105="OK",AN105,"INSUFFICIENT FUNDS")))</f>
        <v/>
      </c>
      <c r="AL106" s="6" t="str">
        <f>IF(AJ106&gt;Scenario!$B$11,"",IF(AJ$2&lt;&gt;"Ready",AJ$2,IF(ISNUMBER(AK106),IF(AND(AJ106&gt;=Scenario!$B$10,MOD(AJ106-Scenario!$B$10,Scenario!$B$18)=0),Scenario!$B$8,0),"INSUFFICIENT FUNDS")))</f>
        <v/>
      </c>
      <c r="AM106" s="6" t="str">
        <f>IF(AJ106&gt;Scenario!$B$11,"",IF(AJ$2&lt;&gt;"Ready",AJ$2,IF(ISNUMBER(AK106),(AK106+AL106)*(0+0+IF(Scenario!$B$13="Gross",0,0))/12+((0+0)/12+IF(AND(AJ106&gt;=Scenario!$B$10,MOD(AJ106-Scenario!$B$10,Scenario!$B$18)=0),0*0+0,0)+IF(AJ106=1,0*0+0,0)+IF(AJ106=Scenario!$B$11,0,0)),"INSUFFICIENT FUNDS")))</f>
        <v/>
      </c>
      <c r="AN106" s="6" t="str">
        <f>IF(AJ106&gt;Scenario!$B$11,"",IF(AJ$2&lt;&gt;"Ready",AJ$2,IF(ISNUMBER(AK106),IF((AK106+AL106)*(1+Scenario!$B$12/12)-AM106&lt;0,"INSUFFICIENT FUNDS",(AK106+AL106)*(1+Scenario!$B$12/12)-AM106),"INSUFFICIENT FUNDS")))</f>
        <v/>
      </c>
      <c r="AO106" s="6" t="str">
        <f>IF(AJ106&gt;Scenario!$B$11,"",IF(AJ$2&lt;&gt;"Ready",AJ$2,IF(ISNUMBER(AN106),AO105+AM106,"INSUFFICIENT FUNDS")))</f>
        <v/>
      </c>
      <c r="AP106" t="str">
        <f>IF(AJ106&gt;Scenario!$B$11,"",IF(AJ$2&lt;&gt;"Ready",AJ$2,IF(ISNUMBER(AN106),"OK","INSUFFICIENT FUNDS")))</f>
        <v/>
      </c>
    </row>
    <row r="107" spans="1:42" ht="32.1" customHeight="1" x14ac:dyDescent="0.2">
      <c r="A107">
        <v>103</v>
      </c>
      <c r="B107" s="6" t="str">
        <f>IF(A107&gt;Scenario!$B$11,"",IF(A$2&lt;&gt;"Ready",A$2,IF(G106="OK",E106,"INSUFFICIENT FUNDS")))</f>
        <v/>
      </c>
      <c r="C107" s="6" t="str">
        <f>IF(A107&gt;Scenario!$B$11,"",IF(A$2&lt;&gt;"Ready",A$2,IF(ISNUMBER(B107),IF(AND(A107&gt;=Scenario!$B$10,MOD(A107-Scenario!$B$10,Scenario!$B$18)=0),Scenario!$B$8,0),"INSUFFICIENT FUNDS")))</f>
        <v/>
      </c>
      <c r="D107" s="6" t="str">
        <f>IF(A107&gt;Scenario!$B$11,"",IF(A$2&lt;&gt;"Ready",A$2,IF(ISNUMBER(B107),(B107+C107)*(N('Option A'!$E$14)+N('Option A'!$E$15)+IF(Scenario!$B$13="Gross",N('Option A'!$E$16),0))/12+((N('Option A'!$E$12)+N('Option A'!$E$13))/12+IF(AND(A107&gt;=Scenario!$B$10,MOD(A107-Scenario!$B$10,Scenario!$B$18)=0),N('Option A'!$E$17)*N('Option A'!$E$18)+N('Option A'!$E$20),0)+IF(A107=1,N('Option A'!$E$17)*N('Option A'!$E$19)+N('Option A'!$E$21),0)+IF(A107=Scenario!$B$11,N('Option A'!$E$22),0)),"INSUFFICIENT FUNDS")))</f>
        <v/>
      </c>
      <c r="E107" s="6" t="str">
        <f>IF(A107&gt;Scenario!$B$11,"",IF(A$2&lt;&gt;"Ready",A$2,IF(ISNUMBER(B107),IF((B107+C107)*(1+Scenario!$B$12/12)-D107&lt;0,"INSUFFICIENT FUNDS",(B107+C107)*(1+Scenario!$B$12/12)-D107),"INSUFFICIENT FUNDS")))</f>
        <v/>
      </c>
      <c r="F107" s="6" t="str">
        <f>IF(A107&gt;Scenario!$B$11,"",IF(A$2&lt;&gt;"Ready",A$2,IF(ISNUMBER(E107),F106+D107,"INSUFFICIENT FUNDS")))</f>
        <v/>
      </c>
      <c r="G107" t="str">
        <f>IF(A107&gt;Scenario!$B$11,"",IF(A$2&lt;&gt;"Ready",A$2,IF(ISNUMBER(E107),"OK","INSUFFICIENT FUNDS")))</f>
        <v/>
      </c>
      <c r="H107">
        <v>103</v>
      </c>
      <c r="I107" s="6" t="str">
        <f>IF(H107&gt;Scenario!$B$11,"",IF(H$2&lt;&gt;"Ready",H$2,IF(N106="OK",L106,"INSUFFICIENT FUNDS")))</f>
        <v/>
      </c>
      <c r="J107" s="6" t="str">
        <f>IF(H107&gt;Scenario!$B$11,"",IF(H$2&lt;&gt;"Ready",H$2,IF(ISNUMBER(I107),IF(AND(H107&gt;=Scenario!$B$10,MOD(H107-Scenario!$B$10,Scenario!$B$18)=0),Scenario!$B$8,0),"INSUFFICIENT FUNDS")))</f>
        <v/>
      </c>
      <c r="K107" s="6" t="str">
        <f>IF(H107&gt;Scenario!$B$11,"",IF(H$2&lt;&gt;"Ready",H$2,IF(ISNUMBER(I107),(I107+J107)*(N('Option A'!$E$14)+N('Option A'!$E$15)+IF(Scenario!$B$13="Gross",N('Option A'!$E$16),0))/12+((0+0)/12+IF(AND(H107&gt;=Scenario!$B$10,MOD(H107-Scenario!$B$10,Scenario!$B$18)=0),N('Option A'!$E$17)*N('Option A'!$E$18)+N('Option A'!$E$20),0)+IF(H107=1,N('Option A'!$E$17)*N('Option A'!$E$19)+N('Option A'!$E$21),0)+IF(H107=Scenario!$B$11,N('Option A'!$E$22),0)),"INSUFFICIENT FUNDS")))</f>
        <v/>
      </c>
      <c r="L107" s="6" t="str">
        <f>IF(H107&gt;Scenario!$B$11,"",IF(H$2&lt;&gt;"Ready",H$2,IF(ISNUMBER(I107),IF((I107+J107)*(1+Scenario!$B$12/12)-K107&lt;0,"INSUFFICIENT FUNDS",(I107+J107)*(1+Scenario!$B$12/12)-K107),"INSUFFICIENT FUNDS")))</f>
        <v/>
      </c>
      <c r="M107" s="6" t="str">
        <f>IF(H107&gt;Scenario!$B$11,"",IF(H$2&lt;&gt;"Ready",H$2,IF(ISNUMBER(L107),M106+K107,"INSUFFICIENT FUNDS")))</f>
        <v/>
      </c>
      <c r="N107" t="str">
        <f>IF(H107&gt;Scenario!$B$11,"",IF(H$2&lt;&gt;"Ready",H$2,IF(ISNUMBER(L107),"OK","INSUFFICIENT FUNDS")))</f>
        <v/>
      </c>
      <c r="O107">
        <v>103</v>
      </c>
      <c r="P107" s="6" t="str">
        <f>IF(O107&gt;Scenario!$B$11,"",IF(O$2&lt;&gt;"Ready",O$2,IF(U106="OK",S106,"INSUFFICIENT FUNDS")))</f>
        <v/>
      </c>
      <c r="Q107" s="6" t="str">
        <f>IF(O107&gt;Scenario!$B$11,"",IF(O$2&lt;&gt;"Ready",O$2,IF(ISNUMBER(P107),IF(AND(O107&gt;=Scenario!$B$10,MOD(O107-Scenario!$B$10,Scenario!$B$18)=0),Scenario!$B$8,0),"INSUFFICIENT FUNDS")))</f>
        <v/>
      </c>
      <c r="R107" s="6" t="str">
        <f>IF(O107&gt;Scenario!$B$11,"",IF(O$2&lt;&gt;"Ready",O$2,IF(ISNUMBER(P107),(P107+Q107)*(0+N('Option A'!$E$15)+IF(Scenario!$B$13="Gross",N('Option A'!$E$16),0))/12+((N('Option A'!$E$12)+N('Option A'!$E$13))/12+IF(AND(O107&gt;=Scenario!$B$10,MOD(O107-Scenario!$B$10,Scenario!$B$18)=0),N('Option A'!$E$17)*N('Option A'!$E$18)+N('Option A'!$E$20),0)+IF(O107=1,N('Option A'!$E$17)*N('Option A'!$E$19)+N('Option A'!$E$21),0)+IF(O107=Scenario!$B$11,N('Option A'!$E$22),0)),"INSUFFICIENT FUNDS")))</f>
        <v/>
      </c>
      <c r="S107" s="6" t="str">
        <f>IF(O107&gt;Scenario!$B$11,"",IF(O$2&lt;&gt;"Ready",O$2,IF(ISNUMBER(P107),IF((P107+Q107)*(1+Scenario!$B$12/12)-R107&lt;0,"INSUFFICIENT FUNDS",(P107+Q107)*(1+Scenario!$B$12/12)-R107),"INSUFFICIENT FUNDS")))</f>
        <v/>
      </c>
      <c r="T107" s="6" t="str">
        <f>IF(O107&gt;Scenario!$B$11,"",IF(O$2&lt;&gt;"Ready",O$2,IF(ISNUMBER(S107),T106+R107,"INSUFFICIENT FUNDS")))</f>
        <v/>
      </c>
      <c r="U107" t="str">
        <f>IF(O107&gt;Scenario!$B$11,"",IF(O$2&lt;&gt;"Ready",O$2,IF(ISNUMBER(S107),"OK","INSUFFICIENT FUNDS")))</f>
        <v/>
      </c>
      <c r="V107">
        <v>103</v>
      </c>
      <c r="W107" s="6" t="str">
        <f>IF(V107&gt;Scenario!$B$11,"",IF(V$2&lt;&gt;"Ready",V$2,IF(AB106="OK",Z106,"INSUFFICIENT FUNDS")))</f>
        <v/>
      </c>
      <c r="X107" s="6" t="str">
        <f>IF(V107&gt;Scenario!$B$11,"",IF(V$2&lt;&gt;"Ready",V$2,IF(ISNUMBER(W107),IF(AND(V107&gt;=Scenario!$B$10,MOD(V107-Scenario!$B$10,Scenario!$B$18)=0),Scenario!$B$8,0),"INSUFFICIENT FUNDS")))</f>
        <v/>
      </c>
      <c r="Y107" s="6" t="str">
        <f>IF(V107&gt;Scenario!$B$11,"",IF(V$2&lt;&gt;"Ready",V$2,IF(ISNUMBER(W107),(W107+X107)*(N('Option A'!$E$14)+N('Option A'!$E$15)+IF(Scenario!$B$13="Gross",N('Option A'!$E$16),0))/12+((N('Option A'!$E$12)+N('Option A'!$E$13))/12+IF(AND(V107&gt;=Scenario!$B$10,MOD(V107-Scenario!$B$10,Scenario!$B$18)=0),0*0+0,0)+IF(V107=1,0*0+0,0)+IF(V107=Scenario!$B$11,0,0)),"INSUFFICIENT FUNDS")))</f>
        <v/>
      </c>
      <c r="Z107" s="6" t="str">
        <f>IF(V107&gt;Scenario!$B$11,"",IF(V$2&lt;&gt;"Ready",V$2,IF(ISNUMBER(W107),IF((W107+X107)*(1+Scenario!$B$12/12)-Y107&lt;0,"INSUFFICIENT FUNDS",(W107+X107)*(1+Scenario!$B$12/12)-Y107),"INSUFFICIENT FUNDS")))</f>
        <v/>
      </c>
      <c r="AA107" s="6" t="str">
        <f>IF(V107&gt;Scenario!$B$11,"",IF(V$2&lt;&gt;"Ready",V$2,IF(ISNUMBER(Z107),AA106+Y107,"INSUFFICIENT FUNDS")))</f>
        <v/>
      </c>
      <c r="AB107" t="str">
        <f>IF(V107&gt;Scenario!$B$11,"",IF(V$2&lt;&gt;"Ready",V$2,IF(ISNUMBER(Z107),"OK","INSUFFICIENT FUNDS")))</f>
        <v/>
      </c>
      <c r="AC107">
        <v>103</v>
      </c>
      <c r="AD107" s="6" t="str">
        <f>IF(AC107&gt;Scenario!$B$11,"",IF(AC$2&lt;&gt;"Ready",AC$2,IF(AI106="OK",AG106,"INSUFFICIENT FUNDS")))</f>
        <v/>
      </c>
      <c r="AE107" s="6" t="str">
        <f>IF(AC107&gt;Scenario!$B$11,"",IF(AC$2&lt;&gt;"Ready",AC$2,IF(ISNUMBER(AD107),IF(AND(AC107&gt;=Scenario!$B$10,MOD(AC107-Scenario!$B$10,Scenario!$B$18)=0),Scenario!$B$8,0),"INSUFFICIENT FUNDS")))</f>
        <v/>
      </c>
      <c r="AF107" s="6" t="str">
        <f>IF(AC107&gt;Scenario!$B$11,"",IF(AC$2&lt;&gt;"Ready",AC$2,IF(ISNUMBER(AD107),(AD107+AE107)*(N('Option A'!$E$14)+N('Option A'!$E$15)+IF(Scenario!$B$13="Gross",0,0))/12+((N('Option A'!$E$12)+N('Option A'!$E$13))/12+IF(AND(AC107&gt;=Scenario!$B$10,MOD(AC107-Scenario!$B$10,Scenario!$B$18)=0),N('Option A'!$E$17)*N('Option A'!$E$18)+N('Option A'!$E$20),0)+IF(AC107=1,N('Option A'!$E$17)*N('Option A'!$E$19)+N('Option A'!$E$21),0)+IF(AC107=Scenario!$B$11,N('Option A'!$E$22),0)),"INSUFFICIENT FUNDS")))</f>
        <v/>
      </c>
      <c r="AG107" s="6" t="str">
        <f>IF(AC107&gt;Scenario!$B$11,"",IF(AC$2&lt;&gt;"Ready",AC$2,IF(ISNUMBER(AD107),IF((AD107+AE107)*(1+Scenario!$B$12/12)-AF107&lt;0,"INSUFFICIENT FUNDS",(AD107+AE107)*(1+Scenario!$B$12/12)-AF107),"INSUFFICIENT FUNDS")))</f>
        <v/>
      </c>
      <c r="AH107" s="6" t="str">
        <f>IF(AC107&gt;Scenario!$B$11,"",IF(AC$2&lt;&gt;"Ready",AC$2,IF(ISNUMBER(AG107),AH106+AF107,"INSUFFICIENT FUNDS")))</f>
        <v/>
      </c>
      <c r="AI107" t="str">
        <f>IF(AC107&gt;Scenario!$B$11,"",IF(AC$2&lt;&gt;"Ready",AC$2,IF(ISNUMBER(AG107),"OK","INSUFFICIENT FUNDS")))</f>
        <v/>
      </c>
      <c r="AJ107">
        <v>103</v>
      </c>
      <c r="AK107" s="6" t="str">
        <f>IF(AJ107&gt;Scenario!$B$11,"",IF(AJ$2&lt;&gt;"Ready",AJ$2,IF(AP106="OK",AN106,"INSUFFICIENT FUNDS")))</f>
        <v/>
      </c>
      <c r="AL107" s="6" t="str">
        <f>IF(AJ107&gt;Scenario!$B$11,"",IF(AJ$2&lt;&gt;"Ready",AJ$2,IF(ISNUMBER(AK107),IF(AND(AJ107&gt;=Scenario!$B$10,MOD(AJ107-Scenario!$B$10,Scenario!$B$18)=0),Scenario!$B$8,0),"INSUFFICIENT FUNDS")))</f>
        <v/>
      </c>
      <c r="AM107" s="6" t="str">
        <f>IF(AJ107&gt;Scenario!$B$11,"",IF(AJ$2&lt;&gt;"Ready",AJ$2,IF(ISNUMBER(AK107),(AK107+AL107)*(0+0+IF(Scenario!$B$13="Gross",0,0))/12+((0+0)/12+IF(AND(AJ107&gt;=Scenario!$B$10,MOD(AJ107-Scenario!$B$10,Scenario!$B$18)=0),0*0+0,0)+IF(AJ107=1,0*0+0,0)+IF(AJ107=Scenario!$B$11,0,0)),"INSUFFICIENT FUNDS")))</f>
        <v/>
      </c>
      <c r="AN107" s="6" t="str">
        <f>IF(AJ107&gt;Scenario!$B$11,"",IF(AJ$2&lt;&gt;"Ready",AJ$2,IF(ISNUMBER(AK107),IF((AK107+AL107)*(1+Scenario!$B$12/12)-AM107&lt;0,"INSUFFICIENT FUNDS",(AK107+AL107)*(1+Scenario!$B$12/12)-AM107),"INSUFFICIENT FUNDS")))</f>
        <v/>
      </c>
      <c r="AO107" s="6" t="str">
        <f>IF(AJ107&gt;Scenario!$B$11,"",IF(AJ$2&lt;&gt;"Ready",AJ$2,IF(ISNUMBER(AN107),AO106+AM107,"INSUFFICIENT FUNDS")))</f>
        <v/>
      </c>
      <c r="AP107" t="str">
        <f>IF(AJ107&gt;Scenario!$B$11,"",IF(AJ$2&lt;&gt;"Ready",AJ$2,IF(ISNUMBER(AN107),"OK","INSUFFICIENT FUNDS")))</f>
        <v/>
      </c>
    </row>
    <row r="108" spans="1:42" ht="32.1" customHeight="1" x14ac:dyDescent="0.2">
      <c r="A108">
        <v>104</v>
      </c>
      <c r="B108" s="6" t="str">
        <f>IF(A108&gt;Scenario!$B$11,"",IF(A$2&lt;&gt;"Ready",A$2,IF(G107="OK",E107,"INSUFFICIENT FUNDS")))</f>
        <v/>
      </c>
      <c r="C108" s="6" t="str">
        <f>IF(A108&gt;Scenario!$B$11,"",IF(A$2&lt;&gt;"Ready",A$2,IF(ISNUMBER(B108),IF(AND(A108&gt;=Scenario!$B$10,MOD(A108-Scenario!$B$10,Scenario!$B$18)=0),Scenario!$B$8,0),"INSUFFICIENT FUNDS")))</f>
        <v/>
      </c>
      <c r="D108" s="6" t="str">
        <f>IF(A108&gt;Scenario!$B$11,"",IF(A$2&lt;&gt;"Ready",A$2,IF(ISNUMBER(B108),(B108+C108)*(N('Option A'!$E$14)+N('Option A'!$E$15)+IF(Scenario!$B$13="Gross",N('Option A'!$E$16),0))/12+((N('Option A'!$E$12)+N('Option A'!$E$13))/12+IF(AND(A108&gt;=Scenario!$B$10,MOD(A108-Scenario!$B$10,Scenario!$B$18)=0),N('Option A'!$E$17)*N('Option A'!$E$18)+N('Option A'!$E$20),0)+IF(A108=1,N('Option A'!$E$17)*N('Option A'!$E$19)+N('Option A'!$E$21),0)+IF(A108=Scenario!$B$11,N('Option A'!$E$22),0)),"INSUFFICIENT FUNDS")))</f>
        <v/>
      </c>
      <c r="E108" s="6" t="str">
        <f>IF(A108&gt;Scenario!$B$11,"",IF(A$2&lt;&gt;"Ready",A$2,IF(ISNUMBER(B108),IF((B108+C108)*(1+Scenario!$B$12/12)-D108&lt;0,"INSUFFICIENT FUNDS",(B108+C108)*(1+Scenario!$B$12/12)-D108),"INSUFFICIENT FUNDS")))</f>
        <v/>
      </c>
      <c r="F108" s="6" t="str">
        <f>IF(A108&gt;Scenario!$B$11,"",IF(A$2&lt;&gt;"Ready",A$2,IF(ISNUMBER(E108),F107+D108,"INSUFFICIENT FUNDS")))</f>
        <v/>
      </c>
      <c r="G108" t="str">
        <f>IF(A108&gt;Scenario!$B$11,"",IF(A$2&lt;&gt;"Ready",A$2,IF(ISNUMBER(E108),"OK","INSUFFICIENT FUNDS")))</f>
        <v/>
      </c>
      <c r="H108">
        <v>104</v>
      </c>
      <c r="I108" s="6" t="str">
        <f>IF(H108&gt;Scenario!$B$11,"",IF(H$2&lt;&gt;"Ready",H$2,IF(N107="OK",L107,"INSUFFICIENT FUNDS")))</f>
        <v/>
      </c>
      <c r="J108" s="6" t="str">
        <f>IF(H108&gt;Scenario!$B$11,"",IF(H$2&lt;&gt;"Ready",H$2,IF(ISNUMBER(I108),IF(AND(H108&gt;=Scenario!$B$10,MOD(H108-Scenario!$B$10,Scenario!$B$18)=0),Scenario!$B$8,0),"INSUFFICIENT FUNDS")))</f>
        <v/>
      </c>
      <c r="K108" s="6" t="str">
        <f>IF(H108&gt;Scenario!$B$11,"",IF(H$2&lt;&gt;"Ready",H$2,IF(ISNUMBER(I108),(I108+J108)*(N('Option A'!$E$14)+N('Option A'!$E$15)+IF(Scenario!$B$13="Gross",N('Option A'!$E$16),0))/12+((0+0)/12+IF(AND(H108&gt;=Scenario!$B$10,MOD(H108-Scenario!$B$10,Scenario!$B$18)=0),N('Option A'!$E$17)*N('Option A'!$E$18)+N('Option A'!$E$20),0)+IF(H108=1,N('Option A'!$E$17)*N('Option A'!$E$19)+N('Option A'!$E$21),0)+IF(H108=Scenario!$B$11,N('Option A'!$E$22),0)),"INSUFFICIENT FUNDS")))</f>
        <v/>
      </c>
      <c r="L108" s="6" t="str">
        <f>IF(H108&gt;Scenario!$B$11,"",IF(H$2&lt;&gt;"Ready",H$2,IF(ISNUMBER(I108),IF((I108+J108)*(1+Scenario!$B$12/12)-K108&lt;0,"INSUFFICIENT FUNDS",(I108+J108)*(1+Scenario!$B$12/12)-K108),"INSUFFICIENT FUNDS")))</f>
        <v/>
      </c>
      <c r="M108" s="6" t="str">
        <f>IF(H108&gt;Scenario!$B$11,"",IF(H$2&lt;&gt;"Ready",H$2,IF(ISNUMBER(L108),M107+K108,"INSUFFICIENT FUNDS")))</f>
        <v/>
      </c>
      <c r="N108" t="str">
        <f>IF(H108&gt;Scenario!$B$11,"",IF(H$2&lt;&gt;"Ready",H$2,IF(ISNUMBER(L108),"OK","INSUFFICIENT FUNDS")))</f>
        <v/>
      </c>
      <c r="O108">
        <v>104</v>
      </c>
      <c r="P108" s="6" t="str">
        <f>IF(O108&gt;Scenario!$B$11,"",IF(O$2&lt;&gt;"Ready",O$2,IF(U107="OK",S107,"INSUFFICIENT FUNDS")))</f>
        <v/>
      </c>
      <c r="Q108" s="6" t="str">
        <f>IF(O108&gt;Scenario!$B$11,"",IF(O$2&lt;&gt;"Ready",O$2,IF(ISNUMBER(P108),IF(AND(O108&gt;=Scenario!$B$10,MOD(O108-Scenario!$B$10,Scenario!$B$18)=0),Scenario!$B$8,0),"INSUFFICIENT FUNDS")))</f>
        <v/>
      </c>
      <c r="R108" s="6" t="str">
        <f>IF(O108&gt;Scenario!$B$11,"",IF(O$2&lt;&gt;"Ready",O$2,IF(ISNUMBER(P108),(P108+Q108)*(0+N('Option A'!$E$15)+IF(Scenario!$B$13="Gross",N('Option A'!$E$16),0))/12+((N('Option A'!$E$12)+N('Option A'!$E$13))/12+IF(AND(O108&gt;=Scenario!$B$10,MOD(O108-Scenario!$B$10,Scenario!$B$18)=0),N('Option A'!$E$17)*N('Option A'!$E$18)+N('Option A'!$E$20),0)+IF(O108=1,N('Option A'!$E$17)*N('Option A'!$E$19)+N('Option A'!$E$21),0)+IF(O108=Scenario!$B$11,N('Option A'!$E$22),0)),"INSUFFICIENT FUNDS")))</f>
        <v/>
      </c>
      <c r="S108" s="6" t="str">
        <f>IF(O108&gt;Scenario!$B$11,"",IF(O$2&lt;&gt;"Ready",O$2,IF(ISNUMBER(P108),IF((P108+Q108)*(1+Scenario!$B$12/12)-R108&lt;0,"INSUFFICIENT FUNDS",(P108+Q108)*(1+Scenario!$B$12/12)-R108),"INSUFFICIENT FUNDS")))</f>
        <v/>
      </c>
      <c r="T108" s="6" t="str">
        <f>IF(O108&gt;Scenario!$B$11,"",IF(O$2&lt;&gt;"Ready",O$2,IF(ISNUMBER(S108),T107+R108,"INSUFFICIENT FUNDS")))</f>
        <v/>
      </c>
      <c r="U108" t="str">
        <f>IF(O108&gt;Scenario!$B$11,"",IF(O$2&lt;&gt;"Ready",O$2,IF(ISNUMBER(S108),"OK","INSUFFICIENT FUNDS")))</f>
        <v/>
      </c>
      <c r="V108">
        <v>104</v>
      </c>
      <c r="W108" s="6" t="str">
        <f>IF(V108&gt;Scenario!$B$11,"",IF(V$2&lt;&gt;"Ready",V$2,IF(AB107="OK",Z107,"INSUFFICIENT FUNDS")))</f>
        <v/>
      </c>
      <c r="X108" s="6" t="str">
        <f>IF(V108&gt;Scenario!$B$11,"",IF(V$2&lt;&gt;"Ready",V$2,IF(ISNUMBER(W108),IF(AND(V108&gt;=Scenario!$B$10,MOD(V108-Scenario!$B$10,Scenario!$B$18)=0),Scenario!$B$8,0),"INSUFFICIENT FUNDS")))</f>
        <v/>
      </c>
      <c r="Y108" s="6" t="str">
        <f>IF(V108&gt;Scenario!$B$11,"",IF(V$2&lt;&gt;"Ready",V$2,IF(ISNUMBER(W108),(W108+X108)*(N('Option A'!$E$14)+N('Option A'!$E$15)+IF(Scenario!$B$13="Gross",N('Option A'!$E$16),0))/12+((N('Option A'!$E$12)+N('Option A'!$E$13))/12+IF(AND(V108&gt;=Scenario!$B$10,MOD(V108-Scenario!$B$10,Scenario!$B$18)=0),0*0+0,0)+IF(V108=1,0*0+0,0)+IF(V108=Scenario!$B$11,0,0)),"INSUFFICIENT FUNDS")))</f>
        <v/>
      </c>
      <c r="Z108" s="6" t="str">
        <f>IF(V108&gt;Scenario!$B$11,"",IF(V$2&lt;&gt;"Ready",V$2,IF(ISNUMBER(W108),IF((W108+X108)*(1+Scenario!$B$12/12)-Y108&lt;0,"INSUFFICIENT FUNDS",(W108+X108)*(1+Scenario!$B$12/12)-Y108),"INSUFFICIENT FUNDS")))</f>
        <v/>
      </c>
      <c r="AA108" s="6" t="str">
        <f>IF(V108&gt;Scenario!$B$11,"",IF(V$2&lt;&gt;"Ready",V$2,IF(ISNUMBER(Z108),AA107+Y108,"INSUFFICIENT FUNDS")))</f>
        <v/>
      </c>
      <c r="AB108" t="str">
        <f>IF(V108&gt;Scenario!$B$11,"",IF(V$2&lt;&gt;"Ready",V$2,IF(ISNUMBER(Z108),"OK","INSUFFICIENT FUNDS")))</f>
        <v/>
      </c>
      <c r="AC108">
        <v>104</v>
      </c>
      <c r="AD108" s="6" t="str">
        <f>IF(AC108&gt;Scenario!$B$11,"",IF(AC$2&lt;&gt;"Ready",AC$2,IF(AI107="OK",AG107,"INSUFFICIENT FUNDS")))</f>
        <v/>
      </c>
      <c r="AE108" s="6" t="str">
        <f>IF(AC108&gt;Scenario!$B$11,"",IF(AC$2&lt;&gt;"Ready",AC$2,IF(ISNUMBER(AD108),IF(AND(AC108&gt;=Scenario!$B$10,MOD(AC108-Scenario!$B$10,Scenario!$B$18)=0),Scenario!$B$8,0),"INSUFFICIENT FUNDS")))</f>
        <v/>
      </c>
      <c r="AF108" s="6" t="str">
        <f>IF(AC108&gt;Scenario!$B$11,"",IF(AC$2&lt;&gt;"Ready",AC$2,IF(ISNUMBER(AD108),(AD108+AE108)*(N('Option A'!$E$14)+N('Option A'!$E$15)+IF(Scenario!$B$13="Gross",0,0))/12+((N('Option A'!$E$12)+N('Option A'!$E$13))/12+IF(AND(AC108&gt;=Scenario!$B$10,MOD(AC108-Scenario!$B$10,Scenario!$B$18)=0),N('Option A'!$E$17)*N('Option A'!$E$18)+N('Option A'!$E$20),0)+IF(AC108=1,N('Option A'!$E$17)*N('Option A'!$E$19)+N('Option A'!$E$21),0)+IF(AC108=Scenario!$B$11,N('Option A'!$E$22),0)),"INSUFFICIENT FUNDS")))</f>
        <v/>
      </c>
      <c r="AG108" s="6" t="str">
        <f>IF(AC108&gt;Scenario!$B$11,"",IF(AC$2&lt;&gt;"Ready",AC$2,IF(ISNUMBER(AD108),IF((AD108+AE108)*(1+Scenario!$B$12/12)-AF108&lt;0,"INSUFFICIENT FUNDS",(AD108+AE108)*(1+Scenario!$B$12/12)-AF108),"INSUFFICIENT FUNDS")))</f>
        <v/>
      </c>
      <c r="AH108" s="6" t="str">
        <f>IF(AC108&gt;Scenario!$B$11,"",IF(AC$2&lt;&gt;"Ready",AC$2,IF(ISNUMBER(AG108),AH107+AF108,"INSUFFICIENT FUNDS")))</f>
        <v/>
      </c>
      <c r="AI108" t="str">
        <f>IF(AC108&gt;Scenario!$B$11,"",IF(AC$2&lt;&gt;"Ready",AC$2,IF(ISNUMBER(AG108),"OK","INSUFFICIENT FUNDS")))</f>
        <v/>
      </c>
      <c r="AJ108">
        <v>104</v>
      </c>
      <c r="AK108" s="6" t="str">
        <f>IF(AJ108&gt;Scenario!$B$11,"",IF(AJ$2&lt;&gt;"Ready",AJ$2,IF(AP107="OK",AN107,"INSUFFICIENT FUNDS")))</f>
        <v/>
      </c>
      <c r="AL108" s="6" t="str">
        <f>IF(AJ108&gt;Scenario!$B$11,"",IF(AJ$2&lt;&gt;"Ready",AJ$2,IF(ISNUMBER(AK108),IF(AND(AJ108&gt;=Scenario!$B$10,MOD(AJ108-Scenario!$B$10,Scenario!$B$18)=0),Scenario!$B$8,0),"INSUFFICIENT FUNDS")))</f>
        <v/>
      </c>
      <c r="AM108" s="6" t="str">
        <f>IF(AJ108&gt;Scenario!$B$11,"",IF(AJ$2&lt;&gt;"Ready",AJ$2,IF(ISNUMBER(AK108),(AK108+AL108)*(0+0+IF(Scenario!$B$13="Gross",0,0))/12+((0+0)/12+IF(AND(AJ108&gt;=Scenario!$B$10,MOD(AJ108-Scenario!$B$10,Scenario!$B$18)=0),0*0+0,0)+IF(AJ108=1,0*0+0,0)+IF(AJ108=Scenario!$B$11,0,0)),"INSUFFICIENT FUNDS")))</f>
        <v/>
      </c>
      <c r="AN108" s="6" t="str">
        <f>IF(AJ108&gt;Scenario!$B$11,"",IF(AJ$2&lt;&gt;"Ready",AJ$2,IF(ISNUMBER(AK108),IF((AK108+AL108)*(1+Scenario!$B$12/12)-AM108&lt;0,"INSUFFICIENT FUNDS",(AK108+AL108)*(1+Scenario!$B$12/12)-AM108),"INSUFFICIENT FUNDS")))</f>
        <v/>
      </c>
      <c r="AO108" s="6" t="str">
        <f>IF(AJ108&gt;Scenario!$B$11,"",IF(AJ$2&lt;&gt;"Ready",AJ$2,IF(ISNUMBER(AN108),AO107+AM108,"INSUFFICIENT FUNDS")))</f>
        <v/>
      </c>
      <c r="AP108" t="str">
        <f>IF(AJ108&gt;Scenario!$B$11,"",IF(AJ$2&lt;&gt;"Ready",AJ$2,IF(ISNUMBER(AN108),"OK","INSUFFICIENT FUNDS")))</f>
        <v/>
      </c>
    </row>
    <row r="109" spans="1:42" ht="32.1" customHeight="1" x14ac:dyDescent="0.2">
      <c r="A109">
        <v>105</v>
      </c>
      <c r="B109" s="6" t="str">
        <f>IF(A109&gt;Scenario!$B$11,"",IF(A$2&lt;&gt;"Ready",A$2,IF(G108="OK",E108,"INSUFFICIENT FUNDS")))</f>
        <v/>
      </c>
      <c r="C109" s="6" t="str">
        <f>IF(A109&gt;Scenario!$B$11,"",IF(A$2&lt;&gt;"Ready",A$2,IF(ISNUMBER(B109),IF(AND(A109&gt;=Scenario!$B$10,MOD(A109-Scenario!$B$10,Scenario!$B$18)=0),Scenario!$B$8,0),"INSUFFICIENT FUNDS")))</f>
        <v/>
      </c>
      <c r="D109" s="6" t="str">
        <f>IF(A109&gt;Scenario!$B$11,"",IF(A$2&lt;&gt;"Ready",A$2,IF(ISNUMBER(B109),(B109+C109)*(N('Option A'!$E$14)+N('Option A'!$E$15)+IF(Scenario!$B$13="Gross",N('Option A'!$E$16),0))/12+((N('Option A'!$E$12)+N('Option A'!$E$13))/12+IF(AND(A109&gt;=Scenario!$B$10,MOD(A109-Scenario!$B$10,Scenario!$B$18)=0),N('Option A'!$E$17)*N('Option A'!$E$18)+N('Option A'!$E$20),0)+IF(A109=1,N('Option A'!$E$17)*N('Option A'!$E$19)+N('Option A'!$E$21),0)+IF(A109=Scenario!$B$11,N('Option A'!$E$22),0)),"INSUFFICIENT FUNDS")))</f>
        <v/>
      </c>
      <c r="E109" s="6" t="str">
        <f>IF(A109&gt;Scenario!$B$11,"",IF(A$2&lt;&gt;"Ready",A$2,IF(ISNUMBER(B109),IF((B109+C109)*(1+Scenario!$B$12/12)-D109&lt;0,"INSUFFICIENT FUNDS",(B109+C109)*(1+Scenario!$B$12/12)-D109),"INSUFFICIENT FUNDS")))</f>
        <v/>
      </c>
      <c r="F109" s="6" t="str">
        <f>IF(A109&gt;Scenario!$B$11,"",IF(A$2&lt;&gt;"Ready",A$2,IF(ISNUMBER(E109),F108+D109,"INSUFFICIENT FUNDS")))</f>
        <v/>
      </c>
      <c r="G109" t="str">
        <f>IF(A109&gt;Scenario!$B$11,"",IF(A$2&lt;&gt;"Ready",A$2,IF(ISNUMBER(E109),"OK","INSUFFICIENT FUNDS")))</f>
        <v/>
      </c>
      <c r="H109">
        <v>105</v>
      </c>
      <c r="I109" s="6" t="str">
        <f>IF(H109&gt;Scenario!$B$11,"",IF(H$2&lt;&gt;"Ready",H$2,IF(N108="OK",L108,"INSUFFICIENT FUNDS")))</f>
        <v/>
      </c>
      <c r="J109" s="6" t="str">
        <f>IF(H109&gt;Scenario!$B$11,"",IF(H$2&lt;&gt;"Ready",H$2,IF(ISNUMBER(I109),IF(AND(H109&gt;=Scenario!$B$10,MOD(H109-Scenario!$B$10,Scenario!$B$18)=0),Scenario!$B$8,0),"INSUFFICIENT FUNDS")))</f>
        <v/>
      </c>
      <c r="K109" s="6" t="str">
        <f>IF(H109&gt;Scenario!$B$11,"",IF(H$2&lt;&gt;"Ready",H$2,IF(ISNUMBER(I109),(I109+J109)*(N('Option A'!$E$14)+N('Option A'!$E$15)+IF(Scenario!$B$13="Gross",N('Option A'!$E$16),0))/12+((0+0)/12+IF(AND(H109&gt;=Scenario!$B$10,MOD(H109-Scenario!$B$10,Scenario!$B$18)=0),N('Option A'!$E$17)*N('Option A'!$E$18)+N('Option A'!$E$20),0)+IF(H109=1,N('Option A'!$E$17)*N('Option A'!$E$19)+N('Option A'!$E$21),0)+IF(H109=Scenario!$B$11,N('Option A'!$E$22),0)),"INSUFFICIENT FUNDS")))</f>
        <v/>
      </c>
      <c r="L109" s="6" t="str">
        <f>IF(H109&gt;Scenario!$B$11,"",IF(H$2&lt;&gt;"Ready",H$2,IF(ISNUMBER(I109),IF((I109+J109)*(1+Scenario!$B$12/12)-K109&lt;0,"INSUFFICIENT FUNDS",(I109+J109)*(1+Scenario!$B$12/12)-K109),"INSUFFICIENT FUNDS")))</f>
        <v/>
      </c>
      <c r="M109" s="6" t="str">
        <f>IF(H109&gt;Scenario!$B$11,"",IF(H$2&lt;&gt;"Ready",H$2,IF(ISNUMBER(L109),M108+K109,"INSUFFICIENT FUNDS")))</f>
        <v/>
      </c>
      <c r="N109" t="str">
        <f>IF(H109&gt;Scenario!$B$11,"",IF(H$2&lt;&gt;"Ready",H$2,IF(ISNUMBER(L109),"OK","INSUFFICIENT FUNDS")))</f>
        <v/>
      </c>
      <c r="O109">
        <v>105</v>
      </c>
      <c r="P109" s="6" t="str">
        <f>IF(O109&gt;Scenario!$B$11,"",IF(O$2&lt;&gt;"Ready",O$2,IF(U108="OK",S108,"INSUFFICIENT FUNDS")))</f>
        <v/>
      </c>
      <c r="Q109" s="6" t="str">
        <f>IF(O109&gt;Scenario!$B$11,"",IF(O$2&lt;&gt;"Ready",O$2,IF(ISNUMBER(P109),IF(AND(O109&gt;=Scenario!$B$10,MOD(O109-Scenario!$B$10,Scenario!$B$18)=0),Scenario!$B$8,0),"INSUFFICIENT FUNDS")))</f>
        <v/>
      </c>
      <c r="R109" s="6" t="str">
        <f>IF(O109&gt;Scenario!$B$11,"",IF(O$2&lt;&gt;"Ready",O$2,IF(ISNUMBER(P109),(P109+Q109)*(0+N('Option A'!$E$15)+IF(Scenario!$B$13="Gross",N('Option A'!$E$16),0))/12+((N('Option A'!$E$12)+N('Option A'!$E$13))/12+IF(AND(O109&gt;=Scenario!$B$10,MOD(O109-Scenario!$B$10,Scenario!$B$18)=0),N('Option A'!$E$17)*N('Option A'!$E$18)+N('Option A'!$E$20),0)+IF(O109=1,N('Option A'!$E$17)*N('Option A'!$E$19)+N('Option A'!$E$21),0)+IF(O109=Scenario!$B$11,N('Option A'!$E$22),0)),"INSUFFICIENT FUNDS")))</f>
        <v/>
      </c>
      <c r="S109" s="6" t="str">
        <f>IF(O109&gt;Scenario!$B$11,"",IF(O$2&lt;&gt;"Ready",O$2,IF(ISNUMBER(P109),IF((P109+Q109)*(1+Scenario!$B$12/12)-R109&lt;0,"INSUFFICIENT FUNDS",(P109+Q109)*(1+Scenario!$B$12/12)-R109),"INSUFFICIENT FUNDS")))</f>
        <v/>
      </c>
      <c r="T109" s="6" t="str">
        <f>IF(O109&gt;Scenario!$B$11,"",IF(O$2&lt;&gt;"Ready",O$2,IF(ISNUMBER(S109),T108+R109,"INSUFFICIENT FUNDS")))</f>
        <v/>
      </c>
      <c r="U109" t="str">
        <f>IF(O109&gt;Scenario!$B$11,"",IF(O$2&lt;&gt;"Ready",O$2,IF(ISNUMBER(S109),"OK","INSUFFICIENT FUNDS")))</f>
        <v/>
      </c>
      <c r="V109">
        <v>105</v>
      </c>
      <c r="W109" s="6" t="str">
        <f>IF(V109&gt;Scenario!$B$11,"",IF(V$2&lt;&gt;"Ready",V$2,IF(AB108="OK",Z108,"INSUFFICIENT FUNDS")))</f>
        <v/>
      </c>
      <c r="X109" s="6" t="str">
        <f>IF(V109&gt;Scenario!$B$11,"",IF(V$2&lt;&gt;"Ready",V$2,IF(ISNUMBER(W109),IF(AND(V109&gt;=Scenario!$B$10,MOD(V109-Scenario!$B$10,Scenario!$B$18)=0),Scenario!$B$8,0),"INSUFFICIENT FUNDS")))</f>
        <v/>
      </c>
      <c r="Y109" s="6" t="str">
        <f>IF(V109&gt;Scenario!$B$11,"",IF(V$2&lt;&gt;"Ready",V$2,IF(ISNUMBER(W109),(W109+X109)*(N('Option A'!$E$14)+N('Option A'!$E$15)+IF(Scenario!$B$13="Gross",N('Option A'!$E$16),0))/12+((N('Option A'!$E$12)+N('Option A'!$E$13))/12+IF(AND(V109&gt;=Scenario!$B$10,MOD(V109-Scenario!$B$10,Scenario!$B$18)=0),0*0+0,0)+IF(V109=1,0*0+0,0)+IF(V109=Scenario!$B$11,0,0)),"INSUFFICIENT FUNDS")))</f>
        <v/>
      </c>
      <c r="Z109" s="6" t="str">
        <f>IF(V109&gt;Scenario!$B$11,"",IF(V$2&lt;&gt;"Ready",V$2,IF(ISNUMBER(W109),IF((W109+X109)*(1+Scenario!$B$12/12)-Y109&lt;0,"INSUFFICIENT FUNDS",(W109+X109)*(1+Scenario!$B$12/12)-Y109),"INSUFFICIENT FUNDS")))</f>
        <v/>
      </c>
      <c r="AA109" s="6" t="str">
        <f>IF(V109&gt;Scenario!$B$11,"",IF(V$2&lt;&gt;"Ready",V$2,IF(ISNUMBER(Z109),AA108+Y109,"INSUFFICIENT FUNDS")))</f>
        <v/>
      </c>
      <c r="AB109" t="str">
        <f>IF(V109&gt;Scenario!$B$11,"",IF(V$2&lt;&gt;"Ready",V$2,IF(ISNUMBER(Z109),"OK","INSUFFICIENT FUNDS")))</f>
        <v/>
      </c>
      <c r="AC109">
        <v>105</v>
      </c>
      <c r="AD109" s="6" t="str">
        <f>IF(AC109&gt;Scenario!$B$11,"",IF(AC$2&lt;&gt;"Ready",AC$2,IF(AI108="OK",AG108,"INSUFFICIENT FUNDS")))</f>
        <v/>
      </c>
      <c r="AE109" s="6" t="str">
        <f>IF(AC109&gt;Scenario!$B$11,"",IF(AC$2&lt;&gt;"Ready",AC$2,IF(ISNUMBER(AD109),IF(AND(AC109&gt;=Scenario!$B$10,MOD(AC109-Scenario!$B$10,Scenario!$B$18)=0),Scenario!$B$8,0),"INSUFFICIENT FUNDS")))</f>
        <v/>
      </c>
      <c r="AF109" s="6" t="str">
        <f>IF(AC109&gt;Scenario!$B$11,"",IF(AC$2&lt;&gt;"Ready",AC$2,IF(ISNUMBER(AD109),(AD109+AE109)*(N('Option A'!$E$14)+N('Option A'!$E$15)+IF(Scenario!$B$13="Gross",0,0))/12+((N('Option A'!$E$12)+N('Option A'!$E$13))/12+IF(AND(AC109&gt;=Scenario!$B$10,MOD(AC109-Scenario!$B$10,Scenario!$B$18)=0),N('Option A'!$E$17)*N('Option A'!$E$18)+N('Option A'!$E$20),0)+IF(AC109=1,N('Option A'!$E$17)*N('Option A'!$E$19)+N('Option A'!$E$21),0)+IF(AC109=Scenario!$B$11,N('Option A'!$E$22),0)),"INSUFFICIENT FUNDS")))</f>
        <v/>
      </c>
      <c r="AG109" s="6" t="str">
        <f>IF(AC109&gt;Scenario!$B$11,"",IF(AC$2&lt;&gt;"Ready",AC$2,IF(ISNUMBER(AD109),IF((AD109+AE109)*(1+Scenario!$B$12/12)-AF109&lt;0,"INSUFFICIENT FUNDS",(AD109+AE109)*(1+Scenario!$B$12/12)-AF109),"INSUFFICIENT FUNDS")))</f>
        <v/>
      </c>
      <c r="AH109" s="6" t="str">
        <f>IF(AC109&gt;Scenario!$B$11,"",IF(AC$2&lt;&gt;"Ready",AC$2,IF(ISNUMBER(AG109),AH108+AF109,"INSUFFICIENT FUNDS")))</f>
        <v/>
      </c>
      <c r="AI109" t="str">
        <f>IF(AC109&gt;Scenario!$B$11,"",IF(AC$2&lt;&gt;"Ready",AC$2,IF(ISNUMBER(AG109),"OK","INSUFFICIENT FUNDS")))</f>
        <v/>
      </c>
      <c r="AJ109">
        <v>105</v>
      </c>
      <c r="AK109" s="6" t="str">
        <f>IF(AJ109&gt;Scenario!$B$11,"",IF(AJ$2&lt;&gt;"Ready",AJ$2,IF(AP108="OK",AN108,"INSUFFICIENT FUNDS")))</f>
        <v/>
      </c>
      <c r="AL109" s="6" t="str">
        <f>IF(AJ109&gt;Scenario!$B$11,"",IF(AJ$2&lt;&gt;"Ready",AJ$2,IF(ISNUMBER(AK109),IF(AND(AJ109&gt;=Scenario!$B$10,MOD(AJ109-Scenario!$B$10,Scenario!$B$18)=0),Scenario!$B$8,0),"INSUFFICIENT FUNDS")))</f>
        <v/>
      </c>
      <c r="AM109" s="6" t="str">
        <f>IF(AJ109&gt;Scenario!$B$11,"",IF(AJ$2&lt;&gt;"Ready",AJ$2,IF(ISNUMBER(AK109),(AK109+AL109)*(0+0+IF(Scenario!$B$13="Gross",0,0))/12+((0+0)/12+IF(AND(AJ109&gt;=Scenario!$B$10,MOD(AJ109-Scenario!$B$10,Scenario!$B$18)=0),0*0+0,0)+IF(AJ109=1,0*0+0,0)+IF(AJ109=Scenario!$B$11,0,0)),"INSUFFICIENT FUNDS")))</f>
        <v/>
      </c>
      <c r="AN109" s="6" t="str">
        <f>IF(AJ109&gt;Scenario!$B$11,"",IF(AJ$2&lt;&gt;"Ready",AJ$2,IF(ISNUMBER(AK109),IF((AK109+AL109)*(1+Scenario!$B$12/12)-AM109&lt;0,"INSUFFICIENT FUNDS",(AK109+AL109)*(1+Scenario!$B$12/12)-AM109),"INSUFFICIENT FUNDS")))</f>
        <v/>
      </c>
      <c r="AO109" s="6" t="str">
        <f>IF(AJ109&gt;Scenario!$B$11,"",IF(AJ$2&lt;&gt;"Ready",AJ$2,IF(ISNUMBER(AN109),AO108+AM109,"INSUFFICIENT FUNDS")))</f>
        <v/>
      </c>
      <c r="AP109" t="str">
        <f>IF(AJ109&gt;Scenario!$B$11,"",IF(AJ$2&lt;&gt;"Ready",AJ$2,IF(ISNUMBER(AN109),"OK","INSUFFICIENT FUNDS")))</f>
        <v/>
      </c>
    </row>
    <row r="110" spans="1:42" ht="32.1" customHeight="1" x14ac:dyDescent="0.2">
      <c r="A110">
        <v>106</v>
      </c>
      <c r="B110" s="6" t="str">
        <f>IF(A110&gt;Scenario!$B$11,"",IF(A$2&lt;&gt;"Ready",A$2,IF(G109="OK",E109,"INSUFFICIENT FUNDS")))</f>
        <v/>
      </c>
      <c r="C110" s="6" t="str">
        <f>IF(A110&gt;Scenario!$B$11,"",IF(A$2&lt;&gt;"Ready",A$2,IF(ISNUMBER(B110),IF(AND(A110&gt;=Scenario!$B$10,MOD(A110-Scenario!$B$10,Scenario!$B$18)=0),Scenario!$B$8,0),"INSUFFICIENT FUNDS")))</f>
        <v/>
      </c>
      <c r="D110" s="6" t="str">
        <f>IF(A110&gt;Scenario!$B$11,"",IF(A$2&lt;&gt;"Ready",A$2,IF(ISNUMBER(B110),(B110+C110)*(N('Option A'!$E$14)+N('Option A'!$E$15)+IF(Scenario!$B$13="Gross",N('Option A'!$E$16),0))/12+((N('Option A'!$E$12)+N('Option A'!$E$13))/12+IF(AND(A110&gt;=Scenario!$B$10,MOD(A110-Scenario!$B$10,Scenario!$B$18)=0),N('Option A'!$E$17)*N('Option A'!$E$18)+N('Option A'!$E$20),0)+IF(A110=1,N('Option A'!$E$17)*N('Option A'!$E$19)+N('Option A'!$E$21),0)+IF(A110=Scenario!$B$11,N('Option A'!$E$22),0)),"INSUFFICIENT FUNDS")))</f>
        <v/>
      </c>
      <c r="E110" s="6" t="str">
        <f>IF(A110&gt;Scenario!$B$11,"",IF(A$2&lt;&gt;"Ready",A$2,IF(ISNUMBER(B110),IF((B110+C110)*(1+Scenario!$B$12/12)-D110&lt;0,"INSUFFICIENT FUNDS",(B110+C110)*(1+Scenario!$B$12/12)-D110),"INSUFFICIENT FUNDS")))</f>
        <v/>
      </c>
      <c r="F110" s="6" t="str">
        <f>IF(A110&gt;Scenario!$B$11,"",IF(A$2&lt;&gt;"Ready",A$2,IF(ISNUMBER(E110),F109+D110,"INSUFFICIENT FUNDS")))</f>
        <v/>
      </c>
      <c r="G110" t="str">
        <f>IF(A110&gt;Scenario!$B$11,"",IF(A$2&lt;&gt;"Ready",A$2,IF(ISNUMBER(E110),"OK","INSUFFICIENT FUNDS")))</f>
        <v/>
      </c>
      <c r="H110">
        <v>106</v>
      </c>
      <c r="I110" s="6" t="str">
        <f>IF(H110&gt;Scenario!$B$11,"",IF(H$2&lt;&gt;"Ready",H$2,IF(N109="OK",L109,"INSUFFICIENT FUNDS")))</f>
        <v/>
      </c>
      <c r="J110" s="6" t="str">
        <f>IF(H110&gt;Scenario!$B$11,"",IF(H$2&lt;&gt;"Ready",H$2,IF(ISNUMBER(I110),IF(AND(H110&gt;=Scenario!$B$10,MOD(H110-Scenario!$B$10,Scenario!$B$18)=0),Scenario!$B$8,0),"INSUFFICIENT FUNDS")))</f>
        <v/>
      </c>
      <c r="K110" s="6" t="str">
        <f>IF(H110&gt;Scenario!$B$11,"",IF(H$2&lt;&gt;"Ready",H$2,IF(ISNUMBER(I110),(I110+J110)*(N('Option A'!$E$14)+N('Option A'!$E$15)+IF(Scenario!$B$13="Gross",N('Option A'!$E$16),0))/12+((0+0)/12+IF(AND(H110&gt;=Scenario!$B$10,MOD(H110-Scenario!$B$10,Scenario!$B$18)=0),N('Option A'!$E$17)*N('Option A'!$E$18)+N('Option A'!$E$20),0)+IF(H110=1,N('Option A'!$E$17)*N('Option A'!$E$19)+N('Option A'!$E$21),0)+IF(H110=Scenario!$B$11,N('Option A'!$E$22),0)),"INSUFFICIENT FUNDS")))</f>
        <v/>
      </c>
      <c r="L110" s="6" t="str">
        <f>IF(H110&gt;Scenario!$B$11,"",IF(H$2&lt;&gt;"Ready",H$2,IF(ISNUMBER(I110),IF((I110+J110)*(1+Scenario!$B$12/12)-K110&lt;0,"INSUFFICIENT FUNDS",(I110+J110)*(1+Scenario!$B$12/12)-K110),"INSUFFICIENT FUNDS")))</f>
        <v/>
      </c>
      <c r="M110" s="6" t="str">
        <f>IF(H110&gt;Scenario!$B$11,"",IF(H$2&lt;&gt;"Ready",H$2,IF(ISNUMBER(L110),M109+K110,"INSUFFICIENT FUNDS")))</f>
        <v/>
      </c>
      <c r="N110" t="str">
        <f>IF(H110&gt;Scenario!$B$11,"",IF(H$2&lt;&gt;"Ready",H$2,IF(ISNUMBER(L110),"OK","INSUFFICIENT FUNDS")))</f>
        <v/>
      </c>
      <c r="O110">
        <v>106</v>
      </c>
      <c r="P110" s="6" t="str">
        <f>IF(O110&gt;Scenario!$B$11,"",IF(O$2&lt;&gt;"Ready",O$2,IF(U109="OK",S109,"INSUFFICIENT FUNDS")))</f>
        <v/>
      </c>
      <c r="Q110" s="6" t="str">
        <f>IF(O110&gt;Scenario!$B$11,"",IF(O$2&lt;&gt;"Ready",O$2,IF(ISNUMBER(P110),IF(AND(O110&gt;=Scenario!$B$10,MOD(O110-Scenario!$B$10,Scenario!$B$18)=0),Scenario!$B$8,0),"INSUFFICIENT FUNDS")))</f>
        <v/>
      </c>
      <c r="R110" s="6" t="str">
        <f>IF(O110&gt;Scenario!$B$11,"",IF(O$2&lt;&gt;"Ready",O$2,IF(ISNUMBER(P110),(P110+Q110)*(0+N('Option A'!$E$15)+IF(Scenario!$B$13="Gross",N('Option A'!$E$16),0))/12+((N('Option A'!$E$12)+N('Option A'!$E$13))/12+IF(AND(O110&gt;=Scenario!$B$10,MOD(O110-Scenario!$B$10,Scenario!$B$18)=0),N('Option A'!$E$17)*N('Option A'!$E$18)+N('Option A'!$E$20),0)+IF(O110=1,N('Option A'!$E$17)*N('Option A'!$E$19)+N('Option A'!$E$21),0)+IF(O110=Scenario!$B$11,N('Option A'!$E$22),0)),"INSUFFICIENT FUNDS")))</f>
        <v/>
      </c>
      <c r="S110" s="6" t="str">
        <f>IF(O110&gt;Scenario!$B$11,"",IF(O$2&lt;&gt;"Ready",O$2,IF(ISNUMBER(P110),IF((P110+Q110)*(1+Scenario!$B$12/12)-R110&lt;0,"INSUFFICIENT FUNDS",(P110+Q110)*(1+Scenario!$B$12/12)-R110),"INSUFFICIENT FUNDS")))</f>
        <v/>
      </c>
      <c r="T110" s="6" t="str">
        <f>IF(O110&gt;Scenario!$B$11,"",IF(O$2&lt;&gt;"Ready",O$2,IF(ISNUMBER(S110),T109+R110,"INSUFFICIENT FUNDS")))</f>
        <v/>
      </c>
      <c r="U110" t="str">
        <f>IF(O110&gt;Scenario!$B$11,"",IF(O$2&lt;&gt;"Ready",O$2,IF(ISNUMBER(S110),"OK","INSUFFICIENT FUNDS")))</f>
        <v/>
      </c>
      <c r="V110">
        <v>106</v>
      </c>
      <c r="W110" s="6" t="str">
        <f>IF(V110&gt;Scenario!$B$11,"",IF(V$2&lt;&gt;"Ready",V$2,IF(AB109="OK",Z109,"INSUFFICIENT FUNDS")))</f>
        <v/>
      </c>
      <c r="X110" s="6" t="str">
        <f>IF(V110&gt;Scenario!$B$11,"",IF(V$2&lt;&gt;"Ready",V$2,IF(ISNUMBER(W110),IF(AND(V110&gt;=Scenario!$B$10,MOD(V110-Scenario!$B$10,Scenario!$B$18)=0),Scenario!$B$8,0),"INSUFFICIENT FUNDS")))</f>
        <v/>
      </c>
      <c r="Y110" s="6" t="str">
        <f>IF(V110&gt;Scenario!$B$11,"",IF(V$2&lt;&gt;"Ready",V$2,IF(ISNUMBER(W110),(W110+X110)*(N('Option A'!$E$14)+N('Option A'!$E$15)+IF(Scenario!$B$13="Gross",N('Option A'!$E$16),0))/12+((N('Option A'!$E$12)+N('Option A'!$E$13))/12+IF(AND(V110&gt;=Scenario!$B$10,MOD(V110-Scenario!$B$10,Scenario!$B$18)=0),0*0+0,0)+IF(V110=1,0*0+0,0)+IF(V110=Scenario!$B$11,0,0)),"INSUFFICIENT FUNDS")))</f>
        <v/>
      </c>
      <c r="Z110" s="6" t="str">
        <f>IF(V110&gt;Scenario!$B$11,"",IF(V$2&lt;&gt;"Ready",V$2,IF(ISNUMBER(W110),IF((W110+X110)*(1+Scenario!$B$12/12)-Y110&lt;0,"INSUFFICIENT FUNDS",(W110+X110)*(1+Scenario!$B$12/12)-Y110),"INSUFFICIENT FUNDS")))</f>
        <v/>
      </c>
      <c r="AA110" s="6" t="str">
        <f>IF(V110&gt;Scenario!$B$11,"",IF(V$2&lt;&gt;"Ready",V$2,IF(ISNUMBER(Z110),AA109+Y110,"INSUFFICIENT FUNDS")))</f>
        <v/>
      </c>
      <c r="AB110" t="str">
        <f>IF(V110&gt;Scenario!$B$11,"",IF(V$2&lt;&gt;"Ready",V$2,IF(ISNUMBER(Z110),"OK","INSUFFICIENT FUNDS")))</f>
        <v/>
      </c>
      <c r="AC110">
        <v>106</v>
      </c>
      <c r="AD110" s="6" t="str">
        <f>IF(AC110&gt;Scenario!$B$11,"",IF(AC$2&lt;&gt;"Ready",AC$2,IF(AI109="OK",AG109,"INSUFFICIENT FUNDS")))</f>
        <v/>
      </c>
      <c r="AE110" s="6" t="str">
        <f>IF(AC110&gt;Scenario!$B$11,"",IF(AC$2&lt;&gt;"Ready",AC$2,IF(ISNUMBER(AD110),IF(AND(AC110&gt;=Scenario!$B$10,MOD(AC110-Scenario!$B$10,Scenario!$B$18)=0),Scenario!$B$8,0),"INSUFFICIENT FUNDS")))</f>
        <v/>
      </c>
      <c r="AF110" s="6" t="str">
        <f>IF(AC110&gt;Scenario!$B$11,"",IF(AC$2&lt;&gt;"Ready",AC$2,IF(ISNUMBER(AD110),(AD110+AE110)*(N('Option A'!$E$14)+N('Option A'!$E$15)+IF(Scenario!$B$13="Gross",0,0))/12+((N('Option A'!$E$12)+N('Option A'!$E$13))/12+IF(AND(AC110&gt;=Scenario!$B$10,MOD(AC110-Scenario!$B$10,Scenario!$B$18)=0),N('Option A'!$E$17)*N('Option A'!$E$18)+N('Option A'!$E$20),0)+IF(AC110=1,N('Option A'!$E$17)*N('Option A'!$E$19)+N('Option A'!$E$21),0)+IF(AC110=Scenario!$B$11,N('Option A'!$E$22),0)),"INSUFFICIENT FUNDS")))</f>
        <v/>
      </c>
      <c r="AG110" s="6" t="str">
        <f>IF(AC110&gt;Scenario!$B$11,"",IF(AC$2&lt;&gt;"Ready",AC$2,IF(ISNUMBER(AD110),IF((AD110+AE110)*(1+Scenario!$B$12/12)-AF110&lt;0,"INSUFFICIENT FUNDS",(AD110+AE110)*(1+Scenario!$B$12/12)-AF110),"INSUFFICIENT FUNDS")))</f>
        <v/>
      </c>
      <c r="AH110" s="6" t="str">
        <f>IF(AC110&gt;Scenario!$B$11,"",IF(AC$2&lt;&gt;"Ready",AC$2,IF(ISNUMBER(AG110),AH109+AF110,"INSUFFICIENT FUNDS")))</f>
        <v/>
      </c>
      <c r="AI110" t="str">
        <f>IF(AC110&gt;Scenario!$B$11,"",IF(AC$2&lt;&gt;"Ready",AC$2,IF(ISNUMBER(AG110),"OK","INSUFFICIENT FUNDS")))</f>
        <v/>
      </c>
      <c r="AJ110">
        <v>106</v>
      </c>
      <c r="AK110" s="6" t="str">
        <f>IF(AJ110&gt;Scenario!$B$11,"",IF(AJ$2&lt;&gt;"Ready",AJ$2,IF(AP109="OK",AN109,"INSUFFICIENT FUNDS")))</f>
        <v/>
      </c>
      <c r="AL110" s="6" t="str">
        <f>IF(AJ110&gt;Scenario!$B$11,"",IF(AJ$2&lt;&gt;"Ready",AJ$2,IF(ISNUMBER(AK110),IF(AND(AJ110&gt;=Scenario!$B$10,MOD(AJ110-Scenario!$B$10,Scenario!$B$18)=0),Scenario!$B$8,0),"INSUFFICIENT FUNDS")))</f>
        <v/>
      </c>
      <c r="AM110" s="6" t="str">
        <f>IF(AJ110&gt;Scenario!$B$11,"",IF(AJ$2&lt;&gt;"Ready",AJ$2,IF(ISNUMBER(AK110),(AK110+AL110)*(0+0+IF(Scenario!$B$13="Gross",0,0))/12+((0+0)/12+IF(AND(AJ110&gt;=Scenario!$B$10,MOD(AJ110-Scenario!$B$10,Scenario!$B$18)=0),0*0+0,0)+IF(AJ110=1,0*0+0,0)+IF(AJ110=Scenario!$B$11,0,0)),"INSUFFICIENT FUNDS")))</f>
        <v/>
      </c>
      <c r="AN110" s="6" t="str">
        <f>IF(AJ110&gt;Scenario!$B$11,"",IF(AJ$2&lt;&gt;"Ready",AJ$2,IF(ISNUMBER(AK110),IF((AK110+AL110)*(1+Scenario!$B$12/12)-AM110&lt;0,"INSUFFICIENT FUNDS",(AK110+AL110)*(1+Scenario!$B$12/12)-AM110),"INSUFFICIENT FUNDS")))</f>
        <v/>
      </c>
      <c r="AO110" s="6" t="str">
        <f>IF(AJ110&gt;Scenario!$B$11,"",IF(AJ$2&lt;&gt;"Ready",AJ$2,IF(ISNUMBER(AN110),AO109+AM110,"INSUFFICIENT FUNDS")))</f>
        <v/>
      </c>
      <c r="AP110" t="str">
        <f>IF(AJ110&gt;Scenario!$B$11,"",IF(AJ$2&lt;&gt;"Ready",AJ$2,IF(ISNUMBER(AN110),"OK","INSUFFICIENT FUNDS")))</f>
        <v/>
      </c>
    </row>
    <row r="111" spans="1:42" ht="32.1" customHeight="1" x14ac:dyDescent="0.2">
      <c r="A111">
        <v>107</v>
      </c>
      <c r="B111" s="6" t="str">
        <f>IF(A111&gt;Scenario!$B$11,"",IF(A$2&lt;&gt;"Ready",A$2,IF(G110="OK",E110,"INSUFFICIENT FUNDS")))</f>
        <v/>
      </c>
      <c r="C111" s="6" t="str">
        <f>IF(A111&gt;Scenario!$B$11,"",IF(A$2&lt;&gt;"Ready",A$2,IF(ISNUMBER(B111),IF(AND(A111&gt;=Scenario!$B$10,MOD(A111-Scenario!$B$10,Scenario!$B$18)=0),Scenario!$B$8,0),"INSUFFICIENT FUNDS")))</f>
        <v/>
      </c>
      <c r="D111" s="6" t="str">
        <f>IF(A111&gt;Scenario!$B$11,"",IF(A$2&lt;&gt;"Ready",A$2,IF(ISNUMBER(B111),(B111+C111)*(N('Option A'!$E$14)+N('Option A'!$E$15)+IF(Scenario!$B$13="Gross",N('Option A'!$E$16),0))/12+((N('Option A'!$E$12)+N('Option A'!$E$13))/12+IF(AND(A111&gt;=Scenario!$B$10,MOD(A111-Scenario!$B$10,Scenario!$B$18)=0),N('Option A'!$E$17)*N('Option A'!$E$18)+N('Option A'!$E$20),0)+IF(A111=1,N('Option A'!$E$17)*N('Option A'!$E$19)+N('Option A'!$E$21),0)+IF(A111=Scenario!$B$11,N('Option A'!$E$22),0)),"INSUFFICIENT FUNDS")))</f>
        <v/>
      </c>
      <c r="E111" s="6" t="str">
        <f>IF(A111&gt;Scenario!$B$11,"",IF(A$2&lt;&gt;"Ready",A$2,IF(ISNUMBER(B111),IF((B111+C111)*(1+Scenario!$B$12/12)-D111&lt;0,"INSUFFICIENT FUNDS",(B111+C111)*(1+Scenario!$B$12/12)-D111),"INSUFFICIENT FUNDS")))</f>
        <v/>
      </c>
      <c r="F111" s="6" t="str">
        <f>IF(A111&gt;Scenario!$B$11,"",IF(A$2&lt;&gt;"Ready",A$2,IF(ISNUMBER(E111),F110+D111,"INSUFFICIENT FUNDS")))</f>
        <v/>
      </c>
      <c r="G111" t="str">
        <f>IF(A111&gt;Scenario!$B$11,"",IF(A$2&lt;&gt;"Ready",A$2,IF(ISNUMBER(E111),"OK","INSUFFICIENT FUNDS")))</f>
        <v/>
      </c>
      <c r="H111">
        <v>107</v>
      </c>
      <c r="I111" s="6" t="str">
        <f>IF(H111&gt;Scenario!$B$11,"",IF(H$2&lt;&gt;"Ready",H$2,IF(N110="OK",L110,"INSUFFICIENT FUNDS")))</f>
        <v/>
      </c>
      <c r="J111" s="6" t="str">
        <f>IF(H111&gt;Scenario!$B$11,"",IF(H$2&lt;&gt;"Ready",H$2,IF(ISNUMBER(I111),IF(AND(H111&gt;=Scenario!$B$10,MOD(H111-Scenario!$B$10,Scenario!$B$18)=0),Scenario!$B$8,0),"INSUFFICIENT FUNDS")))</f>
        <v/>
      </c>
      <c r="K111" s="6" t="str">
        <f>IF(H111&gt;Scenario!$B$11,"",IF(H$2&lt;&gt;"Ready",H$2,IF(ISNUMBER(I111),(I111+J111)*(N('Option A'!$E$14)+N('Option A'!$E$15)+IF(Scenario!$B$13="Gross",N('Option A'!$E$16),0))/12+((0+0)/12+IF(AND(H111&gt;=Scenario!$B$10,MOD(H111-Scenario!$B$10,Scenario!$B$18)=0),N('Option A'!$E$17)*N('Option A'!$E$18)+N('Option A'!$E$20),0)+IF(H111=1,N('Option A'!$E$17)*N('Option A'!$E$19)+N('Option A'!$E$21),0)+IF(H111=Scenario!$B$11,N('Option A'!$E$22),0)),"INSUFFICIENT FUNDS")))</f>
        <v/>
      </c>
      <c r="L111" s="6" t="str">
        <f>IF(H111&gt;Scenario!$B$11,"",IF(H$2&lt;&gt;"Ready",H$2,IF(ISNUMBER(I111),IF((I111+J111)*(1+Scenario!$B$12/12)-K111&lt;0,"INSUFFICIENT FUNDS",(I111+J111)*(1+Scenario!$B$12/12)-K111),"INSUFFICIENT FUNDS")))</f>
        <v/>
      </c>
      <c r="M111" s="6" t="str">
        <f>IF(H111&gt;Scenario!$B$11,"",IF(H$2&lt;&gt;"Ready",H$2,IF(ISNUMBER(L111),M110+K111,"INSUFFICIENT FUNDS")))</f>
        <v/>
      </c>
      <c r="N111" t="str">
        <f>IF(H111&gt;Scenario!$B$11,"",IF(H$2&lt;&gt;"Ready",H$2,IF(ISNUMBER(L111),"OK","INSUFFICIENT FUNDS")))</f>
        <v/>
      </c>
      <c r="O111">
        <v>107</v>
      </c>
      <c r="P111" s="6" t="str">
        <f>IF(O111&gt;Scenario!$B$11,"",IF(O$2&lt;&gt;"Ready",O$2,IF(U110="OK",S110,"INSUFFICIENT FUNDS")))</f>
        <v/>
      </c>
      <c r="Q111" s="6" t="str">
        <f>IF(O111&gt;Scenario!$B$11,"",IF(O$2&lt;&gt;"Ready",O$2,IF(ISNUMBER(P111),IF(AND(O111&gt;=Scenario!$B$10,MOD(O111-Scenario!$B$10,Scenario!$B$18)=0),Scenario!$B$8,0),"INSUFFICIENT FUNDS")))</f>
        <v/>
      </c>
      <c r="R111" s="6" t="str">
        <f>IF(O111&gt;Scenario!$B$11,"",IF(O$2&lt;&gt;"Ready",O$2,IF(ISNUMBER(P111),(P111+Q111)*(0+N('Option A'!$E$15)+IF(Scenario!$B$13="Gross",N('Option A'!$E$16),0))/12+((N('Option A'!$E$12)+N('Option A'!$E$13))/12+IF(AND(O111&gt;=Scenario!$B$10,MOD(O111-Scenario!$B$10,Scenario!$B$18)=0),N('Option A'!$E$17)*N('Option A'!$E$18)+N('Option A'!$E$20),0)+IF(O111=1,N('Option A'!$E$17)*N('Option A'!$E$19)+N('Option A'!$E$21),0)+IF(O111=Scenario!$B$11,N('Option A'!$E$22),0)),"INSUFFICIENT FUNDS")))</f>
        <v/>
      </c>
      <c r="S111" s="6" t="str">
        <f>IF(O111&gt;Scenario!$B$11,"",IF(O$2&lt;&gt;"Ready",O$2,IF(ISNUMBER(P111),IF((P111+Q111)*(1+Scenario!$B$12/12)-R111&lt;0,"INSUFFICIENT FUNDS",(P111+Q111)*(1+Scenario!$B$12/12)-R111),"INSUFFICIENT FUNDS")))</f>
        <v/>
      </c>
      <c r="T111" s="6" t="str">
        <f>IF(O111&gt;Scenario!$B$11,"",IF(O$2&lt;&gt;"Ready",O$2,IF(ISNUMBER(S111),T110+R111,"INSUFFICIENT FUNDS")))</f>
        <v/>
      </c>
      <c r="U111" t="str">
        <f>IF(O111&gt;Scenario!$B$11,"",IF(O$2&lt;&gt;"Ready",O$2,IF(ISNUMBER(S111),"OK","INSUFFICIENT FUNDS")))</f>
        <v/>
      </c>
      <c r="V111">
        <v>107</v>
      </c>
      <c r="W111" s="6" t="str">
        <f>IF(V111&gt;Scenario!$B$11,"",IF(V$2&lt;&gt;"Ready",V$2,IF(AB110="OK",Z110,"INSUFFICIENT FUNDS")))</f>
        <v/>
      </c>
      <c r="X111" s="6" t="str">
        <f>IF(V111&gt;Scenario!$B$11,"",IF(V$2&lt;&gt;"Ready",V$2,IF(ISNUMBER(W111),IF(AND(V111&gt;=Scenario!$B$10,MOD(V111-Scenario!$B$10,Scenario!$B$18)=0),Scenario!$B$8,0),"INSUFFICIENT FUNDS")))</f>
        <v/>
      </c>
      <c r="Y111" s="6" t="str">
        <f>IF(V111&gt;Scenario!$B$11,"",IF(V$2&lt;&gt;"Ready",V$2,IF(ISNUMBER(W111),(W111+X111)*(N('Option A'!$E$14)+N('Option A'!$E$15)+IF(Scenario!$B$13="Gross",N('Option A'!$E$16),0))/12+((N('Option A'!$E$12)+N('Option A'!$E$13))/12+IF(AND(V111&gt;=Scenario!$B$10,MOD(V111-Scenario!$B$10,Scenario!$B$18)=0),0*0+0,0)+IF(V111=1,0*0+0,0)+IF(V111=Scenario!$B$11,0,0)),"INSUFFICIENT FUNDS")))</f>
        <v/>
      </c>
      <c r="Z111" s="6" t="str">
        <f>IF(V111&gt;Scenario!$B$11,"",IF(V$2&lt;&gt;"Ready",V$2,IF(ISNUMBER(W111),IF((W111+X111)*(1+Scenario!$B$12/12)-Y111&lt;0,"INSUFFICIENT FUNDS",(W111+X111)*(1+Scenario!$B$12/12)-Y111),"INSUFFICIENT FUNDS")))</f>
        <v/>
      </c>
      <c r="AA111" s="6" t="str">
        <f>IF(V111&gt;Scenario!$B$11,"",IF(V$2&lt;&gt;"Ready",V$2,IF(ISNUMBER(Z111),AA110+Y111,"INSUFFICIENT FUNDS")))</f>
        <v/>
      </c>
      <c r="AB111" t="str">
        <f>IF(V111&gt;Scenario!$B$11,"",IF(V$2&lt;&gt;"Ready",V$2,IF(ISNUMBER(Z111),"OK","INSUFFICIENT FUNDS")))</f>
        <v/>
      </c>
      <c r="AC111">
        <v>107</v>
      </c>
      <c r="AD111" s="6" t="str">
        <f>IF(AC111&gt;Scenario!$B$11,"",IF(AC$2&lt;&gt;"Ready",AC$2,IF(AI110="OK",AG110,"INSUFFICIENT FUNDS")))</f>
        <v/>
      </c>
      <c r="AE111" s="6" t="str">
        <f>IF(AC111&gt;Scenario!$B$11,"",IF(AC$2&lt;&gt;"Ready",AC$2,IF(ISNUMBER(AD111),IF(AND(AC111&gt;=Scenario!$B$10,MOD(AC111-Scenario!$B$10,Scenario!$B$18)=0),Scenario!$B$8,0),"INSUFFICIENT FUNDS")))</f>
        <v/>
      </c>
      <c r="AF111" s="6" t="str">
        <f>IF(AC111&gt;Scenario!$B$11,"",IF(AC$2&lt;&gt;"Ready",AC$2,IF(ISNUMBER(AD111),(AD111+AE111)*(N('Option A'!$E$14)+N('Option A'!$E$15)+IF(Scenario!$B$13="Gross",0,0))/12+((N('Option A'!$E$12)+N('Option A'!$E$13))/12+IF(AND(AC111&gt;=Scenario!$B$10,MOD(AC111-Scenario!$B$10,Scenario!$B$18)=0),N('Option A'!$E$17)*N('Option A'!$E$18)+N('Option A'!$E$20),0)+IF(AC111=1,N('Option A'!$E$17)*N('Option A'!$E$19)+N('Option A'!$E$21),0)+IF(AC111=Scenario!$B$11,N('Option A'!$E$22),0)),"INSUFFICIENT FUNDS")))</f>
        <v/>
      </c>
      <c r="AG111" s="6" t="str">
        <f>IF(AC111&gt;Scenario!$B$11,"",IF(AC$2&lt;&gt;"Ready",AC$2,IF(ISNUMBER(AD111),IF((AD111+AE111)*(1+Scenario!$B$12/12)-AF111&lt;0,"INSUFFICIENT FUNDS",(AD111+AE111)*(1+Scenario!$B$12/12)-AF111),"INSUFFICIENT FUNDS")))</f>
        <v/>
      </c>
      <c r="AH111" s="6" t="str">
        <f>IF(AC111&gt;Scenario!$B$11,"",IF(AC$2&lt;&gt;"Ready",AC$2,IF(ISNUMBER(AG111),AH110+AF111,"INSUFFICIENT FUNDS")))</f>
        <v/>
      </c>
      <c r="AI111" t="str">
        <f>IF(AC111&gt;Scenario!$B$11,"",IF(AC$2&lt;&gt;"Ready",AC$2,IF(ISNUMBER(AG111),"OK","INSUFFICIENT FUNDS")))</f>
        <v/>
      </c>
      <c r="AJ111">
        <v>107</v>
      </c>
      <c r="AK111" s="6" t="str">
        <f>IF(AJ111&gt;Scenario!$B$11,"",IF(AJ$2&lt;&gt;"Ready",AJ$2,IF(AP110="OK",AN110,"INSUFFICIENT FUNDS")))</f>
        <v/>
      </c>
      <c r="AL111" s="6" t="str">
        <f>IF(AJ111&gt;Scenario!$B$11,"",IF(AJ$2&lt;&gt;"Ready",AJ$2,IF(ISNUMBER(AK111),IF(AND(AJ111&gt;=Scenario!$B$10,MOD(AJ111-Scenario!$B$10,Scenario!$B$18)=0),Scenario!$B$8,0),"INSUFFICIENT FUNDS")))</f>
        <v/>
      </c>
      <c r="AM111" s="6" t="str">
        <f>IF(AJ111&gt;Scenario!$B$11,"",IF(AJ$2&lt;&gt;"Ready",AJ$2,IF(ISNUMBER(AK111),(AK111+AL111)*(0+0+IF(Scenario!$B$13="Gross",0,0))/12+((0+0)/12+IF(AND(AJ111&gt;=Scenario!$B$10,MOD(AJ111-Scenario!$B$10,Scenario!$B$18)=0),0*0+0,0)+IF(AJ111=1,0*0+0,0)+IF(AJ111=Scenario!$B$11,0,0)),"INSUFFICIENT FUNDS")))</f>
        <v/>
      </c>
      <c r="AN111" s="6" t="str">
        <f>IF(AJ111&gt;Scenario!$B$11,"",IF(AJ$2&lt;&gt;"Ready",AJ$2,IF(ISNUMBER(AK111),IF((AK111+AL111)*(1+Scenario!$B$12/12)-AM111&lt;0,"INSUFFICIENT FUNDS",(AK111+AL111)*(1+Scenario!$B$12/12)-AM111),"INSUFFICIENT FUNDS")))</f>
        <v/>
      </c>
      <c r="AO111" s="6" t="str">
        <f>IF(AJ111&gt;Scenario!$B$11,"",IF(AJ$2&lt;&gt;"Ready",AJ$2,IF(ISNUMBER(AN111),AO110+AM111,"INSUFFICIENT FUNDS")))</f>
        <v/>
      </c>
      <c r="AP111" t="str">
        <f>IF(AJ111&gt;Scenario!$B$11,"",IF(AJ$2&lt;&gt;"Ready",AJ$2,IF(ISNUMBER(AN111),"OK","INSUFFICIENT FUNDS")))</f>
        <v/>
      </c>
    </row>
    <row r="112" spans="1:42" ht="32.1" customHeight="1" x14ac:dyDescent="0.2">
      <c r="A112">
        <v>108</v>
      </c>
      <c r="B112" s="6" t="str">
        <f>IF(A112&gt;Scenario!$B$11,"",IF(A$2&lt;&gt;"Ready",A$2,IF(G111="OK",E111,"INSUFFICIENT FUNDS")))</f>
        <v/>
      </c>
      <c r="C112" s="6" t="str">
        <f>IF(A112&gt;Scenario!$B$11,"",IF(A$2&lt;&gt;"Ready",A$2,IF(ISNUMBER(B112),IF(AND(A112&gt;=Scenario!$B$10,MOD(A112-Scenario!$B$10,Scenario!$B$18)=0),Scenario!$B$8,0),"INSUFFICIENT FUNDS")))</f>
        <v/>
      </c>
      <c r="D112" s="6" t="str">
        <f>IF(A112&gt;Scenario!$B$11,"",IF(A$2&lt;&gt;"Ready",A$2,IF(ISNUMBER(B112),(B112+C112)*(N('Option A'!$E$14)+N('Option A'!$E$15)+IF(Scenario!$B$13="Gross",N('Option A'!$E$16),0))/12+((N('Option A'!$E$12)+N('Option A'!$E$13))/12+IF(AND(A112&gt;=Scenario!$B$10,MOD(A112-Scenario!$B$10,Scenario!$B$18)=0),N('Option A'!$E$17)*N('Option A'!$E$18)+N('Option A'!$E$20),0)+IF(A112=1,N('Option A'!$E$17)*N('Option A'!$E$19)+N('Option A'!$E$21),0)+IF(A112=Scenario!$B$11,N('Option A'!$E$22),0)),"INSUFFICIENT FUNDS")))</f>
        <v/>
      </c>
      <c r="E112" s="6" t="str">
        <f>IF(A112&gt;Scenario!$B$11,"",IF(A$2&lt;&gt;"Ready",A$2,IF(ISNUMBER(B112),IF((B112+C112)*(1+Scenario!$B$12/12)-D112&lt;0,"INSUFFICIENT FUNDS",(B112+C112)*(1+Scenario!$B$12/12)-D112),"INSUFFICIENT FUNDS")))</f>
        <v/>
      </c>
      <c r="F112" s="6" t="str">
        <f>IF(A112&gt;Scenario!$B$11,"",IF(A$2&lt;&gt;"Ready",A$2,IF(ISNUMBER(E112),F111+D112,"INSUFFICIENT FUNDS")))</f>
        <v/>
      </c>
      <c r="G112" t="str">
        <f>IF(A112&gt;Scenario!$B$11,"",IF(A$2&lt;&gt;"Ready",A$2,IF(ISNUMBER(E112),"OK","INSUFFICIENT FUNDS")))</f>
        <v/>
      </c>
      <c r="H112">
        <v>108</v>
      </c>
      <c r="I112" s="6" t="str">
        <f>IF(H112&gt;Scenario!$B$11,"",IF(H$2&lt;&gt;"Ready",H$2,IF(N111="OK",L111,"INSUFFICIENT FUNDS")))</f>
        <v/>
      </c>
      <c r="J112" s="6" t="str">
        <f>IF(H112&gt;Scenario!$B$11,"",IF(H$2&lt;&gt;"Ready",H$2,IF(ISNUMBER(I112),IF(AND(H112&gt;=Scenario!$B$10,MOD(H112-Scenario!$B$10,Scenario!$B$18)=0),Scenario!$B$8,0),"INSUFFICIENT FUNDS")))</f>
        <v/>
      </c>
      <c r="K112" s="6" t="str">
        <f>IF(H112&gt;Scenario!$B$11,"",IF(H$2&lt;&gt;"Ready",H$2,IF(ISNUMBER(I112),(I112+J112)*(N('Option A'!$E$14)+N('Option A'!$E$15)+IF(Scenario!$B$13="Gross",N('Option A'!$E$16),0))/12+((0+0)/12+IF(AND(H112&gt;=Scenario!$B$10,MOD(H112-Scenario!$B$10,Scenario!$B$18)=0),N('Option A'!$E$17)*N('Option A'!$E$18)+N('Option A'!$E$20),0)+IF(H112=1,N('Option A'!$E$17)*N('Option A'!$E$19)+N('Option A'!$E$21),0)+IF(H112=Scenario!$B$11,N('Option A'!$E$22),0)),"INSUFFICIENT FUNDS")))</f>
        <v/>
      </c>
      <c r="L112" s="6" t="str">
        <f>IF(H112&gt;Scenario!$B$11,"",IF(H$2&lt;&gt;"Ready",H$2,IF(ISNUMBER(I112),IF((I112+J112)*(1+Scenario!$B$12/12)-K112&lt;0,"INSUFFICIENT FUNDS",(I112+J112)*(1+Scenario!$B$12/12)-K112),"INSUFFICIENT FUNDS")))</f>
        <v/>
      </c>
      <c r="M112" s="6" t="str">
        <f>IF(H112&gt;Scenario!$B$11,"",IF(H$2&lt;&gt;"Ready",H$2,IF(ISNUMBER(L112),M111+K112,"INSUFFICIENT FUNDS")))</f>
        <v/>
      </c>
      <c r="N112" t="str">
        <f>IF(H112&gt;Scenario!$B$11,"",IF(H$2&lt;&gt;"Ready",H$2,IF(ISNUMBER(L112),"OK","INSUFFICIENT FUNDS")))</f>
        <v/>
      </c>
      <c r="O112">
        <v>108</v>
      </c>
      <c r="P112" s="6" t="str">
        <f>IF(O112&gt;Scenario!$B$11,"",IF(O$2&lt;&gt;"Ready",O$2,IF(U111="OK",S111,"INSUFFICIENT FUNDS")))</f>
        <v/>
      </c>
      <c r="Q112" s="6" t="str">
        <f>IF(O112&gt;Scenario!$B$11,"",IF(O$2&lt;&gt;"Ready",O$2,IF(ISNUMBER(P112),IF(AND(O112&gt;=Scenario!$B$10,MOD(O112-Scenario!$B$10,Scenario!$B$18)=0),Scenario!$B$8,0),"INSUFFICIENT FUNDS")))</f>
        <v/>
      </c>
      <c r="R112" s="6" t="str">
        <f>IF(O112&gt;Scenario!$B$11,"",IF(O$2&lt;&gt;"Ready",O$2,IF(ISNUMBER(P112),(P112+Q112)*(0+N('Option A'!$E$15)+IF(Scenario!$B$13="Gross",N('Option A'!$E$16),0))/12+((N('Option A'!$E$12)+N('Option A'!$E$13))/12+IF(AND(O112&gt;=Scenario!$B$10,MOD(O112-Scenario!$B$10,Scenario!$B$18)=0),N('Option A'!$E$17)*N('Option A'!$E$18)+N('Option A'!$E$20),0)+IF(O112=1,N('Option A'!$E$17)*N('Option A'!$E$19)+N('Option A'!$E$21),0)+IF(O112=Scenario!$B$11,N('Option A'!$E$22),0)),"INSUFFICIENT FUNDS")))</f>
        <v/>
      </c>
      <c r="S112" s="6" t="str">
        <f>IF(O112&gt;Scenario!$B$11,"",IF(O$2&lt;&gt;"Ready",O$2,IF(ISNUMBER(P112),IF((P112+Q112)*(1+Scenario!$B$12/12)-R112&lt;0,"INSUFFICIENT FUNDS",(P112+Q112)*(1+Scenario!$B$12/12)-R112),"INSUFFICIENT FUNDS")))</f>
        <v/>
      </c>
      <c r="T112" s="6" t="str">
        <f>IF(O112&gt;Scenario!$B$11,"",IF(O$2&lt;&gt;"Ready",O$2,IF(ISNUMBER(S112),T111+R112,"INSUFFICIENT FUNDS")))</f>
        <v/>
      </c>
      <c r="U112" t="str">
        <f>IF(O112&gt;Scenario!$B$11,"",IF(O$2&lt;&gt;"Ready",O$2,IF(ISNUMBER(S112),"OK","INSUFFICIENT FUNDS")))</f>
        <v/>
      </c>
      <c r="V112">
        <v>108</v>
      </c>
      <c r="W112" s="6" t="str">
        <f>IF(V112&gt;Scenario!$B$11,"",IF(V$2&lt;&gt;"Ready",V$2,IF(AB111="OK",Z111,"INSUFFICIENT FUNDS")))</f>
        <v/>
      </c>
      <c r="X112" s="6" t="str">
        <f>IF(V112&gt;Scenario!$B$11,"",IF(V$2&lt;&gt;"Ready",V$2,IF(ISNUMBER(W112),IF(AND(V112&gt;=Scenario!$B$10,MOD(V112-Scenario!$B$10,Scenario!$B$18)=0),Scenario!$B$8,0),"INSUFFICIENT FUNDS")))</f>
        <v/>
      </c>
      <c r="Y112" s="6" t="str">
        <f>IF(V112&gt;Scenario!$B$11,"",IF(V$2&lt;&gt;"Ready",V$2,IF(ISNUMBER(W112),(W112+X112)*(N('Option A'!$E$14)+N('Option A'!$E$15)+IF(Scenario!$B$13="Gross",N('Option A'!$E$16),0))/12+((N('Option A'!$E$12)+N('Option A'!$E$13))/12+IF(AND(V112&gt;=Scenario!$B$10,MOD(V112-Scenario!$B$10,Scenario!$B$18)=0),0*0+0,0)+IF(V112=1,0*0+0,0)+IF(V112=Scenario!$B$11,0,0)),"INSUFFICIENT FUNDS")))</f>
        <v/>
      </c>
      <c r="Z112" s="6" t="str">
        <f>IF(V112&gt;Scenario!$B$11,"",IF(V$2&lt;&gt;"Ready",V$2,IF(ISNUMBER(W112),IF((W112+X112)*(1+Scenario!$B$12/12)-Y112&lt;0,"INSUFFICIENT FUNDS",(W112+X112)*(1+Scenario!$B$12/12)-Y112),"INSUFFICIENT FUNDS")))</f>
        <v/>
      </c>
      <c r="AA112" s="6" t="str">
        <f>IF(V112&gt;Scenario!$B$11,"",IF(V$2&lt;&gt;"Ready",V$2,IF(ISNUMBER(Z112),AA111+Y112,"INSUFFICIENT FUNDS")))</f>
        <v/>
      </c>
      <c r="AB112" t="str">
        <f>IF(V112&gt;Scenario!$B$11,"",IF(V$2&lt;&gt;"Ready",V$2,IF(ISNUMBER(Z112),"OK","INSUFFICIENT FUNDS")))</f>
        <v/>
      </c>
      <c r="AC112">
        <v>108</v>
      </c>
      <c r="AD112" s="6" t="str">
        <f>IF(AC112&gt;Scenario!$B$11,"",IF(AC$2&lt;&gt;"Ready",AC$2,IF(AI111="OK",AG111,"INSUFFICIENT FUNDS")))</f>
        <v/>
      </c>
      <c r="AE112" s="6" t="str">
        <f>IF(AC112&gt;Scenario!$B$11,"",IF(AC$2&lt;&gt;"Ready",AC$2,IF(ISNUMBER(AD112),IF(AND(AC112&gt;=Scenario!$B$10,MOD(AC112-Scenario!$B$10,Scenario!$B$18)=0),Scenario!$B$8,0),"INSUFFICIENT FUNDS")))</f>
        <v/>
      </c>
      <c r="AF112" s="6" t="str">
        <f>IF(AC112&gt;Scenario!$B$11,"",IF(AC$2&lt;&gt;"Ready",AC$2,IF(ISNUMBER(AD112),(AD112+AE112)*(N('Option A'!$E$14)+N('Option A'!$E$15)+IF(Scenario!$B$13="Gross",0,0))/12+((N('Option A'!$E$12)+N('Option A'!$E$13))/12+IF(AND(AC112&gt;=Scenario!$B$10,MOD(AC112-Scenario!$B$10,Scenario!$B$18)=0),N('Option A'!$E$17)*N('Option A'!$E$18)+N('Option A'!$E$20),0)+IF(AC112=1,N('Option A'!$E$17)*N('Option A'!$E$19)+N('Option A'!$E$21),0)+IF(AC112=Scenario!$B$11,N('Option A'!$E$22),0)),"INSUFFICIENT FUNDS")))</f>
        <v/>
      </c>
      <c r="AG112" s="6" t="str">
        <f>IF(AC112&gt;Scenario!$B$11,"",IF(AC$2&lt;&gt;"Ready",AC$2,IF(ISNUMBER(AD112),IF((AD112+AE112)*(1+Scenario!$B$12/12)-AF112&lt;0,"INSUFFICIENT FUNDS",(AD112+AE112)*(1+Scenario!$B$12/12)-AF112),"INSUFFICIENT FUNDS")))</f>
        <v/>
      </c>
      <c r="AH112" s="6" t="str">
        <f>IF(AC112&gt;Scenario!$B$11,"",IF(AC$2&lt;&gt;"Ready",AC$2,IF(ISNUMBER(AG112),AH111+AF112,"INSUFFICIENT FUNDS")))</f>
        <v/>
      </c>
      <c r="AI112" t="str">
        <f>IF(AC112&gt;Scenario!$B$11,"",IF(AC$2&lt;&gt;"Ready",AC$2,IF(ISNUMBER(AG112),"OK","INSUFFICIENT FUNDS")))</f>
        <v/>
      </c>
      <c r="AJ112">
        <v>108</v>
      </c>
      <c r="AK112" s="6" t="str">
        <f>IF(AJ112&gt;Scenario!$B$11,"",IF(AJ$2&lt;&gt;"Ready",AJ$2,IF(AP111="OK",AN111,"INSUFFICIENT FUNDS")))</f>
        <v/>
      </c>
      <c r="AL112" s="6" t="str">
        <f>IF(AJ112&gt;Scenario!$B$11,"",IF(AJ$2&lt;&gt;"Ready",AJ$2,IF(ISNUMBER(AK112),IF(AND(AJ112&gt;=Scenario!$B$10,MOD(AJ112-Scenario!$B$10,Scenario!$B$18)=0),Scenario!$B$8,0),"INSUFFICIENT FUNDS")))</f>
        <v/>
      </c>
      <c r="AM112" s="6" t="str">
        <f>IF(AJ112&gt;Scenario!$B$11,"",IF(AJ$2&lt;&gt;"Ready",AJ$2,IF(ISNUMBER(AK112),(AK112+AL112)*(0+0+IF(Scenario!$B$13="Gross",0,0))/12+((0+0)/12+IF(AND(AJ112&gt;=Scenario!$B$10,MOD(AJ112-Scenario!$B$10,Scenario!$B$18)=0),0*0+0,0)+IF(AJ112=1,0*0+0,0)+IF(AJ112=Scenario!$B$11,0,0)),"INSUFFICIENT FUNDS")))</f>
        <v/>
      </c>
      <c r="AN112" s="6" t="str">
        <f>IF(AJ112&gt;Scenario!$B$11,"",IF(AJ$2&lt;&gt;"Ready",AJ$2,IF(ISNUMBER(AK112),IF((AK112+AL112)*(1+Scenario!$B$12/12)-AM112&lt;0,"INSUFFICIENT FUNDS",(AK112+AL112)*(1+Scenario!$B$12/12)-AM112),"INSUFFICIENT FUNDS")))</f>
        <v/>
      </c>
      <c r="AO112" s="6" t="str">
        <f>IF(AJ112&gt;Scenario!$B$11,"",IF(AJ$2&lt;&gt;"Ready",AJ$2,IF(ISNUMBER(AN112),AO111+AM112,"INSUFFICIENT FUNDS")))</f>
        <v/>
      </c>
      <c r="AP112" t="str">
        <f>IF(AJ112&gt;Scenario!$B$11,"",IF(AJ$2&lt;&gt;"Ready",AJ$2,IF(ISNUMBER(AN112),"OK","INSUFFICIENT FUNDS")))</f>
        <v/>
      </c>
    </row>
    <row r="113" spans="1:42" ht="32.1" customHeight="1" x14ac:dyDescent="0.2">
      <c r="A113">
        <v>109</v>
      </c>
      <c r="B113" s="6" t="str">
        <f>IF(A113&gt;Scenario!$B$11,"",IF(A$2&lt;&gt;"Ready",A$2,IF(G112="OK",E112,"INSUFFICIENT FUNDS")))</f>
        <v/>
      </c>
      <c r="C113" s="6" t="str">
        <f>IF(A113&gt;Scenario!$B$11,"",IF(A$2&lt;&gt;"Ready",A$2,IF(ISNUMBER(B113),IF(AND(A113&gt;=Scenario!$B$10,MOD(A113-Scenario!$B$10,Scenario!$B$18)=0),Scenario!$B$8,0),"INSUFFICIENT FUNDS")))</f>
        <v/>
      </c>
      <c r="D113" s="6" t="str">
        <f>IF(A113&gt;Scenario!$B$11,"",IF(A$2&lt;&gt;"Ready",A$2,IF(ISNUMBER(B113),(B113+C113)*(N('Option A'!$E$14)+N('Option A'!$E$15)+IF(Scenario!$B$13="Gross",N('Option A'!$E$16),0))/12+((N('Option A'!$E$12)+N('Option A'!$E$13))/12+IF(AND(A113&gt;=Scenario!$B$10,MOD(A113-Scenario!$B$10,Scenario!$B$18)=0),N('Option A'!$E$17)*N('Option A'!$E$18)+N('Option A'!$E$20),0)+IF(A113=1,N('Option A'!$E$17)*N('Option A'!$E$19)+N('Option A'!$E$21),0)+IF(A113=Scenario!$B$11,N('Option A'!$E$22),0)),"INSUFFICIENT FUNDS")))</f>
        <v/>
      </c>
      <c r="E113" s="6" t="str">
        <f>IF(A113&gt;Scenario!$B$11,"",IF(A$2&lt;&gt;"Ready",A$2,IF(ISNUMBER(B113),IF((B113+C113)*(1+Scenario!$B$12/12)-D113&lt;0,"INSUFFICIENT FUNDS",(B113+C113)*(1+Scenario!$B$12/12)-D113),"INSUFFICIENT FUNDS")))</f>
        <v/>
      </c>
      <c r="F113" s="6" t="str">
        <f>IF(A113&gt;Scenario!$B$11,"",IF(A$2&lt;&gt;"Ready",A$2,IF(ISNUMBER(E113),F112+D113,"INSUFFICIENT FUNDS")))</f>
        <v/>
      </c>
      <c r="G113" t="str">
        <f>IF(A113&gt;Scenario!$B$11,"",IF(A$2&lt;&gt;"Ready",A$2,IF(ISNUMBER(E113),"OK","INSUFFICIENT FUNDS")))</f>
        <v/>
      </c>
      <c r="H113">
        <v>109</v>
      </c>
      <c r="I113" s="6" t="str">
        <f>IF(H113&gt;Scenario!$B$11,"",IF(H$2&lt;&gt;"Ready",H$2,IF(N112="OK",L112,"INSUFFICIENT FUNDS")))</f>
        <v/>
      </c>
      <c r="J113" s="6" t="str">
        <f>IF(H113&gt;Scenario!$B$11,"",IF(H$2&lt;&gt;"Ready",H$2,IF(ISNUMBER(I113),IF(AND(H113&gt;=Scenario!$B$10,MOD(H113-Scenario!$B$10,Scenario!$B$18)=0),Scenario!$B$8,0),"INSUFFICIENT FUNDS")))</f>
        <v/>
      </c>
      <c r="K113" s="6" t="str">
        <f>IF(H113&gt;Scenario!$B$11,"",IF(H$2&lt;&gt;"Ready",H$2,IF(ISNUMBER(I113),(I113+J113)*(N('Option A'!$E$14)+N('Option A'!$E$15)+IF(Scenario!$B$13="Gross",N('Option A'!$E$16),0))/12+((0+0)/12+IF(AND(H113&gt;=Scenario!$B$10,MOD(H113-Scenario!$B$10,Scenario!$B$18)=0),N('Option A'!$E$17)*N('Option A'!$E$18)+N('Option A'!$E$20),0)+IF(H113=1,N('Option A'!$E$17)*N('Option A'!$E$19)+N('Option A'!$E$21),0)+IF(H113=Scenario!$B$11,N('Option A'!$E$22),0)),"INSUFFICIENT FUNDS")))</f>
        <v/>
      </c>
      <c r="L113" s="6" t="str">
        <f>IF(H113&gt;Scenario!$B$11,"",IF(H$2&lt;&gt;"Ready",H$2,IF(ISNUMBER(I113),IF((I113+J113)*(1+Scenario!$B$12/12)-K113&lt;0,"INSUFFICIENT FUNDS",(I113+J113)*(1+Scenario!$B$12/12)-K113),"INSUFFICIENT FUNDS")))</f>
        <v/>
      </c>
      <c r="M113" s="6" t="str">
        <f>IF(H113&gt;Scenario!$B$11,"",IF(H$2&lt;&gt;"Ready",H$2,IF(ISNUMBER(L113),M112+K113,"INSUFFICIENT FUNDS")))</f>
        <v/>
      </c>
      <c r="N113" t="str">
        <f>IF(H113&gt;Scenario!$B$11,"",IF(H$2&lt;&gt;"Ready",H$2,IF(ISNUMBER(L113),"OK","INSUFFICIENT FUNDS")))</f>
        <v/>
      </c>
      <c r="O113">
        <v>109</v>
      </c>
      <c r="P113" s="6" t="str">
        <f>IF(O113&gt;Scenario!$B$11,"",IF(O$2&lt;&gt;"Ready",O$2,IF(U112="OK",S112,"INSUFFICIENT FUNDS")))</f>
        <v/>
      </c>
      <c r="Q113" s="6" t="str">
        <f>IF(O113&gt;Scenario!$B$11,"",IF(O$2&lt;&gt;"Ready",O$2,IF(ISNUMBER(P113),IF(AND(O113&gt;=Scenario!$B$10,MOD(O113-Scenario!$B$10,Scenario!$B$18)=0),Scenario!$B$8,0),"INSUFFICIENT FUNDS")))</f>
        <v/>
      </c>
      <c r="R113" s="6" t="str">
        <f>IF(O113&gt;Scenario!$B$11,"",IF(O$2&lt;&gt;"Ready",O$2,IF(ISNUMBER(P113),(P113+Q113)*(0+N('Option A'!$E$15)+IF(Scenario!$B$13="Gross",N('Option A'!$E$16),0))/12+((N('Option A'!$E$12)+N('Option A'!$E$13))/12+IF(AND(O113&gt;=Scenario!$B$10,MOD(O113-Scenario!$B$10,Scenario!$B$18)=0),N('Option A'!$E$17)*N('Option A'!$E$18)+N('Option A'!$E$20),0)+IF(O113=1,N('Option A'!$E$17)*N('Option A'!$E$19)+N('Option A'!$E$21),0)+IF(O113=Scenario!$B$11,N('Option A'!$E$22),0)),"INSUFFICIENT FUNDS")))</f>
        <v/>
      </c>
      <c r="S113" s="6" t="str">
        <f>IF(O113&gt;Scenario!$B$11,"",IF(O$2&lt;&gt;"Ready",O$2,IF(ISNUMBER(P113),IF((P113+Q113)*(1+Scenario!$B$12/12)-R113&lt;0,"INSUFFICIENT FUNDS",(P113+Q113)*(1+Scenario!$B$12/12)-R113),"INSUFFICIENT FUNDS")))</f>
        <v/>
      </c>
      <c r="T113" s="6" t="str">
        <f>IF(O113&gt;Scenario!$B$11,"",IF(O$2&lt;&gt;"Ready",O$2,IF(ISNUMBER(S113),T112+R113,"INSUFFICIENT FUNDS")))</f>
        <v/>
      </c>
      <c r="U113" t="str">
        <f>IF(O113&gt;Scenario!$B$11,"",IF(O$2&lt;&gt;"Ready",O$2,IF(ISNUMBER(S113),"OK","INSUFFICIENT FUNDS")))</f>
        <v/>
      </c>
      <c r="V113">
        <v>109</v>
      </c>
      <c r="W113" s="6" t="str">
        <f>IF(V113&gt;Scenario!$B$11,"",IF(V$2&lt;&gt;"Ready",V$2,IF(AB112="OK",Z112,"INSUFFICIENT FUNDS")))</f>
        <v/>
      </c>
      <c r="X113" s="6" t="str">
        <f>IF(V113&gt;Scenario!$B$11,"",IF(V$2&lt;&gt;"Ready",V$2,IF(ISNUMBER(W113),IF(AND(V113&gt;=Scenario!$B$10,MOD(V113-Scenario!$B$10,Scenario!$B$18)=0),Scenario!$B$8,0),"INSUFFICIENT FUNDS")))</f>
        <v/>
      </c>
      <c r="Y113" s="6" t="str">
        <f>IF(V113&gt;Scenario!$B$11,"",IF(V$2&lt;&gt;"Ready",V$2,IF(ISNUMBER(W113),(W113+X113)*(N('Option A'!$E$14)+N('Option A'!$E$15)+IF(Scenario!$B$13="Gross",N('Option A'!$E$16),0))/12+((N('Option A'!$E$12)+N('Option A'!$E$13))/12+IF(AND(V113&gt;=Scenario!$B$10,MOD(V113-Scenario!$B$10,Scenario!$B$18)=0),0*0+0,0)+IF(V113=1,0*0+0,0)+IF(V113=Scenario!$B$11,0,0)),"INSUFFICIENT FUNDS")))</f>
        <v/>
      </c>
      <c r="Z113" s="6" t="str">
        <f>IF(V113&gt;Scenario!$B$11,"",IF(V$2&lt;&gt;"Ready",V$2,IF(ISNUMBER(W113),IF((W113+X113)*(1+Scenario!$B$12/12)-Y113&lt;0,"INSUFFICIENT FUNDS",(W113+X113)*(1+Scenario!$B$12/12)-Y113),"INSUFFICIENT FUNDS")))</f>
        <v/>
      </c>
      <c r="AA113" s="6" t="str">
        <f>IF(V113&gt;Scenario!$B$11,"",IF(V$2&lt;&gt;"Ready",V$2,IF(ISNUMBER(Z113),AA112+Y113,"INSUFFICIENT FUNDS")))</f>
        <v/>
      </c>
      <c r="AB113" t="str">
        <f>IF(V113&gt;Scenario!$B$11,"",IF(V$2&lt;&gt;"Ready",V$2,IF(ISNUMBER(Z113),"OK","INSUFFICIENT FUNDS")))</f>
        <v/>
      </c>
      <c r="AC113">
        <v>109</v>
      </c>
      <c r="AD113" s="6" t="str">
        <f>IF(AC113&gt;Scenario!$B$11,"",IF(AC$2&lt;&gt;"Ready",AC$2,IF(AI112="OK",AG112,"INSUFFICIENT FUNDS")))</f>
        <v/>
      </c>
      <c r="AE113" s="6" t="str">
        <f>IF(AC113&gt;Scenario!$B$11,"",IF(AC$2&lt;&gt;"Ready",AC$2,IF(ISNUMBER(AD113),IF(AND(AC113&gt;=Scenario!$B$10,MOD(AC113-Scenario!$B$10,Scenario!$B$18)=0),Scenario!$B$8,0),"INSUFFICIENT FUNDS")))</f>
        <v/>
      </c>
      <c r="AF113" s="6" t="str">
        <f>IF(AC113&gt;Scenario!$B$11,"",IF(AC$2&lt;&gt;"Ready",AC$2,IF(ISNUMBER(AD113),(AD113+AE113)*(N('Option A'!$E$14)+N('Option A'!$E$15)+IF(Scenario!$B$13="Gross",0,0))/12+((N('Option A'!$E$12)+N('Option A'!$E$13))/12+IF(AND(AC113&gt;=Scenario!$B$10,MOD(AC113-Scenario!$B$10,Scenario!$B$18)=0),N('Option A'!$E$17)*N('Option A'!$E$18)+N('Option A'!$E$20),0)+IF(AC113=1,N('Option A'!$E$17)*N('Option A'!$E$19)+N('Option A'!$E$21),0)+IF(AC113=Scenario!$B$11,N('Option A'!$E$22),0)),"INSUFFICIENT FUNDS")))</f>
        <v/>
      </c>
      <c r="AG113" s="6" t="str">
        <f>IF(AC113&gt;Scenario!$B$11,"",IF(AC$2&lt;&gt;"Ready",AC$2,IF(ISNUMBER(AD113),IF((AD113+AE113)*(1+Scenario!$B$12/12)-AF113&lt;0,"INSUFFICIENT FUNDS",(AD113+AE113)*(1+Scenario!$B$12/12)-AF113),"INSUFFICIENT FUNDS")))</f>
        <v/>
      </c>
      <c r="AH113" s="6" t="str">
        <f>IF(AC113&gt;Scenario!$B$11,"",IF(AC$2&lt;&gt;"Ready",AC$2,IF(ISNUMBER(AG113),AH112+AF113,"INSUFFICIENT FUNDS")))</f>
        <v/>
      </c>
      <c r="AI113" t="str">
        <f>IF(AC113&gt;Scenario!$B$11,"",IF(AC$2&lt;&gt;"Ready",AC$2,IF(ISNUMBER(AG113),"OK","INSUFFICIENT FUNDS")))</f>
        <v/>
      </c>
      <c r="AJ113">
        <v>109</v>
      </c>
      <c r="AK113" s="6" t="str">
        <f>IF(AJ113&gt;Scenario!$B$11,"",IF(AJ$2&lt;&gt;"Ready",AJ$2,IF(AP112="OK",AN112,"INSUFFICIENT FUNDS")))</f>
        <v/>
      </c>
      <c r="AL113" s="6" t="str">
        <f>IF(AJ113&gt;Scenario!$B$11,"",IF(AJ$2&lt;&gt;"Ready",AJ$2,IF(ISNUMBER(AK113),IF(AND(AJ113&gt;=Scenario!$B$10,MOD(AJ113-Scenario!$B$10,Scenario!$B$18)=0),Scenario!$B$8,0),"INSUFFICIENT FUNDS")))</f>
        <v/>
      </c>
      <c r="AM113" s="6" t="str">
        <f>IF(AJ113&gt;Scenario!$B$11,"",IF(AJ$2&lt;&gt;"Ready",AJ$2,IF(ISNUMBER(AK113),(AK113+AL113)*(0+0+IF(Scenario!$B$13="Gross",0,0))/12+((0+0)/12+IF(AND(AJ113&gt;=Scenario!$B$10,MOD(AJ113-Scenario!$B$10,Scenario!$B$18)=0),0*0+0,0)+IF(AJ113=1,0*0+0,0)+IF(AJ113=Scenario!$B$11,0,0)),"INSUFFICIENT FUNDS")))</f>
        <v/>
      </c>
      <c r="AN113" s="6" t="str">
        <f>IF(AJ113&gt;Scenario!$B$11,"",IF(AJ$2&lt;&gt;"Ready",AJ$2,IF(ISNUMBER(AK113),IF((AK113+AL113)*(1+Scenario!$B$12/12)-AM113&lt;0,"INSUFFICIENT FUNDS",(AK113+AL113)*(1+Scenario!$B$12/12)-AM113),"INSUFFICIENT FUNDS")))</f>
        <v/>
      </c>
      <c r="AO113" s="6" t="str">
        <f>IF(AJ113&gt;Scenario!$B$11,"",IF(AJ$2&lt;&gt;"Ready",AJ$2,IF(ISNUMBER(AN113),AO112+AM113,"INSUFFICIENT FUNDS")))</f>
        <v/>
      </c>
      <c r="AP113" t="str">
        <f>IF(AJ113&gt;Scenario!$B$11,"",IF(AJ$2&lt;&gt;"Ready",AJ$2,IF(ISNUMBER(AN113),"OK","INSUFFICIENT FUNDS")))</f>
        <v/>
      </c>
    </row>
    <row r="114" spans="1:42" ht="32.1" customHeight="1" x14ac:dyDescent="0.2">
      <c r="A114">
        <v>110</v>
      </c>
      <c r="B114" s="6" t="str">
        <f>IF(A114&gt;Scenario!$B$11,"",IF(A$2&lt;&gt;"Ready",A$2,IF(G113="OK",E113,"INSUFFICIENT FUNDS")))</f>
        <v/>
      </c>
      <c r="C114" s="6" t="str">
        <f>IF(A114&gt;Scenario!$B$11,"",IF(A$2&lt;&gt;"Ready",A$2,IF(ISNUMBER(B114),IF(AND(A114&gt;=Scenario!$B$10,MOD(A114-Scenario!$B$10,Scenario!$B$18)=0),Scenario!$B$8,0),"INSUFFICIENT FUNDS")))</f>
        <v/>
      </c>
      <c r="D114" s="6" t="str">
        <f>IF(A114&gt;Scenario!$B$11,"",IF(A$2&lt;&gt;"Ready",A$2,IF(ISNUMBER(B114),(B114+C114)*(N('Option A'!$E$14)+N('Option A'!$E$15)+IF(Scenario!$B$13="Gross",N('Option A'!$E$16),0))/12+((N('Option A'!$E$12)+N('Option A'!$E$13))/12+IF(AND(A114&gt;=Scenario!$B$10,MOD(A114-Scenario!$B$10,Scenario!$B$18)=0),N('Option A'!$E$17)*N('Option A'!$E$18)+N('Option A'!$E$20),0)+IF(A114=1,N('Option A'!$E$17)*N('Option A'!$E$19)+N('Option A'!$E$21),0)+IF(A114=Scenario!$B$11,N('Option A'!$E$22),0)),"INSUFFICIENT FUNDS")))</f>
        <v/>
      </c>
      <c r="E114" s="6" t="str">
        <f>IF(A114&gt;Scenario!$B$11,"",IF(A$2&lt;&gt;"Ready",A$2,IF(ISNUMBER(B114),IF((B114+C114)*(1+Scenario!$B$12/12)-D114&lt;0,"INSUFFICIENT FUNDS",(B114+C114)*(1+Scenario!$B$12/12)-D114),"INSUFFICIENT FUNDS")))</f>
        <v/>
      </c>
      <c r="F114" s="6" t="str">
        <f>IF(A114&gt;Scenario!$B$11,"",IF(A$2&lt;&gt;"Ready",A$2,IF(ISNUMBER(E114),F113+D114,"INSUFFICIENT FUNDS")))</f>
        <v/>
      </c>
      <c r="G114" t="str">
        <f>IF(A114&gt;Scenario!$B$11,"",IF(A$2&lt;&gt;"Ready",A$2,IF(ISNUMBER(E114),"OK","INSUFFICIENT FUNDS")))</f>
        <v/>
      </c>
      <c r="H114">
        <v>110</v>
      </c>
      <c r="I114" s="6" t="str">
        <f>IF(H114&gt;Scenario!$B$11,"",IF(H$2&lt;&gt;"Ready",H$2,IF(N113="OK",L113,"INSUFFICIENT FUNDS")))</f>
        <v/>
      </c>
      <c r="J114" s="6" t="str">
        <f>IF(H114&gt;Scenario!$B$11,"",IF(H$2&lt;&gt;"Ready",H$2,IF(ISNUMBER(I114),IF(AND(H114&gt;=Scenario!$B$10,MOD(H114-Scenario!$B$10,Scenario!$B$18)=0),Scenario!$B$8,0),"INSUFFICIENT FUNDS")))</f>
        <v/>
      </c>
      <c r="K114" s="6" t="str">
        <f>IF(H114&gt;Scenario!$B$11,"",IF(H$2&lt;&gt;"Ready",H$2,IF(ISNUMBER(I114),(I114+J114)*(N('Option A'!$E$14)+N('Option A'!$E$15)+IF(Scenario!$B$13="Gross",N('Option A'!$E$16),0))/12+((0+0)/12+IF(AND(H114&gt;=Scenario!$B$10,MOD(H114-Scenario!$B$10,Scenario!$B$18)=0),N('Option A'!$E$17)*N('Option A'!$E$18)+N('Option A'!$E$20),0)+IF(H114=1,N('Option A'!$E$17)*N('Option A'!$E$19)+N('Option A'!$E$21),0)+IF(H114=Scenario!$B$11,N('Option A'!$E$22),0)),"INSUFFICIENT FUNDS")))</f>
        <v/>
      </c>
      <c r="L114" s="6" t="str">
        <f>IF(H114&gt;Scenario!$B$11,"",IF(H$2&lt;&gt;"Ready",H$2,IF(ISNUMBER(I114),IF((I114+J114)*(1+Scenario!$B$12/12)-K114&lt;0,"INSUFFICIENT FUNDS",(I114+J114)*(1+Scenario!$B$12/12)-K114),"INSUFFICIENT FUNDS")))</f>
        <v/>
      </c>
      <c r="M114" s="6" t="str">
        <f>IF(H114&gt;Scenario!$B$11,"",IF(H$2&lt;&gt;"Ready",H$2,IF(ISNUMBER(L114),M113+K114,"INSUFFICIENT FUNDS")))</f>
        <v/>
      </c>
      <c r="N114" t="str">
        <f>IF(H114&gt;Scenario!$B$11,"",IF(H$2&lt;&gt;"Ready",H$2,IF(ISNUMBER(L114),"OK","INSUFFICIENT FUNDS")))</f>
        <v/>
      </c>
      <c r="O114">
        <v>110</v>
      </c>
      <c r="P114" s="6" t="str">
        <f>IF(O114&gt;Scenario!$B$11,"",IF(O$2&lt;&gt;"Ready",O$2,IF(U113="OK",S113,"INSUFFICIENT FUNDS")))</f>
        <v/>
      </c>
      <c r="Q114" s="6" t="str">
        <f>IF(O114&gt;Scenario!$B$11,"",IF(O$2&lt;&gt;"Ready",O$2,IF(ISNUMBER(P114),IF(AND(O114&gt;=Scenario!$B$10,MOD(O114-Scenario!$B$10,Scenario!$B$18)=0),Scenario!$B$8,0),"INSUFFICIENT FUNDS")))</f>
        <v/>
      </c>
      <c r="R114" s="6" t="str">
        <f>IF(O114&gt;Scenario!$B$11,"",IF(O$2&lt;&gt;"Ready",O$2,IF(ISNUMBER(P114),(P114+Q114)*(0+N('Option A'!$E$15)+IF(Scenario!$B$13="Gross",N('Option A'!$E$16),0))/12+((N('Option A'!$E$12)+N('Option A'!$E$13))/12+IF(AND(O114&gt;=Scenario!$B$10,MOD(O114-Scenario!$B$10,Scenario!$B$18)=0),N('Option A'!$E$17)*N('Option A'!$E$18)+N('Option A'!$E$20),0)+IF(O114=1,N('Option A'!$E$17)*N('Option A'!$E$19)+N('Option A'!$E$21),0)+IF(O114=Scenario!$B$11,N('Option A'!$E$22),0)),"INSUFFICIENT FUNDS")))</f>
        <v/>
      </c>
      <c r="S114" s="6" t="str">
        <f>IF(O114&gt;Scenario!$B$11,"",IF(O$2&lt;&gt;"Ready",O$2,IF(ISNUMBER(P114),IF((P114+Q114)*(1+Scenario!$B$12/12)-R114&lt;0,"INSUFFICIENT FUNDS",(P114+Q114)*(1+Scenario!$B$12/12)-R114),"INSUFFICIENT FUNDS")))</f>
        <v/>
      </c>
      <c r="T114" s="6" t="str">
        <f>IF(O114&gt;Scenario!$B$11,"",IF(O$2&lt;&gt;"Ready",O$2,IF(ISNUMBER(S114),T113+R114,"INSUFFICIENT FUNDS")))</f>
        <v/>
      </c>
      <c r="U114" t="str">
        <f>IF(O114&gt;Scenario!$B$11,"",IF(O$2&lt;&gt;"Ready",O$2,IF(ISNUMBER(S114),"OK","INSUFFICIENT FUNDS")))</f>
        <v/>
      </c>
      <c r="V114">
        <v>110</v>
      </c>
      <c r="W114" s="6" t="str">
        <f>IF(V114&gt;Scenario!$B$11,"",IF(V$2&lt;&gt;"Ready",V$2,IF(AB113="OK",Z113,"INSUFFICIENT FUNDS")))</f>
        <v/>
      </c>
      <c r="X114" s="6" t="str">
        <f>IF(V114&gt;Scenario!$B$11,"",IF(V$2&lt;&gt;"Ready",V$2,IF(ISNUMBER(W114),IF(AND(V114&gt;=Scenario!$B$10,MOD(V114-Scenario!$B$10,Scenario!$B$18)=0),Scenario!$B$8,0),"INSUFFICIENT FUNDS")))</f>
        <v/>
      </c>
      <c r="Y114" s="6" t="str">
        <f>IF(V114&gt;Scenario!$B$11,"",IF(V$2&lt;&gt;"Ready",V$2,IF(ISNUMBER(W114),(W114+X114)*(N('Option A'!$E$14)+N('Option A'!$E$15)+IF(Scenario!$B$13="Gross",N('Option A'!$E$16),0))/12+((N('Option A'!$E$12)+N('Option A'!$E$13))/12+IF(AND(V114&gt;=Scenario!$B$10,MOD(V114-Scenario!$B$10,Scenario!$B$18)=0),0*0+0,0)+IF(V114=1,0*0+0,0)+IF(V114=Scenario!$B$11,0,0)),"INSUFFICIENT FUNDS")))</f>
        <v/>
      </c>
      <c r="Z114" s="6" t="str">
        <f>IF(V114&gt;Scenario!$B$11,"",IF(V$2&lt;&gt;"Ready",V$2,IF(ISNUMBER(W114),IF((W114+X114)*(1+Scenario!$B$12/12)-Y114&lt;0,"INSUFFICIENT FUNDS",(W114+X114)*(1+Scenario!$B$12/12)-Y114),"INSUFFICIENT FUNDS")))</f>
        <v/>
      </c>
      <c r="AA114" s="6" t="str">
        <f>IF(V114&gt;Scenario!$B$11,"",IF(V$2&lt;&gt;"Ready",V$2,IF(ISNUMBER(Z114),AA113+Y114,"INSUFFICIENT FUNDS")))</f>
        <v/>
      </c>
      <c r="AB114" t="str">
        <f>IF(V114&gt;Scenario!$B$11,"",IF(V$2&lt;&gt;"Ready",V$2,IF(ISNUMBER(Z114),"OK","INSUFFICIENT FUNDS")))</f>
        <v/>
      </c>
      <c r="AC114">
        <v>110</v>
      </c>
      <c r="AD114" s="6" t="str">
        <f>IF(AC114&gt;Scenario!$B$11,"",IF(AC$2&lt;&gt;"Ready",AC$2,IF(AI113="OK",AG113,"INSUFFICIENT FUNDS")))</f>
        <v/>
      </c>
      <c r="AE114" s="6" t="str">
        <f>IF(AC114&gt;Scenario!$B$11,"",IF(AC$2&lt;&gt;"Ready",AC$2,IF(ISNUMBER(AD114),IF(AND(AC114&gt;=Scenario!$B$10,MOD(AC114-Scenario!$B$10,Scenario!$B$18)=0),Scenario!$B$8,0),"INSUFFICIENT FUNDS")))</f>
        <v/>
      </c>
      <c r="AF114" s="6" t="str">
        <f>IF(AC114&gt;Scenario!$B$11,"",IF(AC$2&lt;&gt;"Ready",AC$2,IF(ISNUMBER(AD114),(AD114+AE114)*(N('Option A'!$E$14)+N('Option A'!$E$15)+IF(Scenario!$B$13="Gross",0,0))/12+((N('Option A'!$E$12)+N('Option A'!$E$13))/12+IF(AND(AC114&gt;=Scenario!$B$10,MOD(AC114-Scenario!$B$10,Scenario!$B$18)=0),N('Option A'!$E$17)*N('Option A'!$E$18)+N('Option A'!$E$20),0)+IF(AC114=1,N('Option A'!$E$17)*N('Option A'!$E$19)+N('Option A'!$E$21),0)+IF(AC114=Scenario!$B$11,N('Option A'!$E$22),0)),"INSUFFICIENT FUNDS")))</f>
        <v/>
      </c>
      <c r="AG114" s="6" t="str">
        <f>IF(AC114&gt;Scenario!$B$11,"",IF(AC$2&lt;&gt;"Ready",AC$2,IF(ISNUMBER(AD114),IF((AD114+AE114)*(1+Scenario!$B$12/12)-AF114&lt;0,"INSUFFICIENT FUNDS",(AD114+AE114)*(1+Scenario!$B$12/12)-AF114),"INSUFFICIENT FUNDS")))</f>
        <v/>
      </c>
      <c r="AH114" s="6" t="str">
        <f>IF(AC114&gt;Scenario!$B$11,"",IF(AC$2&lt;&gt;"Ready",AC$2,IF(ISNUMBER(AG114),AH113+AF114,"INSUFFICIENT FUNDS")))</f>
        <v/>
      </c>
      <c r="AI114" t="str">
        <f>IF(AC114&gt;Scenario!$B$11,"",IF(AC$2&lt;&gt;"Ready",AC$2,IF(ISNUMBER(AG114),"OK","INSUFFICIENT FUNDS")))</f>
        <v/>
      </c>
      <c r="AJ114">
        <v>110</v>
      </c>
      <c r="AK114" s="6" t="str">
        <f>IF(AJ114&gt;Scenario!$B$11,"",IF(AJ$2&lt;&gt;"Ready",AJ$2,IF(AP113="OK",AN113,"INSUFFICIENT FUNDS")))</f>
        <v/>
      </c>
      <c r="AL114" s="6" t="str">
        <f>IF(AJ114&gt;Scenario!$B$11,"",IF(AJ$2&lt;&gt;"Ready",AJ$2,IF(ISNUMBER(AK114),IF(AND(AJ114&gt;=Scenario!$B$10,MOD(AJ114-Scenario!$B$10,Scenario!$B$18)=0),Scenario!$B$8,0),"INSUFFICIENT FUNDS")))</f>
        <v/>
      </c>
      <c r="AM114" s="6" t="str">
        <f>IF(AJ114&gt;Scenario!$B$11,"",IF(AJ$2&lt;&gt;"Ready",AJ$2,IF(ISNUMBER(AK114),(AK114+AL114)*(0+0+IF(Scenario!$B$13="Gross",0,0))/12+((0+0)/12+IF(AND(AJ114&gt;=Scenario!$B$10,MOD(AJ114-Scenario!$B$10,Scenario!$B$18)=0),0*0+0,0)+IF(AJ114=1,0*0+0,0)+IF(AJ114=Scenario!$B$11,0,0)),"INSUFFICIENT FUNDS")))</f>
        <v/>
      </c>
      <c r="AN114" s="6" t="str">
        <f>IF(AJ114&gt;Scenario!$B$11,"",IF(AJ$2&lt;&gt;"Ready",AJ$2,IF(ISNUMBER(AK114),IF((AK114+AL114)*(1+Scenario!$B$12/12)-AM114&lt;0,"INSUFFICIENT FUNDS",(AK114+AL114)*(1+Scenario!$B$12/12)-AM114),"INSUFFICIENT FUNDS")))</f>
        <v/>
      </c>
      <c r="AO114" s="6" t="str">
        <f>IF(AJ114&gt;Scenario!$B$11,"",IF(AJ$2&lt;&gt;"Ready",AJ$2,IF(ISNUMBER(AN114),AO113+AM114,"INSUFFICIENT FUNDS")))</f>
        <v/>
      </c>
      <c r="AP114" t="str">
        <f>IF(AJ114&gt;Scenario!$B$11,"",IF(AJ$2&lt;&gt;"Ready",AJ$2,IF(ISNUMBER(AN114),"OK","INSUFFICIENT FUNDS")))</f>
        <v/>
      </c>
    </row>
    <row r="115" spans="1:42" ht="32.1" customHeight="1" x14ac:dyDescent="0.2">
      <c r="A115">
        <v>111</v>
      </c>
      <c r="B115" s="6" t="str">
        <f>IF(A115&gt;Scenario!$B$11,"",IF(A$2&lt;&gt;"Ready",A$2,IF(G114="OK",E114,"INSUFFICIENT FUNDS")))</f>
        <v/>
      </c>
      <c r="C115" s="6" t="str">
        <f>IF(A115&gt;Scenario!$B$11,"",IF(A$2&lt;&gt;"Ready",A$2,IF(ISNUMBER(B115),IF(AND(A115&gt;=Scenario!$B$10,MOD(A115-Scenario!$B$10,Scenario!$B$18)=0),Scenario!$B$8,0),"INSUFFICIENT FUNDS")))</f>
        <v/>
      </c>
      <c r="D115" s="6" t="str">
        <f>IF(A115&gt;Scenario!$B$11,"",IF(A$2&lt;&gt;"Ready",A$2,IF(ISNUMBER(B115),(B115+C115)*(N('Option A'!$E$14)+N('Option A'!$E$15)+IF(Scenario!$B$13="Gross",N('Option A'!$E$16),0))/12+((N('Option A'!$E$12)+N('Option A'!$E$13))/12+IF(AND(A115&gt;=Scenario!$B$10,MOD(A115-Scenario!$B$10,Scenario!$B$18)=0),N('Option A'!$E$17)*N('Option A'!$E$18)+N('Option A'!$E$20),0)+IF(A115=1,N('Option A'!$E$17)*N('Option A'!$E$19)+N('Option A'!$E$21),0)+IF(A115=Scenario!$B$11,N('Option A'!$E$22),0)),"INSUFFICIENT FUNDS")))</f>
        <v/>
      </c>
      <c r="E115" s="6" t="str">
        <f>IF(A115&gt;Scenario!$B$11,"",IF(A$2&lt;&gt;"Ready",A$2,IF(ISNUMBER(B115),IF((B115+C115)*(1+Scenario!$B$12/12)-D115&lt;0,"INSUFFICIENT FUNDS",(B115+C115)*(1+Scenario!$B$12/12)-D115),"INSUFFICIENT FUNDS")))</f>
        <v/>
      </c>
      <c r="F115" s="6" t="str">
        <f>IF(A115&gt;Scenario!$B$11,"",IF(A$2&lt;&gt;"Ready",A$2,IF(ISNUMBER(E115),F114+D115,"INSUFFICIENT FUNDS")))</f>
        <v/>
      </c>
      <c r="G115" t="str">
        <f>IF(A115&gt;Scenario!$B$11,"",IF(A$2&lt;&gt;"Ready",A$2,IF(ISNUMBER(E115),"OK","INSUFFICIENT FUNDS")))</f>
        <v/>
      </c>
      <c r="H115">
        <v>111</v>
      </c>
      <c r="I115" s="6" t="str">
        <f>IF(H115&gt;Scenario!$B$11,"",IF(H$2&lt;&gt;"Ready",H$2,IF(N114="OK",L114,"INSUFFICIENT FUNDS")))</f>
        <v/>
      </c>
      <c r="J115" s="6" t="str">
        <f>IF(H115&gt;Scenario!$B$11,"",IF(H$2&lt;&gt;"Ready",H$2,IF(ISNUMBER(I115),IF(AND(H115&gt;=Scenario!$B$10,MOD(H115-Scenario!$B$10,Scenario!$B$18)=0),Scenario!$B$8,0),"INSUFFICIENT FUNDS")))</f>
        <v/>
      </c>
      <c r="K115" s="6" t="str">
        <f>IF(H115&gt;Scenario!$B$11,"",IF(H$2&lt;&gt;"Ready",H$2,IF(ISNUMBER(I115),(I115+J115)*(N('Option A'!$E$14)+N('Option A'!$E$15)+IF(Scenario!$B$13="Gross",N('Option A'!$E$16),0))/12+((0+0)/12+IF(AND(H115&gt;=Scenario!$B$10,MOD(H115-Scenario!$B$10,Scenario!$B$18)=0),N('Option A'!$E$17)*N('Option A'!$E$18)+N('Option A'!$E$20),0)+IF(H115=1,N('Option A'!$E$17)*N('Option A'!$E$19)+N('Option A'!$E$21),0)+IF(H115=Scenario!$B$11,N('Option A'!$E$22),0)),"INSUFFICIENT FUNDS")))</f>
        <v/>
      </c>
      <c r="L115" s="6" t="str">
        <f>IF(H115&gt;Scenario!$B$11,"",IF(H$2&lt;&gt;"Ready",H$2,IF(ISNUMBER(I115),IF((I115+J115)*(1+Scenario!$B$12/12)-K115&lt;0,"INSUFFICIENT FUNDS",(I115+J115)*(1+Scenario!$B$12/12)-K115),"INSUFFICIENT FUNDS")))</f>
        <v/>
      </c>
      <c r="M115" s="6" t="str">
        <f>IF(H115&gt;Scenario!$B$11,"",IF(H$2&lt;&gt;"Ready",H$2,IF(ISNUMBER(L115),M114+K115,"INSUFFICIENT FUNDS")))</f>
        <v/>
      </c>
      <c r="N115" t="str">
        <f>IF(H115&gt;Scenario!$B$11,"",IF(H$2&lt;&gt;"Ready",H$2,IF(ISNUMBER(L115),"OK","INSUFFICIENT FUNDS")))</f>
        <v/>
      </c>
      <c r="O115">
        <v>111</v>
      </c>
      <c r="P115" s="6" t="str">
        <f>IF(O115&gt;Scenario!$B$11,"",IF(O$2&lt;&gt;"Ready",O$2,IF(U114="OK",S114,"INSUFFICIENT FUNDS")))</f>
        <v/>
      </c>
      <c r="Q115" s="6" t="str">
        <f>IF(O115&gt;Scenario!$B$11,"",IF(O$2&lt;&gt;"Ready",O$2,IF(ISNUMBER(P115),IF(AND(O115&gt;=Scenario!$B$10,MOD(O115-Scenario!$B$10,Scenario!$B$18)=0),Scenario!$B$8,0),"INSUFFICIENT FUNDS")))</f>
        <v/>
      </c>
      <c r="R115" s="6" t="str">
        <f>IF(O115&gt;Scenario!$B$11,"",IF(O$2&lt;&gt;"Ready",O$2,IF(ISNUMBER(P115),(P115+Q115)*(0+N('Option A'!$E$15)+IF(Scenario!$B$13="Gross",N('Option A'!$E$16),0))/12+((N('Option A'!$E$12)+N('Option A'!$E$13))/12+IF(AND(O115&gt;=Scenario!$B$10,MOD(O115-Scenario!$B$10,Scenario!$B$18)=0),N('Option A'!$E$17)*N('Option A'!$E$18)+N('Option A'!$E$20),0)+IF(O115=1,N('Option A'!$E$17)*N('Option A'!$E$19)+N('Option A'!$E$21),0)+IF(O115=Scenario!$B$11,N('Option A'!$E$22),0)),"INSUFFICIENT FUNDS")))</f>
        <v/>
      </c>
      <c r="S115" s="6" t="str">
        <f>IF(O115&gt;Scenario!$B$11,"",IF(O$2&lt;&gt;"Ready",O$2,IF(ISNUMBER(P115),IF((P115+Q115)*(1+Scenario!$B$12/12)-R115&lt;0,"INSUFFICIENT FUNDS",(P115+Q115)*(1+Scenario!$B$12/12)-R115),"INSUFFICIENT FUNDS")))</f>
        <v/>
      </c>
      <c r="T115" s="6" t="str">
        <f>IF(O115&gt;Scenario!$B$11,"",IF(O$2&lt;&gt;"Ready",O$2,IF(ISNUMBER(S115),T114+R115,"INSUFFICIENT FUNDS")))</f>
        <v/>
      </c>
      <c r="U115" t="str">
        <f>IF(O115&gt;Scenario!$B$11,"",IF(O$2&lt;&gt;"Ready",O$2,IF(ISNUMBER(S115),"OK","INSUFFICIENT FUNDS")))</f>
        <v/>
      </c>
      <c r="V115">
        <v>111</v>
      </c>
      <c r="W115" s="6" t="str">
        <f>IF(V115&gt;Scenario!$B$11,"",IF(V$2&lt;&gt;"Ready",V$2,IF(AB114="OK",Z114,"INSUFFICIENT FUNDS")))</f>
        <v/>
      </c>
      <c r="X115" s="6" t="str">
        <f>IF(V115&gt;Scenario!$B$11,"",IF(V$2&lt;&gt;"Ready",V$2,IF(ISNUMBER(W115),IF(AND(V115&gt;=Scenario!$B$10,MOD(V115-Scenario!$B$10,Scenario!$B$18)=0),Scenario!$B$8,0),"INSUFFICIENT FUNDS")))</f>
        <v/>
      </c>
      <c r="Y115" s="6" t="str">
        <f>IF(V115&gt;Scenario!$B$11,"",IF(V$2&lt;&gt;"Ready",V$2,IF(ISNUMBER(W115),(W115+X115)*(N('Option A'!$E$14)+N('Option A'!$E$15)+IF(Scenario!$B$13="Gross",N('Option A'!$E$16),0))/12+((N('Option A'!$E$12)+N('Option A'!$E$13))/12+IF(AND(V115&gt;=Scenario!$B$10,MOD(V115-Scenario!$B$10,Scenario!$B$18)=0),0*0+0,0)+IF(V115=1,0*0+0,0)+IF(V115=Scenario!$B$11,0,0)),"INSUFFICIENT FUNDS")))</f>
        <v/>
      </c>
      <c r="Z115" s="6" t="str">
        <f>IF(V115&gt;Scenario!$B$11,"",IF(V$2&lt;&gt;"Ready",V$2,IF(ISNUMBER(W115),IF((W115+X115)*(1+Scenario!$B$12/12)-Y115&lt;0,"INSUFFICIENT FUNDS",(W115+X115)*(1+Scenario!$B$12/12)-Y115),"INSUFFICIENT FUNDS")))</f>
        <v/>
      </c>
      <c r="AA115" s="6" t="str">
        <f>IF(V115&gt;Scenario!$B$11,"",IF(V$2&lt;&gt;"Ready",V$2,IF(ISNUMBER(Z115),AA114+Y115,"INSUFFICIENT FUNDS")))</f>
        <v/>
      </c>
      <c r="AB115" t="str">
        <f>IF(V115&gt;Scenario!$B$11,"",IF(V$2&lt;&gt;"Ready",V$2,IF(ISNUMBER(Z115),"OK","INSUFFICIENT FUNDS")))</f>
        <v/>
      </c>
      <c r="AC115">
        <v>111</v>
      </c>
      <c r="AD115" s="6" t="str">
        <f>IF(AC115&gt;Scenario!$B$11,"",IF(AC$2&lt;&gt;"Ready",AC$2,IF(AI114="OK",AG114,"INSUFFICIENT FUNDS")))</f>
        <v/>
      </c>
      <c r="AE115" s="6" t="str">
        <f>IF(AC115&gt;Scenario!$B$11,"",IF(AC$2&lt;&gt;"Ready",AC$2,IF(ISNUMBER(AD115),IF(AND(AC115&gt;=Scenario!$B$10,MOD(AC115-Scenario!$B$10,Scenario!$B$18)=0),Scenario!$B$8,0),"INSUFFICIENT FUNDS")))</f>
        <v/>
      </c>
      <c r="AF115" s="6" t="str">
        <f>IF(AC115&gt;Scenario!$B$11,"",IF(AC$2&lt;&gt;"Ready",AC$2,IF(ISNUMBER(AD115),(AD115+AE115)*(N('Option A'!$E$14)+N('Option A'!$E$15)+IF(Scenario!$B$13="Gross",0,0))/12+((N('Option A'!$E$12)+N('Option A'!$E$13))/12+IF(AND(AC115&gt;=Scenario!$B$10,MOD(AC115-Scenario!$B$10,Scenario!$B$18)=0),N('Option A'!$E$17)*N('Option A'!$E$18)+N('Option A'!$E$20),0)+IF(AC115=1,N('Option A'!$E$17)*N('Option A'!$E$19)+N('Option A'!$E$21),0)+IF(AC115=Scenario!$B$11,N('Option A'!$E$22),0)),"INSUFFICIENT FUNDS")))</f>
        <v/>
      </c>
      <c r="AG115" s="6" t="str">
        <f>IF(AC115&gt;Scenario!$B$11,"",IF(AC$2&lt;&gt;"Ready",AC$2,IF(ISNUMBER(AD115),IF((AD115+AE115)*(1+Scenario!$B$12/12)-AF115&lt;0,"INSUFFICIENT FUNDS",(AD115+AE115)*(1+Scenario!$B$12/12)-AF115),"INSUFFICIENT FUNDS")))</f>
        <v/>
      </c>
      <c r="AH115" s="6" t="str">
        <f>IF(AC115&gt;Scenario!$B$11,"",IF(AC$2&lt;&gt;"Ready",AC$2,IF(ISNUMBER(AG115),AH114+AF115,"INSUFFICIENT FUNDS")))</f>
        <v/>
      </c>
      <c r="AI115" t="str">
        <f>IF(AC115&gt;Scenario!$B$11,"",IF(AC$2&lt;&gt;"Ready",AC$2,IF(ISNUMBER(AG115),"OK","INSUFFICIENT FUNDS")))</f>
        <v/>
      </c>
      <c r="AJ115">
        <v>111</v>
      </c>
      <c r="AK115" s="6" t="str">
        <f>IF(AJ115&gt;Scenario!$B$11,"",IF(AJ$2&lt;&gt;"Ready",AJ$2,IF(AP114="OK",AN114,"INSUFFICIENT FUNDS")))</f>
        <v/>
      </c>
      <c r="AL115" s="6" t="str">
        <f>IF(AJ115&gt;Scenario!$B$11,"",IF(AJ$2&lt;&gt;"Ready",AJ$2,IF(ISNUMBER(AK115),IF(AND(AJ115&gt;=Scenario!$B$10,MOD(AJ115-Scenario!$B$10,Scenario!$B$18)=0),Scenario!$B$8,0),"INSUFFICIENT FUNDS")))</f>
        <v/>
      </c>
      <c r="AM115" s="6" t="str">
        <f>IF(AJ115&gt;Scenario!$B$11,"",IF(AJ$2&lt;&gt;"Ready",AJ$2,IF(ISNUMBER(AK115),(AK115+AL115)*(0+0+IF(Scenario!$B$13="Gross",0,0))/12+((0+0)/12+IF(AND(AJ115&gt;=Scenario!$B$10,MOD(AJ115-Scenario!$B$10,Scenario!$B$18)=0),0*0+0,0)+IF(AJ115=1,0*0+0,0)+IF(AJ115=Scenario!$B$11,0,0)),"INSUFFICIENT FUNDS")))</f>
        <v/>
      </c>
      <c r="AN115" s="6" t="str">
        <f>IF(AJ115&gt;Scenario!$B$11,"",IF(AJ$2&lt;&gt;"Ready",AJ$2,IF(ISNUMBER(AK115),IF((AK115+AL115)*(1+Scenario!$B$12/12)-AM115&lt;0,"INSUFFICIENT FUNDS",(AK115+AL115)*(1+Scenario!$B$12/12)-AM115),"INSUFFICIENT FUNDS")))</f>
        <v/>
      </c>
      <c r="AO115" s="6" t="str">
        <f>IF(AJ115&gt;Scenario!$B$11,"",IF(AJ$2&lt;&gt;"Ready",AJ$2,IF(ISNUMBER(AN115),AO114+AM115,"INSUFFICIENT FUNDS")))</f>
        <v/>
      </c>
      <c r="AP115" t="str">
        <f>IF(AJ115&gt;Scenario!$B$11,"",IF(AJ$2&lt;&gt;"Ready",AJ$2,IF(ISNUMBER(AN115),"OK","INSUFFICIENT FUNDS")))</f>
        <v/>
      </c>
    </row>
    <row r="116" spans="1:42" ht="32.1" customHeight="1" x14ac:dyDescent="0.2">
      <c r="A116">
        <v>112</v>
      </c>
      <c r="B116" s="6" t="str">
        <f>IF(A116&gt;Scenario!$B$11,"",IF(A$2&lt;&gt;"Ready",A$2,IF(G115="OK",E115,"INSUFFICIENT FUNDS")))</f>
        <v/>
      </c>
      <c r="C116" s="6" t="str">
        <f>IF(A116&gt;Scenario!$B$11,"",IF(A$2&lt;&gt;"Ready",A$2,IF(ISNUMBER(B116),IF(AND(A116&gt;=Scenario!$B$10,MOD(A116-Scenario!$B$10,Scenario!$B$18)=0),Scenario!$B$8,0),"INSUFFICIENT FUNDS")))</f>
        <v/>
      </c>
      <c r="D116" s="6" t="str">
        <f>IF(A116&gt;Scenario!$B$11,"",IF(A$2&lt;&gt;"Ready",A$2,IF(ISNUMBER(B116),(B116+C116)*(N('Option A'!$E$14)+N('Option A'!$E$15)+IF(Scenario!$B$13="Gross",N('Option A'!$E$16),0))/12+((N('Option A'!$E$12)+N('Option A'!$E$13))/12+IF(AND(A116&gt;=Scenario!$B$10,MOD(A116-Scenario!$B$10,Scenario!$B$18)=0),N('Option A'!$E$17)*N('Option A'!$E$18)+N('Option A'!$E$20),0)+IF(A116=1,N('Option A'!$E$17)*N('Option A'!$E$19)+N('Option A'!$E$21),0)+IF(A116=Scenario!$B$11,N('Option A'!$E$22),0)),"INSUFFICIENT FUNDS")))</f>
        <v/>
      </c>
      <c r="E116" s="6" t="str">
        <f>IF(A116&gt;Scenario!$B$11,"",IF(A$2&lt;&gt;"Ready",A$2,IF(ISNUMBER(B116),IF((B116+C116)*(1+Scenario!$B$12/12)-D116&lt;0,"INSUFFICIENT FUNDS",(B116+C116)*(1+Scenario!$B$12/12)-D116),"INSUFFICIENT FUNDS")))</f>
        <v/>
      </c>
      <c r="F116" s="6" t="str">
        <f>IF(A116&gt;Scenario!$B$11,"",IF(A$2&lt;&gt;"Ready",A$2,IF(ISNUMBER(E116),F115+D116,"INSUFFICIENT FUNDS")))</f>
        <v/>
      </c>
      <c r="G116" t="str">
        <f>IF(A116&gt;Scenario!$B$11,"",IF(A$2&lt;&gt;"Ready",A$2,IF(ISNUMBER(E116),"OK","INSUFFICIENT FUNDS")))</f>
        <v/>
      </c>
      <c r="H116">
        <v>112</v>
      </c>
      <c r="I116" s="6" t="str">
        <f>IF(H116&gt;Scenario!$B$11,"",IF(H$2&lt;&gt;"Ready",H$2,IF(N115="OK",L115,"INSUFFICIENT FUNDS")))</f>
        <v/>
      </c>
      <c r="J116" s="6" t="str">
        <f>IF(H116&gt;Scenario!$B$11,"",IF(H$2&lt;&gt;"Ready",H$2,IF(ISNUMBER(I116),IF(AND(H116&gt;=Scenario!$B$10,MOD(H116-Scenario!$B$10,Scenario!$B$18)=0),Scenario!$B$8,0),"INSUFFICIENT FUNDS")))</f>
        <v/>
      </c>
      <c r="K116" s="6" t="str">
        <f>IF(H116&gt;Scenario!$B$11,"",IF(H$2&lt;&gt;"Ready",H$2,IF(ISNUMBER(I116),(I116+J116)*(N('Option A'!$E$14)+N('Option A'!$E$15)+IF(Scenario!$B$13="Gross",N('Option A'!$E$16),0))/12+((0+0)/12+IF(AND(H116&gt;=Scenario!$B$10,MOD(H116-Scenario!$B$10,Scenario!$B$18)=0),N('Option A'!$E$17)*N('Option A'!$E$18)+N('Option A'!$E$20),0)+IF(H116=1,N('Option A'!$E$17)*N('Option A'!$E$19)+N('Option A'!$E$21),0)+IF(H116=Scenario!$B$11,N('Option A'!$E$22),0)),"INSUFFICIENT FUNDS")))</f>
        <v/>
      </c>
      <c r="L116" s="6" t="str">
        <f>IF(H116&gt;Scenario!$B$11,"",IF(H$2&lt;&gt;"Ready",H$2,IF(ISNUMBER(I116),IF((I116+J116)*(1+Scenario!$B$12/12)-K116&lt;0,"INSUFFICIENT FUNDS",(I116+J116)*(1+Scenario!$B$12/12)-K116),"INSUFFICIENT FUNDS")))</f>
        <v/>
      </c>
      <c r="M116" s="6" t="str">
        <f>IF(H116&gt;Scenario!$B$11,"",IF(H$2&lt;&gt;"Ready",H$2,IF(ISNUMBER(L116),M115+K116,"INSUFFICIENT FUNDS")))</f>
        <v/>
      </c>
      <c r="N116" t="str">
        <f>IF(H116&gt;Scenario!$B$11,"",IF(H$2&lt;&gt;"Ready",H$2,IF(ISNUMBER(L116),"OK","INSUFFICIENT FUNDS")))</f>
        <v/>
      </c>
      <c r="O116">
        <v>112</v>
      </c>
      <c r="P116" s="6" t="str">
        <f>IF(O116&gt;Scenario!$B$11,"",IF(O$2&lt;&gt;"Ready",O$2,IF(U115="OK",S115,"INSUFFICIENT FUNDS")))</f>
        <v/>
      </c>
      <c r="Q116" s="6" t="str">
        <f>IF(O116&gt;Scenario!$B$11,"",IF(O$2&lt;&gt;"Ready",O$2,IF(ISNUMBER(P116),IF(AND(O116&gt;=Scenario!$B$10,MOD(O116-Scenario!$B$10,Scenario!$B$18)=0),Scenario!$B$8,0),"INSUFFICIENT FUNDS")))</f>
        <v/>
      </c>
      <c r="R116" s="6" t="str">
        <f>IF(O116&gt;Scenario!$B$11,"",IF(O$2&lt;&gt;"Ready",O$2,IF(ISNUMBER(P116),(P116+Q116)*(0+N('Option A'!$E$15)+IF(Scenario!$B$13="Gross",N('Option A'!$E$16),0))/12+((N('Option A'!$E$12)+N('Option A'!$E$13))/12+IF(AND(O116&gt;=Scenario!$B$10,MOD(O116-Scenario!$B$10,Scenario!$B$18)=0),N('Option A'!$E$17)*N('Option A'!$E$18)+N('Option A'!$E$20),0)+IF(O116=1,N('Option A'!$E$17)*N('Option A'!$E$19)+N('Option A'!$E$21),0)+IF(O116=Scenario!$B$11,N('Option A'!$E$22),0)),"INSUFFICIENT FUNDS")))</f>
        <v/>
      </c>
      <c r="S116" s="6" t="str">
        <f>IF(O116&gt;Scenario!$B$11,"",IF(O$2&lt;&gt;"Ready",O$2,IF(ISNUMBER(P116),IF((P116+Q116)*(1+Scenario!$B$12/12)-R116&lt;0,"INSUFFICIENT FUNDS",(P116+Q116)*(1+Scenario!$B$12/12)-R116),"INSUFFICIENT FUNDS")))</f>
        <v/>
      </c>
      <c r="T116" s="6" t="str">
        <f>IF(O116&gt;Scenario!$B$11,"",IF(O$2&lt;&gt;"Ready",O$2,IF(ISNUMBER(S116),T115+R116,"INSUFFICIENT FUNDS")))</f>
        <v/>
      </c>
      <c r="U116" t="str">
        <f>IF(O116&gt;Scenario!$B$11,"",IF(O$2&lt;&gt;"Ready",O$2,IF(ISNUMBER(S116),"OK","INSUFFICIENT FUNDS")))</f>
        <v/>
      </c>
      <c r="V116">
        <v>112</v>
      </c>
      <c r="W116" s="6" t="str">
        <f>IF(V116&gt;Scenario!$B$11,"",IF(V$2&lt;&gt;"Ready",V$2,IF(AB115="OK",Z115,"INSUFFICIENT FUNDS")))</f>
        <v/>
      </c>
      <c r="X116" s="6" t="str">
        <f>IF(V116&gt;Scenario!$B$11,"",IF(V$2&lt;&gt;"Ready",V$2,IF(ISNUMBER(W116),IF(AND(V116&gt;=Scenario!$B$10,MOD(V116-Scenario!$B$10,Scenario!$B$18)=0),Scenario!$B$8,0),"INSUFFICIENT FUNDS")))</f>
        <v/>
      </c>
      <c r="Y116" s="6" t="str">
        <f>IF(V116&gt;Scenario!$B$11,"",IF(V$2&lt;&gt;"Ready",V$2,IF(ISNUMBER(W116),(W116+X116)*(N('Option A'!$E$14)+N('Option A'!$E$15)+IF(Scenario!$B$13="Gross",N('Option A'!$E$16),0))/12+((N('Option A'!$E$12)+N('Option A'!$E$13))/12+IF(AND(V116&gt;=Scenario!$B$10,MOD(V116-Scenario!$B$10,Scenario!$B$18)=0),0*0+0,0)+IF(V116=1,0*0+0,0)+IF(V116=Scenario!$B$11,0,0)),"INSUFFICIENT FUNDS")))</f>
        <v/>
      </c>
      <c r="Z116" s="6" t="str">
        <f>IF(V116&gt;Scenario!$B$11,"",IF(V$2&lt;&gt;"Ready",V$2,IF(ISNUMBER(W116),IF((W116+X116)*(1+Scenario!$B$12/12)-Y116&lt;0,"INSUFFICIENT FUNDS",(W116+X116)*(1+Scenario!$B$12/12)-Y116),"INSUFFICIENT FUNDS")))</f>
        <v/>
      </c>
      <c r="AA116" s="6" t="str">
        <f>IF(V116&gt;Scenario!$B$11,"",IF(V$2&lt;&gt;"Ready",V$2,IF(ISNUMBER(Z116),AA115+Y116,"INSUFFICIENT FUNDS")))</f>
        <v/>
      </c>
      <c r="AB116" t="str">
        <f>IF(V116&gt;Scenario!$B$11,"",IF(V$2&lt;&gt;"Ready",V$2,IF(ISNUMBER(Z116),"OK","INSUFFICIENT FUNDS")))</f>
        <v/>
      </c>
      <c r="AC116">
        <v>112</v>
      </c>
      <c r="AD116" s="6" t="str">
        <f>IF(AC116&gt;Scenario!$B$11,"",IF(AC$2&lt;&gt;"Ready",AC$2,IF(AI115="OK",AG115,"INSUFFICIENT FUNDS")))</f>
        <v/>
      </c>
      <c r="AE116" s="6" t="str">
        <f>IF(AC116&gt;Scenario!$B$11,"",IF(AC$2&lt;&gt;"Ready",AC$2,IF(ISNUMBER(AD116),IF(AND(AC116&gt;=Scenario!$B$10,MOD(AC116-Scenario!$B$10,Scenario!$B$18)=0),Scenario!$B$8,0),"INSUFFICIENT FUNDS")))</f>
        <v/>
      </c>
      <c r="AF116" s="6" t="str">
        <f>IF(AC116&gt;Scenario!$B$11,"",IF(AC$2&lt;&gt;"Ready",AC$2,IF(ISNUMBER(AD116),(AD116+AE116)*(N('Option A'!$E$14)+N('Option A'!$E$15)+IF(Scenario!$B$13="Gross",0,0))/12+((N('Option A'!$E$12)+N('Option A'!$E$13))/12+IF(AND(AC116&gt;=Scenario!$B$10,MOD(AC116-Scenario!$B$10,Scenario!$B$18)=0),N('Option A'!$E$17)*N('Option A'!$E$18)+N('Option A'!$E$20),0)+IF(AC116=1,N('Option A'!$E$17)*N('Option A'!$E$19)+N('Option A'!$E$21),0)+IF(AC116=Scenario!$B$11,N('Option A'!$E$22),0)),"INSUFFICIENT FUNDS")))</f>
        <v/>
      </c>
      <c r="AG116" s="6" t="str">
        <f>IF(AC116&gt;Scenario!$B$11,"",IF(AC$2&lt;&gt;"Ready",AC$2,IF(ISNUMBER(AD116),IF((AD116+AE116)*(1+Scenario!$B$12/12)-AF116&lt;0,"INSUFFICIENT FUNDS",(AD116+AE116)*(1+Scenario!$B$12/12)-AF116),"INSUFFICIENT FUNDS")))</f>
        <v/>
      </c>
      <c r="AH116" s="6" t="str">
        <f>IF(AC116&gt;Scenario!$B$11,"",IF(AC$2&lt;&gt;"Ready",AC$2,IF(ISNUMBER(AG116),AH115+AF116,"INSUFFICIENT FUNDS")))</f>
        <v/>
      </c>
      <c r="AI116" t="str">
        <f>IF(AC116&gt;Scenario!$B$11,"",IF(AC$2&lt;&gt;"Ready",AC$2,IF(ISNUMBER(AG116),"OK","INSUFFICIENT FUNDS")))</f>
        <v/>
      </c>
      <c r="AJ116">
        <v>112</v>
      </c>
      <c r="AK116" s="6" t="str">
        <f>IF(AJ116&gt;Scenario!$B$11,"",IF(AJ$2&lt;&gt;"Ready",AJ$2,IF(AP115="OK",AN115,"INSUFFICIENT FUNDS")))</f>
        <v/>
      </c>
      <c r="AL116" s="6" t="str">
        <f>IF(AJ116&gt;Scenario!$B$11,"",IF(AJ$2&lt;&gt;"Ready",AJ$2,IF(ISNUMBER(AK116),IF(AND(AJ116&gt;=Scenario!$B$10,MOD(AJ116-Scenario!$B$10,Scenario!$B$18)=0),Scenario!$B$8,0),"INSUFFICIENT FUNDS")))</f>
        <v/>
      </c>
      <c r="AM116" s="6" t="str">
        <f>IF(AJ116&gt;Scenario!$B$11,"",IF(AJ$2&lt;&gt;"Ready",AJ$2,IF(ISNUMBER(AK116),(AK116+AL116)*(0+0+IF(Scenario!$B$13="Gross",0,0))/12+((0+0)/12+IF(AND(AJ116&gt;=Scenario!$B$10,MOD(AJ116-Scenario!$B$10,Scenario!$B$18)=0),0*0+0,0)+IF(AJ116=1,0*0+0,0)+IF(AJ116=Scenario!$B$11,0,0)),"INSUFFICIENT FUNDS")))</f>
        <v/>
      </c>
      <c r="AN116" s="6" t="str">
        <f>IF(AJ116&gt;Scenario!$B$11,"",IF(AJ$2&lt;&gt;"Ready",AJ$2,IF(ISNUMBER(AK116),IF((AK116+AL116)*(1+Scenario!$B$12/12)-AM116&lt;0,"INSUFFICIENT FUNDS",(AK116+AL116)*(1+Scenario!$B$12/12)-AM116),"INSUFFICIENT FUNDS")))</f>
        <v/>
      </c>
      <c r="AO116" s="6" t="str">
        <f>IF(AJ116&gt;Scenario!$B$11,"",IF(AJ$2&lt;&gt;"Ready",AJ$2,IF(ISNUMBER(AN116),AO115+AM116,"INSUFFICIENT FUNDS")))</f>
        <v/>
      </c>
      <c r="AP116" t="str">
        <f>IF(AJ116&gt;Scenario!$B$11,"",IF(AJ$2&lt;&gt;"Ready",AJ$2,IF(ISNUMBER(AN116),"OK","INSUFFICIENT FUNDS")))</f>
        <v/>
      </c>
    </row>
    <row r="117" spans="1:42" ht="32.1" customHeight="1" x14ac:dyDescent="0.2">
      <c r="A117">
        <v>113</v>
      </c>
      <c r="B117" s="6" t="str">
        <f>IF(A117&gt;Scenario!$B$11,"",IF(A$2&lt;&gt;"Ready",A$2,IF(G116="OK",E116,"INSUFFICIENT FUNDS")))</f>
        <v/>
      </c>
      <c r="C117" s="6" t="str">
        <f>IF(A117&gt;Scenario!$B$11,"",IF(A$2&lt;&gt;"Ready",A$2,IF(ISNUMBER(B117),IF(AND(A117&gt;=Scenario!$B$10,MOD(A117-Scenario!$B$10,Scenario!$B$18)=0),Scenario!$B$8,0),"INSUFFICIENT FUNDS")))</f>
        <v/>
      </c>
      <c r="D117" s="6" t="str">
        <f>IF(A117&gt;Scenario!$B$11,"",IF(A$2&lt;&gt;"Ready",A$2,IF(ISNUMBER(B117),(B117+C117)*(N('Option A'!$E$14)+N('Option A'!$E$15)+IF(Scenario!$B$13="Gross",N('Option A'!$E$16),0))/12+((N('Option A'!$E$12)+N('Option A'!$E$13))/12+IF(AND(A117&gt;=Scenario!$B$10,MOD(A117-Scenario!$B$10,Scenario!$B$18)=0),N('Option A'!$E$17)*N('Option A'!$E$18)+N('Option A'!$E$20),0)+IF(A117=1,N('Option A'!$E$17)*N('Option A'!$E$19)+N('Option A'!$E$21),0)+IF(A117=Scenario!$B$11,N('Option A'!$E$22),0)),"INSUFFICIENT FUNDS")))</f>
        <v/>
      </c>
      <c r="E117" s="6" t="str">
        <f>IF(A117&gt;Scenario!$B$11,"",IF(A$2&lt;&gt;"Ready",A$2,IF(ISNUMBER(B117),IF((B117+C117)*(1+Scenario!$B$12/12)-D117&lt;0,"INSUFFICIENT FUNDS",(B117+C117)*(1+Scenario!$B$12/12)-D117),"INSUFFICIENT FUNDS")))</f>
        <v/>
      </c>
      <c r="F117" s="6" t="str">
        <f>IF(A117&gt;Scenario!$B$11,"",IF(A$2&lt;&gt;"Ready",A$2,IF(ISNUMBER(E117),F116+D117,"INSUFFICIENT FUNDS")))</f>
        <v/>
      </c>
      <c r="G117" t="str">
        <f>IF(A117&gt;Scenario!$B$11,"",IF(A$2&lt;&gt;"Ready",A$2,IF(ISNUMBER(E117),"OK","INSUFFICIENT FUNDS")))</f>
        <v/>
      </c>
      <c r="H117">
        <v>113</v>
      </c>
      <c r="I117" s="6" t="str">
        <f>IF(H117&gt;Scenario!$B$11,"",IF(H$2&lt;&gt;"Ready",H$2,IF(N116="OK",L116,"INSUFFICIENT FUNDS")))</f>
        <v/>
      </c>
      <c r="J117" s="6" t="str">
        <f>IF(H117&gt;Scenario!$B$11,"",IF(H$2&lt;&gt;"Ready",H$2,IF(ISNUMBER(I117),IF(AND(H117&gt;=Scenario!$B$10,MOD(H117-Scenario!$B$10,Scenario!$B$18)=0),Scenario!$B$8,0),"INSUFFICIENT FUNDS")))</f>
        <v/>
      </c>
      <c r="K117" s="6" t="str">
        <f>IF(H117&gt;Scenario!$B$11,"",IF(H$2&lt;&gt;"Ready",H$2,IF(ISNUMBER(I117),(I117+J117)*(N('Option A'!$E$14)+N('Option A'!$E$15)+IF(Scenario!$B$13="Gross",N('Option A'!$E$16),0))/12+((0+0)/12+IF(AND(H117&gt;=Scenario!$B$10,MOD(H117-Scenario!$B$10,Scenario!$B$18)=0),N('Option A'!$E$17)*N('Option A'!$E$18)+N('Option A'!$E$20),0)+IF(H117=1,N('Option A'!$E$17)*N('Option A'!$E$19)+N('Option A'!$E$21),0)+IF(H117=Scenario!$B$11,N('Option A'!$E$22),0)),"INSUFFICIENT FUNDS")))</f>
        <v/>
      </c>
      <c r="L117" s="6" t="str">
        <f>IF(H117&gt;Scenario!$B$11,"",IF(H$2&lt;&gt;"Ready",H$2,IF(ISNUMBER(I117),IF((I117+J117)*(1+Scenario!$B$12/12)-K117&lt;0,"INSUFFICIENT FUNDS",(I117+J117)*(1+Scenario!$B$12/12)-K117),"INSUFFICIENT FUNDS")))</f>
        <v/>
      </c>
      <c r="M117" s="6" t="str">
        <f>IF(H117&gt;Scenario!$B$11,"",IF(H$2&lt;&gt;"Ready",H$2,IF(ISNUMBER(L117),M116+K117,"INSUFFICIENT FUNDS")))</f>
        <v/>
      </c>
      <c r="N117" t="str">
        <f>IF(H117&gt;Scenario!$B$11,"",IF(H$2&lt;&gt;"Ready",H$2,IF(ISNUMBER(L117),"OK","INSUFFICIENT FUNDS")))</f>
        <v/>
      </c>
      <c r="O117">
        <v>113</v>
      </c>
      <c r="P117" s="6" t="str">
        <f>IF(O117&gt;Scenario!$B$11,"",IF(O$2&lt;&gt;"Ready",O$2,IF(U116="OK",S116,"INSUFFICIENT FUNDS")))</f>
        <v/>
      </c>
      <c r="Q117" s="6" t="str">
        <f>IF(O117&gt;Scenario!$B$11,"",IF(O$2&lt;&gt;"Ready",O$2,IF(ISNUMBER(P117),IF(AND(O117&gt;=Scenario!$B$10,MOD(O117-Scenario!$B$10,Scenario!$B$18)=0),Scenario!$B$8,0),"INSUFFICIENT FUNDS")))</f>
        <v/>
      </c>
      <c r="R117" s="6" t="str">
        <f>IF(O117&gt;Scenario!$B$11,"",IF(O$2&lt;&gt;"Ready",O$2,IF(ISNUMBER(P117),(P117+Q117)*(0+N('Option A'!$E$15)+IF(Scenario!$B$13="Gross",N('Option A'!$E$16),0))/12+((N('Option A'!$E$12)+N('Option A'!$E$13))/12+IF(AND(O117&gt;=Scenario!$B$10,MOD(O117-Scenario!$B$10,Scenario!$B$18)=0),N('Option A'!$E$17)*N('Option A'!$E$18)+N('Option A'!$E$20),0)+IF(O117=1,N('Option A'!$E$17)*N('Option A'!$E$19)+N('Option A'!$E$21),0)+IF(O117=Scenario!$B$11,N('Option A'!$E$22),0)),"INSUFFICIENT FUNDS")))</f>
        <v/>
      </c>
      <c r="S117" s="6" t="str">
        <f>IF(O117&gt;Scenario!$B$11,"",IF(O$2&lt;&gt;"Ready",O$2,IF(ISNUMBER(P117),IF((P117+Q117)*(1+Scenario!$B$12/12)-R117&lt;0,"INSUFFICIENT FUNDS",(P117+Q117)*(1+Scenario!$B$12/12)-R117),"INSUFFICIENT FUNDS")))</f>
        <v/>
      </c>
      <c r="T117" s="6" t="str">
        <f>IF(O117&gt;Scenario!$B$11,"",IF(O$2&lt;&gt;"Ready",O$2,IF(ISNUMBER(S117),T116+R117,"INSUFFICIENT FUNDS")))</f>
        <v/>
      </c>
      <c r="U117" t="str">
        <f>IF(O117&gt;Scenario!$B$11,"",IF(O$2&lt;&gt;"Ready",O$2,IF(ISNUMBER(S117),"OK","INSUFFICIENT FUNDS")))</f>
        <v/>
      </c>
      <c r="V117">
        <v>113</v>
      </c>
      <c r="W117" s="6" t="str">
        <f>IF(V117&gt;Scenario!$B$11,"",IF(V$2&lt;&gt;"Ready",V$2,IF(AB116="OK",Z116,"INSUFFICIENT FUNDS")))</f>
        <v/>
      </c>
      <c r="X117" s="6" t="str">
        <f>IF(V117&gt;Scenario!$B$11,"",IF(V$2&lt;&gt;"Ready",V$2,IF(ISNUMBER(W117),IF(AND(V117&gt;=Scenario!$B$10,MOD(V117-Scenario!$B$10,Scenario!$B$18)=0),Scenario!$B$8,0),"INSUFFICIENT FUNDS")))</f>
        <v/>
      </c>
      <c r="Y117" s="6" t="str">
        <f>IF(V117&gt;Scenario!$B$11,"",IF(V$2&lt;&gt;"Ready",V$2,IF(ISNUMBER(W117),(W117+X117)*(N('Option A'!$E$14)+N('Option A'!$E$15)+IF(Scenario!$B$13="Gross",N('Option A'!$E$16),0))/12+((N('Option A'!$E$12)+N('Option A'!$E$13))/12+IF(AND(V117&gt;=Scenario!$B$10,MOD(V117-Scenario!$B$10,Scenario!$B$18)=0),0*0+0,0)+IF(V117=1,0*0+0,0)+IF(V117=Scenario!$B$11,0,0)),"INSUFFICIENT FUNDS")))</f>
        <v/>
      </c>
      <c r="Z117" s="6" t="str">
        <f>IF(V117&gt;Scenario!$B$11,"",IF(V$2&lt;&gt;"Ready",V$2,IF(ISNUMBER(W117),IF((W117+X117)*(1+Scenario!$B$12/12)-Y117&lt;0,"INSUFFICIENT FUNDS",(W117+X117)*(1+Scenario!$B$12/12)-Y117),"INSUFFICIENT FUNDS")))</f>
        <v/>
      </c>
      <c r="AA117" s="6" t="str">
        <f>IF(V117&gt;Scenario!$B$11,"",IF(V$2&lt;&gt;"Ready",V$2,IF(ISNUMBER(Z117),AA116+Y117,"INSUFFICIENT FUNDS")))</f>
        <v/>
      </c>
      <c r="AB117" t="str">
        <f>IF(V117&gt;Scenario!$B$11,"",IF(V$2&lt;&gt;"Ready",V$2,IF(ISNUMBER(Z117),"OK","INSUFFICIENT FUNDS")))</f>
        <v/>
      </c>
      <c r="AC117">
        <v>113</v>
      </c>
      <c r="AD117" s="6" t="str">
        <f>IF(AC117&gt;Scenario!$B$11,"",IF(AC$2&lt;&gt;"Ready",AC$2,IF(AI116="OK",AG116,"INSUFFICIENT FUNDS")))</f>
        <v/>
      </c>
      <c r="AE117" s="6" t="str">
        <f>IF(AC117&gt;Scenario!$B$11,"",IF(AC$2&lt;&gt;"Ready",AC$2,IF(ISNUMBER(AD117),IF(AND(AC117&gt;=Scenario!$B$10,MOD(AC117-Scenario!$B$10,Scenario!$B$18)=0),Scenario!$B$8,0),"INSUFFICIENT FUNDS")))</f>
        <v/>
      </c>
      <c r="AF117" s="6" t="str">
        <f>IF(AC117&gt;Scenario!$B$11,"",IF(AC$2&lt;&gt;"Ready",AC$2,IF(ISNUMBER(AD117),(AD117+AE117)*(N('Option A'!$E$14)+N('Option A'!$E$15)+IF(Scenario!$B$13="Gross",0,0))/12+((N('Option A'!$E$12)+N('Option A'!$E$13))/12+IF(AND(AC117&gt;=Scenario!$B$10,MOD(AC117-Scenario!$B$10,Scenario!$B$18)=0),N('Option A'!$E$17)*N('Option A'!$E$18)+N('Option A'!$E$20),0)+IF(AC117=1,N('Option A'!$E$17)*N('Option A'!$E$19)+N('Option A'!$E$21),0)+IF(AC117=Scenario!$B$11,N('Option A'!$E$22),0)),"INSUFFICIENT FUNDS")))</f>
        <v/>
      </c>
      <c r="AG117" s="6" t="str">
        <f>IF(AC117&gt;Scenario!$B$11,"",IF(AC$2&lt;&gt;"Ready",AC$2,IF(ISNUMBER(AD117),IF((AD117+AE117)*(1+Scenario!$B$12/12)-AF117&lt;0,"INSUFFICIENT FUNDS",(AD117+AE117)*(1+Scenario!$B$12/12)-AF117),"INSUFFICIENT FUNDS")))</f>
        <v/>
      </c>
      <c r="AH117" s="6" t="str">
        <f>IF(AC117&gt;Scenario!$B$11,"",IF(AC$2&lt;&gt;"Ready",AC$2,IF(ISNUMBER(AG117),AH116+AF117,"INSUFFICIENT FUNDS")))</f>
        <v/>
      </c>
      <c r="AI117" t="str">
        <f>IF(AC117&gt;Scenario!$B$11,"",IF(AC$2&lt;&gt;"Ready",AC$2,IF(ISNUMBER(AG117),"OK","INSUFFICIENT FUNDS")))</f>
        <v/>
      </c>
      <c r="AJ117">
        <v>113</v>
      </c>
      <c r="AK117" s="6" t="str">
        <f>IF(AJ117&gt;Scenario!$B$11,"",IF(AJ$2&lt;&gt;"Ready",AJ$2,IF(AP116="OK",AN116,"INSUFFICIENT FUNDS")))</f>
        <v/>
      </c>
      <c r="AL117" s="6" t="str">
        <f>IF(AJ117&gt;Scenario!$B$11,"",IF(AJ$2&lt;&gt;"Ready",AJ$2,IF(ISNUMBER(AK117),IF(AND(AJ117&gt;=Scenario!$B$10,MOD(AJ117-Scenario!$B$10,Scenario!$B$18)=0),Scenario!$B$8,0),"INSUFFICIENT FUNDS")))</f>
        <v/>
      </c>
      <c r="AM117" s="6" t="str">
        <f>IF(AJ117&gt;Scenario!$B$11,"",IF(AJ$2&lt;&gt;"Ready",AJ$2,IF(ISNUMBER(AK117),(AK117+AL117)*(0+0+IF(Scenario!$B$13="Gross",0,0))/12+((0+0)/12+IF(AND(AJ117&gt;=Scenario!$B$10,MOD(AJ117-Scenario!$B$10,Scenario!$B$18)=0),0*0+0,0)+IF(AJ117=1,0*0+0,0)+IF(AJ117=Scenario!$B$11,0,0)),"INSUFFICIENT FUNDS")))</f>
        <v/>
      </c>
      <c r="AN117" s="6" t="str">
        <f>IF(AJ117&gt;Scenario!$B$11,"",IF(AJ$2&lt;&gt;"Ready",AJ$2,IF(ISNUMBER(AK117),IF((AK117+AL117)*(1+Scenario!$B$12/12)-AM117&lt;0,"INSUFFICIENT FUNDS",(AK117+AL117)*(1+Scenario!$B$12/12)-AM117),"INSUFFICIENT FUNDS")))</f>
        <v/>
      </c>
      <c r="AO117" s="6" t="str">
        <f>IF(AJ117&gt;Scenario!$B$11,"",IF(AJ$2&lt;&gt;"Ready",AJ$2,IF(ISNUMBER(AN117),AO116+AM117,"INSUFFICIENT FUNDS")))</f>
        <v/>
      </c>
      <c r="AP117" t="str">
        <f>IF(AJ117&gt;Scenario!$B$11,"",IF(AJ$2&lt;&gt;"Ready",AJ$2,IF(ISNUMBER(AN117),"OK","INSUFFICIENT FUNDS")))</f>
        <v/>
      </c>
    </row>
    <row r="118" spans="1:42" ht="32.1" customHeight="1" x14ac:dyDescent="0.2">
      <c r="A118">
        <v>114</v>
      </c>
      <c r="B118" s="6" t="str">
        <f>IF(A118&gt;Scenario!$B$11,"",IF(A$2&lt;&gt;"Ready",A$2,IF(G117="OK",E117,"INSUFFICIENT FUNDS")))</f>
        <v/>
      </c>
      <c r="C118" s="6" t="str">
        <f>IF(A118&gt;Scenario!$B$11,"",IF(A$2&lt;&gt;"Ready",A$2,IF(ISNUMBER(B118),IF(AND(A118&gt;=Scenario!$B$10,MOD(A118-Scenario!$B$10,Scenario!$B$18)=0),Scenario!$B$8,0),"INSUFFICIENT FUNDS")))</f>
        <v/>
      </c>
      <c r="D118" s="6" t="str">
        <f>IF(A118&gt;Scenario!$B$11,"",IF(A$2&lt;&gt;"Ready",A$2,IF(ISNUMBER(B118),(B118+C118)*(N('Option A'!$E$14)+N('Option A'!$E$15)+IF(Scenario!$B$13="Gross",N('Option A'!$E$16),0))/12+((N('Option A'!$E$12)+N('Option A'!$E$13))/12+IF(AND(A118&gt;=Scenario!$B$10,MOD(A118-Scenario!$B$10,Scenario!$B$18)=0),N('Option A'!$E$17)*N('Option A'!$E$18)+N('Option A'!$E$20),0)+IF(A118=1,N('Option A'!$E$17)*N('Option A'!$E$19)+N('Option A'!$E$21),0)+IF(A118=Scenario!$B$11,N('Option A'!$E$22),0)),"INSUFFICIENT FUNDS")))</f>
        <v/>
      </c>
      <c r="E118" s="6" t="str">
        <f>IF(A118&gt;Scenario!$B$11,"",IF(A$2&lt;&gt;"Ready",A$2,IF(ISNUMBER(B118),IF((B118+C118)*(1+Scenario!$B$12/12)-D118&lt;0,"INSUFFICIENT FUNDS",(B118+C118)*(1+Scenario!$B$12/12)-D118),"INSUFFICIENT FUNDS")))</f>
        <v/>
      </c>
      <c r="F118" s="6" t="str">
        <f>IF(A118&gt;Scenario!$B$11,"",IF(A$2&lt;&gt;"Ready",A$2,IF(ISNUMBER(E118),F117+D118,"INSUFFICIENT FUNDS")))</f>
        <v/>
      </c>
      <c r="G118" t="str">
        <f>IF(A118&gt;Scenario!$B$11,"",IF(A$2&lt;&gt;"Ready",A$2,IF(ISNUMBER(E118),"OK","INSUFFICIENT FUNDS")))</f>
        <v/>
      </c>
      <c r="H118">
        <v>114</v>
      </c>
      <c r="I118" s="6" t="str">
        <f>IF(H118&gt;Scenario!$B$11,"",IF(H$2&lt;&gt;"Ready",H$2,IF(N117="OK",L117,"INSUFFICIENT FUNDS")))</f>
        <v/>
      </c>
      <c r="J118" s="6" t="str">
        <f>IF(H118&gt;Scenario!$B$11,"",IF(H$2&lt;&gt;"Ready",H$2,IF(ISNUMBER(I118),IF(AND(H118&gt;=Scenario!$B$10,MOD(H118-Scenario!$B$10,Scenario!$B$18)=0),Scenario!$B$8,0),"INSUFFICIENT FUNDS")))</f>
        <v/>
      </c>
      <c r="K118" s="6" t="str">
        <f>IF(H118&gt;Scenario!$B$11,"",IF(H$2&lt;&gt;"Ready",H$2,IF(ISNUMBER(I118),(I118+J118)*(N('Option A'!$E$14)+N('Option A'!$E$15)+IF(Scenario!$B$13="Gross",N('Option A'!$E$16),0))/12+((0+0)/12+IF(AND(H118&gt;=Scenario!$B$10,MOD(H118-Scenario!$B$10,Scenario!$B$18)=0),N('Option A'!$E$17)*N('Option A'!$E$18)+N('Option A'!$E$20),0)+IF(H118=1,N('Option A'!$E$17)*N('Option A'!$E$19)+N('Option A'!$E$21),0)+IF(H118=Scenario!$B$11,N('Option A'!$E$22),0)),"INSUFFICIENT FUNDS")))</f>
        <v/>
      </c>
      <c r="L118" s="6" t="str">
        <f>IF(H118&gt;Scenario!$B$11,"",IF(H$2&lt;&gt;"Ready",H$2,IF(ISNUMBER(I118),IF((I118+J118)*(1+Scenario!$B$12/12)-K118&lt;0,"INSUFFICIENT FUNDS",(I118+J118)*(1+Scenario!$B$12/12)-K118),"INSUFFICIENT FUNDS")))</f>
        <v/>
      </c>
      <c r="M118" s="6" t="str">
        <f>IF(H118&gt;Scenario!$B$11,"",IF(H$2&lt;&gt;"Ready",H$2,IF(ISNUMBER(L118),M117+K118,"INSUFFICIENT FUNDS")))</f>
        <v/>
      </c>
      <c r="N118" t="str">
        <f>IF(H118&gt;Scenario!$B$11,"",IF(H$2&lt;&gt;"Ready",H$2,IF(ISNUMBER(L118),"OK","INSUFFICIENT FUNDS")))</f>
        <v/>
      </c>
      <c r="O118">
        <v>114</v>
      </c>
      <c r="P118" s="6" t="str">
        <f>IF(O118&gt;Scenario!$B$11,"",IF(O$2&lt;&gt;"Ready",O$2,IF(U117="OK",S117,"INSUFFICIENT FUNDS")))</f>
        <v/>
      </c>
      <c r="Q118" s="6" t="str">
        <f>IF(O118&gt;Scenario!$B$11,"",IF(O$2&lt;&gt;"Ready",O$2,IF(ISNUMBER(P118),IF(AND(O118&gt;=Scenario!$B$10,MOD(O118-Scenario!$B$10,Scenario!$B$18)=0),Scenario!$B$8,0),"INSUFFICIENT FUNDS")))</f>
        <v/>
      </c>
      <c r="R118" s="6" t="str">
        <f>IF(O118&gt;Scenario!$B$11,"",IF(O$2&lt;&gt;"Ready",O$2,IF(ISNUMBER(P118),(P118+Q118)*(0+N('Option A'!$E$15)+IF(Scenario!$B$13="Gross",N('Option A'!$E$16),0))/12+((N('Option A'!$E$12)+N('Option A'!$E$13))/12+IF(AND(O118&gt;=Scenario!$B$10,MOD(O118-Scenario!$B$10,Scenario!$B$18)=0),N('Option A'!$E$17)*N('Option A'!$E$18)+N('Option A'!$E$20),0)+IF(O118=1,N('Option A'!$E$17)*N('Option A'!$E$19)+N('Option A'!$E$21),0)+IF(O118=Scenario!$B$11,N('Option A'!$E$22),0)),"INSUFFICIENT FUNDS")))</f>
        <v/>
      </c>
      <c r="S118" s="6" t="str">
        <f>IF(O118&gt;Scenario!$B$11,"",IF(O$2&lt;&gt;"Ready",O$2,IF(ISNUMBER(P118),IF((P118+Q118)*(1+Scenario!$B$12/12)-R118&lt;0,"INSUFFICIENT FUNDS",(P118+Q118)*(1+Scenario!$B$12/12)-R118),"INSUFFICIENT FUNDS")))</f>
        <v/>
      </c>
      <c r="T118" s="6" t="str">
        <f>IF(O118&gt;Scenario!$B$11,"",IF(O$2&lt;&gt;"Ready",O$2,IF(ISNUMBER(S118),T117+R118,"INSUFFICIENT FUNDS")))</f>
        <v/>
      </c>
      <c r="U118" t="str">
        <f>IF(O118&gt;Scenario!$B$11,"",IF(O$2&lt;&gt;"Ready",O$2,IF(ISNUMBER(S118),"OK","INSUFFICIENT FUNDS")))</f>
        <v/>
      </c>
      <c r="V118">
        <v>114</v>
      </c>
      <c r="W118" s="6" t="str">
        <f>IF(V118&gt;Scenario!$B$11,"",IF(V$2&lt;&gt;"Ready",V$2,IF(AB117="OK",Z117,"INSUFFICIENT FUNDS")))</f>
        <v/>
      </c>
      <c r="X118" s="6" t="str">
        <f>IF(V118&gt;Scenario!$B$11,"",IF(V$2&lt;&gt;"Ready",V$2,IF(ISNUMBER(W118),IF(AND(V118&gt;=Scenario!$B$10,MOD(V118-Scenario!$B$10,Scenario!$B$18)=0),Scenario!$B$8,0),"INSUFFICIENT FUNDS")))</f>
        <v/>
      </c>
      <c r="Y118" s="6" t="str">
        <f>IF(V118&gt;Scenario!$B$11,"",IF(V$2&lt;&gt;"Ready",V$2,IF(ISNUMBER(W118),(W118+X118)*(N('Option A'!$E$14)+N('Option A'!$E$15)+IF(Scenario!$B$13="Gross",N('Option A'!$E$16),0))/12+((N('Option A'!$E$12)+N('Option A'!$E$13))/12+IF(AND(V118&gt;=Scenario!$B$10,MOD(V118-Scenario!$B$10,Scenario!$B$18)=0),0*0+0,0)+IF(V118=1,0*0+0,0)+IF(V118=Scenario!$B$11,0,0)),"INSUFFICIENT FUNDS")))</f>
        <v/>
      </c>
      <c r="Z118" s="6" t="str">
        <f>IF(V118&gt;Scenario!$B$11,"",IF(V$2&lt;&gt;"Ready",V$2,IF(ISNUMBER(W118),IF((W118+X118)*(1+Scenario!$B$12/12)-Y118&lt;0,"INSUFFICIENT FUNDS",(W118+X118)*(1+Scenario!$B$12/12)-Y118),"INSUFFICIENT FUNDS")))</f>
        <v/>
      </c>
      <c r="AA118" s="6" t="str">
        <f>IF(V118&gt;Scenario!$B$11,"",IF(V$2&lt;&gt;"Ready",V$2,IF(ISNUMBER(Z118),AA117+Y118,"INSUFFICIENT FUNDS")))</f>
        <v/>
      </c>
      <c r="AB118" t="str">
        <f>IF(V118&gt;Scenario!$B$11,"",IF(V$2&lt;&gt;"Ready",V$2,IF(ISNUMBER(Z118),"OK","INSUFFICIENT FUNDS")))</f>
        <v/>
      </c>
      <c r="AC118">
        <v>114</v>
      </c>
      <c r="AD118" s="6" t="str">
        <f>IF(AC118&gt;Scenario!$B$11,"",IF(AC$2&lt;&gt;"Ready",AC$2,IF(AI117="OK",AG117,"INSUFFICIENT FUNDS")))</f>
        <v/>
      </c>
      <c r="AE118" s="6" t="str">
        <f>IF(AC118&gt;Scenario!$B$11,"",IF(AC$2&lt;&gt;"Ready",AC$2,IF(ISNUMBER(AD118),IF(AND(AC118&gt;=Scenario!$B$10,MOD(AC118-Scenario!$B$10,Scenario!$B$18)=0),Scenario!$B$8,0),"INSUFFICIENT FUNDS")))</f>
        <v/>
      </c>
      <c r="AF118" s="6" t="str">
        <f>IF(AC118&gt;Scenario!$B$11,"",IF(AC$2&lt;&gt;"Ready",AC$2,IF(ISNUMBER(AD118),(AD118+AE118)*(N('Option A'!$E$14)+N('Option A'!$E$15)+IF(Scenario!$B$13="Gross",0,0))/12+((N('Option A'!$E$12)+N('Option A'!$E$13))/12+IF(AND(AC118&gt;=Scenario!$B$10,MOD(AC118-Scenario!$B$10,Scenario!$B$18)=0),N('Option A'!$E$17)*N('Option A'!$E$18)+N('Option A'!$E$20),0)+IF(AC118=1,N('Option A'!$E$17)*N('Option A'!$E$19)+N('Option A'!$E$21),0)+IF(AC118=Scenario!$B$11,N('Option A'!$E$22),0)),"INSUFFICIENT FUNDS")))</f>
        <v/>
      </c>
      <c r="AG118" s="6" t="str">
        <f>IF(AC118&gt;Scenario!$B$11,"",IF(AC$2&lt;&gt;"Ready",AC$2,IF(ISNUMBER(AD118),IF((AD118+AE118)*(1+Scenario!$B$12/12)-AF118&lt;0,"INSUFFICIENT FUNDS",(AD118+AE118)*(1+Scenario!$B$12/12)-AF118),"INSUFFICIENT FUNDS")))</f>
        <v/>
      </c>
      <c r="AH118" s="6" t="str">
        <f>IF(AC118&gt;Scenario!$B$11,"",IF(AC$2&lt;&gt;"Ready",AC$2,IF(ISNUMBER(AG118),AH117+AF118,"INSUFFICIENT FUNDS")))</f>
        <v/>
      </c>
      <c r="AI118" t="str">
        <f>IF(AC118&gt;Scenario!$B$11,"",IF(AC$2&lt;&gt;"Ready",AC$2,IF(ISNUMBER(AG118),"OK","INSUFFICIENT FUNDS")))</f>
        <v/>
      </c>
      <c r="AJ118">
        <v>114</v>
      </c>
      <c r="AK118" s="6" t="str">
        <f>IF(AJ118&gt;Scenario!$B$11,"",IF(AJ$2&lt;&gt;"Ready",AJ$2,IF(AP117="OK",AN117,"INSUFFICIENT FUNDS")))</f>
        <v/>
      </c>
      <c r="AL118" s="6" t="str">
        <f>IF(AJ118&gt;Scenario!$B$11,"",IF(AJ$2&lt;&gt;"Ready",AJ$2,IF(ISNUMBER(AK118),IF(AND(AJ118&gt;=Scenario!$B$10,MOD(AJ118-Scenario!$B$10,Scenario!$B$18)=0),Scenario!$B$8,0),"INSUFFICIENT FUNDS")))</f>
        <v/>
      </c>
      <c r="AM118" s="6" t="str">
        <f>IF(AJ118&gt;Scenario!$B$11,"",IF(AJ$2&lt;&gt;"Ready",AJ$2,IF(ISNUMBER(AK118),(AK118+AL118)*(0+0+IF(Scenario!$B$13="Gross",0,0))/12+((0+0)/12+IF(AND(AJ118&gt;=Scenario!$B$10,MOD(AJ118-Scenario!$B$10,Scenario!$B$18)=0),0*0+0,0)+IF(AJ118=1,0*0+0,0)+IF(AJ118=Scenario!$B$11,0,0)),"INSUFFICIENT FUNDS")))</f>
        <v/>
      </c>
      <c r="AN118" s="6" t="str">
        <f>IF(AJ118&gt;Scenario!$B$11,"",IF(AJ$2&lt;&gt;"Ready",AJ$2,IF(ISNUMBER(AK118),IF((AK118+AL118)*(1+Scenario!$B$12/12)-AM118&lt;0,"INSUFFICIENT FUNDS",(AK118+AL118)*(1+Scenario!$B$12/12)-AM118),"INSUFFICIENT FUNDS")))</f>
        <v/>
      </c>
      <c r="AO118" s="6" t="str">
        <f>IF(AJ118&gt;Scenario!$B$11,"",IF(AJ$2&lt;&gt;"Ready",AJ$2,IF(ISNUMBER(AN118),AO117+AM118,"INSUFFICIENT FUNDS")))</f>
        <v/>
      </c>
      <c r="AP118" t="str">
        <f>IF(AJ118&gt;Scenario!$B$11,"",IF(AJ$2&lt;&gt;"Ready",AJ$2,IF(ISNUMBER(AN118),"OK","INSUFFICIENT FUNDS")))</f>
        <v/>
      </c>
    </row>
    <row r="119" spans="1:42" ht="32.1" customHeight="1" x14ac:dyDescent="0.2">
      <c r="A119">
        <v>115</v>
      </c>
      <c r="B119" s="6" t="str">
        <f>IF(A119&gt;Scenario!$B$11,"",IF(A$2&lt;&gt;"Ready",A$2,IF(G118="OK",E118,"INSUFFICIENT FUNDS")))</f>
        <v/>
      </c>
      <c r="C119" s="6" t="str">
        <f>IF(A119&gt;Scenario!$B$11,"",IF(A$2&lt;&gt;"Ready",A$2,IF(ISNUMBER(B119),IF(AND(A119&gt;=Scenario!$B$10,MOD(A119-Scenario!$B$10,Scenario!$B$18)=0),Scenario!$B$8,0),"INSUFFICIENT FUNDS")))</f>
        <v/>
      </c>
      <c r="D119" s="6" t="str">
        <f>IF(A119&gt;Scenario!$B$11,"",IF(A$2&lt;&gt;"Ready",A$2,IF(ISNUMBER(B119),(B119+C119)*(N('Option A'!$E$14)+N('Option A'!$E$15)+IF(Scenario!$B$13="Gross",N('Option A'!$E$16),0))/12+((N('Option A'!$E$12)+N('Option A'!$E$13))/12+IF(AND(A119&gt;=Scenario!$B$10,MOD(A119-Scenario!$B$10,Scenario!$B$18)=0),N('Option A'!$E$17)*N('Option A'!$E$18)+N('Option A'!$E$20),0)+IF(A119=1,N('Option A'!$E$17)*N('Option A'!$E$19)+N('Option A'!$E$21),0)+IF(A119=Scenario!$B$11,N('Option A'!$E$22),0)),"INSUFFICIENT FUNDS")))</f>
        <v/>
      </c>
      <c r="E119" s="6" t="str">
        <f>IF(A119&gt;Scenario!$B$11,"",IF(A$2&lt;&gt;"Ready",A$2,IF(ISNUMBER(B119),IF((B119+C119)*(1+Scenario!$B$12/12)-D119&lt;0,"INSUFFICIENT FUNDS",(B119+C119)*(1+Scenario!$B$12/12)-D119),"INSUFFICIENT FUNDS")))</f>
        <v/>
      </c>
      <c r="F119" s="6" t="str">
        <f>IF(A119&gt;Scenario!$B$11,"",IF(A$2&lt;&gt;"Ready",A$2,IF(ISNUMBER(E119),F118+D119,"INSUFFICIENT FUNDS")))</f>
        <v/>
      </c>
      <c r="G119" t="str">
        <f>IF(A119&gt;Scenario!$B$11,"",IF(A$2&lt;&gt;"Ready",A$2,IF(ISNUMBER(E119),"OK","INSUFFICIENT FUNDS")))</f>
        <v/>
      </c>
      <c r="H119">
        <v>115</v>
      </c>
      <c r="I119" s="6" t="str">
        <f>IF(H119&gt;Scenario!$B$11,"",IF(H$2&lt;&gt;"Ready",H$2,IF(N118="OK",L118,"INSUFFICIENT FUNDS")))</f>
        <v/>
      </c>
      <c r="J119" s="6" t="str">
        <f>IF(H119&gt;Scenario!$B$11,"",IF(H$2&lt;&gt;"Ready",H$2,IF(ISNUMBER(I119),IF(AND(H119&gt;=Scenario!$B$10,MOD(H119-Scenario!$B$10,Scenario!$B$18)=0),Scenario!$B$8,0),"INSUFFICIENT FUNDS")))</f>
        <v/>
      </c>
      <c r="K119" s="6" t="str">
        <f>IF(H119&gt;Scenario!$B$11,"",IF(H$2&lt;&gt;"Ready",H$2,IF(ISNUMBER(I119),(I119+J119)*(N('Option A'!$E$14)+N('Option A'!$E$15)+IF(Scenario!$B$13="Gross",N('Option A'!$E$16),0))/12+((0+0)/12+IF(AND(H119&gt;=Scenario!$B$10,MOD(H119-Scenario!$B$10,Scenario!$B$18)=0),N('Option A'!$E$17)*N('Option A'!$E$18)+N('Option A'!$E$20),0)+IF(H119=1,N('Option A'!$E$17)*N('Option A'!$E$19)+N('Option A'!$E$21),0)+IF(H119=Scenario!$B$11,N('Option A'!$E$22),0)),"INSUFFICIENT FUNDS")))</f>
        <v/>
      </c>
      <c r="L119" s="6" t="str">
        <f>IF(H119&gt;Scenario!$B$11,"",IF(H$2&lt;&gt;"Ready",H$2,IF(ISNUMBER(I119),IF((I119+J119)*(1+Scenario!$B$12/12)-K119&lt;0,"INSUFFICIENT FUNDS",(I119+J119)*(1+Scenario!$B$12/12)-K119),"INSUFFICIENT FUNDS")))</f>
        <v/>
      </c>
      <c r="M119" s="6" t="str">
        <f>IF(H119&gt;Scenario!$B$11,"",IF(H$2&lt;&gt;"Ready",H$2,IF(ISNUMBER(L119),M118+K119,"INSUFFICIENT FUNDS")))</f>
        <v/>
      </c>
      <c r="N119" t="str">
        <f>IF(H119&gt;Scenario!$B$11,"",IF(H$2&lt;&gt;"Ready",H$2,IF(ISNUMBER(L119),"OK","INSUFFICIENT FUNDS")))</f>
        <v/>
      </c>
      <c r="O119">
        <v>115</v>
      </c>
      <c r="P119" s="6" t="str">
        <f>IF(O119&gt;Scenario!$B$11,"",IF(O$2&lt;&gt;"Ready",O$2,IF(U118="OK",S118,"INSUFFICIENT FUNDS")))</f>
        <v/>
      </c>
      <c r="Q119" s="6" t="str">
        <f>IF(O119&gt;Scenario!$B$11,"",IF(O$2&lt;&gt;"Ready",O$2,IF(ISNUMBER(P119),IF(AND(O119&gt;=Scenario!$B$10,MOD(O119-Scenario!$B$10,Scenario!$B$18)=0),Scenario!$B$8,0),"INSUFFICIENT FUNDS")))</f>
        <v/>
      </c>
      <c r="R119" s="6" t="str">
        <f>IF(O119&gt;Scenario!$B$11,"",IF(O$2&lt;&gt;"Ready",O$2,IF(ISNUMBER(P119),(P119+Q119)*(0+N('Option A'!$E$15)+IF(Scenario!$B$13="Gross",N('Option A'!$E$16),0))/12+((N('Option A'!$E$12)+N('Option A'!$E$13))/12+IF(AND(O119&gt;=Scenario!$B$10,MOD(O119-Scenario!$B$10,Scenario!$B$18)=0),N('Option A'!$E$17)*N('Option A'!$E$18)+N('Option A'!$E$20),0)+IF(O119=1,N('Option A'!$E$17)*N('Option A'!$E$19)+N('Option A'!$E$21),0)+IF(O119=Scenario!$B$11,N('Option A'!$E$22),0)),"INSUFFICIENT FUNDS")))</f>
        <v/>
      </c>
      <c r="S119" s="6" t="str">
        <f>IF(O119&gt;Scenario!$B$11,"",IF(O$2&lt;&gt;"Ready",O$2,IF(ISNUMBER(P119),IF((P119+Q119)*(1+Scenario!$B$12/12)-R119&lt;0,"INSUFFICIENT FUNDS",(P119+Q119)*(1+Scenario!$B$12/12)-R119),"INSUFFICIENT FUNDS")))</f>
        <v/>
      </c>
      <c r="T119" s="6" t="str">
        <f>IF(O119&gt;Scenario!$B$11,"",IF(O$2&lt;&gt;"Ready",O$2,IF(ISNUMBER(S119),T118+R119,"INSUFFICIENT FUNDS")))</f>
        <v/>
      </c>
      <c r="U119" t="str">
        <f>IF(O119&gt;Scenario!$B$11,"",IF(O$2&lt;&gt;"Ready",O$2,IF(ISNUMBER(S119),"OK","INSUFFICIENT FUNDS")))</f>
        <v/>
      </c>
      <c r="V119">
        <v>115</v>
      </c>
      <c r="W119" s="6" t="str">
        <f>IF(V119&gt;Scenario!$B$11,"",IF(V$2&lt;&gt;"Ready",V$2,IF(AB118="OK",Z118,"INSUFFICIENT FUNDS")))</f>
        <v/>
      </c>
      <c r="X119" s="6" t="str">
        <f>IF(V119&gt;Scenario!$B$11,"",IF(V$2&lt;&gt;"Ready",V$2,IF(ISNUMBER(W119),IF(AND(V119&gt;=Scenario!$B$10,MOD(V119-Scenario!$B$10,Scenario!$B$18)=0),Scenario!$B$8,0),"INSUFFICIENT FUNDS")))</f>
        <v/>
      </c>
      <c r="Y119" s="6" t="str">
        <f>IF(V119&gt;Scenario!$B$11,"",IF(V$2&lt;&gt;"Ready",V$2,IF(ISNUMBER(W119),(W119+X119)*(N('Option A'!$E$14)+N('Option A'!$E$15)+IF(Scenario!$B$13="Gross",N('Option A'!$E$16),0))/12+((N('Option A'!$E$12)+N('Option A'!$E$13))/12+IF(AND(V119&gt;=Scenario!$B$10,MOD(V119-Scenario!$B$10,Scenario!$B$18)=0),0*0+0,0)+IF(V119=1,0*0+0,0)+IF(V119=Scenario!$B$11,0,0)),"INSUFFICIENT FUNDS")))</f>
        <v/>
      </c>
      <c r="Z119" s="6" t="str">
        <f>IF(V119&gt;Scenario!$B$11,"",IF(V$2&lt;&gt;"Ready",V$2,IF(ISNUMBER(W119),IF((W119+X119)*(1+Scenario!$B$12/12)-Y119&lt;0,"INSUFFICIENT FUNDS",(W119+X119)*(1+Scenario!$B$12/12)-Y119),"INSUFFICIENT FUNDS")))</f>
        <v/>
      </c>
      <c r="AA119" s="6" t="str">
        <f>IF(V119&gt;Scenario!$B$11,"",IF(V$2&lt;&gt;"Ready",V$2,IF(ISNUMBER(Z119),AA118+Y119,"INSUFFICIENT FUNDS")))</f>
        <v/>
      </c>
      <c r="AB119" t="str">
        <f>IF(V119&gt;Scenario!$B$11,"",IF(V$2&lt;&gt;"Ready",V$2,IF(ISNUMBER(Z119),"OK","INSUFFICIENT FUNDS")))</f>
        <v/>
      </c>
      <c r="AC119">
        <v>115</v>
      </c>
      <c r="AD119" s="6" t="str">
        <f>IF(AC119&gt;Scenario!$B$11,"",IF(AC$2&lt;&gt;"Ready",AC$2,IF(AI118="OK",AG118,"INSUFFICIENT FUNDS")))</f>
        <v/>
      </c>
      <c r="AE119" s="6" t="str">
        <f>IF(AC119&gt;Scenario!$B$11,"",IF(AC$2&lt;&gt;"Ready",AC$2,IF(ISNUMBER(AD119),IF(AND(AC119&gt;=Scenario!$B$10,MOD(AC119-Scenario!$B$10,Scenario!$B$18)=0),Scenario!$B$8,0),"INSUFFICIENT FUNDS")))</f>
        <v/>
      </c>
      <c r="AF119" s="6" t="str">
        <f>IF(AC119&gt;Scenario!$B$11,"",IF(AC$2&lt;&gt;"Ready",AC$2,IF(ISNUMBER(AD119),(AD119+AE119)*(N('Option A'!$E$14)+N('Option A'!$E$15)+IF(Scenario!$B$13="Gross",0,0))/12+((N('Option A'!$E$12)+N('Option A'!$E$13))/12+IF(AND(AC119&gt;=Scenario!$B$10,MOD(AC119-Scenario!$B$10,Scenario!$B$18)=0),N('Option A'!$E$17)*N('Option A'!$E$18)+N('Option A'!$E$20),0)+IF(AC119=1,N('Option A'!$E$17)*N('Option A'!$E$19)+N('Option A'!$E$21),0)+IF(AC119=Scenario!$B$11,N('Option A'!$E$22),0)),"INSUFFICIENT FUNDS")))</f>
        <v/>
      </c>
      <c r="AG119" s="6" t="str">
        <f>IF(AC119&gt;Scenario!$B$11,"",IF(AC$2&lt;&gt;"Ready",AC$2,IF(ISNUMBER(AD119),IF((AD119+AE119)*(1+Scenario!$B$12/12)-AF119&lt;0,"INSUFFICIENT FUNDS",(AD119+AE119)*(1+Scenario!$B$12/12)-AF119),"INSUFFICIENT FUNDS")))</f>
        <v/>
      </c>
      <c r="AH119" s="6" t="str">
        <f>IF(AC119&gt;Scenario!$B$11,"",IF(AC$2&lt;&gt;"Ready",AC$2,IF(ISNUMBER(AG119),AH118+AF119,"INSUFFICIENT FUNDS")))</f>
        <v/>
      </c>
      <c r="AI119" t="str">
        <f>IF(AC119&gt;Scenario!$B$11,"",IF(AC$2&lt;&gt;"Ready",AC$2,IF(ISNUMBER(AG119),"OK","INSUFFICIENT FUNDS")))</f>
        <v/>
      </c>
      <c r="AJ119">
        <v>115</v>
      </c>
      <c r="AK119" s="6" t="str">
        <f>IF(AJ119&gt;Scenario!$B$11,"",IF(AJ$2&lt;&gt;"Ready",AJ$2,IF(AP118="OK",AN118,"INSUFFICIENT FUNDS")))</f>
        <v/>
      </c>
      <c r="AL119" s="6" t="str">
        <f>IF(AJ119&gt;Scenario!$B$11,"",IF(AJ$2&lt;&gt;"Ready",AJ$2,IF(ISNUMBER(AK119),IF(AND(AJ119&gt;=Scenario!$B$10,MOD(AJ119-Scenario!$B$10,Scenario!$B$18)=0),Scenario!$B$8,0),"INSUFFICIENT FUNDS")))</f>
        <v/>
      </c>
      <c r="AM119" s="6" t="str">
        <f>IF(AJ119&gt;Scenario!$B$11,"",IF(AJ$2&lt;&gt;"Ready",AJ$2,IF(ISNUMBER(AK119),(AK119+AL119)*(0+0+IF(Scenario!$B$13="Gross",0,0))/12+((0+0)/12+IF(AND(AJ119&gt;=Scenario!$B$10,MOD(AJ119-Scenario!$B$10,Scenario!$B$18)=0),0*0+0,0)+IF(AJ119=1,0*0+0,0)+IF(AJ119=Scenario!$B$11,0,0)),"INSUFFICIENT FUNDS")))</f>
        <v/>
      </c>
      <c r="AN119" s="6" t="str">
        <f>IF(AJ119&gt;Scenario!$B$11,"",IF(AJ$2&lt;&gt;"Ready",AJ$2,IF(ISNUMBER(AK119),IF((AK119+AL119)*(1+Scenario!$B$12/12)-AM119&lt;0,"INSUFFICIENT FUNDS",(AK119+AL119)*(1+Scenario!$B$12/12)-AM119),"INSUFFICIENT FUNDS")))</f>
        <v/>
      </c>
      <c r="AO119" s="6" t="str">
        <f>IF(AJ119&gt;Scenario!$B$11,"",IF(AJ$2&lt;&gt;"Ready",AJ$2,IF(ISNUMBER(AN119),AO118+AM119,"INSUFFICIENT FUNDS")))</f>
        <v/>
      </c>
      <c r="AP119" t="str">
        <f>IF(AJ119&gt;Scenario!$B$11,"",IF(AJ$2&lt;&gt;"Ready",AJ$2,IF(ISNUMBER(AN119),"OK","INSUFFICIENT FUNDS")))</f>
        <v/>
      </c>
    </row>
    <row r="120" spans="1:42" ht="32.1" customHeight="1" x14ac:dyDescent="0.2">
      <c r="A120">
        <v>116</v>
      </c>
      <c r="B120" s="6" t="str">
        <f>IF(A120&gt;Scenario!$B$11,"",IF(A$2&lt;&gt;"Ready",A$2,IF(G119="OK",E119,"INSUFFICIENT FUNDS")))</f>
        <v/>
      </c>
      <c r="C120" s="6" t="str">
        <f>IF(A120&gt;Scenario!$B$11,"",IF(A$2&lt;&gt;"Ready",A$2,IF(ISNUMBER(B120),IF(AND(A120&gt;=Scenario!$B$10,MOD(A120-Scenario!$B$10,Scenario!$B$18)=0),Scenario!$B$8,0),"INSUFFICIENT FUNDS")))</f>
        <v/>
      </c>
      <c r="D120" s="6" t="str">
        <f>IF(A120&gt;Scenario!$B$11,"",IF(A$2&lt;&gt;"Ready",A$2,IF(ISNUMBER(B120),(B120+C120)*(N('Option A'!$E$14)+N('Option A'!$E$15)+IF(Scenario!$B$13="Gross",N('Option A'!$E$16),0))/12+((N('Option A'!$E$12)+N('Option A'!$E$13))/12+IF(AND(A120&gt;=Scenario!$B$10,MOD(A120-Scenario!$B$10,Scenario!$B$18)=0),N('Option A'!$E$17)*N('Option A'!$E$18)+N('Option A'!$E$20),0)+IF(A120=1,N('Option A'!$E$17)*N('Option A'!$E$19)+N('Option A'!$E$21),0)+IF(A120=Scenario!$B$11,N('Option A'!$E$22),0)),"INSUFFICIENT FUNDS")))</f>
        <v/>
      </c>
      <c r="E120" s="6" t="str">
        <f>IF(A120&gt;Scenario!$B$11,"",IF(A$2&lt;&gt;"Ready",A$2,IF(ISNUMBER(B120),IF((B120+C120)*(1+Scenario!$B$12/12)-D120&lt;0,"INSUFFICIENT FUNDS",(B120+C120)*(1+Scenario!$B$12/12)-D120),"INSUFFICIENT FUNDS")))</f>
        <v/>
      </c>
      <c r="F120" s="6" t="str">
        <f>IF(A120&gt;Scenario!$B$11,"",IF(A$2&lt;&gt;"Ready",A$2,IF(ISNUMBER(E120),F119+D120,"INSUFFICIENT FUNDS")))</f>
        <v/>
      </c>
      <c r="G120" t="str">
        <f>IF(A120&gt;Scenario!$B$11,"",IF(A$2&lt;&gt;"Ready",A$2,IF(ISNUMBER(E120),"OK","INSUFFICIENT FUNDS")))</f>
        <v/>
      </c>
      <c r="H120">
        <v>116</v>
      </c>
      <c r="I120" s="6" t="str">
        <f>IF(H120&gt;Scenario!$B$11,"",IF(H$2&lt;&gt;"Ready",H$2,IF(N119="OK",L119,"INSUFFICIENT FUNDS")))</f>
        <v/>
      </c>
      <c r="J120" s="6" t="str">
        <f>IF(H120&gt;Scenario!$B$11,"",IF(H$2&lt;&gt;"Ready",H$2,IF(ISNUMBER(I120),IF(AND(H120&gt;=Scenario!$B$10,MOD(H120-Scenario!$B$10,Scenario!$B$18)=0),Scenario!$B$8,0),"INSUFFICIENT FUNDS")))</f>
        <v/>
      </c>
      <c r="K120" s="6" t="str">
        <f>IF(H120&gt;Scenario!$B$11,"",IF(H$2&lt;&gt;"Ready",H$2,IF(ISNUMBER(I120),(I120+J120)*(N('Option A'!$E$14)+N('Option A'!$E$15)+IF(Scenario!$B$13="Gross",N('Option A'!$E$16),0))/12+((0+0)/12+IF(AND(H120&gt;=Scenario!$B$10,MOD(H120-Scenario!$B$10,Scenario!$B$18)=0),N('Option A'!$E$17)*N('Option A'!$E$18)+N('Option A'!$E$20),0)+IF(H120=1,N('Option A'!$E$17)*N('Option A'!$E$19)+N('Option A'!$E$21),0)+IF(H120=Scenario!$B$11,N('Option A'!$E$22),0)),"INSUFFICIENT FUNDS")))</f>
        <v/>
      </c>
      <c r="L120" s="6" t="str">
        <f>IF(H120&gt;Scenario!$B$11,"",IF(H$2&lt;&gt;"Ready",H$2,IF(ISNUMBER(I120),IF((I120+J120)*(1+Scenario!$B$12/12)-K120&lt;0,"INSUFFICIENT FUNDS",(I120+J120)*(1+Scenario!$B$12/12)-K120),"INSUFFICIENT FUNDS")))</f>
        <v/>
      </c>
      <c r="M120" s="6" t="str">
        <f>IF(H120&gt;Scenario!$B$11,"",IF(H$2&lt;&gt;"Ready",H$2,IF(ISNUMBER(L120),M119+K120,"INSUFFICIENT FUNDS")))</f>
        <v/>
      </c>
      <c r="N120" t="str">
        <f>IF(H120&gt;Scenario!$B$11,"",IF(H$2&lt;&gt;"Ready",H$2,IF(ISNUMBER(L120),"OK","INSUFFICIENT FUNDS")))</f>
        <v/>
      </c>
      <c r="O120">
        <v>116</v>
      </c>
      <c r="P120" s="6" t="str">
        <f>IF(O120&gt;Scenario!$B$11,"",IF(O$2&lt;&gt;"Ready",O$2,IF(U119="OK",S119,"INSUFFICIENT FUNDS")))</f>
        <v/>
      </c>
      <c r="Q120" s="6" t="str">
        <f>IF(O120&gt;Scenario!$B$11,"",IF(O$2&lt;&gt;"Ready",O$2,IF(ISNUMBER(P120),IF(AND(O120&gt;=Scenario!$B$10,MOD(O120-Scenario!$B$10,Scenario!$B$18)=0),Scenario!$B$8,0),"INSUFFICIENT FUNDS")))</f>
        <v/>
      </c>
      <c r="R120" s="6" t="str">
        <f>IF(O120&gt;Scenario!$B$11,"",IF(O$2&lt;&gt;"Ready",O$2,IF(ISNUMBER(P120),(P120+Q120)*(0+N('Option A'!$E$15)+IF(Scenario!$B$13="Gross",N('Option A'!$E$16),0))/12+((N('Option A'!$E$12)+N('Option A'!$E$13))/12+IF(AND(O120&gt;=Scenario!$B$10,MOD(O120-Scenario!$B$10,Scenario!$B$18)=0),N('Option A'!$E$17)*N('Option A'!$E$18)+N('Option A'!$E$20),0)+IF(O120=1,N('Option A'!$E$17)*N('Option A'!$E$19)+N('Option A'!$E$21),0)+IF(O120=Scenario!$B$11,N('Option A'!$E$22),0)),"INSUFFICIENT FUNDS")))</f>
        <v/>
      </c>
      <c r="S120" s="6" t="str">
        <f>IF(O120&gt;Scenario!$B$11,"",IF(O$2&lt;&gt;"Ready",O$2,IF(ISNUMBER(P120),IF((P120+Q120)*(1+Scenario!$B$12/12)-R120&lt;0,"INSUFFICIENT FUNDS",(P120+Q120)*(1+Scenario!$B$12/12)-R120),"INSUFFICIENT FUNDS")))</f>
        <v/>
      </c>
      <c r="T120" s="6" t="str">
        <f>IF(O120&gt;Scenario!$B$11,"",IF(O$2&lt;&gt;"Ready",O$2,IF(ISNUMBER(S120),T119+R120,"INSUFFICIENT FUNDS")))</f>
        <v/>
      </c>
      <c r="U120" t="str">
        <f>IF(O120&gt;Scenario!$B$11,"",IF(O$2&lt;&gt;"Ready",O$2,IF(ISNUMBER(S120),"OK","INSUFFICIENT FUNDS")))</f>
        <v/>
      </c>
      <c r="V120">
        <v>116</v>
      </c>
      <c r="W120" s="6" t="str">
        <f>IF(V120&gt;Scenario!$B$11,"",IF(V$2&lt;&gt;"Ready",V$2,IF(AB119="OK",Z119,"INSUFFICIENT FUNDS")))</f>
        <v/>
      </c>
      <c r="X120" s="6" t="str">
        <f>IF(V120&gt;Scenario!$B$11,"",IF(V$2&lt;&gt;"Ready",V$2,IF(ISNUMBER(W120),IF(AND(V120&gt;=Scenario!$B$10,MOD(V120-Scenario!$B$10,Scenario!$B$18)=0),Scenario!$B$8,0),"INSUFFICIENT FUNDS")))</f>
        <v/>
      </c>
      <c r="Y120" s="6" t="str">
        <f>IF(V120&gt;Scenario!$B$11,"",IF(V$2&lt;&gt;"Ready",V$2,IF(ISNUMBER(W120),(W120+X120)*(N('Option A'!$E$14)+N('Option A'!$E$15)+IF(Scenario!$B$13="Gross",N('Option A'!$E$16),0))/12+((N('Option A'!$E$12)+N('Option A'!$E$13))/12+IF(AND(V120&gt;=Scenario!$B$10,MOD(V120-Scenario!$B$10,Scenario!$B$18)=0),0*0+0,0)+IF(V120=1,0*0+0,0)+IF(V120=Scenario!$B$11,0,0)),"INSUFFICIENT FUNDS")))</f>
        <v/>
      </c>
      <c r="Z120" s="6" t="str">
        <f>IF(V120&gt;Scenario!$B$11,"",IF(V$2&lt;&gt;"Ready",V$2,IF(ISNUMBER(W120),IF((W120+X120)*(1+Scenario!$B$12/12)-Y120&lt;0,"INSUFFICIENT FUNDS",(W120+X120)*(1+Scenario!$B$12/12)-Y120),"INSUFFICIENT FUNDS")))</f>
        <v/>
      </c>
      <c r="AA120" s="6" t="str">
        <f>IF(V120&gt;Scenario!$B$11,"",IF(V$2&lt;&gt;"Ready",V$2,IF(ISNUMBER(Z120),AA119+Y120,"INSUFFICIENT FUNDS")))</f>
        <v/>
      </c>
      <c r="AB120" t="str">
        <f>IF(V120&gt;Scenario!$B$11,"",IF(V$2&lt;&gt;"Ready",V$2,IF(ISNUMBER(Z120),"OK","INSUFFICIENT FUNDS")))</f>
        <v/>
      </c>
      <c r="AC120">
        <v>116</v>
      </c>
      <c r="AD120" s="6" t="str">
        <f>IF(AC120&gt;Scenario!$B$11,"",IF(AC$2&lt;&gt;"Ready",AC$2,IF(AI119="OK",AG119,"INSUFFICIENT FUNDS")))</f>
        <v/>
      </c>
      <c r="AE120" s="6" t="str">
        <f>IF(AC120&gt;Scenario!$B$11,"",IF(AC$2&lt;&gt;"Ready",AC$2,IF(ISNUMBER(AD120),IF(AND(AC120&gt;=Scenario!$B$10,MOD(AC120-Scenario!$B$10,Scenario!$B$18)=0),Scenario!$B$8,0),"INSUFFICIENT FUNDS")))</f>
        <v/>
      </c>
      <c r="AF120" s="6" t="str">
        <f>IF(AC120&gt;Scenario!$B$11,"",IF(AC$2&lt;&gt;"Ready",AC$2,IF(ISNUMBER(AD120),(AD120+AE120)*(N('Option A'!$E$14)+N('Option A'!$E$15)+IF(Scenario!$B$13="Gross",0,0))/12+((N('Option A'!$E$12)+N('Option A'!$E$13))/12+IF(AND(AC120&gt;=Scenario!$B$10,MOD(AC120-Scenario!$B$10,Scenario!$B$18)=0),N('Option A'!$E$17)*N('Option A'!$E$18)+N('Option A'!$E$20),0)+IF(AC120=1,N('Option A'!$E$17)*N('Option A'!$E$19)+N('Option A'!$E$21),0)+IF(AC120=Scenario!$B$11,N('Option A'!$E$22),0)),"INSUFFICIENT FUNDS")))</f>
        <v/>
      </c>
      <c r="AG120" s="6" t="str">
        <f>IF(AC120&gt;Scenario!$B$11,"",IF(AC$2&lt;&gt;"Ready",AC$2,IF(ISNUMBER(AD120),IF((AD120+AE120)*(1+Scenario!$B$12/12)-AF120&lt;0,"INSUFFICIENT FUNDS",(AD120+AE120)*(1+Scenario!$B$12/12)-AF120),"INSUFFICIENT FUNDS")))</f>
        <v/>
      </c>
      <c r="AH120" s="6" t="str">
        <f>IF(AC120&gt;Scenario!$B$11,"",IF(AC$2&lt;&gt;"Ready",AC$2,IF(ISNUMBER(AG120),AH119+AF120,"INSUFFICIENT FUNDS")))</f>
        <v/>
      </c>
      <c r="AI120" t="str">
        <f>IF(AC120&gt;Scenario!$B$11,"",IF(AC$2&lt;&gt;"Ready",AC$2,IF(ISNUMBER(AG120),"OK","INSUFFICIENT FUNDS")))</f>
        <v/>
      </c>
      <c r="AJ120">
        <v>116</v>
      </c>
      <c r="AK120" s="6" t="str">
        <f>IF(AJ120&gt;Scenario!$B$11,"",IF(AJ$2&lt;&gt;"Ready",AJ$2,IF(AP119="OK",AN119,"INSUFFICIENT FUNDS")))</f>
        <v/>
      </c>
      <c r="AL120" s="6" t="str">
        <f>IF(AJ120&gt;Scenario!$B$11,"",IF(AJ$2&lt;&gt;"Ready",AJ$2,IF(ISNUMBER(AK120),IF(AND(AJ120&gt;=Scenario!$B$10,MOD(AJ120-Scenario!$B$10,Scenario!$B$18)=0),Scenario!$B$8,0),"INSUFFICIENT FUNDS")))</f>
        <v/>
      </c>
      <c r="AM120" s="6" t="str">
        <f>IF(AJ120&gt;Scenario!$B$11,"",IF(AJ$2&lt;&gt;"Ready",AJ$2,IF(ISNUMBER(AK120),(AK120+AL120)*(0+0+IF(Scenario!$B$13="Gross",0,0))/12+((0+0)/12+IF(AND(AJ120&gt;=Scenario!$B$10,MOD(AJ120-Scenario!$B$10,Scenario!$B$18)=0),0*0+0,0)+IF(AJ120=1,0*0+0,0)+IF(AJ120=Scenario!$B$11,0,0)),"INSUFFICIENT FUNDS")))</f>
        <v/>
      </c>
      <c r="AN120" s="6" t="str">
        <f>IF(AJ120&gt;Scenario!$B$11,"",IF(AJ$2&lt;&gt;"Ready",AJ$2,IF(ISNUMBER(AK120),IF((AK120+AL120)*(1+Scenario!$B$12/12)-AM120&lt;0,"INSUFFICIENT FUNDS",(AK120+AL120)*(1+Scenario!$B$12/12)-AM120),"INSUFFICIENT FUNDS")))</f>
        <v/>
      </c>
      <c r="AO120" s="6" t="str">
        <f>IF(AJ120&gt;Scenario!$B$11,"",IF(AJ$2&lt;&gt;"Ready",AJ$2,IF(ISNUMBER(AN120),AO119+AM120,"INSUFFICIENT FUNDS")))</f>
        <v/>
      </c>
      <c r="AP120" t="str">
        <f>IF(AJ120&gt;Scenario!$B$11,"",IF(AJ$2&lt;&gt;"Ready",AJ$2,IF(ISNUMBER(AN120),"OK","INSUFFICIENT FUNDS")))</f>
        <v/>
      </c>
    </row>
    <row r="121" spans="1:42" ht="32.1" customHeight="1" x14ac:dyDescent="0.2">
      <c r="A121">
        <v>117</v>
      </c>
      <c r="B121" s="6" t="str">
        <f>IF(A121&gt;Scenario!$B$11,"",IF(A$2&lt;&gt;"Ready",A$2,IF(G120="OK",E120,"INSUFFICIENT FUNDS")))</f>
        <v/>
      </c>
      <c r="C121" s="6" t="str">
        <f>IF(A121&gt;Scenario!$B$11,"",IF(A$2&lt;&gt;"Ready",A$2,IF(ISNUMBER(B121),IF(AND(A121&gt;=Scenario!$B$10,MOD(A121-Scenario!$B$10,Scenario!$B$18)=0),Scenario!$B$8,0),"INSUFFICIENT FUNDS")))</f>
        <v/>
      </c>
      <c r="D121" s="6" t="str">
        <f>IF(A121&gt;Scenario!$B$11,"",IF(A$2&lt;&gt;"Ready",A$2,IF(ISNUMBER(B121),(B121+C121)*(N('Option A'!$E$14)+N('Option A'!$E$15)+IF(Scenario!$B$13="Gross",N('Option A'!$E$16),0))/12+((N('Option A'!$E$12)+N('Option A'!$E$13))/12+IF(AND(A121&gt;=Scenario!$B$10,MOD(A121-Scenario!$B$10,Scenario!$B$18)=0),N('Option A'!$E$17)*N('Option A'!$E$18)+N('Option A'!$E$20),0)+IF(A121=1,N('Option A'!$E$17)*N('Option A'!$E$19)+N('Option A'!$E$21),0)+IF(A121=Scenario!$B$11,N('Option A'!$E$22),0)),"INSUFFICIENT FUNDS")))</f>
        <v/>
      </c>
      <c r="E121" s="6" t="str">
        <f>IF(A121&gt;Scenario!$B$11,"",IF(A$2&lt;&gt;"Ready",A$2,IF(ISNUMBER(B121),IF((B121+C121)*(1+Scenario!$B$12/12)-D121&lt;0,"INSUFFICIENT FUNDS",(B121+C121)*(1+Scenario!$B$12/12)-D121),"INSUFFICIENT FUNDS")))</f>
        <v/>
      </c>
      <c r="F121" s="6" t="str">
        <f>IF(A121&gt;Scenario!$B$11,"",IF(A$2&lt;&gt;"Ready",A$2,IF(ISNUMBER(E121),F120+D121,"INSUFFICIENT FUNDS")))</f>
        <v/>
      </c>
      <c r="G121" t="str">
        <f>IF(A121&gt;Scenario!$B$11,"",IF(A$2&lt;&gt;"Ready",A$2,IF(ISNUMBER(E121),"OK","INSUFFICIENT FUNDS")))</f>
        <v/>
      </c>
      <c r="H121">
        <v>117</v>
      </c>
      <c r="I121" s="6" t="str">
        <f>IF(H121&gt;Scenario!$B$11,"",IF(H$2&lt;&gt;"Ready",H$2,IF(N120="OK",L120,"INSUFFICIENT FUNDS")))</f>
        <v/>
      </c>
      <c r="J121" s="6" t="str">
        <f>IF(H121&gt;Scenario!$B$11,"",IF(H$2&lt;&gt;"Ready",H$2,IF(ISNUMBER(I121),IF(AND(H121&gt;=Scenario!$B$10,MOD(H121-Scenario!$B$10,Scenario!$B$18)=0),Scenario!$B$8,0),"INSUFFICIENT FUNDS")))</f>
        <v/>
      </c>
      <c r="K121" s="6" t="str">
        <f>IF(H121&gt;Scenario!$B$11,"",IF(H$2&lt;&gt;"Ready",H$2,IF(ISNUMBER(I121),(I121+J121)*(N('Option A'!$E$14)+N('Option A'!$E$15)+IF(Scenario!$B$13="Gross",N('Option A'!$E$16),0))/12+((0+0)/12+IF(AND(H121&gt;=Scenario!$B$10,MOD(H121-Scenario!$B$10,Scenario!$B$18)=0),N('Option A'!$E$17)*N('Option A'!$E$18)+N('Option A'!$E$20),0)+IF(H121=1,N('Option A'!$E$17)*N('Option A'!$E$19)+N('Option A'!$E$21),0)+IF(H121=Scenario!$B$11,N('Option A'!$E$22),0)),"INSUFFICIENT FUNDS")))</f>
        <v/>
      </c>
      <c r="L121" s="6" t="str">
        <f>IF(H121&gt;Scenario!$B$11,"",IF(H$2&lt;&gt;"Ready",H$2,IF(ISNUMBER(I121),IF((I121+J121)*(1+Scenario!$B$12/12)-K121&lt;0,"INSUFFICIENT FUNDS",(I121+J121)*(1+Scenario!$B$12/12)-K121),"INSUFFICIENT FUNDS")))</f>
        <v/>
      </c>
      <c r="M121" s="6" t="str">
        <f>IF(H121&gt;Scenario!$B$11,"",IF(H$2&lt;&gt;"Ready",H$2,IF(ISNUMBER(L121),M120+K121,"INSUFFICIENT FUNDS")))</f>
        <v/>
      </c>
      <c r="N121" t="str">
        <f>IF(H121&gt;Scenario!$B$11,"",IF(H$2&lt;&gt;"Ready",H$2,IF(ISNUMBER(L121),"OK","INSUFFICIENT FUNDS")))</f>
        <v/>
      </c>
      <c r="O121">
        <v>117</v>
      </c>
      <c r="P121" s="6" t="str">
        <f>IF(O121&gt;Scenario!$B$11,"",IF(O$2&lt;&gt;"Ready",O$2,IF(U120="OK",S120,"INSUFFICIENT FUNDS")))</f>
        <v/>
      </c>
      <c r="Q121" s="6" t="str">
        <f>IF(O121&gt;Scenario!$B$11,"",IF(O$2&lt;&gt;"Ready",O$2,IF(ISNUMBER(P121),IF(AND(O121&gt;=Scenario!$B$10,MOD(O121-Scenario!$B$10,Scenario!$B$18)=0),Scenario!$B$8,0),"INSUFFICIENT FUNDS")))</f>
        <v/>
      </c>
      <c r="R121" s="6" t="str">
        <f>IF(O121&gt;Scenario!$B$11,"",IF(O$2&lt;&gt;"Ready",O$2,IF(ISNUMBER(P121),(P121+Q121)*(0+N('Option A'!$E$15)+IF(Scenario!$B$13="Gross",N('Option A'!$E$16),0))/12+((N('Option A'!$E$12)+N('Option A'!$E$13))/12+IF(AND(O121&gt;=Scenario!$B$10,MOD(O121-Scenario!$B$10,Scenario!$B$18)=0),N('Option A'!$E$17)*N('Option A'!$E$18)+N('Option A'!$E$20),0)+IF(O121=1,N('Option A'!$E$17)*N('Option A'!$E$19)+N('Option A'!$E$21),0)+IF(O121=Scenario!$B$11,N('Option A'!$E$22),0)),"INSUFFICIENT FUNDS")))</f>
        <v/>
      </c>
      <c r="S121" s="6" t="str">
        <f>IF(O121&gt;Scenario!$B$11,"",IF(O$2&lt;&gt;"Ready",O$2,IF(ISNUMBER(P121),IF((P121+Q121)*(1+Scenario!$B$12/12)-R121&lt;0,"INSUFFICIENT FUNDS",(P121+Q121)*(1+Scenario!$B$12/12)-R121),"INSUFFICIENT FUNDS")))</f>
        <v/>
      </c>
      <c r="T121" s="6" t="str">
        <f>IF(O121&gt;Scenario!$B$11,"",IF(O$2&lt;&gt;"Ready",O$2,IF(ISNUMBER(S121),T120+R121,"INSUFFICIENT FUNDS")))</f>
        <v/>
      </c>
      <c r="U121" t="str">
        <f>IF(O121&gt;Scenario!$B$11,"",IF(O$2&lt;&gt;"Ready",O$2,IF(ISNUMBER(S121),"OK","INSUFFICIENT FUNDS")))</f>
        <v/>
      </c>
      <c r="V121">
        <v>117</v>
      </c>
      <c r="W121" s="6" t="str">
        <f>IF(V121&gt;Scenario!$B$11,"",IF(V$2&lt;&gt;"Ready",V$2,IF(AB120="OK",Z120,"INSUFFICIENT FUNDS")))</f>
        <v/>
      </c>
      <c r="X121" s="6" t="str">
        <f>IF(V121&gt;Scenario!$B$11,"",IF(V$2&lt;&gt;"Ready",V$2,IF(ISNUMBER(W121),IF(AND(V121&gt;=Scenario!$B$10,MOD(V121-Scenario!$B$10,Scenario!$B$18)=0),Scenario!$B$8,0),"INSUFFICIENT FUNDS")))</f>
        <v/>
      </c>
      <c r="Y121" s="6" t="str">
        <f>IF(V121&gt;Scenario!$B$11,"",IF(V$2&lt;&gt;"Ready",V$2,IF(ISNUMBER(W121),(W121+X121)*(N('Option A'!$E$14)+N('Option A'!$E$15)+IF(Scenario!$B$13="Gross",N('Option A'!$E$16),0))/12+((N('Option A'!$E$12)+N('Option A'!$E$13))/12+IF(AND(V121&gt;=Scenario!$B$10,MOD(V121-Scenario!$B$10,Scenario!$B$18)=0),0*0+0,0)+IF(V121=1,0*0+0,0)+IF(V121=Scenario!$B$11,0,0)),"INSUFFICIENT FUNDS")))</f>
        <v/>
      </c>
      <c r="Z121" s="6" t="str">
        <f>IF(V121&gt;Scenario!$B$11,"",IF(V$2&lt;&gt;"Ready",V$2,IF(ISNUMBER(W121),IF((W121+X121)*(1+Scenario!$B$12/12)-Y121&lt;0,"INSUFFICIENT FUNDS",(W121+X121)*(1+Scenario!$B$12/12)-Y121),"INSUFFICIENT FUNDS")))</f>
        <v/>
      </c>
      <c r="AA121" s="6" t="str">
        <f>IF(V121&gt;Scenario!$B$11,"",IF(V$2&lt;&gt;"Ready",V$2,IF(ISNUMBER(Z121),AA120+Y121,"INSUFFICIENT FUNDS")))</f>
        <v/>
      </c>
      <c r="AB121" t="str">
        <f>IF(V121&gt;Scenario!$B$11,"",IF(V$2&lt;&gt;"Ready",V$2,IF(ISNUMBER(Z121),"OK","INSUFFICIENT FUNDS")))</f>
        <v/>
      </c>
      <c r="AC121">
        <v>117</v>
      </c>
      <c r="AD121" s="6" t="str">
        <f>IF(AC121&gt;Scenario!$B$11,"",IF(AC$2&lt;&gt;"Ready",AC$2,IF(AI120="OK",AG120,"INSUFFICIENT FUNDS")))</f>
        <v/>
      </c>
      <c r="AE121" s="6" t="str">
        <f>IF(AC121&gt;Scenario!$B$11,"",IF(AC$2&lt;&gt;"Ready",AC$2,IF(ISNUMBER(AD121),IF(AND(AC121&gt;=Scenario!$B$10,MOD(AC121-Scenario!$B$10,Scenario!$B$18)=0),Scenario!$B$8,0),"INSUFFICIENT FUNDS")))</f>
        <v/>
      </c>
      <c r="AF121" s="6" t="str">
        <f>IF(AC121&gt;Scenario!$B$11,"",IF(AC$2&lt;&gt;"Ready",AC$2,IF(ISNUMBER(AD121),(AD121+AE121)*(N('Option A'!$E$14)+N('Option A'!$E$15)+IF(Scenario!$B$13="Gross",0,0))/12+((N('Option A'!$E$12)+N('Option A'!$E$13))/12+IF(AND(AC121&gt;=Scenario!$B$10,MOD(AC121-Scenario!$B$10,Scenario!$B$18)=0),N('Option A'!$E$17)*N('Option A'!$E$18)+N('Option A'!$E$20),0)+IF(AC121=1,N('Option A'!$E$17)*N('Option A'!$E$19)+N('Option A'!$E$21),0)+IF(AC121=Scenario!$B$11,N('Option A'!$E$22),0)),"INSUFFICIENT FUNDS")))</f>
        <v/>
      </c>
      <c r="AG121" s="6" t="str">
        <f>IF(AC121&gt;Scenario!$B$11,"",IF(AC$2&lt;&gt;"Ready",AC$2,IF(ISNUMBER(AD121),IF((AD121+AE121)*(1+Scenario!$B$12/12)-AF121&lt;0,"INSUFFICIENT FUNDS",(AD121+AE121)*(1+Scenario!$B$12/12)-AF121),"INSUFFICIENT FUNDS")))</f>
        <v/>
      </c>
      <c r="AH121" s="6" t="str">
        <f>IF(AC121&gt;Scenario!$B$11,"",IF(AC$2&lt;&gt;"Ready",AC$2,IF(ISNUMBER(AG121),AH120+AF121,"INSUFFICIENT FUNDS")))</f>
        <v/>
      </c>
      <c r="AI121" t="str">
        <f>IF(AC121&gt;Scenario!$B$11,"",IF(AC$2&lt;&gt;"Ready",AC$2,IF(ISNUMBER(AG121),"OK","INSUFFICIENT FUNDS")))</f>
        <v/>
      </c>
      <c r="AJ121">
        <v>117</v>
      </c>
      <c r="AK121" s="6" t="str">
        <f>IF(AJ121&gt;Scenario!$B$11,"",IF(AJ$2&lt;&gt;"Ready",AJ$2,IF(AP120="OK",AN120,"INSUFFICIENT FUNDS")))</f>
        <v/>
      </c>
      <c r="AL121" s="6" t="str">
        <f>IF(AJ121&gt;Scenario!$B$11,"",IF(AJ$2&lt;&gt;"Ready",AJ$2,IF(ISNUMBER(AK121),IF(AND(AJ121&gt;=Scenario!$B$10,MOD(AJ121-Scenario!$B$10,Scenario!$B$18)=0),Scenario!$B$8,0),"INSUFFICIENT FUNDS")))</f>
        <v/>
      </c>
      <c r="AM121" s="6" t="str">
        <f>IF(AJ121&gt;Scenario!$B$11,"",IF(AJ$2&lt;&gt;"Ready",AJ$2,IF(ISNUMBER(AK121),(AK121+AL121)*(0+0+IF(Scenario!$B$13="Gross",0,0))/12+((0+0)/12+IF(AND(AJ121&gt;=Scenario!$B$10,MOD(AJ121-Scenario!$B$10,Scenario!$B$18)=0),0*0+0,0)+IF(AJ121=1,0*0+0,0)+IF(AJ121=Scenario!$B$11,0,0)),"INSUFFICIENT FUNDS")))</f>
        <v/>
      </c>
      <c r="AN121" s="6" t="str">
        <f>IF(AJ121&gt;Scenario!$B$11,"",IF(AJ$2&lt;&gt;"Ready",AJ$2,IF(ISNUMBER(AK121),IF((AK121+AL121)*(1+Scenario!$B$12/12)-AM121&lt;0,"INSUFFICIENT FUNDS",(AK121+AL121)*(1+Scenario!$B$12/12)-AM121),"INSUFFICIENT FUNDS")))</f>
        <v/>
      </c>
      <c r="AO121" s="6" t="str">
        <f>IF(AJ121&gt;Scenario!$B$11,"",IF(AJ$2&lt;&gt;"Ready",AJ$2,IF(ISNUMBER(AN121),AO120+AM121,"INSUFFICIENT FUNDS")))</f>
        <v/>
      </c>
      <c r="AP121" t="str">
        <f>IF(AJ121&gt;Scenario!$B$11,"",IF(AJ$2&lt;&gt;"Ready",AJ$2,IF(ISNUMBER(AN121),"OK","INSUFFICIENT FUNDS")))</f>
        <v/>
      </c>
    </row>
    <row r="122" spans="1:42" ht="32.1" customHeight="1" x14ac:dyDescent="0.2">
      <c r="A122">
        <v>118</v>
      </c>
      <c r="B122" s="6" t="str">
        <f>IF(A122&gt;Scenario!$B$11,"",IF(A$2&lt;&gt;"Ready",A$2,IF(G121="OK",E121,"INSUFFICIENT FUNDS")))</f>
        <v/>
      </c>
      <c r="C122" s="6" t="str">
        <f>IF(A122&gt;Scenario!$B$11,"",IF(A$2&lt;&gt;"Ready",A$2,IF(ISNUMBER(B122),IF(AND(A122&gt;=Scenario!$B$10,MOD(A122-Scenario!$B$10,Scenario!$B$18)=0),Scenario!$B$8,0),"INSUFFICIENT FUNDS")))</f>
        <v/>
      </c>
      <c r="D122" s="6" t="str">
        <f>IF(A122&gt;Scenario!$B$11,"",IF(A$2&lt;&gt;"Ready",A$2,IF(ISNUMBER(B122),(B122+C122)*(N('Option A'!$E$14)+N('Option A'!$E$15)+IF(Scenario!$B$13="Gross",N('Option A'!$E$16),0))/12+((N('Option A'!$E$12)+N('Option A'!$E$13))/12+IF(AND(A122&gt;=Scenario!$B$10,MOD(A122-Scenario!$B$10,Scenario!$B$18)=0),N('Option A'!$E$17)*N('Option A'!$E$18)+N('Option A'!$E$20),0)+IF(A122=1,N('Option A'!$E$17)*N('Option A'!$E$19)+N('Option A'!$E$21),0)+IF(A122=Scenario!$B$11,N('Option A'!$E$22),0)),"INSUFFICIENT FUNDS")))</f>
        <v/>
      </c>
      <c r="E122" s="6" t="str">
        <f>IF(A122&gt;Scenario!$B$11,"",IF(A$2&lt;&gt;"Ready",A$2,IF(ISNUMBER(B122),IF((B122+C122)*(1+Scenario!$B$12/12)-D122&lt;0,"INSUFFICIENT FUNDS",(B122+C122)*(1+Scenario!$B$12/12)-D122),"INSUFFICIENT FUNDS")))</f>
        <v/>
      </c>
      <c r="F122" s="6" t="str">
        <f>IF(A122&gt;Scenario!$B$11,"",IF(A$2&lt;&gt;"Ready",A$2,IF(ISNUMBER(E122),F121+D122,"INSUFFICIENT FUNDS")))</f>
        <v/>
      </c>
      <c r="G122" t="str">
        <f>IF(A122&gt;Scenario!$B$11,"",IF(A$2&lt;&gt;"Ready",A$2,IF(ISNUMBER(E122),"OK","INSUFFICIENT FUNDS")))</f>
        <v/>
      </c>
      <c r="H122">
        <v>118</v>
      </c>
      <c r="I122" s="6" t="str">
        <f>IF(H122&gt;Scenario!$B$11,"",IF(H$2&lt;&gt;"Ready",H$2,IF(N121="OK",L121,"INSUFFICIENT FUNDS")))</f>
        <v/>
      </c>
      <c r="J122" s="6" t="str">
        <f>IF(H122&gt;Scenario!$B$11,"",IF(H$2&lt;&gt;"Ready",H$2,IF(ISNUMBER(I122),IF(AND(H122&gt;=Scenario!$B$10,MOD(H122-Scenario!$B$10,Scenario!$B$18)=0),Scenario!$B$8,0),"INSUFFICIENT FUNDS")))</f>
        <v/>
      </c>
      <c r="K122" s="6" t="str">
        <f>IF(H122&gt;Scenario!$B$11,"",IF(H$2&lt;&gt;"Ready",H$2,IF(ISNUMBER(I122),(I122+J122)*(N('Option A'!$E$14)+N('Option A'!$E$15)+IF(Scenario!$B$13="Gross",N('Option A'!$E$16),0))/12+((0+0)/12+IF(AND(H122&gt;=Scenario!$B$10,MOD(H122-Scenario!$B$10,Scenario!$B$18)=0),N('Option A'!$E$17)*N('Option A'!$E$18)+N('Option A'!$E$20),0)+IF(H122=1,N('Option A'!$E$17)*N('Option A'!$E$19)+N('Option A'!$E$21),0)+IF(H122=Scenario!$B$11,N('Option A'!$E$22),0)),"INSUFFICIENT FUNDS")))</f>
        <v/>
      </c>
      <c r="L122" s="6" t="str">
        <f>IF(H122&gt;Scenario!$B$11,"",IF(H$2&lt;&gt;"Ready",H$2,IF(ISNUMBER(I122),IF((I122+J122)*(1+Scenario!$B$12/12)-K122&lt;0,"INSUFFICIENT FUNDS",(I122+J122)*(1+Scenario!$B$12/12)-K122),"INSUFFICIENT FUNDS")))</f>
        <v/>
      </c>
      <c r="M122" s="6" t="str">
        <f>IF(H122&gt;Scenario!$B$11,"",IF(H$2&lt;&gt;"Ready",H$2,IF(ISNUMBER(L122),M121+K122,"INSUFFICIENT FUNDS")))</f>
        <v/>
      </c>
      <c r="N122" t="str">
        <f>IF(H122&gt;Scenario!$B$11,"",IF(H$2&lt;&gt;"Ready",H$2,IF(ISNUMBER(L122),"OK","INSUFFICIENT FUNDS")))</f>
        <v/>
      </c>
      <c r="O122">
        <v>118</v>
      </c>
      <c r="P122" s="6" t="str">
        <f>IF(O122&gt;Scenario!$B$11,"",IF(O$2&lt;&gt;"Ready",O$2,IF(U121="OK",S121,"INSUFFICIENT FUNDS")))</f>
        <v/>
      </c>
      <c r="Q122" s="6" t="str">
        <f>IF(O122&gt;Scenario!$B$11,"",IF(O$2&lt;&gt;"Ready",O$2,IF(ISNUMBER(P122),IF(AND(O122&gt;=Scenario!$B$10,MOD(O122-Scenario!$B$10,Scenario!$B$18)=0),Scenario!$B$8,0),"INSUFFICIENT FUNDS")))</f>
        <v/>
      </c>
      <c r="R122" s="6" t="str">
        <f>IF(O122&gt;Scenario!$B$11,"",IF(O$2&lt;&gt;"Ready",O$2,IF(ISNUMBER(P122),(P122+Q122)*(0+N('Option A'!$E$15)+IF(Scenario!$B$13="Gross",N('Option A'!$E$16),0))/12+((N('Option A'!$E$12)+N('Option A'!$E$13))/12+IF(AND(O122&gt;=Scenario!$B$10,MOD(O122-Scenario!$B$10,Scenario!$B$18)=0),N('Option A'!$E$17)*N('Option A'!$E$18)+N('Option A'!$E$20),0)+IF(O122=1,N('Option A'!$E$17)*N('Option A'!$E$19)+N('Option A'!$E$21),0)+IF(O122=Scenario!$B$11,N('Option A'!$E$22),0)),"INSUFFICIENT FUNDS")))</f>
        <v/>
      </c>
      <c r="S122" s="6" t="str">
        <f>IF(O122&gt;Scenario!$B$11,"",IF(O$2&lt;&gt;"Ready",O$2,IF(ISNUMBER(P122),IF((P122+Q122)*(1+Scenario!$B$12/12)-R122&lt;0,"INSUFFICIENT FUNDS",(P122+Q122)*(1+Scenario!$B$12/12)-R122),"INSUFFICIENT FUNDS")))</f>
        <v/>
      </c>
      <c r="T122" s="6" t="str">
        <f>IF(O122&gt;Scenario!$B$11,"",IF(O$2&lt;&gt;"Ready",O$2,IF(ISNUMBER(S122),T121+R122,"INSUFFICIENT FUNDS")))</f>
        <v/>
      </c>
      <c r="U122" t="str">
        <f>IF(O122&gt;Scenario!$B$11,"",IF(O$2&lt;&gt;"Ready",O$2,IF(ISNUMBER(S122),"OK","INSUFFICIENT FUNDS")))</f>
        <v/>
      </c>
      <c r="V122">
        <v>118</v>
      </c>
      <c r="W122" s="6" t="str">
        <f>IF(V122&gt;Scenario!$B$11,"",IF(V$2&lt;&gt;"Ready",V$2,IF(AB121="OK",Z121,"INSUFFICIENT FUNDS")))</f>
        <v/>
      </c>
      <c r="X122" s="6" t="str">
        <f>IF(V122&gt;Scenario!$B$11,"",IF(V$2&lt;&gt;"Ready",V$2,IF(ISNUMBER(W122),IF(AND(V122&gt;=Scenario!$B$10,MOD(V122-Scenario!$B$10,Scenario!$B$18)=0),Scenario!$B$8,0),"INSUFFICIENT FUNDS")))</f>
        <v/>
      </c>
      <c r="Y122" s="6" t="str">
        <f>IF(V122&gt;Scenario!$B$11,"",IF(V$2&lt;&gt;"Ready",V$2,IF(ISNUMBER(W122),(W122+X122)*(N('Option A'!$E$14)+N('Option A'!$E$15)+IF(Scenario!$B$13="Gross",N('Option A'!$E$16),0))/12+((N('Option A'!$E$12)+N('Option A'!$E$13))/12+IF(AND(V122&gt;=Scenario!$B$10,MOD(V122-Scenario!$B$10,Scenario!$B$18)=0),0*0+0,0)+IF(V122=1,0*0+0,0)+IF(V122=Scenario!$B$11,0,0)),"INSUFFICIENT FUNDS")))</f>
        <v/>
      </c>
      <c r="Z122" s="6" t="str">
        <f>IF(V122&gt;Scenario!$B$11,"",IF(V$2&lt;&gt;"Ready",V$2,IF(ISNUMBER(W122),IF((W122+X122)*(1+Scenario!$B$12/12)-Y122&lt;0,"INSUFFICIENT FUNDS",(W122+X122)*(1+Scenario!$B$12/12)-Y122),"INSUFFICIENT FUNDS")))</f>
        <v/>
      </c>
      <c r="AA122" s="6" t="str">
        <f>IF(V122&gt;Scenario!$B$11,"",IF(V$2&lt;&gt;"Ready",V$2,IF(ISNUMBER(Z122),AA121+Y122,"INSUFFICIENT FUNDS")))</f>
        <v/>
      </c>
      <c r="AB122" t="str">
        <f>IF(V122&gt;Scenario!$B$11,"",IF(V$2&lt;&gt;"Ready",V$2,IF(ISNUMBER(Z122),"OK","INSUFFICIENT FUNDS")))</f>
        <v/>
      </c>
      <c r="AC122">
        <v>118</v>
      </c>
      <c r="AD122" s="6" t="str">
        <f>IF(AC122&gt;Scenario!$B$11,"",IF(AC$2&lt;&gt;"Ready",AC$2,IF(AI121="OK",AG121,"INSUFFICIENT FUNDS")))</f>
        <v/>
      </c>
      <c r="AE122" s="6" t="str">
        <f>IF(AC122&gt;Scenario!$B$11,"",IF(AC$2&lt;&gt;"Ready",AC$2,IF(ISNUMBER(AD122),IF(AND(AC122&gt;=Scenario!$B$10,MOD(AC122-Scenario!$B$10,Scenario!$B$18)=0),Scenario!$B$8,0),"INSUFFICIENT FUNDS")))</f>
        <v/>
      </c>
      <c r="AF122" s="6" t="str">
        <f>IF(AC122&gt;Scenario!$B$11,"",IF(AC$2&lt;&gt;"Ready",AC$2,IF(ISNUMBER(AD122),(AD122+AE122)*(N('Option A'!$E$14)+N('Option A'!$E$15)+IF(Scenario!$B$13="Gross",0,0))/12+((N('Option A'!$E$12)+N('Option A'!$E$13))/12+IF(AND(AC122&gt;=Scenario!$B$10,MOD(AC122-Scenario!$B$10,Scenario!$B$18)=0),N('Option A'!$E$17)*N('Option A'!$E$18)+N('Option A'!$E$20),0)+IF(AC122=1,N('Option A'!$E$17)*N('Option A'!$E$19)+N('Option A'!$E$21),0)+IF(AC122=Scenario!$B$11,N('Option A'!$E$22),0)),"INSUFFICIENT FUNDS")))</f>
        <v/>
      </c>
      <c r="AG122" s="6" t="str">
        <f>IF(AC122&gt;Scenario!$B$11,"",IF(AC$2&lt;&gt;"Ready",AC$2,IF(ISNUMBER(AD122),IF((AD122+AE122)*(1+Scenario!$B$12/12)-AF122&lt;0,"INSUFFICIENT FUNDS",(AD122+AE122)*(1+Scenario!$B$12/12)-AF122),"INSUFFICIENT FUNDS")))</f>
        <v/>
      </c>
      <c r="AH122" s="6" t="str">
        <f>IF(AC122&gt;Scenario!$B$11,"",IF(AC$2&lt;&gt;"Ready",AC$2,IF(ISNUMBER(AG122),AH121+AF122,"INSUFFICIENT FUNDS")))</f>
        <v/>
      </c>
      <c r="AI122" t="str">
        <f>IF(AC122&gt;Scenario!$B$11,"",IF(AC$2&lt;&gt;"Ready",AC$2,IF(ISNUMBER(AG122),"OK","INSUFFICIENT FUNDS")))</f>
        <v/>
      </c>
      <c r="AJ122">
        <v>118</v>
      </c>
      <c r="AK122" s="6" t="str">
        <f>IF(AJ122&gt;Scenario!$B$11,"",IF(AJ$2&lt;&gt;"Ready",AJ$2,IF(AP121="OK",AN121,"INSUFFICIENT FUNDS")))</f>
        <v/>
      </c>
      <c r="AL122" s="6" t="str">
        <f>IF(AJ122&gt;Scenario!$B$11,"",IF(AJ$2&lt;&gt;"Ready",AJ$2,IF(ISNUMBER(AK122),IF(AND(AJ122&gt;=Scenario!$B$10,MOD(AJ122-Scenario!$B$10,Scenario!$B$18)=0),Scenario!$B$8,0),"INSUFFICIENT FUNDS")))</f>
        <v/>
      </c>
      <c r="AM122" s="6" t="str">
        <f>IF(AJ122&gt;Scenario!$B$11,"",IF(AJ$2&lt;&gt;"Ready",AJ$2,IF(ISNUMBER(AK122),(AK122+AL122)*(0+0+IF(Scenario!$B$13="Gross",0,0))/12+((0+0)/12+IF(AND(AJ122&gt;=Scenario!$B$10,MOD(AJ122-Scenario!$B$10,Scenario!$B$18)=0),0*0+0,0)+IF(AJ122=1,0*0+0,0)+IF(AJ122=Scenario!$B$11,0,0)),"INSUFFICIENT FUNDS")))</f>
        <v/>
      </c>
      <c r="AN122" s="6" t="str">
        <f>IF(AJ122&gt;Scenario!$B$11,"",IF(AJ$2&lt;&gt;"Ready",AJ$2,IF(ISNUMBER(AK122),IF((AK122+AL122)*(1+Scenario!$B$12/12)-AM122&lt;0,"INSUFFICIENT FUNDS",(AK122+AL122)*(1+Scenario!$B$12/12)-AM122),"INSUFFICIENT FUNDS")))</f>
        <v/>
      </c>
      <c r="AO122" s="6" t="str">
        <f>IF(AJ122&gt;Scenario!$B$11,"",IF(AJ$2&lt;&gt;"Ready",AJ$2,IF(ISNUMBER(AN122),AO121+AM122,"INSUFFICIENT FUNDS")))</f>
        <v/>
      </c>
      <c r="AP122" t="str">
        <f>IF(AJ122&gt;Scenario!$B$11,"",IF(AJ$2&lt;&gt;"Ready",AJ$2,IF(ISNUMBER(AN122),"OK","INSUFFICIENT FUNDS")))</f>
        <v/>
      </c>
    </row>
    <row r="123" spans="1:42" ht="32.1" customHeight="1" x14ac:dyDescent="0.2">
      <c r="A123">
        <v>119</v>
      </c>
      <c r="B123" s="6" t="str">
        <f>IF(A123&gt;Scenario!$B$11,"",IF(A$2&lt;&gt;"Ready",A$2,IF(G122="OK",E122,"INSUFFICIENT FUNDS")))</f>
        <v/>
      </c>
      <c r="C123" s="6" t="str">
        <f>IF(A123&gt;Scenario!$B$11,"",IF(A$2&lt;&gt;"Ready",A$2,IF(ISNUMBER(B123),IF(AND(A123&gt;=Scenario!$B$10,MOD(A123-Scenario!$B$10,Scenario!$B$18)=0),Scenario!$B$8,0),"INSUFFICIENT FUNDS")))</f>
        <v/>
      </c>
      <c r="D123" s="6" t="str">
        <f>IF(A123&gt;Scenario!$B$11,"",IF(A$2&lt;&gt;"Ready",A$2,IF(ISNUMBER(B123),(B123+C123)*(N('Option A'!$E$14)+N('Option A'!$E$15)+IF(Scenario!$B$13="Gross",N('Option A'!$E$16),0))/12+((N('Option A'!$E$12)+N('Option A'!$E$13))/12+IF(AND(A123&gt;=Scenario!$B$10,MOD(A123-Scenario!$B$10,Scenario!$B$18)=0),N('Option A'!$E$17)*N('Option A'!$E$18)+N('Option A'!$E$20),0)+IF(A123=1,N('Option A'!$E$17)*N('Option A'!$E$19)+N('Option A'!$E$21),0)+IF(A123=Scenario!$B$11,N('Option A'!$E$22),0)),"INSUFFICIENT FUNDS")))</f>
        <v/>
      </c>
      <c r="E123" s="6" t="str">
        <f>IF(A123&gt;Scenario!$B$11,"",IF(A$2&lt;&gt;"Ready",A$2,IF(ISNUMBER(B123),IF((B123+C123)*(1+Scenario!$B$12/12)-D123&lt;0,"INSUFFICIENT FUNDS",(B123+C123)*(1+Scenario!$B$12/12)-D123),"INSUFFICIENT FUNDS")))</f>
        <v/>
      </c>
      <c r="F123" s="6" t="str">
        <f>IF(A123&gt;Scenario!$B$11,"",IF(A$2&lt;&gt;"Ready",A$2,IF(ISNUMBER(E123),F122+D123,"INSUFFICIENT FUNDS")))</f>
        <v/>
      </c>
      <c r="G123" t="str">
        <f>IF(A123&gt;Scenario!$B$11,"",IF(A$2&lt;&gt;"Ready",A$2,IF(ISNUMBER(E123),"OK","INSUFFICIENT FUNDS")))</f>
        <v/>
      </c>
      <c r="H123">
        <v>119</v>
      </c>
      <c r="I123" s="6" t="str">
        <f>IF(H123&gt;Scenario!$B$11,"",IF(H$2&lt;&gt;"Ready",H$2,IF(N122="OK",L122,"INSUFFICIENT FUNDS")))</f>
        <v/>
      </c>
      <c r="J123" s="6" t="str">
        <f>IF(H123&gt;Scenario!$B$11,"",IF(H$2&lt;&gt;"Ready",H$2,IF(ISNUMBER(I123),IF(AND(H123&gt;=Scenario!$B$10,MOD(H123-Scenario!$B$10,Scenario!$B$18)=0),Scenario!$B$8,0),"INSUFFICIENT FUNDS")))</f>
        <v/>
      </c>
      <c r="K123" s="6" t="str">
        <f>IF(H123&gt;Scenario!$B$11,"",IF(H$2&lt;&gt;"Ready",H$2,IF(ISNUMBER(I123),(I123+J123)*(N('Option A'!$E$14)+N('Option A'!$E$15)+IF(Scenario!$B$13="Gross",N('Option A'!$E$16),0))/12+((0+0)/12+IF(AND(H123&gt;=Scenario!$B$10,MOD(H123-Scenario!$B$10,Scenario!$B$18)=0),N('Option A'!$E$17)*N('Option A'!$E$18)+N('Option A'!$E$20),0)+IF(H123=1,N('Option A'!$E$17)*N('Option A'!$E$19)+N('Option A'!$E$21),0)+IF(H123=Scenario!$B$11,N('Option A'!$E$22),0)),"INSUFFICIENT FUNDS")))</f>
        <v/>
      </c>
      <c r="L123" s="6" t="str">
        <f>IF(H123&gt;Scenario!$B$11,"",IF(H$2&lt;&gt;"Ready",H$2,IF(ISNUMBER(I123),IF((I123+J123)*(1+Scenario!$B$12/12)-K123&lt;0,"INSUFFICIENT FUNDS",(I123+J123)*(1+Scenario!$B$12/12)-K123),"INSUFFICIENT FUNDS")))</f>
        <v/>
      </c>
      <c r="M123" s="6" t="str">
        <f>IF(H123&gt;Scenario!$B$11,"",IF(H$2&lt;&gt;"Ready",H$2,IF(ISNUMBER(L123),M122+K123,"INSUFFICIENT FUNDS")))</f>
        <v/>
      </c>
      <c r="N123" t="str">
        <f>IF(H123&gt;Scenario!$B$11,"",IF(H$2&lt;&gt;"Ready",H$2,IF(ISNUMBER(L123),"OK","INSUFFICIENT FUNDS")))</f>
        <v/>
      </c>
      <c r="O123">
        <v>119</v>
      </c>
      <c r="P123" s="6" t="str">
        <f>IF(O123&gt;Scenario!$B$11,"",IF(O$2&lt;&gt;"Ready",O$2,IF(U122="OK",S122,"INSUFFICIENT FUNDS")))</f>
        <v/>
      </c>
      <c r="Q123" s="6" t="str">
        <f>IF(O123&gt;Scenario!$B$11,"",IF(O$2&lt;&gt;"Ready",O$2,IF(ISNUMBER(P123),IF(AND(O123&gt;=Scenario!$B$10,MOD(O123-Scenario!$B$10,Scenario!$B$18)=0),Scenario!$B$8,0),"INSUFFICIENT FUNDS")))</f>
        <v/>
      </c>
      <c r="R123" s="6" t="str">
        <f>IF(O123&gt;Scenario!$B$11,"",IF(O$2&lt;&gt;"Ready",O$2,IF(ISNUMBER(P123),(P123+Q123)*(0+N('Option A'!$E$15)+IF(Scenario!$B$13="Gross",N('Option A'!$E$16),0))/12+((N('Option A'!$E$12)+N('Option A'!$E$13))/12+IF(AND(O123&gt;=Scenario!$B$10,MOD(O123-Scenario!$B$10,Scenario!$B$18)=0),N('Option A'!$E$17)*N('Option A'!$E$18)+N('Option A'!$E$20),0)+IF(O123=1,N('Option A'!$E$17)*N('Option A'!$E$19)+N('Option A'!$E$21),0)+IF(O123=Scenario!$B$11,N('Option A'!$E$22),0)),"INSUFFICIENT FUNDS")))</f>
        <v/>
      </c>
      <c r="S123" s="6" t="str">
        <f>IF(O123&gt;Scenario!$B$11,"",IF(O$2&lt;&gt;"Ready",O$2,IF(ISNUMBER(P123),IF((P123+Q123)*(1+Scenario!$B$12/12)-R123&lt;0,"INSUFFICIENT FUNDS",(P123+Q123)*(1+Scenario!$B$12/12)-R123),"INSUFFICIENT FUNDS")))</f>
        <v/>
      </c>
      <c r="T123" s="6" t="str">
        <f>IF(O123&gt;Scenario!$B$11,"",IF(O$2&lt;&gt;"Ready",O$2,IF(ISNUMBER(S123),T122+R123,"INSUFFICIENT FUNDS")))</f>
        <v/>
      </c>
      <c r="U123" t="str">
        <f>IF(O123&gt;Scenario!$B$11,"",IF(O$2&lt;&gt;"Ready",O$2,IF(ISNUMBER(S123),"OK","INSUFFICIENT FUNDS")))</f>
        <v/>
      </c>
      <c r="V123">
        <v>119</v>
      </c>
      <c r="W123" s="6" t="str">
        <f>IF(V123&gt;Scenario!$B$11,"",IF(V$2&lt;&gt;"Ready",V$2,IF(AB122="OK",Z122,"INSUFFICIENT FUNDS")))</f>
        <v/>
      </c>
      <c r="X123" s="6" t="str">
        <f>IF(V123&gt;Scenario!$B$11,"",IF(V$2&lt;&gt;"Ready",V$2,IF(ISNUMBER(W123),IF(AND(V123&gt;=Scenario!$B$10,MOD(V123-Scenario!$B$10,Scenario!$B$18)=0),Scenario!$B$8,0),"INSUFFICIENT FUNDS")))</f>
        <v/>
      </c>
      <c r="Y123" s="6" t="str">
        <f>IF(V123&gt;Scenario!$B$11,"",IF(V$2&lt;&gt;"Ready",V$2,IF(ISNUMBER(W123),(W123+X123)*(N('Option A'!$E$14)+N('Option A'!$E$15)+IF(Scenario!$B$13="Gross",N('Option A'!$E$16),0))/12+((N('Option A'!$E$12)+N('Option A'!$E$13))/12+IF(AND(V123&gt;=Scenario!$B$10,MOD(V123-Scenario!$B$10,Scenario!$B$18)=0),0*0+0,0)+IF(V123=1,0*0+0,0)+IF(V123=Scenario!$B$11,0,0)),"INSUFFICIENT FUNDS")))</f>
        <v/>
      </c>
      <c r="Z123" s="6" t="str">
        <f>IF(V123&gt;Scenario!$B$11,"",IF(V$2&lt;&gt;"Ready",V$2,IF(ISNUMBER(W123),IF((W123+X123)*(1+Scenario!$B$12/12)-Y123&lt;0,"INSUFFICIENT FUNDS",(W123+X123)*(1+Scenario!$B$12/12)-Y123),"INSUFFICIENT FUNDS")))</f>
        <v/>
      </c>
      <c r="AA123" s="6" t="str">
        <f>IF(V123&gt;Scenario!$B$11,"",IF(V$2&lt;&gt;"Ready",V$2,IF(ISNUMBER(Z123),AA122+Y123,"INSUFFICIENT FUNDS")))</f>
        <v/>
      </c>
      <c r="AB123" t="str">
        <f>IF(V123&gt;Scenario!$B$11,"",IF(V$2&lt;&gt;"Ready",V$2,IF(ISNUMBER(Z123),"OK","INSUFFICIENT FUNDS")))</f>
        <v/>
      </c>
      <c r="AC123">
        <v>119</v>
      </c>
      <c r="AD123" s="6" t="str">
        <f>IF(AC123&gt;Scenario!$B$11,"",IF(AC$2&lt;&gt;"Ready",AC$2,IF(AI122="OK",AG122,"INSUFFICIENT FUNDS")))</f>
        <v/>
      </c>
      <c r="AE123" s="6" t="str">
        <f>IF(AC123&gt;Scenario!$B$11,"",IF(AC$2&lt;&gt;"Ready",AC$2,IF(ISNUMBER(AD123),IF(AND(AC123&gt;=Scenario!$B$10,MOD(AC123-Scenario!$B$10,Scenario!$B$18)=0),Scenario!$B$8,0),"INSUFFICIENT FUNDS")))</f>
        <v/>
      </c>
      <c r="AF123" s="6" t="str">
        <f>IF(AC123&gt;Scenario!$B$11,"",IF(AC$2&lt;&gt;"Ready",AC$2,IF(ISNUMBER(AD123),(AD123+AE123)*(N('Option A'!$E$14)+N('Option A'!$E$15)+IF(Scenario!$B$13="Gross",0,0))/12+((N('Option A'!$E$12)+N('Option A'!$E$13))/12+IF(AND(AC123&gt;=Scenario!$B$10,MOD(AC123-Scenario!$B$10,Scenario!$B$18)=0),N('Option A'!$E$17)*N('Option A'!$E$18)+N('Option A'!$E$20),0)+IF(AC123=1,N('Option A'!$E$17)*N('Option A'!$E$19)+N('Option A'!$E$21),0)+IF(AC123=Scenario!$B$11,N('Option A'!$E$22),0)),"INSUFFICIENT FUNDS")))</f>
        <v/>
      </c>
      <c r="AG123" s="6" t="str">
        <f>IF(AC123&gt;Scenario!$B$11,"",IF(AC$2&lt;&gt;"Ready",AC$2,IF(ISNUMBER(AD123),IF((AD123+AE123)*(1+Scenario!$B$12/12)-AF123&lt;0,"INSUFFICIENT FUNDS",(AD123+AE123)*(1+Scenario!$B$12/12)-AF123),"INSUFFICIENT FUNDS")))</f>
        <v/>
      </c>
      <c r="AH123" s="6" t="str">
        <f>IF(AC123&gt;Scenario!$B$11,"",IF(AC$2&lt;&gt;"Ready",AC$2,IF(ISNUMBER(AG123),AH122+AF123,"INSUFFICIENT FUNDS")))</f>
        <v/>
      </c>
      <c r="AI123" t="str">
        <f>IF(AC123&gt;Scenario!$B$11,"",IF(AC$2&lt;&gt;"Ready",AC$2,IF(ISNUMBER(AG123),"OK","INSUFFICIENT FUNDS")))</f>
        <v/>
      </c>
      <c r="AJ123">
        <v>119</v>
      </c>
      <c r="AK123" s="6" t="str">
        <f>IF(AJ123&gt;Scenario!$B$11,"",IF(AJ$2&lt;&gt;"Ready",AJ$2,IF(AP122="OK",AN122,"INSUFFICIENT FUNDS")))</f>
        <v/>
      </c>
      <c r="AL123" s="6" t="str">
        <f>IF(AJ123&gt;Scenario!$B$11,"",IF(AJ$2&lt;&gt;"Ready",AJ$2,IF(ISNUMBER(AK123),IF(AND(AJ123&gt;=Scenario!$B$10,MOD(AJ123-Scenario!$B$10,Scenario!$B$18)=0),Scenario!$B$8,0),"INSUFFICIENT FUNDS")))</f>
        <v/>
      </c>
      <c r="AM123" s="6" t="str">
        <f>IF(AJ123&gt;Scenario!$B$11,"",IF(AJ$2&lt;&gt;"Ready",AJ$2,IF(ISNUMBER(AK123),(AK123+AL123)*(0+0+IF(Scenario!$B$13="Gross",0,0))/12+((0+0)/12+IF(AND(AJ123&gt;=Scenario!$B$10,MOD(AJ123-Scenario!$B$10,Scenario!$B$18)=0),0*0+0,0)+IF(AJ123=1,0*0+0,0)+IF(AJ123=Scenario!$B$11,0,0)),"INSUFFICIENT FUNDS")))</f>
        <v/>
      </c>
      <c r="AN123" s="6" t="str">
        <f>IF(AJ123&gt;Scenario!$B$11,"",IF(AJ$2&lt;&gt;"Ready",AJ$2,IF(ISNUMBER(AK123),IF((AK123+AL123)*(1+Scenario!$B$12/12)-AM123&lt;0,"INSUFFICIENT FUNDS",(AK123+AL123)*(1+Scenario!$B$12/12)-AM123),"INSUFFICIENT FUNDS")))</f>
        <v/>
      </c>
      <c r="AO123" s="6" t="str">
        <f>IF(AJ123&gt;Scenario!$B$11,"",IF(AJ$2&lt;&gt;"Ready",AJ$2,IF(ISNUMBER(AN123),AO122+AM123,"INSUFFICIENT FUNDS")))</f>
        <v/>
      </c>
      <c r="AP123" t="str">
        <f>IF(AJ123&gt;Scenario!$B$11,"",IF(AJ$2&lt;&gt;"Ready",AJ$2,IF(ISNUMBER(AN123),"OK","INSUFFICIENT FUNDS")))</f>
        <v/>
      </c>
    </row>
    <row r="124" spans="1:42" ht="32.1" customHeight="1" x14ac:dyDescent="0.2">
      <c r="A124">
        <v>120</v>
      </c>
      <c r="B124" s="6" t="str">
        <f>IF(A124&gt;Scenario!$B$11,"",IF(A$2&lt;&gt;"Ready",A$2,IF(G123="OK",E123,"INSUFFICIENT FUNDS")))</f>
        <v/>
      </c>
      <c r="C124" s="6" t="str">
        <f>IF(A124&gt;Scenario!$B$11,"",IF(A$2&lt;&gt;"Ready",A$2,IF(ISNUMBER(B124),IF(AND(A124&gt;=Scenario!$B$10,MOD(A124-Scenario!$B$10,Scenario!$B$18)=0),Scenario!$B$8,0),"INSUFFICIENT FUNDS")))</f>
        <v/>
      </c>
      <c r="D124" s="6" t="str">
        <f>IF(A124&gt;Scenario!$B$11,"",IF(A$2&lt;&gt;"Ready",A$2,IF(ISNUMBER(B124),(B124+C124)*(N('Option A'!$E$14)+N('Option A'!$E$15)+IF(Scenario!$B$13="Gross",N('Option A'!$E$16),0))/12+((N('Option A'!$E$12)+N('Option A'!$E$13))/12+IF(AND(A124&gt;=Scenario!$B$10,MOD(A124-Scenario!$B$10,Scenario!$B$18)=0),N('Option A'!$E$17)*N('Option A'!$E$18)+N('Option A'!$E$20),0)+IF(A124=1,N('Option A'!$E$17)*N('Option A'!$E$19)+N('Option A'!$E$21),0)+IF(A124=Scenario!$B$11,N('Option A'!$E$22),0)),"INSUFFICIENT FUNDS")))</f>
        <v/>
      </c>
      <c r="E124" s="6" t="str">
        <f>IF(A124&gt;Scenario!$B$11,"",IF(A$2&lt;&gt;"Ready",A$2,IF(ISNUMBER(B124),IF((B124+C124)*(1+Scenario!$B$12/12)-D124&lt;0,"INSUFFICIENT FUNDS",(B124+C124)*(1+Scenario!$B$12/12)-D124),"INSUFFICIENT FUNDS")))</f>
        <v/>
      </c>
      <c r="F124" s="6" t="str">
        <f>IF(A124&gt;Scenario!$B$11,"",IF(A$2&lt;&gt;"Ready",A$2,IF(ISNUMBER(E124),F123+D124,"INSUFFICIENT FUNDS")))</f>
        <v/>
      </c>
      <c r="G124" t="str">
        <f>IF(A124&gt;Scenario!$B$11,"",IF(A$2&lt;&gt;"Ready",A$2,IF(ISNUMBER(E124),"OK","INSUFFICIENT FUNDS")))</f>
        <v/>
      </c>
      <c r="H124">
        <v>120</v>
      </c>
      <c r="I124" s="6" t="str">
        <f>IF(H124&gt;Scenario!$B$11,"",IF(H$2&lt;&gt;"Ready",H$2,IF(N123="OK",L123,"INSUFFICIENT FUNDS")))</f>
        <v/>
      </c>
      <c r="J124" s="6" t="str">
        <f>IF(H124&gt;Scenario!$B$11,"",IF(H$2&lt;&gt;"Ready",H$2,IF(ISNUMBER(I124),IF(AND(H124&gt;=Scenario!$B$10,MOD(H124-Scenario!$B$10,Scenario!$B$18)=0),Scenario!$B$8,0),"INSUFFICIENT FUNDS")))</f>
        <v/>
      </c>
      <c r="K124" s="6" t="str">
        <f>IF(H124&gt;Scenario!$B$11,"",IF(H$2&lt;&gt;"Ready",H$2,IF(ISNUMBER(I124),(I124+J124)*(N('Option A'!$E$14)+N('Option A'!$E$15)+IF(Scenario!$B$13="Gross",N('Option A'!$E$16),0))/12+((0+0)/12+IF(AND(H124&gt;=Scenario!$B$10,MOD(H124-Scenario!$B$10,Scenario!$B$18)=0),N('Option A'!$E$17)*N('Option A'!$E$18)+N('Option A'!$E$20),0)+IF(H124=1,N('Option A'!$E$17)*N('Option A'!$E$19)+N('Option A'!$E$21),0)+IF(H124=Scenario!$B$11,N('Option A'!$E$22),0)),"INSUFFICIENT FUNDS")))</f>
        <v/>
      </c>
      <c r="L124" s="6" t="str">
        <f>IF(H124&gt;Scenario!$B$11,"",IF(H$2&lt;&gt;"Ready",H$2,IF(ISNUMBER(I124),IF((I124+J124)*(1+Scenario!$B$12/12)-K124&lt;0,"INSUFFICIENT FUNDS",(I124+J124)*(1+Scenario!$B$12/12)-K124),"INSUFFICIENT FUNDS")))</f>
        <v/>
      </c>
      <c r="M124" s="6" t="str">
        <f>IF(H124&gt;Scenario!$B$11,"",IF(H$2&lt;&gt;"Ready",H$2,IF(ISNUMBER(L124),M123+K124,"INSUFFICIENT FUNDS")))</f>
        <v/>
      </c>
      <c r="N124" t="str">
        <f>IF(H124&gt;Scenario!$B$11,"",IF(H$2&lt;&gt;"Ready",H$2,IF(ISNUMBER(L124),"OK","INSUFFICIENT FUNDS")))</f>
        <v/>
      </c>
      <c r="O124">
        <v>120</v>
      </c>
      <c r="P124" s="6" t="str">
        <f>IF(O124&gt;Scenario!$B$11,"",IF(O$2&lt;&gt;"Ready",O$2,IF(U123="OK",S123,"INSUFFICIENT FUNDS")))</f>
        <v/>
      </c>
      <c r="Q124" s="6" t="str">
        <f>IF(O124&gt;Scenario!$B$11,"",IF(O$2&lt;&gt;"Ready",O$2,IF(ISNUMBER(P124),IF(AND(O124&gt;=Scenario!$B$10,MOD(O124-Scenario!$B$10,Scenario!$B$18)=0),Scenario!$B$8,0),"INSUFFICIENT FUNDS")))</f>
        <v/>
      </c>
      <c r="R124" s="6" t="str">
        <f>IF(O124&gt;Scenario!$B$11,"",IF(O$2&lt;&gt;"Ready",O$2,IF(ISNUMBER(P124),(P124+Q124)*(0+N('Option A'!$E$15)+IF(Scenario!$B$13="Gross",N('Option A'!$E$16),0))/12+((N('Option A'!$E$12)+N('Option A'!$E$13))/12+IF(AND(O124&gt;=Scenario!$B$10,MOD(O124-Scenario!$B$10,Scenario!$B$18)=0),N('Option A'!$E$17)*N('Option A'!$E$18)+N('Option A'!$E$20),0)+IF(O124=1,N('Option A'!$E$17)*N('Option A'!$E$19)+N('Option A'!$E$21),0)+IF(O124=Scenario!$B$11,N('Option A'!$E$22),0)),"INSUFFICIENT FUNDS")))</f>
        <v/>
      </c>
      <c r="S124" s="6" t="str">
        <f>IF(O124&gt;Scenario!$B$11,"",IF(O$2&lt;&gt;"Ready",O$2,IF(ISNUMBER(P124),IF((P124+Q124)*(1+Scenario!$B$12/12)-R124&lt;0,"INSUFFICIENT FUNDS",(P124+Q124)*(1+Scenario!$B$12/12)-R124),"INSUFFICIENT FUNDS")))</f>
        <v/>
      </c>
      <c r="T124" s="6" t="str">
        <f>IF(O124&gt;Scenario!$B$11,"",IF(O$2&lt;&gt;"Ready",O$2,IF(ISNUMBER(S124),T123+R124,"INSUFFICIENT FUNDS")))</f>
        <v/>
      </c>
      <c r="U124" t="str">
        <f>IF(O124&gt;Scenario!$B$11,"",IF(O$2&lt;&gt;"Ready",O$2,IF(ISNUMBER(S124),"OK","INSUFFICIENT FUNDS")))</f>
        <v/>
      </c>
      <c r="V124">
        <v>120</v>
      </c>
      <c r="W124" s="6" t="str">
        <f>IF(V124&gt;Scenario!$B$11,"",IF(V$2&lt;&gt;"Ready",V$2,IF(AB123="OK",Z123,"INSUFFICIENT FUNDS")))</f>
        <v/>
      </c>
      <c r="X124" s="6" t="str">
        <f>IF(V124&gt;Scenario!$B$11,"",IF(V$2&lt;&gt;"Ready",V$2,IF(ISNUMBER(W124),IF(AND(V124&gt;=Scenario!$B$10,MOD(V124-Scenario!$B$10,Scenario!$B$18)=0),Scenario!$B$8,0),"INSUFFICIENT FUNDS")))</f>
        <v/>
      </c>
      <c r="Y124" s="6" t="str">
        <f>IF(V124&gt;Scenario!$B$11,"",IF(V$2&lt;&gt;"Ready",V$2,IF(ISNUMBER(W124),(W124+X124)*(N('Option A'!$E$14)+N('Option A'!$E$15)+IF(Scenario!$B$13="Gross",N('Option A'!$E$16),0))/12+((N('Option A'!$E$12)+N('Option A'!$E$13))/12+IF(AND(V124&gt;=Scenario!$B$10,MOD(V124-Scenario!$B$10,Scenario!$B$18)=0),0*0+0,0)+IF(V124=1,0*0+0,0)+IF(V124=Scenario!$B$11,0,0)),"INSUFFICIENT FUNDS")))</f>
        <v/>
      </c>
      <c r="Z124" s="6" t="str">
        <f>IF(V124&gt;Scenario!$B$11,"",IF(V$2&lt;&gt;"Ready",V$2,IF(ISNUMBER(W124),IF((W124+X124)*(1+Scenario!$B$12/12)-Y124&lt;0,"INSUFFICIENT FUNDS",(W124+X124)*(1+Scenario!$B$12/12)-Y124),"INSUFFICIENT FUNDS")))</f>
        <v/>
      </c>
      <c r="AA124" s="6" t="str">
        <f>IF(V124&gt;Scenario!$B$11,"",IF(V$2&lt;&gt;"Ready",V$2,IF(ISNUMBER(Z124),AA123+Y124,"INSUFFICIENT FUNDS")))</f>
        <v/>
      </c>
      <c r="AB124" t="str">
        <f>IF(V124&gt;Scenario!$B$11,"",IF(V$2&lt;&gt;"Ready",V$2,IF(ISNUMBER(Z124),"OK","INSUFFICIENT FUNDS")))</f>
        <v/>
      </c>
      <c r="AC124">
        <v>120</v>
      </c>
      <c r="AD124" s="6" t="str">
        <f>IF(AC124&gt;Scenario!$B$11,"",IF(AC$2&lt;&gt;"Ready",AC$2,IF(AI123="OK",AG123,"INSUFFICIENT FUNDS")))</f>
        <v/>
      </c>
      <c r="AE124" s="6" t="str">
        <f>IF(AC124&gt;Scenario!$B$11,"",IF(AC$2&lt;&gt;"Ready",AC$2,IF(ISNUMBER(AD124),IF(AND(AC124&gt;=Scenario!$B$10,MOD(AC124-Scenario!$B$10,Scenario!$B$18)=0),Scenario!$B$8,0),"INSUFFICIENT FUNDS")))</f>
        <v/>
      </c>
      <c r="AF124" s="6" t="str">
        <f>IF(AC124&gt;Scenario!$B$11,"",IF(AC$2&lt;&gt;"Ready",AC$2,IF(ISNUMBER(AD124),(AD124+AE124)*(N('Option A'!$E$14)+N('Option A'!$E$15)+IF(Scenario!$B$13="Gross",0,0))/12+((N('Option A'!$E$12)+N('Option A'!$E$13))/12+IF(AND(AC124&gt;=Scenario!$B$10,MOD(AC124-Scenario!$B$10,Scenario!$B$18)=0),N('Option A'!$E$17)*N('Option A'!$E$18)+N('Option A'!$E$20),0)+IF(AC124=1,N('Option A'!$E$17)*N('Option A'!$E$19)+N('Option A'!$E$21),0)+IF(AC124=Scenario!$B$11,N('Option A'!$E$22),0)),"INSUFFICIENT FUNDS")))</f>
        <v/>
      </c>
      <c r="AG124" s="6" t="str">
        <f>IF(AC124&gt;Scenario!$B$11,"",IF(AC$2&lt;&gt;"Ready",AC$2,IF(ISNUMBER(AD124),IF((AD124+AE124)*(1+Scenario!$B$12/12)-AF124&lt;0,"INSUFFICIENT FUNDS",(AD124+AE124)*(1+Scenario!$B$12/12)-AF124),"INSUFFICIENT FUNDS")))</f>
        <v/>
      </c>
      <c r="AH124" s="6" t="str">
        <f>IF(AC124&gt;Scenario!$B$11,"",IF(AC$2&lt;&gt;"Ready",AC$2,IF(ISNUMBER(AG124),AH123+AF124,"INSUFFICIENT FUNDS")))</f>
        <v/>
      </c>
      <c r="AI124" t="str">
        <f>IF(AC124&gt;Scenario!$B$11,"",IF(AC$2&lt;&gt;"Ready",AC$2,IF(ISNUMBER(AG124),"OK","INSUFFICIENT FUNDS")))</f>
        <v/>
      </c>
      <c r="AJ124">
        <v>120</v>
      </c>
      <c r="AK124" s="6" t="str">
        <f>IF(AJ124&gt;Scenario!$B$11,"",IF(AJ$2&lt;&gt;"Ready",AJ$2,IF(AP123="OK",AN123,"INSUFFICIENT FUNDS")))</f>
        <v/>
      </c>
      <c r="AL124" s="6" t="str">
        <f>IF(AJ124&gt;Scenario!$B$11,"",IF(AJ$2&lt;&gt;"Ready",AJ$2,IF(ISNUMBER(AK124),IF(AND(AJ124&gt;=Scenario!$B$10,MOD(AJ124-Scenario!$B$10,Scenario!$B$18)=0),Scenario!$B$8,0),"INSUFFICIENT FUNDS")))</f>
        <v/>
      </c>
      <c r="AM124" s="6" t="str">
        <f>IF(AJ124&gt;Scenario!$B$11,"",IF(AJ$2&lt;&gt;"Ready",AJ$2,IF(ISNUMBER(AK124),(AK124+AL124)*(0+0+IF(Scenario!$B$13="Gross",0,0))/12+((0+0)/12+IF(AND(AJ124&gt;=Scenario!$B$10,MOD(AJ124-Scenario!$B$10,Scenario!$B$18)=0),0*0+0,0)+IF(AJ124=1,0*0+0,0)+IF(AJ124=Scenario!$B$11,0,0)),"INSUFFICIENT FUNDS")))</f>
        <v/>
      </c>
      <c r="AN124" s="6" t="str">
        <f>IF(AJ124&gt;Scenario!$B$11,"",IF(AJ$2&lt;&gt;"Ready",AJ$2,IF(ISNUMBER(AK124),IF((AK124+AL124)*(1+Scenario!$B$12/12)-AM124&lt;0,"INSUFFICIENT FUNDS",(AK124+AL124)*(1+Scenario!$B$12/12)-AM124),"INSUFFICIENT FUNDS")))</f>
        <v/>
      </c>
      <c r="AO124" s="6" t="str">
        <f>IF(AJ124&gt;Scenario!$B$11,"",IF(AJ$2&lt;&gt;"Ready",AJ$2,IF(ISNUMBER(AN124),AO123+AM124,"INSUFFICIENT FUNDS")))</f>
        <v/>
      </c>
      <c r="AP124" t="str">
        <f>IF(AJ124&gt;Scenario!$B$11,"",IF(AJ$2&lt;&gt;"Ready",AJ$2,IF(ISNUMBER(AN124),"OK","INSUFFICIENT FUNDS")))</f>
        <v/>
      </c>
    </row>
    <row r="125" spans="1:42" ht="32.1" customHeight="1" x14ac:dyDescent="0.2">
      <c r="A125">
        <v>121</v>
      </c>
      <c r="B125" s="6" t="str">
        <f>IF(A125&gt;Scenario!$B$11,"",IF(A$2&lt;&gt;"Ready",A$2,IF(G124="OK",E124,"INSUFFICIENT FUNDS")))</f>
        <v/>
      </c>
      <c r="C125" s="6" t="str">
        <f>IF(A125&gt;Scenario!$B$11,"",IF(A$2&lt;&gt;"Ready",A$2,IF(ISNUMBER(B125),IF(AND(A125&gt;=Scenario!$B$10,MOD(A125-Scenario!$B$10,Scenario!$B$18)=0),Scenario!$B$8,0),"INSUFFICIENT FUNDS")))</f>
        <v/>
      </c>
      <c r="D125" s="6" t="str">
        <f>IF(A125&gt;Scenario!$B$11,"",IF(A$2&lt;&gt;"Ready",A$2,IF(ISNUMBER(B125),(B125+C125)*(N('Option A'!$E$14)+N('Option A'!$E$15)+IF(Scenario!$B$13="Gross",N('Option A'!$E$16),0))/12+((N('Option A'!$E$12)+N('Option A'!$E$13))/12+IF(AND(A125&gt;=Scenario!$B$10,MOD(A125-Scenario!$B$10,Scenario!$B$18)=0),N('Option A'!$E$17)*N('Option A'!$E$18)+N('Option A'!$E$20),0)+IF(A125=1,N('Option A'!$E$17)*N('Option A'!$E$19)+N('Option A'!$E$21),0)+IF(A125=Scenario!$B$11,N('Option A'!$E$22),0)),"INSUFFICIENT FUNDS")))</f>
        <v/>
      </c>
      <c r="E125" s="6" t="str">
        <f>IF(A125&gt;Scenario!$B$11,"",IF(A$2&lt;&gt;"Ready",A$2,IF(ISNUMBER(B125),IF((B125+C125)*(1+Scenario!$B$12/12)-D125&lt;0,"INSUFFICIENT FUNDS",(B125+C125)*(1+Scenario!$B$12/12)-D125),"INSUFFICIENT FUNDS")))</f>
        <v/>
      </c>
      <c r="F125" s="6" t="str">
        <f>IF(A125&gt;Scenario!$B$11,"",IF(A$2&lt;&gt;"Ready",A$2,IF(ISNUMBER(E125),F124+D125,"INSUFFICIENT FUNDS")))</f>
        <v/>
      </c>
      <c r="G125" t="str">
        <f>IF(A125&gt;Scenario!$B$11,"",IF(A$2&lt;&gt;"Ready",A$2,IF(ISNUMBER(E125),"OK","INSUFFICIENT FUNDS")))</f>
        <v/>
      </c>
      <c r="H125">
        <v>121</v>
      </c>
      <c r="I125" s="6" t="str">
        <f>IF(H125&gt;Scenario!$B$11,"",IF(H$2&lt;&gt;"Ready",H$2,IF(N124="OK",L124,"INSUFFICIENT FUNDS")))</f>
        <v/>
      </c>
      <c r="J125" s="6" t="str">
        <f>IF(H125&gt;Scenario!$B$11,"",IF(H$2&lt;&gt;"Ready",H$2,IF(ISNUMBER(I125),IF(AND(H125&gt;=Scenario!$B$10,MOD(H125-Scenario!$B$10,Scenario!$B$18)=0),Scenario!$B$8,0),"INSUFFICIENT FUNDS")))</f>
        <v/>
      </c>
      <c r="K125" s="6" t="str">
        <f>IF(H125&gt;Scenario!$B$11,"",IF(H$2&lt;&gt;"Ready",H$2,IF(ISNUMBER(I125),(I125+J125)*(N('Option A'!$E$14)+N('Option A'!$E$15)+IF(Scenario!$B$13="Gross",N('Option A'!$E$16),0))/12+((0+0)/12+IF(AND(H125&gt;=Scenario!$B$10,MOD(H125-Scenario!$B$10,Scenario!$B$18)=0),N('Option A'!$E$17)*N('Option A'!$E$18)+N('Option A'!$E$20),0)+IF(H125=1,N('Option A'!$E$17)*N('Option A'!$E$19)+N('Option A'!$E$21),0)+IF(H125=Scenario!$B$11,N('Option A'!$E$22),0)),"INSUFFICIENT FUNDS")))</f>
        <v/>
      </c>
      <c r="L125" s="6" t="str">
        <f>IF(H125&gt;Scenario!$B$11,"",IF(H$2&lt;&gt;"Ready",H$2,IF(ISNUMBER(I125),IF((I125+J125)*(1+Scenario!$B$12/12)-K125&lt;0,"INSUFFICIENT FUNDS",(I125+J125)*(1+Scenario!$B$12/12)-K125),"INSUFFICIENT FUNDS")))</f>
        <v/>
      </c>
      <c r="M125" s="6" t="str">
        <f>IF(H125&gt;Scenario!$B$11,"",IF(H$2&lt;&gt;"Ready",H$2,IF(ISNUMBER(L125),M124+K125,"INSUFFICIENT FUNDS")))</f>
        <v/>
      </c>
      <c r="N125" t="str">
        <f>IF(H125&gt;Scenario!$B$11,"",IF(H$2&lt;&gt;"Ready",H$2,IF(ISNUMBER(L125),"OK","INSUFFICIENT FUNDS")))</f>
        <v/>
      </c>
      <c r="O125">
        <v>121</v>
      </c>
      <c r="P125" s="6" t="str">
        <f>IF(O125&gt;Scenario!$B$11,"",IF(O$2&lt;&gt;"Ready",O$2,IF(U124="OK",S124,"INSUFFICIENT FUNDS")))</f>
        <v/>
      </c>
      <c r="Q125" s="6" t="str">
        <f>IF(O125&gt;Scenario!$B$11,"",IF(O$2&lt;&gt;"Ready",O$2,IF(ISNUMBER(P125),IF(AND(O125&gt;=Scenario!$B$10,MOD(O125-Scenario!$B$10,Scenario!$B$18)=0),Scenario!$B$8,0),"INSUFFICIENT FUNDS")))</f>
        <v/>
      </c>
      <c r="R125" s="6" t="str">
        <f>IF(O125&gt;Scenario!$B$11,"",IF(O$2&lt;&gt;"Ready",O$2,IF(ISNUMBER(P125),(P125+Q125)*(0+N('Option A'!$E$15)+IF(Scenario!$B$13="Gross",N('Option A'!$E$16),0))/12+((N('Option A'!$E$12)+N('Option A'!$E$13))/12+IF(AND(O125&gt;=Scenario!$B$10,MOD(O125-Scenario!$B$10,Scenario!$B$18)=0),N('Option A'!$E$17)*N('Option A'!$E$18)+N('Option A'!$E$20),0)+IF(O125=1,N('Option A'!$E$17)*N('Option A'!$E$19)+N('Option A'!$E$21),0)+IF(O125=Scenario!$B$11,N('Option A'!$E$22),0)),"INSUFFICIENT FUNDS")))</f>
        <v/>
      </c>
      <c r="S125" s="6" t="str">
        <f>IF(O125&gt;Scenario!$B$11,"",IF(O$2&lt;&gt;"Ready",O$2,IF(ISNUMBER(P125),IF((P125+Q125)*(1+Scenario!$B$12/12)-R125&lt;0,"INSUFFICIENT FUNDS",(P125+Q125)*(1+Scenario!$B$12/12)-R125),"INSUFFICIENT FUNDS")))</f>
        <v/>
      </c>
      <c r="T125" s="6" t="str">
        <f>IF(O125&gt;Scenario!$B$11,"",IF(O$2&lt;&gt;"Ready",O$2,IF(ISNUMBER(S125),T124+R125,"INSUFFICIENT FUNDS")))</f>
        <v/>
      </c>
      <c r="U125" t="str">
        <f>IF(O125&gt;Scenario!$B$11,"",IF(O$2&lt;&gt;"Ready",O$2,IF(ISNUMBER(S125),"OK","INSUFFICIENT FUNDS")))</f>
        <v/>
      </c>
      <c r="V125">
        <v>121</v>
      </c>
      <c r="W125" s="6" t="str">
        <f>IF(V125&gt;Scenario!$B$11,"",IF(V$2&lt;&gt;"Ready",V$2,IF(AB124="OK",Z124,"INSUFFICIENT FUNDS")))</f>
        <v/>
      </c>
      <c r="X125" s="6" t="str">
        <f>IF(V125&gt;Scenario!$B$11,"",IF(V$2&lt;&gt;"Ready",V$2,IF(ISNUMBER(W125),IF(AND(V125&gt;=Scenario!$B$10,MOD(V125-Scenario!$B$10,Scenario!$B$18)=0),Scenario!$B$8,0),"INSUFFICIENT FUNDS")))</f>
        <v/>
      </c>
      <c r="Y125" s="6" t="str">
        <f>IF(V125&gt;Scenario!$B$11,"",IF(V$2&lt;&gt;"Ready",V$2,IF(ISNUMBER(W125),(W125+X125)*(N('Option A'!$E$14)+N('Option A'!$E$15)+IF(Scenario!$B$13="Gross",N('Option A'!$E$16),0))/12+((N('Option A'!$E$12)+N('Option A'!$E$13))/12+IF(AND(V125&gt;=Scenario!$B$10,MOD(V125-Scenario!$B$10,Scenario!$B$18)=0),0*0+0,0)+IF(V125=1,0*0+0,0)+IF(V125=Scenario!$B$11,0,0)),"INSUFFICIENT FUNDS")))</f>
        <v/>
      </c>
      <c r="Z125" s="6" t="str">
        <f>IF(V125&gt;Scenario!$B$11,"",IF(V$2&lt;&gt;"Ready",V$2,IF(ISNUMBER(W125),IF((W125+X125)*(1+Scenario!$B$12/12)-Y125&lt;0,"INSUFFICIENT FUNDS",(W125+X125)*(1+Scenario!$B$12/12)-Y125),"INSUFFICIENT FUNDS")))</f>
        <v/>
      </c>
      <c r="AA125" s="6" t="str">
        <f>IF(V125&gt;Scenario!$B$11,"",IF(V$2&lt;&gt;"Ready",V$2,IF(ISNUMBER(Z125),AA124+Y125,"INSUFFICIENT FUNDS")))</f>
        <v/>
      </c>
      <c r="AB125" t="str">
        <f>IF(V125&gt;Scenario!$B$11,"",IF(V$2&lt;&gt;"Ready",V$2,IF(ISNUMBER(Z125),"OK","INSUFFICIENT FUNDS")))</f>
        <v/>
      </c>
      <c r="AC125">
        <v>121</v>
      </c>
      <c r="AD125" s="6" t="str">
        <f>IF(AC125&gt;Scenario!$B$11,"",IF(AC$2&lt;&gt;"Ready",AC$2,IF(AI124="OK",AG124,"INSUFFICIENT FUNDS")))</f>
        <v/>
      </c>
      <c r="AE125" s="6" t="str">
        <f>IF(AC125&gt;Scenario!$B$11,"",IF(AC$2&lt;&gt;"Ready",AC$2,IF(ISNUMBER(AD125),IF(AND(AC125&gt;=Scenario!$B$10,MOD(AC125-Scenario!$B$10,Scenario!$B$18)=0),Scenario!$B$8,0),"INSUFFICIENT FUNDS")))</f>
        <v/>
      </c>
      <c r="AF125" s="6" t="str">
        <f>IF(AC125&gt;Scenario!$B$11,"",IF(AC$2&lt;&gt;"Ready",AC$2,IF(ISNUMBER(AD125),(AD125+AE125)*(N('Option A'!$E$14)+N('Option A'!$E$15)+IF(Scenario!$B$13="Gross",0,0))/12+((N('Option A'!$E$12)+N('Option A'!$E$13))/12+IF(AND(AC125&gt;=Scenario!$B$10,MOD(AC125-Scenario!$B$10,Scenario!$B$18)=0),N('Option A'!$E$17)*N('Option A'!$E$18)+N('Option A'!$E$20),0)+IF(AC125=1,N('Option A'!$E$17)*N('Option A'!$E$19)+N('Option A'!$E$21),0)+IF(AC125=Scenario!$B$11,N('Option A'!$E$22),0)),"INSUFFICIENT FUNDS")))</f>
        <v/>
      </c>
      <c r="AG125" s="6" t="str">
        <f>IF(AC125&gt;Scenario!$B$11,"",IF(AC$2&lt;&gt;"Ready",AC$2,IF(ISNUMBER(AD125),IF((AD125+AE125)*(1+Scenario!$B$12/12)-AF125&lt;0,"INSUFFICIENT FUNDS",(AD125+AE125)*(1+Scenario!$B$12/12)-AF125),"INSUFFICIENT FUNDS")))</f>
        <v/>
      </c>
      <c r="AH125" s="6" t="str">
        <f>IF(AC125&gt;Scenario!$B$11,"",IF(AC$2&lt;&gt;"Ready",AC$2,IF(ISNUMBER(AG125),AH124+AF125,"INSUFFICIENT FUNDS")))</f>
        <v/>
      </c>
      <c r="AI125" t="str">
        <f>IF(AC125&gt;Scenario!$B$11,"",IF(AC$2&lt;&gt;"Ready",AC$2,IF(ISNUMBER(AG125),"OK","INSUFFICIENT FUNDS")))</f>
        <v/>
      </c>
      <c r="AJ125">
        <v>121</v>
      </c>
      <c r="AK125" s="6" t="str">
        <f>IF(AJ125&gt;Scenario!$B$11,"",IF(AJ$2&lt;&gt;"Ready",AJ$2,IF(AP124="OK",AN124,"INSUFFICIENT FUNDS")))</f>
        <v/>
      </c>
      <c r="AL125" s="6" t="str">
        <f>IF(AJ125&gt;Scenario!$B$11,"",IF(AJ$2&lt;&gt;"Ready",AJ$2,IF(ISNUMBER(AK125),IF(AND(AJ125&gt;=Scenario!$B$10,MOD(AJ125-Scenario!$B$10,Scenario!$B$18)=0),Scenario!$B$8,0),"INSUFFICIENT FUNDS")))</f>
        <v/>
      </c>
      <c r="AM125" s="6" t="str">
        <f>IF(AJ125&gt;Scenario!$B$11,"",IF(AJ$2&lt;&gt;"Ready",AJ$2,IF(ISNUMBER(AK125),(AK125+AL125)*(0+0+IF(Scenario!$B$13="Gross",0,0))/12+((0+0)/12+IF(AND(AJ125&gt;=Scenario!$B$10,MOD(AJ125-Scenario!$B$10,Scenario!$B$18)=0),0*0+0,0)+IF(AJ125=1,0*0+0,0)+IF(AJ125=Scenario!$B$11,0,0)),"INSUFFICIENT FUNDS")))</f>
        <v/>
      </c>
      <c r="AN125" s="6" t="str">
        <f>IF(AJ125&gt;Scenario!$B$11,"",IF(AJ$2&lt;&gt;"Ready",AJ$2,IF(ISNUMBER(AK125),IF((AK125+AL125)*(1+Scenario!$B$12/12)-AM125&lt;0,"INSUFFICIENT FUNDS",(AK125+AL125)*(1+Scenario!$B$12/12)-AM125),"INSUFFICIENT FUNDS")))</f>
        <v/>
      </c>
      <c r="AO125" s="6" t="str">
        <f>IF(AJ125&gt;Scenario!$B$11,"",IF(AJ$2&lt;&gt;"Ready",AJ$2,IF(ISNUMBER(AN125),AO124+AM125,"INSUFFICIENT FUNDS")))</f>
        <v/>
      </c>
      <c r="AP125" t="str">
        <f>IF(AJ125&gt;Scenario!$B$11,"",IF(AJ$2&lt;&gt;"Ready",AJ$2,IF(ISNUMBER(AN125),"OK","INSUFFICIENT FUNDS")))</f>
        <v/>
      </c>
    </row>
    <row r="126" spans="1:42" ht="32.1" customHeight="1" x14ac:dyDescent="0.2">
      <c r="A126">
        <v>122</v>
      </c>
      <c r="B126" s="6" t="str">
        <f>IF(A126&gt;Scenario!$B$11,"",IF(A$2&lt;&gt;"Ready",A$2,IF(G125="OK",E125,"INSUFFICIENT FUNDS")))</f>
        <v/>
      </c>
      <c r="C126" s="6" t="str">
        <f>IF(A126&gt;Scenario!$B$11,"",IF(A$2&lt;&gt;"Ready",A$2,IF(ISNUMBER(B126),IF(AND(A126&gt;=Scenario!$B$10,MOD(A126-Scenario!$B$10,Scenario!$B$18)=0),Scenario!$B$8,0),"INSUFFICIENT FUNDS")))</f>
        <v/>
      </c>
      <c r="D126" s="6" t="str">
        <f>IF(A126&gt;Scenario!$B$11,"",IF(A$2&lt;&gt;"Ready",A$2,IF(ISNUMBER(B126),(B126+C126)*(N('Option A'!$E$14)+N('Option A'!$E$15)+IF(Scenario!$B$13="Gross",N('Option A'!$E$16),0))/12+((N('Option A'!$E$12)+N('Option A'!$E$13))/12+IF(AND(A126&gt;=Scenario!$B$10,MOD(A126-Scenario!$B$10,Scenario!$B$18)=0),N('Option A'!$E$17)*N('Option A'!$E$18)+N('Option A'!$E$20),0)+IF(A126=1,N('Option A'!$E$17)*N('Option A'!$E$19)+N('Option A'!$E$21),0)+IF(A126=Scenario!$B$11,N('Option A'!$E$22),0)),"INSUFFICIENT FUNDS")))</f>
        <v/>
      </c>
      <c r="E126" s="6" t="str">
        <f>IF(A126&gt;Scenario!$B$11,"",IF(A$2&lt;&gt;"Ready",A$2,IF(ISNUMBER(B126),IF((B126+C126)*(1+Scenario!$B$12/12)-D126&lt;0,"INSUFFICIENT FUNDS",(B126+C126)*(1+Scenario!$B$12/12)-D126),"INSUFFICIENT FUNDS")))</f>
        <v/>
      </c>
      <c r="F126" s="6" t="str">
        <f>IF(A126&gt;Scenario!$B$11,"",IF(A$2&lt;&gt;"Ready",A$2,IF(ISNUMBER(E126),F125+D126,"INSUFFICIENT FUNDS")))</f>
        <v/>
      </c>
      <c r="G126" t="str">
        <f>IF(A126&gt;Scenario!$B$11,"",IF(A$2&lt;&gt;"Ready",A$2,IF(ISNUMBER(E126),"OK","INSUFFICIENT FUNDS")))</f>
        <v/>
      </c>
      <c r="H126">
        <v>122</v>
      </c>
      <c r="I126" s="6" t="str">
        <f>IF(H126&gt;Scenario!$B$11,"",IF(H$2&lt;&gt;"Ready",H$2,IF(N125="OK",L125,"INSUFFICIENT FUNDS")))</f>
        <v/>
      </c>
      <c r="J126" s="6" t="str">
        <f>IF(H126&gt;Scenario!$B$11,"",IF(H$2&lt;&gt;"Ready",H$2,IF(ISNUMBER(I126),IF(AND(H126&gt;=Scenario!$B$10,MOD(H126-Scenario!$B$10,Scenario!$B$18)=0),Scenario!$B$8,0),"INSUFFICIENT FUNDS")))</f>
        <v/>
      </c>
      <c r="K126" s="6" t="str">
        <f>IF(H126&gt;Scenario!$B$11,"",IF(H$2&lt;&gt;"Ready",H$2,IF(ISNUMBER(I126),(I126+J126)*(N('Option A'!$E$14)+N('Option A'!$E$15)+IF(Scenario!$B$13="Gross",N('Option A'!$E$16),0))/12+((0+0)/12+IF(AND(H126&gt;=Scenario!$B$10,MOD(H126-Scenario!$B$10,Scenario!$B$18)=0),N('Option A'!$E$17)*N('Option A'!$E$18)+N('Option A'!$E$20),0)+IF(H126=1,N('Option A'!$E$17)*N('Option A'!$E$19)+N('Option A'!$E$21),0)+IF(H126=Scenario!$B$11,N('Option A'!$E$22),0)),"INSUFFICIENT FUNDS")))</f>
        <v/>
      </c>
      <c r="L126" s="6" t="str">
        <f>IF(H126&gt;Scenario!$B$11,"",IF(H$2&lt;&gt;"Ready",H$2,IF(ISNUMBER(I126),IF((I126+J126)*(1+Scenario!$B$12/12)-K126&lt;0,"INSUFFICIENT FUNDS",(I126+J126)*(1+Scenario!$B$12/12)-K126),"INSUFFICIENT FUNDS")))</f>
        <v/>
      </c>
      <c r="M126" s="6" t="str">
        <f>IF(H126&gt;Scenario!$B$11,"",IF(H$2&lt;&gt;"Ready",H$2,IF(ISNUMBER(L126),M125+K126,"INSUFFICIENT FUNDS")))</f>
        <v/>
      </c>
      <c r="N126" t="str">
        <f>IF(H126&gt;Scenario!$B$11,"",IF(H$2&lt;&gt;"Ready",H$2,IF(ISNUMBER(L126),"OK","INSUFFICIENT FUNDS")))</f>
        <v/>
      </c>
      <c r="O126">
        <v>122</v>
      </c>
      <c r="P126" s="6" t="str">
        <f>IF(O126&gt;Scenario!$B$11,"",IF(O$2&lt;&gt;"Ready",O$2,IF(U125="OK",S125,"INSUFFICIENT FUNDS")))</f>
        <v/>
      </c>
      <c r="Q126" s="6" t="str">
        <f>IF(O126&gt;Scenario!$B$11,"",IF(O$2&lt;&gt;"Ready",O$2,IF(ISNUMBER(P126),IF(AND(O126&gt;=Scenario!$B$10,MOD(O126-Scenario!$B$10,Scenario!$B$18)=0),Scenario!$B$8,0),"INSUFFICIENT FUNDS")))</f>
        <v/>
      </c>
      <c r="R126" s="6" t="str">
        <f>IF(O126&gt;Scenario!$B$11,"",IF(O$2&lt;&gt;"Ready",O$2,IF(ISNUMBER(P126),(P126+Q126)*(0+N('Option A'!$E$15)+IF(Scenario!$B$13="Gross",N('Option A'!$E$16),0))/12+((N('Option A'!$E$12)+N('Option A'!$E$13))/12+IF(AND(O126&gt;=Scenario!$B$10,MOD(O126-Scenario!$B$10,Scenario!$B$18)=0),N('Option A'!$E$17)*N('Option A'!$E$18)+N('Option A'!$E$20),0)+IF(O126=1,N('Option A'!$E$17)*N('Option A'!$E$19)+N('Option A'!$E$21),0)+IF(O126=Scenario!$B$11,N('Option A'!$E$22),0)),"INSUFFICIENT FUNDS")))</f>
        <v/>
      </c>
      <c r="S126" s="6" t="str">
        <f>IF(O126&gt;Scenario!$B$11,"",IF(O$2&lt;&gt;"Ready",O$2,IF(ISNUMBER(P126),IF((P126+Q126)*(1+Scenario!$B$12/12)-R126&lt;0,"INSUFFICIENT FUNDS",(P126+Q126)*(1+Scenario!$B$12/12)-R126),"INSUFFICIENT FUNDS")))</f>
        <v/>
      </c>
      <c r="T126" s="6" t="str">
        <f>IF(O126&gt;Scenario!$B$11,"",IF(O$2&lt;&gt;"Ready",O$2,IF(ISNUMBER(S126),T125+R126,"INSUFFICIENT FUNDS")))</f>
        <v/>
      </c>
      <c r="U126" t="str">
        <f>IF(O126&gt;Scenario!$B$11,"",IF(O$2&lt;&gt;"Ready",O$2,IF(ISNUMBER(S126),"OK","INSUFFICIENT FUNDS")))</f>
        <v/>
      </c>
      <c r="V126">
        <v>122</v>
      </c>
      <c r="W126" s="6" t="str">
        <f>IF(V126&gt;Scenario!$B$11,"",IF(V$2&lt;&gt;"Ready",V$2,IF(AB125="OK",Z125,"INSUFFICIENT FUNDS")))</f>
        <v/>
      </c>
      <c r="X126" s="6" t="str">
        <f>IF(V126&gt;Scenario!$B$11,"",IF(V$2&lt;&gt;"Ready",V$2,IF(ISNUMBER(W126),IF(AND(V126&gt;=Scenario!$B$10,MOD(V126-Scenario!$B$10,Scenario!$B$18)=0),Scenario!$B$8,0),"INSUFFICIENT FUNDS")))</f>
        <v/>
      </c>
      <c r="Y126" s="6" t="str">
        <f>IF(V126&gt;Scenario!$B$11,"",IF(V$2&lt;&gt;"Ready",V$2,IF(ISNUMBER(W126),(W126+X126)*(N('Option A'!$E$14)+N('Option A'!$E$15)+IF(Scenario!$B$13="Gross",N('Option A'!$E$16),0))/12+((N('Option A'!$E$12)+N('Option A'!$E$13))/12+IF(AND(V126&gt;=Scenario!$B$10,MOD(V126-Scenario!$B$10,Scenario!$B$18)=0),0*0+0,0)+IF(V126=1,0*0+0,0)+IF(V126=Scenario!$B$11,0,0)),"INSUFFICIENT FUNDS")))</f>
        <v/>
      </c>
      <c r="Z126" s="6" t="str">
        <f>IF(V126&gt;Scenario!$B$11,"",IF(V$2&lt;&gt;"Ready",V$2,IF(ISNUMBER(W126),IF((W126+X126)*(1+Scenario!$B$12/12)-Y126&lt;0,"INSUFFICIENT FUNDS",(W126+X126)*(1+Scenario!$B$12/12)-Y126),"INSUFFICIENT FUNDS")))</f>
        <v/>
      </c>
      <c r="AA126" s="6" t="str">
        <f>IF(V126&gt;Scenario!$B$11,"",IF(V$2&lt;&gt;"Ready",V$2,IF(ISNUMBER(Z126),AA125+Y126,"INSUFFICIENT FUNDS")))</f>
        <v/>
      </c>
      <c r="AB126" t="str">
        <f>IF(V126&gt;Scenario!$B$11,"",IF(V$2&lt;&gt;"Ready",V$2,IF(ISNUMBER(Z126),"OK","INSUFFICIENT FUNDS")))</f>
        <v/>
      </c>
      <c r="AC126">
        <v>122</v>
      </c>
      <c r="AD126" s="6" t="str">
        <f>IF(AC126&gt;Scenario!$B$11,"",IF(AC$2&lt;&gt;"Ready",AC$2,IF(AI125="OK",AG125,"INSUFFICIENT FUNDS")))</f>
        <v/>
      </c>
      <c r="AE126" s="6" t="str">
        <f>IF(AC126&gt;Scenario!$B$11,"",IF(AC$2&lt;&gt;"Ready",AC$2,IF(ISNUMBER(AD126),IF(AND(AC126&gt;=Scenario!$B$10,MOD(AC126-Scenario!$B$10,Scenario!$B$18)=0),Scenario!$B$8,0),"INSUFFICIENT FUNDS")))</f>
        <v/>
      </c>
      <c r="AF126" s="6" t="str">
        <f>IF(AC126&gt;Scenario!$B$11,"",IF(AC$2&lt;&gt;"Ready",AC$2,IF(ISNUMBER(AD126),(AD126+AE126)*(N('Option A'!$E$14)+N('Option A'!$E$15)+IF(Scenario!$B$13="Gross",0,0))/12+((N('Option A'!$E$12)+N('Option A'!$E$13))/12+IF(AND(AC126&gt;=Scenario!$B$10,MOD(AC126-Scenario!$B$10,Scenario!$B$18)=0),N('Option A'!$E$17)*N('Option A'!$E$18)+N('Option A'!$E$20),0)+IF(AC126=1,N('Option A'!$E$17)*N('Option A'!$E$19)+N('Option A'!$E$21),0)+IF(AC126=Scenario!$B$11,N('Option A'!$E$22),0)),"INSUFFICIENT FUNDS")))</f>
        <v/>
      </c>
      <c r="AG126" s="6" t="str">
        <f>IF(AC126&gt;Scenario!$B$11,"",IF(AC$2&lt;&gt;"Ready",AC$2,IF(ISNUMBER(AD126),IF((AD126+AE126)*(1+Scenario!$B$12/12)-AF126&lt;0,"INSUFFICIENT FUNDS",(AD126+AE126)*(1+Scenario!$B$12/12)-AF126),"INSUFFICIENT FUNDS")))</f>
        <v/>
      </c>
      <c r="AH126" s="6" t="str">
        <f>IF(AC126&gt;Scenario!$B$11,"",IF(AC$2&lt;&gt;"Ready",AC$2,IF(ISNUMBER(AG126),AH125+AF126,"INSUFFICIENT FUNDS")))</f>
        <v/>
      </c>
      <c r="AI126" t="str">
        <f>IF(AC126&gt;Scenario!$B$11,"",IF(AC$2&lt;&gt;"Ready",AC$2,IF(ISNUMBER(AG126),"OK","INSUFFICIENT FUNDS")))</f>
        <v/>
      </c>
      <c r="AJ126">
        <v>122</v>
      </c>
      <c r="AK126" s="6" t="str">
        <f>IF(AJ126&gt;Scenario!$B$11,"",IF(AJ$2&lt;&gt;"Ready",AJ$2,IF(AP125="OK",AN125,"INSUFFICIENT FUNDS")))</f>
        <v/>
      </c>
      <c r="AL126" s="6" t="str">
        <f>IF(AJ126&gt;Scenario!$B$11,"",IF(AJ$2&lt;&gt;"Ready",AJ$2,IF(ISNUMBER(AK126),IF(AND(AJ126&gt;=Scenario!$B$10,MOD(AJ126-Scenario!$B$10,Scenario!$B$18)=0),Scenario!$B$8,0),"INSUFFICIENT FUNDS")))</f>
        <v/>
      </c>
      <c r="AM126" s="6" t="str">
        <f>IF(AJ126&gt;Scenario!$B$11,"",IF(AJ$2&lt;&gt;"Ready",AJ$2,IF(ISNUMBER(AK126),(AK126+AL126)*(0+0+IF(Scenario!$B$13="Gross",0,0))/12+((0+0)/12+IF(AND(AJ126&gt;=Scenario!$B$10,MOD(AJ126-Scenario!$B$10,Scenario!$B$18)=0),0*0+0,0)+IF(AJ126=1,0*0+0,0)+IF(AJ126=Scenario!$B$11,0,0)),"INSUFFICIENT FUNDS")))</f>
        <v/>
      </c>
      <c r="AN126" s="6" t="str">
        <f>IF(AJ126&gt;Scenario!$B$11,"",IF(AJ$2&lt;&gt;"Ready",AJ$2,IF(ISNUMBER(AK126),IF((AK126+AL126)*(1+Scenario!$B$12/12)-AM126&lt;0,"INSUFFICIENT FUNDS",(AK126+AL126)*(1+Scenario!$B$12/12)-AM126),"INSUFFICIENT FUNDS")))</f>
        <v/>
      </c>
      <c r="AO126" s="6" t="str">
        <f>IF(AJ126&gt;Scenario!$B$11,"",IF(AJ$2&lt;&gt;"Ready",AJ$2,IF(ISNUMBER(AN126),AO125+AM126,"INSUFFICIENT FUNDS")))</f>
        <v/>
      </c>
      <c r="AP126" t="str">
        <f>IF(AJ126&gt;Scenario!$B$11,"",IF(AJ$2&lt;&gt;"Ready",AJ$2,IF(ISNUMBER(AN126),"OK","INSUFFICIENT FUNDS")))</f>
        <v/>
      </c>
    </row>
    <row r="127" spans="1:42" ht="32.1" customHeight="1" x14ac:dyDescent="0.2">
      <c r="A127">
        <v>123</v>
      </c>
      <c r="B127" s="6" t="str">
        <f>IF(A127&gt;Scenario!$B$11,"",IF(A$2&lt;&gt;"Ready",A$2,IF(G126="OK",E126,"INSUFFICIENT FUNDS")))</f>
        <v/>
      </c>
      <c r="C127" s="6" t="str">
        <f>IF(A127&gt;Scenario!$B$11,"",IF(A$2&lt;&gt;"Ready",A$2,IF(ISNUMBER(B127),IF(AND(A127&gt;=Scenario!$B$10,MOD(A127-Scenario!$B$10,Scenario!$B$18)=0),Scenario!$B$8,0),"INSUFFICIENT FUNDS")))</f>
        <v/>
      </c>
      <c r="D127" s="6" t="str">
        <f>IF(A127&gt;Scenario!$B$11,"",IF(A$2&lt;&gt;"Ready",A$2,IF(ISNUMBER(B127),(B127+C127)*(N('Option A'!$E$14)+N('Option A'!$E$15)+IF(Scenario!$B$13="Gross",N('Option A'!$E$16),0))/12+((N('Option A'!$E$12)+N('Option A'!$E$13))/12+IF(AND(A127&gt;=Scenario!$B$10,MOD(A127-Scenario!$B$10,Scenario!$B$18)=0),N('Option A'!$E$17)*N('Option A'!$E$18)+N('Option A'!$E$20),0)+IF(A127=1,N('Option A'!$E$17)*N('Option A'!$E$19)+N('Option A'!$E$21),0)+IF(A127=Scenario!$B$11,N('Option A'!$E$22),0)),"INSUFFICIENT FUNDS")))</f>
        <v/>
      </c>
      <c r="E127" s="6" t="str">
        <f>IF(A127&gt;Scenario!$B$11,"",IF(A$2&lt;&gt;"Ready",A$2,IF(ISNUMBER(B127),IF((B127+C127)*(1+Scenario!$B$12/12)-D127&lt;0,"INSUFFICIENT FUNDS",(B127+C127)*(1+Scenario!$B$12/12)-D127),"INSUFFICIENT FUNDS")))</f>
        <v/>
      </c>
      <c r="F127" s="6" t="str">
        <f>IF(A127&gt;Scenario!$B$11,"",IF(A$2&lt;&gt;"Ready",A$2,IF(ISNUMBER(E127),F126+D127,"INSUFFICIENT FUNDS")))</f>
        <v/>
      </c>
      <c r="G127" t="str">
        <f>IF(A127&gt;Scenario!$B$11,"",IF(A$2&lt;&gt;"Ready",A$2,IF(ISNUMBER(E127),"OK","INSUFFICIENT FUNDS")))</f>
        <v/>
      </c>
      <c r="H127">
        <v>123</v>
      </c>
      <c r="I127" s="6" t="str">
        <f>IF(H127&gt;Scenario!$B$11,"",IF(H$2&lt;&gt;"Ready",H$2,IF(N126="OK",L126,"INSUFFICIENT FUNDS")))</f>
        <v/>
      </c>
      <c r="J127" s="6" t="str">
        <f>IF(H127&gt;Scenario!$B$11,"",IF(H$2&lt;&gt;"Ready",H$2,IF(ISNUMBER(I127),IF(AND(H127&gt;=Scenario!$B$10,MOD(H127-Scenario!$B$10,Scenario!$B$18)=0),Scenario!$B$8,0),"INSUFFICIENT FUNDS")))</f>
        <v/>
      </c>
      <c r="K127" s="6" t="str">
        <f>IF(H127&gt;Scenario!$B$11,"",IF(H$2&lt;&gt;"Ready",H$2,IF(ISNUMBER(I127),(I127+J127)*(N('Option A'!$E$14)+N('Option A'!$E$15)+IF(Scenario!$B$13="Gross",N('Option A'!$E$16),0))/12+((0+0)/12+IF(AND(H127&gt;=Scenario!$B$10,MOD(H127-Scenario!$B$10,Scenario!$B$18)=0),N('Option A'!$E$17)*N('Option A'!$E$18)+N('Option A'!$E$20),0)+IF(H127=1,N('Option A'!$E$17)*N('Option A'!$E$19)+N('Option A'!$E$21),0)+IF(H127=Scenario!$B$11,N('Option A'!$E$22),0)),"INSUFFICIENT FUNDS")))</f>
        <v/>
      </c>
      <c r="L127" s="6" t="str">
        <f>IF(H127&gt;Scenario!$B$11,"",IF(H$2&lt;&gt;"Ready",H$2,IF(ISNUMBER(I127),IF((I127+J127)*(1+Scenario!$B$12/12)-K127&lt;0,"INSUFFICIENT FUNDS",(I127+J127)*(1+Scenario!$B$12/12)-K127),"INSUFFICIENT FUNDS")))</f>
        <v/>
      </c>
      <c r="M127" s="6" t="str">
        <f>IF(H127&gt;Scenario!$B$11,"",IF(H$2&lt;&gt;"Ready",H$2,IF(ISNUMBER(L127),M126+K127,"INSUFFICIENT FUNDS")))</f>
        <v/>
      </c>
      <c r="N127" t="str">
        <f>IF(H127&gt;Scenario!$B$11,"",IF(H$2&lt;&gt;"Ready",H$2,IF(ISNUMBER(L127),"OK","INSUFFICIENT FUNDS")))</f>
        <v/>
      </c>
      <c r="O127">
        <v>123</v>
      </c>
      <c r="P127" s="6" t="str">
        <f>IF(O127&gt;Scenario!$B$11,"",IF(O$2&lt;&gt;"Ready",O$2,IF(U126="OK",S126,"INSUFFICIENT FUNDS")))</f>
        <v/>
      </c>
      <c r="Q127" s="6" t="str">
        <f>IF(O127&gt;Scenario!$B$11,"",IF(O$2&lt;&gt;"Ready",O$2,IF(ISNUMBER(P127),IF(AND(O127&gt;=Scenario!$B$10,MOD(O127-Scenario!$B$10,Scenario!$B$18)=0),Scenario!$B$8,0),"INSUFFICIENT FUNDS")))</f>
        <v/>
      </c>
      <c r="R127" s="6" t="str">
        <f>IF(O127&gt;Scenario!$B$11,"",IF(O$2&lt;&gt;"Ready",O$2,IF(ISNUMBER(P127),(P127+Q127)*(0+N('Option A'!$E$15)+IF(Scenario!$B$13="Gross",N('Option A'!$E$16),0))/12+((N('Option A'!$E$12)+N('Option A'!$E$13))/12+IF(AND(O127&gt;=Scenario!$B$10,MOD(O127-Scenario!$B$10,Scenario!$B$18)=0),N('Option A'!$E$17)*N('Option A'!$E$18)+N('Option A'!$E$20),0)+IF(O127=1,N('Option A'!$E$17)*N('Option A'!$E$19)+N('Option A'!$E$21),0)+IF(O127=Scenario!$B$11,N('Option A'!$E$22),0)),"INSUFFICIENT FUNDS")))</f>
        <v/>
      </c>
      <c r="S127" s="6" t="str">
        <f>IF(O127&gt;Scenario!$B$11,"",IF(O$2&lt;&gt;"Ready",O$2,IF(ISNUMBER(P127),IF((P127+Q127)*(1+Scenario!$B$12/12)-R127&lt;0,"INSUFFICIENT FUNDS",(P127+Q127)*(1+Scenario!$B$12/12)-R127),"INSUFFICIENT FUNDS")))</f>
        <v/>
      </c>
      <c r="T127" s="6" t="str">
        <f>IF(O127&gt;Scenario!$B$11,"",IF(O$2&lt;&gt;"Ready",O$2,IF(ISNUMBER(S127),T126+R127,"INSUFFICIENT FUNDS")))</f>
        <v/>
      </c>
      <c r="U127" t="str">
        <f>IF(O127&gt;Scenario!$B$11,"",IF(O$2&lt;&gt;"Ready",O$2,IF(ISNUMBER(S127),"OK","INSUFFICIENT FUNDS")))</f>
        <v/>
      </c>
      <c r="V127">
        <v>123</v>
      </c>
      <c r="W127" s="6" t="str">
        <f>IF(V127&gt;Scenario!$B$11,"",IF(V$2&lt;&gt;"Ready",V$2,IF(AB126="OK",Z126,"INSUFFICIENT FUNDS")))</f>
        <v/>
      </c>
      <c r="X127" s="6" t="str">
        <f>IF(V127&gt;Scenario!$B$11,"",IF(V$2&lt;&gt;"Ready",V$2,IF(ISNUMBER(W127),IF(AND(V127&gt;=Scenario!$B$10,MOD(V127-Scenario!$B$10,Scenario!$B$18)=0),Scenario!$B$8,0),"INSUFFICIENT FUNDS")))</f>
        <v/>
      </c>
      <c r="Y127" s="6" t="str">
        <f>IF(V127&gt;Scenario!$B$11,"",IF(V$2&lt;&gt;"Ready",V$2,IF(ISNUMBER(W127),(W127+X127)*(N('Option A'!$E$14)+N('Option A'!$E$15)+IF(Scenario!$B$13="Gross",N('Option A'!$E$16),0))/12+((N('Option A'!$E$12)+N('Option A'!$E$13))/12+IF(AND(V127&gt;=Scenario!$B$10,MOD(V127-Scenario!$B$10,Scenario!$B$18)=0),0*0+0,0)+IF(V127=1,0*0+0,0)+IF(V127=Scenario!$B$11,0,0)),"INSUFFICIENT FUNDS")))</f>
        <v/>
      </c>
      <c r="Z127" s="6" t="str">
        <f>IF(V127&gt;Scenario!$B$11,"",IF(V$2&lt;&gt;"Ready",V$2,IF(ISNUMBER(W127),IF((W127+X127)*(1+Scenario!$B$12/12)-Y127&lt;0,"INSUFFICIENT FUNDS",(W127+X127)*(1+Scenario!$B$12/12)-Y127),"INSUFFICIENT FUNDS")))</f>
        <v/>
      </c>
      <c r="AA127" s="6" t="str">
        <f>IF(V127&gt;Scenario!$B$11,"",IF(V$2&lt;&gt;"Ready",V$2,IF(ISNUMBER(Z127),AA126+Y127,"INSUFFICIENT FUNDS")))</f>
        <v/>
      </c>
      <c r="AB127" t="str">
        <f>IF(V127&gt;Scenario!$B$11,"",IF(V$2&lt;&gt;"Ready",V$2,IF(ISNUMBER(Z127),"OK","INSUFFICIENT FUNDS")))</f>
        <v/>
      </c>
      <c r="AC127">
        <v>123</v>
      </c>
      <c r="AD127" s="6" t="str">
        <f>IF(AC127&gt;Scenario!$B$11,"",IF(AC$2&lt;&gt;"Ready",AC$2,IF(AI126="OK",AG126,"INSUFFICIENT FUNDS")))</f>
        <v/>
      </c>
      <c r="AE127" s="6" t="str">
        <f>IF(AC127&gt;Scenario!$B$11,"",IF(AC$2&lt;&gt;"Ready",AC$2,IF(ISNUMBER(AD127),IF(AND(AC127&gt;=Scenario!$B$10,MOD(AC127-Scenario!$B$10,Scenario!$B$18)=0),Scenario!$B$8,0),"INSUFFICIENT FUNDS")))</f>
        <v/>
      </c>
      <c r="AF127" s="6" t="str">
        <f>IF(AC127&gt;Scenario!$B$11,"",IF(AC$2&lt;&gt;"Ready",AC$2,IF(ISNUMBER(AD127),(AD127+AE127)*(N('Option A'!$E$14)+N('Option A'!$E$15)+IF(Scenario!$B$13="Gross",0,0))/12+((N('Option A'!$E$12)+N('Option A'!$E$13))/12+IF(AND(AC127&gt;=Scenario!$B$10,MOD(AC127-Scenario!$B$10,Scenario!$B$18)=0),N('Option A'!$E$17)*N('Option A'!$E$18)+N('Option A'!$E$20),0)+IF(AC127=1,N('Option A'!$E$17)*N('Option A'!$E$19)+N('Option A'!$E$21),0)+IF(AC127=Scenario!$B$11,N('Option A'!$E$22),0)),"INSUFFICIENT FUNDS")))</f>
        <v/>
      </c>
      <c r="AG127" s="6" t="str">
        <f>IF(AC127&gt;Scenario!$B$11,"",IF(AC$2&lt;&gt;"Ready",AC$2,IF(ISNUMBER(AD127),IF((AD127+AE127)*(1+Scenario!$B$12/12)-AF127&lt;0,"INSUFFICIENT FUNDS",(AD127+AE127)*(1+Scenario!$B$12/12)-AF127),"INSUFFICIENT FUNDS")))</f>
        <v/>
      </c>
      <c r="AH127" s="6" t="str">
        <f>IF(AC127&gt;Scenario!$B$11,"",IF(AC$2&lt;&gt;"Ready",AC$2,IF(ISNUMBER(AG127),AH126+AF127,"INSUFFICIENT FUNDS")))</f>
        <v/>
      </c>
      <c r="AI127" t="str">
        <f>IF(AC127&gt;Scenario!$B$11,"",IF(AC$2&lt;&gt;"Ready",AC$2,IF(ISNUMBER(AG127),"OK","INSUFFICIENT FUNDS")))</f>
        <v/>
      </c>
      <c r="AJ127">
        <v>123</v>
      </c>
      <c r="AK127" s="6" t="str">
        <f>IF(AJ127&gt;Scenario!$B$11,"",IF(AJ$2&lt;&gt;"Ready",AJ$2,IF(AP126="OK",AN126,"INSUFFICIENT FUNDS")))</f>
        <v/>
      </c>
      <c r="AL127" s="6" t="str">
        <f>IF(AJ127&gt;Scenario!$B$11,"",IF(AJ$2&lt;&gt;"Ready",AJ$2,IF(ISNUMBER(AK127),IF(AND(AJ127&gt;=Scenario!$B$10,MOD(AJ127-Scenario!$B$10,Scenario!$B$18)=0),Scenario!$B$8,0),"INSUFFICIENT FUNDS")))</f>
        <v/>
      </c>
      <c r="AM127" s="6" t="str">
        <f>IF(AJ127&gt;Scenario!$B$11,"",IF(AJ$2&lt;&gt;"Ready",AJ$2,IF(ISNUMBER(AK127),(AK127+AL127)*(0+0+IF(Scenario!$B$13="Gross",0,0))/12+((0+0)/12+IF(AND(AJ127&gt;=Scenario!$B$10,MOD(AJ127-Scenario!$B$10,Scenario!$B$18)=0),0*0+0,0)+IF(AJ127=1,0*0+0,0)+IF(AJ127=Scenario!$B$11,0,0)),"INSUFFICIENT FUNDS")))</f>
        <v/>
      </c>
      <c r="AN127" s="6" t="str">
        <f>IF(AJ127&gt;Scenario!$B$11,"",IF(AJ$2&lt;&gt;"Ready",AJ$2,IF(ISNUMBER(AK127),IF((AK127+AL127)*(1+Scenario!$B$12/12)-AM127&lt;0,"INSUFFICIENT FUNDS",(AK127+AL127)*(1+Scenario!$B$12/12)-AM127),"INSUFFICIENT FUNDS")))</f>
        <v/>
      </c>
      <c r="AO127" s="6" t="str">
        <f>IF(AJ127&gt;Scenario!$B$11,"",IF(AJ$2&lt;&gt;"Ready",AJ$2,IF(ISNUMBER(AN127),AO126+AM127,"INSUFFICIENT FUNDS")))</f>
        <v/>
      </c>
      <c r="AP127" t="str">
        <f>IF(AJ127&gt;Scenario!$B$11,"",IF(AJ$2&lt;&gt;"Ready",AJ$2,IF(ISNUMBER(AN127),"OK","INSUFFICIENT FUNDS")))</f>
        <v/>
      </c>
    </row>
    <row r="128" spans="1:42" ht="32.1" customHeight="1" x14ac:dyDescent="0.2">
      <c r="A128">
        <v>124</v>
      </c>
      <c r="B128" s="6" t="str">
        <f>IF(A128&gt;Scenario!$B$11,"",IF(A$2&lt;&gt;"Ready",A$2,IF(G127="OK",E127,"INSUFFICIENT FUNDS")))</f>
        <v/>
      </c>
      <c r="C128" s="6" t="str">
        <f>IF(A128&gt;Scenario!$B$11,"",IF(A$2&lt;&gt;"Ready",A$2,IF(ISNUMBER(B128),IF(AND(A128&gt;=Scenario!$B$10,MOD(A128-Scenario!$B$10,Scenario!$B$18)=0),Scenario!$B$8,0),"INSUFFICIENT FUNDS")))</f>
        <v/>
      </c>
      <c r="D128" s="6" t="str">
        <f>IF(A128&gt;Scenario!$B$11,"",IF(A$2&lt;&gt;"Ready",A$2,IF(ISNUMBER(B128),(B128+C128)*(N('Option A'!$E$14)+N('Option A'!$E$15)+IF(Scenario!$B$13="Gross",N('Option A'!$E$16),0))/12+((N('Option A'!$E$12)+N('Option A'!$E$13))/12+IF(AND(A128&gt;=Scenario!$B$10,MOD(A128-Scenario!$B$10,Scenario!$B$18)=0),N('Option A'!$E$17)*N('Option A'!$E$18)+N('Option A'!$E$20),0)+IF(A128=1,N('Option A'!$E$17)*N('Option A'!$E$19)+N('Option A'!$E$21),0)+IF(A128=Scenario!$B$11,N('Option A'!$E$22),0)),"INSUFFICIENT FUNDS")))</f>
        <v/>
      </c>
      <c r="E128" s="6" t="str">
        <f>IF(A128&gt;Scenario!$B$11,"",IF(A$2&lt;&gt;"Ready",A$2,IF(ISNUMBER(B128),IF((B128+C128)*(1+Scenario!$B$12/12)-D128&lt;0,"INSUFFICIENT FUNDS",(B128+C128)*(1+Scenario!$B$12/12)-D128),"INSUFFICIENT FUNDS")))</f>
        <v/>
      </c>
      <c r="F128" s="6" t="str">
        <f>IF(A128&gt;Scenario!$B$11,"",IF(A$2&lt;&gt;"Ready",A$2,IF(ISNUMBER(E128),F127+D128,"INSUFFICIENT FUNDS")))</f>
        <v/>
      </c>
      <c r="G128" t="str">
        <f>IF(A128&gt;Scenario!$B$11,"",IF(A$2&lt;&gt;"Ready",A$2,IF(ISNUMBER(E128),"OK","INSUFFICIENT FUNDS")))</f>
        <v/>
      </c>
      <c r="H128">
        <v>124</v>
      </c>
      <c r="I128" s="6" t="str">
        <f>IF(H128&gt;Scenario!$B$11,"",IF(H$2&lt;&gt;"Ready",H$2,IF(N127="OK",L127,"INSUFFICIENT FUNDS")))</f>
        <v/>
      </c>
      <c r="J128" s="6" t="str">
        <f>IF(H128&gt;Scenario!$B$11,"",IF(H$2&lt;&gt;"Ready",H$2,IF(ISNUMBER(I128),IF(AND(H128&gt;=Scenario!$B$10,MOD(H128-Scenario!$B$10,Scenario!$B$18)=0),Scenario!$B$8,0),"INSUFFICIENT FUNDS")))</f>
        <v/>
      </c>
      <c r="K128" s="6" t="str">
        <f>IF(H128&gt;Scenario!$B$11,"",IF(H$2&lt;&gt;"Ready",H$2,IF(ISNUMBER(I128),(I128+J128)*(N('Option A'!$E$14)+N('Option A'!$E$15)+IF(Scenario!$B$13="Gross",N('Option A'!$E$16),0))/12+((0+0)/12+IF(AND(H128&gt;=Scenario!$B$10,MOD(H128-Scenario!$B$10,Scenario!$B$18)=0),N('Option A'!$E$17)*N('Option A'!$E$18)+N('Option A'!$E$20),0)+IF(H128=1,N('Option A'!$E$17)*N('Option A'!$E$19)+N('Option A'!$E$21),0)+IF(H128=Scenario!$B$11,N('Option A'!$E$22),0)),"INSUFFICIENT FUNDS")))</f>
        <v/>
      </c>
      <c r="L128" s="6" t="str">
        <f>IF(H128&gt;Scenario!$B$11,"",IF(H$2&lt;&gt;"Ready",H$2,IF(ISNUMBER(I128),IF((I128+J128)*(1+Scenario!$B$12/12)-K128&lt;0,"INSUFFICIENT FUNDS",(I128+J128)*(1+Scenario!$B$12/12)-K128),"INSUFFICIENT FUNDS")))</f>
        <v/>
      </c>
      <c r="M128" s="6" t="str">
        <f>IF(H128&gt;Scenario!$B$11,"",IF(H$2&lt;&gt;"Ready",H$2,IF(ISNUMBER(L128),M127+K128,"INSUFFICIENT FUNDS")))</f>
        <v/>
      </c>
      <c r="N128" t="str">
        <f>IF(H128&gt;Scenario!$B$11,"",IF(H$2&lt;&gt;"Ready",H$2,IF(ISNUMBER(L128),"OK","INSUFFICIENT FUNDS")))</f>
        <v/>
      </c>
      <c r="O128">
        <v>124</v>
      </c>
      <c r="P128" s="6" t="str">
        <f>IF(O128&gt;Scenario!$B$11,"",IF(O$2&lt;&gt;"Ready",O$2,IF(U127="OK",S127,"INSUFFICIENT FUNDS")))</f>
        <v/>
      </c>
      <c r="Q128" s="6" t="str">
        <f>IF(O128&gt;Scenario!$B$11,"",IF(O$2&lt;&gt;"Ready",O$2,IF(ISNUMBER(P128),IF(AND(O128&gt;=Scenario!$B$10,MOD(O128-Scenario!$B$10,Scenario!$B$18)=0),Scenario!$B$8,0),"INSUFFICIENT FUNDS")))</f>
        <v/>
      </c>
      <c r="R128" s="6" t="str">
        <f>IF(O128&gt;Scenario!$B$11,"",IF(O$2&lt;&gt;"Ready",O$2,IF(ISNUMBER(P128),(P128+Q128)*(0+N('Option A'!$E$15)+IF(Scenario!$B$13="Gross",N('Option A'!$E$16),0))/12+((N('Option A'!$E$12)+N('Option A'!$E$13))/12+IF(AND(O128&gt;=Scenario!$B$10,MOD(O128-Scenario!$B$10,Scenario!$B$18)=0),N('Option A'!$E$17)*N('Option A'!$E$18)+N('Option A'!$E$20),0)+IF(O128=1,N('Option A'!$E$17)*N('Option A'!$E$19)+N('Option A'!$E$21),0)+IF(O128=Scenario!$B$11,N('Option A'!$E$22),0)),"INSUFFICIENT FUNDS")))</f>
        <v/>
      </c>
      <c r="S128" s="6" t="str">
        <f>IF(O128&gt;Scenario!$B$11,"",IF(O$2&lt;&gt;"Ready",O$2,IF(ISNUMBER(P128),IF((P128+Q128)*(1+Scenario!$B$12/12)-R128&lt;0,"INSUFFICIENT FUNDS",(P128+Q128)*(1+Scenario!$B$12/12)-R128),"INSUFFICIENT FUNDS")))</f>
        <v/>
      </c>
      <c r="T128" s="6" t="str">
        <f>IF(O128&gt;Scenario!$B$11,"",IF(O$2&lt;&gt;"Ready",O$2,IF(ISNUMBER(S128),T127+R128,"INSUFFICIENT FUNDS")))</f>
        <v/>
      </c>
      <c r="U128" t="str">
        <f>IF(O128&gt;Scenario!$B$11,"",IF(O$2&lt;&gt;"Ready",O$2,IF(ISNUMBER(S128),"OK","INSUFFICIENT FUNDS")))</f>
        <v/>
      </c>
      <c r="V128">
        <v>124</v>
      </c>
      <c r="W128" s="6" t="str">
        <f>IF(V128&gt;Scenario!$B$11,"",IF(V$2&lt;&gt;"Ready",V$2,IF(AB127="OK",Z127,"INSUFFICIENT FUNDS")))</f>
        <v/>
      </c>
      <c r="X128" s="6" t="str">
        <f>IF(V128&gt;Scenario!$B$11,"",IF(V$2&lt;&gt;"Ready",V$2,IF(ISNUMBER(W128),IF(AND(V128&gt;=Scenario!$B$10,MOD(V128-Scenario!$B$10,Scenario!$B$18)=0),Scenario!$B$8,0),"INSUFFICIENT FUNDS")))</f>
        <v/>
      </c>
      <c r="Y128" s="6" t="str">
        <f>IF(V128&gt;Scenario!$B$11,"",IF(V$2&lt;&gt;"Ready",V$2,IF(ISNUMBER(W128),(W128+X128)*(N('Option A'!$E$14)+N('Option A'!$E$15)+IF(Scenario!$B$13="Gross",N('Option A'!$E$16),0))/12+((N('Option A'!$E$12)+N('Option A'!$E$13))/12+IF(AND(V128&gt;=Scenario!$B$10,MOD(V128-Scenario!$B$10,Scenario!$B$18)=0),0*0+0,0)+IF(V128=1,0*0+0,0)+IF(V128=Scenario!$B$11,0,0)),"INSUFFICIENT FUNDS")))</f>
        <v/>
      </c>
      <c r="Z128" s="6" t="str">
        <f>IF(V128&gt;Scenario!$B$11,"",IF(V$2&lt;&gt;"Ready",V$2,IF(ISNUMBER(W128),IF((W128+X128)*(1+Scenario!$B$12/12)-Y128&lt;0,"INSUFFICIENT FUNDS",(W128+X128)*(1+Scenario!$B$12/12)-Y128),"INSUFFICIENT FUNDS")))</f>
        <v/>
      </c>
      <c r="AA128" s="6" t="str">
        <f>IF(V128&gt;Scenario!$B$11,"",IF(V$2&lt;&gt;"Ready",V$2,IF(ISNUMBER(Z128),AA127+Y128,"INSUFFICIENT FUNDS")))</f>
        <v/>
      </c>
      <c r="AB128" t="str">
        <f>IF(V128&gt;Scenario!$B$11,"",IF(V$2&lt;&gt;"Ready",V$2,IF(ISNUMBER(Z128),"OK","INSUFFICIENT FUNDS")))</f>
        <v/>
      </c>
      <c r="AC128">
        <v>124</v>
      </c>
      <c r="AD128" s="6" t="str">
        <f>IF(AC128&gt;Scenario!$B$11,"",IF(AC$2&lt;&gt;"Ready",AC$2,IF(AI127="OK",AG127,"INSUFFICIENT FUNDS")))</f>
        <v/>
      </c>
      <c r="AE128" s="6" t="str">
        <f>IF(AC128&gt;Scenario!$B$11,"",IF(AC$2&lt;&gt;"Ready",AC$2,IF(ISNUMBER(AD128),IF(AND(AC128&gt;=Scenario!$B$10,MOD(AC128-Scenario!$B$10,Scenario!$B$18)=0),Scenario!$B$8,0),"INSUFFICIENT FUNDS")))</f>
        <v/>
      </c>
      <c r="AF128" s="6" t="str">
        <f>IF(AC128&gt;Scenario!$B$11,"",IF(AC$2&lt;&gt;"Ready",AC$2,IF(ISNUMBER(AD128),(AD128+AE128)*(N('Option A'!$E$14)+N('Option A'!$E$15)+IF(Scenario!$B$13="Gross",0,0))/12+((N('Option A'!$E$12)+N('Option A'!$E$13))/12+IF(AND(AC128&gt;=Scenario!$B$10,MOD(AC128-Scenario!$B$10,Scenario!$B$18)=0),N('Option A'!$E$17)*N('Option A'!$E$18)+N('Option A'!$E$20),0)+IF(AC128=1,N('Option A'!$E$17)*N('Option A'!$E$19)+N('Option A'!$E$21),0)+IF(AC128=Scenario!$B$11,N('Option A'!$E$22),0)),"INSUFFICIENT FUNDS")))</f>
        <v/>
      </c>
      <c r="AG128" s="6" t="str">
        <f>IF(AC128&gt;Scenario!$B$11,"",IF(AC$2&lt;&gt;"Ready",AC$2,IF(ISNUMBER(AD128),IF((AD128+AE128)*(1+Scenario!$B$12/12)-AF128&lt;0,"INSUFFICIENT FUNDS",(AD128+AE128)*(1+Scenario!$B$12/12)-AF128),"INSUFFICIENT FUNDS")))</f>
        <v/>
      </c>
      <c r="AH128" s="6" t="str">
        <f>IF(AC128&gt;Scenario!$B$11,"",IF(AC$2&lt;&gt;"Ready",AC$2,IF(ISNUMBER(AG128),AH127+AF128,"INSUFFICIENT FUNDS")))</f>
        <v/>
      </c>
      <c r="AI128" t="str">
        <f>IF(AC128&gt;Scenario!$B$11,"",IF(AC$2&lt;&gt;"Ready",AC$2,IF(ISNUMBER(AG128),"OK","INSUFFICIENT FUNDS")))</f>
        <v/>
      </c>
      <c r="AJ128">
        <v>124</v>
      </c>
      <c r="AK128" s="6" t="str">
        <f>IF(AJ128&gt;Scenario!$B$11,"",IF(AJ$2&lt;&gt;"Ready",AJ$2,IF(AP127="OK",AN127,"INSUFFICIENT FUNDS")))</f>
        <v/>
      </c>
      <c r="AL128" s="6" t="str">
        <f>IF(AJ128&gt;Scenario!$B$11,"",IF(AJ$2&lt;&gt;"Ready",AJ$2,IF(ISNUMBER(AK128),IF(AND(AJ128&gt;=Scenario!$B$10,MOD(AJ128-Scenario!$B$10,Scenario!$B$18)=0),Scenario!$B$8,0),"INSUFFICIENT FUNDS")))</f>
        <v/>
      </c>
      <c r="AM128" s="6" t="str">
        <f>IF(AJ128&gt;Scenario!$B$11,"",IF(AJ$2&lt;&gt;"Ready",AJ$2,IF(ISNUMBER(AK128),(AK128+AL128)*(0+0+IF(Scenario!$B$13="Gross",0,0))/12+((0+0)/12+IF(AND(AJ128&gt;=Scenario!$B$10,MOD(AJ128-Scenario!$B$10,Scenario!$B$18)=0),0*0+0,0)+IF(AJ128=1,0*0+0,0)+IF(AJ128=Scenario!$B$11,0,0)),"INSUFFICIENT FUNDS")))</f>
        <v/>
      </c>
      <c r="AN128" s="6" t="str">
        <f>IF(AJ128&gt;Scenario!$B$11,"",IF(AJ$2&lt;&gt;"Ready",AJ$2,IF(ISNUMBER(AK128),IF((AK128+AL128)*(1+Scenario!$B$12/12)-AM128&lt;0,"INSUFFICIENT FUNDS",(AK128+AL128)*(1+Scenario!$B$12/12)-AM128),"INSUFFICIENT FUNDS")))</f>
        <v/>
      </c>
      <c r="AO128" s="6" t="str">
        <f>IF(AJ128&gt;Scenario!$B$11,"",IF(AJ$2&lt;&gt;"Ready",AJ$2,IF(ISNUMBER(AN128),AO127+AM128,"INSUFFICIENT FUNDS")))</f>
        <v/>
      </c>
      <c r="AP128" t="str">
        <f>IF(AJ128&gt;Scenario!$B$11,"",IF(AJ$2&lt;&gt;"Ready",AJ$2,IF(ISNUMBER(AN128),"OK","INSUFFICIENT FUNDS")))</f>
        <v/>
      </c>
    </row>
    <row r="129" spans="1:42" ht="32.1" customHeight="1" x14ac:dyDescent="0.2">
      <c r="A129">
        <v>125</v>
      </c>
      <c r="B129" s="6" t="str">
        <f>IF(A129&gt;Scenario!$B$11,"",IF(A$2&lt;&gt;"Ready",A$2,IF(G128="OK",E128,"INSUFFICIENT FUNDS")))</f>
        <v/>
      </c>
      <c r="C129" s="6" t="str">
        <f>IF(A129&gt;Scenario!$B$11,"",IF(A$2&lt;&gt;"Ready",A$2,IF(ISNUMBER(B129),IF(AND(A129&gt;=Scenario!$B$10,MOD(A129-Scenario!$B$10,Scenario!$B$18)=0),Scenario!$B$8,0),"INSUFFICIENT FUNDS")))</f>
        <v/>
      </c>
      <c r="D129" s="6" t="str">
        <f>IF(A129&gt;Scenario!$B$11,"",IF(A$2&lt;&gt;"Ready",A$2,IF(ISNUMBER(B129),(B129+C129)*(N('Option A'!$E$14)+N('Option A'!$E$15)+IF(Scenario!$B$13="Gross",N('Option A'!$E$16),0))/12+((N('Option A'!$E$12)+N('Option A'!$E$13))/12+IF(AND(A129&gt;=Scenario!$B$10,MOD(A129-Scenario!$B$10,Scenario!$B$18)=0),N('Option A'!$E$17)*N('Option A'!$E$18)+N('Option A'!$E$20),0)+IF(A129=1,N('Option A'!$E$17)*N('Option A'!$E$19)+N('Option A'!$E$21),0)+IF(A129=Scenario!$B$11,N('Option A'!$E$22),0)),"INSUFFICIENT FUNDS")))</f>
        <v/>
      </c>
      <c r="E129" s="6" t="str">
        <f>IF(A129&gt;Scenario!$B$11,"",IF(A$2&lt;&gt;"Ready",A$2,IF(ISNUMBER(B129),IF((B129+C129)*(1+Scenario!$B$12/12)-D129&lt;0,"INSUFFICIENT FUNDS",(B129+C129)*(1+Scenario!$B$12/12)-D129),"INSUFFICIENT FUNDS")))</f>
        <v/>
      </c>
      <c r="F129" s="6" t="str">
        <f>IF(A129&gt;Scenario!$B$11,"",IF(A$2&lt;&gt;"Ready",A$2,IF(ISNUMBER(E129),F128+D129,"INSUFFICIENT FUNDS")))</f>
        <v/>
      </c>
      <c r="G129" t="str">
        <f>IF(A129&gt;Scenario!$B$11,"",IF(A$2&lt;&gt;"Ready",A$2,IF(ISNUMBER(E129),"OK","INSUFFICIENT FUNDS")))</f>
        <v/>
      </c>
      <c r="H129">
        <v>125</v>
      </c>
      <c r="I129" s="6" t="str">
        <f>IF(H129&gt;Scenario!$B$11,"",IF(H$2&lt;&gt;"Ready",H$2,IF(N128="OK",L128,"INSUFFICIENT FUNDS")))</f>
        <v/>
      </c>
      <c r="J129" s="6" t="str">
        <f>IF(H129&gt;Scenario!$B$11,"",IF(H$2&lt;&gt;"Ready",H$2,IF(ISNUMBER(I129),IF(AND(H129&gt;=Scenario!$B$10,MOD(H129-Scenario!$B$10,Scenario!$B$18)=0),Scenario!$B$8,0),"INSUFFICIENT FUNDS")))</f>
        <v/>
      </c>
      <c r="K129" s="6" t="str">
        <f>IF(H129&gt;Scenario!$B$11,"",IF(H$2&lt;&gt;"Ready",H$2,IF(ISNUMBER(I129),(I129+J129)*(N('Option A'!$E$14)+N('Option A'!$E$15)+IF(Scenario!$B$13="Gross",N('Option A'!$E$16),0))/12+((0+0)/12+IF(AND(H129&gt;=Scenario!$B$10,MOD(H129-Scenario!$B$10,Scenario!$B$18)=0),N('Option A'!$E$17)*N('Option A'!$E$18)+N('Option A'!$E$20),0)+IF(H129=1,N('Option A'!$E$17)*N('Option A'!$E$19)+N('Option A'!$E$21),0)+IF(H129=Scenario!$B$11,N('Option A'!$E$22),0)),"INSUFFICIENT FUNDS")))</f>
        <v/>
      </c>
      <c r="L129" s="6" t="str">
        <f>IF(H129&gt;Scenario!$B$11,"",IF(H$2&lt;&gt;"Ready",H$2,IF(ISNUMBER(I129),IF((I129+J129)*(1+Scenario!$B$12/12)-K129&lt;0,"INSUFFICIENT FUNDS",(I129+J129)*(1+Scenario!$B$12/12)-K129),"INSUFFICIENT FUNDS")))</f>
        <v/>
      </c>
      <c r="M129" s="6" t="str">
        <f>IF(H129&gt;Scenario!$B$11,"",IF(H$2&lt;&gt;"Ready",H$2,IF(ISNUMBER(L129),M128+K129,"INSUFFICIENT FUNDS")))</f>
        <v/>
      </c>
      <c r="N129" t="str">
        <f>IF(H129&gt;Scenario!$B$11,"",IF(H$2&lt;&gt;"Ready",H$2,IF(ISNUMBER(L129),"OK","INSUFFICIENT FUNDS")))</f>
        <v/>
      </c>
      <c r="O129">
        <v>125</v>
      </c>
      <c r="P129" s="6" t="str">
        <f>IF(O129&gt;Scenario!$B$11,"",IF(O$2&lt;&gt;"Ready",O$2,IF(U128="OK",S128,"INSUFFICIENT FUNDS")))</f>
        <v/>
      </c>
      <c r="Q129" s="6" t="str">
        <f>IF(O129&gt;Scenario!$B$11,"",IF(O$2&lt;&gt;"Ready",O$2,IF(ISNUMBER(P129),IF(AND(O129&gt;=Scenario!$B$10,MOD(O129-Scenario!$B$10,Scenario!$B$18)=0),Scenario!$B$8,0),"INSUFFICIENT FUNDS")))</f>
        <v/>
      </c>
      <c r="R129" s="6" t="str">
        <f>IF(O129&gt;Scenario!$B$11,"",IF(O$2&lt;&gt;"Ready",O$2,IF(ISNUMBER(P129),(P129+Q129)*(0+N('Option A'!$E$15)+IF(Scenario!$B$13="Gross",N('Option A'!$E$16),0))/12+((N('Option A'!$E$12)+N('Option A'!$E$13))/12+IF(AND(O129&gt;=Scenario!$B$10,MOD(O129-Scenario!$B$10,Scenario!$B$18)=0),N('Option A'!$E$17)*N('Option A'!$E$18)+N('Option A'!$E$20),0)+IF(O129=1,N('Option A'!$E$17)*N('Option A'!$E$19)+N('Option A'!$E$21),0)+IF(O129=Scenario!$B$11,N('Option A'!$E$22),0)),"INSUFFICIENT FUNDS")))</f>
        <v/>
      </c>
      <c r="S129" s="6" t="str">
        <f>IF(O129&gt;Scenario!$B$11,"",IF(O$2&lt;&gt;"Ready",O$2,IF(ISNUMBER(P129),IF((P129+Q129)*(1+Scenario!$B$12/12)-R129&lt;0,"INSUFFICIENT FUNDS",(P129+Q129)*(1+Scenario!$B$12/12)-R129),"INSUFFICIENT FUNDS")))</f>
        <v/>
      </c>
      <c r="T129" s="6" t="str">
        <f>IF(O129&gt;Scenario!$B$11,"",IF(O$2&lt;&gt;"Ready",O$2,IF(ISNUMBER(S129),T128+R129,"INSUFFICIENT FUNDS")))</f>
        <v/>
      </c>
      <c r="U129" t="str">
        <f>IF(O129&gt;Scenario!$B$11,"",IF(O$2&lt;&gt;"Ready",O$2,IF(ISNUMBER(S129),"OK","INSUFFICIENT FUNDS")))</f>
        <v/>
      </c>
      <c r="V129">
        <v>125</v>
      </c>
      <c r="W129" s="6" t="str">
        <f>IF(V129&gt;Scenario!$B$11,"",IF(V$2&lt;&gt;"Ready",V$2,IF(AB128="OK",Z128,"INSUFFICIENT FUNDS")))</f>
        <v/>
      </c>
      <c r="X129" s="6" t="str">
        <f>IF(V129&gt;Scenario!$B$11,"",IF(V$2&lt;&gt;"Ready",V$2,IF(ISNUMBER(W129),IF(AND(V129&gt;=Scenario!$B$10,MOD(V129-Scenario!$B$10,Scenario!$B$18)=0),Scenario!$B$8,0),"INSUFFICIENT FUNDS")))</f>
        <v/>
      </c>
      <c r="Y129" s="6" t="str">
        <f>IF(V129&gt;Scenario!$B$11,"",IF(V$2&lt;&gt;"Ready",V$2,IF(ISNUMBER(W129),(W129+X129)*(N('Option A'!$E$14)+N('Option A'!$E$15)+IF(Scenario!$B$13="Gross",N('Option A'!$E$16),0))/12+((N('Option A'!$E$12)+N('Option A'!$E$13))/12+IF(AND(V129&gt;=Scenario!$B$10,MOD(V129-Scenario!$B$10,Scenario!$B$18)=0),0*0+0,0)+IF(V129=1,0*0+0,0)+IF(V129=Scenario!$B$11,0,0)),"INSUFFICIENT FUNDS")))</f>
        <v/>
      </c>
      <c r="Z129" s="6" t="str">
        <f>IF(V129&gt;Scenario!$B$11,"",IF(V$2&lt;&gt;"Ready",V$2,IF(ISNUMBER(W129),IF((W129+X129)*(1+Scenario!$B$12/12)-Y129&lt;0,"INSUFFICIENT FUNDS",(W129+X129)*(1+Scenario!$B$12/12)-Y129),"INSUFFICIENT FUNDS")))</f>
        <v/>
      </c>
      <c r="AA129" s="6" t="str">
        <f>IF(V129&gt;Scenario!$B$11,"",IF(V$2&lt;&gt;"Ready",V$2,IF(ISNUMBER(Z129),AA128+Y129,"INSUFFICIENT FUNDS")))</f>
        <v/>
      </c>
      <c r="AB129" t="str">
        <f>IF(V129&gt;Scenario!$B$11,"",IF(V$2&lt;&gt;"Ready",V$2,IF(ISNUMBER(Z129),"OK","INSUFFICIENT FUNDS")))</f>
        <v/>
      </c>
      <c r="AC129">
        <v>125</v>
      </c>
      <c r="AD129" s="6" t="str">
        <f>IF(AC129&gt;Scenario!$B$11,"",IF(AC$2&lt;&gt;"Ready",AC$2,IF(AI128="OK",AG128,"INSUFFICIENT FUNDS")))</f>
        <v/>
      </c>
      <c r="AE129" s="6" t="str">
        <f>IF(AC129&gt;Scenario!$B$11,"",IF(AC$2&lt;&gt;"Ready",AC$2,IF(ISNUMBER(AD129),IF(AND(AC129&gt;=Scenario!$B$10,MOD(AC129-Scenario!$B$10,Scenario!$B$18)=0),Scenario!$B$8,0),"INSUFFICIENT FUNDS")))</f>
        <v/>
      </c>
      <c r="AF129" s="6" t="str">
        <f>IF(AC129&gt;Scenario!$B$11,"",IF(AC$2&lt;&gt;"Ready",AC$2,IF(ISNUMBER(AD129),(AD129+AE129)*(N('Option A'!$E$14)+N('Option A'!$E$15)+IF(Scenario!$B$13="Gross",0,0))/12+((N('Option A'!$E$12)+N('Option A'!$E$13))/12+IF(AND(AC129&gt;=Scenario!$B$10,MOD(AC129-Scenario!$B$10,Scenario!$B$18)=0),N('Option A'!$E$17)*N('Option A'!$E$18)+N('Option A'!$E$20),0)+IF(AC129=1,N('Option A'!$E$17)*N('Option A'!$E$19)+N('Option A'!$E$21),0)+IF(AC129=Scenario!$B$11,N('Option A'!$E$22),0)),"INSUFFICIENT FUNDS")))</f>
        <v/>
      </c>
      <c r="AG129" s="6" t="str">
        <f>IF(AC129&gt;Scenario!$B$11,"",IF(AC$2&lt;&gt;"Ready",AC$2,IF(ISNUMBER(AD129),IF((AD129+AE129)*(1+Scenario!$B$12/12)-AF129&lt;0,"INSUFFICIENT FUNDS",(AD129+AE129)*(1+Scenario!$B$12/12)-AF129),"INSUFFICIENT FUNDS")))</f>
        <v/>
      </c>
      <c r="AH129" s="6" t="str">
        <f>IF(AC129&gt;Scenario!$B$11,"",IF(AC$2&lt;&gt;"Ready",AC$2,IF(ISNUMBER(AG129),AH128+AF129,"INSUFFICIENT FUNDS")))</f>
        <v/>
      </c>
      <c r="AI129" t="str">
        <f>IF(AC129&gt;Scenario!$B$11,"",IF(AC$2&lt;&gt;"Ready",AC$2,IF(ISNUMBER(AG129),"OK","INSUFFICIENT FUNDS")))</f>
        <v/>
      </c>
      <c r="AJ129">
        <v>125</v>
      </c>
      <c r="AK129" s="6" t="str">
        <f>IF(AJ129&gt;Scenario!$B$11,"",IF(AJ$2&lt;&gt;"Ready",AJ$2,IF(AP128="OK",AN128,"INSUFFICIENT FUNDS")))</f>
        <v/>
      </c>
      <c r="AL129" s="6" t="str">
        <f>IF(AJ129&gt;Scenario!$B$11,"",IF(AJ$2&lt;&gt;"Ready",AJ$2,IF(ISNUMBER(AK129),IF(AND(AJ129&gt;=Scenario!$B$10,MOD(AJ129-Scenario!$B$10,Scenario!$B$18)=0),Scenario!$B$8,0),"INSUFFICIENT FUNDS")))</f>
        <v/>
      </c>
      <c r="AM129" s="6" t="str">
        <f>IF(AJ129&gt;Scenario!$B$11,"",IF(AJ$2&lt;&gt;"Ready",AJ$2,IF(ISNUMBER(AK129),(AK129+AL129)*(0+0+IF(Scenario!$B$13="Gross",0,0))/12+((0+0)/12+IF(AND(AJ129&gt;=Scenario!$B$10,MOD(AJ129-Scenario!$B$10,Scenario!$B$18)=0),0*0+0,0)+IF(AJ129=1,0*0+0,0)+IF(AJ129=Scenario!$B$11,0,0)),"INSUFFICIENT FUNDS")))</f>
        <v/>
      </c>
      <c r="AN129" s="6" t="str">
        <f>IF(AJ129&gt;Scenario!$B$11,"",IF(AJ$2&lt;&gt;"Ready",AJ$2,IF(ISNUMBER(AK129),IF((AK129+AL129)*(1+Scenario!$B$12/12)-AM129&lt;0,"INSUFFICIENT FUNDS",(AK129+AL129)*(1+Scenario!$B$12/12)-AM129),"INSUFFICIENT FUNDS")))</f>
        <v/>
      </c>
      <c r="AO129" s="6" t="str">
        <f>IF(AJ129&gt;Scenario!$B$11,"",IF(AJ$2&lt;&gt;"Ready",AJ$2,IF(ISNUMBER(AN129),AO128+AM129,"INSUFFICIENT FUNDS")))</f>
        <v/>
      </c>
      <c r="AP129" t="str">
        <f>IF(AJ129&gt;Scenario!$B$11,"",IF(AJ$2&lt;&gt;"Ready",AJ$2,IF(ISNUMBER(AN129),"OK","INSUFFICIENT FUNDS")))</f>
        <v/>
      </c>
    </row>
    <row r="130" spans="1:42" ht="32.1" customHeight="1" x14ac:dyDescent="0.2">
      <c r="A130">
        <v>126</v>
      </c>
      <c r="B130" s="6" t="str">
        <f>IF(A130&gt;Scenario!$B$11,"",IF(A$2&lt;&gt;"Ready",A$2,IF(G129="OK",E129,"INSUFFICIENT FUNDS")))</f>
        <v/>
      </c>
      <c r="C130" s="6" t="str">
        <f>IF(A130&gt;Scenario!$B$11,"",IF(A$2&lt;&gt;"Ready",A$2,IF(ISNUMBER(B130),IF(AND(A130&gt;=Scenario!$B$10,MOD(A130-Scenario!$B$10,Scenario!$B$18)=0),Scenario!$B$8,0),"INSUFFICIENT FUNDS")))</f>
        <v/>
      </c>
      <c r="D130" s="6" t="str">
        <f>IF(A130&gt;Scenario!$B$11,"",IF(A$2&lt;&gt;"Ready",A$2,IF(ISNUMBER(B130),(B130+C130)*(N('Option A'!$E$14)+N('Option A'!$E$15)+IF(Scenario!$B$13="Gross",N('Option A'!$E$16),0))/12+((N('Option A'!$E$12)+N('Option A'!$E$13))/12+IF(AND(A130&gt;=Scenario!$B$10,MOD(A130-Scenario!$B$10,Scenario!$B$18)=0),N('Option A'!$E$17)*N('Option A'!$E$18)+N('Option A'!$E$20),0)+IF(A130=1,N('Option A'!$E$17)*N('Option A'!$E$19)+N('Option A'!$E$21),0)+IF(A130=Scenario!$B$11,N('Option A'!$E$22),0)),"INSUFFICIENT FUNDS")))</f>
        <v/>
      </c>
      <c r="E130" s="6" t="str">
        <f>IF(A130&gt;Scenario!$B$11,"",IF(A$2&lt;&gt;"Ready",A$2,IF(ISNUMBER(B130),IF((B130+C130)*(1+Scenario!$B$12/12)-D130&lt;0,"INSUFFICIENT FUNDS",(B130+C130)*(1+Scenario!$B$12/12)-D130),"INSUFFICIENT FUNDS")))</f>
        <v/>
      </c>
      <c r="F130" s="6" t="str">
        <f>IF(A130&gt;Scenario!$B$11,"",IF(A$2&lt;&gt;"Ready",A$2,IF(ISNUMBER(E130),F129+D130,"INSUFFICIENT FUNDS")))</f>
        <v/>
      </c>
      <c r="G130" t="str">
        <f>IF(A130&gt;Scenario!$B$11,"",IF(A$2&lt;&gt;"Ready",A$2,IF(ISNUMBER(E130),"OK","INSUFFICIENT FUNDS")))</f>
        <v/>
      </c>
      <c r="H130">
        <v>126</v>
      </c>
      <c r="I130" s="6" t="str">
        <f>IF(H130&gt;Scenario!$B$11,"",IF(H$2&lt;&gt;"Ready",H$2,IF(N129="OK",L129,"INSUFFICIENT FUNDS")))</f>
        <v/>
      </c>
      <c r="J130" s="6" t="str">
        <f>IF(H130&gt;Scenario!$B$11,"",IF(H$2&lt;&gt;"Ready",H$2,IF(ISNUMBER(I130),IF(AND(H130&gt;=Scenario!$B$10,MOD(H130-Scenario!$B$10,Scenario!$B$18)=0),Scenario!$B$8,0),"INSUFFICIENT FUNDS")))</f>
        <v/>
      </c>
      <c r="K130" s="6" t="str">
        <f>IF(H130&gt;Scenario!$B$11,"",IF(H$2&lt;&gt;"Ready",H$2,IF(ISNUMBER(I130),(I130+J130)*(N('Option A'!$E$14)+N('Option A'!$E$15)+IF(Scenario!$B$13="Gross",N('Option A'!$E$16),0))/12+((0+0)/12+IF(AND(H130&gt;=Scenario!$B$10,MOD(H130-Scenario!$B$10,Scenario!$B$18)=0),N('Option A'!$E$17)*N('Option A'!$E$18)+N('Option A'!$E$20),0)+IF(H130=1,N('Option A'!$E$17)*N('Option A'!$E$19)+N('Option A'!$E$21),0)+IF(H130=Scenario!$B$11,N('Option A'!$E$22),0)),"INSUFFICIENT FUNDS")))</f>
        <v/>
      </c>
      <c r="L130" s="6" t="str">
        <f>IF(H130&gt;Scenario!$B$11,"",IF(H$2&lt;&gt;"Ready",H$2,IF(ISNUMBER(I130),IF((I130+J130)*(1+Scenario!$B$12/12)-K130&lt;0,"INSUFFICIENT FUNDS",(I130+J130)*(1+Scenario!$B$12/12)-K130),"INSUFFICIENT FUNDS")))</f>
        <v/>
      </c>
      <c r="M130" s="6" t="str">
        <f>IF(H130&gt;Scenario!$B$11,"",IF(H$2&lt;&gt;"Ready",H$2,IF(ISNUMBER(L130),M129+K130,"INSUFFICIENT FUNDS")))</f>
        <v/>
      </c>
      <c r="N130" t="str">
        <f>IF(H130&gt;Scenario!$B$11,"",IF(H$2&lt;&gt;"Ready",H$2,IF(ISNUMBER(L130),"OK","INSUFFICIENT FUNDS")))</f>
        <v/>
      </c>
      <c r="O130">
        <v>126</v>
      </c>
      <c r="P130" s="6" t="str">
        <f>IF(O130&gt;Scenario!$B$11,"",IF(O$2&lt;&gt;"Ready",O$2,IF(U129="OK",S129,"INSUFFICIENT FUNDS")))</f>
        <v/>
      </c>
      <c r="Q130" s="6" t="str">
        <f>IF(O130&gt;Scenario!$B$11,"",IF(O$2&lt;&gt;"Ready",O$2,IF(ISNUMBER(P130),IF(AND(O130&gt;=Scenario!$B$10,MOD(O130-Scenario!$B$10,Scenario!$B$18)=0),Scenario!$B$8,0),"INSUFFICIENT FUNDS")))</f>
        <v/>
      </c>
      <c r="R130" s="6" t="str">
        <f>IF(O130&gt;Scenario!$B$11,"",IF(O$2&lt;&gt;"Ready",O$2,IF(ISNUMBER(P130),(P130+Q130)*(0+N('Option A'!$E$15)+IF(Scenario!$B$13="Gross",N('Option A'!$E$16),0))/12+((N('Option A'!$E$12)+N('Option A'!$E$13))/12+IF(AND(O130&gt;=Scenario!$B$10,MOD(O130-Scenario!$B$10,Scenario!$B$18)=0),N('Option A'!$E$17)*N('Option A'!$E$18)+N('Option A'!$E$20),0)+IF(O130=1,N('Option A'!$E$17)*N('Option A'!$E$19)+N('Option A'!$E$21),0)+IF(O130=Scenario!$B$11,N('Option A'!$E$22),0)),"INSUFFICIENT FUNDS")))</f>
        <v/>
      </c>
      <c r="S130" s="6" t="str">
        <f>IF(O130&gt;Scenario!$B$11,"",IF(O$2&lt;&gt;"Ready",O$2,IF(ISNUMBER(P130),IF((P130+Q130)*(1+Scenario!$B$12/12)-R130&lt;0,"INSUFFICIENT FUNDS",(P130+Q130)*(1+Scenario!$B$12/12)-R130),"INSUFFICIENT FUNDS")))</f>
        <v/>
      </c>
      <c r="T130" s="6" t="str">
        <f>IF(O130&gt;Scenario!$B$11,"",IF(O$2&lt;&gt;"Ready",O$2,IF(ISNUMBER(S130),T129+R130,"INSUFFICIENT FUNDS")))</f>
        <v/>
      </c>
      <c r="U130" t="str">
        <f>IF(O130&gt;Scenario!$B$11,"",IF(O$2&lt;&gt;"Ready",O$2,IF(ISNUMBER(S130),"OK","INSUFFICIENT FUNDS")))</f>
        <v/>
      </c>
      <c r="V130">
        <v>126</v>
      </c>
      <c r="W130" s="6" t="str">
        <f>IF(V130&gt;Scenario!$B$11,"",IF(V$2&lt;&gt;"Ready",V$2,IF(AB129="OK",Z129,"INSUFFICIENT FUNDS")))</f>
        <v/>
      </c>
      <c r="X130" s="6" t="str">
        <f>IF(V130&gt;Scenario!$B$11,"",IF(V$2&lt;&gt;"Ready",V$2,IF(ISNUMBER(W130),IF(AND(V130&gt;=Scenario!$B$10,MOD(V130-Scenario!$B$10,Scenario!$B$18)=0),Scenario!$B$8,0),"INSUFFICIENT FUNDS")))</f>
        <v/>
      </c>
      <c r="Y130" s="6" t="str">
        <f>IF(V130&gt;Scenario!$B$11,"",IF(V$2&lt;&gt;"Ready",V$2,IF(ISNUMBER(W130),(W130+X130)*(N('Option A'!$E$14)+N('Option A'!$E$15)+IF(Scenario!$B$13="Gross",N('Option A'!$E$16),0))/12+((N('Option A'!$E$12)+N('Option A'!$E$13))/12+IF(AND(V130&gt;=Scenario!$B$10,MOD(V130-Scenario!$B$10,Scenario!$B$18)=0),0*0+0,0)+IF(V130=1,0*0+0,0)+IF(V130=Scenario!$B$11,0,0)),"INSUFFICIENT FUNDS")))</f>
        <v/>
      </c>
      <c r="Z130" s="6" t="str">
        <f>IF(V130&gt;Scenario!$B$11,"",IF(V$2&lt;&gt;"Ready",V$2,IF(ISNUMBER(W130),IF((W130+X130)*(1+Scenario!$B$12/12)-Y130&lt;0,"INSUFFICIENT FUNDS",(W130+X130)*(1+Scenario!$B$12/12)-Y130),"INSUFFICIENT FUNDS")))</f>
        <v/>
      </c>
      <c r="AA130" s="6" t="str">
        <f>IF(V130&gt;Scenario!$B$11,"",IF(V$2&lt;&gt;"Ready",V$2,IF(ISNUMBER(Z130),AA129+Y130,"INSUFFICIENT FUNDS")))</f>
        <v/>
      </c>
      <c r="AB130" t="str">
        <f>IF(V130&gt;Scenario!$B$11,"",IF(V$2&lt;&gt;"Ready",V$2,IF(ISNUMBER(Z130),"OK","INSUFFICIENT FUNDS")))</f>
        <v/>
      </c>
      <c r="AC130">
        <v>126</v>
      </c>
      <c r="AD130" s="6" t="str">
        <f>IF(AC130&gt;Scenario!$B$11,"",IF(AC$2&lt;&gt;"Ready",AC$2,IF(AI129="OK",AG129,"INSUFFICIENT FUNDS")))</f>
        <v/>
      </c>
      <c r="AE130" s="6" t="str">
        <f>IF(AC130&gt;Scenario!$B$11,"",IF(AC$2&lt;&gt;"Ready",AC$2,IF(ISNUMBER(AD130),IF(AND(AC130&gt;=Scenario!$B$10,MOD(AC130-Scenario!$B$10,Scenario!$B$18)=0),Scenario!$B$8,0),"INSUFFICIENT FUNDS")))</f>
        <v/>
      </c>
      <c r="AF130" s="6" t="str">
        <f>IF(AC130&gt;Scenario!$B$11,"",IF(AC$2&lt;&gt;"Ready",AC$2,IF(ISNUMBER(AD130),(AD130+AE130)*(N('Option A'!$E$14)+N('Option A'!$E$15)+IF(Scenario!$B$13="Gross",0,0))/12+((N('Option A'!$E$12)+N('Option A'!$E$13))/12+IF(AND(AC130&gt;=Scenario!$B$10,MOD(AC130-Scenario!$B$10,Scenario!$B$18)=0),N('Option A'!$E$17)*N('Option A'!$E$18)+N('Option A'!$E$20),0)+IF(AC130=1,N('Option A'!$E$17)*N('Option A'!$E$19)+N('Option A'!$E$21),0)+IF(AC130=Scenario!$B$11,N('Option A'!$E$22),0)),"INSUFFICIENT FUNDS")))</f>
        <v/>
      </c>
      <c r="AG130" s="6" t="str">
        <f>IF(AC130&gt;Scenario!$B$11,"",IF(AC$2&lt;&gt;"Ready",AC$2,IF(ISNUMBER(AD130),IF((AD130+AE130)*(1+Scenario!$B$12/12)-AF130&lt;0,"INSUFFICIENT FUNDS",(AD130+AE130)*(1+Scenario!$B$12/12)-AF130),"INSUFFICIENT FUNDS")))</f>
        <v/>
      </c>
      <c r="AH130" s="6" t="str">
        <f>IF(AC130&gt;Scenario!$B$11,"",IF(AC$2&lt;&gt;"Ready",AC$2,IF(ISNUMBER(AG130),AH129+AF130,"INSUFFICIENT FUNDS")))</f>
        <v/>
      </c>
      <c r="AI130" t="str">
        <f>IF(AC130&gt;Scenario!$B$11,"",IF(AC$2&lt;&gt;"Ready",AC$2,IF(ISNUMBER(AG130),"OK","INSUFFICIENT FUNDS")))</f>
        <v/>
      </c>
      <c r="AJ130">
        <v>126</v>
      </c>
      <c r="AK130" s="6" t="str">
        <f>IF(AJ130&gt;Scenario!$B$11,"",IF(AJ$2&lt;&gt;"Ready",AJ$2,IF(AP129="OK",AN129,"INSUFFICIENT FUNDS")))</f>
        <v/>
      </c>
      <c r="AL130" s="6" t="str">
        <f>IF(AJ130&gt;Scenario!$B$11,"",IF(AJ$2&lt;&gt;"Ready",AJ$2,IF(ISNUMBER(AK130),IF(AND(AJ130&gt;=Scenario!$B$10,MOD(AJ130-Scenario!$B$10,Scenario!$B$18)=0),Scenario!$B$8,0),"INSUFFICIENT FUNDS")))</f>
        <v/>
      </c>
      <c r="AM130" s="6" t="str">
        <f>IF(AJ130&gt;Scenario!$B$11,"",IF(AJ$2&lt;&gt;"Ready",AJ$2,IF(ISNUMBER(AK130),(AK130+AL130)*(0+0+IF(Scenario!$B$13="Gross",0,0))/12+((0+0)/12+IF(AND(AJ130&gt;=Scenario!$B$10,MOD(AJ130-Scenario!$B$10,Scenario!$B$18)=0),0*0+0,0)+IF(AJ130=1,0*0+0,0)+IF(AJ130=Scenario!$B$11,0,0)),"INSUFFICIENT FUNDS")))</f>
        <v/>
      </c>
      <c r="AN130" s="6" t="str">
        <f>IF(AJ130&gt;Scenario!$B$11,"",IF(AJ$2&lt;&gt;"Ready",AJ$2,IF(ISNUMBER(AK130),IF((AK130+AL130)*(1+Scenario!$B$12/12)-AM130&lt;0,"INSUFFICIENT FUNDS",(AK130+AL130)*(1+Scenario!$B$12/12)-AM130),"INSUFFICIENT FUNDS")))</f>
        <v/>
      </c>
      <c r="AO130" s="6" t="str">
        <f>IF(AJ130&gt;Scenario!$B$11,"",IF(AJ$2&lt;&gt;"Ready",AJ$2,IF(ISNUMBER(AN130),AO129+AM130,"INSUFFICIENT FUNDS")))</f>
        <v/>
      </c>
      <c r="AP130" t="str">
        <f>IF(AJ130&gt;Scenario!$B$11,"",IF(AJ$2&lt;&gt;"Ready",AJ$2,IF(ISNUMBER(AN130),"OK","INSUFFICIENT FUNDS")))</f>
        <v/>
      </c>
    </row>
    <row r="131" spans="1:42" ht="32.1" customHeight="1" x14ac:dyDescent="0.2">
      <c r="A131">
        <v>127</v>
      </c>
      <c r="B131" s="6" t="str">
        <f>IF(A131&gt;Scenario!$B$11,"",IF(A$2&lt;&gt;"Ready",A$2,IF(G130="OK",E130,"INSUFFICIENT FUNDS")))</f>
        <v/>
      </c>
      <c r="C131" s="6" t="str">
        <f>IF(A131&gt;Scenario!$B$11,"",IF(A$2&lt;&gt;"Ready",A$2,IF(ISNUMBER(B131),IF(AND(A131&gt;=Scenario!$B$10,MOD(A131-Scenario!$B$10,Scenario!$B$18)=0),Scenario!$B$8,0),"INSUFFICIENT FUNDS")))</f>
        <v/>
      </c>
      <c r="D131" s="6" t="str">
        <f>IF(A131&gt;Scenario!$B$11,"",IF(A$2&lt;&gt;"Ready",A$2,IF(ISNUMBER(B131),(B131+C131)*(N('Option A'!$E$14)+N('Option A'!$E$15)+IF(Scenario!$B$13="Gross",N('Option A'!$E$16),0))/12+((N('Option A'!$E$12)+N('Option A'!$E$13))/12+IF(AND(A131&gt;=Scenario!$B$10,MOD(A131-Scenario!$B$10,Scenario!$B$18)=0),N('Option A'!$E$17)*N('Option A'!$E$18)+N('Option A'!$E$20),0)+IF(A131=1,N('Option A'!$E$17)*N('Option A'!$E$19)+N('Option A'!$E$21),0)+IF(A131=Scenario!$B$11,N('Option A'!$E$22),0)),"INSUFFICIENT FUNDS")))</f>
        <v/>
      </c>
      <c r="E131" s="6" t="str">
        <f>IF(A131&gt;Scenario!$B$11,"",IF(A$2&lt;&gt;"Ready",A$2,IF(ISNUMBER(B131),IF((B131+C131)*(1+Scenario!$B$12/12)-D131&lt;0,"INSUFFICIENT FUNDS",(B131+C131)*(1+Scenario!$B$12/12)-D131),"INSUFFICIENT FUNDS")))</f>
        <v/>
      </c>
      <c r="F131" s="6" t="str">
        <f>IF(A131&gt;Scenario!$B$11,"",IF(A$2&lt;&gt;"Ready",A$2,IF(ISNUMBER(E131),F130+D131,"INSUFFICIENT FUNDS")))</f>
        <v/>
      </c>
      <c r="G131" t="str">
        <f>IF(A131&gt;Scenario!$B$11,"",IF(A$2&lt;&gt;"Ready",A$2,IF(ISNUMBER(E131),"OK","INSUFFICIENT FUNDS")))</f>
        <v/>
      </c>
      <c r="H131">
        <v>127</v>
      </c>
      <c r="I131" s="6" t="str">
        <f>IF(H131&gt;Scenario!$B$11,"",IF(H$2&lt;&gt;"Ready",H$2,IF(N130="OK",L130,"INSUFFICIENT FUNDS")))</f>
        <v/>
      </c>
      <c r="J131" s="6" t="str">
        <f>IF(H131&gt;Scenario!$B$11,"",IF(H$2&lt;&gt;"Ready",H$2,IF(ISNUMBER(I131),IF(AND(H131&gt;=Scenario!$B$10,MOD(H131-Scenario!$B$10,Scenario!$B$18)=0),Scenario!$B$8,0),"INSUFFICIENT FUNDS")))</f>
        <v/>
      </c>
      <c r="K131" s="6" t="str">
        <f>IF(H131&gt;Scenario!$B$11,"",IF(H$2&lt;&gt;"Ready",H$2,IF(ISNUMBER(I131),(I131+J131)*(N('Option A'!$E$14)+N('Option A'!$E$15)+IF(Scenario!$B$13="Gross",N('Option A'!$E$16),0))/12+((0+0)/12+IF(AND(H131&gt;=Scenario!$B$10,MOD(H131-Scenario!$B$10,Scenario!$B$18)=0),N('Option A'!$E$17)*N('Option A'!$E$18)+N('Option A'!$E$20),0)+IF(H131=1,N('Option A'!$E$17)*N('Option A'!$E$19)+N('Option A'!$E$21),0)+IF(H131=Scenario!$B$11,N('Option A'!$E$22),0)),"INSUFFICIENT FUNDS")))</f>
        <v/>
      </c>
      <c r="L131" s="6" t="str">
        <f>IF(H131&gt;Scenario!$B$11,"",IF(H$2&lt;&gt;"Ready",H$2,IF(ISNUMBER(I131),IF((I131+J131)*(1+Scenario!$B$12/12)-K131&lt;0,"INSUFFICIENT FUNDS",(I131+J131)*(1+Scenario!$B$12/12)-K131),"INSUFFICIENT FUNDS")))</f>
        <v/>
      </c>
      <c r="M131" s="6" t="str">
        <f>IF(H131&gt;Scenario!$B$11,"",IF(H$2&lt;&gt;"Ready",H$2,IF(ISNUMBER(L131),M130+K131,"INSUFFICIENT FUNDS")))</f>
        <v/>
      </c>
      <c r="N131" t="str">
        <f>IF(H131&gt;Scenario!$B$11,"",IF(H$2&lt;&gt;"Ready",H$2,IF(ISNUMBER(L131),"OK","INSUFFICIENT FUNDS")))</f>
        <v/>
      </c>
      <c r="O131">
        <v>127</v>
      </c>
      <c r="P131" s="6" t="str">
        <f>IF(O131&gt;Scenario!$B$11,"",IF(O$2&lt;&gt;"Ready",O$2,IF(U130="OK",S130,"INSUFFICIENT FUNDS")))</f>
        <v/>
      </c>
      <c r="Q131" s="6" t="str">
        <f>IF(O131&gt;Scenario!$B$11,"",IF(O$2&lt;&gt;"Ready",O$2,IF(ISNUMBER(P131),IF(AND(O131&gt;=Scenario!$B$10,MOD(O131-Scenario!$B$10,Scenario!$B$18)=0),Scenario!$B$8,0),"INSUFFICIENT FUNDS")))</f>
        <v/>
      </c>
      <c r="R131" s="6" t="str">
        <f>IF(O131&gt;Scenario!$B$11,"",IF(O$2&lt;&gt;"Ready",O$2,IF(ISNUMBER(P131),(P131+Q131)*(0+N('Option A'!$E$15)+IF(Scenario!$B$13="Gross",N('Option A'!$E$16),0))/12+((N('Option A'!$E$12)+N('Option A'!$E$13))/12+IF(AND(O131&gt;=Scenario!$B$10,MOD(O131-Scenario!$B$10,Scenario!$B$18)=0),N('Option A'!$E$17)*N('Option A'!$E$18)+N('Option A'!$E$20),0)+IF(O131=1,N('Option A'!$E$17)*N('Option A'!$E$19)+N('Option A'!$E$21),0)+IF(O131=Scenario!$B$11,N('Option A'!$E$22),0)),"INSUFFICIENT FUNDS")))</f>
        <v/>
      </c>
      <c r="S131" s="6" t="str">
        <f>IF(O131&gt;Scenario!$B$11,"",IF(O$2&lt;&gt;"Ready",O$2,IF(ISNUMBER(P131),IF((P131+Q131)*(1+Scenario!$B$12/12)-R131&lt;0,"INSUFFICIENT FUNDS",(P131+Q131)*(1+Scenario!$B$12/12)-R131),"INSUFFICIENT FUNDS")))</f>
        <v/>
      </c>
      <c r="T131" s="6" t="str">
        <f>IF(O131&gt;Scenario!$B$11,"",IF(O$2&lt;&gt;"Ready",O$2,IF(ISNUMBER(S131),T130+R131,"INSUFFICIENT FUNDS")))</f>
        <v/>
      </c>
      <c r="U131" t="str">
        <f>IF(O131&gt;Scenario!$B$11,"",IF(O$2&lt;&gt;"Ready",O$2,IF(ISNUMBER(S131),"OK","INSUFFICIENT FUNDS")))</f>
        <v/>
      </c>
      <c r="V131">
        <v>127</v>
      </c>
      <c r="W131" s="6" t="str">
        <f>IF(V131&gt;Scenario!$B$11,"",IF(V$2&lt;&gt;"Ready",V$2,IF(AB130="OK",Z130,"INSUFFICIENT FUNDS")))</f>
        <v/>
      </c>
      <c r="X131" s="6" t="str">
        <f>IF(V131&gt;Scenario!$B$11,"",IF(V$2&lt;&gt;"Ready",V$2,IF(ISNUMBER(W131),IF(AND(V131&gt;=Scenario!$B$10,MOD(V131-Scenario!$B$10,Scenario!$B$18)=0),Scenario!$B$8,0),"INSUFFICIENT FUNDS")))</f>
        <v/>
      </c>
      <c r="Y131" s="6" t="str">
        <f>IF(V131&gt;Scenario!$B$11,"",IF(V$2&lt;&gt;"Ready",V$2,IF(ISNUMBER(W131),(W131+X131)*(N('Option A'!$E$14)+N('Option A'!$E$15)+IF(Scenario!$B$13="Gross",N('Option A'!$E$16),0))/12+((N('Option A'!$E$12)+N('Option A'!$E$13))/12+IF(AND(V131&gt;=Scenario!$B$10,MOD(V131-Scenario!$B$10,Scenario!$B$18)=0),0*0+0,0)+IF(V131=1,0*0+0,0)+IF(V131=Scenario!$B$11,0,0)),"INSUFFICIENT FUNDS")))</f>
        <v/>
      </c>
      <c r="Z131" s="6" t="str">
        <f>IF(V131&gt;Scenario!$B$11,"",IF(V$2&lt;&gt;"Ready",V$2,IF(ISNUMBER(W131),IF((W131+X131)*(1+Scenario!$B$12/12)-Y131&lt;0,"INSUFFICIENT FUNDS",(W131+X131)*(1+Scenario!$B$12/12)-Y131),"INSUFFICIENT FUNDS")))</f>
        <v/>
      </c>
      <c r="AA131" s="6" t="str">
        <f>IF(V131&gt;Scenario!$B$11,"",IF(V$2&lt;&gt;"Ready",V$2,IF(ISNUMBER(Z131),AA130+Y131,"INSUFFICIENT FUNDS")))</f>
        <v/>
      </c>
      <c r="AB131" t="str">
        <f>IF(V131&gt;Scenario!$B$11,"",IF(V$2&lt;&gt;"Ready",V$2,IF(ISNUMBER(Z131),"OK","INSUFFICIENT FUNDS")))</f>
        <v/>
      </c>
      <c r="AC131">
        <v>127</v>
      </c>
      <c r="AD131" s="6" t="str">
        <f>IF(AC131&gt;Scenario!$B$11,"",IF(AC$2&lt;&gt;"Ready",AC$2,IF(AI130="OK",AG130,"INSUFFICIENT FUNDS")))</f>
        <v/>
      </c>
      <c r="AE131" s="6" t="str">
        <f>IF(AC131&gt;Scenario!$B$11,"",IF(AC$2&lt;&gt;"Ready",AC$2,IF(ISNUMBER(AD131),IF(AND(AC131&gt;=Scenario!$B$10,MOD(AC131-Scenario!$B$10,Scenario!$B$18)=0),Scenario!$B$8,0),"INSUFFICIENT FUNDS")))</f>
        <v/>
      </c>
      <c r="AF131" s="6" t="str">
        <f>IF(AC131&gt;Scenario!$B$11,"",IF(AC$2&lt;&gt;"Ready",AC$2,IF(ISNUMBER(AD131),(AD131+AE131)*(N('Option A'!$E$14)+N('Option A'!$E$15)+IF(Scenario!$B$13="Gross",0,0))/12+((N('Option A'!$E$12)+N('Option A'!$E$13))/12+IF(AND(AC131&gt;=Scenario!$B$10,MOD(AC131-Scenario!$B$10,Scenario!$B$18)=0),N('Option A'!$E$17)*N('Option A'!$E$18)+N('Option A'!$E$20),0)+IF(AC131=1,N('Option A'!$E$17)*N('Option A'!$E$19)+N('Option A'!$E$21),0)+IF(AC131=Scenario!$B$11,N('Option A'!$E$22),0)),"INSUFFICIENT FUNDS")))</f>
        <v/>
      </c>
      <c r="AG131" s="6" t="str">
        <f>IF(AC131&gt;Scenario!$B$11,"",IF(AC$2&lt;&gt;"Ready",AC$2,IF(ISNUMBER(AD131),IF((AD131+AE131)*(1+Scenario!$B$12/12)-AF131&lt;0,"INSUFFICIENT FUNDS",(AD131+AE131)*(1+Scenario!$B$12/12)-AF131),"INSUFFICIENT FUNDS")))</f>
        <v/>
      </c>
      <c r="AH131" s="6" t="str">
        <f>IF(AC131&gt;Scenario!$B$11,"",IF(AC$2&lt;&gt;"Ready",AC$2,IF(ISNUMBER(AG131),AH130+AF131,"INSUFFICIENT FUNDS")))</f>
        <v/>
      </c>
      <c r="AI131" t="str">
        <f>IF(AC131&gt;Scenario!$B$11,"",IF(AC$2&lt;&gt;"Ready",AC$2,IF(ISNUMBER(AG131),"OK","INSUFFICIENT FUNDS")))</f>
        <v/>
      </c>
      <c r="AJ131">
        <v>127</v>
      </c>
      <c r="AK131" s="6" t="str">
        <f>IF(AJ131&gt;Scenario!$B$11,"",IF(AJ$2&lt;&gt;"Ready",AJ$2,IF(AP130="OK",AN130,"INSUFFICIENT FUNDS")))</f>
        <v/>
      </c>
      <c r="AL131" s="6" t="str">
        <f>IF(AJ131&gt;Scenario!$B$11,"",IF(AJ$2&lt;&gt;"Ready",AJ$2,IF(ISNUMBER(AK131),IF(AND(AJ131&gt;=Scenario!$B$10,MOD(AJ131-Scenario!$B$10,Scenario!$B$18)=0),Scenario!$B$8,0),"INSUFFICIENT FUNDS")))</f>
        <v/>
      </c>
      <c r="AM131" s="6" t="str">
        <f>IF(AJ131&gt;Scenario!$B$11,"",IF(AJ$2&lt;&gt;"Ready",AJ$2,IF(ISNUMBER(AK131),(AK131+AL131)*(0+0+IF(Scenario!$B$13="Gross",0,0))/12+((0+0)/12+IF(AND(AJ131&gt;=Scenario!$B$10,MOD(AJ131-Scenario!$B$10,Scenario!$B$18)=0),0*0+0,0)+IF(AJ131=1,0*0+0,0)+IF(AJ131=Scenario!$B$11,0,0)),"INSUFFICIENT FUNDS")))</f>
        <v/>
      </c>
      <c r="AN131" s="6" t="str">
        <f>IF(AJ131&gt;Scenario!$B$11,"",IF(AJ$2&lt;&gt;"Ready",AJ$2,IF(ISNUMBER(AK131),IF((AK131+AL131)*(1+Scenario!$B$12/12)-AM131&lt;0,"INSUFFICIENT FUNDS",(AK131+AL131)*(1+Scenario!$B$12/12)-AM131),"INSUFFICIENT FUNDS")))</f>
        <v/>
      </c>
      <c r="AO131" s="6" t="str">
        <f>IF(AJ131&gt;Scenario!$B$11,"",IF(AJ$2&lt;&gt;"Ready",AJ$2,IF(ISNUMBER(AN131),AO130+AM131,"INSUFFICIENT FUNDS")))</f>
        <v/>
      </c>
      <c r="AP131" t="str">
        <f>IF(AJ131&gt;Scenario!$B$11,"",IF(AJ$2&lt;&gt;"Ready",AJ$2,IF(ISNUMBER(AN131),"OK","INSUFFICIENT FUNDS")))</f>
        <v/>
      </c>
    </row>
    <row r="132" spans="1:42" ht="32.1" customHeight="1" x14ac:dyDescent="0.2">
      <c r="A132">
        <v>128</v>
      </c>
      <c r="B132" s="6" t="str">
        <f>IF(A132&gt;Scenario!$B$11,"",IF(A$2&lt;&gt;"Ready",A$2,IF(G131="OK",E131,"INSUFFICIENT FUNDS")))</f>
        <v/>
      </c>
      <c r="C132" s="6" t="str">
        <f>IF(A132&gt;Scenario!$B$11,"",IF(A$2&lt;&gt;"Ready",A$2,IF(ISNUMBER(B132),IF(AND(A132&gt;=Scenario!$B$10,MOD(A132-Scenario!$B$10,Scenario!$B$18)=0),Scenario!$B$8,0),"INSUFFICIENT FUNDS")))</f>
        <v/>
      </c>
      <c r="D132" s="6" t="str">
        <f>IF(A132&gt;Scenario!$B$11,"",IF(A$2&lt;&gt;"Ready",A$2,IF(ISNUMBER(B132),(B132+C132)*(N('Option A'!$E$14)+N('Option A'!$E$15)+IF(Scenario!$B$13="Gross",N('Option A'!$E$16),0))/12+((N('Option A'!$E$12)+N('Option A'!$E$13))/12+IF(AND(A132&gt;=Scenario!$B$10,MOD(A132-Scenario!$B$10,Scenario!$B$18)=0),N('Option A'!$E$17)*N('Option A'!$E$18)+N('Option A'!$E$20),0)+IF(A132=1,N('Option A'!$E$17)*N('Option A'!$E$19)+N('Option A'!$E$21),0)+IF(A132=Scenario!$B$11,N('Option A'!$E$22),0)),"INSUFFICIENT FUNDS")))</f>
        <v/>
      </c>
      <c r="E132" s="6" t="str">
        <f>IF(A132&gt;Scenario!$B$11,"",IF(A$2&lt;&gt;"Ready",A$2,IF(ISNUMBER(B132),IF((B132+C132)*(1+Scenario!$B$12/12)-D132&lt;0,"INSUFFICIENT FUNDS",(B132+C132)*(1+Scenario!$B$12/12)-D132),"INSUFFICIENT FUNDS")))</f>
        <v/>
      </c>
      <c r="F132" s="6" t="str">
        <f>IF(A132&gt;Scenario!$B$11,"",IF(A$2&lt;&gt;"Ready",A$2,IF(ISNUMBER(E132),F131+D132,"INSUFFICIENT FUNDS")))</f>
        <v/>
      </c>
      <c r="G132" t="str">
        <f>IF(A132&gt;Scenario!$B$11,"",IF(A$2&lt;&gt;"Ready",A$2,IF(ISNUMBER(E132),"OK","INSUFFICIENT FUNDS")))</f>
        <v/>
      </c>
      <c r="H132">
        <v>128</v>
      </c>
      <c r="I132" s="6" t="str">
        <f>IF(H132&gt;Scenario!$B$11,"",IF(H$2&lt;&gt;"Ready",H$2,IF(N131="OK",L131,"INSUFFICIENT FUNDS")))</f>
        <v/>
      </c>
      <c r="J132" s="6" t="str">
        <f>IF(H132&gt;Scenario!$B$11,"",IF(H$2&lt;&gt;"Ready",H$2,IF(ISNUMBER(I132),IF(AND(H132&gt;=Scenario!$B$10,MOD(H132-Scenario!$B$10,Scenario!$B$18)=0),Scenario!$B$8,0),"INSUFFICIENT FUNDS")))</f>
        <v/>
      </c>
      <c r="K132" s="6" t="str">
        <f>IF(H132&gt;Scenario!$B$11,"",IF(H$2&lt;&gt;"Ready",H$2,IF(ISNUMBER(I132),(I132+J132)*(N('Option A'!$E$14)+N('Option A'!$E$15)+IF(Scenario!$B$13="Gross",N('Option A'!$E$16),0))/12+((0+0)/12+IF(AND(H132&gt;=Scenario!$B$10,MOD(H132-Scenario!$B$10,Scenario!$B$18)=0),N('Option A'!$E$17)*N('Option A'!$E$18)+N('Option A'!$E$20),0)+IF(H132=1,N('Option A'!$E$17)*N('Option A'!$E$19)+N('Option A'!$E$21),0)+IF(H132=Scenario!$B$11,N('Option A'!$E$22),0)),"INSUFFICIENT FUNDS")))</f>
        <v/>
      </c>
      <c r="L132" s="6" t="str">
        <f>IF(H132&gt;Scenario!$B$11,"",IF(H$2&lt;&gt;"Ready",H$2,IF(ISNUMBER(I132),IF((I132+J132)*(1+Scenario!$B$12/12)-K132&lt;0,"INSUFFICIENT FUNDS",(I132+J132)*(1+Scenario!$B$12/12)-K132),"INSUFFICIENT FUNDS")))</f>
        <v/>
      </c>
      <c r="M132" s="6" t="str">
        <f>IF(H132&gt;Scenario!$B$11,"",IF(H$2&lt;&gt;"Ready",H$2,IF(ISNUMBER(L132),M131+K132,"INSUFFICIENT FUNDS")))</f>
        <v/>
      </c>
      <c r="N132" t="str">
        <f>IF(H132&gt;Scenario!$B$11,"",IF(H$2&lt;&gt;"Ready",H$2,IF(ISNUMBER(L132),"OK","INSUFFICIENT FUNDS")))</f>
        <v/>
      </c>
      <c r="O132">
        <v>128</v>
      </c>
      <c r="P132" s="6" t="str">
        <f>IF(O132&gt;Scenario!$B$11,"",IF(O$2&lt;&gt;"Ready",O$2,IF(U131="OK",S131,"INSUFFICIENT FUNDS")))</f>
        <v/>
      </c>
      <c r="Q132" s="6" t="str">
        <f>IF(O132&gt;Scenario!$B$11,"",IF(O$2&lt;&gt;"Ready",O$2,IF(ISNUMBER(P132),IF(AND(O132&gt;=Scenario!$B$10,MOD(O132-Scenario!$B$10,Scenario!$B$18)=0),Scenario!$B$8,0),"INSUFFICIENT FUNDS")))</f>
        <v/>
      </c>
      <c r="R132" s="6" t="str">
        <f>IF(O132&gt;Scenario!$B$11,"",IF(O$2&lt;&gt;"Ready",O$2,IF(ISNUMBER(P132),(P132+Q132)*(0+N('Option A'!$E$15)+IF(Scenario!$B$13="Gross",N('Option A'!$E$16),0))/12+((N('Option A'!$E$12)+N('Option A'!$E$13))/12+IF(AND(O132&gt;=Scenario!$B$10,MOD(O132-Scenario!$B$10,Scenario!$B$18)=0),N('Option A'!$E$17)*N('Option A'!$E$18)+N('Option A'!$E$20),0)+IF(O132=1,N('Option A'!$E$17)*N('Option A'!$E$19)+N('Option A'!$E$21),0)+IF(O132=Scenario!$B$11,N('Option A'!$E$22),0)),"INSUFFICIENT FUNDS")))</f>
        <v/>
      </c>
      <c r="S132" s="6" t="str">
        <f>IF(O132&gt;Scenario!$B$11,"",IF(O$2&lt;&gt;"Ready",O$2,IF(ISNUMBER(P132),IF((P132+Q132)*(1+Scenario!$B$12/12)-R132&lt;0,"INSUFFICIENT FUNDS",(P132+Q132)*(1+Scenario!$B$12/12)-R132),"INSUFFICIENT FUNDS")))</f>
        <v/>
      </c>
      <c r="T132" s="6" t="str">
        <f>IF(O132&gt;Scenario!$B$11,"",IF(O$2&lt;&gt;"Ready",O$2,IF(ISNUMBER(S132),T131+R132,"INSUFFICIENT FUNDS")))</f>
        <v/>
      </c>
      <c r="U132" t="str">
        <f>IF(O132&gt;Scenario!$B$11,"",IF(O$2&lt;&gt;"Ready",O$2,IF(ISNUMBER(S132),"OK","INSUFFICIENT FUNDS")))</f>
        <v/>
      </c>
      <c r="V132">
        <v>128</v>
      </c>
      <c r="W132" s="6" t="str">
        <f>IF(V132&gt;Scenario!$B$11,"",IF(V$2&lt;&gt;"Ready",V$2,IF(AB131="OK",Z131,"INSUFFICIENT FUNDS")))</f>
        <v/>
      </c>
      <c r="X132" s="6" t="str">
        <f>IF(V132&gt;Scenario!$B$11,"",IF(V$2&lt;&gt;"Ready",V$2,IF(ISNUMBER(W132),IF(AND(V132&gt;=Scenario!$B$10,MOD(V132-Scenario!$B$10,Scenario!$B$18)=0),Scenario!$B$8,0),"INSUFFICIENT FUNDS")))</f>
        <v/>
      </c>
      <c r="Y132" s="6" t="str">
        <f>IF(V132&gt;Scenario!$B$11,"",IF(V$2&lt;&gt;"Ready",V$2,IF(ISNUMBER(W132),(W132+X132)*(N('Option A'!$E$14)+N('Option A'!$E$15)+IF(Scenario!$B$13="Gross",N('Option A'!$E$16),0))/12+((N('Option A'!$E$12)+N('Option A'!$E$13))/12+IF(AND(V132&gt;=Scenario!$B$10,MOD(V132-Scenario!$B$10,Scenario!$B$18)=0),0*0+0,0)+IF(V132=1,0*0+0,0)+IF(V132=Scenario!$B$11,0,0)),"INSUFFICIENT FUNDS")))</f>
        <v/>
      </c>
      <c r="Z132" s="6" t="str">
        <f>IF(V132&gt;Scenario!$B$11,"",IF(V$2&lt;&gt;"Ready",V$2,IF(ISNUMBER(W132),IF((W132+X132)*(1+Scenario!$B$12/12)-Y132&lt;0,"INSUFFICIENT FUNDS",(W132+X132)*(1+Scenario!$B$12/12)-Y132),"INSUFFICIENT FUNDS")))</f>
        <v/>
      </c>
      <c r="AA132" s="6" t="str">
        <f>IF(V132&gt;Scenario!$B$11,"",IF(V$2&lt;&gt;"Ready",V$2,IF(ISNUMBER(Z132),AA131+Y132,"INSUFFICIENT FUNDS")))</f>
        <v/>
      </c>
      <c r="AB132" t="str">
        <f>IF(V132&gt;Scenario!$B$11,"",IF(V$2&lt;&gt;"Ready",V$2,IF(ISNUMBER(Z132),"OK","INSUFFICIENT FUNDS")))</f>
        <v/>
      </c>
      <c r="AC132">
        <v>128</v>
      </c>
      <c r="AD132" s="6" t="str">
        <f>IF(AC132&gt;Scenario!$B$11,"",IF(AC$2&lt;&gt;"Ready",AC$2,IF(AI131="OK",AG131,"INSUFFICIENT FUNDS")))</f>
        <v/>
      </c>
      <c r="AE132" s="6" t="str">
        <f>IF(AC132&gt;Scenario!$B$11,"",IF(AC$2&lt;&gt;"Ready",AC$2,IF(ISNUMBER(AD132),IF(AND(AC132&gt;=Scenario!$B$10,MOD(AC132-Scenario!$B$10,Scenario!$B$18)=0),Scenario!$B$8,0),"INSUFFICIENT FUNDS")))</f>
        <v/>
      </c>
      <c r="AF132" s="6" t="str">
        <f>IF(AC132&gt;Scenario!$B$11,"",IF(AC$2&lt;&gt;"Ready",AC$2,IF(ISNUMBER(AD132),(AD132+AE132)*(N('Option A'!$E$14)+N('Option A'!$E$15)+IF(Scenario!$B$13="Gross",0,0))/12+((N('Option A'!$E$12)+N('Option A'!$E$13))/12+IF(AND(AC132&gt;=Scenario!$B$10,MOD(AC132-Scenario!$B$10,Scenario!$B$18)=0),N('Option A'!$E$17)*N('Option A'!$E$18)+N('Option A'!$E$20),0)+IF(AC132=1,N('Option A'!$E$17)*N('Option A'!$E$19)+N('Option A'!$E$21),0)+IF(AC132=Scenario!$B$11,N('Option A'!$E$22),0)),"INSUFFICIENT FUNDS")))</f>
        <v/>
      </c>
      <c r="AG132" s="6" t="str">
        <f>IF(AC132&gt;Scenario!$B$11,"",IF(AC$2&lt;&gt;"Ready",AC$2,IF(ISNUMBER(AD132),IF((AD132+AE132)*(1+Scenario!$B$12/12)-AF132&lt;0,"INSUFFICIENT FUNDS",(AD132+AE132)*(1+Scenario!$B$12/12)-AF132),"INSUFFICIENT FUNDS")))</f>
        <v/>
      </c>
      <c r="AH132" s="6" t="str">
        <f>IF(AC132&gt;Scenario!$B$11,"",IF(AC$2&lt;&gt;"Ready",AC$2,IF(ISNUMBER(AG132),AH131+AF132,"INSUFFICIENT FUNDS")))</f>
        <v/>
      </c>
      <c r="AI132" t="str">
        <f>IF(AC132&gt;Scenario!$B$11,"",IF(AC$2&lt;&gt;"Ready",AC$2,IF(ISNUMBER(AG132),"OK","INSUFFICIENT FUNDS")))</f>
        <v/>
      </c>
      <c r="AJ132">
        <v>128</v>
      </c>
      <c r="AK132" s="6" t="str">
        <f>IF(AJ132&gt;Scenario!$B$11,"",IF(AJ$2&lt;&gt;"Ready",AJ$2,IF(AP131="OK",AN131,"INSUFFICIENT FUNDS")))</f>
        <v/>
      </c>
      <c r="AL132" s="6" t="str">
        <f>IF(AJ132&gt;Scenario!$B$11,"",IF(AJ$2&lt;&gt;"Ready",AJ$2,IF(ISNUMBER(AK132),IF(AND(AJ132&gt;=Scenario!$B$10,MOD(AJ132-Scenario!$B$10,Scenario!$B$18)=0),Scenario!$B$8,0),"INSUFFICIENT FUNDS")))</f>
        <v/>
      </c>
      <c r="AM132" s="6" t="str">
        <f>IF(AJ132&gt;Scenario!$B$11,"",IF(AJ$2&lt;&gt;"Ready",AJ$2,IF(ISNUMBER(AK132),(AK132+AL132)*(0+0+IF(Scenario!$B$13="Gross",0,0))/12+((0+0)/12+IF(AND(AJ132&gt;=Scenario!$B$10,MOD(AJ132-Scenario!$B$10,Scenario!$B$18)=0),0*0+0,0)+IF(AJ132=1,0*0+0,0)+IF(AJ132=Scenario!$B$11,0,0)),"INSUFFICIENT FUNDS")))</f>
        <v/>
      </c>
      <c r="AN132" s="6" t="str">
        <f>IF(AJ132&gt;Scenario!$B$11,"",IF(AJ$2&lt;&gt;"Ready",AJ$2,IF(ISNUMBER(AK132),IF((AK132+AL132)*(1+Scenario!$B$12/12)-AM132&lt;0,"INSUFFICIENT FUNDS",(AK132+AL132)*(1+Scenario!$B$12/12)-AM132),"INSUFFICIENT FUNDS")))</f>
        <v/>
      </c>
      <c r="AO132" s="6" t="str">
        <f>IF(AJ132&gt;Scenario!$B$11,"",IF(AJ$2&lt;&gt;"Ready",AJ$2,IF(ISNUMBER(AN132),AO131+AM132,"INSUFFICIENT FUNDS")))</f>
        <v/>
      </c>
      <c r="AP132" t="str">
        <f>IF(AJ132&gt;Scenario!$B$11,"",IF(AJ$2&lt;&gt;"Ready",AJ$2,IF(ISNUMBER(AN132),"OK","INSUFFICIENT FUNDS")))</f>
        <v/>
      </c>
    </row>
    <row r="133" spans="1:42" ht="32.1" customHeight="1" x14ac:dyDescent="0.2">
      <c r="A133">
        <v>129</v>
      </c>
      <c r="B133" s="6" t="str">
        <f>IF(A133&gt;Scenario!$B$11,"",IF(A$2&lt;&gt;"Ready",A$2,IF(G132="OK",E132,"INSUFFICIENT FUNDS")))</f>
        <v/>
      </c>
      <c r="C133" s="6" t="str">
        <f>IF(A133&gt;Scenario!$B$11,"",IF(A$2&lt;&gt;"Ready",A$2,IF(ISNUMBER(B133),IF(AND(A133&gt;=Scenario!$B$10,MOD(A133-Scenario!$B$10,Scenario!$B$18)=0),Scenario!$B$8,0),"INSUFFICIENT FUNDS")))</f>
        <v/>
      </c>
      <c r="D133" s="6" t="str">
        <f>IF(A133&gt;Scenario!$B$11,"",IF(A$2&lt;&gt;"Ready",A$2,IF(ISNUMBER(B133),(B133+C133)*(N('Option A'!$E$14)+N('Option A'!$E$15)+IF(Scenario!$B$13="Gross",N('Option A'!$E$16),0))/12+((N('Option A'!$E$12)+N('Option A'!$E$13))/12+IF(AND(A133&gt;=Scenario!$B$10,MOD(A133-Scenario!$B$10,Scenario!$B$18)=0),N('Option A'!$E$17)*N('Option A'!$E$18)+N('Option A'!$E$20),0)+IF(A133=1,N('Option A'!$E$17)*N('Option A'!$E$19)+N('Option A'!$E$21),0)+IF(A133=Scenario!$B$11,N('Option A'!$E$22),0)),"INSUFFICIENT FUNDS")))</f>
        <v/>
      </c>
      <c r="E133" s="6" t="str">
        <f>IF(A133&gt;Scenario!$B$11,"",IF(A$2&lt;&gt;"Ready",A$2,IF(ISNUMBER(B133),IF((B133+C133)*(1+Scenario!$B$12/12)-D133&lt;0,"INSUFFICIENT FUNDS",(B133+C133)*(1+Scenario!$B$12/12)-D133),"INSUFFICIENT FUNDS")))</f>
        <v/>
      </c>
      <c r="F133" s="6" t="str">
        <f>IF(A133&gt;Scenario!$B$11,"",IF(A$2&lt;&gt;"Ready",A$2,IF(ISNUMBER(E133),F132+D133,"INSUFFICIENT FUNDS")))</f>
        <v/>
      </c>
      <c r="G133" t="str">
        <f>IF(A133&gt;Scenario!$B$11,"",IF(A$2&lt;&gt;"Ready",A$2,IF(ISNUMBER(E133),"OK","INSUFFICIENT FUNDS")))</f>
        <v/>
      </c>
      <c r="H133">
        <v>129</v>
      </c>
      <c r="I133" s="6" t="str">
        <f>IF(H133&gt;Scenario!$B$11,"",IF(H$2&lt;&gt;"Ready",H$2,IF(N132="OK",L132,"INSUFFICIENT FUNDS")))</f>
        <v/>
      </c>
      <c r="J133" s="6" t="str">
        <f>IF(H133&gt;Scenario!$B$11,"",IF(H$2&lt;&gt;"Ready",H$2,IF(ISNUMBER(I133),IF(AND(H133&gt;=Scenario!$B$10,MOD(H133-Scenario!$B$10,Scenario!$B$18)=0),Scenario!$B$8,0),"INSUFFICIENT FUNDS")))</f>
        <v/>
      </c>
      <c r="K133" s="6" t="str">
        <f>IF(H133&gt;Scenario!$B$11,"",IF(H$2&lt;&gt;"Ready",H$2,IF(ISNUMBER(I133),(I133+J133)*(N('Option A'!$E$14)+N('Option A'!$E$15)+IF(Scenario!$B$13="Gross",N('Option A'!$E$16),0))/12+((0+0)/12+IF(AND(H133&gt;=Scenario!$B$10,MOD(H133-Scenario!$B$10,Scenario!$B$18)=0),N('Option A'!$E$17)*N('Option A'!$E$18)+N('Option A'!$E$20),0)+IF(H133=1,N('Option A'!$E$17)*N('Option A'!$E$19)+N('Option A'!$E$21),0)+IF(H133=Scenario!$B$11,N('Option A'!$E$22),0)),"INSUFFICIENT FUNDS")))</f>
        <v/>
      </c>
      <c r="L133" s="6" t="str">
        <f>IF(H133&gt;Scenario!$B$11,"",IF(H$2&lt;&gt;"Ready",H$2,IF(ISNUMBER(I133),IF((I133+J133)*(1+Scenario!$B$12/12)-K133&lt;0,"INSUFFICIENT FUNDS",(I133+J133)*(1+Scenario!$B$12/12)-K133),"INSUFFICIENT FUNDS")))</f>
        <v/>
      </c>
      <c r="M133" s="6" t="str">
        <f>IF(H133&gt;Scenario!$B$11,"",IF(H$2&lt;&gt;"Ready",H$2,IF(ISNUMBER(L133),M132+K133,"INSUFFICIENT FUNDS")))</f>
        <v/>
      </c>
      <c r="N133" t="str">
        <f>IF(H133&gt;Scenario!$B$11,"",IF(H$2&lt;&gt;"Ready",H$2,IF(ISNUMBER(L133),"OK","INSUFFICIENT FUNDS")))</f>
        <v/>
      </c>
      <c r="O133">
        <v>129</v>
      </c>
      <c r="P133" s="6" t="str">
        <f>IF(O133&gt;Scenario!$B$11,"",IF(O$2&lt;&gt;"Ready",O$2,IF(U132="OK",S132,"INSUFFICIENT FUNDS")))</f>
        <v/>
      </c>
      <c r="Q133" s="6" t="str">
        <f>IF(O133&gt;Scenario!$B$11,"",IF(O$2&lt;&gt;"Ready",O$2,IF(ISNUMBER(P133),IF(AND(O133&gt;=Scenario!$B$10,MOD(O133-Scenario!$B$10,Scenario!$B$18)=0),Scenario!$B$8,0),"INSUFFICIENT FUNDS")))</f>
        <v/>
      </c>
      <c r="R133" s="6" t="str">
        <f>IF(O133&gt;Scenario!$B$11,"",IF(O$2&lt;&gt;"Ready",O$2,IF(ISNUMBER(P133),(P133+Q133)*(0+N('Option A'!$E$15)+IF(Scenario!$B$13="Gross",N('Option A'!$E$16),0))/12+((N('Option A'!$E$12)+N('Option A'!$E$13))/12+IF(AND(O133&gt;=Scenario!$B$10,MOD(O133-Scenario!$B$10,Scenario!$B$18)=0),N('Option A'!$E$17)*N('Option A'!$E$18)+N('Option A'!$E$20),0)+IF(O133=1,N('Option A'!$E$17)*N('Option A'!$E$19)+N('Option A'!$E$21),0)+IF(O133=Scenario!$B$11,N('Option A'!$E$22),0)),"INSUFFICIENT FUNDS")))</f>
        <v/>
      </c>
      <c r="S133" s="6" t="str">
        <f>IF(O133&gt;Scenario!$B$11,"",IF(O$2&lt;&gt;"Ready",O$2,IF(ISNUMBER(P133),IF((P133+Q133)*(1+Scenario!$B$12/12)-R133&lt;0,"INSUFFICIENT FUNDS",(P133+Q133)*(1+Scenario!$B$12/12)-R133),"INSUFFICIENT FUNDS")))</f>
        <v/>
      </c>
      <c r="T133" s="6" t="str">
        <f>IF(O133&gt;Scenario!$B$11,"",IF(O$2&lt;&gt;"Ready",O$2,IF(ISNUMBER(S133),T132+R133,"INSUFFICIENT FUNDS")))</f>
        <v/>
      </c>
      <c r="U133" t="str">
        <f>IF(O133&gt;Scenario!$B$11,"",IF(O$2&lt;&gt;"Ready",O$2,IF(ISNUMBER(S133),"OK","INSUFFICIENT FUNDS")))</f>
        <v/>
      </c>
      <c r="V133">
        <v>129</v>
      </c>
      <c r="W133" s="6" t="str">
        <f>IF(V133&gt;Scenario!$B$11,"",IF(V$2&lt;&gt;"Ready",V$2,IF(AB132="OK",Z132,"INSUFFICIENT FUNDS")))</f>
        <v/>
      </c>
      <c r="X133" s="6" t="str">
        <f>IF(V133&gt;Scenario!$B$11,"",IF(V$2&lt;&gt;"Ready",V$2,IF(ISNUMBER(W133),IF(AND(V133&gt;=Scenario!$B$10,MOD(V133-Scenario!$B$10,Scenario!$B$18)=0),Scenario!$B$8,0),"INSUFFICIENT FUNDS")))</f>
        <v/>
      </c>
      <c r="Y133" s="6" t="str">
        <f>IF(V133&gt;Scenario!$B$11,"",IF(V$2&lt;&gt;"Ready",V$2,IF(ISNUMBER(W133),(W133+X133)*(N('Option A'!$E$14)+N('Option A'!$E$15)+IF(Scenario!$B$13="Gross",N('Option A'!$E$16),0))/12+((N('Option A'!$E$12)+N('Option A'!$E$13))/12+IF(AND(V133&gt;=Scenario!$B$10,MOD(V133-Scenario!$B$10,Scenario!$B$18)=0),0*0+0,0)+IF(V133=1,0*0+0,0)+IF(V133=Scenario!$B$11,0,0)),"INSUFFICIENT FUNDS")))</f>
        <v/>
      </c>
      <c r="Z133" s="6" t="str">
        <f>IF(V133&gt;Scenario!$B$11,"",IF(V$2&lt;&gt;"Ready",V$2,IF(ISNUMBER(W133),IF((W133+X133)*(1+Scenario!$B$12/12)-Y133&lt;0,"INSUFFICIENT FUNDS",(W133+X133)*(1+Scenario!$B$12/12)-Y133),"INSUFFICIENT FUNDS")))</f>
        <v/>
      </c>
      <c r="AA133" s="6" t="str">
        <f>IF(V133&gt;Scenario!$B$11,"",IF(V$2&lt;&gt;"Ready",V$2,IF(ISNUMBER(Z133),AA132+Y133,"INSUFFICIENT FUNDS")))</f>
        <v/>
      </c>
      <c r="AB133" t="str">
        <f>IF(V133&gt;Scenario!$B$11,"",IF(V$2&lt;&gt;"Ready",V$2,IF(ISNUMBER(Z133),"OK","INSUFFICIENT FUNDS")))</f>
        <v/>
      </c>
      <c r="AC133">
        <v>129</v>
      </c>
      <c r="AD133" s="6" t="str">
        <f>IF(AC133&gt;Scenario!$B$11,"",IF(AC$2&lt;&gt;"Ready",AC$2,IF(AI132="OK",AG132,"INSUFFICIENT FUNDS")))</f>
        <v/>
      </c>
      <c r="AE133" s="6" t="str">
        <f>IF(AC133&gt;Scenario!$B$11,"",IF(AC$2&lt;&gt;"Ready",AC$2,IF(ISNUMBER(AD133),IF(AND(AC133&gt;=Scenario!$B$10,MOD(AC133-Scenario!$B$10,Scenario!$B$18)=0),Scenario!$B$8,0),"INSUFFICIENT FUNDS")))</f>
        <v/>
      </c>
      <c r="AF133" s="6" t="str">
        <f>IF(AC133&gt;Scenario!$B$11,"",IF(AC$2&lt;&gt;"Ready",AC$2,IF(ISNUMBER(AD133),(AD133+AE133)*(N('Option A'!$E$14)+N('Option A'!$E$15)+IF(Scenario!$B$13="Gross",0,0))/12+((N('Option A'!$E$12)+N('Option A'!$E$13))/12+IF(AND(AC133&gt;=Scenario!$B$10,MOD(AC133-Scenario!$B$10,Scenario!$B$18)=0),N('Option A'!$E$17)*N('Option A'!$E$18)+N('Option A'!$E$20),0)+IF(AC133=1,N('Option A'!$E$17)*N('Option A'!$E$19)+N('Option A'!$E$21),0)+IF(AC133=Scenario!$B$11,N('Option A'!$E$22),0)),"INSUFFICIENT FUNDS")))</f>
        <v/>
      </c>
      <c r="AG133" s="6" t="str">
        <f>IF(AC133&gt;Scenario!$B$11,"",IF(AC$2&lt;&gt;"Ready",AC$2,IF(ISNUMBER(AD133),IF((AD133+AE133)*(1+Scenario!$B$12/12)-AF133&lt;0,"INSUFFICIENT FUNDS",(AD133+AE133)*(1+Scenario!$B$12/12)-AF133),"INSUFFICIENT FUNDS")))</f>
        <v/>
      </c>
      <c r="AH133" s="6" t="str">
        <f>IF(AC133&gt;Scenario!$B$11,"",IF(AC$2&lt;&gt;"Ready",AC$2,IF(ISNUMBER(AG133),AH132+AF133,"INSUFFICIENT FUNDS")))</f>
        <v/>
      </c>
      <c r="AI133" t="str">
        <f>IF(AC133&gt;Scenario!$B$11,"",IF(AC$2&lt;&gt;"Ready",AC$2,IF(ISNUMBER(AG133),"OK","INSUFFICIENT FUNDS")))</f>
        <v/>
      </c>
      <c r="AJ133">
        <v>129</v>
      </c>
      <c r="AK133" s="6" t="str">
        <f>IF(AJ133&gt;Scenario!$B$11,"",IF(AJ$2&lt;&gt;"Ready",AJ$2,IF(AP132="OK",AN132,"INSUFFICIENT FUNDS")))</f>
        <v/>
      </c>
      <c r="AL133" s="6" t="str">
        <f>IF(AJ133&gt;Scenario!$B$11,"",IF(AJ$2&lt;&gt;"Ready",AJ$2,IF(ISNUMBER(AK133),IF(AND(AJ133&gt;=Scenario!$B$10,MOD(AJ133-Scenario!$B$10,Scenario!$B$18)=0),Scenario!$B$8,0),"INSUFFICIENT FUNDS")))</f>
        <v/>
      </c>
      <c r="AM133" s="6" t="str">
        <f>IF(AJ133&gt;Scenario!$B$11,"",IF(AJ$2&lt;&gt;"Ready",AJ$2,IF(ISNUMBER(AK133),(AK133+AL133)*(0+0+IF(Scenario!$B$13="Gross",0,0))/12+((0+0)/12+IF(AND(AJ133&gt;=Scenario!$B$10,MOD(AJ133-Scenario!$B$10,Scenario!$B$18)=0),0*0+0,0)+IF(AJ133=1,0*0+0,0)+IF(AJ133=Scenario!$B$11,0,0)),"INSUFFICIENT FUNDS")))</f>
        <v/>
      </c>
      <c r="AN133" s="6" t="str">
        <f>IF(AJ133&gt;Scenario!$B$11,"",IF(AJ$2&lt;&gt;"Ready",AJ$2,IF(ISNUMBER(AK133),IF((AK133+AL133)*(1+Scenario!$B$12/12)-AM133&lt;0,"INSUFFICIENT FUNDS",(AK133+AL133)*(1+Scenario!$B$12/12)-AM133),"INSUFFICIENT FUNDS")))</f>
        <v/>
      </c>
      <c r="AO133" s="6" t="str">
        <f>IF(AJ133&gt;Scenario!$B$11,"",IF(AJ$2&lt;&gt;"Ready",AJ$2,IF(ISNUMBER(AN133),AO132+AM133,"INSUFFICIENT FUNDS")))</f>
        <v/>
      </c>
      <c r="AP133" t="str">
        <f>IF(AJ133&gt;Scenario!$B$11,"",IF(AJ$2&lt;&gt;"Ready",AJ$2,IF(ISNUMBER(AN133),"OK","INSUFFICIENT FUNDS")))</f>
        <v/>
      </c>
    </row>
    <row r="134" spans="1:42" ht="32.1" customHeight="1" x14ac:dyDescent="0.2">
      <c r="A134">
        <v>130</v>
      </c>
      <c r="B134" s="6" t="str">
        <f>IF(A134&gt;Scenario!$B$11,"",IF(A$2&lt;&gt;"Ready",A$2,IF(G133="OK",E133,"INSUFFICIENT FUNDS")))</f>
        <v/>
      </c>
      <c r="C134" s="6" t="str">
        <f>IF(A134&gt;Scenario!$B$11,"",IF(A$2&lt;&gt;"Ready",A$2,IF(ISNUMBER(B134),IF(AND(A134&gt;=Scenario!$B$10,MOD(A134-Scenario!$B$10,Scenario!$B$18)=0),Scenario!$B$8,0),"INSUFFICIENT FUNDS")))</f>
        <v/>
      </c>
      <c r="D134" s="6" t="str">
        <f>IF(A134&gt;Scenario!$B$11,"",IF(A$2&lt;&gt;"Ready",A$2,IF(ISNUMBER(B134),(B134+C134)*(N('Option A'!$E$14)+N('Option A'!$E$15)+IF(Scenario!$B$13="Gross",N('Option A'!$E$16),0))/12+((N('Option A'!$E$12)+N('Option A'!$E$13))/12+IF(AND(A134&gt;=Scenario!$B$10,MOD(A134-Scenario!$B$10,Scenario!$B$18)=0),N('Option A'!$E$17)*N('Option A'!$E$18)+N('Option A'!$E$20),0)+IF(A134=1,N('Option A'!$E$17)*N('Option A'!$E$19)+N('Option A'!$E$21),0)+IF(A134=Scenario!$B$11,N('Option A'!$E$22),0)),"INSUFFICIENT FUNDS")))</f>
        <v/>
      </c>
      <c r="E134" s="6" t="str">
        <f>IF(A134&gt;Scenario!$B$11,"",IF(A$2&lt;&gt;"Ready",A$2,IF(ISNUMBER(B134),IF((B134+C134)*(1+Scenario!$B$12/12)-D134&lt;0,"INSUFFICIENT FUNDS",(B134+C134)*(1+Scenario!$B$12/12)-D134),"INSUFFICIENT FUNDS")))</f>
        <v/>
      </c>
      <c r="F134" s="6" t="str">
        <f>IF(A134&gt;Scenario!$B$11,"",IF(A$2&lt;&gt;"Ready",A$2,IF(ISNUMBER(E134),F133+D134,"INSUFFICIENT FUNDS")))</f>
        <v/>
      </c>
      <c r="G134" t="str">
        <f>IF(A134&gt;Scenario!$B$11,"",IF(A$2&lt;&gt;"Ready",A$2,IF(ISNUMBER(E134),"OK","INSUFFICIENT FUNDS")))</f>
        <v/>
      </c>
      <c r="H134">
        <v>130</v>
      </c>
      <c r="I134" s="6" t="str">
        <f>IF(H134&gt;Scenario!$B$11,"",IF(H$2&lt;&gt;"Ready",H$2,IF(N133="OK",L133,"INSUFFICIENT FUNDS")))</f>
        <v/>
      </c>
      <c r="J134" s="6" t="str">
        <f>IF(H134&gt;Scenario!$B$11,"",IF(H$2&lt;&gt;"Ready",H$2,IF(ISNUMBER(I134),IF(AND(H134&gt;=Scenario!$B$10,MOD(H134-Scenario!$B$10,Scenario!$B$18)=0),Scenario!$B$8,0),"INSUFFICIENT FUNDS")))</f>
        <v/>
      </c>
      <c r="K134" s="6" t="str">
        <f>IF(H134&gt;Scenario!$B$11,"",IF(H$2&lt;&gt;"Ready",H$2,IF(ISNUMBER(I134),(I134+J134)*(N('Option A'!$E$14)+N('Option A'!$E$15)+IF(Scenario!$B$13="Gross",N('Option A'!$E$16),0))/12+((0+0)/12+IF(AND(H134&gt;=Scenario!$B$10,MOD(H134-Scenario!$B$10,Scenario!$B$18)=0),N('Option A'!$E$17)*N('Option A'!$E$18)+N('Option A'!$E$20),0)+IF(H134=1,N('Option A'!$E$17)*N('Option A'!$E$19)+N('Option A'!$E$21),0)+IF(H134=Scenario!$B$11,N('Option A'!$E$22),0)),"INSUFFICIENT FUNDS")))</f>
        <v/>
      </c>
      <c r="L134" s="6" t="str">
        <f>IF(H134&gt;Scenario!$B$11,"",IF(H$2&lt;&gt;"Ready",H$2,IF(ISNUMBER(I134),IF((I134+J134)*(1+Scenario!$B$12/12)-K134&lt;0,"INSUFFICIENT FUNDS",(I134+J134)*(1+Scenario!$B$12/12)-K134),"INSUFFICIENT FUNDS")))</f>
        <v/>
      </c>
      <c r="M134" s="6" t="str">
        <f>IF(H134&gt;Scenario!$B$11,"",IF(H$2&lt;&gt;"Ready",H$2,IF(ISNUMBER(L134),M133+K134,"INSUFFICIENT FUNDS")))</f>
        <v/>
      </c>
      <c r="N134" t="str">
        <f>IF(H134&gt;Scenario!$B$11,"",IF(H$2&lt;&gt;"Ready",H$2,IF(ISNUMBER(L134),"OK","INSUFFICIENT FUNDS")))</f>
        <v/>
      </c>
      <c r="O134">
        <v>130</v>
      </c>
      <c r="P134" s="6" t="str">
        <f>IF(O134&gt;Scenario!$B$11,"",IF(O$2&lt;&gt;"Ready",O$2,IF(U133="OK",S133,"INSUFFICIENT FUNDS")))</f>
        <v/>
      </c>
      <c r="Q134" s="6" t="str">
        <f>IF(O134&gt;Scenario!$B$11,"",IF(O$2&lt;&gt;"Ready",O$2,IF(ISNUMBER(P134),IF(AND(O134&gt;=Scenario!$B$10,MOD(O134-Scenario!$B$10,Scenario!$B$18)=0),Scenario!$B$8,0),"INSUFFICIENT FUNDS")))</f>
        <v/>
      </c>
      <c r="R134" s="6" t="str">
        <f>IF(O134&gt;Scenario!$B$11,"",IF(O$2&lt;&gt;"Ready",O$2,IF(ISNUMBER(P134),(P134+Q134)*(0+N('Option A'!$E$15)+IF(Scenario!$B$13="Gross",N('Option A'!$E$16),0))/12+((N('Option A'!$E$12)+N('Option A'!$E$13))/12+IF(AND(O134&gt;=Scenario!$B$10,MOD(O134-Scenario!$B$10,Scenario!$B$18)=0),N('Option A'!$E$17)*N('Option A'!$E$18)+N('Option A'!$E$20),0)+IF(O134=1,N('Option A'!$E$17)*N('Option A'!$E$19)+N('Option A'!$E$21),0)+IF(O134=Scenario!$B$11,N('Option A'!$E$22),0)),"INSUFFICIENT FUNDS")))</f>
        <v/>
      </c>
      <c r="S134" s="6" t="str">
        <f>IF(O134&gt;Scenario!$B$11,"",IF(O$2&lt;&gt;"Ready",O$2,IF(ISNUMBER(P134),IF((P134+Q134)*(1+Scenario!$B$12/12)-R134&lt;0,"INSUFFICIENT FUNDS",(P134+Q134)*(1+Scenario!$B$12/12)-R134),"INSUFFICIENT FUNDS")))</f>
        <v/>
      </c>
      <c r="T134" s="6" t="str">
        <f>IF(O134&gt;Scenario!$B$11,"",IF(O$2&lt;&gt;"Ready",O$2,IF(ISNUMBER(S134),T133+R134,"INSUFFICIENT FUNDS")))</f>
        <v/>
      </c>
      <c r="U134" t="str">
        <f>IF(O134&gt;Scenario!$B$11,"",IF(O$2&lt;&gt;"Ready",O$2,IF(ISNUMBER(S134),"OK","INSUFFICIENT FUNDS")))</f>
        <v/>
      </c>
      <c r="V134">
        <v>130</v>
      </c>
      <c r="W134" s="6" t="str">
        <f>IF(V134&gt;Scenario!$B$11,"",IF(V$2&lt;&gt;"Ready",V$2,IF(AB133="OK",Z133,"INSUFFICIENT FUNDS")))</f>
        <v/>
      </c>
      <c r="X134" s="6" t="str">
        <f>IF(V134&gt;Scenario!$B$11,"",IF(V$2&lt;&gt;"Ready",V$2,IF(ISNUMBER(W134),IF(AND(V134&gt;=Scenario!$B$10,MOD(V134-Scenario!$B$10,Scenario!$B$18)=0),Scenario!$B$8,0),"INSUFFICIENT FUNDS")))</f>
        <v/>
      </c>
      <c r="Y134" s="6" t="str">
        <f>IF(V134&gt;Scenario!$B$11,"",IF(V$2&lt;&gt;"Ready",V$2,IF(ISNUMBER(W134),(W134+X134)*(N('Option A'!$E$14)+N('Option A'!$E$15)+IF(Scenario!$B$13="Gross",N('Option A'!$E$16),0))/12+((N('Option A'!$E$12)+N('Option A'!$E$13))/12+IF(AND(V134&gt;=Scenario!$B$10,MOD(V134-Scenario!$B$10,Scenario!$B$18)=0),0*0+0,0)+IF(V134=1,0*0+0,0)+IF(V134=Scenario!$B$11,0,0)),"INSUFFICIENT FUNDS")))</f>
        <v/>
      </c>
      <c r="Z134" s="6" t="str">
        <f>IF(V134&gt;Scenario!$B$11,"",IF(V$2&lt;&gt;"Ready",V$2,IF(ISNUMBER(W134),IF((W134+X134)*(1+Scenario!$B$12/12)-Y134&lt;0,"INSUFFICIENT FUNDS",(W134+X134)*(1+Scenario!$B$12/12)-Y134),"INSUFFICIENT FUNDS")))</f>
        <v/>
      </c>
      <c r="AA134" s="6" t="str">
        <f>IF(V134&gt;Scenario!$B$11,"",IF(V$2&lt;&gt;"Ready",V$2,IF(ISNUMBER(Z134),AA133+Y134,"INSUFFICIENT FUNDS")))</f>
        <v/>
      </c>
      <c r="AB134" t="str">
        <f>IF(V134&gt;Scenario!$B$11,"",IF(V$2&lt;&gt;"Ready",V$2,IF(ISNUMBER(Z134),"OK","INSUFFICIENT FUNDS")))</f>
        <v/>
      </c>
      <c r="AC134">
        <v>130</v>
      </c>
      <c r="AD134" s="6" t="str">
        <f>IF(AC134&gt;Scenario!$B$11,"",IF(AC$2&lt;&gt;"Ready",AC$2,IF(AI133="OK",AG133,"INSUFFICIENT FUNDS")))</f>
        <v/>
      </c>
      <c r="AE134" s="6" t="str">
        <f>IF(AC134&gt;Scenario!$B$11,"",IF(AC$2&lt;&gt;"Ready",AC$2,IF(ISNUMBER(AD134),IF(AND(AC134&gt;=Scenario!$B$10,MOD(AC134-Scenario!$B$10,Scenario!$B$18)=0),Scenario!$B$8,0),"INSUFFICIENT FUNDS")))</f>
        <v/>
      </c>
      <c r="AF134" s="6" t="str">
        <f>IF(AC134&gt;Scenario!$B$11,"",IF(AC$2&lt;&gt;"Ready",AC$2,IF(ISNUMBER(AD134),(AD134+AE134)*(N('Option A'!$E$14)+N('Option A'!$E$15)+IF(Scenario!$B$13="Gross",0,0))/12+((N('Option A'!$E$12)+N('Option A'!$E$13))/12+IF(AND(AC134&gt;=Scenario!$B$10,MOD(AC134-Scenario!$B$10,Scenario!$B$18)=0),N('Option A'!$E$17)*N('Option A'!$E$18)+N('Option A'!$E$20),0)+IF(AC134=1,N('Option A'!$E$17)*N('Option A'!$E$19)+N('Option A'!$E$21),0)+IF(AC134=Scenario!$B$11,N('Option A'!$E$22),0)),"INSUFFICIENT FUNDS")))</f>
        <v/>
      </c>
      <c r="AG134" s="6" t="str">
        <f>IF(AC134&gt;Scenario!$B$11,"",IF(AC$2&lt;&gt;"Ready",AC$2,IF(ISNUMBER(AD134),IF((AD134+AE134)*(1+Scenario!$B$12/12)-AF134&lt;0,"INSUFFICIENT FUNDS",(AD134+AE134)*(1+Scenario!$B$12/12)-AF134),"INSUFFICIENT FUNDS")))</f>
        <v/>
      </c>
      <c r="AH134" s="6" t="str">
        <f>IF(AC134&gt;Scenario!$B$11,"",IF(AC$2&lt;&gt;"Ready",AC$2,IF(ISNUMBER(AG134),AH133+AF134,"INSUFFICIENT FUNDS")))</f>
        <v/>
      </c>
      <c r="AI134" t="str">
        <f>IF(AC134&gt;Scenario!$B$11,"",IF(AC$2&lt;&gt;"Ready",AC$2,IF(ISNUMBER(AG134),"OK","INSUFFICIENT FUNDS")))</f>
        <v/>
      </c>
      <c r="AJ134">
        <v>130</v>
      </c>
      <c r="AK134" s="6" t="str">
        <f>IF(AJ134&gt;Scenario!$B$11,"",IF(AJ$2&lt;&gt;"Ready",AJ$2,IF(AP133="OK",AN133,"INSUFFICIENT FUNDS")))</f>
        <v/>
      </c>
      <c r="AL134" s="6" t="str">
        <f>IF(AJ134&gt;Scenario!$B$11,"",IF(AJ$2&lt;&gt;"Ready",AJ$2,IF(ISNUMBER(AK134),IF(AND(AJ134&gt;=Scenario!$B$10,MOD(AJ134-Scenario!$B$10,Scenario!$B$18)=0),Scenario!$B$8,0),"INSUFFICIENT FUNDS")))</f>
        <v/>
      </c>
      <c r="AM134" s="6" t="str">
        <f>IF(AJ134&gt;Scenario!$B$11,"",IF(AJ$2&lt;&gt;"Ready",AJ$2,IF(ISNUMBER(AK134),(AK134+AL134)*(0+0+IF(Scenario!$B$13="Gross",0,0))/12+((0+0)/12+IF(AND(AJ134&gt;=Scenario!$B$10,MOD(AJ134-Scenario!$B$10,Scenario!$B$18)=0),0*0+0,0)+IF(AJ134=1,0*0+0,0)+IF(AJ134=Scenario!$B$11,0,0)),"INSUFFICIENT FUNDS")))</f>
        <v/>
      </c>
      <c r="AN134" s="6" t="str">
        <f>IF(AJ134&gt;Scenario!$B$11,"",IF(AJ$2&lt;&gt;"Ready",AJ$2,IF(ISNUMBER(AK134),IF((AK134+AL134)*(1+Scenario!$B$12/12)-AM134&lt;0,"INSUFFICIENT FUNDS",(AK134+AL134)*(1+Scenario!$B$12/12)-AM134),"INSUFFICIENT FUNDS")))</f>
        <v/>
      </c>
      <c r="AO134" s="6" t="str">
        <f>IF(AJ134&gt;Scenario!$B$11,"",IF(AJ$2&lt;&gt;"Ready",AJ$2,IF(ISNUMBER(AN134),AO133+AM134,"INSUFFICIENT FUNDS")))</f>
        <v/>
      </c>
      <c r="AP134" t="str">
        <f>IF(AJ134&gt;Scenario!$B$11,"",IF(AJ$2&lt;&gt;"Ready",AJ$2,IF(ISNUMBER(AN134),"OK","INSUFFICIENT FUNDS")))</f>
        <v/>
      </c>
    </row>
    <row r="135" spans="1:42" ht="32.1" customHeight="1" x14ac:dyDescent="0.2">
      <c r="A135">
        <v>131</v>
      </c>
      <c r="B135" s="6" t="str">
        <f>IF(A135&gt;Scenario!$B$11,"",IF(A$2&lt;&gt;"Ready",A$2,IF(G134="OK",E134,"INSUFFICIENT FUNDS")))</f>
        <v/>
      </c>
      <c r="C135" s="6" t="str">
        <f>IF(A135&gt;Scenario!$B$11,"",IF(A$2&lt;&gt;"Ready",A$2,IF(ISNUMBER(B135),IF(AND(A135&gt;=Scenario!$B$10,MOD(A135-Scenario!$B$10,Scenario!$B$18)=0),Scenario!$B$8,0),"INSUFFICIENT FUNDS")))</f>
        <v/>
      </c>
      <c r="D135" s="6" t="str">
        <f>IF(A135&gt;Scenario!$B$11,"",IF(A$2&lt;&gt;"Ready",A$2,IF(ISNUMBER(B135),(B135+C135)*(N('Option A'!$E$14)+N('Option A'!$E$15)+IF(Scenario!$B$13="Gross",N('Option A'!$E$16),0))/12+((N('Option A'!$E$12)+N('Option A'!$E$13))/12+IF(AND(A135&gt;=Scenario!$B$10,MOD(A135-Scenario!$B$10,Scenario!$B$18)=0),N('Option A'!$E$17)*N('Option A'!$E$18)+N('Option A'!$E$20),0)+IF(A135=1,N('Option A'!$E$17)*N('Option A'!$E$19)+N('Option A'!$E$21),0)+IF(A135=Scenario!$B$11,N('Option A'!$E$22),0)),"INSUFFICIENT FUNDS")))</f>
        <v/>
      </c>
      <c r="E135" s="6" t="str">
        <f>IF(A135&gt;Scenario!$B$11,"",IF(A$2&lt;&gt;"Ready",A$2,IF(ISNUMBER(B135),IF((B135+C135)*(1+Scenario!$B$12/12)-D135&lt;0,"INSUFFICIENT FUNDS",(B135+C135)*(1+Scenario!$B$12/12)-D135),"INSUFFICIENT FUNDS")))</f>
        <v/>
      </c>
      <c r="F135" s="6" t="str">
        <f>IF(A135&gt;Scenario!$B$11,"",IF(A$2&lt;&gt;"Ready",A$2,IF(ISNUMBER(E135),F134+D135,"INSUFFICIENT FUNDS")))</f>
        <v/>
      </c>
      <c r="G135" t="str">
        <f>IF(A135&gt;Scenario!$B$11,"",IF(A$2&lt;&gt;"Ready",A$2,IF(ISNUMBER(E135),"OK","INSUFFICIENT FUNDS")))</f>
        <v/>
      </c>
      <c r="H135">
        <v>131</v>
      </c>
      <c r="I135" s="6" t="str">
        <f>IF(H135&gt;Scenario!$B$11,"",IF(H$2&lt;&gt;"Ready",H$2,IF(N134="OK",L134,"INSUFFICIENT FUNDS")))</f>
        <v/>
      </c>
      <c r="J135" s="6" t="str">
        <f>IF(H135&gt;Scenario!$B$11,"",IF(H$2&lt;&gt;"Ready",H$2,IF(ISNUMBER(I135),IF(AND(H135&gt;=Scenario!$B$10,MOD(H135-Scenario!$B$10,Scenario!$B$18)=0),Scenario!$B$8,0),"INSUFFICIENT FUNDS")))</f>
        <v/>
      </c>
      <c r="K135" s="6" t="str">
        <f>IF(H135&gt;Scenario!$B$11,"",IF(H$2&lt;&gt;"Ready",H$2,IF(ISNUMBER(I135),(I135+J135)*(N('Option A'!$E$14)+N('Option A'!$E$15)+IF(Scenario!$B$13="Gross",N('Option A'!$E$16),0))/12+((0+0)/12+IF(AND(H135&gt;=Scenario!$B$10,MOD(H135-Scenario!$B$10,Scenario!$B$18)=0),N('Option A'!$E$17)*N('Option A'!$E$18)+N('Option A'!$E$20),0)+IF(H135=1,N('Option A'!$E$17)*N('Option A'!$E$19)+N('Option A'!$E$21),0)+IF(H135=Scenario!$B$11,N('Option A'!$E$22),0)),"INSUFFICIENT FUNDS")))</f>
        <v/>
      </c>
      <c r="L135" s="6" t="str">
        <f>IF(H135&gt;Scenario!$B$11,"",IF(H$2&lt;&gt;"Ready",H$2,IF(ISNUMBER(I135),IF((I135+J135)*(1+Scenario!$B$12/12)-K135&lt;0,"INSUFFICIENT FUNDS",(I135+J135)*(1+Scenario!$B$12/12)-K135),"INSUFFICIENT FUNDS")))</f>
        <v/>
      </c>
      <c r="M135" s="6" t="str">
        <f>IF(H135&gt;Scenario!$B$11,"",IF(H$2&lt;&gt;"Ready",H$2,IF(ISNUMBER(L135),M134+K135,"INSUFFICIENT FUNDS")))</f>
        <v/>
      </c>
      <c r="N135" t="str">
        <f>IF(H135&gt;Scenario!$B$11,"",IF(H$2&lt;&gt;"Ready",H$2,IF(ISNUMBER(L135),"OK","INSUFFICIENT FUNDS")))</f>
        <v/>
      </c>
      <c r="O135">
        <v>131</v>
      </c>
      <c r="P135" s="6" t="str">
        <f>IF(O135&gt;Scenario!$B$11,"",IF(O$2&lt;&gt;"Ready",O$2,IF(U134="OK",S134,"INSUFFICIENT FUNDS")))</f>
        <v/>
      </c>
      <c r="Q135" s="6" t="str">
        <f>IF(O135&gt;Scenario!$B$11,"",IF(O$2&lt;&gt;"Ready",O$2,IF(ISNUMBER(P135),IF(AND(O135&gt;=Scenario!$B$10,MOD(O135-Scenario!$B$10,Scenario!$B$18)=0),Scenario!$B$8,0),"INSUFFICIENT FUNDS")))</f>
        <v/>
      </c>
      <c r="R135" s="6" t="str">
        <f>IF(O135&gt;Scenario!$B$11,"",IF(O$2&lt;&gt;"Ready",O$2,IF(ISNUMBER(P135),(P135+Q135)*(0+N('Option A'!$E$15)+IF(Scenario!$B$13="Gross",N('Option A'!$E$16),0))/12+((N('Option A'!$E$12)+N('Option A'!$E$13))/12+IF(AND(O135&gt;=Scenario!$B$10,MOD(O135-Scenario!$B$10,Scenario!$B$18)=0),N('Option A'!$E$17)*N('Option A'!$E$18)+N('Option A'!$E$20),0)+IF(O135=1,N('Option A'!$E$17)*N('Option A'!$E$19)+N('Option A'!$E$21),0)+IF(O135=Scenario!$B$11,N('Option A'!$E$22),0)),"INSUFFICIENT FUNDS")))</f>
        <v/>
      </c>
      <c r="S135" s="6" t="str">
        <f>IF(O135&gt;Scenario!$B$11,"",IF(O$2&lt;&gt;"Ready",O$2,IF(ISNUMBER(P135),IF((P135+Q135)*(1+Scenario!$B$12/12)-R135&lt;0,"INSUFFICIENT FUNDS",(P135+Q135)*(1+Scenario!$B$12/12)-R135),"INSUFFICIENT FUNDS")))</f>
        <v/>
      </c>
      <c r="T135" s="6" t="str">
        <f>IF(O135&gt;Scenario!$B$11,"",IF(O$2&lt;&gt;"Ready",O$2,IF(ISNUMBER(S135),T134+R135,"INSUFFICIENT FUNDS")))</f>
        <v/>
      </c>
      <c r="U135" t="str">
        <f>IF(O135&gt;Scenario!$B$11,"",IF(O$2&lt;&gt;"Ready",O$2,IF(ISNUMBER(S135),"OK","INSUFFICIENT FUNDS")))</f>
        <v/>
      </c>
      <c r="V135">
        <v>131</v>
      </c>
      <c r="W135" s="6" t="str">
        <f>IF(V135&gt;Scenario!$B$11,"",IF(V$2&lt;&gt;"Ready",V$2,IF(AB134="OK",Z134,"INSUFFICIENT FUNDS")))</f>
        <v/>
      </c>
      <c r="X135" s="6" t="str">
        <f>IF(V135&gt;Scenario!$B$11,"",IF(V$2&lt;&gt;"Ready",V$2,IF(ISNUMBER(W135),IF(AND(V135&gt;=Scenario!$B$10,MOD(V135-Scenario!$B$10,Scenario!$B$18)=0),Scenario!$B$8,0),"INSUFFICIENT FUNDS")))</f>
        <v/>
      </c>
      <c r="Y135" s="6" t="str">
        <f>IF(V135&gt;Scenario!$B$11,"",IF(V$2&lt;&gt;"Ready",V$2,IF(ISNUMBER(W135),(W135+X135)*(N('Option A'!$E$14)+N('Option A'!$E$15)+IF(Scenario!$B$13="Gross",N('Option A'!$E$16),0))/12+((N('Option A'!$E$12)+N('Option A'!$E$13))/12+IF(AND(V135&gt;=Scenario!$B$10,MOD(V135-Scenario!$B$10,Scenario!$B$18)=0),0*0+0,0)+IF(V135=1,0*0+0,0)+IF(V135=Scenario!$B$11,0,0)),"INSUFFICIENT FUNDS")))</f>
        <v/>
      </c>
      <c r="Z135" s="6" t="str">
        <f>IF(V135&gt;Scenario!$B$11,"",IF(V$2&lt;&gt;"Ready",V$2,IF(ISNUMBER(W135),IF((W135+X135)*(1+Scenario!$B$12/12)-Y135&lt;0,"INSUFFICIENT FUNDS",(W135+X135)*(1+Scenario!$B$12/12)-Y135),"INSUFFICIENT FUNDS")))</f>
        <v/>
      </c>
      <c r="AA135" s="6" t="str">
        <f>IF(V135&gt;Scenario!$B$11,"",IF(V$2&lt;&gt;"Ready",V$2,IF(ISNUMBER(Z135),AA134+Y135,"INSUFFICIENT FUNDS")))</f>
        <v/>
      </c>
      <c r="AB135" t="str">
        <f>IF(V135&gt;Scenario!$B$11,"",IF(V$2&lt;&gt;"Ready",V$2,IF(ISNUMBER(Z135),"OK","INSUFFICIENT FUNDS")))</f>
        <v/>
      </c>
      <c r="AC135">
        <v>131</v>
      </c>
      <c r="AD135" s="6" t="str">
        <f>IF(AC135&gt;Scenario!$B$11,"",IF(AC$2&lt;&gt;"Ready",AC$2,IF(AI134="OK",AG134,"INSUFFICIENT FUNDS")))</f>
        <v/>
      </c>
      <c r="AE135" s="6" t="str">
        <f>IF(AC135&gt;Scenario!$B$11,"",IF(AC$2&lt;&gt;"Ready",AC$2,IF(ISNUMBER(AD135),IF(AND(AC135&gt;=Scenario!$B$10,MOD(AC135-Scenario!$B$10,Scenario!$B$18)=0),Scenario!$B$8,0),"INSUFFICIENT FUNDS")))</f>
        <v/>
      </c>
      <c r="AF135" s="6" t="str">
        <f>IF(AC135&gt;Scenario!$B$11,"",IF(AC$2&lt;&gt;"Ready",AC$2,IF(ISNUMBER(AD135),(AD135+AE135)*(N('Option A'!$E$14)+N('Option A'!$E$15)+IF(Scenario!$B$13="Gross",0,0))/12+((N('Option A'!$E$12)+N('Option A'!$E$13))/12+IF(AND(AC135&gt;=Scenario!$B$10,MOD(AC135-Scenario!$B$10,Scenario!$B$18)=0),N('Option A'!$E$17)*N('Option A'!$E$18)+N('Option A'!$E$20),0)+IF(AC135=1,N('Option A'!$E$17)*N('Option A'!$E$19)+N('Option A'!$E$21),0)+IF(AC135=Scenario!$B$11,N('Option A'!$E$22),0)),"INSUFFICIENT FUNDS")))</f>
        <v/>
      </c>
      <c r="AG135" s="6" t="str">
        <f>IF(AC135&gt;Scenario!$B$11,"",IF(AC$2&lt;&gt;"Ready",AC$2,IF(ISNUMBER(AD135),IF((AD135+AE135)*(1+Scenario!$B$12/12)-AF135&lt;0,"INSUFFICIENT FUNDS",(AD135+AE135)*(1+Scenario!$B$12/12)-AF135),"INSUFFICIENT FUNDS")))</f>
        <v/>
      </c>
      <c r="AH135" s="6" t="str">
        <f>IF(AC135&gt;Scenario!$B$11,"",IF(AC$2&lt;&gt;"Ready",AC$2,IF(ISNUMBER(AG135),AH134+AF135,"INSUFFICIENT FUNDS")))</f>
        <v/>
      </c>
      <c r="AI135" t="str">
        <f>IF(AC135&gt;Scenario!$B$11,"",IF(AC$2&lt;&gt;"Ready",AC$2,IF(ISNUMBER(AG135),"OK","INSUFFICIENT FUNDS")))</f>
        <v/>
      </c>
      <c r="AJ135">
        <v>131</v>
      </c>
      <c r="AK135" s="6" t="str">
        <f>IF(AJ135&gt;Scenario!$B$11,"",IF(AJ$2&lt;&gt;"Ready",AJ$2,IF(AP134="OK",AN134,"INSUFFICIENT FUNDS")))</f>
        <v/>
      </c>
      <c r="AL135" s="6" t="str">
        <f>IF(AJ135&gt;Scenario!$B$11,"",IF(AJ$2&lt;&gt;"Ready",AJ$2,IF(ISNUMBER(AK135),IF(AND(AJ135&gt;=Scenario!$B$10,MOD(AJ135-Scenario!$B$10,Scenario!$B$18)=0),Scenario!$B$8,0),"INSUFFICIENT FUNDS")))</f>
        <v/>
      </c>
      <c r="AM135" s="6" t="str">
        <f>IF(AJ135&gt;Scenario!$B$11,"",IF(AJ$2&lt;&gt;"Ready",AJ$2,IF(ISNUMBER(AK135),(AK135+AL135)*(0+0+IF(Scenario!$B$13="Gross",0,0))/12+((0+0)/12+IF(AND(AJ135&gt;=Scenario!$B$10,MOD(AJ135-Scenario!$B$10,Scenario!$B$18)=0),0*0+0,0)+IF(AJ135=1,0*0+0,0)+IF(AJ135=Scenario!$B$11,0,0)),"INSUFFICIENT FUNDS")))</f>
        <v/>
      </c>
      <c r="AN135" s="6" t="str">
        <f>IF(AJ135&gt;Scenario!$B$11,"",IF(AJ$2&lt;&gt;"Ready",AJ$2,IF(ISNUMBER(AK135),IF((AK135+AL135)*(1+Scenario!$B$12/12)-AM135&lt;0,"INSUFFICIENT FUNDS",(AK135+AL135)*(1+Scenario!$B$12/12)-AM135),"INSUFFICIENT FUNDS")))</f>
        <v/>
      </c>
      <c r="AO135" s="6" t="str">
        <f>IF(AJ135&gt;Scenario!$B$11,"",IF(AJ$2&lt;&gt;"Ready",AJ$2,IF(ISNUMBER(AN135),AO134+AM135,"INSUFFICIENT FUNDS")))</f>
        <v/>
      </c>
      <c r="AP135" t="str">
        <f>IF(AJ135&gt;Scenario!$B$11,"",IF(AJ$2&lt;&gt;"Ready",AJ$2,IF(ISNUMBER(AN135),"OK","INSUFFICIENT FUNDS")))</f>
        <v/>
      </c>
    </row>
    <row r="136" spans="1:42" ht="32.1" customHeight="1" x14ac:dyDescent="0.2">
      <c r="A136">
        <v>132</v>
      </c>
      <c r="B136" s="6" t="str">
        <f>IF(A136&gt;Scenario!$B$11,"",IF(A$2&lt;&gt;"Ready",A$2,IF(G135="OK",E135,"INSUFFICIENT FUNDS")))</f>
        <v/>
      </c>
      <c r="C136" s="6" t="str">
        <f>IF(A136&gt;Scenario!$B$11,"",IF(A$2&lt;&gt;"Ready",A$2,IF(ISNUMBER(B136),IF(AND(A136&gt;=Scenario!$B$10,MOD(A136-Scenario!$B$10,Scenario!$B$18)=0),Scenario!$B$8,0),"INSUFFICIENT FUNDS")))</f>
        <v/>
      </c>
      <c r="D136" s="6" t="str">
        <f>IF(A136&gt;Scenario!$B$11,"",IF(A$2&lt;&gt;"Ready",A$2,IF(ISNUMBER(B136),(B136+C136)*(N('Option A'!$E$14)+N('Option A'!$E$15)+IF(Scenario!$B$13="Gross",N('Option A'!$E$16),0))/12+((N('Option A'!$E$12)+N('Option A'!$E$13))/12+IF(AND(A136&gt;=Scenario!$B$10,MOD(A136-Scenario!$B$10,Scenario!$B$18)=0),N('Option A'!$E$17)*N('Option A'!$E$18)+N('Option A'!$E$20),0)+IF(A136=1,N('Option A'!$E$17)*N('Option A'!$E$19)+N('Option A'!$E$21),0)+IF(A136=Scenario!$B$11,N('Option A'!$E$22),0)),"INSUFFICIENT FUNDS")))</f>
        <v/>
      </c>
      <c r="E136" s="6" t="str">
        <f>IF(A136&gt;Scenario!$B$11,"",IF(A$2&lt;&gt;"Ready",A$2,IF(ISNUMBER(B136),IF((B136+C136)*(1+Scenario!$B$12/12)-D136&lt;0,"INSUFFICIENT FUNDS",(B136+C136)*(1+Scenario!$B$12/12)-D136),"INSUFFICIENT FUNDS")))</f>
        <v/>
      </c>
      <c r="F136" s="6" t="str">
        <f>IF(A136&gt;Scenario!$B$11,"",IF(A$2&lt;&gt;"Ready",A$2,IF(ISNUMBER(E136),F135+D136,"INSUFFICIENT FUNDS")))</f>
        <v/>
      </c>
      <c r="G136" t="str">
        <f>IF(A136&gt;Scenario!$B$11,"",IF(A$2&lt;&gt;"Ready",A$2,IF(ISNUMBER(E136),"OK","INSUFFICIENT FUNDS")))</f>
        <v/>
      </c>
      <c r="H136">
        <v>132</v>
      </c>
      <c r="I136" s="6" t="str">
        <f>IF(H136&gt;Scenario!$B$11,"",IF(H$2&lt;&gt;"Ready",H$2,IF(N135="OK",L135,"INSUFFICIENT FUNDS")))</f>
        <v/>
      </c>
      <c r="J136" s="6" t="str">
        <f>IF(H136&gt;Scenario!$B$11,"",IF(H$2&lt;&gt;"Ready",H$2,IF(ISNUMBER(I136),IF(AND(H136&gt;=Scenario!$B$10,MOD(H136-Scenario!$B$10,Scenario!$B$18)=0),Scenario!$B$8,0),"INSUFFICIENT FUNDS")))</f>
        <v/>
      </c>
      <c r="K136" s="6" t="str">
        <f>IF(H136&gt;Scenario!$B$11,"",IF(H$2&lt;&gt;"Ready",H$2,IF(ISNUMBER(I136),(I136+J136)*(N('Option A'!$E$14)+N('Option A'!$E$15)+IF(Scenario!$B$13="Gross",N('Option A'!$E$16),0))/12+((0+0)/12+IF(AND(H136&gt;=Scenario!$B$10,MOD(H136-Scenario!$B$10,Scenario!$B$18)=0),N('Option A'!$E$17)*N('Option A'!$E$18)+N('Option A'!$E$20),0)+IF(H136=1,N('Option A'!$E$17)*N('Option A'!$E$19)+N('Option A'!$E$21),0)+IF(H136=Scenario!$B$11,N('Option A'!$E$22),0)),"INSUFFICIENT FUNDS")))</f>
        <v/>
      </c>
      <c r="L136" s="6" t="str">
        <f>IF(H136&gt;Scenario!$B$11,"",IF(H$2&lt;&gt;"Ready",H$2,IF(ISNUMBER(I136),IF((I136+J136)*(1+Scenario!$B$12/12)-K136&lt;0,"INSUFFICIENT FUNDS",(I136+J136)*(1+Scenario!$B$12/12)-K136),"INSUFFICIENT FUNDS")))</f>
        <v/>
      </c>
      <c r="M136" s="6" t="str">
        <f>IF(H136&gt;Scenario!$B$11,"",IF(H$2&lt;&gt;"Ready",H$2,IF(ISNUMBER(L136),M135+K136,"INSUFFICIENT FUNDS")))</f>
        <v/>
      </c>
      <c r="N136" t="str">
        <f>IF(H136&gt;Scenario!$B$11,"",IF(H$2&lt;&gt;"Ready",H$2,IF(ISNUMBER(L136),"OK","INSUFFICIENT FUNDS")))</f>
        <v/>
      </c>
      <c r="O136">
        <v>132</v>
      </c>
      <c r="P136" s="6" t="str">
        <f>IF(O136&gt;Scenario!$B$11,"",IF(O$2&lt;&gt;"Ready",O$2,IF(U135="OK",S135,"INSUFFICIENT FUNDS")))</f>
        <v/>
      </c>
      <c r="Q136" s="6" t="str">
        <f>IF(O136&gt;Scenario!$B$11,"",IF(O$2&lt;&gt;"Ready",O$2,IF(ISNUMBER(P136),IF(AND(O136&gt;=Scenario!$B$10,MOD(O136-Scenario!$B$10,Scenario!$B$18)=0),Scenario!$B$8,0),"INSUFFICIENT FUNDS")))</f>
        <v/>
      </c>
      <c r="R136" s="6" t="str">
        <f>IF(O136&gt;Scenario!$B$11,"",IF(O$2&lt;&gt;"Ready",O$2,IF(ISNUMBER(P136),(P136+Q136)*(0+N('Option A'!$E$15)+IF(Scenario!$B$13="Gross",N('Option A'!$E$16),0))/12+((N('Option A'!$E$12)+N('Option A'!$E$13))/12+IF(AND(O136&gt;=Scenario!$B$10,MOD(O136-Scenario!$B$10,Scenario!$B$18)=0),N('Option A'!$E$17)*N('Option A'!$E$18)+N('Option A'!$E$20),0)+IF(O136=1,N('Option A'!$E$17)*N('Option A'!$E$19)+N('Option A'!$E$21),0)+IF(O136=Scenario!$B$11,N('Option A'!$E$22),0)),"INSUFFICIENT FUNDS")))</f>
        <v/>
      </c>
      <c r="S136" s="6" t="str">
        <f>IF(O136&gt;Scenario!$B$11,"",IF(O$2&lt;&gt;"Ready",O$2,IF(ISNUMBER(P136),IF((P136+Q136)*(1+Scenario!$B$12/12)-R136&lt;0,"INSUFFICIENT FUNDS",(P136+Q136)*(1+Scenario!$B$12/12)-R136),"INSUFFICIENT FUNDS")))</f>
        <v/>
      </c>
      <c r="T136" s="6" t="str">
        <f>IF(O136&gt;Scenario!$B$11,"",IF(O$2&lt;&gt;"Ready",O$2,IF(ISNUMBER(S136),T135+R136,"INSUFFICIENT FUNDS")))</f>
        <v/>
      </c>
      <c r="U136" t="str">
        <f>IF(O136&gt;Scenario!$B$11,"",IF(O$2&lt;&gt;"Ready",O$2,IF(ISNUMBER(S136),"OK","INSUFFICIENT FUNDS")))</f>
        <v/>
      </c>
      <c r="V136">
        <v>132</v>
      </c>
      <c r="W136" s="6" t="str">
        <f>IF(V136&gt;Scenario!$B$11,"",IF(V$2&lt;&gt;"Ready",V$2,IF(AB135="OK",Z135,"INSUFFICIENT FUNDS")))</f>
        <v/>
      </c>
      <c r="X136" s="6" t="str">
        <f>IF(V136&gt;Scenario!$B$11,"",IF(V$2&lt;&gt;"Ready",V$2,IF(ISNUMBER(W136),IF(AND(V136&gt;=Scenario!$B$10,MOD(V136-Scenario!$B$10,Scenario!$B$18)=0),Scenario!$B$8,0),"INSUFFICIENT FUNDS")))</f>
        <v/>
      </c>
      <c r="Y136" s="6" t="str">
        <f>IF(V136&gt;Scenario!$B$11,"",IF(V$2&lt;&gt;"Ready",V$2,IF(ISNUMBER(W136),(W136+X136)*(N('Option A'!$E$14)+N('Option A'!$E$15)+IF(Scenario!$B$13="Gross",N('Option A'!$E$16),0))/12+((N('Option A'!$E$12)+N('Option A'!$E$13))/12+IF(AND(V136&gt;=Scenario!$B$10,MOD(V136-Scenario!$B$10,Scenario!$B$18)=0),0*0+0,0)+IF(V136=1,0*0+0,0)+IF(V136=Scenario!$B$11,0,0)),"INSUFFICIENT FUNDS")))</f>
        <v/>
      </c>
      <c r="Z136" s="6" t="str">
        <f>IF(V136&gt;Scenario!$B$11,"",IF(V$2&lt;&gt;"Ready",V$2,IF(ISNUMBER(W136),IF((W136+X136)*(1+Scenario!$B$12/12)-Y136&lt;0,"INSUFFICIENT FUNDS",(W136+X136)*(1+Scenario!$B$12/12)-Y136),"INSUFFICIENT FUNDS")))</f>
        <v/>
      </c>
      <c r="AA136" s="6" t="str">
        <f>IF(V136&gt;Scenario!$B$11,"",IF(V$2&lt;&gt;"Ready",V$2,IF(ISNUMBER(Z136),AA135+Y136,"INSUFFICIENT FUNDS")))</f>
        <v/>
      </c>
      <c r="AB136" t="str">
        <f>IF(V136&gt;Scenario!$B$11,"",IF(V$2&lt;&gt;"Ready",V$2,IF(ISNUMBER(Z136),"OK","INSUFFICIENT FUNDS")))</f>
        <v/>
      </c>
      <c r="AC136">
        <v>132</v>
      </c>
      <c r="AD136" s="6" t="str">
        <f>IF(AC136&gt;Scenario!$B$11,"",IF(AC$2&lt;&gt;"Ready",AC$2,IF(AI135="OK",AG135,"INSUFFICIENT FUNDS")))</f>
        <v/>
      </c>
      <c r="AE136" s="6" t="str">
        <f>IF(AC136&gt;Scenario!$B$11,"",IF(AC$2&lt;&gt;"Ready",AC$2,IF(ISNUMBER(AD136),IF(AND(AC136&gt;=Scenario!$B$10,MOD(AC136-Scenario!$B$10,Scenario!$B$18)=0),Scenario!$B$8,0),"INSUFFICIENT FUNDS")))</f>
        <v/>
      </c>
      <c r="AF136" s="6" t="str">
        <f>IF(AC136&gt;Scenario!$B$11,"",IF(AC$2&lt;&gt;"Ready",AC$2,IF(ISNUMBER(AD136),(AD136+AE136)*(N('Option A'!$E$14)+N('Option A'!$E$15)+IF(Scenario!$B$13="Gross",0,0))/12+((N('Option A'!$E$12)+N('Option A'!$E$13))/12+IF(AND(AC136&gt;=Scenario!$B$10,MOD(AC136-Scenario!$B$10,Scenario!$B$18)=0),N('Option A'!$E$17)*N('Option A'!$E$18)+N('Option A'!$E$20),0)+IF(AC136=1,N('Option A'!$E$17)*N('Option A'!$E$19)+N('Option A'!$E$21),0)+IF(AC136=Scenario!$B$11,N('Option A'!$E$22),0)),"INSUFFICIENT FUNDS")))</f>
        <v/>
      </c>
      <c r="AG136" s="6" t="str">
        <f>IF(AC136&gt;Scenario!$B$11,"",IF(AC$2&lt;&gt;"Ready",AC$2,IF(ISNUMBER(AD136),IF((AD136+AE136)*(1+Scenario!$B$12/12)-AF136&lt;0,"INSUFFICIENT FUNDS",(AD136+AE136)*(1+Scenario!$B$12/12)-AF136),"INSUFFICIENT FUNDS")))</f>
        <v/>
      </c>
      <c r="AH136" s="6" t="str">
        <f>IF(AC136&gt;Scenario!$B$11,"",IF(AC$2&lt;&gt;"Ready",AC$2,IF(ISNUMBER(AG136),AH135+AF136,"INSUFFICIENT FUNDS")))</f>
        <v/>
      </c>
      <c r="AI136" t="str">
        <f>IF(AC136&gt;Scenario!$B$11,"",IF(AC$2&lt;&gt;"Ready",AC$2,IF(ISNUMBER(AG136),"OK","INSUFFICIENT FUNDS")))</f>
        <v/>
      </c>
      <c r="AJ136">
        <v>132</v>
      </c>
      <c r="AK136" s="6" t="str">
        <f>IF(AJ136&gt;Scenario!$B$11,"",IF(AJ$2&lt;&gt;"Ready",AJ$2,IF(AP135="OK",AN135,"INSUFFICIENT FUNDS")))</f>
        <v/>
      </c>
      <c r="AL136" s="6" t="str">
        <f>IF(AJ136&gt;Scenario!$B$11,"",IF(AJ$2&lt;&gt;"Ready",AJ$2,IF(ISNUMBER(AK136),IF(AND(AJ136&gt;=Scenario!$B$10,MOD(AJ136-Scenario!$B$10,Scenario!$B$18)=0),Scenario!$B$8,0),"INSUFFICIENT FUNDS")))</f>
        <v/>
      </c>
      <c r="AM136" s="6" t="str">
        <f>IF(AJ136&gt;Scenario!$B$11,"",IF(AJ$2&lt;&gt;"Ready",AJ$2,IF(ISNUMBER(AK136),(AK136+AL136)*(0+0+IF(Scenario!$B$13="Gross",0,0))/12+((0+0)/12+IF(AND(AJ136&gt;=Scenario!$B$10,MOD(AJ136-Scenario!$B$10,Scenario!$B$18)=0),0*0+0,0)+IF(AJ136=1,0*0+0,0)+IF(AJ136=Scenario!$B$11,0,0)),"INSUFFICIENT FUNDS")))</f>
        <v/>
      </c>
      <c r="AN136" s="6" t="str">
        <f>IF(AJ136&gt;Scenario!$B$11,"",IF(AJ$2&lt;&gt;"Ready",AJ$2,IF(ISNUMBER(AK136),IF((AK136+AL136)*(1+Scenario!$B$12/12)-AM136&lt;0,"INSUFFICIENT FUNDS",(AK136+AL136)*(1+Scenario!$B$12/12)-AM136),"INSUFFICIENT FUNDS")))</f>
        <v/>
      </c>
      <c r="AO136" s="6" t="str">
        <f>IF(AJ136&gt;Scenario!$B$11,"",IF(AJ$2&lt;&gt;"Ready",AJ$2,IF(ISNUMBER(AN136),AO135+AM136,"INSUFFICIENT FUNDS")))</f>
        <v/>
      </c>
      <c r="AP136" t="str">
        <f>IF(AJ136&gt;Scenario!$B$11,"",IF(AJ$2&lt;&gt;"Ready",AJ$2,IF(ISNUMBER(AN136),"OK","INSUFFICIENT FUNDS")))</f>
        <v/>
      </c>
    </row>
    <row r="137" spans="1:42" ht="32.1" customHeight="1" x14ac:dyDescent="0.2">
      <c r="A137">
        <v>133</v>
      </c>
      <c r="B137" s="6" t="str">
        <f>IF(A137&gt;Scenario!$B$11,"",IF(A$2&lt;&gt;"Ready",A$2,IF(G136="OK",E136,"INSUFFICIENT FUNDS")))</f>
        <v/>
      </c>
      <c r="C137" s="6" t="str">
        <f>IF(A137&gt;Scenario!$B$11,"",IF(A$2&lt;&gt;"Ready",A$2,IF(ISNUMBER(B137),IF(AND(A137&gt;=Scenario!$B$10,MOD(A137-Scenario!$B$10,Scenario!$B$18)=0),Scenario!$B$8,0),"INSUFFICIENT FUNDS")))</f>
        <v/>
      </c>
      <c r="D137" s="6" t="str">
        <f>IF(A137&gt;Scenario!$B$11,"",IF(A$2&lt;&gt;"Ready",A$2,IF(ISNUMBER(B137),(B137+C137)*(N('Option A'!$E$14)+N('Option A'!$E$15)+IF(Scenario!$B$13="Gross",N('Option A'!$E$16),0))/12+((N('Option A'!$E$12)+N('Option A'!$E$13))/12+IF(AND(A137&gt;=Scenario!$B$10,MOD(A137-Scenario!$B$10,Scenario!$B$18)=0),N('Option A'!$E$17)*N('Option A'!$E$18)+N('Option A'!$E$20),0)+IF(A137=1,N('Option A'!$E$17)*N('Option A'!$E$19)+N('Option A'!$E$21),0)+IF(A137=Scenario!$B$11,N('Option A'!$E$22),0)),"INSUFFICIENT FUNDS")))</f>
        <v/>
      </c>
      <c r="E137" s="6" t="str">
        <f>IF(A137&gt;Scenario!$B$11,"",IF(A$2&lt;&gt;"Ready",A$2,IF(ISNUMBER(B137),IF((B137+C137)*(1+Scenario!$B$12/12)-D137&lt;0,"INSUFFICIENT FUNDS",(B137+C137)*(1+Scenario!$B$12/12)-D137),"INSUFFICIENT FUNDS")))</f>
        <v/>
      </c>
      <c r="F137" s="6" t="str">
        <f>IF(A137&gt;Scenario!$B$11,"",IF(A$2&lt;&gt;"Ready",A$2,IF(ISNUMBER(E137),F136+D137,"INSUFFICIENT FUNDS")))</f>
        <v/>
      </c>
      <c r="G137" t="str">
        <f>IF(A137&gt;Scenario!$B$11,"",IF(A$2&lt;&gt;"Ready",A$2,IF(ISNUMBER(E137),"OK","INSUFFICIENT FUNDS")))</f>
        <v/>
      </c>
      <c r="H137">
        <v>133</v>
      </c>
      <c r="I137" s="6" t="str">
        <f>IF(H137&gt;Scenario!$B$11,"",IF(H$2&lt;&gt;"Ready",H$2,IF(N136="OK",L136,"INSUFFICIENT FUNDS")))</f>
        <v/>
      </c>
      <c r="J137" s="6" t="str">
        <f>IF(H137&gt;Scenario!$B$11,"",IF(H$2&lt;&gt;"Ready",H$2,IF(ISNUMBER(I137),IF(AND(H137&gt;=Scenario!$B$10,MOD(H137-Scenario!$B$10,Scenario!$B$18)=0),Scenario!$B$8,0),"INSUFFICIENT FUNDS")))</f>
        <v/>
      </c>
      <c r="K137" s="6" t="str">
        <f>IF(H137&gt;Scenario!$B$11,"",IF(H$2&lt;&gt;"Ready",H$2,IF(ISNUMBER(I137),(I137+J137)*(N('Option A'!$E$14)+N('Option A'!$E$15)+IF(Scenario!$B$13="Gross",N('Option A'!$E$16),0))/12+((0+0)/12+IF(AND(H137&gt;=Scenario!$B$10,MOD(H137-Scenario!$B$10,Scenario!$B$18)=0),N('Option A'!$E$17)*N('Option A'!$E$18)+N('Option A'!$E$20),0)+IF(H137=1,N('Option A'!$E$17)*N('Option A'!$E$19)+N('Option A'!$E$21),0)+IF(H137=Scenario!$B$11,N('Option A'!$E$22),0)),"INSUFFICIENT FUNDS")))</f>
        <v/>
      </c>
      <c r="L137" s="6" t="str">
        <f>IF(H137&gt;Scenario!$B$11,"",IF(H$2&lt;&gt;"Ready",H$2,IF(ISNUMBER(I137),IF((I137+J137)*(1+Scenario!$B$12/12)-K137&lt;0,"INSUFFICIENT FUNDS",(I137+J137)*(1+Scenario!$B$12/12)-K137),"INSUFFICIENT FUNDS")))</f>
        <v/>
      </c>
      <c r="M137" s="6" t="str">
        <f>IF(H137&gt;Scenario!$B$11,"",IF(H$2&lt;&gt;"Ready",H$2,IF(ISNUMBER(L137),M136+K137,"INSUFFICIENT FUNDS")))</f>
        <v/>
      </c>
      <c r="N137" t="str">
        <f>IF(H137&gt;Scenario!$B$11,"",IF(H$2&lt;&gt;"Ready",H$2,IF(ISNUMBER(L137),"OK","INSUFFICIENT FUNDS")))</f>
        <v/>
      </c>
      <c r="O137">
        <v>133</v>
      </c>
      <c r="P137" s="6" t="str">
        <f>IF(O137&gt;Scenario!$B$11,"",IF(O$2&lt;&gt;"Ready",O$2,IF(U136="OK",S136,"INSUFFICIENT FUNDS")))</f>
        <v/>
      </c>
      <c r="Q137" s="6" t="str">
        <f>IF(O137&gt;Scenario!$B$11,"",IF(O$2&lt;&gt;"Ready",O$2,IF(ISNUMBER(P137),IF(AND(O137&gt;=Scenario!$B$10,MOD(O137-Scenario!$B$10,Scenario!$B$18)=0),Scenario!$B$8,0),"INSUFFICIENT FUNDS")))</f>
        <v/>
      </c>
      <c r="R137" s="6" t="str">
        <f>IF(O137&gt;Scenario!$B$11,"",IF(O$2&lt;&gt;"Ready",O$2,IF(ISNUMBER(P137),(P137+Q137)*(0+N('Option A'!$E$15)+IF(Scenario!$B$13="Gross",N('Option A'!$E$16),0))/12+((N('Option A'!$E$12)+N('Option A'!$E$13))/12+IF(AND(O137&gt;=Scenario!$B$10,MOD(O137-Scenario!$B$10,Scenario!$B$18)=0),N('Option A'!$E$17)*N('Option A'!$E$18)+N('Option A'!$E$20),0)+IF(O137=1,N('Option A'!$E$17)*N('Option A'!$E$19)+N('Option A'!$E$21),0)+IF(O137=Scenario!$B$11,N('Option A'!$E$22),0)),"INSUFFICIENT FUNDS")))</f>
        <v/>
      </c>
      <c r="S137" s="6" t="str">
        <f>IF(O137&gt;Scenario!$B$11,"",IF(O$2&lt;&gt;"Ready",O$2,IF(ISNUMBER(P137),IF((P137+Q137)*(1+Scenario!$B$12/12)-R137&lt;0,"INSUFFICIENT FUNDS",(P137+Q137)*(1+Scenario!$B$12/12)-R137),"INSUFFICIENT FUNDS")))</f>
        <v/>
      </c>
      <c r="T137" s="6" t="str">
        <f>IF(O137&gt;Scenario!$B$11,"",IF(O$2&lt;&gt;"Ready",O$2,IF(ISNUMBER(S137),T136+R137,"INSUFFICIENT FUNDS")))</f>
        <v/>
      </c>
      <c r="U137" t="str">
        <f>IF(O137&gt;Scenario!$B$11,"",IF(O$2&lt;&gt;"Ready",O$2,IF(ISNUMBER(S137),"OK","INSUFFICIENT FUNDS")))</f>
        <v/>
      </c>
      <c r="V137">
        <v>133</v>
      </c>
      <c r="W137" s="6" t="str">
        <f>IF(V137&gt;Scenario!$B$11,"",IF(V$2&lt;&gt;"Ready",V$2,IF(AB136="OK",Z136,"INSUFFICIENT FUNDS")))</f>
        <v/>
      </c>
      <c r="X137" s="6" t="str">
        <f>IF(V137&gt;Scenario!$B$11,"",IF(V$2&lt;&gt;"Ready",V$2,IF(ISNUMBER(W137),IF(AND(V137&gt;=Scenario!$B$10,MOD(V137-Scenario!$B$10,Scenario!$B$18)=0),Scenario!$B$8,0),"INSUFFICIENT FUNDS")))</f>
        <v/>
      </c>
      <c r="Y137" s="6" t="str">
        <f>IF(V137&gt;Scenario!$B$11,"",IF(V$2&lt;&gt;"Ready",V$2,IF(ISNUMBER(W137),(W137+X137)*(N('Option A'!$E$14)+N('Option A'!$E$15)+IF(Scenario!$B$13="Gross",N('Option A'!$E$16),0))/12+((N('Option A'!$E$12)+N('Option A'!$E$13))/12+IF(AND(V137&gt;=Scenario!$B$10,MOD(V137-Scenario!$B$10,Scenario!$B$18)=0),0*0+0,0)+IF(V137=1,0*0+0,0)+IF(V137=Scenario!$B$11,0,0)),"INSUFFICIENT FUNDS")))</f>
        <v/>
      </c>
      <c r="Z137" s="6" t="str">
        <f>IF(V137&gt;Scenario!$B$11,"",IF(V$2&lt;&gt;"Ready",V$2,IF(ISNUMBER(W137),IF((W137+X137)*(1+Scenario!$B$12/12)-Y137&lt;0,"INSUFFICIENT FUNDS",(W137+X137)*(1+Scenario!$B$12/12)-Y137),"INSUFFICIENT FUNDS")))</f>
        <v/>
      </c>
      <c r="AA137" s="6" t="str">
        <f>IF(V137&gt;Scenario!$B$11,"",IF(V$2&lt;&gt;"Ready",V$2,IF(ISNUMBER(Z137),AA136+Y137,"INSUFFICIENT FUNDS")))</f>
        <v/>
      </c>
      <c r="AB137" t="str">
        <f>IF(V137&gt;Scenario!$B$11,"",IF(V$2&lt;&gt;"Ready",V$2,IF(ISNUMBER(Z137),"OK","INSUFFICIENT FUNDS")))</f>
        <v/>
      </c>
      <c r="AC137">
        <v>133</v>
      </c>
      <c r="AD137" s="6" t="str">
        <f>IF(AC137&gt;Scenario!$B$11,"",IF(AC$2&lt;&gt;"Ready",AC$2,IF(AI136="OK",AG136,"INSUFFICIENT FUNDS")))</f>
        <v/>
      </c>
      <c r="AE137" s="6" t="str">
        <f>IF(AC137&gt;Scenario!$B$11,"",IF(AC$2&lt;&gt;"Ready",AC$2,IF(ISNUMBER(AD137),IF(AND(AC137&gt;=Scenario!$B$10,MOD(AC137-Scenario!$B$10,Scenario!$B$18)=0),Scenario!$B$8,0),"INSUFFICIENT FUNDS")))</f>
        <v/>
      </c>
      <c r="AF137" s="6" t="str">
        <f>IF(AC137&gt;Scenario!$B$11,"",IF(AC$2&lt;&gt;"Ready",AC$2,IF(ISNUMBER(AD137),(AD137+AE137)*(N('Option A'!$E$14)+N('Option A'!$E$15)+IF(Scenario!$B$13="Gross",0,0))/12+((N('Option A'!$E$12)+N('Option A'!$E$13))/12+IF(AND(AC137&gt;=Scenario!$B$10,MOD(AC137-Scenario!$B$10,Scenario!$B$18)=0),N('Option A'!$E$17)*N('Option A'!$E$18)+N('Option A'!$E$20),0)+IF(AC137=1,N('Option A'!$E$17)*N('Option A'!$E$19)+N('Option A'!$E$21),0)+IF(AC137=Scenario!$B$11,N('Option A'!$E$22),0)),"INSUFFICIENT FUNDS")))</f>
        <v/>
      </c>
      <c r="AG137" s="6" t="str">
        <f>IF(AC137&gt;Scenario!$B$11,"",IF(AC$2&lt;&gt;"Ready",AC$2,IF(ISNUMBER(AD137),IF((AD137+AE137)*(1+Scenario!$B$12/12)-AF137&lt;0,"INSUFFICIENT FUNDS",(AD137+AE137)*(1+Scenario!$B$12/12)-AF137),"INSUFFICIENT FUNDS")))</f>
        <v/>
      </c>
      <c r="AH137" s="6" t="str">
        <f>IF(AC137&gt;Scenario!$B$11,"",IF(AC$2&lt;&gt;"Ready",AC$2,IF(ISNUMBER(AG137),AH136+AF137,"INSUFFICIENT FUNDS")))</f>
        <v/>
      </c>
      <c r="AI137" t="str">
        <f>IF(AC137&gt;Scenario!$B$11,"",IF(AC$2&lt;&gt;"Ready",AC$2,IF(ISNUMBER(AG137),"OK","INSUFFICIENT FUNDS")))</f>
        <v/>
      </c>
      <c r="AJ137">
        <v>133</v>
      </c>
      <c r="AK137" s="6" t="str">
        <f>IF(AJ137&gt;Scenario!$B$11,"",IF(AJ$2&lt;&gt;"Ready",AJ$2,IF(AP136="OK",AN136,"INSUFFICIENT FUNDS")))</f>
        <v/>
      </c>
      <c r="AL137" s="6" t="str">
        <f>IF(AJ137&gt;Scenario!$B$11,"",IF(AJ$2&lt;&gt;"Ready",AJ$2,IF(ISNUMBER(AK137),IF(AND(AJ137&gt;=Scenario!$B$10,MOD(AJ137-Scenario!$B$10,Scenario!$B$18)=0),Scenario!$B$8,0),"INSUFFICIENT FUNDS")))</f>
        <v/>
      </c>
      <c r="AM137" s="6" t="str">
        <f>IF(AJ137&gt;Scenario!$B$11,"",IF(AJ$2&lt;&gt;"Ready",AJ$2,IF(ISNUMBER(AK137),(AK137+AL137)*(0+0+IF(Scenario!$B$13="Gross",0,0))/12+((0+0)/12+IF(AND(AJ137&gt;=Scenario!$B$10,MOD(AJ137-Scenario!$B$10,Scenario!$B$18)=0),0*0+0,0)+IF(AJ137=1,0*0+0,0)+IF(AJ137=Scenario!$B$11,0,0)),"INSUFFICIENT FUNDS")))</f>
        <v/>
      </c>
      <c r="AN137" s="6" t="str">
        <f>IF(AJ137&gt;Scenario!$B$11,"",IF(AJ$2&lt;&gt;"Ready",AJ$2,IF(ISNUMBER(AK137),IF((AK137+AL137)*(1+Scenario!$B$12/12)-AM137&lt;0,"INSUFFICIENT FUNDS",(AK137+AL137)*(1+Scenario!$B$12/12)-AM137),"INSUFFICIENT FUNDS")))</f>
        <v/>
      </c>
      <c r="AO137" s="6" t="str">
        <f>IF(AJ137&gt;Scenario!$B$11,"",IF(AJ$2&lt;&gt;"Ready",AJ$2,IF(ISNUMBER(AN137),AO136+AM137,"INSUFFICIENT FUNDS")))</f>
        <v/>
      </c>
      <c r="AP137" t="str">
        <f>IF(AJ137&gt;Scenario!$B$11,"",IF(AJ$2&lt;&gt;"Ready",AJ$2,IF(ISNUMBER(AN137),"OK","INSUFFICIENT FUNDS")))</f>
        <v/>
      </c>
    </row>
    <row r="138" spans="1:42" ht="32.1" customHeight="1" x14ac:dyDescent="0.2">
      <c r="A138">
        <v>134</v>
      </c>
      <c r="B138" s="6" t="str">
        <f>IF(A138&gt;Scenario!$B$11,"",IF(A$2&lt;&gt;"Ready",A$2,IF(G137="OK",E137,"INSUFFICIENT FUNDS")))</f>
        <v/>
      </c>
      <c r="C138" s="6" t="str">
        <f>IF(A138&gt;Scenario!$B$11,"",IF(A$2&lt;&gt;"Ready",A$2,IF(ISNUMBER(B138),IF(AND(A138&gt;=Scenario!$B$10,MOD(A138-Scenario!$B$10,Scenario!$B$18)=0),Scenario!$B$8,0),"INSUFFICIENT FUNDS")))</f>
        <v/>
      </c>
      <c r="D138" s="6" t="str">
        <f>IF(A138&gt;Scenario!$B$11,"",IF(A$2&lt;&gt;"Ready",A$2,IF(ISNUMBER(B138),(B138+C138)*(N('Option A'!$E$14)+N('Option A'!$E$15)+IF(Scenario!$B$13="Gross",N('Option A'!$E$16),0))/12+((N('Option A'!$E$12)+N('Option A'!$E$13))/12+IF(AND(A138&gt;=Scenario!$B$10,MOD(A138-Scenario!$B$10,Scenario!$B$18)=0),N('Option A'!$E$17)*N('Option A'!$E$18)+N('Option A'!$E$20),0)+IF(A138=1,N('Option A'!$E$17)*N('Option A'!$E$19)+N('Option A'!$E$21),0)+IF(A138=Scenario!$B$11,N('Option A'!$E$22),0)),"INSUFFICIENT FUNDS")))</f>
        <v/>
      </c>
      <c r="E138" s="6" t="str">
        <f>IF(A138&gt;Scenario!$B$11,"",IF(A$2&lt;&gt;"Ready",A$2,IF(ISNUMBER(B138),IF((B138+C138)*(1+Scenario!$B$12/12)-D138&lt;0,"INSUFFICIENT FUNDS",(B138+C138)*(1+Scenario!$B$12/12)-D138),"INSUFFICIENT FUNDS")))</f>
        <v/>
      </c>
      <c r="F138" s="6" t="str">
        <f>IF(A138&gt;Scenario!$B$11,"",IF(A$2&lt;&gt;"Ready",A$2,IF(ISNUMBER(E138),F137+D138,"INSUFFICIENT FUNDS")))</f>
        <v/>
      </c>
      <c r="G138" t="str">
        <f>IF(A138&gt;Scenario!$B$11,"",IF(A$2&lt;&gt;"Ready",A$2,IF(ISNUMBER(E138),"OK","INSUFFICIENT FUNDS")))</f>
        <v/>
      </c>
      <c r="H138">
        <v>134</v>
      </c>
      <c r="I138" s="6" t="str">
        <f>IF(H138&gt;Scenario!$B$11,"",IF(H$2&lt;&gt;"Ready",H$2,IF(N137="OK",L137,"INSUFFICIENT FUNDS")))</f>
        <v/>
      </c>
      <c r="J138" s="6" t="str">
        <f>IF(H138&gt;Scenario!$B$11,"",IF(H$2&lt;&gt;"Ready",H$2,IF(ISNUMBER(I138),IF(AND(H138&gt;=Scenario!$B$10,MOD(H138-Scenario!$B$10,Scenario!$B$18)=0),Scenario!$B$8,0),"INSUFFICIENT FUNDS")))</f>
        <v/>
      </c>
      <c r="K138" s="6" t="str">
        <f>IF(H138&gt;Scenario!$B$11,"",IF(H$2&lt;&gt;"Ready",H$2,IF(ISNUMBER(I138),(I138+J138)*(N('Option A'!$E$14)+N('Option A'!$E$15)+IF(Scenario!$B$13="Gross",N('Option A'!$E$16),0))/12+((0+0)/12+IF(AND(H138&gt;=Scenario!$B$10,MOD(H138-Scenario!$B$10,Scenario!$B$18)=0),N('Option A'!$E$17)*N('Option A'!$E$18)+N('Option A'!$E$20),0)+IF(H138=1,N('Option A'!$E$17)*N('Option A'!$E$19)+N('Option A'!$E$21),0)+IF(H138=Scenario!$B$11,N('Option A'!$E$22),0)),"INSUFFICIENT FUNDS")))</f>
        <v/>
      </c>
      <c r="L138" s="6" t="str">
        <f>IF(H138&gt;Scenario!$B$11,"",IF(H$2&lt;&gt;"Ready",H$2,IF(ISNUMBER(I138),IF((I138+J138)*(1+Scenario!$B$12/12)-K138&lt;0,"INSUFFICIENT FUNDS",(I138+J138)*(1+Scenario!$B$12/12)-K138),"INSUFFICIENT FUNDS")))</f>
        <v/>
      </c>
      <c r="M138" s="6" t="str">
        <f>IF(H138&gt;Scenario!$B$11,"",IF(H$2&lt;&gt;"Ready",H$2,IF(ISNUMBER(L138),M137+K138,"INSUFFICIENT FUNDS")))</f>
        <v/>
      </c>
      <c r="N138" t="str">
        <f>IF(H138&gt;Scenario!$B$11,"",IF(H$2&lt;&gt;"Ready",H$2,IF(ISNUMBER(L138),"OK","INSUFFICIENT FUNDS")))</f>
        <v/>
      </c>
      <c r="O138">
        <v>134</v>
      </c>
      <c r="P138" s="6" t="str">
        <f>IF(O138&gt;Scenario!$B$11,"",IF(O$2&lt;&gt;"Ready",O$2,IF(U137="OK",S137,"INSUFFICIENT FUNDS")))</f>
        <v/>
      </c>
      <c r="Q138" s="6" t="str">
        <f>IF(O138&gt;Scenario!$B$11,"",IF(O$2&lt;&gt;"Ready",O$2,IF(ISNUMBER(P138),IF(AND(O138&gt;=Scenario!$B$10,MOD(O138-Scenario!$B$10,Scenario!$B$18)=0),Scenario!$B$8,0),"INSUFFICIENT FUNDS")))</f>
        <v/>
      </c>
      <c r="R138" s="6" t="str">
        <f>IF(O138&gt;Scenario!$B$11,"",IF(O$2&lt;&gt;"Ready",O$2,IF(ISNUMBER(P138),(P138+Q138)*(0+N('Option A'!$E$15)+IF(Scenario!$B$13="Gross",N('Option A'!$E$16),0))/12+((N('Option A'!$E$12)+N('Option A'!$E$13))/12+IF(AND(O138&gt;=Scenario!$B$10,MOD(O138-Scenario!$B$10,Scenario!$B$18)=0),N('Option A'!$E$17)*N('Option A'!$E$18)+N('Option A'!$E$20),0)+IF(O138=1,N('Option A'!$E$17)*N('Option A'!$E$19)+N('Option A'!$E$21),0)+IF(O138=Scenario!$B$11,N('Option A'!$E$22),0)),"INSUFFICIENT FUNDS")))</f>
        <v/>
      </c>
      <c r="S138" s="6" t="str">
        <f>IF(O138&gt;Scenario!$B$11,"",IF(O$2&lt;&gt;"Ready",O$2,IF(ISNUMBER(P138),IF((P138+Q138)*(1+Scenario!$B$12/12)-R138&lt;0,"INSUFFICIENT FUNDS",(P138+Q138)*(1+Scenario!$B$12/12)-R138),"INSUFFICIENT FUNDS")))</f>
        <v/>
      </c>
      <c r="T138" s="6" t="str">
        <f>IF(O138&gt;Scenario!$B$11,"",IF(O$2&lt;&gt;"Ready",O$2,IF(ISNUMBER(S138),T137+R138,"INSUFFICIENT FUNDS")))</f>
        <v/>
      </c>
      <c r="U138" t="str">
        <f>IF(O138&gt;Scenario!$B$11,"",IF(O$2&lt;&gt;"Ready",O$2,IF(ISNUMBER(S138),"OK","INSUFFICIENT FUNDS")))</f>
        <v/>
      </c>
      <c r="V138">
        <v>134</v>
      </c>
      <c r="W138" s="6" t="str">
        <f>IF(V138&gt;Scenario!$B$11,"",IF(V$2&lt;&gt;"Ready",V$2,IF(AB137="OK",Z137,"INSUFFICIENT FUNDS")))</f>
        <v/>
      </c>
      <c r="X138" s="6" t="str">
        <f>IF(V138&gt;Scenario!$B$11,"",IF(V$2&lt;&gt;"Ready",V$2,IF(ISNUMBER(W138),IF(AND(V138&gt;=Scenario!$B$10,MOD(V138-Scenario!$B$10,Scenario!$B$18)=0),Scenario!$B$8,0),"INSUFFICIENT FUNDS")))</f>
        <v/>
      </c>
      <c r="Y138" s="6" t="str">
        <f>IF(V138&gt;Scenario!$B$11,"",IF(V$2&lt;&gt;"Ready",V$2,IF(ISNUMBER(W138),(W138+X138)*(N('Option A'!$E$14)+N('Option A'!$E$15)+IF(Scenario!$B$13="Gross",N('Option A'!$E$16),0))/12+((N('Option A'!$E$12)+N('Option A'!$E$13))/12+IF(AND(V138&gt;=Scenario!$B$10,MOD(V138-Scenario!$B$10,Scenario!$B$18)=0),0*0+0,0)+IF(V138=1,0*0+0,0)+IF(V138=Scenario!$B$11,0,0)),"INSUFFICIENT FUNDS")))</f>
        <v/>
      </c>
      <c r="Z138" s="6" t="str">
        <f>IF(V138&gt;Scenario!$B$11,"",IF(V$2&lt;&gt;"Ready",V$2,IF(ISNUMBER(W138),IF((W138+X138)*(1+Scenario!$B$12/12)-Y138&lt;0,"INSUFFICIENT FUNDS",(W138+X138)*(1+Scenario!$B$12/12)-Y138),"INSUFFICIENT FUNDS")))</f>
        <v/>
      </c>
      <c r="AA138" s="6" t="str">
        <f>IF(V138&gt;Scenario!$B$11,"",IF(V$2&lt;&gt;"Ready",V$2,IF(ISNUMBER(Z138),AA137+Y138,"INSUFFICIENT FUNDS")))</f>
        <v/>
      </c>
      <c r="AB138" t="str">
        <f>IF(V138&gt;Scenario!$B$11,"",IF(V$2&lt;&gt;"Ready",V$2,IF(ISNUMBER(Z138),"OK","INSUFFICIENT FUNDS")))</f>
        <v/>
      </c>
      <c r="AC138">
        <v>134</v>
      </c>
      <c r="AD138" s="6" t="str">
        <f>IF(AC138&gt;Scenario!$B$11,"",IF(AC$2&lt;&gt;"Ready",AC$2,IF(AI137="OK",AG137,"INSUFFICIENT FUNDS")))</f>
        <v/>
      </c>
      <c r="AE138" s="6" t="str">
        <f>IF(AC138&gt;Scenario!$B$11,"",IF(AC$2&lt;&gt;"Ready",AC$2,IF(ISNUMBER(AD138),IF(AND(AC138&gt;=Scenario!$B$10,MOD(AC138-Scenario!$B$10,Scenario!$B$18)=0),Scenario!$B$8,0),"INSUFFICIENT FUNDS")))</f>
        <v/>
      </c>
      <c r="AF138" s="6" t="str">
        <f>IF(AC138&gt;Scenario!$B$11,"",IF(AC$2&lt;&gt;"Ready",AC$2,IF(ISNUMBER(AD138),(AD138+AE138)*(N('Option A'!$E$14)+N('Option A'!$E$15)+IF(Scenario!$B$13="Gross",0,0))/12+((N('Option A'!$E$12)+N('Option A'!$E$13))/12+IF(AND(AC138&gt;=Scenario!$B$10,MOD(AC138-Scenario!$B$10,Scenario!$B$18)=0),N('Option A'!$E$17)*N('Option A'!$E$18)+N('Option A'!$E$20),0)+IF(AC138=1,N('Option A'!$E$17)*N('Option A'!$E$19)+N('Option A'!$E$21),0)+IF(AC138=Scenario!$B$11,N('Option A'!$E$22),0)),"INSUFFICIENT FUNDS")))</f>
        <v/>
      </c>
      <c r="AG138" s="6" t="str">
        <f>IF(AC138&gt;Scenario!$B$11,"",IF(AC$2&lt;&gt;"Ready",AC$2,IF(ISNUMBER(AD138),IF((AD138+AE138)*(1+Scenario!$B$12/12)-AF138&lt;0,"INSUFFICIENT FUNDS",(AD138+AE138)*(1+Scenario!$B$12/12)-AF138),"INSUFFICIENT FUNDS")))</f>
        <v/>
      </c>
      <c r="AH138" s="6" t="str">
        <f>IF(AC138&gt;Scenario!$B$11,"",IF(AC$2&lt;&gt;"Ready",AC$2,IF(ISNUMBER(AG138),AH137+AF138,"INSUFFICIENT FUNDS")))</f>
        <v/>
      </c>
      <c r="AI138" t="str">
        <f>IF(AC138&gt;Scenario!$B$11,"",IF(AC$2&lt;&gt;"Ready",AC$2,IF(ISNUMBER(AG138),"OK","INSUFFICIENT FUNDS")))</f>
        <v/>
      </c>
      <c r="AJ138">
        <v>134</v>
      </c>
      <c r="AK138" s="6" t="str">
        <f>IF(AJ138&gt;Scenario!$B$11,"",IF(AJ$2&lt;&gt;"Ready",AJ$2,IF(AP137="OK",AN137,"INSUFFICIENT FUNDS")))</f>
        <v/>
      </c>
      <c r="AL138" s="6" t="str">
        <f>IF(AJ138&gt;Scenario!$B$11,"",IF(AJ$2&lt;&gt;"Ready",AJ$2,IF(ISNUMBER(AK138),IF(AND(AJ138&gt;=Scenario!$B$10,MOD(AJ138-Scenario!$B$10,Scenario!$B$18)=0),Scenario!$B$8,0),"INSUFFICIENT FUNDS")))</f>
        <v/>
      </c>
      <c r="AM138" s="6" t="str">
        <f>IF(AJ138&gt;Scenario!$B$11,"",IF(AJ$2&lt;&gt;"Ready",AJ$2,IF(ISNUMBER(AK138),(AK138+AL138)*(0+0+IF(Scenario!$B$13="Gross",0,0))/12+((0+0)/12+IF(AND(AJ138&gt;=Scenario!$B$10,MOD(AJ138-Scenario!$B$10,Scenario!$B$18)=0),0*0+0,0)+IF(AJ138=1,0*0+0,0)+IF(AJ138=Scenario!$B$11,0,0)),"INSUFFICIENT FUNDS")))</f>
        <v/>
      </c>
      <c r="AN138" s="6" t="str">
        <f>IF(AJ138&gt;Scenario!$B$11,"",IF(AJ$2&lt;&gt;"Ready",AJ$2,IF(ISNUMBER(AK138),IF((AK138+AL138)*(1+Scenario!$B$12/12)-AM138&lt;0,"INSUFFICIENT FUNDS",(AK138+AL138)*(1+Scenario!$B$12/12)-AM138),"INSUFFICIENT FUNDS")))</f>
        <v/>
      </c>
      <c r="AO138" s="6" t="str">
        <f>IF(AJ138&gt;Scenario!$B$11,"",IF(AJ$2&lt;&gt;"Ready",AJ$2,IF(ISNUMBER(AN138),AO137+AM138,"INSUFFICIENT FUNDS")))</f>
        <v/>
      </c>
      <c r="AP138" t="str">
        <f>IF(AJ138&gt;Scenario!$B$11,"",IF(AJ$2&lt;&gt;"Ready",AJ$2,IF(ISNUMBER(AN138),"OK","INSUFFICIENT FUNDS")))</f>
        <v/>
      </c>
    </row>
    <row r="139" spans="1:42" ht="32.1" customHeight="1" x14ac:dyDescent="0.2">
      <c r="A139">
        <v>135</v>
      </c>
      <c r="B139" s="6" t="str">
        <f>IF(A139&gt;Scenario!$B$11,"",IF(A$2&lt;&gt;"Ready",A$2,IF(G138="OK",E138,"INSUFFICIENT FUNDS")))</f>
        <v/>
      </c>
      <c r="C139" s="6" t="str">
        <f>IF(A139&gt;Scenario!$B$11,"",IF(A$2&lt;&gt;"Ready",A$2,IF(ISNUMBER(B139),IF(AND(A139&gt;=Scenario!$B$10,MOD(A139-Scenario!$B$10,Scenario!$B$18)=0),Scenario!$B$8,0),"INSUFFICIENT FUNDS")))</f>
        <v/>
      </c>
      <c r="D139" s="6" t="str">
        <f>IF(A139&gt;Scenario!$B$11,"",IF(A$2&lt;&gt;"Ready",A$2,IF(ISNUMBER(B139),(B139+C139)*(N('Option A'!$E$14)+N('Option A'!$E$15)+IF(Scenario!$B$13="Gross",N('Option A'!$E$16),0))/12+((N('Option A'!$E$12)+N('Option A'!$E$13))/12+IF(AND(A139&gt;=Scenario!$B$10,MOD(A139-Scenario!$B$10,Scenario!$B$18)=0),N('Option A'!$E$17)*N('Option A'!$E$18)+N('Option A'!$E$20),0)+IF(A139=1,N('Option A'!$E$17)*N('Option A'!$E$19)+N('Option A'!$E$21),0)+IF(A139=Scenario!$B$11,N('Option A'!$E$22),0)),"INSUFFICIENT FUNDS")))</f>
        <v/>
      </c>
      <c r="E139" s="6" t="str">
        <f>IF(A139&gt;Scenario!$B$11,"",IF(A$2&lt;&gt;"Ready",A$2,IF(ISNUMBER(B139),IF((B139+C139)*(1+Scenario!$B$12/12)-D139&lt;0,"INSUFFICIENT FUNDS",(B139+C139)*(1+Scenario!$B$12/12)-D139),"INSUFFICIENT FUNDS")))</f>
        <v/>
      </c>
      <c r="F139" s="6" t="str">
        <f>IF(A139&gt;Scenario!$B$11,"",IF(A$2&lt;&gt;"Ready",A$2,IF(ISNUMBER(E139),F138+D139,"INSUFFICIENT FUNDS")))</f>
        <v/>
      </c>
      <c r="G139" t="str">
        <f>IF(A139&gt;Scenario!$B$11,"",IF(A$2&lt;&gt;"Ready",A$2,IF(ISNUMBER(E139),"OK","INSUFFICIENT FUNDS")))</f>
        <v/>
      </c>
      <c r="H139">
        <v>135</v>
      </c>
      <c r="I139" s="6" t="str">
        <f>IF(H139&gt;Scenario!$B$11,"",IF(H$2&lt;&gt;"Ready",H$2,IF(N138="OK",L138,"INSUFFICIENT FUNDS")))</f>
        <v/>
      </c>
      <c r="J139" s="6" t="str">
        <f>IF(H139&gt;Scenario!$B$11,"",IF(H$2&lt;&gt;"Ready",H$2,IF(ISNUMBER(I139),IF(AND(H139&gt;=Scenario!$B$10,MOD(H139-Scenario!$B$10,Scenario!$B$18)=0),Scenario!$B$8,0),"INSUFFICIENT FUNDS")))</f>
        <v/>
      </c>
      <c r="K139" s="6" t="str">
        <f>IF(H139&gt;Scenario!$B$11,"",IF(H$2&lt;&gt;"Ready",H$2,IF(ISNUMBER(I139),(I139+J139)*(N('Option A'!$E$14)+N('Option A'!$E$15)+IF(Scenario!$B$13="Gross",N('Option A'!$E$16),0))/12+((0+0)/12+IF(AND(H139&gt;=Scenario!$B$10,MOD(H139-Scenario!$B$10,Scenario!$B$18)=0),N('Option A'!$E$17)*N('Option A'!$E$18)+N('Option A'!$E$20),0)+IF(H139=1,N('Option A'!$E$17)*N('Option A'!$E$19)+N('Option A'!$E$21),0)+IF(H139=Scenario!$B$11,N('Option A'!$E$22),0)),"INSUFFICIENT FUNDS")))</f>
        <v/>
      </c>
      <c r="L139" s="6" t="str">
        <f>IF(H139&gt;Scenario!$B$11,"",IF(H$2&lt;&gt;"Ready",H$2,IF(ISNUMBER(I139),IF((I139+J139)*(1+Scenario!$B$12/12)-K139&lt;0,"INSUFFICIENT FUNDS",(I139+J139)*(1+Scenario!$B$12/12)-K139),"INSUFFICIENT FUNDS")))</f>
        <v/>
      </c>
      <c r="M139" s="6" t="str">
        <f>IF(H139&gt;Scenario!$B$11,"",IF(H$2&lt;&gt;"Ready",H$2,IF(ISNUMBER(L139),M138+K139,"INSUFFICIENT FUNDS")))</f>
        <v/>
      </c>
      <c r="N139" t="str">
        <f>IF(H139&gt;Scenario!$B$11,"",IF(H$2&lt;&gt;"Ready",H$2,IF(ISNUMBER(L139),"OK","INSUFFICIENT FUNDS")))</f>
        <v/>
      </c>
      <c r="O139">
        <v>135</v>
      </c>
      <c r="P139" s="6" t="str">
        <f>IF(O139&gt;Scenario!$B$11,"",IF(O$2&lt;&gt;"Ready",O$2,IF(U138="OK",S138,"INSUFFICIENT FUNDS")))</f>
        <v/>
      </c>
      <c r="Q139" s="6" t="str">
        <f>IF(O139&gt;Scenario!$B$11,"",IF(O$2&lt;&gt;"Ready",O$2,IF(ISNUMBER(P139),IF(AND(O139&gt;=Scenario!$B$10,MOD(O139-Scenario!$B$10,Scenario!$B$18)=0),Scenario!$B$8,0),"INSUFFICIENT FUNDS")))</f>
        <v/>
      </c>
      <c r="R139" s="6" t="str">
        <f>IF(O139&gt;Scenario!$B$11,"",IF(O$2&lt;&gt;"Ready",O$2,IF(ISNUMBER(P139),(P139+Q139)*(0+N('Option A'!$E$15)+IF(Scenario!$B$13="Gross",N('Option A'!$E$16),0))/12+((N('Option A'!$E$12)+N('Option A'!$E$13))/12+IF(AND(O139&gt;=Scenario!$B$10,MOD(O139-Scenario!$B$10,Scenario!$B$18)=0),N('Option A'!$E$17)*N('Option A'!$E$18)+N('Option A'!$E$20),0)+IF(O139=1,N('Option A'!$E$17)*N('Option A'!$E$19)+N('Option A'!$E$21),0)+IF(O139=Scenario!$B$11,N('Option A'!$E$22),0)),"INSUFFICIENT FUNDS")))</f>
        <v/>
      </c>
      <c r="S139" s="6" t="str">
        <f>IF(O139&gt;Scenario!$B$11,"",IF(O$2&lt;&gt;"Ready",O$2,IF(ISNUMBER(P139),IF((P139+Q139)*(1+Scenario!$B$12/12)-R139&lt;0,"INSUFFICIENT FUNDS",(P139+Q139)*(1+Scenario!$B$12/12)-R139),"INSUFFICIENT FUNDS")))</f>
        <v/>
      </c>
      <c r="T139" s="6" t="str">
        <f>IF(O139&gt;Scenario!$B$11,"",IF(O$2&lt;&gt;"Ready",O$2,IF(ISNUMBER(S139),T138+R139,"INSUFFICIENT FUNDS")))</f>
        <v/>
      </c>
      <c r="U139" t="str">
        <f>IF(O139&gt;Scenario!$B$11,"",IF(O$2&lt;&gt;"Ready",O$2,IF(ISNUMBER(S139),"OK","INSUFFICIENT FUNDS")))</f>
        <v/>
      </c>
      <c r="V139">
        <v>135</v>
      </c>
      <c r="W139" s="6" t="str">
        <f>IF(V139&gt;Scenario!$B$11,"",IF(V$2&lt;&gt;"Ready",V$2,IF(AB138="OK",Z138,"INSUFFICIENT FUNDS")))</f>
        <v/>
      </c>
      <c r="X139" s="6" t="str">
        <f>IF(V139&gt;Scenario!$B$11,"",IF(V$2&lt;&gt;"Ready",V$2,IF(ISNUMBER(W139),IF(AND(V139&gt;=Scenario!$B$10,MOD(V139-Scenario!$B$10,Scenario!$B$18)=0),Scenario!$B$8,0),"INSUFFICIENT FUNDS")))</f>
        <v/>
      </c>
      <c r="Y139" s="6" t="str">
        <f>IF(V139&gt;Scenario!$B$11,"",IF(V$2&lt;&gt;"Ready",V$2,IF(ISNUMBER(W139),(W139+X139)*(N('Option A'!$E$14)+N('Option A'!$E$15)+IF(Scenario!$B$13="Gross",N('Option A'!$E$16),0))/12+((N('Option A'!$E$12)+N('Option A'!$E$13))/12+IF(AND(V139&gt;=Scenario!$B$10,MOD(V139-Scenario!$B$10,Scenario!$B$18)=0),0*0+0,0)+IF(V139=1,0*0+0,0)+IF(V139=Scenario!$B$11,0,0)),"INSUFFICIENT FUNDS")))</f>
        <v/>
      </c>
      <c r="Z139" s="6" t="str">
        <f>IF(V139&gt;Scenario!$B$11,"",IF(V$2&lt;&gt;"Ready",V$2,IF(ISNUMBER(W139),IF((W139+X139)*(1+Scenario!$B$12/12)-Y139&lt;0,"INSUFFICIENT FUNDS",(W139+X139)*(1+Scenario!$B$12/12)-Y139),"INSUFFICIENT FUNDS")))</f>
        <v/>
      </c>
      <c r="AA139" s="6" t="str">
        <f>IF(V139&gt;Scenario!$B$11,"",IF(V$2&lt;&gt;"Ready",V$2,IF(ISNUMBER(Z139),AA138+Y139,"INSUFFICIENT FUNDS")))</f>
        <v/>
      </c>
      <c r="AB139" t="str">
        <f>IF(V139&gt;Scenario!$B$11,"",IF(V$2&lt;&gt;"Ready",V$2,IF(ISNUMBER(Z139),"OK","INSUFFICIENT FUNDS")))</f>
        <v/>
      </c>
      <c r="AC139">
        <v>135</v>
      </c>
      <c r="AD139" s="6" t="str">
        <f>IF(AC139&gt;Scenario!$B$11,"",IF(AC$2&lt;&gt;"Ready",AC$2,IF(AI138="OK",AG138,"INSUFFICIENT FUNDS")))</f>
        <v/>
      </c>
      <c r="AE139" s="6" t="str">
        <f>IF(AC139&gt;Scenario!$B$11,"",IF(AC$2&lt;&gt;"Ready",AC$2,IF(ISNUMBER(AD139),IF(AND(AC139&gt;=Scenario!$B$10,MOD(AC139-Scenario!$B$10,Scenario!$B$18)=0),Scenario!$B$8,0),"INSUFFICIENT FUNDS")))</f>
        <v/>
      </c>
      <c r="AF139" s="6" t="str">
        <f>IF(AC139&gt;Scenario!$B$11,"",IF(AC$2&lt;&gt;"Ready",AC$2,IF(ISNUMBER(AD139),(AD139+AE139)*(N('Option A'!$E$14)+N('Option A'!$E$15)+IF(Scenario!$B$13="Gross",0,0))/12+((N('Option A'!$E$12)+N('Option A'!$E$13))/12+IF(AND(AC139&gt;=Scenario!$B$10,MOD(AC139-Scenario!$B$10,Scenario!$B$18)=0),N('Option A'!$E$17)*N('Option A'!$E$18)+N('Option A'!$E$20),0)+IF(AC139=1,N('Option A'!$E$17)*N('Option A'!$E$19)+N('Option A'!$E$21),0)+IF(AC139=Scenario!$B$11,N('Option A'!$E$22),0)),"INSUFFICIENT FUNDS")))</f>
        <v/>
      </c>
      <c r="AG139" s="6" t="str">
        <f>IF(AC139&gt;Scenario!$B$11,"",IF(AC$2&lt;&gt;"Ready",AC$2,IF(ISNUMBER(AD139),IF((AD139+AE139)*(1+Scenario!$B$12/12)-AF139&lt;0,"INSUFFICIENT FUNDS",(AD139+AE139)*(1+Scenario!$B$12/12)-AF139),"INSUFFICIENT FUNDS")))</f>
        <v/>
      </c>
      <c r="AH139" s="6" t="str">
        <f>IF(AC139&gt;Scenario!$B$11,"",IF(AC$2&lt;&gt;"Ready",AC$2,IF(ISNUMBER(AG139),AH138+AF139,"INSUFFICIENT FUNDS")))</f>
        <v/>
      </c>
      <c r="AI139" t="str">
        <f>IF(AC139&gt;Scenario!$B$11,"",IF(AC$2&lt;&gt;"Ready",AC$2,IF(ISNUMBER(AG139),"OK","INSUFFICIENT FUNDS")))</f>
        <v/>
      </c>
      <c r="AJ139">
        <v>135</v>
      </c>
      <c r="AK139" s="6" t="str">
        <f>IF(AJ139&gt;Scenario!$B$11,"",IF(AJ$2&lt;&gt;"Ready",AJ$2,IF(AP138="OK",AN138,"INSUFFICIENT FUNDS")))</f>
        <v/>
      </c>
      <c r="AL139" s="6" t="str">
        <f>IF(AJ139&gt;Scenario!$B$11,"",IF(AJ$2&lt;&gt;"Ready",AJ$2,IF(ISNUMBER(AK139),IF(AND(AJ139&gt;=Scenario!$B$10,MOD(AJ139-Scenario!$B$10,Scenario!$B$18)=0),Scenario!$B$8,0),"INSUFFICIENT FUNDS")))</f>
        <v/>
      </c>
      <c r="AM139" s="6" t="str">
        <f>IF(AJ139&gt;Scenario!$B$11,"",IF(AJ$2&lt;&gt;"Ready",AJ$2,IF(ISNUMBER(AK139),(AK139+AL139)*(0+0+IF(Scenario!$B$13="Gross",0,0))/12+((0+0)/12+IF(AND(AJ139&gt;=Scenario!$B$10,MOD(AJ139-Scenario!$B$10,Scenario!$B$18)=0),0*0+0,0)+IF(AJ139=1,0*0+0,0)+IF(AJ139=Scenario!$B$11,0,0)),"INSUFFICIENT FUNDS")))</f>
        <v/>
      </c>
      <c r="AN139" s="6" t="str">
        <f>IF(AJ139&gt;Scenario!$B$11,"",IF(AJ$2&lt;&gt;"Ready",AJ$2,IF(ISNUMBER(AK139),IF((AK139+AL139)*(1+Scenario!$B$12/12)-AM139&lt;0,"INSUFFICIENT FUNDS",(AK139+AL139)*(1+Scenario!$B$12/12)-AM139),"INSUFFICIENT FUNDS")))</f>
        <v/>
      </c>
      <c r="AO139" s="6" t="str">
        <f>IF(AJ139&gt;Scenario!$B$11,"",IF(AJ$2&lt;&gt;"Ready",AJ$2,IF(ISNUMBER(AN139),AO138+AM139,"INSUFFICIENT FUNDS")))</f>
        <v/>
      </c>
      <c r="AP139" t="str">
        <f>IF(AJ139&gt;Scenario!$B$11,"",IF(AJ$2&lt;&gt;"Ready",AJ$2,IF(ISNUMBER(AN139),"OK","INSUFFICIENT FUNDS")))</f>
        <v/>
      </c>
    </row>
    <row r="140" spans="1:42" ht="32.1" customHeight="1" x14ac:dyDescent="0.2">
      <c r="A140">
        <v>136</v>
      </c>
      <c r="B140" s="6" t="str">
        <f>IF(A140&gt;Scenario!$B$11,"",IF(A$2&lt;&gt;"Ready",A$2,IF(G139="OK",E139,"INSUFFICIENT FUNDS")))</f>
        <v/>
      </c>
      <c r="C140" s="6" t="str">
        <f>IF(A140&gt;Scenario!$B$11,"",IF(A$2&lt;&gt;"Ready",A$2,IF(ISNUMBER(B140),IF(AND(A140&gt;=Scenario!$B$10,MOD(A140-Scenario!$B$10,Scenario!$B$18)=0),Scenario!$B$8,0),"INSUFFICIENT FUNDS")))</f>
        <v/>
      </c>
      <c r="D140" s="6" t="str">
        <f>IF(A140&gt;Scenario!$B$11,"",IF(A$2&lt;&gt;"Ready",A$2,IF(ISNUMBER(B140),(B140+C140)*(N('Option A'!$E$14)+N('Option A'!$E$15)+IF(Scenario!$B$13="Gross",N('Option A'!$E$16),0))/12+((N('Option A'!$E$12)+N('Option A'!$E$13))/12+IF(AND(A140&gt;=Scenario!$B$10,MOD(A140-Scenario!$B$10,Scenario!$B$18)=0),N('Option A'!$E$17)*N('Option A'!$E$18)+N('Option A'!$E$20),0)+IF(A140=1,N('Option A'!$E$17)*N('Option A'!$E$19)+N('Option A'!$E$21),0)+IF(A140=Scenario!$B$11,N('Option A'!$E$22),0)),"INSUFFICIENT FUNDS")))</f>
        <v/>
      </c>
      <c r="E140" s="6" t="str">
        <f>IF(A140&gt;Scenario!$B$11,"",IF(A$2&lt;&gt;"Ready",A$2,IF(ISNUMBER(B140),IF((B140+C140)*(1+Scenario!$B$12/12)-D140&lt;0,"INSUFFICIENT FUNDS",(B140+C140)*(1+Scenario!$B$12/12)-D140),"INSUFFICIENT FUNDS")))</f>
        <v/>
      </c>
      <c r="F140" s="6" t="str">
        <f>IF(A140&gt;Scenario!$B$11,"",IF(A$2&lt;&gt;"Ready",A$2,IF(ISNUMBER(E140),F139+D140,"INSUFFICIENT FUNDS")))</f>
        <v/>
      </c>
      <c r="G140" t="str">
        <f>IF(A140&gt;Scenario!$B$11,"",IF(A$2&lt;&gt;"Ready",A$2,IF(ISNUMBER(E140),"OK","INSUFFICIENT FUNDS")))</f>
        <v/>
      </c>
      <c r="H140">
        <v>136</v>
      </c>
      <c r="I140" s="6" t="str">
        <f>IF(H140&gt;Scenario!$B$11,"",IF(H$2&lt;&gt;"Ready",H$2,IF(N139="OK",L139,"INSUFFICIENT FUNDS")))</f>
        <v/>
      </c>
      <c r="J140" s="6" t="str">
        <f>IF(H140&gt;Scenario!$B$11,"",IF(H$2&lt;&gt;"Ready",H$2,IF(ISNUMBER(I140),IF(AND(H140&gt;=Scenario!$B$10,MOD(H140-Scenario!$B$10,Scenario!$B$18)=0),Scenario!$B$8,0),"INSUFFICIENT FUNDS")))</f>
        <v/>
      </c>
      <c r="K140" s="6" t="str">
        <f>IF(H140&gt;Scenario!$B$11,"",IF(H$2&lt;&gt;"Ready",H$2,IF(ISNUMBER(I140),(I140+J140)*(N('Option A'!$E$14)+N('Option A'!$E$15)+IF(Scenario!$B$13="Gross",N('Option A'!$E$16),0))/12+((0+0)/12+IF(AND(H140&gt;=Scenario!$B$10,MOD(H140-Scenario!$B$10,Scenario!$B$18)=0),N('Option A'!$E$17)*N('Option A'!$E$18)+N('Option A'!$E$20),0)+IF(H140=1,N('Option A'!$E$17)*N('Option A'!$E$19)+N('Option A'!$E$21),0)+IF(H140=Scenario!$B$11,N('Option A'!$E$22),0)),"INSUFFICIENT FUNDS")))</f>
        <v/>
      </c>
      <c r="L140" s="6" t="str">
        <f>IF(H140&gt;Scenario!$B$11,"",IF(H$2&lt;&gt;"Ready",H$2,IF(ISNUMBER(I140),IF((I140+J140)*(1+Scenario!$B$12/12)-K140&lt;0,"INSUFFICIENT FUNDS",(I140+J140)*(1+Scenario!$B$12/12)-K140),"INSUFFICIENT FUNDS")))</f>
        <v/>
      </c>
      <c r="M140" s="6" t="str">
        <f>IF(H140&gt;Scenario!$B$11,"",IF(H$2&lt;&gt;"Ready",H$2,IF(ISNUMBER(L140),M139+K140,"INSUFFICIENT FUNDS")))</f>
        <v/>
      </c>
      <c r="N140" t="str">
        <f>IF(H140&gt;Scenario!$B$11,"",IF(H$2&lt;&gt;"Ready",H$2,IF(ISNUMBER(L140),"OK","INSUFFICIENT FUNDS")))</f>
        <v/>
      </c>
      <c r="O140">
        <v>136</v>
      </c>
      <c r="P140" s="6" t="str">
        <f>IF(O140&gt;Scenario!$B$11,"",IF(O$2&lt;&gt;"Ready",O$2,IF(U139="OK",S139,"INSUFFICIENT FUNDS")))</f>
        <v/>
      </c>
      <c r="Q140" s="6" t="str">
        <f>IF(O140&gt;Scenario!$B$11,"",IF(O$2&lt;&gt;"Ready",O$2,IF(ISNUMBER(P140),IF(AND(O140&gt;=Scenario!$B$10,MOD(O140-Scenario!$B$10,Scenario!$B$18)=0),Scenario!$B$8,0),"INSUFFICIENT FUNDS")))</f>
        <v/>
      </c>
      <c r="R140" s="6" t="str">
        <f>IF(O140&gt;Scenario!$B$11,"",IF(O$2&lt;&gt;"Ready",O$2,IF(ISNUMBER(P140),(P140+Q140)*(0+N('Option A'!$E$15)+IF(Scenario!$B$13="Gross",N('Option A'!$E$16),0))/12+((N('Option A'!$E$12)+N('Option A'!$E$13))/12+IF(AND(O140&gt;=Scenario!$B$10,MOD(O140-Scenario!$B$10,Scenario!$B$18)=0),N('Option A'!$E$17)*N('Option A'!$E$18)+N('Option A'!$E$20),0)+IF(O140=1,N('Option A'!$E$17)*N('Option A'!$E$19)+N('Option A'!$E$21),0)+IF(O140=Scenario!$B$11,N('Option A'!$E$22),0)),"INSUFFICIENT FUNDS")))</f>
        <v/>
      </c>
      <c r="S140" s="6" t="str">
        <f>IF(O140&gt;Scenario!$B$11,"",IF(O$2&lt;&gt;"Ready",O$2,IF(ISNUMBER(P140),IF((P140+Q140)*(1+Scenario!$B$12/12)-R140&lt;0,"INSUFFICIENT FUNDS",(P140+Q140)*(1+Scenario!$B$12/12)-R140),"INSUFFICIENT FUNDS")))</f>
        <v/>
      </c>
      <c r="T140" s="6" t="str">
        <f>IF(O140&gt;Scenario!$B$11,"",IF(O$2&lt;&gt;"Ready",O$2,IF(ISNUMBER(S140),T139+R140,"INSUFFICIENT FUNDS")))</f>
        <v/>
      </c>
      <c r="U140" t="str">
        <f>IF(O140&gt;Scenario!$B$11,"",IF(O$2&lt;&gt;"Ready",O$2,IF(ISNUMBER(S140),"OK","INSUFFICIENT FUNDS")))</f>
        <v/>
      </c>
      <c r="V140">
        <v>136</v>
      </c>
      <c r="W140" s="6" t="str">
        <f>IF(V140&gt;Scenario!$B$11,"",IF(V$2&lt;&gt;"Ready",V$2,IF(AB139="OK",Z139,"INSUFFICIENT FUNDS")))</f>
        <v/>
      </c>
      <c r="X140" s="6" t="str">
        <f>IF(V140&gt;Scenario!$B$11,"",IF(V$2&lt;&gt;"Ready",V$2,IF(ISNUMBER(W140),IF(AND(V140&gt;=Scenario!$B$10,MOD(V140-Scenario!$B$10,Scenario!$B$18)=0),Scenario!$B$8,0),"INSUFFICIENT FUNDS")))</f>
        <v/>
      </c>
      <c r="Y140" s="6" t="str">
        <f>IF(V140&gt;Scenario!$B$11,"",IF(V$2&lt;&gt;"Ready",V$2,IF(ISNUMBER(W140),(W140+X140)*(N('Option A'!$E$14)+N('Option A'!$E$15)+IF(Scenario!$B$13="Gross",N('Option A'!$E$16),0))/12+((N('Option A'!$E$12)+N('Option A'!$E$13))/12+IF(AND(V140&gt;=Scenario!$B$10,MOD(V140-Scenario!$B$10,Scenario!$B$18)=0),0*0+0,0)+IF(V140=1,0*0+0,0)+IF(V140=Scenario!$B$11,0,0)),"INSUFFICIENT FUNDS")))</f>
        <v/>
      </c>
      <c r="Z140" s="6" t="str">
        <f>IF(V140&gt;Scenario!$B$11,"",IF(V$2&lt;&gt;"Ready",V$2,IF(ISNUMBER(W140),IF((W140+X140)*(1+Scenario!$B$12/12)-Y140&lt;0,"INSUFFICIENT FUNDS",(W140+X140)*(1+Scenario!$B$12/12)-Y140),"INSUFFICIENT FUNDS")))</f>
        <v/>
      </c>
      <c r="AA140" s="6" t="str">
        <f>IF(V140&gt;Scenario!$B$11,"",IF(V$2&lt;&gt;"Ready",V$2,IF(ISNUMBER(Z140),AA139+Y140,"INSUFFICIENT FUNDS")))</f>
        <v/>
      </c>
      <c r="AB140" t="str">
        <f>IF(V140&gt;Scenario!$B$11,"",IF(V$2&lt;&gt;"Ready",V$2,IF(ISNUMBER(Z140),"OK","INSUFFICIENT FUNDS")))</f>
        <v/>
      </c>
      <c r="AC140">
        <v>136</v>
      </c>
      <c r="AD140" s="6" t="str">
        <f>IF(AC140&gt;Scenario!$B$11,"",IF(AC$2&lt;&gt;"Ready",AC$2,IF(AI139="OK",AG139,"INSUFFICIENT FUNDS")))</f>
        <v/>
      </c>
      <c r="AE140" s="6" t="str">
        <f>IF(AC140&gt;Scenario!$B$11,"",IF(AC$2&lt;&gt;"Ready",AC$2,IF(ISNUMBER(AD140),IF(AND(AC140&gt;=Scenario!$B$10,MOD(AC140-Scenario!$B$10,Scenario!$B$18)=0),Scenario!$B$8,0),"INSUFFICIENT FUNDS")))</f>
        <v/>
      </c>
      <c r="AF140" s="6" t="str">
        <f>IF(AC140&gt;Scenario!$B$11,"",IF(AC$2&lt;&gt;"Ready",AC$2,IF(ISNUMBER(AD140),(AD140+AE140)*(N('Option A'!$E$14)+N('Option A'!$E$15)+IF(Scenario!$B$13="Gross",0,0))/12+((N('Option A'!$E$12)+N('Option A'!$E$13))/12+IF(AND(AC140&gt;=Scenario!$B$10,MOD(AC140-Scenario!$B$10,Scenario!$B$18)=0),N('Option A'!$E$17)*N('Option A'!$E$18)+N('Option A'!$E$20),0)+IF(AC140=1,N('Option A'!$E$17)*N('Option A'!$E$19)+N('Option A'!$E$21),0)+IF(AC140=Scenario!$B$11,N('Option A'!$E$22),0)),"INSUFFICIENT FUNDS")))</f>
        <v/>
      </c>
      <c r="AG140" s="6" t="str">
        <f>IF(AC140&gt;Scenario!$B$11,"",IF(AC$2&lt;&gt;"Ready",AC$2,IF(ISNUMBER(AD140),IF((AD140+AE140)*(1+Scenario!$B$12/12)-AF140&lt;0,"INSUFFICIENT FUNDS",(AD140+AE140)*(1+Scenario!$B$12/12)-AF140),"INSUFFICIENT FUNDS")))</f>
        <v/>
      </c>
      <c r="AH140" s="6" t="str">
        <f>IF(AC140&gt;Scenario!$B$11,"",IF(AC$2&lt;&gt;"Ready",AC$2,IF(ISNUMBER(AG140),AH139+AF140,"INSUFFICIENT FUNDS")))</f>
        <v/>
      </c>
      <c r="AI140" t="str">
        <f>IF(AC140&gt;Scenario!$B$11,"",IF(AC$2&lt;&gt;"Ready",AC$2,IF(ISNUMBER(AG140),"OK","INSUFFICIENT FUNDS")))</f>
        <v/>
      </c>
      <c r="AJ140">
        <v>136</v>
      </c>
      <c r="AK140" s="6" t="str">
        <f>IF(AJ140&gt;Scenario!$B$11,"",IF(AJ$2&lt;&gt;"Ready",AJ$2,IF(AP139="OK",AN139,"INSUFFICIENT FUNDS")))</f>
        <v/>
      </c>
      <c r="AL140" s="6" t="str">
        <f>IF(AJ140&gt;Scenario!$B$11,"",IF(AJ$2&lt;&gt;"Ready",AJ$2,IF(ISNUMBER(AK140),IF(AND(AJ140&gt;=Scenario!$B$10,MOD(AJ140-Scenario!$B$10,Scenario!$B$18)=0),Scenario!$B$8,0),"INSUFFICIENT FUNDS")))</f>
        <v/>
      </c>
      <c r="AM140" s="6" t="str">
        <f>IF(AJ140&gt;Scenario!$B$11,"",IF(AJ$2&lt;&gt;"Ready",AJ$2,IF(ISNUMBER(AK140),(AK140+AL140)*(0+0+IF(Scenario!$B$13="Gross",0,0))/12+((0+0)/12+IF(AND(AJ140&gt;=Scenario!$B$10,MOD(AJ140-Scenario!$B$10,Scenario!$B$18)=0),0*0+0,0)+IF(AJ140=1,0*0+0,0)+IF(AJ140=Scenario!$B$11,0,0)),"INSUFFICIENT FUNDS")))</f>
        <v/>
      </c>
      <c r="AN140" s="6" t="str">
        <f>IF(AJ140&gt;Scenario!$B$11,"",IF(AJ$2&lt;&gt;"Ready",AJ$2,IF(ISNUMBER(AK140),IF((AK140+AL140)*(1+Scenario!$B$12/12)-AM140&lt;0,"INSUFFICIENT FUNDS",(AK140+AL140)*(1+Scenario!$B$12/12)-AM140),"INSUFFICIENT FUNDS")))</f>
        <v/>
      </c>
      <c r="AO140" s="6" t="str">
        <f>IF(AJ140&gt;Scenario!$B$11,"",IF(AJ$2&lt;&gt;"Ready",AJ$2,IF(ISNUMBER(AN140),AO139+AM140,"INSUFFICIENT FUNDS")))</f>
        <v/>
      </c>
      <c r="AP140" t="str">
        <f>IF(AJ140&gt;Scenario!$B$11,"",IF(AJ$2&lt;&gt;"Ready",AJ$2,IF(ISNUMBER(AN140),"OK","INSUFFICIENT FUNDS")))</f>
        <v/>
      </c>
    </row>
    <row r="141" spans="1:42" ht="32.1" customHeight="1" x14ac:dyDescent="0.2">
      <c r="A141">
        <v>137</v>
      </c>
      <c r="B141" s="6" t="str">
        <f>IF(A141&gt;Scenario!$B$11,"",IF(A$2&lt;&gt;"Ready",A$2,IF(G140="OK",E140,"INSUFFICIENT FUNDS")))</f>
        <v/>
      </c>
      <c r="C141" s="6" t="str">
        <f>IF(A141&gt;Scenario!$B$11,"",IF(A$2&lt;&gt;"Ready",A$2,IF(ISNUMBER(B141),IF(AND(A141&gt;=Scenario!$B$10,MOD(A141-Scenario!$B$10,Scenario!$B$18)=0),Scenario!$B$8,0),"INSUFFICIENT FUNDS")))</f>
        <v/>
      </c>
      <c r="D141" s="6" t="str">
        <f>IF(A141&gt;Scenario!$B$11,"",IF(A$2&lt;&gt;"Ready",A$2,IF(ISNUMBER(B141),(B141+C141)*(N('Option A'!$E$14)+N('Option A'!$E$15)+IF(Scenario!$B$13="Gross",N('Option A'!$E$16),0))/12+((N('Option A'!$E$12)+N('Option A'!$E$13))/12+IF(AND(A141&gt;=Scenario!$B$10,MOD(A141-Scenario!$B$10,Scenario!$B$18)=0),N('Option A'!$E$17)*N('Option A'!$E$18)+N('Option A'!$E$20),0)+IF(A141=1,N('Option A'!$E$17)*N('Option A'!$E$19)+N('Option A'!$E$21),0)+IF(A141=Scenario!$B$11,N('Option A'!$E$22),0)),"INSUFFICIENT FUNDS")))</f>
        <v/>
      </c>
      <c r="E141" s="6" t="str">
        <f>IF(A141&gt;Scenario!$B$11,"",IF(A$2&lt;&gt;"Ready",A$2,IF(ISNUMBER(B141),IF((B141+C141)*(1+Scenario!$B$12/12)-D141&lt;0,"INSUFFICIENT FUNDS",(B141+C141)*(1+Scenario!$B$12/12)-D141),"INSUFFICIENT FUNDS")))</f>
        <v/>
      </c>
      <c r="F141" s="6" t="str">
        <f>IF(A141&gt;Scenario!$B$11,"",IF(A$2&lt;&gt;"Ready",A$2,IF(ISNUMBER(E141),F140+D141,"INSUFFICIENT FUNDS")))</f>
        <v/>
      </c>
      <c r="G141" t="str">
        <f>IF(A141&gt;Scenario!$B$11,"",IF(A$2&lt;&gt;"Ready",A$2,IF(ISNUMBER(E141),"OK","INSUFFICIENT FUNDS")))</f>
        <v/>
      </c>
      <c r="H141">
        <v>137</v>
      </c>
      <c r="I141" s="6" t="str">
        <f>IF(H141&gt;Scenario!$B$11,"",IF(H$2&lt;&gt;"Ready",H$2,IF(N140="OK",L140,"INSUFFICIENT FUNDS")))</f>
        <v/>
      </c>
      <c r="J141" s="6" t="str">
        <f>IF(H141&gt;Scenario!$B$11,"",IF(H$2&lt;&gt;"Ready",H$2,IF(ISNUMBER(I141),IF(AND(H141&gt;=Scenario!$B$10,MOD(H141-Scenario!$B$10,Scenario!$B$18)=0),Scenario!$B$8,0),"INSUFFICIENT FUNDS")))</f>
        <v/>
      </c>
      <c r="K141" s="6" t="str">
        <f>IF(H141&gt;Scenario!$B$11,"",IF(H$2&lt;&gt;"Ready",H$2,IF(ISNUMBER(I141),(I141+J141)*(N('Option A'!$E$14)+N('Option A'!$E$15)+IF(Scenario!$B$13="Gross",N('Option A'!$E$16),0))/12+((0+0)/12+IF(AND(H141&gt;=Scenario!$B$10,MOD(H141-Scenario!$B$10,Scenario!$B$18)=0),N('Option A'!$E$17)*N('Option A'!$E$18)+N('Option A'!$E$20),0)+IF(H141=1,N('Option A'!$E$17)*N('Option A'!$E$19)+N('Option A'!$E$21),0)+IF(H141=Scenario!$B$11,N('Option A'!$E$22),0)),"INSUFFICIENT FUNDS")))</f>
        <v/>
      </c>
      <c r="L141" s="6" t="str">
        <f>IF(H141&gt;Scenario!$B$11,"",IF(H$2&lt;&gt;"Ready",H$2,IF(ISNUMBER(I141),IF((I141+J141)*(1+Scenario!$B$12/12)-K141&lt;0,"INSUFFICIENT FUNDS",(I141+J141)*(1+Scenario!$B$12/12)-K141),"INSUFFICIENT FUNDS")))</f>
        <v/>
      </c>
      <c r="M141" s="6" t="str">
        <f>IF(H141&gt;Scenario!$B$11,"",IF(H$2&lt;&gt;"Ready",H$2,IF(ISNUMBER(L141),M140+K141,"INSUFFICIENT FUNDS")))</f>
        <v/>
      </c>
      <c r="N141" t="str">
        <f>IF(H141&gt;Scenario!$B$11,"",IF(H$2&lt;&gt;"Ready",H$2,IF(ISNUMBER(L141),"OK","INSUFFICIENT FUNDS")))</f>
        <v/>
      </c>
      <c r="O141">
        <v>137</v>
      </c>
      <c r="P141" s="6" t="str">
        <f>IF(O141&gt;Scenario!$B$11,"",IF(O$2&lt;&gt;"Ready",O$2,IF(U140="OK",S140,"INSUFFICIENT FUNDS")))</f>
        <v/>
      </c>
      <c r="Q141" s="6" t="str">
        <f>IF(O141&gt;Scenario!$B$11,"",IF(O$2&lt;&gt;"Ready",O$2,IF(ISNUMBER(P141),IF(AND(O141&gt;=Scenario!$B$10,MOD(O141-Scenario!$B$10,Scenario!$B$18)=0),Scenario!$B$8,0),"INSUFFICIENT FUNDS")))</f>
        <v/>
      </c>
      <c r="R141" s="6" t="str">
        <f>IF(O141&gt;Scenario!$B$11,"",IF(O$2&lt;&gt;"Ready",O$2,IF(ISNUMBER(P141),(P141+Q141)*(0+N('Option A'!$E$15)+IF(Scenario!$B$13="Gross",N('Option A'!$E$16),0))/12+((N('Option A'!$E$12)+N('Option A'!$E$13))/12+IF(AND(O141&gt;=Scenario!$B$10,MOD(O141-Scenario!$B$10,Scenario!$B$18)=0),N('Option A'!$E$17)*N('Option A'!$E$18)+N('Option A'!$E$20),0)+IF(O141=1,N('Option A'!$E$17)*N('Option A'!$E$19)+N('Option A'!$E$21),0)+IF(O141=Scenario!$B$11,N('Option A'!$E$22),0)),"INSUFFICIENT FUNDS")))</f>
        <v/>
      </c>
      <c r="S141" s="6" t="str">
        <f>IF(O141&gt;Scenario!$B$11,"",IF(O$2&lt;&gt;"Ready",O$2,IF(ISNUMBER(P141),IF((P141+Q141)*(1+Scenario!$B$12/12)-R141&lt;0,"INSUFFICIENT FUNDS",(P141+Q141)*(1+Scenario!$B$12/12)-R141),"INSUFFICIENT FUNDS")))</f>
        <v/>
      </c>
      <c r="T141" s="6" t="str">
        <f>IF(O141&gt;Scenario!$B$11,"",IF(O$2&lt;&gt;"Ready",O$2,IF(ISNUMBER(S141),T140+R141,"INSUFFICIENT FUNDS")))</f>
        <v/>
      </c>
      <c r="U141" t="str">
        <f>IF(O141&gt;Scenario!$B$11,"",IF(O$2&lt;&gt;"Ready",O$2,IF(ISNUMBER(S141),"OK","INSUFFICIENT FUNDS")))</f>
        <v/>
      </c>
      <c r="V141">
        <v>137</v>
      </c>
      <c r="W141" s="6" t="str">
        <f>IF(V141&gt;Scenario!$B$11,"",IF(V$2&lt;&gt;"Ready",V$2,IF(AB140="OK",Z140,"INSUFFICIENT FUNDS")))</f>
        <v/>
      </c>
      <c r="X141" s="6" t="str">
        <f>IF(V141&gt;Scenario!$B$11,"",IF(V$2&lt;&gt;"Ready",V$2,IF(ISNUMBER(W141),IF(AND(V141&gt;=Scenario!$B$10,MOD(V141-Scenario!$B$10,Scenario!$B$18)=0),Scenario!$B$8,0),"INSUFFICIENT FUNDS")))</f>
        <v/>
      </c>
      <c r="Y141" s="6" t="str">
        <f>IF(V141&gt;Scenario!$B$11,"",IF(V$2&lt;&gt;"Ready",V$2,IF(ISNUMBER(W141),(W141+X141)*(N('Option A'!$E$14)+N('Option A'!$E$15)+IF(Scenario!$B$13="Gross",N('Option A'!$E$16),0))/12+((N('Option A'!$E$12)+N('Option A'!$E$13))/12+IF(AND(V141&gt;=Scenario!$B$10,MOD(V141-Scenario!$B$10,Scenario!$B$18)=0),0*0+0,0)+IF(V141=1,0*0+0,0)+IF(V141=Scenario!$B$11,0,0)),"INSUFFICIENT FUNDS")))</f>
        <v/>
      </c>
      <c r="Z141" s="6" t="str">
        <f>IF(V141&gt;Scenario!$B$11,"",IF(V$2&lt;&gt;"Ready",V$2,IF(ISNUMBER(W141),IF((W141+X141)*(1+Scenario!$B$12/12)-Y141&lt;0,"INSUFFICIENT FUNDS",(W141+X141)*(1+Scenario!$B$12/12)-Y141),"INSUFFICIENT FUNDS")))</f>
        <v/>
      </c>
      <c r="AA141" s="6" t="str">
        <f>IF(V141&gt;Scenario!$B$11,"",IF(V$2&lt;&gt;"Ready",V$2,IF(ISNUMBER(Z141),AA140+Y141,"INSUFFICIENT FUNDS")))</f>
        <v/>
      </c>
      <c r="AB141" t="str">
        <f>IF(V141&gt;Scenario!$B$11,"",IF(V$2&lt;&gt;"Ready",V$2,IF(ISNUMBER(Z141),"OK","INSUFFICIENT FUNDS")))</f>
        <v/>
      </c>
      <c r="AC141">
        <v>137</v>
      </c>
      <c r="AD141" s="6" t="str">
        <f>IF(AC141&gt;Scenario!$B$11,"",IF(AC$2&lt;&gt;"Ready",AC$2,IF(AI140="OK",AG140,"INSUFFICIENT FUNDS")))</f>
        <v/>
      </c>
      <c r="AE141" s="6" t="str">
        <f>IF(AC141&gt;Scenario!$B$11,"",IF(AC$2&lt;&gt;"Ready",AC$2,IF(ISNUMBER(AD141),IF(AND(AC141&gt;=Scenario!$B$10,MOD(AC141-Scenario!$B$10,Scenario!$B$18)=0),Scenario!$B$8,0),"INSUFFICIENT FUNDS")))</f>
        <v/>
      </c>
      <c r="AF141" s="6" t="str">
        <f>IF(AC141&gt;Scenario!$B$11,"",IF(AC$2&lt;&gt;"Ready",AC$2,IF(ISNUMBER(AD141),(AD141+AE141)*(N('Option A'!$E$14)+N('Option A'!$E$15)+IF(Scenario!$B$13="Gross",0,0))/12+((N('Option A'!$E$12)+N('Option A'!$E$13))/12+IF(AND(AC141&gt;=Scenario!$B$10,MOD(AC141-Scenario!$B$10,Scenario!$B$18)=0),N('Option A'!$E$17)*N('Option A'!$E$18)+N('Option A'!$E$20),0)+IF(AC141=1,N('Option A'!$E$17)*N('Option A'!$E$19)+N('Option A'!$E$21),0)+IF(AC141=Scenario!$B$11,N('Option A'!$E$22),0)),"INSUFFICIENT FUNDS")))</f>
        <v/>
      </c>
      <c r="AG141" s="6" t="str">
        <f>IF(AC141&gt;Scenario!$B$11,"",IF(AC$2&lt;&gt;"Ready",AC$2,IF(ISNUMBER(AD141),IF((AD141+AE141)*(1+Scenario!$B$12/12)-AF141&lt;0,"INSUFFICIENT FUNDS",(AD141+AE141)*(1+Scenario!$B$12/12)-AF141),"INSUFFICIENT FUNDS")))</f>
        <v/>
      </c>
      <c r="AH141" s="6" t="str">
        <f>IF(AC141&gt;Scenario!$B$11,"",IF(AC$2&lt;&gt;"Ready",AC$2,IF(ISNUMBER(AG141),AH140+AF141,"INSUFFICIENT FUNDS")))</f>
        <v/>
      </c>
      <c r="AI141" t="str">
        <f>IF(AC141&gt;Scenario!$B$11,"",IF(AC$2&lt;&gt;"Ready",AC$2,IF(ISNUMBER(AG141),"OK","INSUFFICIENT FUNDS")))</f>
        <v/>
      </c>
      <c r="AJ141">
        <v>137</v>
      </c>
      <c r="AK141" s="6" t="str">
        <f>IF(AJ141&gt;Scenario!$B$11,"",IF(AJ$2&lt;&gt;"Ready",AJ$2,IF(AP140="OK",AN140,"INSUFFICIENT FUNDS")))</f>
        <v/>
      </c>
      <c r="AL141" s="6" t="str">
        <f>IF(AJ141&gt;Scenario!$B$11,"",IF(AJ$2&lt;&gt;"Ready",AJ$2,IF(ISNUMBER(AK141),IF(AND(AJ141&gt;=Scenario!$B$10,MOD(AJ141-Scenario!$B$10,Scenario!$B$18)=0),Scenario!$B$8,0),"INSUFFICIENT FUNDS")))</f>
        <v/>
      </c>
      <c r="AM141" s="6" t="str">
        <f>IF(AJ141&gt;Scenario!$B$11,"",IF(AJ$2&lt;&gt;"Ready",AJ$2,IF(ISNUMBER(AK141),(AK141+AL141)*(0+0+IF(Scenario!$B$13="Gross",0,0))/12+((0+0)/12+IF(AND(AJ141&gt;=Scenario!$B$10,MOD(AJ141-Scenario!$B$10,Scenario!$B$18)=0),0*0+0,0)+IF(AJ141=1,0*0+0,0)+IF(AJ141=Scenario!$B$11,0,0)),"INSUFFICIENT FUNDS")))</f>
        <v/>
      </c>
      <c r="AN141" s="6" t="str">
        <f>IF(AJ141&gt;Scenario!$B$11,"",IF(AJ$2&lt;&gt;"Ready",AJ$2,IF(ISNUMBER(AK141),IF((AK141+AL141)*(1+Scenario!$B$12/12)-AM141&lt;0,"INSUFFICIENT FUNDS",(AK141+AL141)*(1+Scenario!$B$12/12)-AM141),"INSUFFICIENT FUNDS")))</f>
        <v/>
      </c>
      <c r="AO141" s="6" t="str">
        <f>IF(AJ141&gt;Scenario!$B$11,"",IF(AJ$2&lt;&gt;"Ready",AJ$2,IF(ISNUMBER(AN141),AO140+AM141,"INSUFFICIENT FUNDS")))</f>
        <v/>
      </c>
      <c r="AP141" t="str">
        <f>IF(AJ141&gt;Scenario!$B$11,"",IF(AJ$2&lt;&gt;"Ready",AJ$2,IF(ISNUMBER(AN141),"OK","INSUFFICIENT FUNDS")))</f>
        <v/>
      </c>
    </row>
    <row r="142" spans="1:42" ht="32.1" customHeight="1" x14ac:dyDescent="0.2">
      <c r="A142">
        <v>138</v>
      </c>
      <c r="B142" s="6" t="str">
        <f>IF(A142&gt;Scenario!$B$11,"",IF(A$2&lt;&gt;"Ready",A$2,IF(G141="OK",E141,"INSUFFICIENT FUNDS")))</f>
        <v/>
      </c>
      <c r="C142" s="6" t="str">
        <f>IF(A142&gt;Scenario!$B$11,"",IF(A$2&lt;&gt;"Ready",A$2,IF(ISNUMBER(B142),IF(AND(A142&gt;=Scenario!$B$10,MOD(A142-Scenario!$B$10,Scenario!$B$18)=0),Scenario!$B$8,0),"INSUFFICIENT FUNDS")))</f>
        <v/>
      </c>
      <c r="D142" s="6" t="str">
        <f>IF(A142&gt;Scenario!$B$11,"",IF(A$2&lt;&gt;"Ready",A$2,IF(ISNUMBER(B142),(B142+C142)*(N('Option A'!$E$14)+N('Option A'!$E$15)+IF(Scenario!$B$13="Gross",N('Option A'!$E$16),0))/12+((N('Option A'!$E$12)+N('Option A'!$E$13))/12+IF(AND(A142&gt;=Scenario!$B$10,MOD(A142-Scenario!$B$10,Scenario!$B$18)=0),N('Option A'!$E$17)*N('Option A'!$E$18)+N('Option A'!$E$20),0)+IF(A142=1,N('Option A'!$E$17)*N('Option A'!$E$19)+N('Option A'!$E$21),0)+IF(A142=Scenario!$B$11,N('Option A'!$E$22),0)),"INSUFFICIENT FUNDS")))</f>
        <v/>
      </c>
      <c r="E142" s="6" t="str">
        <f>IF(A142&gt;Scenario!$B$11,"",IF(A$2&lt;&gt;"Ready",A$2,IF(ISNUMBER(B142),IF((B142+C142)*(1+Scenario!$B$12/12)-D142&lt;0,"INSUFFICIENT FUNDS",(B142+C142)*(1+Scenario!$B$12/12)-D142),"INSUFFICIENT FUNDS")))</f>
        <v/>
      </c>
      <c r="F142" s="6" t="str">
        <f>IF(A142&gt;Scenario!$B$11,"",IF(A$2&lt;&gt;"Ready",A$2,IF(ISNUMBER(E142),F141+D142,"INSUFFICIENT FUNDS")))</f>
        <v/>
      </c>
      <c r="G142" t="str">
        <f>IF(A142&gt;Scenario!$B$11,"",IF(A$2&lt;&gt;"Ready",A$2,IF(ISNUMBER(E142),"OK","INSUFFICIENT FUNDS")))</f>
        <v/>
      </c>
      <c r="H142">
        <v>138</v>
      </c>
      <c r="I142" s="6" t="str">
        <f>IF(H142&gt;Scenario!$B$11,"",IF(H$2&lt;&gt;"Ready",H$2,IF(N141="OK",L141,"INSUFFICIENT FUNDS")))</f>
        <v/>
      </c>
      <c r="J142" s="6" t="str">
        <f>IF(H142&gt;Scenario!$B$11,"",IF(H$2&lt;&gt;"Ready",H$2,IF(ISNUMBER(I142),IF(AND(H142&gt;=Scenario!$B$10,MOD(H142-Scenario!$B$10,Scenario!$B$18)=0),Scenario!$B$8,0),"INSUFFICIENT FUNDS")))</f>
        <v/>
      </c>
      <c r="K142" s="6" t="str">
        <f>IF(H142&gt;Scenario!$B$11,"",IF(H$2&lt;&gt;"Ready",H$2,IF(ISNUMBER(I142),(I142+J142)*(N('Option A'!$E$14)+N('Option A'!$E$15)+IF(Scenario!$B$13="Gross",N('Option A'!$E$16),0))/12+((0+0)/12+IF(AND(H142&gt;=Scenario!$B$10,MOD(H142-Scenario!$B$10,Scenario!$B$18)=0),N('Option A'!$E$17)*N('Option A'!$E$18)+N('Option A'!$E$20),0)+IF(H142=1,N('Option A'!$E$17)*N('Option A'!$E$19)+N('Option A'!$E$21),0)+IF(H142=Scenario!$B$11,N('Option A'!$E$22),0)),"INSUFFICIENT FUNDS")))</f>
        <v/>
      </c>
      <c r="L142" s="6" t="str">
        <f>IF(H142&gt;Scenario!$B$11,"",IF(H$2&lt;&gt;"Ready",H$2,IF(ISNUMBER(I142),IF((I142+J142)*(1+Scenario!$B$12/12)-K142&lt;0,"INSUFFICIENT FUNDS",(I142+J142)*(1+Scenario!$B$12/12)-K142),"INSUFFICIENT FUNDS")))</f>
        <v/>
      </c>
      <c r="M142" s="6" t="str">
        <f>IF(H142&gt;Scenario!$B$11,"",IF(H$2&lt;&gt;"Ready",H$2,IF(ISNUMBER(L142),M141+K142,"INSUFFICIENT FUNDS")))</f>
        <v/>
      </c>
      <c r="N142" t="str">
        <f>IF(H142&gt;Scenario!$B$11,"",IF(H$2&lt;&gt;"Ready",H$2,IF(ISNUMBER(L142),"OK","INSUFFICIENT FUNDS")))</f>
        <v/>
      </c>
      <c r="O142">
        <v>138</v>
      </c>
      <c r="P142" s="6" t="str">
        <f>IF(O142&gt;Scenario!$B$11,"",IF(O$2&lt;&gt;"Ready",O$2,IF(U141="OK",S141,"INSUFFICIENT FUNDS")))</f>
        <v/>
      </c>
      <c r="Q142" s="6" t="str">
        <f>IF(O142&gt;Scenario!$B$11,"",IF(O$2&lt;&gt;"Ready",O$2,IF(ISNUMBER(P142),IF(AND(O142&gt;=Scenario!$B$10,MOD(O142-Scenario!$B$10,Scenario!$B$18)=0),Scenario!$B$8,0),"INSUFFICIENT FUNDS")))</f>
        <v/>
      </c>
      <c r="R142" s="6" t="str">
        <f>IF(O142&gt;Scenario!$B$11,"",IF(O$2&lt;&gt;"Ready",O$2,IF(ISNUMBER(P142),(P142+Q142)*(0+N('Option A'!$E$15)+IF(Scenario!$B$13="Gross",N('Option A'!$E$16),0))/12+((N('Option A'!$E$12)+N('Option A'!$E$13))/12+IF(AND(O142&gt;=Scenario!$B$10,MOD(O142-Scenario!$B$10,Scenario!$B$18)=0),N('Option A'!$E$17)*N('Option A'!$E$18)+N('Option A'!$E$20),0)+IF(O142=1,N('Option A'!$E$17)*N('Option A'!$E$19)+N('Option A'!$E$21),0)+IF(O142=Scenario!$B$11,N('Option A'!$E$22),0)),"INSUFFICIENT FUNDS")))</f>
        <v/>
      </c>
      <c r="S142" s="6" t="str">
        <f>IF(O142&gt;Scenario!$B$11,"",IF(O$2&lt;&gt;"Ready",O$2,IF(ISNUMBER(P142),IF((P142+Q142)*(1+Scenario!$B$12/12)-R142&lt;0,"INSUFFICIENT FUNDS",(P142+Q142)*(1+Scenario!$B$12/12)-R142),"INSUFFICIENT FUNDS")))</f>
        <v/>
      </c>
      <c r="T142" s="6" t="str">
        <f>IF(O142&gt;Scenario!$B$11,"",IF(O$2&lt;&gt;"Ready",O$2,IF(ISNUMBER(S142),T141+R142,"INSUFFICIENT FUNDS")))</f>
        <v/>
      </c>
      <c r="U142" t="str">
        <f>IF(O142&gt;Scenario!$B$11,"",IF(O$2&lt;&gt;"Ready",O$2,IF(ISNUMBER(S142),"OK","INSUFFICIENT FUNDS")))</f>
        <v/>
      </c>
      <c r="V142">
        <v>138</v>
      </c>
      <c r="W142" s="6" t="str">
        <f>IF(V142&gt;Scenario!$B$11,"",IF(V$2&lt;&gt;"Ready",V$2,IF(AB141="OK",Z141,"INSUFFICIENT FUNDS")))</f>
        <v/>
      </c>
      <c r="X142" s="6" t="str">
        <f>IF(V142&gt;Scenario!$B$11,"",IF(V$2&lt;&gt;"Ready",V$2,IF(ISNUMBER(W142),IF(AND(V142&gt;=Scenario!$B$10,MOD(V142-Scenario!$B$10,Scenario!$B$18)=0),Scenario!$B$8,0),"INSUFFICIENT FUNDS")))</f>
        <v/>
      </c>
      <c r="Y142" s="6" t="str">
        <f>IF(V142&gt;Scenario!$B$11,"",IF(V$2&lt;&gt;"Ready",V$2,IF(ISNUMBER(W142),(W142+X142)*(N('Option A'!$E$14)+N('Option A'!$E$15)+IF(Scenario!$B$13="Gross",N('Option A'!$E$16),0))/12+((N('Option A'!$E$12)+N('Option A'!$E$13))/12+IF(AND(V142&gt;=Scenario!$B$10,MOD(V142-Scenario!$B$10,Scenario!$B$18)=0),0*0+0,0)+IF(V142=1,0*0+0,0)+IF(V142=Scenario!$B$11,0,0)),"INSUFFICIENT FUNDS")))</f>
        <v/>
      </c>
      <c r="Z142" s="6" t="str">
        <f>IF(V142&gt;Scenario!$B$11,"",IF(V$2&lt;&gt;"Ready",V$2,IF(ISNUMBER(W142),IF((W142+X142)*(1+Scenario!$B$12/12)-Y142&lt;0,"INSUFFICIENT FUNDS",(W142+X142)*(1+Scenario!$B$12/12)-Y142),"INSUFFICIENT FUNDS")))</f>
        <v/>
      </c>
      <c r="AA142" s="6" t="str">
        <f>IF(V142&gt;Scenario!$B$11,"",IF(V$2&lt;&gt;"Ready",V$2,IF(ISNUMBER(Z142),AA141+Y142,"INSUFFICIENT FUNDS")))</f>
        <v/>
      </c>
      <c r="AB142" t="str">
        <f>IF(V142&gt;Scenario!$B$11,"",IF(V$2&lt;&gt;"Ready",V$2,IF(ISNUMBER(Z142),"OK","INSUFFICIENT FUNDS")))</f>
        <v/>
      </c>
      <c r="AC142">
        <v>138</v>
      </c>
      <c r="AD142" s="6" t="str">
        <f>IF(AC142&gt;Scenario!$B$11,"",IF(AC$2&lt;&gt;"Ready",AC$2,IF(AI141="OK",AG141,"INSUFFICIENT FUNDS")))</f>
        <v/>
      </c>
      <c r="AE142" s="6" t="str">
        <f>IF(AC142&gt;Scenario!$B$11,"",IF(AC$2&lt;&gt;"Ready",AC$2,IF(ISNUMBER(AD142),IF(AND(AC142&gt;=Scenario!$B$10,MOD(AC142-Scenario!$B$10,Scenario!$B$18)=0),Scenario!$B$8,0),"INSUFFICIENT FUNDS")))</f>
        <v/>
      </c>
      <c r="AF142" s="6" t="str">
        <f>IF(AC142&gt;Scenario!$B$11,"",IF(AC$2&lt;&gt;"Ready",AC$2,IF(ISNUMBER(AD142),(AD142+AE142)*(N('Option A'!$E$14)+N('Option A'!$E$15)+IF(Scenario!$B$13="Gross",0,0))/12+((N('Option A'!$E$12)+N('Option A'!$E$13))/12+IF(AND(AC142&gt;=Scenario!$B$10,MOD(AC142-Scenario!$B$10,Scenario!$B$18)=0),N('Option A'!$E$17)*N('Option A'!$E$18)+N('Option A'!$E$20),0)+IF(AC142=1,N('Option A'!$E$17)*N('Option A'!$E$19)+N('Option A'!$E$21),0)+IF(AC142=Scenario!$B$11,N('Option A'!$E$22),0)),"INSUFFICIENT FUNDS")))</f>
        <v/>
      </c>
      <c r="AG142" s="6" t="str">
        <f>IF(AC142&gt;Scenario!$B$11,"",IF(AC$2&lt;&gt;"Ready",AC$2,IF(ISNUMBER(AD142),IF((AD142+AE142)*(1+Scenario!$B$12/12)-AF142&lt;0,"INSUFFICIENT FUNDS",(AD142+AE142)*(1+Scenario!$B$12/12)-AF142),"INSUFFICIENT FUNDS")))</f>
        <v/>
      </c>
      <c r="AH142" s="6" t="str">
        <f>IF(AC142&gt;Scenario!$B$11,"",IF(AC$2&lt;&gt;"Ready",AC$2,IF(ISNUMBER(AG142),AH141+AF142,"INSUFFICIENT FUNDS")))</f>
        <v/>
      </c>
      <c r="AI142" t="str">
        <f>IF(AC142&gt;Scenario!$B$11,"",IF(AC$2&lt;&gt;"Ready",AC$2,IF(ISNUMBER(AG142),"OK","INSUFFICIENT FUNDS")))</f>
        <v/>
      </c>
      <c r="AJ142">
        <v>138</v>
      </c>
      <c r="AK142" s="6" t="str">
        <f>IF(AJ142&gt;Scenario!$B$11,"",IF(AJ$2&lt;&gt;"Ready",AJ$2,IF(AP141="OK",AN141,"INSUFFICIENT FUNDS")))</f>
        <v/>
      </c>
      <c r="AL142" s="6" t="str">
        <f>IF(AJ142&gt;Scenario!$B$11,"",IF(AJ$2&lt;&gt;"Ready",AJ$2,IF(ISNUMBER(AK142),IF(AND(AJ142&gt;=Scenario!$B$10,MOD(AJ142-Scenario!$B$10,Scenario!$B$18)=0),Scenario!$B$8,0),"INSUFFICIENT FUNDS")))</f>
        <v/>
      </c>
      <c r="AM142" s="6" t="str">
        <f>IF(AJ142&gt;Scenario!$B$11,"",IF(AJ$2&lt;&gt;"Ready",AJ$2,IF(ISNUMBER(AK142),(AK142+AL142)*(0+0+IF(Scenario!$B$13="Gross",0,0))/12+((0+0)/12+IF(AND(AJ142&gt;=Scenario!$B$10,MOD(AJ142-Scenario!$B$10,Scenario!$B$18)=0),0*0+0,0)+IF(AJ142=1,0*0+0,0)+IF(AJ142=Scenario!$B$11,0,0)),"INSUFFICIENT FUNDS")))</f>
        <v/>
      </c>
      <c r="AN142" s="6" t="str">
        <f>IF(AJ142&gt;Scenario!$B$11,"",IF(AJ$2&lt;&gt;"Ready",AJ$2,IF(ISNUMBER(AK142),IF((AK142+AL142)*(1+Scenario!$B$12/12)-AM142&lt;0,"INSUFFICIENT FUNDS",(AK142+AL142)*(1+Scenario!$B$12/12)-AM142),"INSUFFICIENT FUNDS")))</f>
        <v/>
      </c>
      <c r="AO142" s="6" t="str">
        <f>IF(AJ142&gt;Scenario!$B$11,"",IF(AJ$2&lt;&gt;"Ready",AJ$2,IF(ISNUMBER(AN142),AO141+AM142,"INSUFFICIENT FUNDS")))</f>
        <v/>
      </c>
      <c r="AP142" t="str">
        <f>IF(AJ142&gt;Scenario!$B$11,"",IF(AJ$2&lt;&gt;"Ready",AJ$2,IF(ISNUMBER(AN142),"OK","INSUFFICIENT FUNDS")))</f>
        <v/>
      </c>
    </row>
    <row r="143" spans="1:42" ht="32.1" customHeight="1" x14ac:dyDescent="0.2">
      <c r="A143">
        <v>139</v>
      </c>
      <c r="B143" s="6" t="str">
        <f>IF(A143&gt;Scenario!$B$11,"",IF(A$2&lt;&gt;"Ready",A$2,IF(G142="OK",E142,"INSUFFICIENT FUNDS")))</f>
        <v/>
      </c>
      <c r="C143" s="6" t="str">
        <f>IF(A143&gt;Scenario!$B$11,"",IF(A$2&lt;&gt;"Ready",A$2,IF(ISNUMBER(B143),IF(AND(A143&gt;=Scenario!$B$10,MOD(A143-Scenario!$B$10,Scenario!$B$18)=0),Scenario!$B$8,0),"INSUFFICIENT FUNDS")))</f>
        <v/>
      </c>
      <c r="D143" s="6" t="str">
        <f>IF(A143&gt;Scenario!$B$11,"",IF(A$2&lt;&gt;"Ready",A$2,IF(ISNUMBER(B143),(B143+C143)*(N('Option A'!$E$14)+N('Option A'!$E$15)+IF(Scenario!$B$13="Gross",N('Option A'!$E$16),0))/12+((N('Option A'!$E$12)+N('Option A'!$E$13))/12+IF(AND(A143&gt;=Scenario!$B$10,MOD(A143-Scenario!$B$10,Scenario!$B$18)=0),N('Option A'!$E$17)*N('Option A'!$E$18)+N('Option A'!$E$20),0)+IF(A143=1,N('Option A'!$E$17)*N('Option A'!$E$19)+N('Option A'!$E$21),0)+IF(A143=Scenario!$B$11,N('Option A'!$E$22),0)),"INSUFFICIENT FUNDS")))</f>
        <v/>
      </c>
      <c r="E143" s="6" t="str">
        <f>IF(A143&gt;Scenario!$B$11,"",IF(A$2&lt;&gt;"Ready",A$2,IF(ISNUMBER(B143),IF((B143+C143)*(1+Scenario!$B$12/12)-D143&lt;0,"INSUFFICIENT FUNDS",(B143+C143)*(1+Scenario!$B$12/12)-D143),"INSUFFICIENT FUNDS")))</f>
        <v/>
      </c>
      <c r="F143" s="6" t="str">
        <f>IF(A143&gt;Scenario!$B$11,"",IF(A$2&lt;&gt;"Ready",A$2,IF(ISNUMBER(E143),F142+D143,"INSUFFICIENT FUNDS")))</f>
        <v/>
      </c>
      <c r="G143" t="str">
        <f>IF(A143&gt;Scenario!$B$11,"",IF(A$2&lt;&gt;"Ready",A$2,IF(ISNUMBER(E143),"OK","INSUFFICIENT FUNDS")))</f>
        <v/>
      </c>
      <c r="H143">
        <v>139</v>
      </c>
      <c r="I143" s="6" t="str">
        <f>IF(H143&gt;Scenario!$B$11,"",IF(H$2&lt;&gt;"Ready",H$2,IF(N142="OK",L142,"INSUFFICIENT FUNDS")))</f>
        <v/>
      </c>
      <c r="J143" s="6" t="str">
        <f>IF(H143&gt;Scenario!$B$11,"",IF(H$2&lt;&gt;"Ready",H$2,IF(ISNUMBER(I143),IF(AND(H143&gt;=Scenario!$B$10,MOD(H143-Scenario!$B$10,Scenario!$B$18)=0),Scenario!$B$8,0),"INSUFFICIENT FUNDS")))</f>
        <v/>
      </c>
      <c r="K143" s="6" t="str">
        <f>IF(H143&gt;Scenario!$B$11,"",IF(H$2&lt;&gt;"Ready",H$2,IF(ISNUMBER(I143),(I143+J143)*(N('Option A'!$E$14)+N('Option A'!$E$15)+IF(Scenario!$B$13="Gross",N('Option A'!$E$16),0))/12+((0+0)/12+IF(AND(H143&gt;=Scenario!$B$10,MOD(H143-Scenario!$B$10,Scenario!$B$18)=0),N('Option A'!$E$17)*N('Option A'!$E$18)+N('Option A'!$E$20),0)+IF(H143=1,N('Option A'!$E$17)*N('Option A'!$E$19)+N('Option A'!$E$21),0)+IF(H143=Scenario!$B$11,N('Option A'!$E$22),0)),"INSUFFICIENT FUNDS")))</f>
        <v/>
      </c>
      <c r="L143" s="6" t="str">
        <f>IF(H143&gt;Scenario!$B$11,"",IF(H$2&lt;&gt;"Ready",H$2,IF(ISNUMBER(I143),IF((I143+J143)*(1+Scenario!$B$12/12)-K143&lt;0,"INSUFFICIENT FUNDS",(I143+J143)*(1+Scenario!$B$12/12)-K143),"INSUFFICIENT FUNDS")))</f>
        <v/>
      </c>
      <c r="M143" s="6" t="str">
        <f>IF(H143&gt;Scenario!$B$11,"",IF(H$2&lt;&gt;"Ready",H$2,IF(ISNUMBER(L143),M142+K143,"INSUFFICIENT FUNDS")))</f>
        <v/>
      </c>
      <c r="N143" t="str">
        <f>IF(H143&gt;Scenario!$B$11,"",IF(H$2&lt;&gt;"Ready",H$2,IF(ISNUMBER(L143),"OK","INSUFFICIENT FUNDS")))</f>
        <v/>
      </c>
      <c r="O143">
        <v>139</v>
      </c>
      <c r="P143" s="6" t="str">
        <f>IF(O143&gt;Scenario!$B$11,"",IF(O$2&lt;&gt;"Ready",O$2,IF(U142="OK",S142,"INSUFFICIENT FUNDS")))</f>
        <v/>
      </c>
      <c r="Q143" s="6" t="str">
        <f>IF(O143&gt;Scenario!$B$11,"",IF(O$2&lt;&gt;"Ready",O$2,IF(ISNUMBER(P143),IF(AND(O143&gt;=Scenario!$B$10,MOD(O143-Scenario!$B$10,Scenario!$B$18)=0),Scenario!$B$8,0),"INSUFFICIENT FUNDS")))</f>
        <v/>
      </c>
      <c r="R143" s="6" t="str">
        <f>IF(O143&gt;Scenario!$B$11,"",IF(O$2&lt;&gt;"Ready",O$2,IF(ISNUMBER(P143),(P143+Q143)*(0+N('Option A'!$E$15)+IF(Scenario!$B$13="Gross",N('Option A'!$E$16),0))/12+((N('Option A'!$E$12)+N('Option A'!$E$13))/12+IF(AND(O143&gt;=Scenario!$B$10,MOD(O143-Scenario!$B$10,Scenario!$B$18)=0),N('Option A'!$E$17)*N('Option A'!$E$18)+N('Option A'!$E$20),0)+IF(O143=1,N('Option A'!$E$17)*N('Option A'!$E$19)+N('Option A'!$E$21),0)+IF(O143=Scenario!$B$11,N('Option A'!$E$22),0)),"INSUFFICIENT FUNDS")))</f>
        <v/>
      </c>
      <c r="S143" s="6" t="str">
        <f>IF(O143&gt;Scenario!$B$11,"",IF(O$2&lt;&gt;"Ready",O$2,IF(ISNUMBER(P143),IF((P143+Q143)*(1+Scenario!$B$12/12)-R143&lt;0,"INSUFFICIENT FUNDS",(P143+Q143)*(1+Scenario!$B$12/12)-R143),"INSUFFICIENT FUNDS")))</f>
        <v/>
      </c>
      <c r="T143" s="6" t="str">
        <f>IF(O143&gt;Scenario!$B$11,"",IF(O$2&lt;&gt;"Ready",O$2,IF(ISNUMBER(S143),T142+R143,"INSUFFICIENT FUNDS")))</f>
        <v/>
      </c>
      <c r="U143" t="str">
        <f>IF(O143&gt;Scenario!$B$11,"",IF(O$2&lt;&gt;"Ready",O$2,IF(ISNUMBER(S143),"OK","INSUFFICIENT FUNDS")))</f>
        <v/>
      </c>
      <c r="V143">
        <v>139</v>
      </c>
      <c r="W143" s="6" t="str">
        <f>IF(V143&gt;Scenario!$B$11,"",IF(V$2&lt;&gt;"Ready",V$2,IF(AB142="OK",Z142,"INSUFFICIENT FUNDS")))</f>
        <v/>
      </c>
      <c r="X143" s="6" t="str">
        <f>IF(V143&gt;Scenario!$B$11,"",IF(V$2&lt;&gt;"Ready",V$2,IF(ISNUMBER(W143),IF(AND(V143&gt;=Scenario!$B$10,MOD(V143-Scenario!$B$10,Scenario!$B$18)=0),Scenario!$B$8,0),"INSUFFICIENT FUNDS")))</f>
        <v/>
      </c>
      <c r="Y143" s="6" t="str">
        <f>IF(V143&gt;Scenario!$B$11,"",IF(V$2&lt;&gt;"Ready",V$2,IF(ISNUMBER(W143),(W143+X143)*(N('Option A'!$E$14)+N('Option A'!$E$15)+IF(Scenario!$B$13="Gross",N('Option A'!$E$16),0))/12+((N('Option A'!$E$12)+N('Option A'!$E$13))/12+IF(AND(V143&gt;=Scenario!$B$10,MOD(V143-Scenario!$B$10,Scenario!$B$18)=0),0*0+0,0)+IF(V143=1,0*0+0,0)+IF(V143=Scenario!$B$11,0,0)),"INSUFFICIENT FUNDS")))</f>
        <v/>
      </c>
      <c r="Z143" s="6" t="str">
        <f>IF(V143&gt;Scenario!$B$11,"",IF(V$2&lt;&gt;"Ready",V$2,IF(ISNUMBER(W143),IF((W143+X143)*(1+Scenario!$B$12/12)-Y143&lt;0,"INSUFFICIENT FUNDS",(W143+X143)*(1+Scenario!$B$12/12)-Y143),"INSUFFICIENT FUNDS")))</f>
        <v/>
      </c>
      <c r="AA143" s="6" t="str">
        <f>IF(V143&gt;Scenario!$B$11,"",IF(V$2&lt;&gt;"Ready",V$2,IF(ISNUMBER(Z143),AA142+Y143,"INSUFFICIENT FUNDS")))</f>
        <v/>
      </c>
      <c r="AB143" t="str">
        <f>IF(V143&gt;Scenario!$B$11,"",IF(V$2&lt;&gt;"Ready",V$2,IF(ISNUMBER(Z143),"OK","INSUFFICIENT FUNDS")))</f>
        <v/>
      </c>
      <c r="AC143">
        <v>139</v>
      </c>
      <c r="AD143" s="6" t="str">
        <f>IF(AC143&gt;Scenario!$B$11,"",IF(AC$2&lt;&gt;"Ready",AC$2,IF(AI142="OK",AG142,"INSUFFICIENT FUNDS")))</f>
        <v/>
      </c>
      <c r="AE143" s="6" t="str">
        <f>IF(AC143&gt;Scenario!$B$11,"",IF(AC$2&lt;&gt;"Ready",AC$2,IF(ISNUMBER(AD143),IF(AND(AC143&gt;=Scenario!$B$10,MOD(AC143-Scenario!$B$10,Scenario!$B$18)=0),Scenario!$B$8,0),"INSUFFICIENT FUNDS")))</f>
        <v/>
      </c>
      <c r="AF143" s="6" t="str">
        <f>IF(AC143&gt;Scenario!$B$11,"",IF(AC$2&lt;&gt;"Ready",AC$2,IF(ISNUMBER(AD143),(AD143+AE143)*(N('Option A'!$E$14)+N('Option A'!$E$15)+IF(Scenario!$B$13="Gross",0,0))/12+((N('Option A'!$E$12)+N('Option A'!$E$13))/12+IF(AND(AC143&gt;=Scenario!$B$10,MOD(AC143-Scenario!$B$10,Scenario!$B$18)=0),N('Option A'!$E$17)*N('Option A'!$E$18)+N('Option A'!$E$20),0)+IF(AC143=1,N('Option A'!$E$17)*N('Option A'!$E$19)+N('Option A'!$E$21),0)+IF(AC143=Scenario!$B$11,N('Option A'!$E$22),0)),"INSUFFICIENT FUNDS")))</f>
        <v/>
      </c>
      <c r="AG143" s="6" t="str">
        <f>IF(AC143&gt;Scenario!$B$11,"",IF(AC$2&lt;&gt;"Ready",AC$2,IF(ISNUMBER(AD143),IF((AD143+AE143)*(1+Scenario!$B$12/12)-AF143&lt;0,"INSUFFICIENT FUNDS",(AD143+AE143)*(1+Scenario!$B$12/12)-AF143),"INSUFFICIENT FUNDS")))</f>
        <v/>
      </c>
      <c r="AH143" s="6" t="str">
        <f>IF(AC143&gt;Scenario!$B$11,"",IF(AC$2&lt;&gt;"Ready",AC$2,IF(ISNUMBER(AG143),AH142+AF143,"INSUFFICIENT FUNDS")))</f>
        <v/>
      </c>
      <c r="AI143" t="str">
        <f>IF(AC143&gt;Scenario!$B$11,"",IF(AC$2&lt;&gt;"Ready",AC$2,IF(ISNUMBER(AG143),"OK","INSUFFICIENT FUNDS")))</f>
        <v/>
      </c>
      <c r="AJ143">
        <v>139</v>
      </c>
      <c r="AK143" s="6" t="str">
        <f>IF(AJ143&gt;Scenario!$B$11,"",IF(AJ$2&lt;&gt;"Ready",AJ$2,IF(AP142="OK",AN142,"INSUFFICIENT FUNDS")))</f>
        <v/>
      </c>
      <c r="AL143" s="6" t="str">
        <f>IF(AJ143&gt;Scenario!$B$11,"",IF(AJ$2&lt;&gt;"Ready",AJ$2,IF(ISNUMBER(AK143),IF(AND(AJ143&gt;=Scenario!$B$10,MOD(AJ143-Scenario!$B$10,Scenario!$B$18)=0),Scenario!$B$8,0),"INSUFFICIENT FUNDS")))</f>
        <v/>
      </c>
      <c r="AM143" s="6" t="str">
        <f>IF(AJ143&gt;Scenario!$B$11,"",IF(AJ$2&lt;&gt;"Ready",AJ$2,IF(ISNUMBER(AK143),(AK143+AL143)*(0+0+IF(Scenario!$B$13="Gross",0,0))/12+((0+0)/12+IF(AND(AJ143&gt;=Scenario!$B$10,MOD(AJ143-Scenario!$B$10,Scenario!$B$18)=0),0*0+0,0)+IF(AJ143=1,0*0+0,0)+IF(AJ143=Scenario!$B$11,0,0)),"INSUFFICIENT FUNDS")))</f>
        <v/>
      </c>
      <c r="AN143" s="6" t="str">
        <f>IF(AJ143&gt;Scenario!$B$11,"",IF(AJ$2&lt;&gt;"Ready",AJ$2,IF(ISNUMBER(AK143),IF((AK143+AL143)*(1+Scenario!$B$12/12)-AM143&lt;0,"INSUFFICIENT FUNDS",(AK143+AL143)*(1+Scenario!$B$12/12)-AM143),"INSUFFICIENT FUNDS")))</f>
        <v/>
      </c>
      <c r="AO143" s="6" t="str">
        <f>IF(AJ143&gt;Scenario!$B$11,"",IF(AJ$2&lt;&gt;"Ready",AJ$2,IF(ISNUMBER(AN143),AO142+AM143,"INSUFFICIENT FUNDS")))</f>
        <v/>
      </c>
      <c r="AP143" t="str">
        <f>IF(AJ143&gt;Scenario!$B$11,"",IF(AJ$2&lt;&gt;"Ready",AJ$2,IF(ISNUMBER(AN143),"OK","INSUFFICIENT FUNDS")))</f>
        <v/>
      </c>
    </row>
    <row r="144" spans="1:42" ht="32.1" customHeight="1" x14ac:dyDescent="0.2">
      <c r="A144">
        <v>140</v>
      </c>
      <c r="B144" s="6" t="str">
        <f>IF(A144&gt;Scenario!$B$11,"",IF(A$2&lt;&gt;"Ready",A$2,IF(G143="OK",E143,"INSUFFICIENT FUNDS")))</f>
        <v/>
      </c>
      <c r="C144" s="6" t="str">
        <f>IF(A144&gt;Scenario!$B$11,"",IF(A$2&lt;&gt;"Ready",A$2,IF(ISNUMBER(B144),IF(AND(A144&gt;=Scenario!$B$10,MOD(A144-Scenario!$B$10,Scenario!$B$18)=0),Scenario!$B$8,0),"INSUFFICIENT FUNDS")))</f>
        <v/>
      </c>
      <c r="D144" s="6" t="str">
        <f>IF(A144&gt;Scenario!$B$11,"",IF(A$2&lt;&gt;"Ready",A$2,IF(ISNUMBER(B144),(B144+C144)*(N('Option A'!$E$14)+N('Option A'!$E$15)+IF(Scenario!$B$13="Gross",N('Option A'!$E$16),0))/12+((N('Option A'!$E$12)+N('Option A'!$E$13))/12+IF(AND(A144&gt;=Scenario!$B$10,MOD(A144-Scenario!$B$10,Scenario!$B$18)=0),N('Option A'!$E$17)*N('Option A'!$E$18)+N('Option A'!$E$20),0)+IF(A144=1,N('Option A'!$E$17)*N('Option A'!$E$19)+N('Option A'!$E$21),0)+IF(A144=Scenario!$B$11,N('Option A'!$E$22),0)),"INSUFFICIENT FUNDS")))</f>
        <v/>
      </c>
      <c r="E144" s="6" t="str">
        <f>IF(A144&gt;Scenario!$B$11,"",IF(A$2&lt;&gt;"Ready",A$2,IF(ISNUMBER(B144),IF((B144+C144)*(1+Scenario!$B$12/12)-D144&lt;0,"INSUFFICIENT FUNDS",(B144+C144)*(1+Scenario!$B$12/12)-D144),"INSUFFICIENT FUNDS")))</f>
        <v/>
      </c>
      <c r="F144" s="6" t="str">
        <f>IF(A144&gt;Scenario!$B$11,"",IF(A$2&lt;&gt;"Ready",A$2,IF(ISNUMBER(E144),F143+D144,"INSUFFICIENT FUNDS")))</f>
        <v/>
      </c>
      <c r="G144" t="str">
        <f>IF(A144&gt;Scenario!$B$11,"",IF(A$2&lt;&gt;"Ready",A$2,IF(ISNUMBER(E144),"OK","INSUFFICIENT FUNDS")))</f>
        <v/>
      </c>
      <c r="H144">
        <v>140</v>
      </c>
      <c r="I144" s="6" t="str">
        <f>IF(H144&gt;Scenario!$B$11,"",IF(H$2&lt;&gt;"Ready",H$2,IF(N143="OK",L143,"INSUFFICIENT FUNDS")))</f>
        <v/>
      </c>
      <c r="J144" s="6" t="str">
        <f>IF(H144&gt;Scenario!$B$11,"",IF(H$2&lt;&gt;"Ready",H$2,IF(ISNUMBER(I144),IF(AND(H144&gt;=Scenario!$B$10,MOD(H144-Scenario!$B$10,Scenario!$B$18)=0),Scenario!$B$8,0),"INSUFFICIENT FUNDS")))</f>
        <v/>
      </c>
      <c r="K144" s="6" t="str">
        <f>IF(H144&gt;Scenario!$B$11,"",IF(H$2&lt;&gt;"Ready",H$2,IF(ISNUMBER(I144),(I144+J144)*(N('Option A'!$E$14)+N('Option A'!$E$15)+IF(Scenario!$B$13="Gross",N('Option A'!$E$16),0))/12+((0+0)/12+IF(AND(H144&gt;=Scenario!$B$10,MOD(H144-Scenario!$B$10,Scenario!$B$18)=0),N('Option A'!$E$17)*N('Option A'!$E$18)+N('Option A'!$E$20),0)+IF(H144=1,N('Option A'!$E$17)*N('Option A'!$E$19)+N('Option A'!$E$21),0)+IF(H144=Scenario!$B$11,N('Option A'!$E$22),0)),"INSUFFICIENT FUNDS")))</f>
        <v/>
      </c>
      <c r="L144" s="6" t="str">
        <f>IF(H144&gt;Scenario!$B$11,"",IF(H$2&lt;&gt;"Ready",H$2,IF(ISNUMBER(I144),IF((I144+J144)*(1+Scenario!$B$12/12)-K144&lt;0,"INSUFFICIENT FUNDS",(I144+J144)*(1+Scenario!$B$12/12)-K144),"INSUFFICIENT FUNDS")))</f>
        <v/>
      </c>
      <c r="M144" s="6" t="str">
        <f>IF(H144&gt;Scenario!$B$11,"",IF(H$2&lt;&gt;"Ready",H$2,IF(ISNUMBER(L144),M143+K144,"INSUFFICIENT FUNDS")))</f>
        <v/>
      </c>
      <c r="N144" t="str">
        <f>IF(H144&gt;Scenario!$B$11,"",IF(H$2&lt;&gt;"Ready",H$2,IF(ISNUMBER(L144),"OK","INSUFFICIENT FUNDS")))</f>
        <v/>
      </c>
      <c r="O144">
        <v>140</v>
      </c>
      <c r="P144" s="6" t="str">
        <f>IF(O144&gt;Scenario!$B$11,"",IF(O$2&lt;&gt;"Ready",O$2,IF(U143="OK",S143,"INSUFFICIENT FUNDS")))</f>
        <v/>
      </c>
      <c r="Q144" s="6" t="str">
        <f>IF(O144&gt;Scenario!$B$11,"",IF(O$2&lt;&gt;"Ready",O$2,IF(ISNUMBER(P144),IF(AND(O144&gt;=Scenario!$B$10,MOD(O144-Scenario!$B$10,Scenario!$B$18)=0),Scenario!$B$8,0),"INSUFFICIENT FUNDS")))</f>
        <v/>
      </c>
      <c r="R144" s="6" t="str">
        <f>IF(O144&gt;Scenario!$B$11,"",IF(O$2&lt;&gt;"Ready",O$2,IF(ISNUMBER(P144),(P144+Q144)*(0+N('Option A'!$E$15)+IF(Scenario!$B$13="Gross",N('Option A'!$E$16),0))/12+((N('Option A'!$E$12)+N('Option A'!$E$13))/12+IF(AND(O144&gt;=Scenario!$B$10,MOD(O144-Scenario!$B$10,Scenario!$B$18)=0),N('Option A'!$E$17)*N('Option A'!$E$18)+N('Option A'!$E$20),0)+IF(O144=1,N('Option A'!$E$17)*N('Option A'!$E$19)+N('Option A'!$E$21),0)+IF(O144=Scenario!$B$11,N('Option A'!$E$22),0)),"INSUFFICIENT FUNDS")))</f>
        <v/>
      </c>
      <c r="S144" s="6" t="str">
        <f>IF(O144&gt;Scenario!$B$11,"",IF(O$2&lt;&gt;"Ready",O$2,IF(ISNUMBER(P144),IF((P144+Q144)*(1+Scenario!$B$12/12)-R144&lt;0,"INSUFFICIENT FUNDS",(P144+Q144)*(1+Scenario!$B$12/12)-R144),"INSUFFICIENT FUNDS")))</f>
        <v/>
      </c>
      <c r="T144" s="6" t="str">
        <f>IF(O144&gt;Scenario!$B$11,"",IF(O$2&lt;&gt;"Ready",O$2,IF(ISNUMBER(S144),T143+R144,"INSUFFICIENT FUNDS")))</f>
        <v/>
      </c>
      <c r="U144" t="str">
        <f>IF(O144&gt;Scenario!$B$11,"",IF(O$2&lt;&gt;"Ready",O$2,IF(ISNUMBER(S144),"OK","INSUFFICIENT FUNDS")))</f>
        <v/>
      </c>
      <c r="V144">
        <v>140</v>
      </c>
      <c r="W144" s="6" t="str">
        <f>IF(V144&gt;Scenario!$B$11,"",IF(V$2&lt;&gt;"Ready",V$2,IF(AB143="OK",Z143,"INSUFFICIENT FUNDS")))</f>
        <v/>
      </c>
      <c r="X144" s="6" t="str">
        <f>IF(V144&gt;Scenario!$B$11,"",IF(V$2&lt;&gt;"Ready",V$2,IF(ISNUMBER(W144),IF(AND(V144&gt;=Scenario!$B$10,MOD(V144-Scenario!$B$10,Scenario!$B$18)=0),Scenario!$B$8,0),"INSUFFICIENT FUNDS")))</f>
        <v/>
      </c>
      <c r="Y144" s="6" t="str">
        <f>IF(V144&gt;Scenario!$B$11,"",IF(V$2&lt;&gt;"Ready",V$2,IF(ISNUMBER(W144),(W144+X144)*(N('Option A'!$E$14)+N('Option A'!$E$15)+IF(Scenario!$B$13="Gross",N('Option A'!$E$16),0))/12+((N('Option A'!$E$12)+N('Option A'!$E$13))/12+IF(AND(V144&gt;=Scenario!$B$10,MOD(V144-Scenario!$B$10,Scenario!$B$18)=0),0*0+0,0)+IF(V144=1,0*0+0,0)+IF(V144=Scenario!$B$11,0,0)),"INSUFFICIENT FUNDS")))</f>
        <v/>
      </c>
      <c r="Z144" s="6" t="str">
        <f>IF(V144&gt;Scenario!$B$11,"",IF(V$2&lt;&gt;"Ready",V$2,IF(ISNUMBER(W144),IF((W144+X144)*(1+Scenario!$B$12/12)-Y144&lt;0,"INSUFFICIENT FUNDS",(W144+X144)*(1+Scenario!$B$12/12)-Y144),"INSUFFICIENT FUNDS")))</f>
        <v/>
      </c>
      <c r="AA144" s="6" t="str">
        <f>IF(V144&gt;Scenario!$B$11,"",IF(V$2&lt;&gt;"Ready",V$2,IF(ISNUMBER(Z144),AA143+Y144,"INSUFFICIENT FUNDS")))</f>
        <v/>
      </c>
      <c r="AB144" t="str">
        <f>IF(V144&gt;Scenario!$B$11,"",IF(V$2&lt;&gt;"Ready",V$2,IF(ISNUMBER(Z144),"OK","INSUFFICIENT FUNDS")))</f>
        <v/>
      </c>
      <c r="AC144">
        <v>140</v>
      </c>
      <c r="AD144" s="6" t="str">
        <f>IF(AC144&gt;Scenario!$B$11,"",IF(AC$2&lt;&gt;"Ready",AC$2,IF(AI143="OK",AG143,"INSUFFICIENT FUNDS")))</f>
        <v/>
      </c>
      <c r="AE144" s="6" t="str">
        <f>IF(AC144&gt;Scenario!$B$11,"",IF(AC$2&lt;&gt;"Ready",AC$2,IF(ISNUMBER(AD144),IF(AND(AC144&gt;=Scenario!$B$10,MOD(AC144-Scenario!$B$10,Scenario!$B$18)=0),Scenario!$B$8,0),"INSUFFICIENT FUNDS")))</f>
        <v/>
      </c>
      <c r="AF144" s="6" t="str">
        <f>IF(AC144&gt;Scenario!$B$11,"",IF(AC$2&lt;&gt;"Ready",AC$2,IF(ISNUMBER(AD144),(AD144+AE144)*(N('Option A'!$E$14)+N('Option A'!$E$15)+IF(Scenario!$B$13="Gross",0,0))/12+((N('Option A'!$E$12)+N('Option A'!$E$13))/12+IF(AND(AC144&gt;=Scenario!$B$10,MOD(AC144-Scenario!$B$10,Scenario!$B$18)=0),N('Option A'!$E$17)*N('Option A'!$E$18)+N('Option A'!$E$20),0)+IF(AC144=1,N('Option A'!$E$17)*N('Option A'!$E$19)+N('Option A'!$E$21),0)+IF(AC144=Scenario!$B$11,N('Option A'!$E$22),0)),"INSUFFICIENT FUNDS")))</f>
        <v/>
      </c>
      <c r="AG144" s="6" t="str">
        <f>IF(AC144&gt;Scenario!$B$11,"",IF(AC$2&lt;&gt;"Ready",AC$2,IF(ISNUMBER(AD144),IF((AD144+AE144)*(1+Scenario!$B$12/12)-AF144&lt;0,"INSUFFICIENT FUNDS",(AD144+AE144)*(1+Scenario!$B$12/12)-AF144),"INSUFFICIENT FUNDS")))</f>
        <v/>
      </c>
      <c r="AH144" s="6" t="str">
        <f>IF(AC144&gt;Scenario!$B$11,"",IF(AC$2&lt;&gt;"Ready",AC$2,IF(ISNUMBER(AG144),AH143+AF144,"INSUFFICIENT FUNDS")))</f>
        <v/>
      </c>
      <c r="AI144" t="str">
        <f>IF(AC144&gt;Scenario!$B$11,"",IF(AC$2&lt;&gt;"Ready",AC$2,IF(ISNUMBER(AG144),"OK","INSUFFICIENT FUNDS")))</f>
        <v/>
      </c>
      <c r="AJ144">
        <v>140</v>
      </c>
      <c r="AK144" s="6" t="str">
        <f>IF(AJ144&gt;Scenario!$B$11,"",IF(AJ$2&lt;&gt;"Ready",AJ$2,IF(AP143="OK",AN143,"INSUFFICIENT FUNDS")))</f>
        <v/>
      </c>
      <c r="AL144" s="6" t="str">
        <f>IF(AJ144&gt;Scenario!$B$11,"",IF(AJ$2&lt;&gt;"Ready",AJ$2,IF(ISNUMBER(AK144),IF(AND(AJ144&gt;=Scenario!$B$10,MOD(AJ144-Scenario!$B$10,Scenario!$B$18)=0),Scenario!$B$8,0),"INSUFFICIENT FUNDS")))</f>
        <v/>
      </c>
      <c r="AM144" s="6" t="str">
        <f>IF(AJ144&gt;Scenario!$B$11,"",IF(AJ$2&lt;&gt;"Ready",AJ$2,IF(ISNUMBER(AK144),(AK144+AL144)*(0+0+IF(Scenario!$B$13="Gross",0,0))/12+((0+0)/12+IF(AND(AJ144&gt;=Scenario!$B$10,MOD(AJ144-Scenario!$B$10,Scenario!$B$18)=0),0*0+0,0)+IF(AJ144=1,0*0+0,0)+IF(AJ144=Scenario!$B$11,0,0)),"INSUFFICIENT FUNDS")))</f>
        <v/>
      </c>
      <c r="AN144" s="6" t="str">
        <f>IF(AJ144&gt;Scenario!$B$11,"",IF(AJ$2&lt;&gt;"Ready",AJ$2,IF(ISNUMBER(AK144),IF((AK144+AL144)*(1+Scenario!$B$12/12)-AM144&lt;0,"INSUFFICIENT FUNDS",(AK144+AL144)*(1+Scenario!$B$12/12)-AM144),"INSUFFICIENT FUNDS")))</f>
        <v/>
      </c>
      <c r="AO144" s="6" t="str">
        <f>IF(AJ144&gt;Scenario!$B$11,"",IF(AJ$2&lt;&gt;"Ready",AJ$2,IF(ISNUMBER(AN144),AO143+AM144,"INSUFFICIENT FUNDS")))</f>
        <v/>
      </c>
      <c r="AP144" t="str">
        <f>IF(AJ144&gt;Scenario!$B$11,"",IF(AJ$2&lt;&gt;"Ready",AJ$2,IF(ISNUMBER(AN144),"OK","INSUFFICIENT FUNDS")))</f>
        <v/>
      </c>
    </row>
    <row r="145" spans="1:42" ht="32.1" customHeight="1" x14ac:dyDescent="0.2">
      <c r="A145">
        <v>141</v>
      </c>
      <c r="B145" s="6" t="str">
        <f>IF(A145&gt;Scenario!$B$11,"",IF(A$2&lt;&gt;"Ready",A$2,IF(G144="OK",E144,"INSUFFICIENT FUNDS")))</f>
        <v/>
      </c>
      <c r="C145" s="6" t="str">
        <f>IF(A145&gt;Scenario!$B$11,"",IF(A$2&lt;&gt;"Ready",A$2,IF(ISNUMBER(B145),IF(AND(A145&gt;=Scenario!$B$10,MOD(A145-Scenario!$B$10,Scenario!$B$18)=0),Scenario!$B$8,0),"INSUFFICIENT FUNDS")))</f>
        <v/>
      </c>
      <c r="D145" s="6" t="str">
        <f>IF(A145&gt;Scenario!$B$11,"",IF(A$2&lt;&gt;"Ready",A$2,IF(ISNUMBER(B145),(B145+C145)*(N('Option A'!$E$14)+N('Option A'!$E$15)+IF(Scenario!$B$13="Gross",N('Option A'!$E$16),0))/12+((N('Option A'!$E$12)+N('Option A'!$E$13))/12+IF(AND(A145&gt;=Scenario!$B$10,MOD(A145-Scenario!$B$10,Scenario!$B$18)=0),N('Option A'!$E$17)*N('Option A'!$E$18)+N('Option A'!$E$20),0)+IF(A145=1,N('Option A'!$E$17)*N('Option A'!$E$19)+N('Option A'!$E$21),0)+IF(A145=Scenario!$B$11,N('Option A'!$E$22),0)),"INSUFFICIENT FUNDS")))</f>
        <v/>
      </c>
      <c r="E145" s="6" t="str">
        <f>IF(A145&gt;Scenario!$B$11,"",IF(A$2&lt;&gt;"Ready",A$2,IF(ISNUMBER(B145),IF((B145+C145)*(1+Scenario!$B$12/12)-D145&lt;0,"INSUFFICIENT FUNDS",(B145+C145)*(1+Scenario!$B$12/12)-D145),"INSUFFICIENT FUNDS")))</f>
        <v/>
      </c>
      <c r="F145" s="6" t="str">
        <f>IF(A145&gt;Scenario!$B$11,"",IF(A$2&lt;&gt;"Ready",A$2,IF(ISNUMBER(E145),F144+D145,"INSUFFICIENT FUNDS")))</f>
        <v/>
      </c>
      <c r="G145" t="str">
        <f>IF(A145&gt;Scenario!$B$11,"",IF(A$2&lt;&gt;"Ready",A$2,IF(ISNUMBER(E145),"OK","INSUFFICIENT FUNDS")))</f>
        <v/>
      </c>
      <c r="H145">
        <v>141</v>
      </c>
      <c r="I145" s="6" t="str">
        <f>IF(H145&gt;Scenario!$B$11,"",IF(H$2&lt;&gt;"Ready",H$2,IF(N144="OK",L144,"INSUFFICIENT FUNDS")))</f>
        <v/>
      </c>
      <c r="J145" s="6" t="str">
        <f>IF(H145&gt;Scenario!$B$11,"",IF(H$2&lt;&gt;"Ready",H$2,IF(ISNUMBER(I145),IF(AND(H145&gt;=Scenario!$B$10,MOD(H145-Scenario!$B$10,Scenario!$B$18)=0),Scenario!$B$8,0),"INSUFFICIENT FUNDS")))</f>
        <v/>
      </c>
      <c r="K145" s="6" t="str">
        <f>IF(H145&gt;Scenario!$B$11,"",IF(H$2&lt;&gt;"Ready",H$2,IF(ISNUMBER(I145),(I145+J145)*(N('Option A'!$E$14)+N('Option A'!$E$15)+IF(Scenario!$B$13="Gross",N('Option A'!$E$16),0))/12+((0+0)/12+IF(AND(H145&gt;=Scenario!$B$10,MOD(H145-Scenario!$B$10,Scenario!$B$18)=0),N('Option A'!$E$17)*N('Option A'!$E$18)+N('Option A'!$E$20),0)+IF(H145=1,N('Option A'!$E$17)*N('Option A'!$E$19)+N('Option A'!$E$21),0)+IF(H145=Scenario!$B$11,N('Option A'!$E$22),0)),"INSUFFICIENT FUNDS")))</f>
        <v/>
      </c>
      <c r="L145" s="6" t="str">
        <f>IF(H145&gt;Scenario!$B$11,"",IF(H$2&lt;&gt;"Ready",H$2,IF(ISNUMBER(I145),IF((I145+J145)*(1+Scenario!$B$12/12)-K145&lt;0,"INSUFFICIENT FUNDS",(I145+J145)*(1+Scenario!$B$12/12)-K145),"INSUFFICIENT FUNDS")))</f>
        <v/>
      </c>
      <c r="M145" s="6" t="str">
        <f>IF(H145&gt;Scenario!$B$11,"",IF(H$2&lt;&gt;"Ready",H$2,IF(ISNUMBER(L145),M144+K145,"INSUFFICIENT FUNDS")))</f>
        <v/>
      </c>
      <c r="N145" t="str">
        <f>IF(H145&gt;Scenario!$B$11,"",IF(H$2&lt;&gt;"Ready",H$2,IF(ISNUMBER(L145),"OK","INSUFFICIENT FUNDS")))</f>
        <v/>
      </c>
      <c r="O145">
        <v>141</v>
      </c>
      <c r="P145" s="6" t="str">
        <f>IF(O145&gt;Scenario!$B$11,"",IF(O$2&lt;&gt;"Ready",O$2,IF(U144="OK",S144,"INSUFFICIENT FUNDS")))</f>
        <v/>
      </c>
      <c r="Q145" s="6" t="str">
        <f>IF(O145&gt;Scenario!$B$11,"",IF(O$2&lt;&gt;"Ready",O$2,IF(ISNUMBER(P145),IF(AND(O145&gt;=Scenario!$B$10,MOD(O145-Scenario!$B$10,Scenario!$B$18)=0),Scenario!$B$8,0),"INSUFFICIENT FUNDS")))</f>
        <v/>
      </c>
      <c r="R145" s="6" t="str">
        <f>IF(O145&gt;Scenario!$B$11,"",IF(O$2&lt;&gt;"Ready",O$2,IF(ISNUMBER(P145),(P145+Q145)*(0+N('Option A'!$E$15)+IF(Scenario!$B$13="Gross",N('Option A'!$E$16),0))/12+((N('Option A'!$E$12)+N('Option A'!$E$13))/12+IF(AND(O145&gt;=Scenario!$B$10,MOD(O145-Scenario!$B$10,Scenario!$B$18)=0),N('Option A'!$E$17)*N('Option A'!$E$18)+N('Option A'!$E$20),0)+IF(O145=1,N('Option A'!$E$17)*N('Option A'!$E$19)+N('Option A'!$E$21),0)+IF(O145=Scenario!$B$11,N('Option A'!$E$22),0)),"INSUFFICIENT FUNDS")))</f>
        <v/>
      </c>
      <c r="S145" s="6" t="str">
        <f>IF(O145&gt;Scenario!$B$11,"",IF(O$2&lt;&gt;"Ready",O$2,IF(ISNUMBER(P145),IF((P145+Q145)*(1+Scenario!$B$12/12)-R145&lt;0,"INSUFFICIENT FUNDS",(P145+Q145)*(1+Scenario!$B$12/12)-R145),"INSUFFICIENT FUNDS")))</f>
        <v/>
      </c>
      <c r="T145" s="6" t="str">
        <f>IF(O145&gt;Scenario!$B$11,"",IF(O$2&lt;&gt;"Ready",O$2,IF(ISNUMBER(S145),T144+R145,"INSUFFICIENT FUNDS")))</f>
        <v/>
      </c>
      <c r="U145" t="str">
        <f>IF(O145&gt;Scenario!$B$11,"",IF(O$2&lt;&gt;"Ready",O$2,IF(ISNUMBER(S145),"OK","INSUFFICIENT FUNDS")))</f>
        <v/>
      </c>
      <c r="V145">
        <v>141</v>
      </c>
      <c r="W145" s="6" t="str">
        <f>IF(V145&gt;Scenario!$B$11,"",IF(V$2&lt;&gt;"Ready",V$2,IF(AB144="OK",Z144,"INSUFFICIENT FUNDS")))</f>
        <v/>
      </c>
      <c r="X145" s="6" t="str">
        <f>IF(V145&gt;Scenario!$B$11,"",IF(V$2&lt;&gt;"Ready",V$2,IF(ISNUMBER(W145),IF(AND(V145&gt;=Scenario!$B$10,MOD(V145-Scenario!$B$10,Scenario!$B$18)=0),Scenario!$B$8,0),"INSUFFICIENT FUNDS")))</f>
        <v/>
      </c>
      <c r="Y145" s="6" t="str">
        <f>IF(V145&gt;Scenario!$B$11,"",IF(V$2&lt;&gt;"Ready",V$2,IF(ISNUMBER(W145),(W145+X145)*(N('Option A'!$E$14)+N('Option A'!$E$15)+IF(Scenario!$B$13="Gross",N('Option A'!$E$16),0))/12+((N('Option A'!$E$12)+N('Option A'!$E$13))/12+IF(AND(V145&gt;=Scenario!$B$10,MOD(V145-Scenario!$B$10,Scenario!$B$18)=0),0*0+0,0)+IF(V145=1,0*0+0,0)+IF(V145=Scenario!$B$11,0,0)),"INSUFFICIENT FUNDS")))</f>
        <v/>
      </c>
      <c r="Z145" s="6" t="str">
        <f>IF(V145&gt;Scenario!$B$11,"",IF(V$2&lt;&gt;"Ready",V$2,IF(ISNUMBER(W145),IF((W145+X145)*(1+Scenario!$B$12/12)-Y145&lt;0,"INSUFFICIENT FUNDS",(W145+X145)*(1+Scenario!$B$12/12)-Y145),"INSUFFICIENT FUNDS")))</f>
        <v/>
      </c>
      <c r="AA145" s="6" t="str">
        <f>IF(V145&gt;Scenario!$B$11,"",IF(V$2&lt;&gt;"Ready",V$2,IF(ISNUMBER(Z145),AA144+Y145,"INSUFFICIENT FUNDS")))</f>
        <v/>
      </c>
      <c r="AB145" t="str">
        <f>IF(V145&gt;Scenario!$B$11,"",IF(V$2&lt;&gt;"Ready",V$2,IF(ISNUMBER(Z145),"OK","INSUFFICIENT FUNDS")))</f>
        <v/>
      </c>
      <c r="AC145">
        <v>141</v>
      </c>
      <c r="AD145" s="6" t="str">
        <f>IF(AC145&gt;Scenario!$B$11,"",IF(AC$2&lt;&gt;"Ready",AC$2,IF(AI144="OK",AG144,"INSUFFICIENT FUNDS")))</f>
        <v/>
      </c>
      <c r="AE145" s="6" t="str">
        <f>IF(AC145&gt;Scenario!$B$11,"",IF(AC$2&lt;&gt;"Ready",AC$2,IF(ISNUMBER(AD145),IF(AND(AC145&gt;=Scenario!$B$10,MOD(AC145-Scenario!$B$10,Scenario!$B$18)=0),Scenario!$B$8,0),"INSUFFICIENT FUNDS")))</f>
        <v/>
      </c>
      <c r="AF145" s="6" t="str">
        <f>IF(AC145&gt;Scenario!$B$11,"",IF(AC$2&lt;&gt;"Ready",AC$2,IF(ISNUMBER(AD145),(AD145+AE145)*(N('Option A'!$E$14)+N('Option A'!$E$15)+IF(Scenario!$B$13="Gross",0,0))/12+((N('Option A'!$E$12)+N('Option A'!$E$13))/12+IF(AND(AC145&gt;=Scenario!$B$10,MOD(AC145-Scenario!$B$10,Scenario!$B$18)=0),N('Option A'!$E$17)*N('Option A'!$E$18)+N('Option A'!$E$20),0)+IF(AC145=1,N('Option A'!$E$17)*N('Option A'!$E$19)+N('Option A'!$E$21),0)+IF(AC145=Scenario!$B$11,N('Option A'!$E$22),0)),"INSUFFICIENT FUNDS")))</f>
        <v/>
      </c>
      <c r="AG145" s="6" t="str">
        <f>IF(AC145&gt;Scenario!$B$11,"",IF(AC$2&lt;&gt;"Ready",AC$2,IF(ISNUMBER(AD145),IF((AD145+AE145)*(1+Scenario!$B$12/12)-AF145&lt;0,"INSUFFICIENT FUNDS",(AD145+AE145)*(1+Scenario!$B$12/12)-AF145),"INSUFFICIENT FUNDS")))</f>
        <v/>
      </c>
      <c r="AH145" s="6" t="str">
        <f>IF(AC145&gt;Scenario!$B$11,"",IF(AC$2&lt;&gt;"Ready",AC$2,IF(ISNUMBER(AG145),AH144+AF145,"INSUFFICIENT FUNDS")))</f>
        <v/>
      </c>
      <c r="AI145" t="str">
        <f>IF(AC145&gt;Scenario!$B$11,"",IF(AC$2&lt;&gt;"Ready",AC$2,IF(ISNUMBER(AG145),"OK","INSUFFICIENT FUNDS")))</f>
        <v/>
      </c>
      <c r="AJ145">
        <v>141</v>
      </c>
      <c r="AK145" s="6" t="str">
        <f>IF(AJ145&gt;Scenario!$B$11,"",IF(AJ$2&lt;&gt;"Ready",AJ$2,IF(AP144="OK",AN144,"INSUFFICIENT FUNDS")))</f>
        <v/>
      </c>
      <c r="AL145" s="6" t="str">
        <f>IF(AJ145&gt;Scenario!$B$11,"",IF(AJ$2&lt;&gt;"Ready",AJ$2,IF(ISNUMBER(AK145),IF(AND(AJ145&gt;=Scenario!$B$10,MOD(AJ145-Scenario!$B$10,Scenario!$B$18)=0),Scenario!$B$8,0),"INSUFFICIENT FUNDS")))</f>
        <v/>
      </c>
      <c r="AM145" s="6" t="str">
        <f>IF(AJ145&gt;Scenario!$B$11,"",IF(AJ$2&lt;&gt;"Ready",AJ$2,IF(ISNUMBER(AK145),(AK145+AL145)*(0+0+IF(Scenario!$B$13="Gross",0,0))/12+((0+0)/12+IF(AND(AJ145&gt;=Scenario!$B$10,MOD(AJ145-Scenario!$B$10,Scenario!$B$18)=0),0*0+0,0)+IF(AJ145=1,0*0+0,0)+IF(AJ145=Scenario!$B$11,0,0)),"INSUFFICIENT FUNDS")))</f>
        <v/>
      </c>
      <c r="AN145" s="6" t="str">
        <f>IF(AJ145&gt;Scenario!$B$11,"",IF(AJ$2&lt;&gt;"Ready",AJ$2,IF(ISNUMBER(AK145),IF((AK145+AL145)*(1+Scenario!$B$12/12)-AM145&lt;0,"INSUFFICIENT FUNDS",(AK145+AL145)*(1+Scenario!$B$12/12)-AM145),"INSUFFICIENT FUNDS")))</f>
        <v/>
      </c>
      <c r="AO145" s="6" t="str">
        <f>IF(AJ145&gt;Scenario!$B$11,"",IF(AJ$2&lt;&gt;"Ready",AJ$2,IF(ISNUMBER(AN145),AO144+AM145,"INSUFFICIENT FUNDS")))</f>
        <v/>
      </c>
      <c r="AP145" t="str">
        <f>IF(AJ145&gt;Scenario!$B$11,"",IF(AJ$2&lt;&gt;"Ready",AJ$2,IF(ISNUMBER(AN145),"OK","INSUFFICIENT FUNDS")))</f>
        <v/>
      </c>
    </row>
    <row r="146" spans="1:42" ht="32.1" customHeight="1" x14ac:dyDescent="0.2">
      <c r="A146">
        <v>142</v>
      </c>
      <c r="B146" s="6" t="str">
        <f>IF(A146&gt;Scenario!$B$11,"",IF(A$2&lt;&gt;"Ready",A$2,IF(G145="OK",E145,"INSUFFICIENT FUNDS")))</f>
        <v/>
      </c>
      <c r="C146" s="6" t="str">
        <f>IF(A146&gt;Scenario!$B$11,"",IF(A$2&lt;&gt;"Ready",A$2,IF(ISNUMBER(B146),IF(AND(A146&gt;=Scenario!$B$10,MOD(A146-Scenario!$B$10,Scenario!$B$18)=0),Scenario!$B$8,0),"INSUFFICIENT FUNDS")))</f>
        <v/>
      </c>
      <c r="D146" s="6" t="str">
        <f>IF(A146&gt;Scenario!$B$11,"",IF(A$2&lt;&gt;"Ready",A$2,IF(ISNUMBER(B146),(B146+C146)*(N('Option A'!$E$14)+N('Option A'!$E$15)+IF(Scenario!$B$13="Gross",N('Option A'!$E$16),0))/12+((N('Option A'!$E$12)+N('Option A'!$E$13))/12+IF(AND(A146&gt;=Scenario!$B$10,MOD(A146-Scenario!$B$10,Scenario!$B$18)=0),N('Option A'!$E$17)*N('Option A'!$E$18)+N('Option A'!$E$20),0)+IF(A146=1,N('Option A'!$E$17)*N('Option A'!$E$19)+N('Option A'!$E$21),0)+IF(A146=Scenario!$B$11,N('Option A'!$E$22),0)),"INSUFFICIENT FUNDS")))</f>
        <v/>
      </c>
      <c r="E146" s="6" t="str">
        <f>IF(A146&gt;Scenario!$B$11,"",IF(A$2&lt;&gt;"Ready",A$2,IF(ISNUMBER(B146),IF((B146+C146)*(1+Scenario!$B$12/12)-D146&lt;0,"INSUFFICIENT FUNDS",(B146+C146)*(1+Scenario!$B$12/12)-D146),"INSUFFICIENT FUNDS")))</f>
        <v/>
      </c>
      <c r="F146" s="6" t="str">
        <f>IF(A146&gt;Scenario!$B$11,"",IF(A$2&lt;&gt;"Ready",A$2,IF(ISNUMBER(E146),F145+D146,"INSUFFICIENT FUNDS")))</f>
        <v/>
      </c>
      <c r="G146" t="str">
        <f>IF(A146&gt;Scenario!$B$11,"",IF(A$2&lt;&gt;"Ready",A$2,IF(ISNUMBER(E146),"OK","INSUFFICIENT FUNDS")))</f>
        <v/>
      </c>
      <c r="H146">
        <v>142</v>
      </c>
      <c r="I146" s="6" t="str">
        <f>IF(H146&gt;Scenario!$B$11,"",IF(H$2&lt;&gt;"Ready",H$2,IF(N145="OK",L145,"INSUFFICIENT FUNDS")))</f>
        <v/>
      </c>
      <c r="J146" s="6" t="str">
        <f>IF(H146&gt;Scenario!$B$11,"",IF(H$2&lt;&gt;"Ready",H$2,IF(ISNUMBER(I146),IF(AND(H146&gt;=Scenario!$B$10,MOD(H146-Scenario!$B$10,Scenario!$B$18)=0),Scenario!$B$8,0),"INSUFFICIENT FUNDS")))</f>
        <v/>
      </c>
      <c r="K146" s="6" t="str">
        <f>IF(H146&gt;Scenario!$B$11,"",IF(H$2&lt;&gt;"Ready",H$2,IF(ISNUMBER(I146),(I146+J146)*(N('Option A'!$E$14)+N('Option A'!$E$15)+IF(Scenario!$B$13="Gross",N('Option A'!$E$16),0))/12+((0+0)/12+IF(AND(H146&gt;=Scenario!$B$10,MOD(H146-Scenario!$B$10,Scenario!$B$18)=0),N('Option A'!$E$17)*N('Option A'!$E$18)+N('Option A'!$E$20),0)+IF(H146=1,N('Option A'!$E$17)*N('Option A'!$E$19)+N('Option A'!$E$21),0)+IF(H146=Scenario!$B$11,N('Option A'!$E$22),0)),"INSUFFICIENT FUNDS")))</f>
        <v/>
      </c>
      <c r="L146" s="6" t="str">
        <f>IF(H146&gt;Scenario!$B$11,"",IF(H$2&lt;&gt;"Ready",H$2,IF(ISNUMBER(I146),IF((I146+J146)*(1+Scenario!$B$12/12)-K146&lt;0,"INSUFFICIENT FUNDS",(I146+J146)*(1+Scenario!$B$12/12)-K146),"INSUFFICIENT FUNDS")))</f>
        <v/>
      </c>
      <c r="M146" s="6" t="str">
        <f>IF(H146&gt;Scenario!$B$11,"",IF(H$2&lt;&gt;"Ready",H$2,IF(ISNUMBER(L146),M145+K146,"INSUFFICIENT FUNDS")))</f>
        <v/>
      </c>
      <c r="N146" t="str">
        <f>IF(H146&gt;Scenario!$B$11,"",IF(H$2&lt;&gt;"Ready",H$2,IF(ISNUMBER(L146),"OK","INSUFFICIENT FUNDS")))</f>
        <v/>
      </c>
      <c r="O146">
        <v>142</v>
      </c>
      <c r="P146" s="6" t="str">
        <f>IF(O146&gt;Scenario!$B$11,"",IF(O$2&lt;&gt;"Ready",O$2,IF(U145="OK",S145,"INSUFFICIENT FUNDS")))</f>
        <v/>
      </c>
      <c r="Q146" s="6" t="str">
        <f>IF(O146&gt;Scenario!$B$11,"",IF(O$2&lt;&gt;"Ready",O$2,IF(ISNUMBER(P146),IF(AND(O146&gt;=Scenario!$B$10,MOD(O146-Scenario!$B$10,Scenario!$B$18)=0),Scenario!$B$8,0),"INSUFFICIENT FUNDS")))</f>
        <v/>
      </c>
      <c r="R146" s="6" t="str">
        <f>IF(O146&gt;Scenario!$B$11,"",IF(O$2&lt;&gt;"Ready",O$2,IF(ISNUMBER(P146),(P146+Q146)*(0+N('Option A'!$E$15)+IF(Scenario!$B$13="Gross",N('Option A'!$E$16),0))/12+((N('Option A'!$E$12)+N('Option A'!$E$13))/12+IF(AND(O146&gt;=Scenario!$B$10,MOD(O146-Scenario!$B$10,Scenario!$B$18)=0),N('Option A'!$E$17)*N('Option A'!$E$18)+N('Option A'!$E$20),0)+IF(O146=1,N('Option A'!$E$17)*N('Option A'!$E$19)+N('Option A'!$E$21),0)+IF(O146=Scenario!$B$11,N('Option A'!$E$22),0)),"INSUFFICIENT FUNDS")))</f>
        <v/>
      </c>
      <c r="S146" s="6" t="str">
        <f>IF(O146&gt;Scenario!$B$11,"",IF(O$2&lt;&gt;"Ready",O$2,IF(ISNUMBER(P146),IF((P146+Q146)*(1+Scenario!$B$12/12)-R146&lt;0,"INSUFFICIENT FUNDS",(P146+Q146)*(1+Scenario!$B$12/12)-R146),"INSUFFICIENT FUNDS")))</f>
        <v/>
      </c>
      <c r="T146" s="6" t="str">
        <f>IF(O146&gt;Scenario!$B$11,"",IF(O$2&lt;&gt;"Ready",O$2,IF(ISNUMBER(S146),T145+R146,"INSUFFICIENT FUNDS")))</f>
        <v/>
      </c>
      <c r="U146" t="str">
        <f>IF(O146&gt;Scenario!$B$11,"",IF(O$2&lt;&gt;"Ready",O$2,IF(ISNUMBER(S146),"OK","INSUFFICIENT FUNDS")))</f>
        <v/>
      </c>
      <c r="V146">
        <v>142</v>
      </c>
      <c r="W146" s="6" t="str">
        <f>IF(V146&gt;Scenario!$B$11,"",IF(V$2&lt;&gt;"Ready",V$2,IF(AB145="OK",Z145,"INSUFFICIENT FUNDS")))</f>
        <v/>
      </c>
      <c r="X146" s="6" t="str">
        <f>IF(V146&gt;Scenario!$B$11,"",IF(V$2&lt;&gt;"Ready",V$2,IF(ISNUMBER(W146),IF(AND(V146&gt;=Scenario!$B$10,MOD(V146-Scenario!$B$10,Scenario!$B$18)=0),Scenario!$B$8,0),"INSUFFICIENT FUNDS")))</f>
        <v/>
      </c>
      <c r="Y146" s="6" t="str">
        <f>IF(V146&gt;Scenario!$B$11,"",IF(V$2&lt;&gt;"Ready",V$2,IF(ISNUMBER(W146),(W146+X146)*(N('Option A'!$E$14)+N('Option A'!$E$15)+IF(Scenario!$B$13="Gross",N('Option A'!$E$16),0))/12+((N('Option A'!$E$12)+N('Option A'!$E$13))/12+IF(AND(V146&gt;=Scenario!$B$10,MOD(V146-Scenario!$B$10,Scenario!$B$18)=0),0*0+0,0)+IF(V146=1,0*0+0,0)+IF(V146=Scenario!$B$11,0,0)),"INSUFFICIENT FUNDS")))</f>
        <v/>
      </c>
      <c r="Z146" s="6" t="str">
        <f>IF(V146&gt;Scenario!$B$11,"",IF(V$2&lt;&gt;"Ready",V$2,IF(ISNUMBER(W146),IF((W146+X146)*(1+Scenario!$B$12/12)-Y146&lt;0,"INSUFFICIENT FUNDS",(W146+X146)*(1+Scenario!$B$12/12)-Y146),"INSUFFICIENT FUNDS")))</f>
        <v/>
      </c>
      <c r="AA146" s="6" t="str">
        <f>IF(V146&gt;Scenario!$B$11,"",IF(V$2&lt;&gt;"Ready",V$2,IF(ISNUMBER(Z146),AA145+Y146,"INSUFFICIENT FUNDS")))</f>
        <v/>
      </c>
      <c r="AB146" t="str">
        <f>IF(V146&gt;Scenario!$B$11,"",IF(V$2&lt;&gt;"Ready",V$2,IF(ISNUMBER(Z146),"OK","INSUFFICIENT FUNDS")))</f>
        <v/>
      </c>
      <c r="AC146">
        <v>142</v>
      </c>
      <c r="AD146" s="6" t="str">
        <f>IF(AC146&gt;Scenario!$B$11,"",IF(AC$2&lt;&gt;"Ready",AC$2,IF(AI145="OK",AG145,"INSUFFICIENT FUNDS")))</f>
        <v/>
      </c>
      <c r="AE146" s="6" t="str">
        <f>IF(AC146&gt;Scenario!$B$11,"",IF(AC$2&lt;&gt;"Ready",AC$2,IF(ISNUMBER(AD146),IF(AND(AC146&gt;=Scenario!$B$10,MOD(AC146-Scenario!$B$10,Scenario!$B$18)=0),Scenario!$B$8,0),"INSUFFICIENT FUNDS")))</f>
        <v/>
      </c>
      <c r="AF146" s="6" t="str">
        <f>IF(AC146&gt;Scenario!$B$11,"",IF(AC$2&lt;&gt;"Ready",AC$2,IF(ISNUMBER(AD146),(AD146+AE146)*(N('Option A'!$E$14)+N('Option A'!$E$15)+IF(Scenario!$B$13="Gross",0,0))/12+((N('Option A'!$E$12)+N('Option A'!$E$13))/12+IF(AND(AC146&gt;=Scenario!$B$10,MOD(AC146-Scenario!$B$10,Scenario!$B$18)=0),N('Option A'!$E$17)*N('Option A'!$E$18)+N('Option A'!$E$20),0)+IF(AC146=1,N('Option A'!$E$17)*N('Option A'!$E$19)+N('Option A'!$E$21),0)+IF(AC146=Scenario!$B$11,N('Option A'!$E$22),0)),"INSUFFICIENT FUNDS")))</f>
        <v/>
      </c>
      <c r="AG146" s="6" t="str">
        <f>IF(AC146&gt;Scenario!$B$11,"",IF(AC$2&lt;&gt;"Ready",AC$2,IF(ISNUMBER(AD146),IF((AD146+AE146)*(1+Scenario!$B$12/12)-AF146&lt;0,"INSUFFICIENT FUNDS",(AD146+AE146)*(1+Scenario!$B$12/12)-AF146),"INSUFFICIENT FUNDS")))</f>
        <v/>
      </c>
      <c r="AH146" s="6" t="str">
        <f>IF(AC146&gt;Scenario!$B$11,"",IF(AC$2&lt;&gt;"Ready",AC$2,IF(ISNUMBER(AG146),AH145+AF146,"INSUFFICIENT FUNDS")))</f>
        <v/>
      </c>
      <c r="AI146" t="str">
        <f>IF(AC146&gt;Scenario!$B$11,"",IF(AC$2&lt;&gt;"Ready",AC$2,IF(ISNUMBER(AG146),"OK","INSUFFICIENT FUNDS")))</f>
        <v/>
      </c>
      <c r="AJ146">
        <v>142</v>
      </c>
      <c r="AK146" s="6" t="str">
        <f>IF(AJ146&gt;Scenario!$B$11,"",IF(AJ$2&lt;&gt;"Ready",AJ$2,IF(AP145="OK",AN145,"INSUFFICIENT FUNDS")))</f>
        <v/>
      </c>
      <c r="AL146" s="6" t="str">
        <f>IF(AJ146&gt;Scenario!$B$11,"",IF(AJ$2&lt;&gt;"Ready",AJ$2,IF(ISNUMBER(AK146),IF(AND(AJ146&gt;=Scenario!$B$10,MOD(AJ146-Scenario!$B$10,Scenario!$B$18)=0),Scenario!$B$8,0),"INSUFFICIENT FUNDS")))</f>
        <v/>
      </c>
      <c r="AM146" s="6" t="str">
        <f>IF(AJ146&gt;Scenario!$B$11,"",IF(AJ$2&lt;&gt;"Ready",AJ$2,IF(ISNUMBER(AK146),(AK146+AL146)*(0+0+IF(Scenario!$B$13="Gross",0,0))/12+((0+0)/12+IF(AND(AJ146&gt;=Scenario!$B$10,MOD(AJ146-Scenario!$B$10,Scenario!$B$18)=0),0*0+0,0)+IF(AJ146=1,0*0+0,0)+IF(AJ146=Scenario!$B$11,0,0)),"INSUFFICIENT FUNDS")))</f>
        <v/>
      </c>
      <c r="AN146" s="6" t="str">
        <f>IF(AJ146&gt;Scenario!$B$11,"",IF(AJ$2&lt;&gt;"Ready",AJ$2,IF(ISNUMBER(AK146),IF((AK146+AL146)*(1+Scenario!$B$12/12)-AM146&lt;0,"INSUFFICIENT FUNDS",(AK146+AL146)*(1+Scenario!$B$12/12)-AM146),"INSUFFICIENT FUNDS")))</f>
        <v/>
      </c>
      <c r="AO146" s="6" t="str">
        <f>IF(AJ146&gt;Scenario!$B$11,"",IF(AJ$2&lt;&gt;"Ready",AJ$2,IF(ISNUMBER(AN146),AO145+AM146,"INSUFFICIENT FUNDS")))</f>
        <v/>
      </c>
      <c r="AP146" t="str">
        <f>IF(AJ146&gt;Scenario!$B$11,"",IF(AJ$2&lt;&gt;"Ready",AJ$2,IF(ISNUMBER(AN146),"OK","INSUFFICIENT FUNDS")))</f>
        <v/>
      </c>
    </row>
    <row r="147" spans="1:42" ht="32.1" customHeight="1" x14ac:dyDescent="0.2">
      <c r="A147">
        <v>143</v>
      </c>
      <c r="B147" s="6" t="str">
        <f>IF(A147&gt;Scenario!$B$11,"",IF(A$2&lt;&gt;"Ready",A$2,IF(G146="OK",E146,"INSUFFICIENT FUNDS")))</f>
        <v/>
      </c>
      <c r="C147" s="6" t="str">
        <f>IF(A147&gt;Scenario!$B$11,"",IF(A$2&lt;&gt;"Ready",A$2,IF(ISNUMBER(B147),IF(AND(A147&gt;=Scenario!$B$10,MOD(A147-Scenario!$B$10,Scenario!$B$18)=0),Scenario!$B$8,0),"INSUFFICIENT FUNDS")))</f>
        <v/>
      </c>
      <c r="D147" s="6" t="str">
        <f>IF(A147&gt;Scenario!$B$11,"",IF(A$2&lt;&gt;"Ready",A$2,IF(ISNUMBER(B147),(B147+C147)*(N('Option A'!$E$14)+N('Option A'!$E$15)+IF(Scenario!$B$13="Gross",N('Option A'!$E$16),0))/12+((N('Option A'!$E$12)+N('Option A'!$E$13))/12+IF(AND(A147&gt;=Scenario!$B$10,MOD(A147-Scenario!$B$10,Scenario!$B$18)=0),N('Option A'!$E$17)*N('Option A'!$E$18)+N('Option A'!$E$20),0)+IF(A147=1,N('Option A'!$E$17)*N('Option A'!$E$19)+N('Option A'!$E$21),0)+IF(A147=Scenario!$B$11,N('Option A'!$E$22),0)),"INSUFFICIENT FUNDS")))</f>
        <v/>
      </c>
      <c r="E147" s="6" t="str">
        <f>IF(A147&gt;Scenario!$B$11,"",IF(A$2&lt;&gt;"Ready",A$2,IF(ISNUMBER(B147),IF((B147+C147)*(1+Scenario!$B$12/12)-D147&lt;0,"INSUFFICIENT FUNDS",(B147+C147)*(1+Scenario!$B$12/12)-D147),"INSUFFICIENT FUNDS")))</f>
        <v/>
      </c>
      <c r="F147" s="6" t="str">
        <f>IF(A147&gt;Scenario!$B$11,"",IF(A$2&lt;&gt;"Ready",A$2,IF(ISNUMBER(E147),F146+D147,"INSUFFICIENT FUNDS")))</f>
        <v/>
      </c>
      <c r="G147" t="str">
        <f>IF(A147&gt;Scenario!$B$11,"",IF(A$2&lt;&gt;"Ready",A$2,IF(ISNUMBER(E147),"OK","INSUFFICIENT FUNDS")))</f>
        <v/>
      </c>
      <c r="H147">
        <v>143</v>
      </c>
      <c r="I147" s="6" t="str">
        <f>IF(H147&gt;Scenario!$B$11,"",IF(H$2&lt;&gt;"Ready",H$2,IF(N146="OK",L146,"INSUFFICIENT FUNDS")))</f>
        <v/>
      </c>
      <c r="J147" s="6" t="str">
        <f>IF(H147&gt;Scenario!$B$11,"",IF(H$2&lt;&gt;"Ready",H$2,IF(ISNUMBER(I147),IF(AND(H147&gt;=Scenario!$B$10,MOD(H147-Scenario!$B$10,Scenario!$B$18)=0),Scenario!$B$8,0),"INSUFFICIENT FUNDS")))</f>
        <v/>
      </c>
      <c r="K147" s="6" t="str">
        <f>IF(H147&gt;Scenario!$B$11,"",IF(H$2&lt;&gt;"Ready",H$2,IF(ISNUMBER(I147),(I147+J147)*(N('Option A'!$E$14)+N('Option A'!$E$15)+IF(Scenario!$B$13="Gross",N('Option A'!$E$16),0))/12+((0+0)/12+IF(AND(H147&gt;=Scenario!$B$10,MOD(H147-Scenario!$B$10,Scenario!$B$18)=0),N('Option A'!$E$17)*N('Option A'!$E$18)+N('Option A'!$E$20),0)+IF(H147=1,N('Option A'!$E$17)*N('Option A'!$E$19)+N('Option A'!$E$21),0)+IF(H147=Scenario!$B$11,N('Option A'!$E$22),0)),"INSUFFICIENT FUNDS")))</f>
        <v/>
      </c>
      <c r="L147" s="6" t="str">
        <f>IF(H147&gt;Scenario!$B$11,"",IF(H$2&lt;&gt;"Ready",H$2,IF(ISNUMBER(I147),IF((I147+J147)*(1+Scenario!$B$12/12)-K147&lt;0,"INSUFFICIENT FUNDS",(I147+J147)*(1+Scenario!$B$12/12)-K147),"INSUFFICIENT FUNDS")))</f>
        <v/>
      </c>
      <c r="M147" s="6" t="str">
        <f>IF(H147&gt;Scenario!$B$11,"",IF(H$2&lt;&gt;"Ready",H$2,IF(ISNUMBER(L147),M146+K147,"INSUFFICIENT FUNDS")))</f>
        <v/>
      </c>
      <c r="N147" t="str">
        <f>IF(H147&gt;Scenario!$B$11,"",IF(H$2&lt;&gt;"Ready",H$2,IF(ISNUMBER(L147),"OK","INSUFFICIENT FUNDS")))</f>
        <v/>
      </c>
      <c r="O147">
        <v>143</v>
      </c>
      <c r="P147" s="6" t="str">
        <f>IF(O147&gt;Scenario!$B$11,"",IF(O$2&lt;&gt;"Ready",O$2,IF(U146="OK",S146,"INSUFFICIENT FUNDS")))</f>
        <v/>
      </c>
      <c r="Q147" s="6" t="str">
        <f>IF(O147&gt;Scenario!$B$11,"",IF(O$2&lt;&gt;"Ready",O$2,IF(ISNUMBER(P147),IF(AND(O147&gt;=Scenario!$B$10,MOD(O147-Scenario!$B$10,Scenario!$B$18)=0),Scenario!$B$8,0),"INSUFFICIENT FUNDS")))</f>
        <v/>
      </c>
      <c r="R147" s="6" t="str">
        <f>IF(O147&gt;Scenario!$B$11,"",IF(O$2&lt;&gt;"Ready",O$2,IF(ISNUMBER(P147),(P147+Q147)*(0+N('Option A'!$E$15)+IF(Scenario!$B$13="Gross",N('Option A'!$E$16),0))/12+((N('Option A'!$E$12)+N('Option A'!$E$13))/12+IF(AND(O147&gt;=Scenario!$B$10,MOD(O147-Scenario!$B$10,Scenario!$B$18)=0),N('Option A'!$E$17)*N('Option A'!$E$18)+N('Option A'!$E$20),0)+IF(O147=1,N('Option A'!$E$17)*N('Option A'!$E$19)+N('Option A'!$E$21),0)+IF(O147=Scenario!$B$11,N('Option A'!$E$22),0)),"INSUFFICIENT FUNDS")))</f>
        <v/>
      </c>
      <c r="S147" s="6" t="str">
        <f>IF(O147&gt;Scenario!$B$11,"",IF(O$2&lt;&gt;"Ready",O$2,IF(ISNUMBER(P147),IF((P147+Q147)*(1+Scenario!$B$12/12)-R147&lt;0,"INSUFFICIENT FUNDS",(P147+Q147)*(1+Scenario!$B$12/12)-R147),"INSUFFICIENT FUNDS")))</f>
        <v/>
      </c>
      <c r="T147" s="6" t="str">
        <f>IF(O147&gt;Scenario!$B$11,"",IF(O$2&lt;&gt;"Ready",O$2,IF(ISNUMBER(S147),T146+R147,"INSUFFICIENT FUNDS")))</f>
        <v/>
      </c>
      <c r="U147" t="str">
        <f>IF(O147&gt;Scenario!$B$11,"",IF(O$2&lt;&gt;"Ready",O$2,IF(ISNUMBER(S147),"OK","INSUFFICIENT FUNDS")))</f>
        <v/>
      </c>
      <c r="V147">
        <v>143</v>
      </c>
      <c r="W147" s="6" t="str">
        <f>IF(V147&gt;Scenario!$B$11,"",IF(V$2&lt;&gt;"Ready",V$2,IF(AB146="OK",Z146,"INSUFFICIENT FUNDS")))</f>
        <v/>
      </c>
      <c r="X147" s="6" t="str">
        <f>IF(V147&gt;Scenario!$B$11,"",IF(V$2&lt;&gt;"Ready",V$2,IF(ISNUMBER(W147),IF(AND(V147&gt;=Scenario!$B$10,MOD(V147-Scenario!$B$10,Scenario!$B$18)=0),Scenario!$B$8,0),"INSUFFICIENT FUNDS")))</f>
        <v/>
      </c>
      <c r="Y147" s="6" t="str">
        <f>IF(V147&gt;Scenario!$B$11,"",IF(V$2&lt;&gt;"Ready",V$2,IF(ISNUMBER(W147),(W147+X147)*(N('Option A'!$E$14)+N('Option A'!$E$15)+IF(Scenario!$B$13="Gross",N('Option A'!$E$16),0))/12+((N('Option A'!$E$12)+N('Option A'!$E$13))/12+IF(AND(V147&gt;=Scenario!$B$10,MOD(V147-Scenario!$B$10,Scenario!$B$18)=0),0*0+0,0)+IF(V147=1,0*0+0,0)+IF(V147=Scenario!$B$11,0,0)),"INSUFFICIENT FUNDS")))</f>
        <v/>
      </c>
      <c r="Z147" s="6" t="str">
        <f>IF(V147&gt;Scenario!$B$11,"",IF(V$2&lt;&gt;"Ready",V$2,IF(ISNUMBER(W147),IF((W147+X147)*(1+Scenario!$B$12/12)-Y147&lt;0,"INSUFFICIENT FUNDS",(W147+X147)*(1+Scenario!$B$12/12)-Y147),"INSUFFICIENT FUNDS")))</f>
        <v/>
      </c>
      <c r="AA147" s="6" t="str">
        <f>IF(V147&gt;Scenario!$B$11,"",IF(V$2&lt;&gt;"Ready",V$2,IF(ISNUMBER(Z147),AA146+Y147,"INSUFFICIENT FUNDS")))</f>
        <v/>
      </c>
      <c r="AB147" t="str">
        <f>IF(V147&gt;Scenario!$B$11,"",IF(V$2&lt;&gt;"Ready",V$2,IF(ISNUMBER(Z147),"OK","INSUFFICIENT FUNDS")))</f>
        <v/>
      </c>
      <c r="AC147">
        <v>143</v>
      </c>
      <c r="AD147" s="6" t="str">
        <f>IF(AC147&gt;Scenario!$B$11,"",IF(AC$2&lt;&gt;"Ready",AC$2,IF(AI146="OK",AG146,"INSUFFICIENT FUNDS")))</f>
        <v/>
      </c>
      <c r="AE147" s="6" t="str">
        <f>IF(AC147&gt;Scenario!$B$11,"",IF(AC$2&lt;&gt;"Ready",AC$2,IF(ISNUMBER(AD147),IF(AND(AC147&gt;=Scenario!$B$10,MOD(AC147-Scenario!$B$10,Scenario!$B$18)=0),Scenario!$B$8,0),"INSUFFICIENT FUNDS")))</f>
        <v/>
      </c>
      <c r="AF147" s="6" t="str">
        <f>IF(AC147&gt;Scenario!$B$11,"",IF(AC$2&lt;&gt;"Ready",AC$2,IF(ISNUMBER(AD147),(AD147+AE147)*(N('Option A'!$E$14)+N('Option A'!$E$15)+IF(Scenario!$B$13="Gross",0,0))/12+((N('Option A'!$E$12)+N('Option A'!$E$13))/12+IF(AND(AC147&gt;=Scenario!$B$10,MOD(AC147-Scenario!$B$10,Scenario!$B$18)=0),N('Option A'!$E$17)*N('Option A'!$E$18)+N('Option A'!$E$20),0)+IF(AC147=1,N('Option A'!$E$17)*N('Option A'!$E$19)+N('Option A'!$E$21),0)+IF(AC147=Scenario!$B$11,N('Option A'!$E$22),0)),"INSUFFICIENT FUNDS")))</f>
        <v/>
      </c>
      <c r="AG147" s="6" t="str">
        <f>IF(AC147&gt;Scenario!$B$11,"",IF(AC$2&lt;&gt;"Ready",AC$2,IF(ISNUMBER(AD147),IF((AD147+AE147)*(1+Scenario!$B$12/12)-AF147&lt;0,"INSUFFICIENT FUNDS",(AD147+AE147)*(1+Scenario!$B$12/12)-AF147),"INSUFFICIENT FUNDS")))</f>
        <v/>
      </c>
      <c r="AH147" s="6" t="str">
        <f>IF(AC147&gt;Scenario!$B$11,"",IF(AC$2&lt;&gt;"Ready",AC$2,IF(ISNUMBER(AG147),AH146+AF147,"INSUFFICIENT FUNDS")))</f>
        <v/>
      </c>
      <c r="AI147" t="str">
        <f>IF(AC147&gt;Scenario!$B$11,"",IF(AC$2&lt;&gt;"Ready",AC$2,IF(ISNUMBER(AG147),"OK","INSUFFICIENT FUNDS")))</f>
        <v/>
      </c>
      <c r="AJ147">
        <v>143</v>
      </c>
      <c r="AK147" s="6" t="str">
        <f>IF(AJ147&gt;Scenario!$B$11,"",IF(AJ$2&lt;&gt;"Ready",AJ$2,IF(AP146="OK",AN146,"INSUFFICIENT FUNDS")))</f>
        <v/>
      </c>
      <c r="AL147" s="6" t="str">
        <f>IF(AJ147&gt;Scenario!$B$11,"",IF(AJ$2&lt;&gt;"Ready",AJ$2,IF(ISNUMBER(AK147),IF(AND(AJ147&gt;=Scenario!$B$10,MOD(AJ147-Scenario!$B$10,Scenario!$B$18)=0),Scenario!$B$8,0),"INSUFFICIENT FUNDS")))</f>
        <v/>
      </c>
      <c r="AM147" s="6" t="str">
        <f>IF(AJ147&gt;Scenario!$B$11,"",IF(AJ$2&lt;&gt;"Ready",AJ$2,IF(ISNUMBER(AK147),(AK147+AL147)*(0+0+IF(Scenario!$B$13="Gross",0,0))/12+((0+0)/12+IF(AND(AJ147&gt;=Scenario!$B$10,MOD(AJ147-Scenario!$B$10,Scenario!$B$18)=0),0*0+0,0)+IF(AJ147=1,0*0+0,0)+IF(AJ147=Scenario!$B$11,0,0)),"INSUFFICIENT FUNDS")))</f>
        <v/>
      </c>
      <c r="AN147" s="6" t="str">
        <f>IF(AJ147&gt;Scenario!$B$11,"",IF(AJ$2&lt;&gt;"Ready",AJ$2,IF(ISNUMBER(AK147),IF((AK147+AL147)*(1+Scenario!$B$12/12)-AM147&lt;0,"INSUFFICIENT FUNDS",(AK147+AL147)*(1+Scenario!$B$12/12)-AM147),"INSUFFICIENT FUNDS")))</f>
        <v/>
      </c>
      <c r="AO147" s="6" t="str">
        <f>IF(AJ147&gt;Scenario!$B$11,"",IF(AJ$2&lt;&gt;"Ready",AJ$2,IF(ISNUMBER(AN147),AO146+AM147,"INSUFFICIENT FUNDS")))</f>
        <v/>
      </c>
      <c r="AP147" t="str">
        <f>IF(AJ147&gt;Scenario!$B$11,"",IF(AJ$2&lt;&gt;"Ready",AJ$2,IF(ISNUMBER(AN147),"OK","INSUFFICIENT FUNDS")))</f>
        <v/>
      </c>
    </row>
    <row r="148" spans="1:42" ht="32.1" customHeight="1" x14ac:dyDescent="0.2">
      <c r="A148">
        <v>144</v>
      </c>
      <c r="B148" s="6" t="str">
        <f>IF(A148&gt;Scenario!$B$11,"",IF(A$2&lt;&gt;"Ready",A$2,IF(G147="OK",E147,"INSUFFICIENT FUNDS")))</f>
        <v/>
      </c>
      <c r="C148" s="6" t="str">
        <f>IF(A148&gt;Scenario!$B$11,"",IF(A$2&lt;&gt;"Ready",A$2,IF(ISNUMBER(B148),IF(AND(A148&gt;=Scenario!$B$10,MOD(A148-Scenario!$B$10,Scenario!$B$18)=0),Scenario!$B$8,0),"INSUFFICIENT FUNDS")))</f>
        <v/>
      </c>
      <c r="D148" s="6" t="str">
        <f>IF(A148&gt;Scenario!$B$11,"",IF(A$2&lt;&gt;"Ready",A$2,IF(ISNUMBER(B148),(B148+C148)*(N('Option A'!$E$14)+N('Option A'!$E$15)+IF(Scenario!$B$13="Gross",N('Option A'!$E$16),0))/12+((N('Option A'!$E$12)+N('Option A'!$E$13))/12+IF(AND(A148&gt;=Scenario!$B$10,MOD(A148-Scenario!$B$10,Scenario!$B$18)=0),N('Option A'!$E$17)*N('Option A'!$E$18)+N('Option A'!$E$20),0)+IF(A148=1,N('Option A'!$E$17)*N('Option A'!$E$19)+N('Option A'!$E$21),0)+IF(A148=Scenario!$B$11,N('Option A'!$E$22),0)),"INSUFFICIENT FUNDS")))</f>
        <v/>
      </c>
      <c r="E148" s="6" t="str">
        <f>IF(A148&gt;Scenario!$B$11,"",IF(A$2&lt;&gt;"Ready",A$2,IF(ISNUMBER(B148),IF((B148+C148)*(1+Scenario!$B$12/12)-D148&lt;0,"INSUFFICIENT FUNDS",(B148+C148)*(1+Scenario!$B$12/12)-D148),"INSUFFICIENT FUNDS")))</f>
        <v/>
      </c>
      <c r="F148" s="6" t="str">
        <f>IF(A148&gt;Scenario!$B$11,"",IF(A$2&lt;&gt;"Ready",A$2,IF(ISNUMBER(E148),F147+D148,"INSUFFICIENT FUNDS")))</f>
        <v/>
      </c>
      <c r="G148" t="str">
        <f>IF(A148&gt;Scenario!$B$11,"",IF(A$2&lt;&gt;"Ready",A$2,IF(ISNUMBER(E148),"OK","INSUFFICIENT FUNDS")))</f>
        <v/>
      </c>
      <c r="H148">
        <v>144</v>
      </c>
      <c r="I148" s="6" t="str">
        <f>IF(H148&gt;Scenario!$B$11,"",IF(H$2&lt;&gt;"Ready",H$2,IF(N147="OK",L147,"INSUFFICIENT FUNDS")))</f>
        <v/>
      </c>
      <c r="J148" s="6" t="str">
        <f>IF(H148&gt;Scenario!$B$11,"",IF(H$2&lt;&gt;"Ready",H$2,IF(ISNUMBER(I148),IF(AND(H148&gt;=Scenario!$B$10,MOD(H148-Scenario!$B$10,Scenario!$B$18)=0),Scenario!$B$8,0),"INSUFFICIENT FUNDS")))</f>
        <v/>
      </c>
      <c r="K148" s="6" t="str">
        <f>IF(H148&gt;Scenario!$B$11,"",IF(H$2&lt;&gt;"Ready",H$2,IF(ISNUMBER(I148),(I148+J148)*(N('Option A'!$E$14)+N('Option A'!$E$15)+IF(Scenario!$B$13="Gross",N('Option A'!$E$16),0))/12+((0+0)/12+IF(AND(H148&gt;=Scenario!$B$10,MOD(H148-Scenario!$B$10,Scenario!$B$18)=0),N('Option A'!$E$17)*N('Option A'!$E$18)+N('Option A'!$E$20),0)+IF(H148=1,N('Option A'!$E$17)*N('Option A'!$E$19)+N('Option A'!$E$21),0)+IF(H148=Scenario!$B$11,N('Option A'!$E$22),0)),"INSUFFICIENT FUNDS")))</f>
        <v/>
      </c>
      <c r="L148" s="6" t="str">
        <f>IF(H148&gt;Scenario!$B$11,"",IF(H$2&lt;&gt;"Ready",H$2,IF(ISNUMBER(I148),IF((I148+J148)*(1+Scenario!$B$12/12)-K148&lt;0,"INSUFFICIENT FUNDS",(I148+J148)*(1+Scenario!$B$12/12)-K148),"INSUFFICIENT FUNDS")))</f>
        <v/>
      </c>
      <c r="M148" s="6" t="str">
        <f>IF(H148&gt;Scenario!$B$11,"",IF(H$2&lt;&gt;"Ready",H$2,IF(ISNUMBER(L148),M147+K148,"INSUFFICIENT FUNDS")))</f>
        <v/>
      </c>
      <c r="N148" t="str">
        <f>IF(H148&gt;Scenario!$B$11,"",IF(H$2&lt;&gt;"Ready",H$2,IF(ISNUMBER(L148),"OK","INSUFFICIENT FUNDS")))</f>
        <v/>
      </c>
      <c r="O148">
        <v>144</v>
      </c>
      <c r="P148" s="6" t="str">
        <f>IF(O148&gt;Scenario!$B$11,"",IF(O$2&lt;&gt;"Ready",O$2,IF(U147="OK",S147,"INSUFFICIENT FUNDS")))</f>
        <v/>
      </c>
      <c r="Q148" s="6" t="str">
        <f>IF(O148&gt;Scenario!$B$11,"",IF(O$2&lt;&gt;"Ready",O$2,IF(ISNUMBER(P148),IF(AND(O148&gt;=Scenario!$B$10,MOD(O148-Scenario!$B$10,Scenario!$B$18)=0),Scenario!$B$8,0),"INSUFFICIENT FUNDS")))</f>
        <v/>
      </c>
      <c r="R148" s="6" t="str">
        <f>IF(O148&gt;Scenario!$B$11,"",IF(O$2&lt;&gt;"Ready",O$2,IF(ISNUMBER(P148),(P148+Q148)*(0+N('Option A'!$E$15)+IF(Scenario!$B$13="Gross",N('Option A'!$E$16),0))/12+((N('Option A'!$E$12)+N('Option A'!$E$13))/12+IF(AND(O148&gt;=Scenario!$B$10,MOD(O148-Scenario!$B$10,Scenario!$B$18)=0),N('Option A'!$E$17)*N('Option A'!$E$18)+N('Option A'!$E$20),0)+IF(O148=1,N('Option A'!$E$17)*N('Option A'!$E$19)+N('Option A'!$E$21),0)+IF(O148=Scenario!$B$11,N('Option A'!$E$22),0)),"INSUFFICIENT FUNDS")))</f>
        <v/>
      </c>
      <c r="S148" s="6" t="str">
        <f>IF(O148&gt;Scenario!$B$11,"",IF(O$2&lt;&gt;"Ready",O$2,IF(ISNUMBER(P148),IF((P148+Q148)*(1+Scenario!$B$12/12)-R148&lt;0,"INSUFFICIENT FUNDS",(P148+Q148)*(1+Scenario!$B$12/12)-R148),"INSUFFICIENT FUNDS")))</f>
        <v/>
      </c>
      <c r="T148" s="6" t="str">
        <f>IF(O148&gt;Scenario!$B$11,"",IF(O$2&lt;&gt;"Ready",O$2,IF(ISNUMBER(S148),T147+R148,"INSUFFICIENT FUNDS")))</f>
        <v/>
      </c>
      <c r="U148" t="str">
        <f>IF(O148&gt;Scenario!$B$11,"",IF(O$2&lt;&gt;"Ready",O$2,IF(ISNUMBER(S148),"OK","INSUFFICIENT FUNDS")))</f>
        <v/>
      </c>
      <c r="V148">
        <v>144</v>
      </c>
      <c r="W148" s="6" t="str">
        <f>IF(V148&gt;Scenario!$B$11,"",IF(V$2&lt;&gt;"Ready",V$2,IF(AB147="OK",Z147,"INSUFFICIENT FUNDS")))</f>
        <v/>
      </c>
      <c r="X148" s="6" t="str">
        <f>IF(V148&gt;Scenario!$B$11,"",IF(V$2&lt;&gt;"Ready",V$2,IF(ISNUMBER(W148),IF(AND(V148&gt;=Scenario!$B$10,MOD(V148-Scenario!$B$10,Scenario!$B$18)=0),Scenario!$B$8,0),"INSUFFICIENT FUNDS")))</f>
        <v/>
      </c>
      <c r="Y148" s="6" t="str">
        <f>IF(V148&gt;Scenario!$B$11,"",IF(V$2&lt;&gt;"Ready",V$2,IF(ISNUMBER(W148),(W148+X148)*(N('Option A'!$E$14)+N('Option A'!$E$15)+IF(Scenario!$B$13="Gross",N('Option A'!$E$16),0))/12+((N('Option A'!$E$12)+N('Option A'!$E$13))/12+IF(AND(V148&gt;=Scenario!$B$10,MOD(V148-Scenario!$B$10,Scenario!$B$18)=0),0*0+0,0)+IF(V148=1,0*0+0,0)+IF(V148=Scenario!$B$11,0,0)),"INSUFFICIENT FUNDS")))</f>
        <v/>
      </c>
      <c r="Z148" s="6" t="str">
        <f>IF(V148&gt;Scenario!$B$11,"",IF(V$2&lt;&gt;"Ready",V$2,IF(ISNUMBER(W148),IF((W148+X148)*(1+Scenario!$B$12/12)-Y148&lt;0,"INSUFFICIENT FUNDS",(W148+X148)*(1+Scenario!$B$12/12)-Y148),"INSUFFICIENT FUNDS")))</f>
        <v/>
      </c>
      <c r="AA148" s="6" t="str">
        <f>IF(V148&gt;Scenario!$B$11,"",IF(V$2&lt;&gt;"Ready",V$2,IF(ISNUMBER(Z148),AA147+Y148,"INSUFFICIENT FUNDS")))</f>
        <v/>
      </c>
      <c r="AB148" t="str">
        <f>IF(V148&gt;Scenario!$B$11,"",IF(V$2&lt;&gt;"Ready",V$2,IF(ISNUMBER(Z148),"OK","INSUFFICIENT FUNDS")))</f>
        <v/>
      </c>
      <c r="AC148">
        <v>144</v>
      </c>
      <c r="AD148" s="6" t="str">
        <f>IF(AC148&gt;Scenario!$B$11,"",IF(AC$2&lt;&gt;"Ready",AC$2,IF(AI147="OK",AG147,"INSUFFICIENT FUNDS")))</f>
        <v/>
      </c>
      <c r="AE148" s="6" t="str">
        <f>IF(AC148&gt;Scenario!$B$11,"",IF(AC$2&lt;&gt;"Ready",AC$2,IF(ISNUMBER(AD148),IF(AND(AC148&gt;=Scenario!$B$10,MOD(AC148-Scenario!$B$10,Scenario!$B$18)=0),Scenario!$B$8,0),"INSUFFICIENT FUNDS")))</f>
        <v/>
      </c>
      <c r="AF148" s="6" t="str">
        <f>IF(AC148&gt;Scenario!$B$11,"",IF(AC$2&lt;&gt;"Ready",AC$2,IF(ISNUMBER(AD148),(AD148+AE148)*(N('Option A'!$E$14)+N('Option A'!$E$15)+IF(Scenario!$B$13="Gross",0,0))/12+((N('Option A'!$E$12)+N('Option A'!$E$13))/12+IF(AND(AC148&gt;=Scenario!$B$10,MOD(AC148-Scenario!$B$10,Scenario!$B$18)=0),N('Option A'!$E$17)*N('Option A'!$E$18)+N('Option A'!$E$20),0)+IF(AC148=1,N('Option A'!$E$17)*N('Option A'!$E$19)+N('Option A'!$E$21),0)+IF(AC148=Scenario!$B$11,N('Option A'!$E$22),0)),"INSUFFICIENT FUNDS")))</f>
        <v/>
      </c>
      <c r="AG148" s="6" t="str">
        <f>IF(AC148&gt;Scenario!$B$11,"",IF(AC$2&lt;&gt;"Ready",AC$2,IF(ISNUMBER(AD148),IF((AD148+AE148)*(1+Scenario!$B$12/12)-AF148&lt;0,"INSUFFICIENT FUNDS",(AD148+AE148)*(1+Scenario!$B$12/12)-AF148),"INSUFFICIENT FUNDS")))</f>
        <v/>
      </c>
      <c r="AH148" s="6" t="str">
        <f>IF(AC148&gt;Scenario!$B$11,"",IF(AC$2&lt;&gt;"Ready",AC$2,IF(ISNUMBER(AG148),AH147+AF148,"INSUFFICIENT FUNDS")))</f>
        <v/>
      </c>
      <c r="AI148" t="str">
        <f>IF(AC148&gt;Scenario!$B$11,"",IF(AC$2&lt;&gt;"Ready",AC$2,IF(ISNUMBER(AG148),"OK","INSUFFICIENT FUNDS")))</f>
        <v/>
      </c>
      <c r="AJ148">
        <v>144</v>
      </c>
      <c r="AK148" s="6" t="str">
        <f>IF(AJ148&gt;Scenario!$B$11,"",IF(AJ$2&lt;&gt;"Ready",AJ$2,IF(AP147="OK",AN147,"INSUFFICIENT FUNDS")))</f>
        <v/>
      </c>
      <c r="AL148" s="6" t="str">
        <f>IF(AJ148&gt;Scenario!$B$11,"",IF(AJ$2&lt;&gt;"Ready",AJ$2,IF(ISNUMBER(AK148),IF(AND(AJ148&gt;=Scenario!$B$10,MOD(AJ148-Scenario!$B$10,Scenario!$B$18)=0),Scenario!$B$8,0),"INSUFFICIENT FUNDS")))</f>
        <v/>
      </c>
      <c r="AM148" s="6" t="str">
        <f>IF(AJ148&gt;Scenario!$B$11,"",IF(AJ$2&lt;&gt;"Ready",AJ$2,IF(ISNUMBER(AK148),(AK148+AL148)*(0+0+IF(Scenario!$B$13="Gross",0,0))/12+((0+0)/12+IF(AND(AJ148&gt;=Scenario!$B$10,MOD(AJ148-Scenario!$B$10,Scenario!$B$18)=0),0*0+0,0)+IF(AJ148=1,0*0+0,0)+IF(AJ148=Scenario!$B$11,0,0)),"INSUFFICIENT FUNDS")))</f>
        <v/>
      </c>
      <c r="AN148" s="6" t="str">
        <f>IF(AJ148&gt;Scenario!$B$11,"",IF(AJ$2&lt;&gt;"Ready",AJ$2,IF(ISNUMBER(AK148),IF((AK148+AL148)*(1+Scenario!$B$12/12)-AM148&lt;0,"INSUFFICIENT FUNDS",(AK148+AL148)*(1+Scenario!$B$12/12)-AM148),"INSUFFICIENT FUNDS")))</f>
        <v/>
      </c>
      <c r="AO148" s="6" t="str">
        <f>IF(AJ148&gt;Scenario!$B$11,"",IF(AJ$2&lt;&gt;"Ready",AJ$2,IF(ISNUMBER(AN148),AO147+AM148,"INSUFFICIENT FUNDS")))</f>
        <v/>
      </c>
      <c r="AP148" t="str">
        <f>IF(AJ148&gt;Scenario!$B$11,"",IF(AJ$2&lt;&gt;"Ready",AJ$2,IF(ISNUMBER(AN148),"OK","INSUFFICIENT FUNDS")))</f>
        <v/>
      </c>
    </row>
    <row r="149" spans="1:42" ht="32.1" customHeight="1" x14ac:dyDescent="0.2">
      <c r="A149">
        <v>145</v>
      </c>
      <c r="B149" s="6" t="str">
        <f>IF(A149&gt;Scenario!$B$11,"",IF(A$2&lt;&gt;"Ready",A$2,IF(G148="OK",E148,"INSUFFICIENT FUNDS")))</f>
        <v/>
      </c>
      <c r="C149" s="6" t="str">
        <f>IF(A149&gt;Scenario!$B$11,"",IF(A$2&lt;&gt;"Ready",A$2,IF(ISNUMBER(B149),IF(AND(A149&gt;=Scenario!$B$10,MOD(A149-Scenario!$B$10,Scenario!$B$18)=0),Scenario!$B$8,0),"INSUFFICIENT FUNDS")))</f>
        <v/>
      </c>
      <c r="D149" s="6" t="str">
        <f>IF(A149&gt;Scenario!$B$11,"",IF(A$2&lt;&gt;"Ready",A$2,IF(ISNUMBER(B149),(B149+C149)*(N('Option A'!$E$14)+N('Option A'!$E$15)+IF(Scenario!$B$13="Gross",N('Option A'!$E$16),0))/12+((N('Option A'!$E$12)+N('Option A'!$E$13))/12+IF(AND(A149&gt;=Scenario!$B$10,MOD(A149-Scenario!$B$10,Scenario!$B$18)=0),N('Option A'!$E$17)*N('Option A'!$E$18)+N('Option A'!$E$20),0)+IF(A149=1,N('Option A'!$E$17)*N('Option A'!$E$19)+N('Option A'!$E$21),0)+IF(A149=Scenario!$B$11,N('Option A'!$E$22),0)),"INSUFFICIENT FUNDS")))</f>
        <v/>
      </c>
      <c r="E149" s="6" t="str">
        <f>IF(A149&gt;Scenario!$B$11,"",IF(A$2&lt;&gt;"Ready",A$2,IF(ISNUMBER(B149),IF((B149+C149)*(1+Scenario!$B$12/12)-D149&lt;0,"INSUFFICIENT FUNDS",(B149+C149)*(1+Scenario!$B$12/12)-D149),"INSUFFICIENT FUNDS")))</f>
        <v/>
      </c>
      <c r="F149" s="6" t="str">
        <f>IF(A149&gt;Scenario!$B$11,"",IF(A$2&lt;&gt;"Ready",A$2,IF(ISNUMBER(E149),F148+D149,"INSUFFICIENT FUNDS")))</f>
        <v/>
      </c>
      <c r="G149" t="str">
        <f>IF(A149&gt;Scenario!$B$11,"",IF(A$2&lt;&gt;"Ready",A$2,IF(ISNUMBER(E149),"OK","INSUFFICIENT FUNDS")))</f>
        <v/>
      </c>
      <c r="H149">
        <v>145</v>
      </c>
      <c r="I149" s="6" t="str">
        <f>IF(H149&gt;Scenario!$B$11,"",IF(H$2&lt;&gt;"Ready",H$2,IF(N148="OK",L148,"INSUFFICIENT FUNDS")))</f>
        <v/>
      </c>
      <c r="J149" s="6" t="str">
        <f>IF(H149&gt;Scenario!$B$11,"",IF(H$2&lt;&gt;"Ready",H$2,IF(ISNUMBER(I149),IF(AND(H149&gt;=Scenario!$B$10,MOD(H149-Scenario!$B$10,Scenario!$B$18)=0),Scenario!$B$8,0),"INSUFFICIENT FUNDS")))</f>
        <v/>
      </c>
      <c r="K149" s="6" t="str">
        <f>IF(H149&gt;Scenario!$B$11,"",IF(H$2&lt;&gt;"Ready",H$2,IF(ISNUMBER(I149),(I149+J149)*(N('Option A'!$E$14)+N('Option A'!$E$15)+IF(Scenario!$B$13="Gross",N('Option A'!$E$16),0))/12+((0+0)/12+IF(AND(H149&gt;=Scenario!$B$10,MOD(H149-Scenario!$B$10,Scenario!$B$18)=0),N('Option A'!$E$17)*N('Option A'!$E$18)+N('Option A'!$E$20),0)+IF(H149=1,N('Option A'!$E$17)*N('Option A'!$E$19)+N('Option A'!$E$21),0)+IF(H149=Scenario!$B$11,N('Option A'!$E$22),0)),"INSUFFICIENT FUNDS")))</f>
        <v/>
      </c>
      <c r="L149" s="6" t="str">
        <f>IF(H149&gt;Scenario!$B$11,"",IF(H$2&lt;&gt;"Ready",H$2,IF(ISNUMBER(I149),IF((I149+J149)*(1+Scenario!$B$12/12)-K149&lt;0,"INSUFFICIENT FUNDS",(I149+J149)*(1+Scenario!$B$12/12)-K149),"INSUFFICIENT FUNDS")))</f>
        <v/>
      </c>
      <c r="M149" s="6" t="str">
        <f>IF(H149&gt;Scenario!$B$11,"",IF(H$2&lt;&gt;"Ready",H$2,IF(ISNUMBER(L149),M148+K149,"INSUFFICIENT FUNDS")))</f>
        <v/>
      </c>
      <c r="N149" t="str">
        <f>IF(H149&gt;Scenario!$B$11,"",IF(H$2&lt;&gt;"Ready",H$2,IF(ISNUMBER(L149),"OK","INSUFFICIENT FUNDS")))</f>
        <v/>
      </c>
      <c r="O149">
        <v>145</v>
      </c>
      <c r="P149" s="6" t="str">
        <f>IF(O149&gt;Scenario!$B$11,"",IF(O$2&lt;&gt;"Ready",O$2,IF(U148="OK",S148,"INSUFFICIENT FUNDS")))</f>
        <v/>
      </c>
      <c r="Q149" s="6" t="str">
        <f>IF(O149&gt;Scenario!$B$11,"",IF(O$2&lt;&gt;"Ready",O$2,IF(ISNUMBER(P149),IF(AND(O149&gt;=Scenario!$B$10,MOD(O149-Scenario!$B$10,Scenario!$B$18)=0),Scenario!$B$8,0),"INSUFFICIENT FUNDS")))</f>
        <v/>
      </c>
      <c r="R149" s="6" t="str">
        <f>IF(O149&gt;Scenario!$B$11,"",IF(O$2&lt;&gt;"Ready",O$2,IF(ISNUMBER(P149),(P149+Q149)*(0+N('Option A'!$E$15)+IF(Scenario!$B$13="Gross",N('Option A'!$E$16),0))/12+((N('Option A'!$E$12)+N('Option A'!$E$13))/12+IF(AND(O149&gt;=Scenario!$B$10,MOD(O149-Scenario!$B$10,Scenario!$B$18)=0),N('Option A'!$E$17)*N('Option A'!$E$18)+N('Option A'!$E$20),0)+IF(O149=1,N('Option A'!$E$17)*N('Option A'!$E$19)+N('Option A'!$E$21),0)+IF(O149=Scenario!$B$11,N('Option A'!$E$22),0)),"INSUFFICIENT FUNDS")))</f>
        <v/>
      </c>
      <c r="S149" s="6" t="str">
        <f>IF(O149&gt;Scenario!$B$11,"",IF(O$2&lt;&gt;"Ready",O$2,IF(ISNUMBER(P149),IF((P149+Q149)*(1+Scenario!$B$12/12)-R149&lt;0,"INSUFFICIENT FUNDS",(P149+Q149)*(1+Scenario!$B$12/12)-R149),"INSUFFICIENT FUNDS")))</f>
        <v/>
      </c>
      <c r="T149" s="6" t="str">
        <f>IF(O149&gt;Scenario!$B$11,"",IF(O$2&lt;&gt;"Ready",O$2,IF(ISNUMBER(S149),T148+R149,"INSUFFICIENT FUNDS")))</f>
        <v/>
      </c>
      <c r="U149" t="str">
        <f>IF(O149&gt;Scenario!$B$11,"",IF(O$2&lt;&gt;"Ready",O$2,IF(ISNUMBER(S149),"OK","INSUFFICIENT FUNDS")))</f>
        <v/>
      </c>
      <c r="V149">
        <v>145</v>
      </c>
      <c r="W149" s="6" t="str">
        <f>IF(V149&gt;Scenario!$B$11,"",IF(V$2&lt;&gt;"Ready",V$2,IF(AB148="OK",Z148,"INSUFFICIENT FUNDS")))</f>
        <v/>
      </c>
      <c r="X149" s="6" t="str">
        <f>IF(V149&gt;Scenario!$B$11,"",IF(V$2&lt;&gt;"Ready",V$2,IF(ISNUMBER(W149),IF(AND(V149&gt;=Scenario!$B$10,MOD(V149-Scenario!$B$10,Scenario!$B$18)=0),Scenario!$B$8,0),"INSUFFICIENT FUNDS")))</f>
        <v/>
      </c>
      <c r="Y149" s="6" t="str">
        <f>IF(V149&gt;Scenario!$B$11,"",IF(V$2&lt;&gt;"Ready",V$2,IF(ISNUMBER(W149),(W149+X149)*(N('Option A'!$E$14)+N('Option A'!$E$15)+IF(Scenario!$B$13="Gross",N('Option A'!$E$16),0))/12+((N('Option A'!$E$12)+N('Option A'!$E$13))/12+IF(AND(V149&gt;=Scenario!$B$10,MOD(V149-Scenario!$B$10,Scenario!$B$18)=0),0*0+0,0)+IF(V149=1,0*0+0,0)+IF(V149=Scenario!$B$11,0,0)),"INSUFFICIENT FUNDS")))</f>
        <v/>
      </c>
      <c r="Z149" s="6" t="str">
        <f>IF(V149&gt;Scenario!$B$11,"",IF(V$2&lt;&gt;"Ready",V$2,IF(ISNUMBER(W149),IF((W149+X149)*(1+Scenario!$B$12/12)-Y149&lt;0,"INSUFFICIENT FUNDS",(W149+X149)*(1+Scenario!$B$12/12)-Y149),"INSUFFICIENT FUNDS")))</f>
        <v/>
      </c>
      <c r="AA149" s="6" t="str">
        <f>IF(V149&gt;Scenario!$B$11,"",IF(V$2&lt;&gt;"Ready",V$2,IF(ISNUMBER(Z149),AA148+Y149,"INSUFFICIENT FUNDS")))</f>
        <v/>
      </c>
      <c r="AB149" t="str">
        <f>IF(V149&gt;Scenario!$B$11,"",IF(V$2&lt;&gt;"Ready",V$2,IF(ISNUMBER(Z149),"OK","INSUFFICIENT FUNDS")))</f>
        <v/>
      </c>
      <c r="AC149">
        <v>145</v>
      </c>
      <c r="AD149" s="6" t="str">
        <f>IF(AC149&gt;Scenario!$B$11,"",IF(AC$2&lt;&gt;"Ready",AC$2,IF(AI148="OK",AG148,"INSUFFICIENT FUNDS")))</f>
        <v/>
      </c>
      <c r="AE149" s="6" t="str">
        <f>IF(AC149&gt;Scenario!$B$11,"",IF(AC$2&lt;&gt;"Ready",AC$2,IF(ISNUMBER(AD149),IF(AND(AC149&gt;=Scenario!$B$10,MOD(AC149-Scenario!$B$10,Scenario!$B$18)=0),Scenario!$B$8,0),"INSUFFICIENT FUNDS")))</f>
        <v/>
      </c>
      <c r="AF149" s="6" t="str">
        <f>IF(AC149&gt;Scenario!$B$11,"",IF(AC$2&lt;&gt;"Ready",AC$2,IF(ISNUMBER(AD149),(AD149+AE149)*(N('Option A'!$E$14)+N('Option A'!$E$15)+IF(Scenario!$B$13="Gross",0,0))/12+((N('Option A'!$E$12)+N('Option A'!$E$13))/12+IF(AND(AC149&gt;=Scenario!$B$10,MOD(AC149-Scenario!$B$10,Scenario!$B$18)=0),N('Option A'!$E$17)*N('Option A'!$E$18)+N('Option A'!$E$20),0)+IF(AC149=1,N('Option A'!$E$17)*N('Option A'!$E$19)+N('Option A'!$E$21),0)+IF(AC149=Scenario!$B$11,N('Option A'!$E$22),0)),"INSUFFICIENT FUNDS")))</f>
        <v/>
      </c>
      <c r="AG149" s="6" t="str">
        <f>IF(AC149&gt;Scenario!$B$11,"",IF(AC$2&lt;&gt;"Ready",AC$2,IF(ISNUMBER(AD149),IF((AD149+AE149)*(1+Scenario!$B$12/12)-AF149&lt;0,"INSUFFICIENT FUNDS",(AD149+AE149)*(1+Scenario!$B$12/12)-AF149),"INSUFFICIENT FUNDS")))</f>
        <v/>
      </c>
      <c r="AH149" s="6" t="str">
        <f>IF(AC149&gt;Scenario!$B$11,"",IF(AC$2&lt;&gt;"Ready",AC$2,IF(ISNUMBER(AG149),AH148+AF149,"INSUFFICIENT FUNDS")))</f>
        <v/>
      </c>
      <c r="AI149" t="str">
        <f>IF(AC149&gt;Scenario!$B$11,"",IF(AC$2&lt;&gt;"Ready",AC$2,IF(ISNUMBER(AG149),"OK","INSUFFICIENT FUNDS")))</f>
        <v/>
      </c>
      <c r="AJ149">
        <v>145</v>
      </c>
      <c r="AK149" s="6" t="str">
        <f>IF(AJ149&gt;Scenario!$B$11,"",IF(AJ$2&lt;&gt;"Ready",AJ$2,IF(AP148="OK",AN148,"INSUFFICIENT FUNDS")))</f>
        <v/>
      </c>
      <c r="AL149" s="6" t="str">
        <f>IF(AJ149&gt;Scenario!$B$11,"",IF(AJ$2&lt;&gt;"Ready",AJ$2,IF(ISNUMBER(AK149),IF(AND(AJ149&gt;=Scenario!$B$10,MOD(AJ149-Scenario!$B$10,Scenario!$B$18)=0),Scenario!$B$8,0),"INSUFFICIENT FUNDS")))</f>
        <v/>
      </c>
      <c r="AM149" s="6" t="str">
        <f>IF(AJ149&gt;Scenario!$B$11,"",IF(AJ$2&lt;&gt;"Ready",AJ$2,IF(ISNUMBER(AK149),(AK149+AL149)*(0+0+IF(Scenario!$B$13="Gross",0,0))/12+((0+0)/12+IF(AND(AJ149&gt;=Scenario!$B$10,MOD(AJ149-Scenario!$B$10,Scenario!$B$18)=0),0*0+0,0)+IF(AJ149=1,0*0+0,0)+IF(AJ149=Scenario!$B$11,0,0)),"INSUFFICIENT FUNDS")))</f>
        <v/>
      </c>
      <c r="AN149" s="6" t="str">
        <f>IF(AJ149&gt;Scenario!$B$11,"",IF(AJ$2&lt;&gt;"Ready",AJ$2,IF(ISNUMBER(AK149),IF((AK149+AL149)*(1+Scenario!$B$12/12)-AM149&lt;0,"INSUFFICIENT FUNDS",(AK149+AL149)*(1+Scenario!$B$12/12)-AM149),"INSUFFICIENT FUNDS")))</f>
        <v/>
      </c>
      <c r="AO149" s="6" t="str">
        <f>IF(AJ149&gt;Scenario!$B$11,"",IF(AJ$2&lt;&gt;"Ready",AJ$2,IF(ISNUMBER(AN149),AO148+AM149,"INSUFFICIENT FUNDS")))</f>
        <v/>
      </c>
      <c r="AP149" t="str">
        <f>IF(AJ149&gt;Scenario!$B$11,"",IF(AJ$2&lt;&gt;"Ready",AJ$2,IF(ISNUMBER(AN149),"OK","INSUFFICIENT FUNDS")))</f>
        <v/>
      </c>
    </row>
    <row r="150" spans="1:42" ht="32.1" customHeight="1" x14ac:dyDescent="0.2">
      <c r="A150">
        <v>146</v>
      </c>
      <c r="B150" s="6" t="str">
        <f>IF(A150&gt;Scenario!$B$11,"",IF(A$2&lt;&gt;"Ready",A$2,IF(G149="OK",E149,"INSUFFICIENT FUNDS")))</f>
        <v/>
      </c>
      <c r="C150" s="6" t="str">
        <f>IF(A150&gt;Scenario!$B$11,"",IF(A$2&lt;&gt;"Ready",A$2,IF(ISNUMBER(B150),IF(AND(A150&gt;=Scenario!$B$10,MOD(A150-Scenario!$B$10,Scenario!$B$18)=0),Scenario!$B$8,0),"INSUFFICIENT FUNDS")))</f>
        <v/>
      </c>
      <c r="D150" s="6" t="str">
        <f>IF(A150&gt;Scenario!$B$11,"",IF(A$2&lt;&gt;"Ready",A$2,IF(ISNUMBER(B150),(B150+C150)*(N('Option A'!$E$14)+N('Option A'!$E$15)+IF(Scenario!$B$13="Gross",N('Option A'!$E$16),0))/12+((N('Option A'!$E$12)+N('Option A'!$E$13))/12+IF(AND(A150&gt;=Scenario!$B$10,MOD(A150-Scenario!$B$10,Scenario!$B$18)=0),N('Option A'!$E$17)*N('Option A'!$E$18)+N('Option A'!$E$20),0)+IF(A150=1,N('Option A'!$E$17)*N('Option A'!$E$19)+N('Option A'!$E$21),0)+IF(A150=Scenario!$B$11,N('Option A'!$E$22),0)),"INSUFFICIENT FUNDS")))</f>
        <v/>
      </c>
      <c r="E150" s="6" t="str">
        <f>IF(A150&gt;Scenario!$B$11,"",IF(A$2&lt;&gt;"Ready",A$2,IF(ISNUMBER(B150),IF((B150+C150)*(1+Scenario!$B$12/12)-D150&lt;0,"INSUFFICIENT FUNDS",(B150+C150)*(1+Scenario!$B$12/12)-D150),"INSUFFICIENT FUNDS")))</f>
        <v/>
      </c>
      <c r="F150" s="6" t="str">
        <f>IF(A150&gt;Scenario!$B$11,"",IF(A$2&lt;&gt;"Ready",A$2,IF(ISNUMBER(E150),F149+D150,"INSUFFICIENT FUNDS")))</f>
        <v/>
      </c>
      <c r="G150" t="str">
        <f>IF(A150&gt;Scenario!$B$11,"",IF(A$2&lt;&gt;"Ready",A$2,IF(ISNUMBER(E150),"OK","INSUFFICIENT FUNDS")))</f>
        <v/>
      </c>
      <c r="H150">
        <v>146</v>
      </c>
      <c r="I150" s="6" t="str">
        <f>IF(H150&gt;Scenario!$B$11,"",IF(H$2&lt;&gt;"Ready",H$2,IF(N149="OK",L149,"INSUFFICIENT FUNDS")))</f>
        <v/>
      </c>
      <c r="J150" s="6" t="str">
        <f>IF(H150&gt;Scenario!$B$11,"",IF(H$2&lt;&gt;"Ready",H$2,IF(ISNUMBER(I150),IF(AND(H150&gt;=Scenario!$B$10,MOD(H150-Scenario!$B$10,Scenario!$B$18)=0),Scenario!$B$8,0),"INSUFFICIENT FUNDS")))</f>
        <v/>
      </c>
      <c r="K150" s="6" t="str">
        <f>IF(H150&gt;Scenario!$B$11,"",IF(H$2&lt;&gt;"Ready",H$2,IF(ISNUMBER(I150),(I150+J150)*(N('Option A'!$E$14)+N('Option A'!$E$15)+IF(Scenario!$B$13="Gross",N('Option A'!$E$16),0))/12+((0+0)/12+IF(AND(H150&gt;=Scenario!$B$10,MOD(H150-Scenario!$B$10,Scenario!$B$18)=0),N('Option A'!$E$17)*N('Option A'!$E$18)+N('Option A'!$E$20),0)+IF(H150=1,N('Option A'!$E$17)*N('Option A'!$E$19)+N('Option A'!$E$21),0)+IF(H150=Scenario!$B$11,N('Option A'!$E$22),0)),"INSUFFICIENT FUNDS")))</f>
        <v/>
      </c>
      <c r="L150" s="6" t="str">
        <f>IF(H150&gt;Scenario!$B$11,"",IF(H$2&lt;&gt;"Ready",H$2,IF(ISNUMBER(I150),IF((I150+J150)*(1+Scenario!$B$12/12)-K150&lt;0,"INSUFFICIENT FUNDS",(I150+J150)*(1+Scenario!$B$12/12)-K150),"INSUFFICIENT FUNDS")))</f>
        <v/>
      </c>
      <c r="M150" s="6" t="str">
        <f>IF(H150&gt;Scenario!$B$11,"",IF(H$2&lt;&gt;"Ready",H$2,IF(ISNUMBER(L150),M149+K150,"INSUFFICIENT FUNDS")))</f>
        <v/>
      </c>
      <c r="N150" t="str">
        <f>IF(H150&gt;Scenario!$B$11,"",IF(H$2&lt;&gt;"Ready",H$2,IF(ISNUMBER(L150),"OK","INSUFFICIENT FUNDS")))</f>
        <v/>
      </c>
      <c r="O150">
        <v>146</v>
      </c>
      <c r="P150" s="6" t="str">
        <f>IF(O150&gt;Scenario!$B$11,"",IF(O$2&lt;&gt;"Ready",O$2,IF(U149="OK",S149,"INSUFFICIENT FUNDS")))</f>
        <v/>
      </c>
      <c r="Q150" s="6" t="str">
        <f>IF(O150&gt;Scenario!$B$11,"",IF(O$2&lt;&gt;"Ready",O$2,IF(ISNUMBER(P150),IF(AND(O150&gt;=Scenario!$B$10,MOD(O150-Scenario!$B$10,Scenario!$B$18)=0),Scenario!$B$8,0),"INSUFFICIENT FUNDS")))</f>
        <v/>
      </c>
      <c r="R150" s="6" t="str">
        <f>IF(O150&gt;Scenario!$B$11,"",IF(O$2&lt;&gt;"Ready",O$2,IF(ISNUMBER(P150),(P150+Q150)*(0+N('Option A'!$E$15)+IF(Scenario!$B$13="Gross",N('Option A'!$E$16),0))/12+((N('Option A'!$E$12)+N('Option A'!$E$13))/12+IF(AND(O150&gt;=Scenario!$B$10,MOD(O150-Scenario!$B$10,Scenario!$B$18)=0),N('Option A'!$E$17)*N('Option A'!$E$18)+N('Option A'!$E$20),0)+IF(O150=1,N('Option A'!$E$17)*N('Option A'!$E$19)+N('Option A'!$E$21),0)+IF(O150=Scenario!$B$11,N('Option A'!$E$22),0)),"INSUFFICIENT FUNDS")))</f>
        <v/>
      </c>
      <c r="S150" s="6" t="str">
        <f>IF(O150&gt;Scenario!$B$11,"",IF(O$2&lt;&gt;"Ready",O$2,IF(ISNUMBER(P150),IF((P150+Q150)*(1+Scenario!$B$12/12)-R150&lt;0,"INSUFFICIENT FUNDS",(P150+Q150)*(1+Scenario!$B$12/12)-R150),"INSUFFICIENT FUNDS")))</f>
        <v/>
      </c>
      <c r="T150" s="6" t="str">
        <f>IF(O150&gt;Scenario!$B$11,"",IF(O$2&lt;&gt;"Ready",O$2,IF(ISNUMBER(S150),T149+R150,"INSUFFICIENT FUNDS")))</f>
        <v/>
      </c>
      <c r="U150" t="str">
        <f>IF(O150&gt;Scenario!$B$11,"",IF(O$2&lt;&gt;"Ready",O$2,IF(ISNUMBER(S150),"OK","INSUFFICIENT FUNDS")))</f>
        <v/>
      </c>
      <c r="V150">
        <v>146</v>
      </c>
      <c r="W150" s="6" t="str">
        <f>IF(V150&gt;Scenario!$B$11,"",IF(V$2&lt;&gt;"Ready",V$2,IF(AB149="OK",Z149,"INSUFFICIENT FUNDS")))</f>
        <v/>
      </c>
      <c r="X150" s="6" t="str">
        <f>IF(V150&gt;Scenario!$B$11,"",IF(V$2&lt;&gt;"Ready",V$2,IF(ISNUMBER(W150),IF(AND(V150&gt;=Scenario!$B$10,MOD(V150-Scenario!$B$10,Scenario!$B$18)=0),Scenario!$B$8,0),"INSUFFICIENT FUNDS")))</f>
        <v/>
      </c>
      <c r="Y150" s="6" t="str">
        <f>IF(V150&gt;Scenario!$B$11,"",IF(V$2&lt;&gt;"Ready",V$2,IF(ISNUMBER(W150),(W150+X150)*(N('Option A'!$E$14)+N('Option A'!$E$15)+IF(Scenario!$B$13="Gross",N('Option A'!$E$16),0))/12+((N('Option A'!$E$12)+N('Option A'!$E$13))/12+IF(AND(V150&gt;=Scenario!$B$10,MOD(V150-Scenario!$B$10,Scenario!$B$18)=0),0*0+0,0)+IF(V150=1,0*0+0,0)+IF(V150=Scenario!$B$11,0,0)),"INSUFFICIENT FUNDS")))</f>
        <v/>
      </c>
      <c r="Z150" s="6" t="str">
        <f>IF(V150&gt;Scenario!$B$11,"",IF(V$2&lt;&gt;"Ready",V$2,IF(ISNUMBER(W150),IF((W150+X150)*(1+Scenario!$B$12/12)-Y150&lt;0,"INSUFFICIENT FUNDS",(W150+X150)*(1+Scenario!$B$12/12)-Y150),"INSUFFICIENT FUNDS")))</f>
        <v/>
      </c>
      <c r="AA150" s="6" t="str">
        <f>IF(V150&gt;Scenario!$B$11,"",IF(V$2&lt;&gt;"Ready",V$2,IF(ISNUMBER(Z150),AA149+Y150,"INSUFFICIENT FUNDS")))</f>
        <v/>
      </c>
      <c r="AB150" t="str">
        <f>IF(V150&gt;Scenario!$B$11,"",IF(V$2&lt;&gt;"Ready",V$2,IF(ISNUMBER(Z150),"OK","INSUFFICIENT FUNDS")))</f>
        <v/>
      </c>
      <c r="AC150">
        <v>146</v>
      </c>
      <c r="AD150" s="6" t="str">
        <f>IF(AC150&gt;Scenario!$B$11,"",IF(AC$2&lt;&gt;"Ready",AC$2,IF(AI149="OK",AG149,"INSUFFICIENT FUNDS")))</f>
        <v/>
      </c>
      <c r="AE150" s="6" t="str">
        <f>IF(AC150&gt;Scenario!$B$11,"",IF(AC$2&lt;&gt;"Ready",AC$2,IF(ISNUMBER(AD150),IF(AND(AC150&gt;=Scenario!$B$10,MOD(AC150-Scenario!$B$10,Scenario!$B$18)=0),Scenario!$B$8,0),"INSUFFICIENT FUNDS")))</f>
        <v/>
      </c>
      <c r="AF150" s="6" t="str">
        <f>IF(AC150&gt;Scenario!$B$11,"",IF(AC$2&lt;&gt;"Ready",AC$2,IF(ISNUMBER(AD150),(AD150+AE150)*(N('Option A'!$E$14)+N('Option A'!$E$15)+IF(Scenario!$B$13="Gross",0,0))/12+((N('Option A'!$E$12)+N('Option A'!$E$13))/12+IF(AND(AC150&gt;=Scenario!$B$10,MOD(AC150-Scenario!$B$10,Scenario!$B$18)=0),N('Option A'!$E$17)*N('Option A'!$E$18)+N('Option A'!$E$20),0)+IF(AC150=1,N('Option A'!$E$17)*N('Option A'!$E$19)+N('Option A'!$E$21),0)+IF(AC150=Scenario!$B$11,N('Option A'!$E$22),0)),"INSUFFICIENT FUNDS")))</f>
        <v/>
      </c>
      <c r="AG150" s="6" t="str">
        <f>IF(AC150&gt;Scenario!$B$11,"",IF(AC$2&lt;&gt;"Ready",AC$2,IF(ISNUMBER(AD150),IF((AD150+AE150)*(1+Scenario!$B$12/12)-AF150&lt;0,"INSUFFICIENT FUNDS",(AD150+AE150)*(1+Scenario!$B$12/12)-AF150),"INSUFFICIENT FUNDS")))</f>
        <v/>
      </c>
      <c r="AH150" s="6" t="str">
        <f>IF(AC150&gt;Scenario!$B$11,"",IF(AC$2&lt;&gt;"Ready",AC$2,IF(ISNUMBER(AG150),AH149+AF150,"INSUFFICIENT FUNDS")))</f>
        <v/>
      </c>
      <c r="AI150" t="str">
        <f>IF(AC150&gt;Scenario!$B$11,"",IF(AC$2&lt;&gt;"Ready",AC$2,IF(ISNUMBER(AG150),"OK","INSUFFICIENT FUNDS")))</f>
        <v/>
      </c>
      <c r="AJ150">
        <v>146</v>
      </c>
      <c r="AK150" s="6" t="str">
        <f>IF(AJ150&gt;Scenario!$B$11,"",IF(AJ$2&lt;&gt;"Ready",AJ$2,IF(AP149="OK",AN149,"INSUFFICIENT FUNDS")))</f>
        <v/>
      </c>
      <c r="AL150" s="6" t="str">
        <f>IF(AJ150&gt;Scenario!$B$11,"",IF(AJ$2&lt;&gt;"Ready",AJ$2,IF(ISNUMBER(AK150),IF(AND(AJ150&gt;=Scenario!$B$10,MOD(AJ150-Scenario!$B$10,Scenario!$B$18)=0),Scenario!$B$8,0),"INSUFFICIENT FUNDS")))</f>
        <v/>
      </c>
      <c r="AM150" s="6" t="str">
        <f>IF(AJ150&gt;Scenario!$B$11,"",IF(AJ$2&lt;&gt;"Ready",AJ$2,IF(ISNUMBER(AK150),(AK150+AL150)*(0+0+IF(Scenario!$B$13="Gross",0,0))/12+((0+0)/12+IF(AND(AJ150&gt;=Scenario!$B$10,MOD(AJ150-Scenario!$B$10,Scenario!$B$18)=0),0*0+0,0)+IF(AJ150=1,0*0+0,0)+IF(AJ150=Scenario!$B$11,0,0)),"INSUFFICIENT FUNDS")))</f>
        <v/>
      </c>
      <c r="AN150" s="6" t="str">
        <f>IF(AJ150&gt;Scenario!$B$11,"",IF(AJ$2&lt;&gt;"Ready",AJ$2,IF(ISNUMBER(AK150),IF((AK150+AL150)*(1+Scenario!$B$12/12)-AM150&lt;0,"INSUFFICIENT FUNDS",(AK150+AL150)*(1+Scenario!$B$12/12)-AM150),"INSUFFICIENT FUNDS")))</f>
        <v/>
      </c>
      <c r="AO150" s="6" t="str">
        <f>IF(AJ150&gt;Scenario!$B$11,"",IF(AJ$2&lt;&gt;"Ready",AJ$2,IF(ISNUMBER(AN150),AO149+AM150,"INSUFFICIENT FUNDS")))</f>
        <v/>
      </c>
      <c r="AP150" t="str">
        <f>IF(AJ150&gt;Scenario!$B$11,"",IF(AJ$2&lt;&gt;"Ready",AJ$2,IF(ISNUMBER(AN150),"OK","INSUFFICIENT FUNDS")))</f>
        <v/>
      </c>
    </row>
    <row r="151" spans="1:42" ht="32.1" customHeight="1" x14ac:dyDescent="0.2">
      <c r="A151">
        <v>147</v>
      </c>
      <c r="B151" s="6" t="str">
        <f>IF(A151&gt;Scenario!$B$11,"",IF(A$2&lt;&gt;"Ready",A$2,IF(G150="OK",E150,"INSUFFICIENT FUNDS")))</f>
        <v/>
      </c>
      <c r="C151" s="6" t="str">
        <f>IF(A151&gt;Scenario!$B$11,"",IF(A$2&lt;&gt;"Ready",A$2,IF(ISNUMBER(B151),IF(AND(A151&gt;=Scenario!$B$10,MOD(A151-Scenario!$B$10,Scenario!$B$18)=0),Scenario!$B$8,0),"INSUFFICIENT FUNDS")))</f>
        <v/>
      </c>
      <c r="D151" s="6" t="str">
        <f>IF(A151&gt;Scenario!$B$11,"",IF(A$2&lt;&gt;"Ready",A$2,IF(ISNUMBER(B151),(B151+C151)*(N('Option A'!$E$14)+N('Option A'!$E$15)+IF(Scenario!$B$13="Gross",N('Option A'!$E$16),0))/12+((N('Option A'!$E$12)+N('Option A'!$E$13))/12+IF(AND(A151&gt;=Scenario!$B$10,MOD(A151-Scenario!$B$10,Scenario!$B$18)=0),N('Option A'!$E$17)*N('Option A'!$E$18)+N('Option A'!$E$20),0)+IF(A151=1,N('Option A'!$E$17)*N('Option A'!$E$19)+N('Option A'!$E$21),0)+IF(A151=Scenario!$B$11,N('Option A'!$E$22),0)),"INSUFFICIENT FUNDS")))</f>
        <v/>
      </c>
      <c r="E151" s="6" t="str">
        <f>IF(A151&gt;Scenario!$B$11,"",IF(A$2&lt;&gt;"Ready",A$2,IF(ISNUMBER(B151),IF((B151+C151)*(1+Scenario!$B$12/12)-D151&lt;0,"INSUFFICIENT FUNDS",(B151+C151)*(1+Scenario!$B$12/12)-D151),"INSUFFICIENT FUNDS")))</f>
        <v/>
      </c>
      <c r="F151" s="6" t="str">
        <f>IF(A151&gt;Scenario!$B$11,"",IF(A$2&lt;&gt;"Ready",A$2,IF(ISNUMBER(E151),F150+D151,"INSUFFICIENT FUNDS")))</f>
        <v/>
      </c>
      <c r="G151" t="str">
        <f>IF(A151&gt;Scenario!$B$11,"",IF(A$2&lt;&gt;"Ready",A$2,IF(ISNUMBER(E151),"OK","INSUFFICIENT FUNDS")))</f>
        <v/>
      </c>
      <c r="H151">
        <v>147</v>
      </c>
      <c r="I151" s="6" t="str">
        <f>IF(H151&gt;Scenario!$B$11,"",IF(H$2&lt;&gt;"Ready",H$2,IF(N150="OK",L150,"INSUFFICIENT FUNDS")))</f>
        <v/>
      </c>
      <c r="J151" s="6" t="str">
        <f>IF(H151&gt;Scenario!$B$11,"",IF(H$2&lt;&gt;"Ready",H$2,IF(ISNUMBER(I151),IF(AND(H151&gt;=Scenario!$B$10,MOD(H151-Scenario!$B$10,Scenario!$B$18)=0),Scenario!$B$8,0),"INSUFFICIENT FUNDS")))</f>
        <v/>
      </c>
      <c r="K151" s="6" t="str">
        <f>IF(H151&gt;Scenario!$B$11,"",IF(H$2&lt;&gt;"Ready",H$2,IF(ISNUMBER(I151),(I151+J151)*(N('Option A'!$E$14)+N('Option A'!$E$15)+IF(Scenario!$B$13="Gross",N('Option A'!$E$16),0))/12+((0+0)/12+IF(AND(H151&gt;=Scenario!$B$10,MOD(H151-Scenario!$B$10,Scenario!$B$18)=0),N('Option A'!$E$17)*N('Option A'!$E$18)+N('Option A'!$E$20),0)+IF(H151=1,N('Option A'!$E$17)*N('Option A'!$E$19)+N('Option A'!$E$21),0)+IF(H151=Scenario!$B$11,N('Option A'!$E$22),0)),"INSUFFICIENT FUNDS")))</f>
        <v/>
      </c>
      <c r="L151" s="6" t="str">
        <f>IF(H151&gt;Scenario!$B$11,"",IF(H$2&lt;&gt;"Ready",H$2,IF(ISNUMBER(I151),IF((I151+J151)*(1+Scenario!$B$12/12)-K151&lt;0,"INSUFFICIENT FUNDS",(I151+J151)*(1+Scenario!$B$12/12)-K151),"INSUFFICIENT FUNDS")))</f>
        <v/>
      </c>
      <c r="M151" s="6" t="str">
        <f>IF(H151&gt;Scenario!$B$11,"",IF(H$2&lt;&gt;"Ready",H$2,IF(ISNUMBER(L151),M150+K151,"INSUFFICIENT FUNDS")))</f>
        <v/>
      </c>
      <c r="N151" t="str">
        <f>IF(H151&gt;Scenario!$B$11,"",IF(H$2&lt;&gt;"Ready",H$2,IF(ISNUMBER(L151),"OK","INSUFFICIENT FUNDS")))</f>
        <v/>
      </c>
      <c r="O151">
        <v>147</v>
      </c>
      <c r="P151" s="6" t="str">
        <f>IF(O151&gt;Scenario!$B$11,"",IF(O$2&lt;&gt;"Ready",O$2,IF(U150="OK",S150,"INSUFFICIENT FUNDS")))</f>
        <v/>
      </c>
      <c r="Q151" s="6" t="str">
        <f>IF(O151&gt;Scenario!$B$11,"",IF(O$2&lt;&gt;"Ready",O$2,IF(ISNUMBER(P151),IF(AND(O151&gt;=Scenario!$B$10,MOD(O151-Scenario!$B$10,Scenario!$B$18)=0),Scenario!$B$8,0),"INSUFFICIENT FUNDS")))</f>
        <v/>
      </c>
      <c r="R151" s="6" t="str">
        <f>IF(O151&gt;Scenario!$B$11,"",IF(O$2&lt;&gt;"Ready",O$2,IF(ISNUMBER(P151),(P151+Q151)*(0+N('Option A'!$E$15)+IF(Scenario!$B$13="Gross",N('Option A'!$E$16),0))/12+((N('Option A'!$E$12)+N('Option A'!$E$13))/12+IF(AND(O151&gt;=Scenario!$B$10,MOD(O151-Scenario!$B$10,Scenario!$B$18)=0),N('Option A'!$E$17)*N('Option A'!$E$18)+N('Option A'!$E$20),0)+IF(O151=1,N('Option A'!$E$17)*N('Option A'!$E$19)+N('Option A'!$E$21),0)+IF(O151=Scenario!$B$11,N('Option A'!$E$22),0)),"INSUFFICIENT FUNDS")))</f>
        <v/>
      </c>
      <c r="S151" s="6" t="str">
        <f>IF(O151&gt;Scenario!$B$11,"",IF(O$2&lt;&gt;"Ready",O$2,IF(ISNUMBER(P151),IF((P151+Q151)*(1+Scenario!$B$12/12)-R151&lt;0,"INSUFFICIENT FUNDS",(P151+Q151)*(1+Scenario!$B$12/12)-R151),"INSUFFICIENT FUNDS")))</f>
        <v/>
      </c>
      <c r="T151" s="6" t="str">
        <f>IF(O151&gt;Scenario!$B$11,"",IF(O$2&lt;&gt;"Ready",O$2,IF(ISNUMBER(S151),T150+R151,"INSUFFICIENT FUNDS")))</f>
        <v/>
      </c>
      <c r="U151" t="str">
        <f>IF(O151&gt;Scenario!$B$11,"",IF(O$2&lt;&gt;"Ready",O$2,IF(ISNUMBER(S151),"OK","INSUFFICIENT FUNDS")))</f>
        <v/>
      </c>
      <c r="V151">
        <v>147</v>
      </c>
      <c r="W151" s="6" t="str">
        <f>IF(V151&gt;Scenario!$B$11,"",IF(V$2&lt;&gt;"Ready",V$2,IF(AB150="OK",Z150,"INSUFFICIENT FUNDS")))</f>
        <v/>
      </c>
      <c r="X151" s="6" t="str">
        <f>IF(V151&gt;Scenario!$B$11,"",IF(V$2&lt;&gt;"Ready",V$2,IF(ISNUMBER(W151),IF(AND(V151&gt;=Scenario!$B$10,MOD(V151-Scenario!$B$10,Scenario!$B$18)=0),Scenario!$B$8,0),"INSUFFICIENT FUNDS")))</f>
        <v/>
      </c>
      <c r="Y151" s="6" t="str">
        <f>IF(V151&gt;Scenario!$B$11,"",IF(V$2&lt;&gt;"Ready",V$2,IF(ISNUMBER(W151),(W151+X151)*(N('Option A'!$E$14)+N('Option A'!$E$15)+IF(Scenario!$B$13="Gross",N('Option A'!$E$16),0))/12+((N('Option A'!$E$12)+N('Option A'!$E$13))/12+IF(AND(V151&gt;=Scenario!$B$10,MOD(V151-Scenario!$B$10,Scenario!$B$18)=0),0*0+0,0)+IF(V151=1,0*0+0,0)+IF(V151=Scenario!$B$11,0,0)),"INSUFFICIENT FUNDS")))</f>
        <v/>
      </c>
      <c r="Z151" s="6" t="str">
        <f>IF(V151&gt;Scenario!$B$11,"",IF(V$2&lt;&gt;"Ready",V$2,IF(ISNUMBER(W151),IF((W151+X151)*(1+Scenario!$B$12/12)-Y151&lt;0,"INSUFFICIENT FUNDS",(W151+X151)*(1+Scenario!$B$12/12)-Y151),"INSUFFICIENT FUNDS")))</f>
        <v/>
      </c>
      <c r="AA151" s="6" t="str">
        <f>IF(V151&gt;Scenario!$B$11,"",IF(V$2&lt;&gt;"Ready",V$2,IF(ISNUMBER(Z151),AA150+Y151,"INSUFFICIENT FUNDS")))</f>
        <v/>
      </c>
      <c r="AB151" t="str">
        <f>IF(V151&gt;Scenario!$B$11,"",IF(V$2&lt;&gt;"Ready",V$2,IF(ISNUMBER(Z151),"OK","INSUFFICIENT FUNDS")))</f>
        <v/>
      </c>
      <c r="AC151">
        <v>147</v>
      </c>
      <c r="AD151" s="6" t="str">
        <f>IF(AC151&gt;Scenario!$B$11,"",IF(AC$2&lt;&gt;"Ready",AC$2,IF(AI150="OK",AG150,"INSUFFICIENT FUNDS")))</f>
        <v/>
      </c>
      <c r="AE151" s="6" t="str">
        <f>IF(AC151&gt;Scenario!$B$11,"",IF(AC$2&lt;&gt;"Ready",AC$2,IF(ISNUMBER(AD151),IF(AND(AC151&gt;=Scenario!$B$10,MOD(AC151-Scenario!$B$10,Scenario!$B$18)=0),Scenario!$B$8,0),"INSUFFICIENT FUNDS")))</f>
        <v/>
      </c>
      <c r="AF151" s="6" t="str">
        <f>IF(AC151&gt;Scenario!$B$11,"",IF(AC$2&lt;&gt;"Ready",AC$2,IF(ISNUMBER(AD151),(AD151+AE151)*(N('Option A'!$E$14)+N('Option A'!$E$15)+IF(Scenario!$B$13="Gross",0,0))/12+((N('Option A'!$E$12)+N('Option A'!$E$13))/12+IF(AND(AC151&gt;=Scenario!$B$10,MOD(AC151-Scenario!$B$10,Scenario!$B$18)=0),N('Option A'!$E$17)*N('Option A'!$E$18)+N('Option A'!$E$20),0)+IF(AC151=1,N('Option A'!$E$17)*N('Option A'!$E$19)+N('Option A'!$E$21),0)+IF(AC151=Scenario!$B$11,N('Option A'!$E$22),0)),"INSUFFICIENT FUNDS")))</f>
        <v/>
      </c>
      <c r="AG151" s="6" t="str">
        <f>IF(AC151&gt;Scenario!$B$11,"",IF(AC$2&lt;&gt;"Ready",AC$2,IF(ISNUMBER(AD151),IF((AD151+AE151)*(1+Scenario!$B$12/12)-AF151&lt;0,"INSUFFICIENT FUNDS",(AD151+AE151)*(1+Scenario!$B$12/12)-AF151),"INSUFFICIENT FUNDS")))</f>
        <v/>
      </c>
      <c r="AH151" s="6" t="str">
        <f>IF(AC151&gt;Scenario!$B$11,"",IF(AC$2&lt;&gt;"Ready",AC$2,IF(ISNUMBER(AG151),AH150+AF151,"INSUFFICIENT FUNDS")))</f>
        <v/>
      </c>
      <c r="AI151" t="str">
        <f>IF(AC151&gt;Scenario!$B$11,"",IF(AC$2&lt;&gt;"Ready",AC$2,IF(ISNUMBER(AG151),"OK","INSUFFICIENT FUNDS")))</f>
        <v/>
      </c>
      <c r="AJ151">
        <v>147</v>
      </c>
      <c r="AK151" s="6" t="str">
        <f>IF(AJ151&gt;Scenario!$B$11,"",IF(AJ$2&lt;&gt;"Ready",AJ$2,IF(AP150="OK",AN150,"INSUFFICIENT FUNDS")))</f>
        <v/>
      </c>
      <c r="AL151" s="6" t="str">
        <f>IF(AJ151&gt;Scenario!$B$11,"",IF(AJ$2&lt;&gt;"Ready",AJ$2,IF(ISNUMBER(AK151),IF(AND(AJ151&gt;=Scenario!$B$10,MOD(AJ151-Scenario!$B$10,Scenario!$B$18)=0),Scenario!$B$8,0),"INSUFFICIENT FUNDS")))</f>
        <v/>
      </c>
      <c r="AM151" s="6" t="str">
        <f>IF(AJ151&gt;Scenario!$B$11,"",IF(AJ$2&lt;&gt;"Ready",AJ$2,IF(ISNUMBER(AK151),(AK151+AL151)*(0+0+IF(Scenario!$B$13="Gross",0,0))/12+((0+0)/12+IF(AND(AJ151&gt;=Scenario!$B$10,MOD(AJ151-Scenario!$B$10,Scenario!$B$18)=0),0*0+0,0)+IF(AJ151=1,0*0+0,0)+IF(AJ151=Scenario!$B$11,0,0)),"INSUFFICIENT FUNDS")))</f>
        <v/>
      </c>
      <c r="AN151" s="6" t="str">
        <f>IF(AJ151&gt;Scenario!$B$11,"",IF(AJ$2&lt;&gt;"Ready",AJ$2,IF(ISNUMBER(AK151),IF((AK151+AL151)*(1+Scenario!$B$12/12)-AM151&lt;0,"INSUFFICIENT FUNDS",(AK151+AL151)*(1+Scenario!$B$12/12)-AM151),"INSUFFICIENT FUNDS")))</f>
        <v/>
      </c>
      <c r="AO151" s="6" t="str">
        <f>IF(AJ151&gt;Scenario!$B$11,"",IF(AJ$2&lt;&gt;"Ready",AJ$2,IF(ISNUMBER(AN151),AO150+AM151,"INSUFFICIENT FUNDS")))</f>
        <v/>
      </c>
      <c r="AP151" t="str">
        <f>IF(AJ151&gt;Scenario!$B$11,"",IF(AJ$2&lt;&gt;"Ready",AJ$2,IF(ISNUMBER(AN151),"OK","INSUFFICIENT FUNDS")))</f>
        <v/>
      </c>
    </row>
    <row r="152" spans="1:42" ht="32.1" customHeight="1" x14ac:dyDescent="0.2">
      <c r="A152">
        <v>148</v>
      </c>
      <c r="B152" s="6" t="str">
        <f>IF(A152&gt;Scenario!$B$11,"",IF(A$2&lt;&gt;"Ready",A$2,IF(G151="OK",E151,"INSUFFICIENT FUNDS")))</f>
        <v/>
      </c>
      <c r="C152" s="6" t="str">
        <f>IF(A152&gt;Scenario!$B$11,"",IF(A$2&lt;&gt;"Ready",A$2,IF(ISNUMBER(B152),IF(AND(A152&gt;=Scenario!$B$10,MOD(A152-Scenario!$B$10,Scenario!$B$18)=0),Scenario!$B$8,0),"INSUFFICIENT FUNDS")))</f>
        <v/>
      </c>
      <c r="D152" s="6" t="str">
        <f>IF(A152&gt;Scenario!$B$11,"",IF(A$2&lt;&gt;"Ready",A$2,IF(ISNUMBER(B152),(B152+C152)*(N('Option A'!$E$14)+N('Option A'!$E$15)+IF(Scenario!$B$13="Gross",N('Option A'!$E$16),0))/12+((N('Option A'!$E$12)+N('Option A'!$E$13))/12+IF(AND(A152&gt;=Scenario!$B$10,MOD(A152-Scenario!$B$10,Scenario!$B$18)=0),N('Option A'!$E$17)*N('Option A'!$E$18)+N('Option A'!$E$20),0)+IF(A152=1,N('Option A'!$E$17)*N('Option A'!$E$19)+N('Option A'!$E$21),0)+IF(A152=Scenario!$B$11,N('Option A'!$E$22),0)),"INSUFFICIENT FUNDS")))</f>
        <v/>
      </c>
      <c r="E152" s="6" t="str">
        <f>IF(A152&gt;Scenario!$B$11,"",IF(A$2&lt;&gt;"Ready",A$2,IF(ISNUMBER(B152),IF((B152+C152)*(1+Scenario!$B$12/12)-D152&lt;0,"INSUFFICIENT FUNDS",(B152+C152)*(1+Scenario!$B$12/12)-D152),"INSUFFICIENT FUNDS")))</f>
        <v/>
      </c>
      <c r="F152" s="6" t="str">
        <f>IF(A152&gt;Scenario!$B$11,"",IF(A$2&lt;&gt;"Ready",A$2,IF(ISNUMBER(E152),F151+D152,"INSUFFICIENT FUNDS")))</f>
        <v/>
      </c>
      <c r="G152" t="str">
        <f>IF(A152&gt;Scenario!$B$11,"",IF(A$2&lt;&gt;"Ready",A$2,IF(ISNUMBER(E152),"OK","INSUFFICIENT FUNDS")))</f>
        <v/>
      </c>
      <c r="H152">
        <v>148</v>
      </c>
      <c r="I152" s="6" t="str">
        <f>IF(H152&gt;Scenario!$B$11,"",IF(H$2&lt;&gt;"Ready",H$2,IF(N151="OK",L151,"INSUFFICIENT FUNDS")))</f>
        <v/>
      </c>
      <c r="J152" s="6" t="str">
        <f>IF(H152&gt;Scenario!$B$11,"",IF(H$2&lt;&gt;"Ready",H$2,IF(ISNUMBER(I152),IF(AND(H152&gt;=Scenario!$B$10,MOD(H152-Scenario!$B$10,Scenario!$B$18)=0),Scenario!$B$8,0),"INSUFFICIENT FUNDS")))</f>
        <v/>
      </c>
      <c r="K152" s="6" t="str">
        <f>IF(H152&gt;Scenario!$B$11,"",IF(H$2&lt;&gt;"Ready",H$2,IF(ISNUMBER(I152),(I152+J152)*(N('Option A'!$E$14)+N('Option A'!$E$15)+IF(Scenario!$B$13="Gross",N('Option A'!$E$16),0))/12+((0+0)/12+IF(AND(H152&gt;=Scenario!$B$10,MOD(H152-Scenario!$B$10,Scenario!$B$18)=0),N('Option A'!$E$17)*N('Option A'!$E$18)+N('Option A'!$E$20),0)+IF(H152=1,N('Option A'!$E$17)*N('Option A'!$E$19)+N('Option A'!$E$21),0)+IF(H152=Scenario!$B$11,N('Option A'!$E$22),0)),"INSUFFICIENT FUNDS")))</f>
        <v/>
      </c>
      <c r="L152" s="6" t="str">
        <f>IF(H152&gt;Scenario!$B$11,"",IF(H$2&lt;&gt;"Ready",H$2,IF(ISNUMBER(I152),IF((I152+J152)*(1+Scenario!$B$12/12)-K152&lt;0,"INSUFFICIENT FUNDS",(I152+J152)*(1+Scenario!$B$12/12)-K152),"INSUFFICIENT FUNDS")))</f>
        <v/>
      </c>
      <c r="M152" s="6" t="str">
        <f>IF(H152&gt;Scenario!$B$11,"",IF(H$2&lt;&gt;"Ready",H$2,IF(ISNUMBER(L152),M151+K152,"INSUFFICIENT FUNDS")))</f>
        <v/>
      </c>
      <c r="N152" t="str">
        <f>IF(H152&gt;Scenario!$B$11,"",IF(H$2&lt;&gt;"Ready",H$2,IF(ISNUMBER(L152),"OK","INSUFFICIENT FUNDS")))</f>
        <v/>
      </c>
      <c r="O152">
        <v>148</v>
      </c>
      <c r="P152" s="6" t="str">
        <f>IF(O152&gt;Scenario!$B$11,"",IF(O$2&lt;&gt;"Ready",O$2,IF(U151="OK",S151,"INSUFFICIENT FUNDS")))</f>
        <v/>
      </c>
      <c r="Q152" s="6" t="str">
        <f>IF(O152&gt;Scenario!$B$11,"",IF(O$2&lt;&gt;"Ready",O$2,IF(ISNUMBER(P152),IF(AND(O152&gt;=Scenario!$B$10,MOD(O152-Scenario!$B$10,Scenario!$B$18)=0),Scenario!$B$8,0),"INSUFFICIENT FUNDS")))</f>
        <v/>
      </c>
      <c r="R152" s="6" t="str">
        <f>IF(O152&gt;Scenario!$B$11,"",IF(O$2&lt;&gt;"Ready",O$2,IF(ISNUMBER(P152),(P152+Q152)*(0+N('Option A'!$E$15)+IF(Scenario!$B$13="Gross",N('Option A'!$E$16),0))/12+((N('Option A'!$E$12)+N('Option A'!$E$13))/12+IF(AND(O152&gt;=Scenario!$B$10,MOD(O152-Scenario!$B$10,Scenario!$B$18)=0),N('Option A'!$E$17)*N('Option A'!$E$18)+N('Option A'!$E$20),0)+IF(O152=1,N('Option A'!$E$17)*N('Option A'!$E$19)+N('Option A'!$E$21),0)+IF(O152=Scenario!$B$11,N('Option A'!$E$22),0)),"INSUFFICIENT FUNDS")))</f>
        <v/>
      </c>
      <c r="S152" s="6" t="str">
        <f>IF(O152&gt;Scenario!$B$11,"",IF(O$2&lt;&gt;"Ready",O$2,IF(ISNUMBER(P152),IF((P152+Q152)*(1+Scenario!$B$12/12)-R152&lt;0,"INSUFFICIENT FUNDS",(P152+Q152)*(1+Scenario!$B$12/12)-R152),"INSUFFICIENT FUNDS")))</f>
        <v/>
      </c>
      <c r="T152" s="6" t="str">
        <f>IF(O152&gt;Scenario!$B$11,"",IF(O$2&lt;&gt;"Ready",O$2,IF(ISNUMBER(S152),T151+R152,"INSUFFICIENT FUNDS")))</f>
        <v/>
      </c>
      <c r="U152" t="str">
        <f>IF(O152&gt;Scenario!$B$11,"",IF(O$2&lt;&gt;"Ready",O$2,IF(ISNUMBER(S152),"OK","INSUFFICIENT FUNDS")))</f>
        <v/>
      </c>
      <c r="V152">
        <v>148</v>
      </c>
      <c r="W152" s="6" t="str">
        <f>IF(V152&gt;Scenario!$B$11,"",IF(V$2&lt;&gt;"Ready",V$2,IF(AB151="OK",Z151,"INSUFFICIENT FUNDS")))</f>
        <v/>
      </c>
      <c r="X152" s="6" t="str">
        <f>IF(V152&gt;Scenario!$B$11,"",IF(V$2&lt;&gt;"Ready",V$2,IF(ISNUMBER(W152),IF(AND(V152&gt;=Scenario!$B$10,MOD(V152-Scenario!$B$10,Scenario!$B$18)=0),Scenario!$B$8,0),"INSUFFICIENT FUNDS")))</f>
        <v/>
      </c>
      <c r="Y152" s="6" t="str">
        <f>IF(V152&gt;Scenario!$B$11,"",IF(V$2&lt;&gt;"Ready",V$2,IF(ISNUMBER(W152),(W152+X152)*(N('Option A'!$E$14)+N('Option A'!$E$15)+IF(Scenario!$B$13="Gross",N('Option A'!$E$16),0))/12+((N('Option A'!$E$12)+N('Option A'!$E$13))/12+IF(AND(V152&gt;=Scenario!$B$10,MOD(V152-Scenario!$B$10,Scenario!$B$18)=0),0*0+0,0)+IF(V152=1,0*0+0,0)+IF(V152=Scenario!$B$11,0,0)),"INSUFFICIENT FUNDS")))</f>
        <v/>
      </c>
      <c r="Z152" s="6" t="str">
        <f>IF(V152&gt;Scenario!$B$11,"",IF(V$2&lt;&gt;"Ready",V$2,IF(ISNUMBER(W152),IF((W152+X152)*(1+Scenario!$B$12/12)-Y152&lt;0,"INSUFFICIENT FUNDS",(W152+X152)*(1+Scenario!$B$12/12)-Y152),"INSUFFICIENT FUNDS")))</f>
        <v/>
      </c>
      <c r="AA152" s="6" t="str">
        <f>IF(V152&gt;Scenario!$B$11,"",IF(V$2&lt;&gt;"Ready",V$2,IF(ISNUMBER(Z152),AA151+Y152,"INSUFFICIENT FUNDS")))</f>
        <v/>
      </c>
      <c r="AB152" t="str">
        <f>IF(V152&gt;Scenario!$B$11,"",IF(V$2&lt;&gt;"Ready",V$2,IF(ISNUMBER(Z152),"OK","INSUFFICIENT FUNDS")))</f>
        <v/>
      </c>
      <c r="AC152">
        <v>148</v>
      </c>
      <c r="AD152" s="6" t="str">
        <f>IF(AC152&gt;Scenario!$B$11,"",IF(AC$2&lt;&gt;"Ready",AC$2,IF(AI151="OK",AG151,"INSUFFICIENT FUNDS")))</f>
        <v/>
      </c>
      <c r="AE152" s="6" t="str">
        <f>IF(AC152&gt;Scenario!$B$11,"",IF(AC$2&lt;&gt;"Ready",AC$2,IF(ISNUMBER(AD152),IF(AND(AC152&gt;=Scenario!$B$10,MOD(AC152-Scenario!$B$10,Scenario!$B$18)=0),Scenario!$B$8,0),"INSUFFICIENT FUNDS")))</f>
        <v/>
      </c>
      <c r="AF152" s="6" t="str">
        <f>IF(AC152&gt;Scenario!$B$11,"",IF(AC$2&lt;&gt;"Ready",AC$2,IF(ISNUMBER(AD152),(AD152+AE152)*(N('Option A'!$E$14)+N('Option A'!$E$15)+IF(Scenario!$B$13="Gross",0,0))/12+((N('Option A'!$E$12)+N('Option A'!$E$13))/12+IF(AND(AC152&gt;=Scenario!$B$10,MOD(AC152-Scenario!$B$10,Scenario!$B$18)=0),N('Option A'!$E$17)*N('Option A'!$E$18)+N('Option A'!$E$20),0)+IF(AC152=1,N('Option A'!$E$17)*N('Option A'!$E$19)+N('Option A'!$E$21),0)+IF(AC152=Scenario!$B$11,N('Option A'!$E$22),0)),"INSUFFICIENT FUNDS")))</f>
        <v/>
      </c>
      <c r="AG152" s="6" t="str">
        <f>IF(AC152&gt;Scenario!$B$11,"",IF(AC$2&lt;&gt;"Ready",AC$2,IF(ISNUMBER(AD152),IF((AD152+AE152)*(1+Scenario!$B$12/12)-AF152&lt;0,"INSUFFICIENT FUNDS",(AD152+AE152)*(1+Scenario!$B$12/12)-AF152),"INSUFFICIENT FUNDS")))</f>
        <v/>
      </c>
      <c r="AH152" s="6" t="str">
        <f>IF(AC152&gt;Scenario!$B$11,"",IF(AC$2&lt;&gt;"Ready",AC$2,IF(ISNUMBER(AG152),AH151+AF152,"INSUFFICIENT FUNDS")))</f>
        <v/>
      </c>
      <c r="AI152" t="str">
        <f>IF(AC152&gt;Scenario!$B$11,"",IF(AC$2&lt;&gt;"Ready",AC$2,IF(ISNUMBER(AG152),"OK","INSUFFICIENT FUNDS")))</f>
        <v/>
      </c>
      <c r="AJ152">
        <v>148</v>
      </c>
      <c r="AK152" s="6" t="str">
        <f>IF(AJ152&gt;Scenario!$B$11,"",IF(AJ$2&lt;&gt;"Ready",AJ$2,IF(AP151="OK",AN151,"INSUFFICIENT FUNDS")))</f>
        <v/>
      </c>
      <c r="AL152" s="6" t="str">
        <f>IF(AJ152&gt;Scenario!$B$11,"",IF(AJ$2&lt;&gt;"Ready",AJ$2,IF(ISNUMBER(AK152),IF(AND(AJ152&gt;=Scenario!$B$10,MOD(AJ152-Scenario!$B$10,Scenario!$B$18)=0),Scenario!$B$8,0),"INSUFFICIENT FUNDS")))</f>
        <v/>
      </c>
      <c r="AM152" s="6" t="str">
        <f>IF(AJ152&gt;Scenario!$B$11,"",IF(AJ$2&lt;&gt;"Ready",AJ$2,IF(ISNUMBER(AK152),(AK152+AL152)*(0+0+IF(Scenario!$B$13="Gross",0,0))/12+((0+0)/12+IF(AND(AJ152&gt;=Scenario!$B$10,MOD(AJ152-Scenario!$B$10,Scenario!$B$18)=0),0*0+0,0)+IF(AJ152=1,0*0+0,0)+IF(AJ152=Scenario!$B$11,0,0)),"INSUFFICIENT FUNDS")))</f>
        <v/>
      </c>
      <c r="AN152" s="6" t="str">
        <f>IF(AJ152&gt;Scenario!$B$11,"",IF(AJ$2&lt;&gt;"Ready",AJ$2,IF(ISNUMBER(AK152),IF((AK152+AL152)*(1+Scenario!$B$12/12)-AM152&lt;0,"INSUFFICIENT FUNDS",(AK152+AL152)*(1+Scenario!$B$12/12)-AM152),"INSUFFICIENT FUNDS")))</f>
        <v/>
      </c>
      <c r="AO152" s="6" t="str">
        <f>IF(AJ152&gt;Scenario!$B$11,"",IF(AJ$2&lt;&gt;"Ready",AJ$2,IF(ISNUMBER(AN152),AO151+AM152,"INSUFFICIENT FUNDS")))</f>
        <v/>
      </c>
      <c r="AP152" t="str">
        <f>IF(AJ152&gt;Scenario!$B$11,"",IF(AJ$2&lt;&gt;"Ready",AJ$2,IF(ISNUMBER(AN152),"OK","INSUFFICIENT FUNDS")))</f>
        <v/>
      </c>
    </row>
    <row r="153" spans="1:42" ht="32.1" customHeight="1" x14ac:dyDescent="0.2">
      <c r="A153">
        <v>149</v>
      </c>
      <c r="B153" s="6" t="str">
        <f>IF(A153&gt;Scenario!$B$11,"",IF(A$2&lt;&gt;"Ready",A$2,IF(G152="OK",E152,"INSUFFICIENT FUNDS")))</f>
        <v/>
      </c>
      <c r="C153" s="6" t="str">
        <f>IF(A153&gt;Scenario!$B$11,"",IF(A$2&lt;&gt;"Ready",A$2,IF(ISNUMBER(B153),IF(AND(A153&gt;=Scenario!$B$10,MOD(A153-Scenario!$B$10,Scenario!$B$18)=0),Scenario!$B$8,0),"INSUFFICIENT FUNDS")))</f>
        <v/>
      </c>
      <c r="D153" s="6" t="str">
        <f>IF(A153&gt;Scenario!$B$11,"",IF(A$2&lt;&gt;"Ready",A$2,IF(ISNUMBER(B153),(B153+C153)*(N('Option A'!$E$14)+N('Option A'!$E$15)+IF(Scenario!$B$13="Gross",N('Option A'!$E$16),0))/12+((N('Option A'!$E$12)+N('Option A'!$E$13))/12+IF(AND(A153&gt;=Scenario!$B$10,MOD(A153-Scenario!$B$10,Scenario!$B$18)=0),N('Option A'!$E$17)*N('Option A'!$E$18)+N('Option A'!$E$20),0)+IF(A153=1,N('Option A'!$E$17)*N('Option A'!$E$19)+N('Option A'!$E$21),0)+IF(A153=Scenario!$B$11,N('Option A'!$E$22),0)),"INSUFFICIENT FUNDS")))</f>
        <v/>
      </c>
      <c r="E153" s="6" t="str">
        <f>IF(A153&gt;Scenario!$B$11,"",IF(A$2&lt;&gt;"Ready",A$2,IF(ISNUMBER(B153),IF((B153+C153)*(1+Scenario!$B$12/12)-D153&lt;0,"INSUFFICIENT FUNDS",(B153+C153)*(1+Scenario!$B$12/12)-D153),"INSUFFICIENT FUNDS")))</f>
        <v/>
      </c>
      <c r="F153" s="6" t="str">
        <f>IF(A153&gt;Scenario!$B$11,"",IF(A$2&lt;&gt;"Ready",A$2,IF(ISNUMBER(E153),F152+D153,"INSUFFICIENT FUNDS")))</f>
        <v/>
      </c>
      <c r="G153" t="str">
        <f>IF(A153&gt;Scenario!$B$11,"",IF(A$2&lt;&gt;"Ready",A$2,IF(ISNUMBER(E153),"OK","INSUFFICIENT FUNDS")))</f>
        <v/>
      </c>
      <c r="H153">
        <v>149</v>
      </c>
      <c r="I153" s="6" t="str">
        <f>IF(H153&gt;Scenario!$B$11,"",IF(H$2&lt;&gt;"Ready",H$2,IF(N152="OK",L152,"INSUFFICIENT FUNDS")))</f>
        <v/>
      </c>
      <c r="J153" s="6" t="str">
        <f>IF(H153&gt;Scenario!$B$11,"",IF(H$2&lt;&gt;"Ready",H$2,IF(ISNUMBER(I153),IF(AND(H153&gt;=Scenario!$B$10,MOD(H153-Scenario!$B$10,Scenario!$B$18)=0),Scenario!$B$8,0),"INSUFFICIENT FUNDS")))</f>
        <v/>
      </c>
      <c r="K153" s="6" t="str">
        <f>IF(H153&gt;Scenario!$B$11,"",IF(H$2&lt;&gt;"Ready",H$2,IF(ISNUMBER(I153),(I153+J153)*(N('Option A'!$E$14)+N('Option A'!$E$15)+IF(Scenario!$B$13="Gross",N('Option A'!$E$16),0))/12+((0+0)/12+IF(AND(H153&gt;=Scenario!$B$10,MOD(H153-Scenario!$B$10,Scenario!$B$18)=0),N('Option A'!$E$17)*N('Option A'!$E$18)+N('Option A'!$E$20),0)+IF(H153=1,N('Option A'!$E$17)*N('Option A'!$E$19)+N('Option A'!$E$21),0)+IF(H153=Scenario!$B$11,N('Option A'!$E$22),0)),"INSUFFICIENT FUNDS")))</f>
        <v/>
      </c>
      <c r="L153" s="6" t="str">
        <f>IF(H153&gt;Scenario!$B$11,"",IF(H$2&lt;&gt;"Ready",H$2,IF(ISNUMBER(I153),IF((I153+J153)*(1+Scenario!$B$12/12)-K153&lt;0,"INSUFFICIENT FUNDS",(I153+J153)*(1+Scenario!$B$12/12)-K153),"INSUFFICIENT FUNDS")))</f>
        <v/>
      </c>
      <c r="M153" s="6" t="str">
        <f>IF(H153&gt;Scenario!$B$11,"",IF(H$2&lt;&gt;"Ready",H$2,IF(ISNUMBER(L153),M152+K153,"INSUFFICIENT FUNDS")))</f>
        <v/>
      </c>
      <c r="N153" t="str">
        <f>IF(H153&gt;Scenario!$B$11,"",IF(H$2&lt;&gt;"Ready",H$2,IF(ISNUMBER(L153),"OK","INSUFFICIENT FUNDS")))</f>
        <v/>
      </c>
      <c r="O153">
        <v>149</v>
      </c>
      <c r="P153" s="6" t="str">
        <f>IF(O153&gt;Scenario!$B$11,"",IF(O$2&lt;&gt;"Ready",O$2,IF(U152="OK",S152,"INSUFFICIENT FUNDS")))</f>
        <v/>
      </c>
      <c r="Q153" s="6" t="str">
        <f>IF(O153&gt;Scenario!$B$11,"",IF(O$2&lt;&gt;"Ready",O$2,IF(ISNUMBER(P153),IF(AND(O153&gt;=Scenario!$B$10,MOD(O153-Scenario!$B$10,Scenario!$B$18)=0),Scenario!$B$8,0),"INSUFFICIENT FUNDS")))</f>
        <v/>
      </c>
      <c r="R153" s="6" t="str">
        <f>IF(O153&gt;Scenario!$B$11,"",IF(O$2&lt;&gt;"Ready",O$2,IF(ISNUMBER(P153),(P153+Q153)*(0+N('Option A'!$E$15)+IF(Scenario!$B$13="Gross",N('Option A'!$E$16),0))/12+((N('Option A'!$E$12)+N('Option A'!$E$13))/12+IF(AND(O153&gt;=Scenario!$B$10,MOD(O153-Scenario!$B$10,Scenario!$B$18)=0),N('Option A'!$E$17)*N('Option A'!$E$18)+N('Option A'!$E$20),0)+IF(O153=1,N('Option A'!$E$17)*N('Option A'!$E$19)+N('Option A'!$E$21),0)+IF(O153=Scenario!$B$11,N('Option A'!$E$22),0)),"INSUFFICIENT FUNDS")))</f>
        <v/>
      </c>
      <c r="S153" s="6" t="str">
        <f>IF(O153&gt;Scenario!$B$11,"",IF(O$2&lt;&gt;"Ready",O$2,IF(ISNUMBER(P153),IF((P153+Q153)*(1+Scenario!$B$12/12)-R153&lt;0,"INSUFFICIENT FUNDS",(P153+Q153)*(1+Scenario!$B$12/12)-R153),"INSUFFICIENT FUNDS")))</f>
        <v/>
      </c>
      <c r="T153" s="6" t="str">
        <f>IF(O153&gt;Scenario!$B$11,"",IF(O$2&lt;&gt;"Ready",O$2,IF(ISNUMBER(S153),T152+R153,"INSUFFICIENT FUNDS")))</f>
        <v/>
      </c>
      <c r="U153" t="str">
        <f>IF(O153&gt;Scenario!$B$11,"",IF(O$2&lt;&gt;"Ready",O$2,IF(ISNUMBER(S153),"OK","INSUFFICIENT FUNDS")))</f>
        <v/>
      </c>
      <c r="V153">
        <v>149</v>
      </c>
      <c r="W153" s="6" t="str">
        <f>IF(V153&gt;Scenario!$B$11,"",IF(V$2&lt;&gt;"Ready",V$2,IF(AB152="OK",Z152,"INSUFFICIENT FUNDS")))</f>
        <v/>
      </c>
      <c r="X153" s="6" t="str">
        <f>IF(V153&gt;Scenario!$B$11,"",IF(V$2&lt;&gt;"Ready",V$2,IF(ISNUMBER(W153),IF(AND(V153&gt;=Scenario!$B$10,MOD(V153-Scenario!$B$10,Scenario!$B$18)=0),Scenario!$B$8,0),"INSUFFICIENT FUNDS")))</f>
        <v/>
      </c>
      <c r="Y153" s="6" t="str">
        <f>IF(V153&gt;Scenario!$B$11,"",IF(V$2&lt;&gt;"Ready",V$2,IF(ISNUMBER(W153),(W153+X153)*(N('Option A'!$E$14)+N('Option A'!$E$15)+IF(Scenario!$B$13="Gross",N('Option A'!$E$16),0))/12+((N('Option A'!$E$12)+N('Option A'!$E$13))/12+IF(AND(V153&gt;=Scenario!$B$10,MOD(V153-Scenario!$B$10,Scenario!$B$18)=0),0*0+0,0)+IF(V153=1,0*0+0,0)+IF(V153=Scenario!$B$11,0,0)),"INSUFFICIENT FUNDS")))</f>
        <v/>
      </c>
      <c r="Z153" s="6" t="str">
        <f>IF(V153&gt;Scenario!$B$11,"",IF(V$2&lt;&gt;"Ready",V$2,IF(ISNUMBER(W153),IF((W153+X153)*(1+Scenario!$B$12/12)-Y153&lt;0,"INSUFFICIENT FUNDS",(W153+X153)*(1+Scenario!$B$12/12)-Y153),"INSUFFICIENT FUNDS")))</f>
        <v/>
      </c>
      <c r="AA153" s="6" t="str">
        <f>IF(V153&gt;Scenario!$B$11,"",IF(V$2&lt;&gt;"Ready",V$2,IF(ISNUMBER(Z153),AA152+Y153,"INSUFFICIENT FUNDS")))</f>
        <v/>
      </c>
      <c r="AB153" t="str">
        <f>IF(V153&gt;Scenario!$B$11,"",IF(V$2&lt;&gt;"Ready",V$2,IF(ISNUMBER(Z153),"OK","INSUFFICIENT FUNDS")))</f>
        <v/>
      </c>
      <c r="AC153">
        <v>149</v>
      </c>
      <c r="AD153" s="6" t="str">
        <f>IF(AC153&gt;Scenario!$B$11,"",IF(AC$2&lt;&gt;"Ready",AC$2,IF(AI152="OK",AG152,"INSUFFICIENT FUNDS")))</f>
        <v/>
      </c>
      <c r="AE153" s="6" t="str">
        <f>IF(AC153&gt;Scenario!$B$11,"",IF(AC$2&lt;&gt;"Ready",AC$2,IF(ISNUMBER(AD153),IF(AND(AC153&gt;=Scenario!$B$10,MOD(AC153-Scenario!$B$10,Scenario!$B$18)=0),Scenario!$B$8,0),"INSUFFICIENT FUNDS")))</f>
        <v/>
      </c>
      <c r="AF153" s="6" t="str">
        <f>IF(AC153&gt;Scenario!$B$11,"",IF(AC$2&lt;&gt;"Ready",AC$2,IF(ISNUMBER(AD153),(AD153+AE153)*(N('Option A'!$E$14)+N('Option A'!$E$15)+IF(Scenario!$B$13="Gross",0,0))/12+((N('Option A'!$E$12)+N('Option A'!$E$13))/12+IF(AND(AC153&gt;=Scenario!$B$10,MOD(AC153-Scenario!$B$10,Scenario!$B$18)=0),N('Option A'!$E$17)*N('Option A'!$E$18)+N('Option A'!$E$20),0)+IF(AC153=1,N('Option A'!$E$17)*N('Option A'!$E$19)+N('Option A'!$E$21),0)+IF(AC153=Scenario!$B$11,N('Option A'!$E$22),0)),"INSUFFICIENT FUNDS")))</f>
        <v/>
      </c>
      <c r="AG153" s="6" t="str">
        <f>IF(AC153&gt;Scenario!$B$11,"",IF(AC$2&lt;&gt;"Ready",AC$2,IF(ISNUMBER(AD153),IF((AD153+AE153)*(1+Scenario!$B$12/12)-AF153&lt;0,"INSUFFICIENT FUNDS",(AD153+AE153)*(1+Scenario!$B$12/12)-AF153),"INSUFFICIENT FUNDS")))</f>
        <v/>
      </c>
      <c r="AH153" s="6" t="str">
        <f>IF(AC153&gt;Scenario!$B$11,"",IF(AC$2&lt;&gt;"Ready",AC$2,IF(ISNUMBER(AG153),AH152+AF153,"INSUFFICIENT FUNDS")))</f>
        <v/>
      </c>
      <c r="AI153" t="str">
        <f>IF(AC153&gt;Scenario!$B$11,"",IF(AC$2&lt;&gt;"Ready",AC$2,IF(ISNUMBER(AG153),"OK","INSUFFICIENT FUNDS")))</f>
        <v/>
      </c>
      <c r="AJ153">
        <v>149</v>
      </c>
      <c r="AK153" s="6" t="str">
        <f>IF(AJ153&gt;Scenario!$B$11,"",IF(AJ$2&lt;&gt;"Ready",AJ$2,IF(AP152="OK",AN152,"INSUFFICIENT FUNDS")))</f>
        <v/>
      </c>
      <c r="AL153" s="6" t="str">
        <f>IF(AJ153&gt;Scenario!$B$11,"",IF(AJ$2&lt;&gt;"Ready",AJ$2,IF(ISNUMBER(AK153),IF(AND(AJ153&gt;=Scenario!$B$10,MOD(AJ153-Scenario!$B$10,Scenario!$B$18)=0),Scenario!$B$8,0),"INSUFFICIENT FUNDS")))</f>
        <v/>
      </c>
      <c r="AM153" s="6" t="str">
        <f>IF(AJ153&gt;Scenario!$B$11,"",IF(AJ$2&lt;&gt;"Ready",AJ$2,IF(ISNUMBER(AK153),(AK153+AL153)*(0+0+IF(Scenario!$B$13="Gross",0,0))/12+((0+0)/12+IF(AND(AJ153&gt;=Scenario!$B$10,MOD(AJ153-Scenario!$B$10,Scenario!$B$18)=0),0*0+0,0)+IF(AJ153=1,0*0+0,0)+IF(AJ153=Scenario!$B$11,0,0)),"INSUFFICIENT FUNDS")))</f>
        <v/>
      </c>
      <c r="AN153" s="6" t="str">
        <f>IF(AJ153&gt;Scenario!$B$11,"",IF(AJ$2&lt;&gt;"Ready",AJ$2,IF(ISNUMBER(AK153),IF((AK153+AL153)*(1+Scenario!$B$12/12)-AM153&lt;0,"INSUFFICIENT FUNDS",(AK153+AL153)*(1+Scenario!$B$12/12)-AM153),"INSUFFICIENT FUNDS")))</f>
        <v/>
      </c>
      <c r="AO153" s="6" t="str">
        <f>IF(AJ153&gt;Scenario!$B$11,"",IF(AJ$2&lt;&gt;"Ready",AJ$2,IF(ISNUMBER(AN153),AO152+AM153,"INSUFFICIENT FUNDS")))</f>
        <v/>
      </c>
      <c r="AP153" t="str">
        <f>IF(AJ153&gt;Scenario!$B$11,"",IF(AJ$2&lt;&gt;"Ready",AJ$2,IF(ISNUMBER(AN153),"OK","INSUFFICIENT FUNDS")))</f>
        <v/>
      </c>
    </row>
    <row r="154" spans="1:42" ht="32.1" customHeight="1" x14ac:dyDescent="0.2">
      <c r="A154">
        <v>150</v>
      </c>
      <c r="B154" s="6" t="str">
        <f>IF(A154&gt;Scenario!$B$11,"",IF(A$2&lt;&gt;"Ready",A$2,IF(G153="OK",E153,"INSUFFICIENT FUNDS")))</f>
        <v/>
      </c>
      <c r="C154" s="6" t="str">
        <f>IF(A154&gt;Scenario!$B$11,"",IF(A$2&lt;&gt;"Ready",A$2,IF(ISNUMBER(B154),IF(AND(A154&gt;=Scenario!$B$10,MOD(A154-Scenario!$B$10,Scenario!$B$18)=0),Scenario!$B$8,0),"INSUFFICIENT FUNDS")))</f>
        <v/>
      </c>
      <c r="D154" s="6" t="str">
        <f>IF(A154&gt;Scenario!$B$11,"",IF(A$2&lt;&gt;"Ready",A$2,IF(ISNUMBER(B154),(B154+C154)*(N('Option A'!$E$14)+N('Option A'!$E$15)+IF(Scenario!$B$13="Gross",N('Option A'!$E$16),0))/12+((N('Option A'!$E$12)+N('Option A'!$E$13))/12+IF(AND(A154&gt;=Scenario!$B$10,MOD(A154-Scenario!$B$10,Scenario!$B$18)=0),N('Option A'!$E$17)*N('Option A'!$E$18)+N('Option A'!$E$20),0)+IF(A154=1,N('Option A'!$E$17)*N('Option A'!$E$19)+N('Option A'!$E$21),0)+IF(A154=Scenario!$B$11,N('Option A'!$E$22),0)),"INSUFFICIENT FUNDS")))</f>
        <v/>
      </c>
      <c r="E154" s="6" t="str">
        <f>IF(A154&gt;Scenario!$B$11,"",IF(A$2&lt;&gt;"Ready",A$2,IF(ISNUMBER(B154),IF((B154+C154)*(1+Scenario!$B$12/12)-D154&lt;0,"INSUFFICIENT FUNDS",(B154+C154)*(1+Scenario!$B$12/12)-D154),"INSUFFICIENT FUNDS")))</f>
        <v/>
      </c>
      <c r="F154" s="6" t="str">
        <f>IF(A154&gt;Scenario!$B$11,"",IF(A$2&lt;&gt;"Ready",A$2,IF(ISNUMBER(E154),F153+D154,"INSUFFICIENT FUNDS")))</f>
        <v/>
      </c>
      <c r="G154" t="str">
        <f>IF(A154&gt;Scenario!$B$11,"",IF(A$2&lt;&gt;"Ready",A$2,IF(ISNUMBER(E154),"OK","INSUFFICIENT FUNDS")))</f>
        <v/>
      </c>
      <c r="H154">
        <v>150</v>
      </c>
      <c r="I154" s="6" t="str">
        <f>IF(H154&gt;Scenario!$B$11,"",IF(H$2&lt;&gt;"Ready",H$2,IF(N153="OK",L153,"INSUFFICIENT FUNDS")))</f>
        <v/>
      </c>
      <c r="J154" s="6" t="str">
        <f>IF(H154&gt;Scenario!$B$11,"",IF(H$2&lt;&gt;"Ready",H$2,IF(ISNUMBER(I154),IF(AND(H154&gt;=Scenario!$B$10,MOD(H154-Scenario!$B$10,Scenario!$B$18)=0),Scenario!$B$8,0),"INSUFFICIENT FUNDS")))</f>
        <v/>
      </c>
      <c r="K154" s="6" t="str">
        <f>IF(H154&gt;Scenario!$B$11,"",IF(H$2&lt;&gt;"Ready",H$2,IF(ISNUMBER(I154),(I154+J154)*(N('Option A'!$E$14)+N('Option A'!$E$15)+IF(Scenario!$B$13="Gross",N('Option A'!$E$16),0))/12+((0+0)/12+IF(AND(H154&gt;=Scenario!$B$10,MOD(H154-Scenario!$B$10,Scenario!$B$18)=0),N('Option A'!$E$17)*N('Option A'!$E$18)+N('Option A'!$E$20),0)+IF(H154=1,N('Option A'!$E$17)*N('Option A'!$E$19)+N('Option A'!$E$21),0)+IF(H154=Scenario!$B$11,N('Option A'!$E$22),0)),"INSUFFICIENT FUNDS")))</f>
        <v/>
      </c>
      <c r="L154" s="6" t="str">
        <f>IF(H154&gt;Scenario!$B$11,"",IF(H$2&lt;&gt;"Ready",H$2,IF(ISNUMBER(I154),IF((I154+J154)*(1+Scenario!$B$12/12)-K154&lt;0,"INSUFFICIENT FUNDS",(I154+J154)*(1+Scenario!$B$12/12)-K154),"INSUFFICIENT FUNDS")))</f>
        <v/>
      </c>
      <c r="M154" s="6" t="str">
        <f>IF(H154&gt;Scenario!$B$11,"",IF(H$2&lt;&gt;"Ready",H$2,IF(ISNUMBER(L154),M153+K154,"INSUFFICIENT FUNDS")))</f>
        <v/>
      </c>
      <c r="N154" t="str">
        <f>IF(H154&gt;Scenario!$B$11,"",IF(H$2&lt;&gt;"Ready",H$2,IF(ISNUMBER(L154),"OK","INSUFFICIENT FUNDS")))</f>
        <v/>
      </c>
      <c r="O154">
        <v>150</v>
      </c>
      <c r="P154" s="6" t="str">
        <f>IF(O154&gt;Scenario!$B$11,"",IF(O$2&lt;&gt;"Ready",O$2,IF(U153="OK",S153,"INSUFFICIENT FUNDS")))</f>
        <v/>
      </c>
      <c r="Q154" s="6" t="str">
        <f>IF(O154&gt;Scenario!$B$11,"",IF(O$2&lt;&gt;"Ready",O$2,IF(ISNUMBER(P154),IF(AND(O154&gt;=Scenario!$B$10,MOD(O154-Scenario!$B$10,Scenario!$B$18)=0),Scenario!$B$8,0),"INSUFFICIENT FUNDS")))</f>
        <v/>
      </c>
      <c r="R154" s="6" t="str">
        <f>IF(O154&gt;Scenario!$B$11,"",IF(O$2&lt;&gt;"Ready",O$2,IF(ISNUMBER(P154),(P154+Q154)*(0+N('Option A'!$E$15)+IF(Scenario!$B$13="Gross",N('Option A'!$E$16),0))/12+((N('Option A'!$E$12)+N('Option A'!$E$13))/12+IF(AND(O154&gt;=Scenario!$B$10,MOD(O154-Scenario!$B$10,Scenario!$B$18)=0),N('Option A'!$E$17)*N('Option A'!$E$18)+N('Option A'!$E$20),0)+IF(O154=1,N('Option A'!$E$17)*N('Option A'!$E$19)+N('Option A'!$E$21),0)+IF(O154=Scenario!$B$11,N('Option A'!$E$22),0)),"INSUFFICIENT FUNDS")))</f>
        <v/>
      </c>
      <c r="S154" s="6" t="str">
        <f>IF(O154&gt;Scenario!$B$11,"",IF(O$2&lt;&gt;"Ready",O$2,IF(ISNUMBER(P154),IF((P154+Q154)*(1+Scenario!$B$12/12)-R154&lt;0,"INSUFFICIENT FUNDS",(P154+Q154)*(1+Scenario!$B$12/12)-R154),"INSUFFICIENT FUNDS")))</f>
        <v/>
      </c>
      <c r="T154" s="6" t="str">
        <f>IF(O154&gt;Scenario!$B$11,"",IF(O$2&lt;&gt;"Ready",O$2,IF(ISNUMBER(S154),T153+R154,"INSUFFICIENT FUNDS")))</f>
        <v/>
      </c>
      <c r="U154" t="str">
        <f>IF(O154&gt;Scenario!$B$11,"",IF(O$2&lt;&gt;"Ready",O$2,IF(ISNUMBER(S154),"OK","INSUFFICIENT FUNDS")))</f>
        <v/>
      </c>
      <c r="V154">
        <v>150</v>
      </c>
      <c r="W154" s="6" t="str">
        <f>IF(V154&gt;Scenario!$B$11,"",IF(V$2&lt;&gt;"Ready",V$2,IF(AB153="OK",Z153,"INSUFFICIENT FUNDS")))</f>
        <v/>
      </c>
      <c r="X154" s="6" t="str">
        <f>IF(V154&gt;Scenario!$B$11,"",IF(V$2&lt;&gt;"Ready",V$2,IF(ISNUMBER(W154),IF(AND(V154&gt;=Scenario!$B$10,MOD(V154-Scenario!$B$10,Scenario!$B$18)=0),Scenario!$B$8,0),"INSUFFICIENT FUNDS")))</f>
        <v/>
      </c>
      <c r="Y154" s="6" t="str">
        <f>IF(V154&gt;Scenario!$B$11,"",IF(V$2&lt;&gt;"Ready",V$2,IF(ISNUMBER(W154),(W154+X154)*(N('Option A'!$E$14)+N('Option A'!$E$15)+IF(Scenario!$B$13="Gross",N('Option A'!$E$16),0))/12+((N('Option A'!$E$12)+N('Option A'!$E$13))/12+IF(AND(V154&gt;=Scenario!$B$10,MOD(V154-Scenario!$B$10,Scenario!$B$18)=0),0*0+0,0)+IF(V154=1,0*0+0,0)+IF(V154=Scenario!$B$11,0,0)),"INSUFFICIENT FUNDS")))</f>
        <v/>
      </c>
      <c r="Z154" s="6" t="str">
        <f>IF(V154&gt;Scenario!$B$11,"",IF(V$2&lt;&gt;"Ready",V$2,IF(ISNUMBER(W154),IF((W154+X154)*(1+Scenario!$B$12/12)-Y154&lt;0,"INSUFFICIENT FUNDS",(W154+X154)*(1+Scenario!$B$12/12)-Y154),"INSUFFICIENT FUNDS")))</f>
        <v/>
      </c>
      <c r="AA154" s="6" t="str">
        <f>IF(V154&gt;Scenario!$B$11,"",IF(V$2&lt;&gt;"Ready",V$2,IF(ISNUMBER(Z154),AA153+Y154,"INSUFFICIENT FUNDS")))</f>
        <v/>
      </c>
      <c r="AB154" t="str">
        <f>IF(V154&gt;Scenario!$B$11,"",IF(V$2&lt;&gt;"Ready",V$2,IF(ISNUMBER(Z154),"OK","INSUFFICIENT FUNDS")))</f>
        <v/>
      </c>
      <c r="AC154">
        <v>150</v>
      </c>
      <c r="AD154" s="6" t="str">
        <f>IF(AC154&gt;Scenario!$B$11,"",IF(AC$2&lt;&gt;"Ready",AC$2,IF(AI153="OK",AG153,"INSUFFICIENT FUNDS")))</f>
        <v/>
      </c>
      <c r="AE154" s="6" t="str">
        <f>IF(AC154&gt;Scenario!$B$11,"",IF(AC$2&lt;&gt;"Ready",AC$2,IF(ISNUMBER(AD154),IF(AND(AC154&gt;=Scenario!$B$10,MOD(AC154-Scenario!$B$10,Scenario!$B$18)=0),Scenario!$B$8,0),"INSUFFICIENT FUNDS")))</f>
        <v/>
      </c>
      <c r="AF154" s="6" t="str">
        <f>IF(AC154&gt;Scenario!$B$11,"",IF(AC$2&lt;&gt;"Ready",AC$2,IF(ISNUMBER(AD154),(AD154+AE154)*(N('Option A'!$E$14)+N('Option A'!$E$15)+IF(Scenario!$B$13="Gross",0,0))/12+((N('Option A'!$E$12)+N('Option A'!$E$13))/12+IF(AND(AC154&gt;=Scenario!$B$10,MOD(AC154-Scenario!$B$10,Scenario!$B$18)=0),N('Option A'!$E$17)*N('Option A'!$E$18)+N('Option A'!$E$20),0)+IF(AC154=1,N('Option A'!$E$17)*N('Option A'!$E$19)+N('Option A'!$E$21),0)+IF(AC154=Scenario!$B$11,N('Option A'!$E$22),0)),"INSUFFICIENT FUNDS")))</f>
        <v/>
      </c>
      <c r="AG154" s="6" t="str">
        <f>IF(AC154&gt;Scenario!$B$11,"",IF(AC$2&lt;&gt;"Ready",AC$2,IF(ISNUMBER(AD154),IF((AD154+AE154)*(1+Scenario!$B$12/12)-AF154&lt;0,"INSUFFICIENT FUNDS",(AD154+AE154)*(1+Scenario!$B$12/12)-AF154),"INSUFFICIENT FUNDS")))</f>
        <v/>
      </c>
      <c r="AH154" s="6" t="str">
        <f>IF(AC154&gt;Scenario!$B$11,"",IF(AC$2&lt;&gt;"Ready",AC$2,IF(ISNUMBER(AG154),AH153+AF154,"INSUFFICIENT FUNDS")))</f>
        <v/>
      </c>
      <c r="AI154" t="str">
        <f>IF(AC154&gt;Scenario!$B$11,"",IF(AC$2&lt;&gt;"Ready",AC$2,IF(ISNUMBER(AG154),"OK","INSUFFICIENT FUNDS")))</f>
        <v/>
      </c>
      <c r="AJ154">
        <v>150</v>
      </c>
      <c r="AK154" s="6" t="str">
        <f>IF(AJ154&gt;Scenario!$B$11,"",IF(AJ$2&lt;&gt;"Ready",AJ$2,IF(AP153="OK",AN153,"INSUFFICIENT FUNDS")))</f>
        <v/>
      </c>
      <c r="AL154" s="6" t="str">
        <f>IF(AJ154&gt;Scenario!$B$11,"",IF(AJ$2&lt;&gt;"Ready",AJ$2,IF(ISNUMBER(AK154),IF(AND(AJ154&gt;=Scenario!$B$10,MOD(AJ154-Scenario!$B$10,Scenario!$B$18)=0),Scenario!$B$8,0),"INSUFFICIENT FUNDS")))</f>
        <v/>
      </c>
      <c r="AM154" s="6" t="str">
        <f>IF(AJ154&gt;Scenario!$B$11,"",IF(AJ$2&lt;&gt;"Ready",AJ$2,IF(ISNUMBER(AK154),(AK154+AL154)*(0+0+IF(Scenario!$B$13="Gross",0,0))/12+((0+0)/12+IF(AND(AJ154&gt;=Scenario!$B$10,MOD(AJ154-Scenario!$B$10,Scenario!$B$18)=0),0*0+0,0)+IF(AJ154=1,0*0+0,0)+IF(AJ154=Scenario!$B$11,0,0)),"INSUFFICIENT FUNDS")))</f>
        <v/>
      </c>
      <c r="AN154" s="6" t="str">
        <f>IF(AJ154&gt;Scenario!$B$11,"",IF(AJ$2&lt;&gt;"Ready",AJ$2,IF(ISNUMBER(AK154),IF((AK154+AL154)*(1+Scenario!$B$12/12)-AM154&lt;0,"INSUFFICIENT FUNDS",(AK154+AL154)*(1+Scenario!$B$12/12)-AM154),"INSUFFICIENT FUNDS")))</f>
        <v/>
      </c>
      <c r="AO154" s="6" t="str">
        <f>IF(AJ154&gt;Scenario!$B$11,"",IF(AJ$2&lt;&gt;"Ready",AJ$2,IF(ISNUMBER(AN154),AO153+AM154,"INSUFFICIENT FUNDS")))</f>
        <v/>
      </c>
      <c r="AP154" t="str">
        <f>IF(AJ154&gt;Scenario!$B$11,"",IF(AJ$2&lt;&gt;"Ready",AJ$2,IF(ISNUMBER(AN154),"OK","INSUFFICIENT FUNDS")))</f>
        <v/>
      </c>
    </row>
    <row r="155" spans="1:42" ht="32.1" customHeight="1" x14ac:dyDescent="0.2">
      <c r="A155">
        <v>151</v>
      </c>
      <c r="B155" s="6" t="str">
        <f>IF(A155&gt;Scenario!$B$11,"",IF(A$2&lt;&gt;"Ready",A$2,IF(G154="OK",E154,"INSUFFICIENT FUNDS")))</f>
        <v/>
      </c>
      <c r="C155" s="6" t="str">
        <f>IF(A155&gt;Scenario!$B$11,"",IF(A$2&lt;&gt;"Ready",A$2,IF(ISNUMBER(B155),IF(AND(A155&gt;=Scenario!$B$10,MOD(A155-Scenario!$B$10,Scenario!$B$18)=0),Scenario!$B$8,0),"INSUFFICIENT FUNDS")))</f>
        <v/>
      </c>
      <c r="D155" s="6" t="str">
        <f>IF(A155&gt;Scenario!$B$11,"",IF(A$2&lt;&gt;"Ready",A$2,IF(ISNUMBER(B155),(B155+C155)*(N('Option A'!$E$14)+N('Option A'!$E$15)+IF(Scenario!$B$13="Gross",N('Option A'!$E$16),0))/12+((N('Option A'!$E$12)+N('Option A'!$E$13))/12+IF(AND(A155&gt;=Scenario!$B$10,MOD(A155-Scenario!$B$10,Scenario!$B$18)=0),N('Option A'!$E$17)*N('Option A'!$E$18)+N('Option A'!$E$20),0)+IF(A155=1,N('Option A'!$E$17)*N('Option A'!$E$19)+N('Option A'!$E$21),0)+IF(A155=Scenario!$B$11,N('Option A'!$E$22),0)),"INSUFFICIENT FUNDS")))</f>
        <v/>
      </c>
      <c r="E155" s="6" t="str">
        <f>IF(A155&gt;Scenario!$B$11,"",IF(A$2&lt;&gt;"Ready",A$2,IF(ISNUMBER(B155),IF((B155+C155)*(1+Scenario!$B$12/12)-D155&lt;0,"INSUFFICIENT FUNDS",(B155+C155)*(1+Scenario!$B$12/12)-D155),"INSUFFICIENT FUNDS")))</f>
        <v/>
      </c>
      <c r="F155" s="6" t="str">
        <f>IF(A155&gt;Scenario!$B$11,"",IF(A$2&lt;&gt;"Ready",A$2,IF(ISNUMBER(E155),F154+D155,"INSUFFICIENT FUNDS")))</f>
        <v/>
      </c>
      <c r="G155" t="str">
        <f>IF(A155&gt;Scenario!$B$11,"",IF(A$2&lt;&gt;"Ready",A$2,IF(ISNUMBER(E155),"OK","INSUFFICIENT FUNDS")))</f>
        <v/>
      </c>
      <c r="H155">
        <v>151</v>
      </c>
      <c r="I155" s="6" t="str">
        <f>IF(H155&gt;Scenario!$B$11,"",IF(H$2&lt;&gt;"Ready",H$2,IF(N154="OK",L154,"INSUFFICIENT FUNDS")))</f>
        <v/>
      </c>
      <c r="J155" s="6" t="str">
        <f>IF(H155&gt;Scenario!$B$11,"",IF(H$2&lt;&gt;"Ready",H$2,IF(ISNUMBER(I155),IF(AND(H155&gt;=Scenario!$B$10,MOD(H155-Scenario!$B$10,Scenario!$B$18)=0),Scenario!$B$8,0),"INSUFFICIENT FUNDS")))</f>
        <v/>
      </c>
      <c r="K155" s="6" t="str">
        <f>IF(H155&gt;Scenario!$B$11,"",IF(H$2&lt;&gt;"Ready",H$2,IF(ISNUMBER(I155),(I155+J155)*(N('Option A'!$E$14)+N('Option A'!$E$15)+IF(Scenario!$B$13="Gross",N('Option A'!$E$16),0))/12+((0+0)/12+IF(AND(H155&gt;=Scenario!$B$10,MOD(H155-Scenario!$B$10,Scenario!$B$18)=0),N('Option A'!$E$17)*N('Option A'!$E$18)+N('Option A'!$E$20),0)+IF(H155=1,N('Option A'!$E$17)*N('Option A'!$E$19)+N('Option A'!$E$21),0)+IF(H155=Scenario!$B$11,N('Option A'!$E$22),0)),"INSUFFICIENT FUNDS")))</f>
        <v/>
      </c>
      <c r="L155" s="6" t="str">
        <f>IF(H155&gt;Scenario!$B$11,"",IF(H$2&lt;&gt;"Ready",H$2,IF(ISNUMBER(I155),IF((I155+J155)*(1+Scenario!$B$12/12)-K155&lt;0,"INSUFFICIENT FUNDS",(I155+J155)*(1+Scenario!$B$12/12)-K155),"INSUFFICIENT FUNDS")))</f>
        <v/>
      </c>
      <c r="M155" s="6" t="str">
        <f>IF(H155&gt;Scenario!$B$11,"",IF(H$2&lt;&gt;"Ready",H$2,IF(ISNUMBER(L155),M154+K155,"INSUFFICIENT FUNDS")))</f>
        <v/>
      </c>
      <c r="N155" t="str">
        <f>IF(H155&gt;Scenario!$B$11,"",IF(H$2&lt;&gt;"Ready",H$2,IF(ISNUMBER(L155),"OK","INSUFFICIENT FUNDS")))</f>
        <v/>
      </c>
      <c r="O155">
        <v>151</v>
      </c>
      <c r="P155" s="6" t="str">
        <f>IF(O155&gt;Scenario!$B$11,"",IF(O$2&lt;&gt;"Ready",O$2,IF(U154="OK",S154,"INSUFFICIENT FUNDS")))</f>
        <v/>
      </c>
      <c r="Q155" s="6" t="str">
        <f>IF(O155&gt;Scenario!$B$11,"",IF(O$2&lt;&gt;"Ready",O$2,IF(ISNUMBER(P155),IF(AND(O155&gt;=Scenario!$B$10,MOD(O155-Scenario!$B$10,Scenario!$B$18)=0),Scenario!$B$8,0),"INSUFFICIENT FUNDS")))</f>
        <v/>
      </c>
      <c r="R155" s="6" t="str">
        <f>IF(O155&gt;Scenario!$B$11,"",IF(O$2&lt;&gt;"Ready",O$2,IF(ISNUMBER(P155),(P155+Q155)*(0+N('Option A'!$E$15)+IF(Scenario!$B$13="Gross",N('Option A'!$E$16),0))/12+((N('Option A'!$E$12)+N('Option A'!$E$13))/12+IF(AND(O155&gt;=Scenario!$B$10,MOD(O155-Scenario!$B$10,Scenario!$B$18)=0),N('Option A'!$E$17)*N('Option A'!$E$18)+N('Option A'!$E$20),0)+IF(O155=1,N('Option A'!$E$17)*N('Option A'!$E$19)+N('Option A'!$E$21),0)+IF(O155=Scenario!$B$11,N('Option A'!$E$22),0)),"INSUFFICIENT FUNDS")))</f>
        <v/>
      </c>
      <c r="S155" s="6" t="str">
        <f>IF(O155&gt;Scenario!$B$11,"",IF(O$2&lt;&gt;"Ready",O$2,IF(ISNUMBER(P155),IF((P155+Q155)*(1+Scenario!$B$12/12)-R155&lt;0,"INSUFFICIENT FUNDS",(P155+Q155)*(1+Scenario!$B$12/12)-R155),"INSUFFICIENT FUNDS")))</f>
        <v/>
      </c>
      <c r="T155" s="6" t="str">
        <f>IF(O155&gt;Scenario!$B$11,"",IF(O$2&lt;&gt;"Ready",O$2,IF(ISNUMBER(S155),T154+R155,"INSUFFICIENT FUNDS")))</f>
        <v/>
      </c>
      <c r="U155" t="str">
        <f>IF(O155&gt;Scenario!$B$11,"",IF(O$2&lt;&gt;"Ready",O$2,IF(ISNUMBER(S155),"OK","INSUFFICIENT FUNDS")))</f>
        <v/>
      </c>
      <c r="V155">
        <v>151</v>
      </c>
      <c r="W155" s="6" t="str">
        <f>IF(V155&gt;Scenario!$B$11,"",IF(V$2&lt;&gt;"Ready",V$2,IF(AB154="OK",Z154,"INSUFFICIENT FUNDS")))</f>
        <v/>
      </c>
      <c r="X155" s="6" t="str">
        <f>IF(V155&gt;Scenario!$B$11,"",IF(V$2&lt;&gt;"Ready",V$2,IF(ISNUMBER(W155),IF(AND(V155&gt;=Scenario!$B$10,MOD(V155-Scenario!$B$10,Scenario!$B$18)=0),Scenario!$B$8,0),"INSUFFICIENT FUNDS")))</f>
        <v/>
      </c>
      <c r="Y155" s="6" t="str">
        <f>IF(V155&gt;Scenario!$B$11,"",IF(V$2&lt;&gt;"Ready",V$2,IF(ISNUMBER(W155),(W155+X155)*(N('Option A'!$E$14)+N('Option A'!$E$15)+IF(Scenario!$B$13="Gross",N('Option A'!$E$16),0))/12+((N('Option A'!$E$12)+N('Option A'!$E$13))/12+IF(AND(V155&gt;=Scenario!$B$10,MOD(V155-Scenario!$B$10,Scenario!$B$18)=0),0*0+0,0)+IF(V155=1,0*0+0,0)+IF(V155=Scenario!$B$11,0,0)),"INSUFFICIENT FUNDS")))</f>
        <v/>
      </c>
      <c r="Z155" s="6" t="str">
        <f>IF(V155&gt;Scenario!$B$11,"",IF(V$2&lt;&gt;"Ready",V$2,IF(ISNUMBER(W155),IF((W155+X155)*(1+Scenario!$B$12/12)-Y155&lt;0,"INSUFFICIENT FUNDS",(W155+X155)*(1+Scenario!$B$12/12)-Y155),"INSUFFICIENT FUNDS")))</f>
        <v/>
      </c>
      <c r="AA155" s="6" t="str">
        <f>IF(V155&gt;Scenario!$B$11,"",IF(V$2&lt;&gt;"Ready",V$2,IF(ISNUMBER(Z155),AA154+Y155,"INSUFFICIENT FUNDS")))</f>
        <v/>
      </c>
      <c r="AB155" t="str">
        <f>IF(V155&gt;Scenario!$B$11,"",IF(V$2&lt;&gt;"Ready",V$2,IF(ISNUMBER(Z155),"OK","INSUFFICIENT FUNDS")))</f>
        <v/>
      </c>
      <c r="AC155">
        <v>151</v>
      </c>
      <c r="AD155" s="6" t="str">
        <f>IF(AC155&gt;Scenario!$B$11,"",IF(AC$2&lt;&gt;"Ready",AC$2,IF(AI154="OK",AG154,"INSUFFICIENT FUNDS")))</f>
        <v/>
      </c>
      <c r="AE155" s="6" t="str">
        <f>IF(AC155&gt;Scenario!$B$11,"",IF(AC$2&lt;&gt;"Ready",AC$2,IF(ISNUMBER(AD155),IF(AND(AC155&gt;=Scenario!$B$10,MOD(AC155-Scenario!$B$10,Scenario!$B$18)=0),Scenario!$B$8,0),"INSUFFICIENT FUNDS")))</f>
        <v/>
      </c>
      <c r="AF155" s="6" t="str">
        <f>IF(AC155&gt;Scenario!$B$11,"",IF(AC$2&lt;&gt;"Ready",AC$2,IF(ISNUMBER(AD155),(AD155+AE155)*(N('Option A'!$E$14)+N('Option A'!$E$15)+IF(Scenario!$B$13="Gross",0,0))/12+((N('Option A'!$E$12)+N('Option A'!$E$13))/12+IF(AND(AC155&gt;=Scenario!$B$10,MOD(AC155-Scenario!$B$10,Scenario!$B$18)=0),N('Option A'!$E$17)*N('Option A'!$E$18)+N('Option A'!$E$20),0)+IF(AC155=1,N('Option A'!$E$17)*N('Option A'!$E$19)+N('Option A'!$E$21),0)+IF(AC155=Scenario!$B$11,N('Option A'!$E$22),0)),"INSUFFICIENT FUNDS")))</f>
        <v/>
      </c>
      <c r="AG155" s="6" t="str">
        <f>IF(AC155&gt;Scenario!$B$11,"",IF(AC$2&lt;&gt;"Ready",AC$2,IF(ISNUMBER(AD155),IF((AD155+AE155)*(1+Scenario!$B$12/12)-AF155&lt;0,"INSUFFICIENT FUNDS",(AD155+AE155)*(1+Scenario!$B$12/12)-AF155),"INSUFFICIENT FUNDS")))</f>
        <v/>
      </c>
      <c r="AH155" s="6" t="str">
        <f>IF(AC155&gt;Scenario!$B$11,"",IF(AC$2&lt;&gt;"Ready",AC$2,IF(ISNUMBER(AG155),AH154+AF155,"INSUFFICIENT FUNDS")))</f>
        <v/>
      </c>
      <c r="AI155" t="str">
        <f>IF(AC155&gt;Scenario!$B$11,"",IF(AC$2&lt;&gt;"Ready",AC$2,IF(ISNUMBER(AG155),"OK","INSUFFICIENT FUNDS")))</f>
        <v/>
      </c>
      <c r="AJ155">
        <v>151</v>
      </c>
      <c r="AK155" s="6" t="str">
        <f>IF(AJ155&gt;Scenario!$B$11,"",IF(AJ$2&lt;&gt;"Ready",AJ$2,IF(AP154="OK",AN154,"INSUFFICIENT FUNDS")))</f>
        <v/>
      </c>
      <c r="AL155" s="6" t="str">
        <f>IF(AJ155&gt;Scenario!$B$11,"",IF(AJ$2&lt;&gt;"Ready",AJ$2,IF(ISNUMBER(AK155),IF(AND(AJ155&gt;=Scenario!$B$10,MOD(AJ155-Scenario!$B$10,Scenario!$B$18)=0),Scenario!$B$8,0),"INSUFFICIENT FUNDS")))</f>
        <v/>
      </c>
      <c r="AM155" s="6" t="str">
        <f>IF(AJ155&gt;Scenario!$B$11,"",IF(AJ$2&lt;&gt;"Ready",AJ$2,IF(ISNUMBER(AK155),(AK155+AL155)*(0+0+IF(Scenario!$B$13="Gross",0,0))/12+((0+0)/12+IF(AND(AJ155&gt;=Scenario!$B$10,MOD(AJ155-Scenario!$B$10,Scenario!$B$18)=0),0*0+0,0)+IF(AJ155=1,0*0+0,0)+IF(AJ155=Scenario!$B$11,0,0)),"INSUFFICIENT FUNDS")))</f>
        <v/>
      </c>
      <c r="AN155" s="6" t="str">
        <f>IF(AJ155&gt;Scenario!$B$11,"",IF(AJ$2&lt;&gt;"Ready",AJ$2,IF(ISNUMBER(AK155),IF((AK155+AL155)*(1+Scenario!$B$12/12)-AM155&lt;0,"INSUFFICIENT FUNDS",(AK155+AL155)*(1+Scenario!$B$12/12)-AM155),"INSUFFICIENT FUNDS")))</f>
        <v/>
      </c>
      <c r="AO155" s="6" t="str">
        <f>IF(AJ155&gt;Scenario!$B$11,"",IF(AJ$2&lt;&gt;"Ready",AJ$2,IF(ISNUMBER(AN155),AO154+AM155,"INSUFFICIENT FUNDS")))</f>
        <v/>
      </c>
      <c r="AP155" t="str">
        <f>IF(AJ155&gt;Scenario!$B$11,"",IF(AJ$2&lt;&gt;"Ready",AJ$2,IF(ISNUMBER(AN155),"OK","INSUFFICIENT FUNDS")))</f>
        <v/>
      </c>
    </row>
    <row r="156" spans="1:42" ht="32.1" customHeight="1" x14ac:dyDescent="0.2">
      <c r="A156">
        <v>152</v>
      </c>
      <c r="B156" s="6" t="str">
        <f>IF(A156&gt;Scenario!$B$11,"",IF(A$2&lt;&gt;"Ready",A$2,IF(G155="OK",E155,"INSUFFICIENT FUNDS")))</f>
        <v/>
      </c>
      <c r="C156" s="6" t="str">
        <f>IF(A156&gt;Scenario!$B$11,"",IF(A$2&lt;&gt;"Ready",A$2,IF(ISNUMBER(B156),IF(AND(A156&gt;=Scenario!$B$10,MOD(A156-Scenario!$B$10,Scenario!$B$18)=0),Scenario!$B$8,0),"INSUFFICIENT FUNDS")))</f>
        <v/>
      </c>
      <c r="D156" s="6" t="str">
        <f>IF(A156&gt;Scenario!$B$11,"",IF(A$2&lt;&gt;"Ready",A$2,IF(ISNUMBER(B156),(B156+C156)*(N('Option A'!$E$14)+N('Option A'!$E$15)+IF(Scenario!$B$13="Gross",N('Option A'!$E$16),0))/12+((N('Option A'!$E$12)+N('Option A'!$E$13))/12+IF(AND(A156&gt;=Scenario!$B$10,MOD(A156-Scenario!$B$10,Scenario!$B$18)=0),N('Option A'!$E$17)*N('Option A'!$E$18)+N('Option A'!$E$20),0)+IF(A156=1,N('Option A'!$E$17)*N('Option A'!$E$19)+N('Option A'!$E$21),0)+IF(A156=Scenario!$B$11,N('Option A'!$E$22),0)),"INSUFFICIENT FUNDS")))</f>
        <v/>
      </c>
      <c r="E156" s="6" t="str">
        <f>IF(A156&gt;Scenario!$B$11,"",IF(A$2&lt;&gt;"Ready",A$2,IF(ISNUMBER(B156),IF((B156+C156)*(1+Scenario!$B$12/12)-D156&lt;0,"INSUFFICIENT FUNDS",(B156+C156)*(1+Scenario!$B$12/12)-D156),"INSUFFICIENT FUNDS")))</f>
        <v/>
      </c>
      <c r="F156" s="6" t="str">
        <f>IF(A156&gt;Scenario!$B$11,"",IF(A$2&lt;&gt;"Ready",A$2,IF(ISNUMBER(E156),F155+D156,"INSUFFICIENT FUNDS")))</f>
        <v/>
      </c>
      <c r="G156" t="str">
        <f>IF(A156&gt;Scenario!$B$11,"",IF(A$2&lt;&gt;"Ready",A$2,IF(ISNUMBER(E156),"OK","INSUFFICIENT FUNDS")))</f>
        <v/>
      </c>
      <c r="H156">
        <v>152</v>
      </c>
      <c r="I156" s="6" t="str">
        <f>IF(H156&gt;Scenario!$B$11,"",IF(H$2&lt;&gt;"Ready",H$2,IF(N155="OK",L155,"INSUFFICIENT FUNDS")))</f>
        <v/>
      </c>
      <c r="J156" s="6" t="str">
        <f>IF(H156&gt;Scenario!$B$11,"",IF(H$2&lt;&gt;"Ready",H$2,IF(ISNUMBER(I156),IF(AND(H156&gt;=Scenario!$B$10,MOD(H156-Scenario!$B$10,Scenario!$B$18)=0),Scenario!$B$8,0),"INSUFFICIENT FUNDS")))</f>
        <v/>
      </c>
      <c r="K156" s="6" t="str">
        <f>IF(H156&gt;Scenario!$B$11,"",IF(H$2&lt;&gt;"Ready",H$2,IF(ISNUMBER(I156),(I156+J156)*(N('Option A'!$E$14)+N('Option A'!$E$15)+IF(Scenario!$B$13="Gross",N('Option A'!$E$16),0))/12+((0+0)/12+IF(AND(H156&gt;=Scenario!$B$10,MOD(H156-Scenario!$B$10,Scenario!$B$18)=0),N('Option A'!$E$17)*N('Option A'!$E$18)+N('Option A'!$E$20),0)+IF(H156=1,N('Option A'!$E$17)*N('Option A'!$E$19)+N('Option A'!$E$21),0)+IF(H156=Scenario!$B$11,N('Option A'!$E$22),0)),"INSUFFICIENT FUNDS")))</f>
        <v/>
      </c>
      <c r="L156" s="6" t="str">
        <f>IF(H156&gt;Scenario!$B$11,"",IF(H$2&lt;&gt;"Ready",H$2,IF(ISNUMBER(I156),IF((I156+J156)*(1+Scenario!$B$12/12)-K156&lt;0,"INSUFFICIENT FUNDS",(I156+J156)*(1+Scenario!$B$12/12)-K156),"INSUFFICIENT FUNDS")))</f>
        <v/>
      </c>
      <c r="M156" s="6" t="str">
        <f>IF(H156&gt;Scenario!$B$11,"",IF(H$2&lt;&gt;"Ready",H$2,IF(ISNUMBER(L156),M155+K156,"INSUFFICIENT FUNDS")))</f>
        <v/>
      </c>
      <c r="N156" t="str">
        <f>IF(H156&gt;Scenario!$B$11,"",IF(H$2&lt;&gt;"Ready",H$2,IF(ISNUMBER(L156),"OK","INSUFFICIENT FUNDS")))</f>
        <v/>
      </c>
      <c r="O156">
        <v>152</v>
      </c>
      <c r="P156" s="6" t="str">
        <f>IF(O156&gt;Scenario!$B$11,"",IF(O$2&lt;&gt;"Ready",O$2,IF(U155="OK",S155,"INSUFFICIENT FUNDS")))</f>
        <v/>
      </c>
      <c r="Q156" s="6" t="str">
        <f>IF(O156&gt;Scenario!$B$11,"",IF(O$2&lt;&gt;"Ready",O$2,IF(ISNUMBER(P156),IF(AND(O156&gt;=Scenario!$B$10,MOD(O156-Scenario!$B$10,Scenario!$B$18)=0),Scenario!$B$8,0),"INSUFFICIENT FUNDS")))</f>
        <v/>
      </c>
      <c r="R156" s="6" t="str">
        <f>IF(O156&gt;Scenario!$B$11,"",IF(O$2&lt;&gt;"Ready",O$2,IF(ISNUMBER(P156),(P156+Q156)*(0+N('Option A'!$E$15)+IF(Scenario!$B$13="Gross",N('Option A'!$E$16),0))/12+((N('Option A'!$E$12)+N('Option A'!$E$13))/12+IF(AND(O156&gt;=Scenario!$B$10,MOD(O156-Scenario!$B$10,Scenario!$B$18)=0),N('Option A'!$E$17)*N('Option A'!$E$18)+N('Option A'!$E$20),0)+IF(O156=1,N('Option A'!$E$17)*N('Option A'!$E$19)+N('Option A'!$E$21),0)+IF(O156=Scenario!$B$11,N('Option A'!$E$22),0)),"INSUFFICIENT FUNDS")))</f>
        <v/>
      </c>
      <c r="S156" s="6" t="str">
        <f>IF(O156&gt;Scenario!$B$11,"",IF(O$2&lt;&gt;"Ready",O$2,IF(ISNUMBER(P156),IF((P156+Q156)*(1+Scenario!$B$12/12)-R156&lt;0,"INSUFFICIENT FUNDS",(P156+Q156)*(1+Scenario!$B$12/12)-R156),"INSUFFICIENT FUNDS")))</f>
        <v/>
      </c>
      <c r="T156" s="6" t="str">
        <f>IF(O156&gt;Scenario!$B$11,"",IF(O$2&lt;&gt;"Ready",O$2,IF(ISNUMBER(S156),T155+R156,"INSUFFICIENT FUNDS")))</f>
        <v/>
      </c>
      <c r="U156" t="str">
        <f>IF(O156&gt;Scenario!$B$11,"",IF(O$2&lt;&gt;"Ready",O$2,IF(ISNUMBER(S156),"OK","INSUFFICIENT FUNDS")))</f>
        <v/>
      </c>
      <c r="V156">
        <v>152</v>
      </c>
      <c r="W156" s="6" t="str">
        <f>IF(V156&gt;Scenario!$B$11,"",IF(V$2&lt;&gt;"Ready",V$2,IF(AB155="OK",Z155,"INSUFFICIENT FUNDS")))</f>
        <v/>
      </c>
      <c r="X156" s="6" t="str">
        <f>IF(V156&gt;Scenario!$B$11,"",IF(V$2&lt;&gt;"Ready",V$2,IF(ISNUMBER(W156),IF(AND(V156&gt;=Scenario!$B$10,MOD(V156-Scenario!$B$10,Scenario!$B$18)=0),Scenario!$B$8,0),"INSUFFICIENT FUNDS")))</f>
        <v/>
      </c>
      <c r="Y156" s="6" t="str">
        <f>IF(V156&gt;Scenario!$B$11,"",IF(V$2&lt;&gt;"Ready",V$2,IF(ISNUMBER(W156),(W156+X156)*(N('Option A'!$E$14)+N('Option A'!$E$15)+IF(Scenario!$B$13="Gross",N('Option A'!$E$16),0))/12+((N('Option A'!$E$12)+N('Option A'!$E$13))/12+IF(AND(V156&gt;=Scenario!$B$10,MOD(V156-Scenario!$B$10,Scenario!$B$18)=0),0*0+0,0)+IF(V156=1,0*0+0,0)+IF(V156=Scenario!$B$11,0,0)),"INSUFFICIENT FUNDS")))</f>
        <v/>
      </c>
      <c r="Z156" s="6" t="str">
        <f>IF(V156&gt;Scenario!$B$11,"",IF(V$2&lt;&gt;"Ready",V$2,IF(ISNUMBER(W156),IF((W156+X156)*(1+Scenario!$B$12/12)-Y156&lt;0,"INSUFFICIENT FUNDS",(W156+X156)*(1+Scenario!$B$12/12)-Y156),"INSUFFICIENT FUNDS")))</f>
        <v/>
      </c>
      <c r="AA156" s="6" t="str">
        <f>IF(V156&gt;Scenario!$B$11,"",IF(V$2&lt;&gt;"Ready",V$2,IF(ISNUMBER(Z156),AA155+Y156,"INSUFFICIENT FUNDS")))</f>
        <v/>
      </c>
      <c r="AB156" t="str">
        <f>IF(V156&gt;Scenario!$B$11,"",IF(V$2&lt;&gt;"Ready",V$2,IF(ISNUMBER(Z156),"OK","INSUFFICIENT FUNDS")))</f>
        <v/>
      </c>
      <c r="AC156">
        <v>152</v>
      </c>
      <c r="AD156" s="6" t="str">
        <f>IF(AC156&gt;Scenario!$B$11,"",IF(AC$2&lt;&gt;"Ready",AC$2,IF(AI155="OK",AG155,"INSUFFICIENT FUNDS")))</f>
        <v/>
      </c>
      <c r="AE156" s="6" t="str">
        <f>IF(AC156&gt;Scenario!$B$11,"",IF(AC$2&lt;&gt;"Ready",AC$2,IF(ISNUMBER(AD156),IF(AND(AC156&gt;=Scenario!$B$10,MOD(AC156-Scenario!$B$10,Scenario!$B$18)=0),Scenario!$B$8,0),"INSUFFICIENT FUNDS")))</f>
        <v/>
      </c>
      <c r="AF156" s="6" t="str">
        <f>IF(AC156&gt;Scenario!$B$11,"",IF(AC$2&lt;&gt;"Ready",AC$2,IF(ISNUMBER(AD156),(AD156+AE156)*(N('Option A'!$E$14)+N('Option A'!$E$15)+IF(Scenario!$B$13="Gross",0,0))/12+((N('Option A'!$E$12)+N('Option A'!$E$13))/12+IF(AND(AC156&gt;=Scenario!$B$10,MOD(AC156-Scenario!$B$10,Scenario!$B$18)=0),N('Option A'!$E$17)*N('Option A'!$E$18)+N('Option A'!$E$20),0)+IF(AC156=1,N('Option A'!$E$17)*N('Option A'!$E$19)+N('Option A'!$E$21),0)+IF(AC156=Scenario!$B$11,N('Option A'!$E$22),0)),"INSUFFICIENT FUNDS")))</f>
        <v/>
      </c>
      <c r="AG156" s="6" t="str">
        <f>IF(AC156&gt;Scenario!$B$11,"",IF(AC$2&lt;&gt;"Ready",AC$2,IF(ISNUMBER(AD156),IF((AD156+AE156)*(1+Scenario!$B$12/12)-AF156&lt;0,"INSUFFICIENT FUNDS",(AD156+AE156)*(1+Scenario!$B$12/12)-AF156),"INSUFFICIENT FUNDS")))</f>
        <v/>
      </c>
      <c r="AH156" s="6" t="str">
        <f>IF(AC156&gt;Scenario!$B$11,"",IF(AC$2&lt;&gt;"Ready",AC$2,IF(ISNUMBER(AG156),AH155+AF156,"INSUFFICIENT FUNDS")))</f>
        <v/>
      </c>
      <c r="AI156" t="str">
        <f>IF(AC156&gt;Scenario!$B$11,"",IF(AC$2&lt;&gt;"Ready",AC$2,IF(ISNUMBER(AG156),"OK","INSUFFICIENT FUNDS")))</f>
        <v/>
      </c>
      <c r="AJ156">
        <v>152</v>
      </c>
      <c r="AK156" s="6" t="str">
        <f>IF(AJ156&gt;Scenario!$B$11,"",IF(AJ$2&lt;&gt;"Ready",AJ$2,IF(AP155="OK",AN155,"INSUFFICIENT FUNDS")))</f>
        <v/>
      </c>
      <c r="AL156" s="6" t="str">
        <f>IF(AJ156&gt;Scenario!$B$11,"",IF(AJ$2&lt;&gt;"Ready",AJ$2,IF(ISNUMBER(AK156),IF(AND(AJ156&gt;=Scenario!$B$10,MOD(AJ156-Scenario!$B$10,Scenario!$B$18)=0),Scenario!$B$8,0),"INSUFFICIENT FUNDS")))</f>
        <v/>
      </c>
      <c r="AM156" s="6" t="str">
        <f>IF(AJ156&gt;Scenario!$B$11,"",IF(AJ$2&lt;&gt;"Ready",AJ$2,IF(ISNUMBER(AK156),(AK156+AL156)*(0+0+IF(Scenario!$B$13="Gross",0,0))/12+((0+0)/12+IF(AND(AJ156&gt;=Scenario!$B$10,MOD(AJ156-Scenario!$B$10,Scenario!$B$18)=0),0*0+0,0)+IF(AJ156=1,0*0+0,0)+IF(AJ156=Scenario!$B$11,0,0)),"INSUFFICIENT FUNDS")))</f>
        <v/>
      </c>
      <c r="AN156" s="6" t="str">
        <f>IF(AJ156&gt;Scenario!$B$11,"",IF(AJ$2&lt;&gt;"Ready",AJ$2,IF(ISNUMBER(AK156),IF((AK156+AL156)*(1+Scenario!$B$12/12)-AM156&lt;0,"INSUFFICIENT FUNDS",(AK156+AL156)*(1+Scenario!$B$12/12)-AM156),"INSUFFICIENT FUNDS")))</f>
        <v/>
      </c>
      <c r="AO156" s="6" t="str">
        <f>IF(AJ156&gt;Scenario!$B$11,"",IF(AJ$2&lt;&gt;"Ready",AJ$2,IF(ISNUMBER(AN156),AO155+AM156,"INSUFFICIENT FUNDS")))</f>
        <v/>
      </c>
      <c r="AP156" t="str">
        <f>IF(AJ156&gt;Scenario!$B$11,"",IF(AJ$2&lt;&gt;"Ready",AJ$2,IF(ISNUMBER(AN156),"OK","INSUFFICIENT FUNDS")))</f>
        <v/>
      </c>
    </row>
    <row r="157" spans="1:42" ht="32.1" customHeight="1" x14ac:dyDescent="0.2">
      <c r="A157">
        <v>153</v>
      </c>
      <c r="B157" s="6" t="str">
        <f>IF(A157&gt;Scenario!$B$11,"",IF(A$2&lt;&gt;"Ready",A$2,IF(G156="OK",E156,"INSUFFICIENT FUNDS")))</f>
        <v/>
      </c>
      <c r="C157" s="6" t="str">
        <f>IF(A157&gt;Scenario!$B$11,"",IF(A$2&lt;&gt;"Ready",A$2,IF(ISNUMBER(B157),IF(AND(A157&gt;=Scenario!$B$10,MOD(A157-Scenario!$B$10,Scenario!$B$18)=0),Scenario!$B$8,0),"INSUFFICIENT FUNDS")))</f>
        <v/>
      </c>
      <c r="D157" s="6" t="str">
        <f>IF(A157&gt;Scenario!$B$11,"",IF(A$2&lt;&gt;"Ready",A$2,IF(ISNUMBER(B157),(B157+C157)*(N('Option A'!$E$14)+N('Option A'!$E$15)+IF(Scenario!$B$13="Gross",N('Option A'!$E$16),0))/12+((N('Option A'!$E$12)+N('Option A'!$E$13))/12+IF(AND(A157&gt;=Scenario!$B$10,MOD(A157-Scenario!$B$10,Scenario!$B$18)=0),N('Option A'!$E$17)*N('Option A'!$E$18)+N('Option A'!$E$20),0)+IF(A157=1,N('Option A'!$E$17)*N('Option A'!$E$19)+N('Option A'!$E$21),0)+IF(A157=Scenario!$B$11,N('Option A'!$E$22),0)),"INSUFFICIENT FUNDS")))</f>
        <v/>
      </c>
      <c r="E157" s="6" t="str">
        <f>IF(A157&gt;Scenario!$B$11,"",IF(A$2&lt;&gt;"Ready",A$2,IF(ISNUMBER(B157),IF((B157+C157)*(1+Scenario!$B$12/12)-D157&lt;0,"INSUFFICIENT FUNDS",(B157+C157)*(1+Scenario!$B$12/12)-D157),"INSUFFICIENT FUNDS")))</f>
        <v/>
      </c>
      <c r="F157" s="6" t="str">
        <f>IF(A157&gt;Scenario!$B$11,"",IF(A$2&lt;&gt;"Ready",A$2,IF(ISNUMBER(E157),F156+D157,"INSUFFICIENT FUNDS")))</f>
        <v/>
      </c>
      <c r="G157" t="str">
        <f>IF(A157&gt;Scenario!$B$11,"",IF(A$2&lt;&gt;"Ready",A$2,IF(ISNUMBER(E157),"OK","INSUFFICIENT FUNDS")))</f>
        <v/>
      </c>
      <c r="H157">
        <v>153</v>
      </c>
      <c r="I157" s="6" t="str">
        <f>IF(H157&gt;Scenario!$B$11,"",IF(H$2&lt;&gt;"Ready",H$2,IF(N156="OK",L156,"INSUFFICIENT FUNDS")))</f>
        <v/>
      </c>
      <c r="J157" s="6" t="str">
        <f>IF(H157&gt;Scenario!$B$11,"",IF(H$2&lt;&gt;"Ready",H$2,IF(ISNUMBER(I157),IF(AND(H157&gt;=Scenario!$B$10,MOD(H157-Scenario!$B$10,Scenario!$B$18)=0),Scenario!$B$8,0),"INSUFFICIENT FUNDS")))</f>
        <v/>
      </c>
      <c r="K157" s="6" t="str">
        <f>IF(H157&gt;Scenario!$B$11,"",IF(H$2&lt;&gt;"Ready",H$2,IF(ISNUMBER(I157),(I157+J157)*(N('Option A'!$E$14)+N('Option A'!$E$15)+IF(Scenario!$B$13="Gross",N('Option A'!$E$16),0))/12+((0+0)/12+IF(AND(H157&gt;=Scenario!$B$10,MOD(H157-Scenario!$B$10,Scenario!$B$18)=0),N('Option A'!$E$17)*N('Option A'!$E$18)+N('Option A'!$E$20),0)+IF(H157=1,N('Option A'!$E$17)*N('Option A'!$E$19)+N('Option A'!$E$21),0)+IF(H157=Scenario!$B$11,N('Option A'!$E$22),0)),"INSUFFICIENT FUNDS")))</f>
        <v/>
      </c>
      <c r="L157" s="6" t="str">
        <f>IF(H157&gt;Scenario!$B$11,"",IF(H$2&lt;&gt;"Ready",H$2,IF(ISNUMBER(I157),IF((I157+J157)*(1+Scenario!$B$12/12)-K157&lt;0,"INSUFFICIENT FUNDS",(I157+J157)*(1+Scenario!$B$12/12)-K157),"INSUFFICIENT FUNDS")))</f>
        <v/>
      </c>
      <c r="M157" s="6" t="str">
        <f>IF(H157&gt;Scenario!$B$11,"",IF(H$2&lt;&gt;"Ready",H$2,IF(ISNUMBER(L157),M156+K157,"INSUFFICIENT FUNDS")))</f>
        <v/>
      </c>
      <c r="N157" t="str">
        <f>IF(H157&gt;Scenario!$B$11,"",IF(H$2&lt;&gt;"Ready",H$2,IF(ISNUMBER(L157),"OK","INSUFFICIENT FUNDS")))</f>
        <v/>
      </c>
      <c r="O157">
        <v>153</v>
      </c>
      <c r="P157" s="6" t="str">
        <f>IF(O157&gt;Scenario!$B$11,"",IF(O$2&lt;&gt;"Ready",O$2,IF(U156="OK",S156,"INSUFFICIENT FUNDS")))</f>
        <v/>
      </c>
      <c r="Q157" s="6" t="str">
        <f>IF(O157&gt;Scenario!$B$11,"",IF(O$2&lt;&gt;"Ready",O$2,IF(ISNUMBER(P157),IF(AND(O157&gt;=Scenario!$B$10,MOD(O157-Scenario!$B$10,Scenario!$B$18)=0),Scenario!$B$8,0),"INSUFFICIENT FUNDS")))</f>
        <v/>
      </c>
      <c r="R157" s="6" t="str">
        <f>IF(O157&gt;Scenario!$B$11,"",IF(O$2&lt;&gt;"Ready",O$2,IF(ISNUMBER(P157),(P157+Q157)*(0+N('Option A'!$E$15)+IF(Scenario!$B$13="Gross",N('Option A'!$E$16),0))/12+((N('Option A'!$E$12)+N('Option A'!$E$13))/12+IF(AND(O157&gt;=Scenario!$B$10,MOD(O157-Scenario!$B$10,Scenario!$B$18)=0),N('Option A'!$E$17)*N('Option A'!$E$18)+N('Option A'!$E$20),0)+IF(O157=1,N('Option A'!$E$17)*N('Option A'!$E$19)+N('Option A'!$E$21),0)+IF(O157=Scenario!$B$11,N('Option A'!$E$22),0)),"INSUFFICIENT FUNDS")))</f>
        <v/>
      </c>
      <c r="S157" s="6" t="str">
        <f>IF(O157&gt;Scenario!$B$11,"",IF(O$2&lt;&gt;"Ready",O$2,IF(ISNUMBER(P157),IF((P157+Q157)*(1+Scenario!$B$12/12)-R157&lt;0,"INSUFFICIENT FUNDS",(P157+Q157)*(1+Scenario!$B$12/12)-R157),"INSUFFICIENT FUNDS")))</f>
        <v/>
      </c>
      <c r="T157" s="6" t="str">
        <f>IF(O157&gt;Scenario!$B$11,"",IF(O$2&lt;&gt;"Ready",O$2,IF(ISNUMBER(S157),T156+R157,"INSUFFICIENT FUNDS")))</f>
        <v/>
      </c>
      <c r="U157" t="str">
        <f>IF(O157&gt;Scenario!$B$11,"",IF(O$2&lt;&gt;"Ready",O$2,IF(ISNUMBER(S157),"OK","INSUFFICIENT FUNDS")))</f>
        <v/>
      </c>
      <c r="V157">
        <v>153</v>
      </c>
      <c r="W157" s="6" t="str">
        <f>IF(V157&gt;Scenario!$B$11,"",IF(V$2&lt;&gt;"Ready",V$2,IF(AB156="OK",Z156,"INSUFFICIENT FUNDS")))</f>
        <v/>
      </c>
      <c r="X157" s="6" t="str">
        <f>IF(V157&gt;Scenario!$B$11,"",IF(V$2&lt;&gt;"Ready",V$2,IF(ISNUMBER(W157),IF(AND(V157&gt;=Scenario!$B$10,MOD(V157-Scenario!$B$10,Scenario!$B$18)=0),Scenario!$B$8,0),"INSUFFICIENT FUNDS")))</f>
        <v/>
      </c>
      <c r="Y157" s="6" t="str">
        <f>IF(V157&gt;Scenario!$B$11,"",IF(V$2&lt;&gt;"Ready",V$2,IF(ISNUMBER(W157),(W157+X157)*(N('Option A'!$E$14)+N('Option A'!$E$15)+IF(Scenario!$B$13="Gross",N('Option A'!$E$16),0))/12+((N('Option A'!$E$12)+N('Option A'!$E$13))/12+IF(AND(V157&gt;=Scenario!$B$10,MOD(V157-Scenario!$B$10,Scenario!$B$18)=0),0*0+0,0)+IF(V157=1,0*0+0,0)+IF(V157=Scenario!$B$11,0,0)),"INSUFFICIENT FUNDS")))</f>
        <v/>
      </c>
      <c r="Z157" s="6" t="str">
        <f>IF(V157&gt;Scenario!$B$11,"",IF(V$2&lt;&gt;"Ready",V$2,IF(ISNUMBER(W157),IF((W157+X157)*(1+Scenario!$B$12/12)-Y157&lt;0,"INSUFFICIENT FUNDS",(W157+X157)*(1+Scenario!$B$12/12)-Y157),"INSUFFICIENT FUNDS")))</f>
        <v/>
      </c>
      <c r="AA157" s="6" t="str">
        <f>IF(V157&gt;Scenario!$B$11,"",IF(V$2&lt;&gt;"Ready",V$2,IF(ISNUMBER(Z157),AA156+Y157,"INSUFFICIENT FUNDS")))</f>
        <v/>
      </c>
      <c r="AB157" t="str">
        <f>IF(V157&gt;Scenario!$B$11,"",IF(V$2&lt;&gt;"Ready",V$2,IF(ISNUMBER(Z157),"OK","INSUFFICIENT FUNDS")))</f>
        <v/>
      </c>
      <c r="AC157">
        <v>153</v>
      </c>
      <c r="AD157" s="6" t="str">
        <f>IF(AC157&gt;Scenario!$B$11,"",IF(AC$2&lt;&gt;"Ready",AC$2,IF(AI156="OK",AG156,"INSUFFICIENT FUNDS")))</f>
        <v/>
      </c>
      <c r="AE157" s="6" t="str">
        <f>IF(AC157&gt;Scenario!$B$11,"",IF(AC$2&lt;&gt;"Ready",AC$2,IF(ISNUMBER(AD157),IF(AND(AC157&gt;=Scenario!$B$10,MOD(AC157-Scenario!$B$10,Scenario!$B$18)=0),Scenario!$B$8,0),"INSUFFICIENT FUNDS")))</f>
        <v/>
      </c>
      <c r="AF157" s="6" t="str">
        <f>IF(AC157&gt;Scenario!$B$11,"",IF(AC$2&lt;&gt;"Ready",AC$2,IF(ISNUMBER(AD157),(AD157+AE157)*(N('Option A'!$E$14)+N('Option A'!$E$15)+IF(Scenario!$B$13="Gross",0,0))/12+((N('Option A'!$E$12)+N('Option A'!$E$13))/12+IF(AND(AC157&gt;=Scenario!$B$10,MOD(AC157-Scenario!$B$10,Scenario!$B$18)=0),N('Option A'!$E$17)*N('Option A'!$E$18)+N('Option A'!$E$20),0)+IF(AC157=1,N('Option A'!$E$17)*N('Option A'!$E$19)+N('Option A'!$E$21),0)+IF(AC157=Scenario!$B$11,N('Option A'!$E$22),0)),"INSUFFICIENT FUNDS")))</f>
        <v/>
      </c>
      <c r="AG157" s="6" t="str">
        <f>IF(AC157&gt;Scenario!$B$11,"",IF(AC$2&lt;&gt;"Ready",AC$2,IF(ISNUMBER(AD157),IF((AD157+AE157)*(1+Scenario!$B$12/12)-AF157&lt;0,"INSUFFICIENT FUNDS",(AD157+AE157)*(1+Scenario!$B$12/12)-AF157),"INSUFFICIENT FUNDS")))</f>
        <v/>
      </c>
      <c r="AH157" s="6" t="str">
        <f>IF(AC157&gt;Scenario!$B$11,"",IF(AC$2&lt;&gt;"Ready",AC$2,IF(ISNUMBER(AG157),AH156+AF157,"INSUFFICIENT FUNDS")))</f>
        <v/>
      </c>
      <c r="AI157" t="str">
        <f>IF(AC157&gt;Scenario!$B$11,"",IF(AC$2&lt;&gt;"Ready",AC$2,IF(ISNUMBER(AG157),"OK","INSUFFICIENT FUNDS")))</f>
        <v/>
      </c>
      <c r="AJ157">
        <v>153</v>
      </c>
      <c r="AK157" s="6" t="str">
        <f>IF(AJ157&gt;Scenario!$B$11,"",IF(AJ$2&lt;&gt;"Ready",AJ$2,IF(AP156="OK",AN156,"INSUFFICIENT FUNDS")))</f>
        <v/>
      </c>
      <c r="AL157" s="6" t="str">
        <f>IF(AJ157&gt;Scenario!$B$11,"",IF(AJ$2&lt;&gt;"Ready",AJ$2,IF(ISNUMBER(AK157),IF(AND(AJ157&gt;=Scenario!$B$10,MOD(AJ157-Scenario!$B$10,Scenario!$B$18)=0),Scenario!$B$8,0),"INSUFFICIENT FUNDS")))</f>
        <v/>
      </c>
      <c r="AM157" s="6" t="str">
        <f>IF(AJ157&gt;Scenario!$B$11,"",IF(AJ$2&lt;&gt;"Ready",AJ$2,IF(ISNUMBER(AK157),(AK157+AL157)*(0+0+IF(Scenario!$B$13="Gross",0,0))/12+((0+0)/12+IF(AND(AJ157&gt;=Scenario!$B$10,MOD(AJ157-Scenario!$B$10,Scenario!$B$18)=0),0*0+0,0)+IF(AJ157=1,0*0+0,0)+IF(AJ157=Scenario!$B$11,0,0)),"INSUFFICIENT FUNDS")))</f>
        <v/>
      </c>
      <c r="AN157" s="6" t="str">
        <f>IF(AJ157&gt;Scenario!$B$11,"",IF(AJ$2&lt;&gt;"Ready",AJ$2,IF(ISNUMBER(AK157),IF((AK157+AL157)*(1+Scenario!$B$12/12)-AM157&lt;0,"INSUFFICIENT FUNDS",(AK157+AL157)*(1+Scenario!$B$12/12)-AM157),"INSUFFICIENT FUNDS")))</f>
        <v/>
      </c>
      <c r="AO157" s="6" t="str">
        <f>IF(AJ157&gt;Scenario!$B$11,"",IF(AJ$2&lt;&gt;"Ready",AJ$2,IF(ISNUMBER(AN157),AO156+AM157,"INSUFFICIENT FUNDS")))</f>
        <v/>
      </c>
      <c r="AP157" t="str">
        <f>IF(AJ157&gt;Scenario!$B$11,"",IF(AJ$2&lt;&gt;"Ready",AJ$2,IF(ISNUMBER(AN157),"OK","INSUFFICIENT FUNDS")))</f>
        <v/>
      </c>
    </row>
    <row r="158" spans="1:42" ht="32.1" customHeight="1" x14ac:dyDescent="0.2">
      <c r="A158">
        <v>154</v>
      </c>
      <c r="B158" s="6" t="str">
        <f>IF(A158&gt;Scenario!$B$11,"",IF(A$2&lt;&gt;"Ready",A$2,IF(G157="OK",E157,"INSUFFICIENT FUNDS")))</f>
        <v/>
      </c>
      <c r="C158" s="6" t="str">
        <f>IF(A158&gt;Scenario!$B$11,"",IF(A$2&lt;&gt;"Ready",A$2,IF(ISNUMBER(B158),IF(AND(A158&gt;=Scenario!$B$10,MOD(A158-Scenario!$B$10,Scenario!$B$18)=0),Scenario!$B$8,0),"INSUFFICIENT FUNDS")))</f>
        <v/>
      </c>
      <c r="D158" s="6" t="str">
        <f>IF(A158&gt;Scenario!$B$11,"",IF(A$2&lt;&gt;"Ready",A$2,IF(ISNUMBER(B158),(B158+C158)*(N('Option A'!$E$14)+N('Option A'!$E$15)+IF(Scenario!$B$13="Gross",N('Option A'!$E$16),0))/12+((N('Option A'!$E$12)+N('Option A'!$E$13))/12+IF(AND(A158&gt;=Scenario!$B$10,MOD(A158-Scenario!$B$10,Scenario!$B$18)=0),N('Option A'!$E$17)*N('Option A'!$E$18)+N('Option A'!$E$20),0)+IF(A158=1,N('Option A'!$E$17)*N('Option A'!$E$19)+N('Option A'!$E$21),0)+IF(A158=Scenario!$B$11,N('Option A'!$E$22),0)),"INSUFFICIENT FUNDS")))</f>
        <v/>
      </c>
      <c r="E158" s="6" t="str">
        <f>IF(A158&gt;Scenario!$B$11,"",IF(A$2&lt;&gt;"Ready",A$2,IF(ISNUMBER(B158),IF((B158+C158)*(1+Scenario!$B$12/12)-D158&lt;0,"INSUFFICIENT FUNDS",(B158+C158)*(1+Scenario!$B$12/12)-D158),"INSUFFICIENT FUNDS")))</f>
        <v/>
      </c>
      <c r="F158" s="6" t="str">
        <f>IF(A158&gt;Scenario!$B$11,"",IF(A$2&lt;&gt;"Ready",A$2,IF(ISNUMBER(E158),F157+D158,"INSUFFICIENT FUNDS")))</f>
        <v/>
      </c>
      <c r="G158" t="str">
        <f>IF(A158&gt;Scenario!$B$11,"",IF(A$2&lt;&gt;"Ready",A$2,IF(ISNUMBER(E158),"OK","INSUFFICIENT FUNDS")))</f>
        <v/>
      </c>
      <c r="H158">
        <v>154</v>
      </c>
      <c r="I158" s="6" t="str">
        <f>IF(H158&gt;Scenario!$B$11,"",IF(H$2&lt;&gt;"Ready",H$2,IF(N157="OK",L157,"INSUFFICIENT FUNDS")))</f>
        <v/>
      </c>
      <c r="J158" s="6" t="str">
        <f>IF(H158&gt;Scenario!$B$11,"",IF(H$2&lt;&gt;"Ready",H$2,IF(ISNUMBER(I158),IF(AND(H158&gt;=Scenario!$B$10,MOD(H158-Scenario!$B$10,Scenario!$B$18)=0),Scenario!$B$8,0),"INSUFFICIENT FUNDS")))</f>
        <v/>
      </c>
      <c r="K158" s="6" t="str">
        <f>IF(H158&gt;Scenario!$B$11,"",IF(H$2&lt;&gt;"Ready",H$2,IF(ISNUMBER(I158),(I158+J158)*(N('Option A'!$E$14)+N('Option A'!$E$15)+IF(Scenario!$B$13="Gross",N('Option A'!$E$16),0))/12+((0+0)/12+IF(AND(H158&gt;=Scenario!$B$10,MOD(H158-Scenario!$B$10,Scenario!$B$18)=0),N('Option A'!$E$17)*N('Option A'!$E$18)+N('Option A'!$E$20),0)+IF(H158=1,N('Option A'!$E$17)*N('Option A'!$E$19)+N('Option A'!$E$21),0)+IF(H158=Scenario!$B$11,N('Option A'!$E$22),0)),"INSUFFICIENT FUNDS")))</f>
        <v/>
      </c>
      <c r="L158" s="6" t="str">
        <f>IF(H158&gt;Scenario!$B$11,"",IF(H$2&lt;&gt;"Ready",H$2,IF(ISNUMBER(I158),IF((I158+J158)*(1+Scenario!$B$12/12)-K158&lt;0,"INSUFFICIENT FUNDS",(I158+J158)*(1+Scenario!$B$12/12)-K158),"INSUFFICIENT FUNDS")))</f>
        <v/>
      </c>
      <c r="M158" s="6" t="str">
        <f>IF(H158&gt;Scenario!$B$11,"",IF(H$2&lt;&gt;"Ready",H$2,IF(ISNUMBER(L158),M157+K158,"INSUFFICIENT FUNDS")))</f>
        <v/>
      </c>
      <c r="N158" t="str">
        <f>IF(H158&gt;Scenario!$B$11,"",IF(H$2&lt;&gt;"Ready",H$2,IF(ISNUMBER(L158),"OK","INSUFFICIENT FUNDS")))</f>
        <v/>
      </c>
      <c r="O158">
        <v>154</v>
      </c>
      <c r="P158" s="6" t="str">
        <f>IF(O158&gt;Scenario!$B$11,"",IF(O$2&lt;&gt;"Ready",O$2,IF(U157="OK",S157,"INSUFFICIENT FUNDS")))</f>
        <v/>
      </c>
      <c r="Q158" s="6" t="str">
        <f>IF(O158&gt;Scenario!$B$11,"",IF(O$2&lt;&gt;"Ready",O$2,IF(ISNUMBER(P158),IF(AND(O158&gt;=Scenario!$B$10,MOD(O158-Scenario!$B$10,Scenario!$B$18)=0),Scenario!$B$8,0),"INSUFFICIENT FUNDS")))</f>
        <v/>
      </c>
      <c r="R158" s="6" t="str">
        <f>IF(O158&gt;Scenario!$B$11,"",IF(O$2&lt;&gt;"Ready",O$2,IF(ISNUMBER(P158),(P158+Q158)*(0+N('Option A'!$E$15)+IF(Scenario!$B$13="Gross",N('Option A'!$E$16),0))/12+((N('Option A'!$E$12)+N('Option A'!$E$13))/12+IF(AND(O158&gt;=Scenario!$B$10,MOD(O158-Scenario!$B$10,Scenario!$B$18)=0),N('Option A'!$E$17)*N('Option A'!$E$18)+N('Option A'!$E$20),0)+IF(O158=1,N('Option A'!$E$17)*N('Option A'!$E$19)+N('Option A'!$E$21),0)+IF(O158=Scenario!$B$11,N('Option A'!$E$22),0)),"INSUFFICIENT FUNDS")))</f>
        <v/>
      </c>
      <c r="S158" s="6" t="str">
        <f>IF(O158&gt;Scenario!$B$11,"",IF(O$2&lt;&gt;"Ready",O$2,IF(ISNUMBER(P158),IF((P158+Q158)*(1+Scenario!$B$12/12)-R158&lt;0,"INSUFFICIENT FUNDS",(P158+Q158)*(1+Scenario!$B$12/12)-R158),"INSUFFICIENT FUNDS")))</f>
        <v/>
      </c>
      <c r="T158" s="6" t="str">
        <f>IF(O158&gt;Scenario!$B$11,"",IF(O$2&lt;&gt;"Ready",O$2,IF(ISNUMBER(S158),T157+R158,"INSUFFICIENT FUNDS")))</f>
        <v/>
      </c>
      <c r="U158" t="str">
        <f>IF(O158&gt;Scenario!$B$11,"",IF(O$2&lt;&gt;"Ready",O$2,IF(ISNUMBER(S158),"OK","INSUFFICIENT FUNDS")))</f>
        <v/>
      </c>
      <c r="V158">
        <v>154</v>
      </c>
      <c r="W158" s="6" t="str">
        <f>IF(V158&gt;Scenario!$B$11,"",IF(V$2&lt;&gt;"Ready",V$2,IF(AB157="OK",Z157,"INSUFFICIENT FUNDS")))</f>
        <v/>
      </c>
      <c r="X158" s="6" t="str">
        <f>IF(V158&gt;Scenario!$B$11,"",IF(V$2&lt;&gt;"Ready",V$2,IF(ISNUMBER(W158),IF(AND(V158&gt;=Scenario!$B$10,MOD(V158-Scenario!$B$10,Scenario!$B$18)=0),Scenario!$B$8,0),"INSUFFICIENT FUNDS")))</f>
        <v/>
      </c>
      <c r="Y158" s="6" t="str">
        <f>IF(V158&gt;Scenario!$B$11,"",IF(V$2&lt;&gt;"Ready",V$2,IF(ISNUMBER(W158),(W158+X158)*(N('Option A'!$E$14)+N('Option A'!$E$15)+IF(Scenario!$B$13="Gross",N('Option A'!$E$16),0))/12+((N('Option A'!$E$12)+N('Option A'!$E$13))/12+IF(AND(V158&gt;=Scenario!$B$10,MOD(V158-Scenario!$B$10,Scenario!$B$18)=0),0*0+0,0)+IF(V158=1,0*0+0,0)+IF(V158=Scenario!$B$11,0,0)),"INSUFFICIENT FUNDS")))</f>
        <v/>
      </c>
      <c r="Z158" s="6" t="str">
        <f>IF(V158&gt;Scenario!$B$11,"",IF(V$2&lt;&gt;"Ready",V$2,IF(ISNUMBER(W158),IF((W158+X158)*(1+Scenario!$B$12/12)-Y158&lt;0,"INSUFFICIENT FUNDS",(W158+X158)*(1+Scenario!$B$12/12)-Y158),"INSUFFICIENT FUNDS")))</f>
        <v/>
      </c>
      <c r="AA158" s="6" t="str">
        <f>IF(V158&gt;Scenario!$B$11,"",IF(V$2&lt;&gt;"Ready",V$2,IF(ISNUMBER(Z158),AA157+Y158,"INSUFFICIENT FUNDS")))</f>
        <v/>
      </c>
      <c r="AB158" t="str">
        <f>IF(V158&gt;Scenario!$B$11,"",IF(V$2&lt;&gt;"Ready",V$2,IF(ISNUMBER(Z158),"OK","INSUFFICIENT FUNDS")))</f>
        <v/>
      </c>
      <c r="AC158">
        <v>154</v>
      </c>
      <c r="AD158" s="6" t="str">
        <f>IF(AC158&gt;Scenario!$B$11,"",IF(AC$2&lt;&gt;"Ready",AC$2,IF(AI157="OK",AG157,"INSUFFICIENT FUNDS")))</f>
        <v/>
      </c>
      <c r="AE158" s="6" t="str">
        <f>IF(AC158&gt;Scenario!$B$11,"",IF(AC$2&lt;&gt;"Ready",AC$2,IF(ISNUMBER(AD158),IF(AND(AC158&gt;=Scenario!$B$10,MOD(AC158-Scenario!$B$10,Scenario!$B$18)=0),Scenario!$B$8,0),"INSUFFICIENT FUNDS")))</f>
        <v/>
      </c>
      <c r="AF158" s="6" t="str">
        <f>IF(AC158&gt;Scenario!$B$11,"",IF(AC$2&lt;&gt;"Ready",AC$2,IF(ISNUMBER(AD158),(AD158+AE158)*(N('Option A'!$E$14)+N('Option A'!$E$15)+IF(Scenario!$B$13="Gross",0,0))/12+((N('Option A'!$E$12)+N('Option A'!$E$13))/12+IF(AND(AC158&gt;=Scenario!$B$10,MOD(AC158-Scenario!$B$10,Scenario!$B$18)=0),N('Option A'!$E$17)*N('Option A'!$E$18)+N('Option A'!$E$20),0)+IF(AC158=1,N('Option A'!$E$17)*N('Option A'!$E$19)+N('Option A'!$E$21),0)+IF(AC158=Scenario!$B$11,N('Option A'!$E$22),0)),"INSUFFICIENT FUNDS")))</f>
        <v/>
      </c>
      <c r="AG158" s="6" t="str">
        <f>IF(AC158&gt;Scenario!$B$11,"",IF(AC$2&lt;&gt;"Ready",AC$2,IF(ISNUMBER(AD158),IF((AD158+AE158)*(1+Scenario!$B$12/12)-AF158&lt;0,"INSUFFICIENT FUNDS",(AD158+AE158)*(1+Scenario!$B$12/12)-AF158),"INSUFFICIENT FUNDS")))</f>
        <v/>
      </c>
      <c r="AH158" s="6" t="str">
        <f>IF(AC158&gt;Scenario!$B$11,"",IF(AC$2&lt;&gt;"Ready",AC$2,IF(ISNUMBER(AG158),AH157+AF158,"INSUFFICIENT FUNDS")))</f>
        <v/>
      </c>
      <c r="AI158" t="str">
        <f>IF(AC158&gt;Scenario!$B$11,"",IF(AC$2&lt;&gt;"Ready",AC$2,IF(ISNUMBER(AG158),"OK","INSUFFICIENT FUNDS")))</f>
        <v/>
      </c>
      <c r="AJ158">
        <v>154</v>
      </c>
      <c r="AK158" s="6" t="str">
        <f>IF(AJ158&gt;Scenario!$B$11,"",IF(AJ$2&lt;&gt;"Ready",AJ$2,IF(AP157="OK",AN157,"INSUFFICIENT FUNDS")))</f>
        <v/>
      </c>
      <c r="AL158" s="6" t="str">
        <f>IF(AJ158&gt;Scenario!$B$11,"",IF(AJ$2&lt;&gt;"Ready",AJ$2,IF(ISNUMBER(AK158),IF(AND(AJ158&gt;=Scenario!$B$10,MOD(AJ158-Scenario!$B$10,Scenario!$B$18)=0),Scenario!$B$8,0),"INSUFFICIENT FUNDS")))</f>
        <v/>
      </c>
      <c r="AM158" s="6" t="str">
        <f>IF(AJ158&gt;Scenario!$B$11,"",IF(AJ$2&lt;&gt;"Ready",AJ$2,IF(ISNUMBER(AK158),(AK158+AL158)*(0+0+IF(Scenario!$B$13="Gross",0,0))/12+((0+0)/12+IF(AND(AJ158&gt;=Scenario!$B$10,MOD(AJ158-Scenario!$B$10,Scenario!$B$18)=0),0*0+0,0)+IF(AJ158=1,0*0+0,0)+IF(AJ158=Scenario!$B$11,0,0)),"INSUFFICIENT FUNDS")))</f>
        <v/>
      </c>
      <c r="AN158" s="6" t="str">
        <f>IF(AJ158&gt;Scenario!$B$11,"",IF(AJ$2&lt;&gt;"Ready",AJ$2,IF(ISNUMBER(AK158),IF((AK158+AL158)*(1+Scenario!$B$12/12)-AM158&lt;0,"INSUFFICIENT FUNDS",(AK158+AL158)*(1+Scenario!$B$12/12)-AM158),"INSUFFICIENT FUNDS")))</f>
        <v/>
      </c>
      <c r="AO158" s="6" t="str">
        <f>IF(AJ158&gt;Scenario!$B$11,"",IF(AJ$2&lt;&gt;"Ready",AJ$2,IF(ISNUMBER(AN158),AO157+AM158,"INSUFFICIENT FUNDS")))</f>
        <v/>
      </c>
      <c r="AP158" t="str">
        <f>IF(AJ158&gt;Scenario!$B$11,"",IF(AJ$2&lt;&gt;"Ready",AJ$2,IF(ISNUMBER(AN158),"OK","INSUFFICIENT FUNDS")))</f>
        <v/>
      </c>
    </row>
    <row r="159" spans="1:42" ht="32.1" customHeight="1" x14ac:dyDescent="0.2">
      <c r="A159">
        <v>155</v>
      </c>
      <c r="B159" s="6" t="str">
        <f>IF(A159&gt;Scenario!$B$11,"",IF(A$2&lt;&gt;"Ready",A$2,IF(G158="OK",E158,"INSUFFICIENT FUNDS")))</f>
        <v/>
      </c>
      <c r="C159" s="6" t="str">
        <f>IF(A159&gt;Scenario!$B$11,"",IF(A$2&lt;&gt;"Ready",A$2,IF(ISNUMBER(B159),IF(AND(A159&gt;=Scenario!$B$10,MOD(A159-Scenario!$B$10,Scenario!$B$18)=0),Scenario!$B$8,0),"INSUFFICIENT FUNDS")))</f>
        <v/>
      </c>
      <c r="D159" s="6" t="str">
        <f>IF(A159&gt;Scenario!$B$11,"",IF(A$2&lt;&gt;"Ready",A$2,IF(ISNUMBER(B159),(B159+C159)*(N('Option A'!$E$14)+N('Option A'!$E$15)+IF(Scenario!$B$13="Gross",N('Option A'!$E$16),0))/12+((N('Option A'!$E$12)+N('Option A'!$E$13))/12+IF(AND(A159&gt;=Scenario!$B$10,MOD(A159-Scenario!$B$10,Scenario!$B$18)=0),N('Option A'!$E$17)*N('Option A'!$E$18)+N('Option A'!$E$20),0)+IF(A159=1,N('Option A'!$E$17)*N('Option A'!$E$19)+N('Option A'!$E$21),0)+IF(A159=Scenario!$B$11,N('Option A'!$E$22),0)),"INSUFFICIENT FUNDS")))</f>
        <v/>
      </c>
      <c r="E159" s="6" t="str">
        <f>IF(A159&gt;Scenario!$B$11,"",IF(A$2&lt;&gt;"Ready",A$2,IF(ISNUMBER(B159),IF((B159+C159)*(1+Scenario!$B$12/12)-D159&lt;0,"INSUFFICIENT FUNDS",(B159+C159)*(1+Scenario!$B$12/12)-D159),"INSUFFICIENT FUNDS")))</f>
        <v/>
      </c>
      <c r="F159" s="6" t="str">
        <f>IF(A159&gt;Scenario!$B$11,"",IF(A$2&lt;&gt;"Ready",A$2,IF(ISNUMBER(E159),F158+D159,"INSUFFICIENT FUNDS")))</f>
        <v/>
      </c>
      <c r="G159" t="str">
        <f>IF(A159&gt;Scenario!$B$11,"",IF(A$2&lt;&gt;"Ready",A$2,IF(ISNUMBER(E159),"OK","INSUFFICIENT FUNDS")))</f>
        <v/>
      </c>
      <c r="H159">
        <v>155</v>
      </c>
      <c r="I159" s="6" t="str">
        <f>IF(H159&gt;Scenario!$B$11,"",IF(H$2&lt;&gt;"Ready",H$2,IF(N158="OK",L158,"INSUFFICIENT FUNDS")))</f>
        <v/>
      </c>
      <c r="J159" s="6" t="str">
        <f>IF(H159&gt;Scenario!$B$11,"",IF(H$2&lt;&gt;"Ready",H$2,IF(ISNUMBER(I159),IF(AND(H159&gt;=Scenario!$B$10,MOD(H159-Scenario!$B$10,Scenario!$B$18)=0),Scenario!$B$8,0),"INSUFFICIENT FUNDS")))</f>
        <v/>
      </c>
      <c r="K159" s="6" t="str">
        <f>IF(H159&gt;Scenario!$B$11,"",IF(H$2&lt;&gt;"Ready",H$2,IF(ISNUMBER(I159),(I159+J159)*(N('Option A'!$E$14)+N('Option A'!$E$15)+IF(Scenario!$B$13="Gross",N('Option A'!$E$16),0))/12+((0+0)/12+IF(AND(H159&gt;=Scenario!$B$10,MOD(H159-Scenario!$B$10,Scenario!$B$18)=0),N('Option A'!$E$17)*N('Option A'!$E$18)+N('Option A'!$E$20),0)+IF(H159=1,N('Option A'!$E$17)*N('Option A'!$E$19)+N('Option A'!$E$21),0)+IF(H159=Scenario!$B$11,N('Option A'!$E$22),0)),"INSUFFICIENT FUNDS")))</f>
        <v/>
      </c>
      <c r="L159" s="6" t="str">
        <f>IF(H159&gt;Scenario!$B$11,"",IF(H$2&lt;&gt;"Ready",H$2,IF(ISNUMBER(I159),IF((I159+J159)*(1+Scenario!$B$12/12)-K159&lt;0,"INSUFFICIENT FUNDS",(I159+J159)*(1+Scenario!$B$12/12)-K159),"INSUFFICIENT FUNDS")))</f>
        <v/>
      </c>
      <c r="M159" s="6" t="str">
        <f>IF(H159&gt;Scenario!$B$11,"",IF(H$2&lt;&gt;"Ready",H$2,IF(ISNUMBER(L159),M158+K159,"INSUFFICIENT FUNDS")))</f>
        <v/>
      </c>
      <c r="N159" t="str">
        <f>IF(H159&gt;Scenario!$B$11,"",IF(H$2&lt;&gt;"Ready",H$2,IF(ISNUMBER(L159),"OK","INSUFFICIENT FUNDS")))</f>
        <v/>
      </c>
      <c r="O159">
        <v>155</v>
      </c>
      <c r="P159" s="6" t="str">
        <f>IF(O159&gt;Scenario!$B$11,"",IF(O$2&lt;&gt;"Ready",O$2,IF(U158="OK",S158,"INSUFFICIENT FUNDS")))</f>
        <v/>
      </c>
      <c r="Q159" s="6" t="str">
        <f>IF(O159&gt;Scenario!$B$11,"",IF(O$2&lt;&gt;"Ready",O$2,IF(ISNUMBER(P159),IF(AND(O159&gt;=Scenario!$B$10,MOD(O159-Scenario!$B$10,Scenario!$B$18)=0),Scenario!$B$8,0),"INSUFFICIENT FUNDS")))</f>
        <v/>
      </c>
      <c r="R159" s="6" t="str">
        <f>IF(O159&gt;Scenario!$B$11,"",IF(O$2&lt;&gt;"Ready",O$2,IF(ISNUMBER(P159),(P159+Q159)*(0+N('Option A'!$E$15)+IF(Scenario!$B$13="Gross",N('Option A'!$E$16),0))/12+((N('Option A'!$E$12)+N('Option A'!$E$13))/12+IF(AND(O159&gt;=Scenario!$B$10,MOD(O159-Scenario!$B$10,Scenario!$B$18)=0),N('Option A'!$E$17)*N('Option A'!$E$18)+N('Option A'!$E$20),0)+IF(O159=1,N('Option A'!$E$17)*N('Option A'!$E$19)+N('Option A'!$E$21),0)+IF(O159=Scenario!$B$11,N('Option A'!$E$22),0)),"INSUFFICIENT FUNDS")))</f>
        <v/>
      </c>
      <c r="S159" s="6" t="str">
        <f>IF(O159&gt;Scenario!$B$11,"",IF(O$2&lt;&gt;"Ready",O$2,IF(ISNUMBER(P159),IF((P159+Q159)*(1+Scenario!$B$12/12)-R159&lt;0,"INSUFFICIENT FUNDS",(P159+Q159)*(1+Scenario!$B$12/12)-R159),"INSUFFICIENT FUNDS")))</f>
        <v/>
      </c>
      <c r="T159" s="6" t="str">
        <f>IF(O159&gt;Scenario!$B$11,"",IF(O$2&lt;&gt;"Ready",O$2,IF(ISNUMBER(S159),T158+R159,"INSUFFICIENT FUNDS")))</f>
        <v/>
      </c>
      <c r="U159" t="str">
        <f>IF(O159&gt;Scenario!$B$11,"",IF(O$2&lt;&gt;"Ready",O$2,IF(ISNUMBER(S159),"OK","INSUFFICIENT FUNDS")))</f>
        <v/>
      </c>
      <c r="V159">
        <v>155</v>
      </c>
      <c r="W159" s="6" t="str">
        <f>IF(V159&gt;Scenario!$B$11,"",IF(V$2&lt;&gt;"Ready",V$2,IF(AB158="OK",Z158,"INSUFFICIENT FUNDS")))</f>
        <v/>
      </c>
      <c r="X159" s="6" t="str">
        <f>IF(V159&gt;Scenario!$B$11,"",IF(V$2&lt;&gt;"Ready",V$2,IF(ISNUMBER(W159),IF(AND(V159&gt;=Scenario!$B$10,MOD(V159-Scenario!$B$10,Scenario!$B$18)=0),Scenario!$B$8,0),"INSUFFICIENT FUNDS")))</f>
        <v/>
      </c>
      <c r="Y159" s="6" t="str">
        <f>IF(V159&gt;Scenario!$B$11,"",IF(V$2&lt;&gt;"Ready",V$2,IF(ISNUMBER(W159),(W159+X159)*(N('Option A'!$E$14)+N('Option A'!$E$15)+IF(Scenario!$B$13="Gross",N('Option A'!$E$16),0))/12+((N('Option A'!$E$12)+N('Option A'!$E$13))/12+IF(AND(V159&gt;=Scenario!$B$10,MOD(V159-Scenario!$B$10,Scenario!$B$18)=0),0*0+0,0)+IF(V159=1,0*0+0,0)+IF(V159=Scenario!$B$11,0,0)),"INSUFFICIENT FUNDS")))</f>
        <v/>
      </c>
      <c r="Z159" s="6" t="str">
        <f>IF(V159&gt;Scenario!$B$11,"",IF(V$2&lt;&gt;"Ready",V$2,IF(ISNUMBER(W159),IF((W159+X159)*(1+Scenario!$B$12/12)-Y159&lt;0,"INSUFFICIENT FUNDS",(W159+X159)*(1+Scenario!$B$12/12)-Y159),"INSUFFICIENT FUNDS")))</f>
        <v/>
      </c>
      <c r="AA159" s="6" t="str">
        <f>IF(V159&gt;Scenario!$B$11,"",IF(V$2&lt;&gt;"Ready",V$2,IF(ISNUMBER(Z159),AA158+Y159,"INSUFFICIENT FUNDS")))</f>
        <v/>
      </c>
      <c r="AB159" t="str">
        <f>IF(V159&gt;Scenario!$B$11,"",IF(V$2&lt;&gt;"Ready",V$2,IF(ISNUMBER(Z159),"OK","INSUFFICIENT FUNDS")))</f>
        <v/>
      </c>
      <c r="AC159">
        <v>155</v>
      </c>
      <c r="AD159" s="6" t="str">
        <f>IF(AC159&gt;Scenario!$B$11,"",IF(AC$2&lt;&gt;"Ready",AC$2,IF(AI158="OK",AG158,"INSUFFICIENT FUNDS")))</f>
        <v/>
      </c>
      <c r="AE159" s="6" t="str">
        <f>IF(AC159&gt;Scenario!$B$11,"",IF(AC$2&lt;&gt;"Ready",AC$2,IF(ISNUMBER(AD159),IF(AND(AC159&gt;=Scenario!$B$10,MOD(AC159-Scenario!$B$10,Scenario!$B$18)=0),Scenario!$B$8,0),"INSUFFICIENT FUNDS")))</f>
        <v/>
      </c>
      <c r="AF159" s="6" t="str">
        <f>IF(AC159&gt;Scenario!$B$11,"",IF(AC$2&lt;&gt;"Ready",AC$2,IF(ISNUMBER(AD159),(AD159+AE159)*(N('Option A'!$E$14)+N('Option A'!$E$15)+IF(Scenario!$B$13="Gross",0,0))/12+((N('Option A'!$E$12)+N('Option A'!$E$13))/12+IF(AND(AC159&gt;=Scenario!$B$10,MOD(AC159-Scenario!$B$10,Scenario!$B$18)=0),N('Option A'!$E$17)*N('Option A'!$E$18)+N('Option A'!$E$20),0)+IF(AC159=1,N('Option A'!$E$17)*N('Option A'!$E$19)+N('Option A'!$E$21),0)+IF(AC159=Scenario!$B$11,N('Option A'!$E$22),0)),"INSUFFICIENT FUNDS")))</f>
        <v/>
      </c>
      <c r="AG159" s="6" t="str">
        <f>IF(AC159&gt;Scenario!$B$11,"",IF(AC$2&lt;&gt;"Ready",AC$2,IF(ISNUMBER(AD159),IF((AD159+AE159)*(1+Scenario!$B$12/12)-AF159&lt;0,"INSUFFICIENT FUNDS",(AD159+AE159)*(1+Scenario!$B$12/12)-AF159),"INSUFFICIENT FUNDS")))</f>
        <v/>
      </c>
      <c r="AH159" s="6" t="str">
        <f>IF(AC159&gt;Scenario!$B$11,"",IF(AC$2&lt;&gt;"Ready",AC$2,IF(ISNUMBER(AG159),AH158+AF159,"INSUFFICIENT FUNDS")))</f>
        <v/>
      </c>
      <c r="AI159" t="str">
        <f>IF(AC159&gt;Scenario!$B$11,"",IF(AC$2&lt;&gt;"Ready",AC$2,IF(ISNUMBER(AG159),"OK","INSUFFICIENT FUNDS")))</f>
        <v/>
      </c>
      <c r="AJ159">
        <v>155</v>
      </c>
      <c r="AK159" s="6" t="str">
        <f>IF(AJ159&gt;Scenario!$B$11,"",IF(AJ$2&lt;&gt;"Ready",AJ$2,IF(AP158="OK",AN158,"INSUFFICIENT FUNDS")))</f>
        <v/>
      </c>
      <c r="AL159" s="6" t="str">
        <f>IF(AJ159&gt;Scenario!$B$11,"",IF(AJ$2&lt;&gt;"Ready",AJ$2,IF(ISNUMBER(AK159),IF(AND(AJ159&gt;=Scenario!$B$10,MOD(AJ159-Scenario!$B$10,Scenario!$B$18)=0),Scenario!$B$8,0),"INSUFFICIENT FUNDS")))</f>
        <v/>
      </c>
      <c r="AM159" s="6" t="str">
        <f>IF(AJ159&gt;Scenario!$B$11,"",IF(AJ$2&lt;&gt;"Ready",AJ$2,IF(ISNUMBER(AK159),(AK159+AL159)*(0+0+IF(Scenario!$B$13="Gross",0,0))/12+((0+0)/12+IF(AND(AJ159&gt;=Scenario!$B$10,MOD(AJ159-Scenario!$B$10,Scenario!$B$18)=0),0*0+0,0)+IF(AJ159=1,0*0+0,0)+IF(AJ159=Scenario!$B$11,0,0)),"INSUFFICIENT FUNDS")))</f>
        <v/>
      </c>
      <c r="AN159" s="6" t="str">
        <f>IF(AJ159&gt;Scenario!$B$11,"",IF(AJ$2&lt;&gt;"Ready",AJ$2,IF(ISNUMBER(AK159),IF((AK159+AL159)*(1+Scenario!$B$12/12)-AM159&lt;0,"INSUFFICIENT FUNDS",(AK159+AL159)*(1+Scenario!$B$12/12)-AM159),"INSUFFICIENT FUNDS")))</f>
        <v/>
      </c>
      <c r="AO159" s="6" t="str">
        <f>IF(AJ159&gt;Scenario!$B$11,"",IF(AJ$2&lt;&gt;"Ready",AJ$2,IF(ISNUMBER(AN159),AO158+AM159,"INSUFFICIENT FUNDS")))</f>
        <v/>
      </c>
      <c r="AP159" t="str">
        <f>IF(AJ159&gt;Scenario!$B$11,"",IF(AJ$2&lt;&gt;"Ready",AJ$2,IF(ISNUMBER(AN159),"OK","INSUFFICIENT FUNDS")))</f>
        <v/>
      </c>
    </row>
    <row r="160" spans="1:42" ht="32.1" customHeight="1" x14ac:dyDescent="0.2">
      <c r="A160">
        <v>156</v>
      </c>
      <c r="B160" s="6" t="str">
        <f>IF(A160&gt;Scenario!$B$11,"",IF(A$2&lt;&gt;"Ready",A$2,IF(G159="OK",E159,"INSUFFICIENT FUNDS")))</f>
        <v/>
      </c>
      <c r="C160" s="6" t="str">
        <f>IF(A160&gt;Scenario!$B$11,"",IF(A$2&lt;&gt;"Ready",A$2,IF(ISNUMBER(B160),IF(AND(A160&gt;=Scenario!$B$10,MOD(A160-Scenario!$B$10,Scenario!$B$18)=0),Scenario!$B$8,0),"INSUFFICIENT FUNDS")))</f>
        <v/>
      </c>
      <c r="D160" s="6" t="str">
        <f>IF(A160&gt;Scenario!$B$11,"",IF(A$2&lt;&gt;"Ready",A$2,IF(ISNUMBER(B160),(B160+C160)*(N('Option A'!$E$14)+N('Option A'!$E$15)+IF(Scenario!$B$13="Gross",N('Option A'!$E$16),0))/12+((N('Option A'!$E$12)+N('Option A'!$E$13))/12+IF(AND(A160&gt;=Scenario!$B$10,MOD(A160-Scenario!$B$10,Scenario!$B$18)=0),N('Option A'!$E$17)*N('Option A'!$E$18)+N('Option A'!$E$20),0)+IF(A160=1,N('Option A'!$E$17)*N('Option A'!$E$19)+N('Option A'!$E$21),0)+IF(A160=Scenario!$B$11,N('Option A'!$E$22),0)),"INSUFFICIENT FUNDS")))</f>
        <v/>
      </c>
      <c r="E160" s="6" t="str">
        <f>IF(A160&gt;Scenario!$B$11,"",IF(A$2&lt;&gt;"Ready",A$2,IF(ISNUMBER(B160),IF((B160+C160)*(1+Scenario!$B$12/12)-D160&lt;0,"INSUFFICIENT FUNDS",(B160+C160)*(1+Scenario!$B$12/12)-D160),"INSUFFICIENT FUNDS")))</f>
        <v/>
      </c>
      <c r="F160" s="6" t="str">
        <f>IF(A160&gt;Scenario!$B$11,"",IF(A$2&lt;&gt;"Ready",A$2,IF(ISNUMBER(E160),F159+D160,"INSUFFICIENT FUNDS")))</f>
        <v/>
      </c>
      <c r="G160" t="str">
        <f>IF(A160&gt;Scenario!$B$11,"",IF(A$2&lt;&gt;"Ready",A$2,IF(ISNUMBER(E160),"OK","INSUFFICIENT FUNDS")))</f>
        <v/>
      </c>
      <c r="H160">
        <v>156</v>
      </c>
      <c r="I160" s="6" t="str">
        <f>IF(H160&gt;Scenario!$B$11,"",IF(H$2&lt;&gt;"Ready",H$2,IF(N159="OK",L159,"INSUFFICIENT FUNDS")))</f>
        <v/>
      </c>
      <c r="J160" s="6" t="str">
        <f>IF(H160&gt;Scenario!$B$11,"",IF(H$2&lt;&gt;"Ready",H$2,IF(ISNUMBER(I160),IF(AND(H160&gt;=Scenario!$B$10,MOD(H160-Scenario!$B$10,Scenario!$B$18)=0),Scenario!$B$8,0),"INSUFFICIENT FUNDS")))</f>
        <v/>
      </c>
      <c r="K160" s="6" t="str">
        <f>IF(H160&gt;Scenario!$B$11,"",IF(H$2&lt;&gt;"Ready",H$2,IF(ISNUMBER(I160),(I160+J160)*(N('Option A'!$E$14)+N('Option A'!$E$15)+IF(Scenario!$B$13="Gross",N('Option A'!$E$16),0))/12+((0+0)/12+IF(AND(H160&gt;=Scenario!$B$10,MOD(H160-Scenario!$B$10,Scenario!$B$18)=0),N('Option A'!$E$17)*N('Option A'!$E$18)+N('Option A'!$E$20),0)+IF(H160=1,N('Option A'!$E$17)*N('Option A'!$E$19)+N('Option A'!$E$21),0)+IF(H160=Scenario!$B$11,N('Option A'!$E$22),0)),"INSUFFICIENT FUNDS")))</f>
        <v/>
      </c>
      <c r="L160" s="6" t="str">
        <f>IF(H160&gt;Scenario!$B$11,"",IF(H$2&lt;&gt;"Ready",H$2,IF(ISNUMBER(I160),IF((I160+J160)*(1+Scenario!$B$12/12)-K160&lt;0,"INSUFFICIENT FUNDS",(I160+J160)*(1+Scenario!$B$12/12)-K160),"INSUFFICIENT FUNDS")))</f>
        <v/>
      </c>
      <c r="M160" s="6" t="str">
        <f>IF(H160&gt;Scenario!$B$11,"",IF(H$2&lt;&gt;"Ready",H$2,IF(ISNUMBER(L160),M159+K160,"INSUFFICIENT FUNDS")))</f>
        <v/>
      </c>
      <c r="N160" t="str">
        <f>IF(H160&gt;Scenario!$B$11,"",IF(H$2&lt;&gt;"Ready",H$2,IF(ISNUMBER(L160),"OK","INSUFFICIENT FUNDS")))</f>
        <v/>
      </c>
      <c r="O160">
        <v>156</v>
      </c>
      <c r="P160" s="6" t="str">
        <f>IF(O160&gt;Scenario!$B$11,"",IF(O$2&lt;&gt;"Ready",O$2,IF(U159="OK",S159,"INSUFFICIENT FUNDS")))</f>
        <v/>
      </c>
      <c r="Q160" s="6" t="str">
        <f>IF(O160&gt;Scenario!$B$11,"",IF(O$2&lt;&gt;"Ready",O$2,IF(ISNUMBER(P160),IF(AND(O160&gt;=Scenario!$B$10,MOD(O160-Scenario!$B$10,Scenario!$B$18)=0),Scenario!$B$8,0),"INSUFFICIENT FUNDS")))</f>
        <v/>
      </c>
      <c r="R160" s="6" t="str">
        <f>IF(O160&gt;Scenario!$B$11,"",IF(O$2&lt;&gt;"Ready",O$2,IF(ISNUMBER(P160),(P160+Q160)*(0+N('Option A'!$E$15)+IF(Scenario!$B$13="Gross",N('Option A'!$E$16),0))/12+((N('Option A'!$E$12)+N('Option A'!$E$13))/12+IF(AND(O160&gt;=Scenario!$B$10,MOD(O160-Scenario!$B$10,Scenario!$B$18)=0),N('Option A'!$E$17)*N('Option A'!$E$18)+N('Option A'!$E$20),0)+IF(O160=1,N('Option A'!$E$17)*N('Option A'!$E$19)+N('Option A'!$E$21),0)+IF(O160=Scenario!$B$11,N('Option A'!$E$22),0)),"INSUFFICIENT FUNDS")))</f>
        <v/>
      </c>
      <c r="S160" s="6" t="str">
        <f>IF(O160&gt;Scenario!$B$11,"",IF(O$2&lt;&gt;"Ready",O$2,IF(ISNUMBER(P160),IF((P160+Q160)*(1+Scenario!$B$12/12)-R160&lt;0,"INSUFFICIENT FUNDS",(P160+Q160)*(1+Scenario!$B$12/12)-R160),"INSUFFICIENT FUNDS")))</f>
        <v/>
      </c>
      <c r="T160" s="6" t="str">
        <f>IF(O160&gt;Scenario!$B$11,"",IF(O$2&lt;&gt;"Ready",O$2,IF(ISNUMBER(S160),T159+R160,"INSUFFICIENT FUNDS")))</f>
        <v/>
      </c>
      <c r="U160" t="str">
        <f>IF(O160&gt;Scenario!$B$11,"",IF(O$2&lt;&gt;"Ready",O$2,IF(ISNUMBER(S160),"OK","INSUFFICIENT FUNDS")))</f>
        <v/>
      </c>
      <c r="V160">
        <v>156</v>
      </c>
      <c r="W160" s="6" t="str">
        <f>IF(V160&gt;Scenario!$B$11,"",IF(V$2&lt;&gt;"Ready",V$2,IF(AB159="OK",Z159,"INSUFFICIENT FUNDS")))</f>
        <v/>
      </c>
      <c r="X160" s="6" t="str">
        <f>IF(V160&gt;Scenario!$B$11,"",IF(V$2&lt;&gt;"Ready",V$2,IF(ISNUMBER(W160),IF(AND(V160&gt;=Scenario!$B$10,MOD(V160-Scenario!$B$10,Scenario!$B$18)=0),Scenario!$B$8,0),"INSUFFICIENT FUNDS")))</f>
        <v/>
      </c>
      <c r="Y160" s="6" t="str">
        <f>IF(V160&gt;Scenario!$B$11,"",IF(V$2&lt;&gt;"Ready",V$2,IF(ISNUMBER(W160),(W160+X160)*(N('Option A'!$E$14)+N('Option A'!$E$15)+IF(Scenario!$B$13="Gross",N('Option A'!$E$16),0))/12+((N('Option A'!$E$12)+N('Option A'!$E$13))/12+IF(AND(V160&gt;=Scenario!$B$10,MOD(V160-Scenario!$B$10,Scenario!$B$18)=0),0*0+0,0)+IF(V160=1,0*0+0,0)+IF(V160=Scenario!$B$11,0,0)),"INSUFFICIENT FUNDS")))</f>
        <v/>
      </c>
      <c r="Z160" s="6" t="str">
        <f>IF(V160&gt;Scenario!$B$11,"",IF(V$2&lt;&gt;"Ready",V$2,IF(ISNUMBER(W160),IF((W160+X160)*(1+Scenario!$B$12/12)-Y160&lt;0,"INSUFFICIENT FUNDS",(W160+X160)*(1+Scenario!$B$12/12)-Y160),"INSUFFICIENT FUNDS")))</f>
        <v/>
      </c>
      <c r="AA160" s="6" t="str">
        <f>IF(V160&gt;Scenario!$B$11,"",IF(V$2&lt;&gt;"Ready",V$2,IF(ISNUMBER(Z160),AA159+Y160,"INSUFFICIENT FUNDS")))</f>
        <v/>
      </c>
      <c r="AB160" t="str">
        <f>IF(V160&gt;Scenario!$B$11,"",IF(V$2&lt;&gt;"Ready",V$2,IF(ISNUMBER(Z160),"OK","INSUFFICIENT FUNDS")))</f>
        <v/>
      </c>
      <c r="AC160">
        <v>156</v>
      </c>
      <c r="AD160" s="6" t="str">
        <f>IF(AC160&gt;Scenario!$B$11,"",IF(AC$2&lt;&gt;"Ready",AC$2,IF(AI159="OK",AG159,"INSUFFICIENT FUNDS")))</f>
        <v/>
      </c>
      <c r="AE160" s="6" t="str">
        <f>IF(AC160&gt;Scenario!$B$11,"",IF(AC$2&lt;&gt;"Ready",AC$2,IF(ISNUMBER(AD160),IF(AND(AC160&gt;=Scenario!$B$10,MOD(AC160-Scenario!$B$10,Scenario!$B$18)=0),Scenario!$B$8,0),"INSUFFICIENT FUNDS")))</f>
        <v/>
      </c>
      <c r="AF160" s="6" t="str">
        <f>IF(AC160&gt;Scenario!$B$11,"",IF(AC$2&lt;&gt;"Ready",AC$2,IF(ISNUMBER(AD160),(AD160+AE160)*(N('Option A'!$E$14)+N('Option A'!$E$15)+IF(Scenario!$B$13="Gross",0,0))/12+((N('Option A'!$E$12)+N('Option A'!$E$13))/12+IF(AND(AC160&gt;=Scenario!$B$10,MOD(AC160-Scenario!$B$10,Scenario!$B$18)=0),N('Option A'!$E$17)*N('Option A'!$E$18)+N('Option A'!$E$20),0)+IF(AC160=1,N('Option A'!$E$17)*N('Option A'!$E$19)+N('Option A'!$E$21),0)+IF(AC160=Scenario!$B$11,N('Option A'!$E$22),0)),"INSUFFICIENT FUNDS")))</f>
        <v/>
      </c>
      <c r="AG160" s="6" t="str">
        <f>IF(AC160&gt;Scenario!$B$11,"",IF(AC$2&lt;&gt;"Ready",AC$2,IF(ISNUMBER(AD160),IF((AD160+AE160)*(1+Scenario!$B$12/12)-AF160&lt;0,"INSUFFICIENT FUNDS",(AD160+AE160)*(1+Scenario!$B$12/12)-AF160),"INSUFFICIENT FUNDS")))</f>
        <v/>
      </c>
      <c r="AH160" s="6" t="str">
        <f>IF(AC160&gt;Scenario!$B$11,"",IF(AC$2&lt;&gt;"Ready",AC$2,IF(ISNUMBER(AG160),AH159+AF160,"INSUFFICIENT FUNDS")))</f>
        <v/>
      </c>
      <c r="AI160" t="str">
        <f>IF(AC160&gt;Scenario!$B$11,"",IF(AC$2&lt;&gt;"Ready",AC$2,IF(ISNUMBER(AG160),"OK","INSUFFICIENT FUNDS")))</f>
        <v/>
      </c>
      <c r="AJ160">
        <v>156</v>
      </c>
      <c r="AK160" s="6" t="str">
        <f>IF(AJ160&gt;Scenario!$B$11,"",IF(AJ$2&lt;&gt;"Ready",AJ$2,IF(AP159="OK",AN159,"INSUFFICIENT FUNDS")))</f>
        <v/>
      </c>
      <c r="AL160" s="6" t="str">
        <f>IF(AJ160&gt;Scenario!$B$11,"",IF(AJ$2&lt;&gt;"Ready",AJ$2,IF(ISNUMBER(AK160),IF(AND(AJ160&gt;=Scenario!$B$10,MOD(AJ160-Scenario!$B$10,Scenario!$B$18)=0),Scenario!$B$8,0),"INSUFFICIENT FUNDS")))</f>
        <v/>
      </c>
      <c r="AM160" s="6" t="str">
        <f>IF(AJ160&gt;Scenario!$B$11,"",IF(AJ$2&lt;&gt;"Ready",AJ$2,IF(ISNUMBER(AK160),(AK160+AL160)*(0+0+IF(Scenario!$B$13="Gross",0,0))/12+((0+0)/12+IF(AND(AJ160&gt;=Scenario!$B$10,MOD(AJ160-Scenario!$B$10,Scenario!$B$18)=0),0*0+0,0)+IF(AJ160=1,0*0+0,0)+IF(AJ160=Scenario!$B$11,0,0)),"INSUFFICIENT FUNDS")))</f>
        <v/>
      </c>
      <c r="AN160" s="6" t="str">
        <f>IF(AJ160&gt;Scenario!$B$11,"",IF(AJ$2&lt;&gt;"Ready",AJ$2,IF(ISNUMBER(AK160),IF((AK160+AL160)*(1+Scenario!$B$12/12)-AM160&lt;0,"INSUFFICIENT FUNDS",(AK160+AL160)*(1+Scenario!$B$12/12)-AM160),"INSUFFICIENT FUNDS")))</f>
        <v/>
      </c>
      <c r="AO160" s="6" t="str">
        <f>IF(AJ160&gt;Scenario!$B$11,"",IF(AJ$2&lt;&gt;"Ready",AJ$2,IF(ISNUMBER(AN160),AO159+AM160,"INSUFFICIENT FUNDS")))</f>
        <v/>
      </c>
      <c r="AP160" t="str">
        <f>IF(AJ160&gt;Scenario!$B$11,"",IF(AJ$2&lt;&gt;"Ready",AJ$2,IF(ISNUMBER(AN160),"OK","INSUFFICIENT FUNDS")))</f>
        <v/>
      </c>
    </row>
    <row r="161" spans="1:42" ht="32.1" customHeight="1" x14ac:dyDescent="0.2">
      <c r="A161">
        <v>157</v>
      </c>
      <c r="B161" s="6" t="str">
        <f>IF(A161&gt;Scenario!$B$11,"",IF(A$2&lt;&gt;"Ready",A$2,IF(G160="OK",E160,"INSUFFICIENT FUNDS")))</f>
        <v/>
      </c>
      <c r="C161" s="6" t="str">
        <f>IF(A161&gt;Scenario!$B$11,"",IF(A$2&lt;&gt;"Ready",A$2,IF(ISNUMBER(B161),IF(AND(A161&gt;=Scenario!$B$10,MOD(A161-Scenario!$B$10,Scenario!$B$18)=0),Scenario!$B$8,0),"INSUFFICIENT FUNDS")))</f>
        <v/>
      </c>
      <c r="D161" s="6" t="str">
        <f>IF(A161&gt;Scenario!$B$11,"",IF(A$2&lt;&gt;"Ready",A$2,IF(ISNUMBER(B161),(B161+C161)*(N('Option A'!$E$14)+N('Option A'!$E$15)+IF(Scenario!$B$13="Gross",N('Option A'!$E$16),0))/12+((N('Option A'!$E$12)+N('Option A'!$E$13))/12+IF(AND(A161&gt;=Scenario!$B$10,MOD(A161-Scenario!$B$10,Scenario!$B$18)=0),N('Option A'!$E$17)*N('Option A'!$E$18)+N('Option A'!$E$20),0)+IF(A161=1,N('Option A'!$E$17)*N('Option A'!$E$19)+N('Option A'!$E$21),0)+IF(A161=Scenario!$B$11,N('Option A'!$E$22),0)),"INSUFFICIENT FUNDS")))</f>
        <v/>
      </c>
      <c r="E161" s="6" t="str">
        <f>IF(A161&gt;Scenario!$B$11,"",IF(A$2&lt;&gt;"Ready",A$2,IF(ISNUMBER(B161),IF((B161+C161)*(1+Scenario!$B$12/12)-D161&lt;0,"INSUFFICIENT FUNDS",(B161+C161)*(1+Scenario!$B$12/12)-D161),"INSUFFICIENT FUNDS")))</f>
        <v/>
      </c>
      <c r="F161" s="6" t="str">
        <f>IF(A161&gt;Scenario!$B$11,"",IF(A$2&lt;&gt;"Ready",A$2,IF(ISNUMBER(E161),F160+D161,"INSUFFICIENT FUNDS")))</f>
        <v/>
      </c>
      <c r="G161" t="str">
        <f>IF(A161&gt;Scenario!$B$11,"",IF(A$2&lt;&gt;"Ready",A$2,IF(ISNUMBER(E161),"OK","INSUFFICIENT FUNDS")))</f>
        <v/>
      </c>
      <c r="H161">
        <v>157</v>
      </c>
      <c r="I161" s="6" t="str">
        <f>IF(H161&gt;Scenario!$B$11,"",IF(H$2&lt;&gt;"Ready",H$2,IF(N160="OK",L160,"INSUFFICIENT FUNDS")))</f>
        <v/>
      </c>
      <c r="J161" s="6" t="str">
        <f>IF(H161&gt;Scenario!$B$11,"",IF(H$2&lt;&gt;"Ready",H$2,IF(ISNUMBER(I161),IF(AND(H161&gt;=Scenario!$B$10,MOD(H161-Scenario!$B$10,Scenario!$B$18)=0),Scenario!$B$8,0),"INSUFFICIENT FUNDS")))</f>
        <v/>
      </c>
      <c r="K161" s="6" t="str">
        <f>IF(H161&gt;Scenario!$B$11,"",IF(H$2&lt;&gt;"Ready",H$2,IF(ISNUMBER(I161),(I161+J161)*(N('Option A'!$E$14)+N('Option A'!$E$15)+IF(Scenario!$B$13="Gross",N('Option A'!$E$16),0))/12+((0+0)/12+IF(AND(H161&gt;=Scenario!$B$10,MOD(H161-Scenario!$B$10,Scenario!$B$18)=0),N('Option A'!$E$17)*N('Option A'!$E$18)+N('Option A'!$E$20),0)+IF(H161=1,N('Option A'!$E$17)*N('Option A'!$E$19)+N('Option A'!$E$21),0)+IF(H161=Scenario!$B$11,N('Option A'!$E$22),0)),"INSUFFICIENT FUNDS")))</f>
        <v/>
      </c>
      <c r="L161" s="6" t="str">
        <f>IF(H161&gt;Scenario!$B$11,"",IF(H$2&lt;&gt;"Ready",H$2,IF(ISNUMBER(I161),IF((I161+J161)*(1+Scenario!$B$12/12)-K161&lt;0,"INSUFFICIENT FUNDS",(I161+J161)*(1+Scenario!$B$12/12)-K161),"INSUFFICIENT FUNDS")))</f>
        <v/>
      </c>
      <c r="M161" s="6" t="str">
        <f>IF(H161&gt;Scenario!$B$11,"",IF(H$2&lt;&gt;"Ready",H$2,IF(ISNUMBER(L161),M160+K161,"INSUFFICIENT FUNDS")))</f>
        <v/>
      </c>
      <c r="N161" t="str">
        <f>IF(H161&gt;Scenario!$B$11,"",IF(H$2&lt;&gt;"Ready",H$2,IF(ISNUMBER(L161),"OK","INSUFFICIENT FUNDS")))</f>
        <v/>
      </c>
      <c r="O161">
        <v>157</v>
      </c>
      <c r="P161" s="6" t="str">
        <f>IF(O161&gt;Scenario!$B$11,"",IF(O$2&lt;&gt;"Ready",O$2,IF(U160="OK",S160,"INSUFFICIENT FUNDS")))</f>
        <v/>
      </c>
      <c r="Q161" s="6" t="str">
        <f>IF(O161&gt;Scenario!$B$11,"",IF(O$2&lt;&gt;"Ready",O$2,IF(ISNUMBER(P161),IF(AND(O161&gt;=Scenario!$B$10,MOD(O161-Scenario!$B$10,Scenario!$B$18)=0),Scenario!$B$8,0),"INSUFFICIENT FUNDS")))</f>
        <v/>
      </c>
      <c r="R161" s="6" t="str">
        <f>IF(O161&gt;Scenario!$B$11,"",IF(O$2&lt;&gt;"Ready",O$2,IF(ISNUMBER(P161),(P161+Q161)*(0+N('Option A'!$E$15)+IF(Scenario!$B$13="Gross",N('Option A'!$E$16),0))/12+((N('Option A'!$E$12)+N('Option A'!$E$13))/12+IF(AND(O161&gt;=Scenario!$B$10,MOD(O161-Scenario!$B$10,Scenario!$B$18)=0),N('Option A'!$E$17)*N('Option A'!$E$18)+N('Option A'!$E$20),0)+IF(O161=1,N('Option A'!$E$17)*N('Option A'!$E$19)+N('Option A'!$E$21),0)+IF(O161=Scenario!$B$11,N('Option A'!$E$22),0)),"INSUFFICIENT FUNDS")))</f>
        <v/>
      </c>
      <c r="S161" s="6" t="str">
        <f>IF(O161&gt;Scenario!$B$11,"",IF(O$2&lt;&gt;"Ready",O$2,IF(ISNUMBER(P161),IF((P161+Q161)*(1+Scenario!$B$12/12)-R161&lt;0,"INSUFFICIENT FUNDS",(P161+Q161)*(1+Scenario!$B$12/12)-R161),"INSUFFICIENT FUNDS")))</f>
        <v/>
      </c>
      <c r="T161" s="6" t="str">
        <f>IF(O161&gt;Scenario!$B$11,"",IF(O$2&lt;&gt;"Ready",O$2,IF(ISNUMBER(S161),T160+R161,"INSUFFICIENT FUNDS")))</f>
        <v/>
      </c>
      <c r="U161" t="str">
        <f>IF(O161&gt;Scenario!$B$11,"",IF(O$2&lt;&gt;"Ready",O$2,IF(ISNUMBER(S161),"OK","INSUFFICIENT FUNDS")))</f>
        <v/>
      </c>
      <c r="V161">
        <v>157</v>
      </c>
      <c r="W161" s="6" t="str">
        <f>IF(V161&gt;Scenario!$B$11,"",IF(V$2&lt;&gt;"Ready",V$2,IF(AB160="OK",Z160,"INSUFFICIENT FUNDS")))</f>
        <v/>
      </c>
      <c r="X161" s="6" t="str">
        <f>IF(V161&gt;Scenario!$B$11,"",IF(V$2&lt;&gt;"Ready",V$2,IF(ISNUMBER(W161),IF(AND(V161&gt;=Scenario!$B$10,MOD(V161-Scenario!$B$10,Scenario!$B$18)=0),Scenario!$B$8,0),"INSUFFICIENT FUNDS")))</f>
        <v/>
      </c>
      <c r="Y161" s="6" t="str">
        <f>IF(V161&gt;Scenario!$B$11,"",IF(V$2&lt;&gt;"Ready",V$2,IF(ISNUMBER(W161),(W161+X161)*(N('Option A'!$E$14)+N('Option A'!$E$15)+IF(Scenario!$B$13="Gross",N('Option A'!$E$16),0))/12+((N('Option A'!$E$12)+N('Option A'!$E$13))/12+IF(AND(V161&gt;=Scenario!$B$10,MOD(V161-Scenario!$B$10,Scenario!$B$18)=0),0*0+0,0)+IF(V161=1,0*0+0,0)+IF(V161=Scenario!$B$11,0,0)),"INSUFFICIENT FUNDS")))</f>
        <v/>
      </c>
      <c r="Z161" s="6" t="str">
        <f>IF(V161&gt;Scenario!$B$11,"",IF(V$2&lt;&gt;"Ready",V$2,IF(ISNUMBER(W161),IF((W161+X161)*(1+Scenario!$B$12/12)-Y161&lt;0,"INSUFFICIENT FUNDS",(W161+X161)*(1+Scenario!$B$12/12)-Y161),"INSUFFICIENT FUNDS")))</f>
        <v/>
      </c>
      <c r="AA161" s="6" t="str">
        <f>IF(V161&gt;Scenario!$B$11,"",IF(V$2&lt;&gt;"Ready",V$2,IF(ISNUMBER(Z161),AA160+Y161,"INSUFFICIENT FUNDS")))</f>
        <v/>
      </c>
      <c r="AB161" t="str">
        <f>IF(V161&gt;Scenario!$B$11,"",IF(V$2&lt;&gt;"Ready",V$2,IF(ISNUMBER(Z161),"OK","INSUFFICIENT FUNDS")))</f>
        <v/>
      </c>
      <c r="AC161">
        <v>157</v>
      </c>
      <c r="AD161" s="6" t="str">
        <f>IF(AC161&gt;Scenario!$B$11,"",IF(AC$2&lt;&gt;"Ready",AC$2,IF(AI160="OK",AG160,"INSUFFICIENT FUNDS")))</f>
        <v/>
      </c>
      <c r="AE161" s="6" t="str">
        <f>IF(AC161&gt;Scenario!$B$11,"",IF(AC$2&lt;&gt;"Ready",AC$2,IF(ISNUMBER(AD161),IF(AND(AC161&gt;=Scenario!$B$10,MOD(AC161-Scenario!$B$10,Scenario!$B$18)=0),Scenario!$B$8,0),"INSUFFICIENT FUNDS")))</f>
        <v/>
      </c>
      <c r="AF161" s="6" t="str">
        <f>IF(AC161&gt;Scenario!$B$11,"",IF(AC$2&lt;&gt;"Ready",AC$2,IF(ISNUMBER(AD161),(AD161+AE161)*(N('Option A'!$E$14)+N('Option A'!$E$15)+IF(Scenario!$B$13="Gross",0,0))/12+((N('Option A'!$E$12)+N('Option A'!$E$13))/12+IF(AND(AC161&gt;=Scenario!$B$10,MOD(AC161-Scenario!$B$10,Scenario!$B$18)=0),N('Option A'!$E$17)*N('Option A'!$E$18)+N('Option A'!$E$20),0)+IF(AC161=1,N('Option A'!$E$17)*N('Option A'!$E$19)+N('Option A'!$E$21),0)+IF(AC161=Scenario!$B$11,N('Option A'!$E$22),0)),"INSUFFICIENT FUNDS")))</f>
        <v/>
      </c>
      <c r="AG161" s="6" t="str">
        <f>IF(AC161&gt;Scenario!$B$11,"",IF(AC$2&lt;&gt;"Ready",AC$2,IF(ISNUMBER(AD161),IF((AD161+AE161)*(1+Scenario!$B$12/12)-AF161&lt;0,"INSUFFICIENT FUNDS",(AD161+AE161)*(1+Scenario!$B$12/12)-AF161),"INSUFFICIENT FUNDS")))</f>
        <v/>
      </c>
      <c r="AH161" s="6" t="str">
        <f>IF(AC161&gt;Scenario!$B$11,"",IF(AC$2&lt;&gt;"Ready",AC$2,IF(ISNUMBER(AG161),AH160+AF161,"INSUFFICIENT FUNDS")))</f>
        <v/>
      </c>
      <c r="AI161" t="str">
        <f>IF(AC161&gt;Scenario!$B$11,"",IF(AC$2&lt;&gt;"Ready",AC$2,IF(ISNUMBER(AG161),"OK","INSUFFICIENT FUNDS")))</f>
        <v/>
      </c>
      <c r="AJ161">
        <v>157</v>
      </c>
      <c r="AK161" s="6" t="str">
        <f>IF(AJ161&gt;Scenario!$B$11,"",IF(AJ$2&lt;&gt;"Ready",AJ$2,IF(AP160="OK",AN160,"INSUFFICIENT FUNDS")))</f>
        <v/>
      </c>
      <c r="AL161" s="6" t="str">
        <f>IF(AJ161&gt;Scenario!$B$11,"",IF(AJ$2&lt;&gt;"Ready",AJ$2,IF(ISNUMBER(AK161),IF(AND(AJ161&gt;=Scenario!$B$10,MOD(AJ161-Scenario!$B$10,Scenario!$B$18)=0),Scenario!$B$8,0),"INSUFFICIENT FUNDS")))</f>
        <v/>
      </c>
      <c r="AM161" s="6" t="str">
        <f>IF(AJ161&gt;Scenario!$B$11,"",IF(AJ$2&lt;&gt;"Ready",AJ$2,IF(ISNUMBER(AK161),(AK161+AL161)*(0+0+IF(Scenario!$B$13="Gross",0,0))/12+((0+0)/12+IF(AND(AJ161&gt;=Scenario!$B$10,MOD(AJ161-Scenario!$B$10,Scenario!$B$18)=0),0*0+0,0)+IF(AJ161=1,0*0+0,0)+IF(AJ161=Scenario!$B$11,0,0)),"INSUFFICIENT FUNDS")))</f>
        <v/>
      </c>
      <c r="AN161" s="6" t="str">
        <f>IF(AJ161&gt;Scenario!$B$11,"",IF(AJ$2&lt;&gt;"Ready",AJ$2,IF(ISNUMBER(AK161),IF((AK161+AL161)*(1+Scenario!$B$12/12)-AM161&lt;0,"INSUFFICIENT FUNDS",(AK161+AL161)*(1+Scenario!$B$12/12)-AM161),"INSUFFICIENT FUNDS")))</f>
        <v/>
      </c>
      <c r="AO161" s="6" t="str">
        <f>IF(AJ161&gt;Scenario!$B$11,"",IF(AJ$2&lt;&gt;"Ready",AJ$2,IF(ISNUMBER(AN161),AO160+AM161,"INSUFFICIENT FUNDS")))</f>
        <v/>
      </c>
      <c r="AP161" t="str">
        <f>IF(AJ161&gt;Scenario!$B$11,"",IF(AJ$2&lt;&gt;"Ready",AJ$2,IF(ISNUMBER(AN161),"OK","INSUFFICIENT FUNDS")))</f>
        <v/>
      </c>
    </row>
    <row r="162" spans="1:42" ht="32.1" customHeight="1" x14ac:dyDescent="0.2">
      <c r="A162">
        <v>158</v>
      </c>
      <c r="B162" s="6" t="str">
        <f>IF(A162&gt;Scenario!$B$11,"",IF(A$2&lt;&gt;"Ready",A$2,IF(G161="OK",E161,"INSUFFICIENT FUNDS")))</f>
        <v/>
      </c>
      <c r="C162" s="6" t="str">
        <f>IF(A162&gt;Scenario!$B$11,"",IF(A$2&lt;&gt;"Ready",A$2,IF(ISNUMBER(B162),IF(AND(A162&gt;=Scenario!$B$10,MOD(A162-Scenario!$B$10,Scenario!$B$18)=0),Scenario!$B$8,0),"INSUFFICIENT FUNDS")))</f>
        <v/>
      </c>
      <c r="D162" s="6" t="str">
        <f>IF(A162&gt;Scenario!$B$11,"",IF(A$2&lt;&gt;"Ready",A$2,IF(ISNUMBER(B162),(B162+C162)*(N('Option A'!$E$14)+N('Option A'!$E$15)+IF(Scenario!$B$13="Gross",N('Option A'!$E$16),0))/12+((N('Option A'!$E$12)+N('Option A'!$E$13))/12+IF(AND(A162&gt;=Scenario!$B$10,MOD(A162-Scenario!$B$10,Scenario!$B$18)=0),N('Option A'!$E$17)*N('Option A'!$E$18)+N('Option A'!$E$20),0)+IF(A162=1,N('Option A'!$E$17)*N('Option A'!$E$19)+N('Option A'!$E$21),0)+IF(A162=Scenario!$B$11,N('Option A'!$E$22),0)),"INSUFFICIENT FUNDS")))</f>
        <v/>
      </c>
      <c r="E162" s="6" t="str">
        <f>IF(A162&gt;Scenario!$B$11,"",IF(A$2&lt;&gt;"Ready",A$2,IF(ISNUMBER(B162),IF((B162+C162)*(1+Scenario!$B$12/12)-D162&lt;0,"INSUFFICIENT FUNDS",(B162+C162)*(1+Scenario!$B$12/12)-D162),"INSUFFICIENT FUNDS")))</f>
        <v/>
      </c>
      <c r="F162" s="6" t="str">
        <f>IF(A162&gt;Scenario!$B$11,"",IF(A$2&lt;&gt;"Ready",A$2,IF(ISNUMBER(E162),F161+D162,"INSUFFICIENT FUNDS")))</f>
        <v/>
      </c>
      <c r="G162" t="str">
        <f>IF(A162&gt;Scenario!$B$11,"",IF(A$2&lt;&gt;"Ready",A$2,IF(ISNUMBER(E162),"OK","INSUFFICIENT FUNDS")))</f>
        <v/>
      </c>
      <c r="H162">
        <v>158</v>
      </c>
      <c r="I162" s="6" t="str">
        <f>IF(H162&gt;Scenario!$B$11,"",IF(H$2&lt;&gt;"Ready",H$2,IF(N161="OK",L161,"INSUFFICIENT FUNDS")))</f>
        <v/>
      </c>
      <c r="J162" s="6" t="str">
        <f>IF(H162&gt;Scenario!$B$11,"",IF(H$2&lt;&gt;"Ready",H$2,IF(ISNUMBER(I162),IF(AND(H162&gt;=Scenario!$B$10,MOD(H162-Scenario!$B$10,Scenario!$B$18)=0),Scenario!$B$8,0),"INSUFFICIENT FUNDS")))</f>
        <v/>
      </c>
      <c r="K162" s="6" t="str">
        <f>IF(H162&gt;Scenario!$B$11,"",IF(H$2&lt;&gt;"Ready",H$2,IF(ISNUMBER(I162),(I162+J162)*(N('Option A'!$E$14)+N('Option A'!$E$15)+IF(Scenario!$B$13="Gross",N('Option A'!$E$16),0))/12+((0+0)/12+IF(AND(H162&gt;=Scenario!$B$10,MOD(H162-Scenario!$B$10,Scenario!$B$18)=0),N('Option A'!$E$17)*N('Option A'!$E$18)+N('Option A'!$E$20),0)+IF(H162=1,N('Option A'!$E$17)*N('Option A'!$E$19)+N('Option A'!$E$21),0)+IF(H162=Scenario!$B$11,N('Option A'!$E$22),0)),"INSUFFICIENT FUNDS")))</f>
        <v/>
      </c>
      <c r="L162" s="6" t="str">
        <f>IF(H162&gt;Scenario!$B$11,"",IF(H$2&lt;&gt;"Ready",H$2,IF(ISNUMBER(I162),IF((I162+J162)*(1+Scenario!$B$12/12)-K162&lt;0,"INSUFFICIENT FUNDS",(I162+J162)*(1+Scenario!$B$12/12)-K162),"INSUFFICIENT FUNDS")))</f>
        <v/>
      </c>
      <c r="M162" s="6" t="str">
        <f>IF(H162&gt;Scenario!$B$11,"",IF(H$2&lt;&gt;"Ready",H$2,IF(ISNUMBER(L162),M161+K162,"INSUFFICIENT FUNDS")))</f>
        <v/>
      </c>
      <c r="N162" t="str">
        <f>IF(H162&gt;Scenario!$B$11,"",IF(H$2&lt;&gt;"Ready",H$2,IF(ISNUMBER(L162),"OK","INSUFFICIENT FUNDS")))</f>
        <v/>
      </c>
      <c r="O162">
        <v>158</v>
      </c>
      <c r="P162" s="6" t="str">
        <f>IF(O162&gt;Scenario!$B$11,"",IF(O$2&lt;&gt;"Ready",O$2,IF(U161="OK",S161,"INSUFFICIENT FUNDS")))</f>
        <v/>
      </c>
      <c r="Q162" s="6" t="str">
        <f>IF(O162&gt;Scenario!$B$11,"",IF(O$2&lt;&gt;"Ready",O$2,IF(ISNUMBER(P162),IF(AND(O162&gt;=Scenario!$B$10,MOD(O162-Scenario!$B$10,Scenario!$B$18)=0),Scenario!$B$8,0),"INSUFFICIENT FUNDS")))</f>
        <v/>
      </c>
      <c r="R162" s="6" t="str">
        <f>IF(O162&gt;Scenario!$B$11,"",IF(O$2&lt;&gt;"Ready",O$2,IF(ISNUMBER(P162),(P162+Q162)*(0+N('Option A'!$E$15)+IF(Scenario!$B$13="Gross",N('Option A'!$E$16),0))/12+((N('Option A'!$E$12)+N('Option A'!$E$13))/12+IF(AND(O162&gt;=Scenario!$B$10,MOD(O162-Scenario!$B$10,Scenario!$B$18)=0),N('Option A'!$E$17)*N('Option A'!$E$18)+N('Option A'!$E$20),0)+IF(O162=1,N('Option A'!$E$17)*N('Option A'!$E$19)+N('Option A'!$E$21),0)+IF(O162=Scenario!$B$11,N('Option A'!$E$22),0)),"INSUFFICIENT FUNDS")))</f>
        <v/>
      </c>
      <c r="S162" s="6" t="str">
        <f>IF(O162&gt;Scenario!$B$11,"",IF(O$2&lt;&gt;"Ready",O$2,IF(ISNUMBER(P162),IF((P162+Q162)*(1+Scenario!$B$12/12)-R162&lt;0,"INSUFFICIENT FUNDS",(P162+Q162)*(1+Scenario!$B$12/12)-R162),"INSUFFICIENT FUNDS")))</f>
        <v/>
      </c>
      <c r="T162" s="6" t="str">
        <f>IF(O162&gt;Scenario!$B$11,"",IF(O$2&lt;&gt;"Ready",O$2,IF(ISNUMBER(S162),T161+R162,"INSUFFICIENT FUNDS")))</f>
        <v/>
      </c>
      <c r="U162" t="str">
        <f>IF(O162&gt;Scenario!$B$11,"",IF(O$2&lt;&gt;"Ready",O$2,IF(ISNUMBER(S162),"OK","INSUFFICIENT FUNDS")))</f>
        <v/>
      </c>
      <c r="V162">
        <v>158</v>
      </c>
      <c r="W162" s="6" t="str">
        <f>IF(V162&gt;Scenario!$B$11,"",IF(V$2&lt;&gt;"Ready",V$2,IF(AB161="OK",Z161,"INSUFFICIENT FUNDS")))</f>
        <v/>
      </c>
      <c r="X162" s="6" t="str">
        <f>IF(V162&gt;Scenario!$B$11,"",IF(V$2&lt;&gt;"Ready",V$2,IF(ISNUMBER(W162),IF(AND(V162&gt;=Scenario!$B$10,MOD(V162-Scenario!$B$10,Scenario!$B$18)=0),Scenario!$B$8,0),"INSUFFICIENT FUNDS")))</f>
        <v/>
      </c>
      <c r="Y162" s="6" t="str">
        <f>IF(V162&gt;Scenario!$B$11,"",IF(V$2&lt;&gt;"Ready",V$2,IF(ISNUMBER(W162),(W162+X162)*(N('Option A'!$E$14)+N('Option A'!$E$15)+IF(Scenario!$B$13="Gross",N('Option A'!$E$16),0))/12+((N('Option A'!$E$12)+N('Option A'!$E$13))/12+IF(AND(V162&gt;=Scenario!$B$10,MOD(V162-Scenario!$B$10,Scenario!$B$18)=0),0*0+0,0)+IF(V162=1,0*0+0,0)+IF(V162=Scenario!$B$11,0,0)),"INSUFFICIENT FUNDS")))</f>
        <v/>
      </c>
      <c r="Z162" s="6" t="str">
        <f>IF(V162&gt;Scenario!$B$11,"",IF(V$2&lt;&gt;"Ready",V$2,IF(ISNUMBER(W162),IF((W162+X162)*(1+Scenario!$B$12/12)-Y162&lt;0,"INSUFFICIENT FUNDS",(W162+X162)*(1+Scenario!$B$12/12)-Y162),"INSUFFICIENT FUNDS")))</f>
        <v/>
      </c>
      <c r="AA162" s="6" t="str">
        <f>IF(V162&gt;Scenario!$B$11,"",IF(V$2&lt;&gt;"Ready",V$2,IF(ISNUMBER(Z162),AA161+Y162,"INSUFFICIENT FUNDS")))</f>
        <v/>
      </c>
      <c r="AB162" t="str">
        <f>IF(V162&gt;Scenario!$B$11,"",IF(V$2&lt;&gt;"Ready",V$2,IF(ISNUMBER(Z162),"OK","INSUFFICIENT FUNDS")))</f>
        <v/>
      </c>
      <c r="AC162">
        <v>158</v>
      </c>
      <c r="AD162" s="6" t="str">
        <f>IF(AC162&gt;Scenario!$B$11,"",IF(AC$2&lt;&gt;"Ready",AC$2,IF(AI161="OK",AG161,"INSUFFICIENT FUNDS")))</f>
        <v/>
      </c>
      <c r="AE162" s="6" t="str">
        <f>IF(AC162&gt;Scenario!$B$11,"",IF(AC$2&lt;&gt;"Ready",AC$2,IF(ISNUMBER(AD162),IF(AND(AC162&gt;=Scenario!$B$10,MOD(AC162-Scenario!$B$10,Scenario!$B$18)=0),Scenario!$B$8,0),"INSUFFICIENT FUNDS")))</f>
        <v/>
      </c>
      <c r="AF162" s="6" t="str">
        <f>IF(AC162&gt;Scenario!$B$11,"",IF(AC$2&lt;&gt;"Ready",AC$2,IF(ISNUMBER(AD162),(AD162+AE162)*(N('Option A'!$E$14)+N('Option A'!$E$15)+IF(Scenario!$B$13="Gross",0,0))/12+((N('Option A'!$E$12)+N('Option A'!$E$13))/12+IF(AND(AC162&gt;=Scenario!$B$10,MOD(AC162-Scenario!$B$10,Scenario!$B$18)=0),N('Option A'!$E$17)*N('Option A'!$E$18)+N('Option A'!$E$20),0)+IF(AC162=1,N('Option A'!$E$17)*N('Option A'!$E$19)+N('Option A'!$E$21),0)+IF(AC162=Scenario!$B$11,N('Option A'!$E$22),0)),"INSUFFICIENT FUNDS")))</f>
        <v/>
      </c>
      <c r="AG162" s="6" t="str">
        <f>IF(AC162&gt;Scenario!$B$11,"",IF(AC$2&lt;&gt;"Ready",AC$2,IF(ISNUMBER(AD162),IF((AD162+AE162)*(1+Scenario!$B$12/12)-AF162&lt;0,"INSUFFICIENT FUNDS",(AD162+AE162)*(1+Scenario!$B$12/12)-AF162),"INSUFFICIENT FUNDS")))</f>
        <v/>
      </c>
      <c r="AH162" s="6" t="str">
        <f>IF(AC162&gt;Scenario!$B$11,"",IF(AC$2&lt;&gt;"Ready",AC$2,IF(ISNUMBER(AG162),AH161+AF162,"INSUFFICIENT FUNDS")))</f>
        <v/>
      </c>
      <c r="AI162" t="str">
        <f>IF(AC162&gt;Scenario!$B$11,"",IF(AC$2&lt;&gt;"Ready",AC$2,IF(ISNUMBER(AG162),"OK","INSUFFICIENT FUNDS")))</f>
        <v/>
      </c>
      <c r="AJ162">
        <v>158</v>
      </c>
      <c r="AK162" s="6" t="str">
        <f>IF(AJ162&gt;Scenario!$B$11,"",IF(AJ$2&lt;&gt;"Ready",AJ$2,IF(AP161="OK",AN161,"INSUFFICIENT FUNDS")))</f>
        <v/>
      </c>
      <c r="AL162" s="6" t="str">
        <f>IF(AJ162&gt;Scenario!$B$11,"",IF(AJ$2&lt;&gt;"Ready",AJ$2,IF(ISNUMBER(AK162),IF(AND(AJ162&gt;=Scenario!$B$10,MOD(AJ162-Scenario!$B$10,Scenario!$B$18)=0),Scenario!$B$8,0),"INSUFFICIENT FUNDS")))</f>
        <v/>
      </c>
      <c r="AM162" s="6" t="str">
        <f>IF(AJ162&gt;Scenario!$B$11,"",IF(AJ$2&lt;&gt;"Ready",AJ$2,IF(ISNUMBER(AK162),(AK162+AL162)*(0+0+IF(Scenario!$B$13="Gross",0,0))/12+((0+0)/12+IF(AND(AJ162&gt;=Scenario!$B$10,MOD(AJ162-Scenario!$B$10,Scenario!$B$18)=0),0*0+0,0)+IF(AJ162=1,0*0+0,0)+IF(AJ162=Scenario!$B$11,0,0)),"INSUFFICIENT FUNDS")))</f>
        <v/>
      </c>
      <c r="AN162" s="6" t="str">
        <f>IF(AJ162&gt;Scenario!$B$11,"",IF(AJ$2&lt;&gt;"Ready",AJ$2,IF(ISNUMBER(AK162),IF((AK162+AL162)*(1+Scenario!$B$12/12)-AM162&lt;0,"INSUFFICIENT FUNDS",(AK162+AL162)*(1+Scenario!$B$12/12)-AM162),"INSUFFICIENT FUNDS")))</f>
        <v/>
      </c>
      <c r="AO162" s="6" t="str">
        <f>IF(AJ162&gt;Scenario!$B$11,"",IF(AJ$2&lt;&gt;"Ready",AJ$2,IF(ISNUMBER(AN162),AO161+AM162,"INSUFFICIENT FUNDS")))</f>
        <v/>
      </c>
      <c r="AP162" t="str">
        <f>IF(AJ162&gt;Scenario!$B$11,"",IF(AJ$2&lt;&gt;"Ready",AJ$2,IF(ISNUMBER(AN162),"OK","INSUFFICIENT FUNDS")))</f>
        <v/>
      </c>
    </row>
    <row r="163" spans="1:42" ht="32.1" customHeight="1" x14ac:dyDescent="0.2">
      <c r="A163">
        <v>159</v>
      </c>
      <c r="B163" s="6" t="str">
        <f>IF(A163&gt;Scenario!$B$11,"",IF(A$2&lt;&gt;"Ready",A$2,IF(G162="OK",E162,"INSUFFICIENT FUNDS")))</f>
        <v/>
      </c>
      <c r="C163" s="6" t="str">
        <f>IF(A163&gt;Scenario!$B$11,"",IF(A$2&lt;&gt;"Ready",A$2,IF(ISNUMBER(B163),IF(AND(A163&gt;=Scenario!$B$10,MOD(A163-Scenario!$B$10,Scenario!$B$18)=0),Scenario!$B$8,0),"INSUFFICIENT FUNDS")))</f>
        <v/>
      </c>
      <c r="D163" s="6" t="str">
        <f>IF(A163&gt;Scenario!$B$11,"",IF(A$2&lt;&gt;"Ready",A$2,IF(ISNUMBER(B163),(B163+C163)*(N('Option A'!$E$14)+N('Option A'!$E$15)+IF(Scenario!$B$13="Gross",N('Option A'!$E$16),0))/12+((N('Option A'!$E$12)+N('Option A'!$E$13))/12+IF(AND(A163&gt;=Scenario!$B$10,MOD(A163-Scenario!$B$10,Scenario!$B$18)=0),N('Option A'!$E$17)*N('Option A'!$E$18)+N('Option A'!$E$20),0)+IF(A163=1,N('Option A'!$E$17)*N('Option A'!$E$19)+N('Option A'!$E$21),0)+IF(A163=Scenario!$B$11,N('Option A'!$E$22),0)),"INSUFFICIENT FUNDS")))</f>
        <v/>
      </c>
      <c r="E163" s="6" t="str">
        <f>IF(A163&gt;Scenario!$B$11,"",IF(A$2&lt;&gt;"Ready",A$2,IF(ISNUMBER(B163),IF((B163+C163)*(1+Scenario!$B$12/12)-D163&lt;0,"INSUFFICIENT FUNDS",(B163+C163)*(1+Scenario!$B$12/12)-D163),"INSUFFICIENT FUNDS")))</f>
        <v/>
      </c>
      <c r="F163" s="6" t="str">
        <f>IF(A163&gt;Scenario!$B$11,"",IF(A$2&lt;&gt;"Ready",A$2,IF(ISNUMBER(E163),F162+D163,"INSUFFICIENT FUNDS")))</f>
        <v/>
      </c>
      <c r="G163" t="str">
        <f>IF(A163&gt;Scenario!$B$11,"",IF(A$2&lt;&gt;"Ready",A$2,IF(ISNUMBER(E163),"OK","INSUFFICIENT FUNDS")))</f>
        <v/>
      </c>
      <c r="H163">
        <v>159</v>
      </c>
      <c r="I163" s="6" t="str">
        <f>IF(H163&gt;Scenario!$B$11,"",IF(H$2&lt;&gt;"Ready",H$2,IF(N162="OK",L162,"INSUFFICIENT FUNDS")))</f>
        <v/>
      </c>
      <c r="J163" s="6" t="str">
        <f>IF(H163&gt;Scenario!$B$11,"",IF(H$2&lt;&gt;"Ready",H$2,IF(ISNUMBER(I163),IF(AND(H163&gt;=Scenario!$B$10,MOD(H163-Scenario!$B$10,Scenario!$B$18)=0),Scenario!$B$8,0),"INSUFFICIENT FUNDS")))</f>
        <v/>
      </c>
      <c r="K163" s="6" t="str">
        <f>IF(H163&gt;Scenario!$B$11,"",IF(H$2&lt;&gt;"Ready",H$2,IF(ISNUMBER(I163),(I163+J163)*(N('Option A'!$E$14)+N('Option A'!$E$15)+IF(Scenario!$B$13="Gross",N('Option A'!$E$16),0))/12+((0+0)/12+IF(AND(H163&gt;=Scenario!$B$10,MOD(H163-Scenario!$B$10,Scenario!$B$18)=0),N('Option A'!$E$17)*N('Option A'!$E$18)+N('Option A'!$E$20),0)+IF(H163=1,N('Option A'!$E$17)*N('Option A'!$E$19)+N('Option A'!$E$21),0)+IF(H163=Scenario!$B$11,N('Option A'!$E$22),0)),"INSUFFICIENT FUNDS")))</f>
        <v/>
      </c>
      <c r="L163" s="6" t="str">
        <f>IF(H163&gt;Scenario!$B$11,"",IF(H$2&lt;&gt;"Ready",H$2,IF(ISNUMBER(I163),IF((I163+J163)*(1+Scenario!$B$12/12)-K163&lt;0,"INSUFFICIENT FUNDS",(I163+J163)*(1+Scenario!$B$12/12)-K163),"INSUFFICIENT FUNDS")))</f>
        <v/>
      </c>
      <c r="M163" s="6" t="str">
        <f>IF(H163&gt;Scenario!$B$11,"",IF(H$2&lt;&gt;"Ready",H$2,IF(ISNUMBER(L163),M162+K163,"INSUFFICIENT FUNDS")))</f>
        <v/>
      </c>
      <c r="N163" t="str">
        <f>IF(H163&gt;Scenario!$B$11,"",IF(H$2&lt;&gt;"Ready",H$2,IF(ISNUMBER(L163),"OK","INSUFFICIENT FUNDS")))</f>
        <v/>
      </c>
      <c r="O163">
        <v>159</v>
      </c>
      <c r="P163" s="6" t="str">
        <f>IF(O163&gt;Scenario!$B$11,"",IF(O$2&lt;&gt;"Ready",O$2,IF(U162="OK",S162,"INSUFFICIENT FUNDS")))</f>
        <v/>
      </c>
      <c r="Q163" s="6" t="str">
        <f>IF(O163&gt;Scenario!$B$11,"",IF(O$2&lt;&gt;"Ready",O$2,IF(ISNUMBER(P163),IF(AND(O163&gt;=Scenario!$B$10,MOD(O163-Scenario!$B$10,Scenario!$B$18)=0),Scenario!$B$8,0),"INSUFFICIENT FUNDS")))</f>
        <v/>
      </c>
      <c r="R163" s="6" t="str">
        <f>IF(O163&gt;Scenario!$B$11,"",IF(O$2&lt;&gt;"Ready",O$2,IF(ISNUMBER(P163),(P163+Q163)*(0+N('Option A'!$E$15)+IF(Scenario!$B$13="Gross",N('Option A'!$E$16),0))/12+((N('Option A'!$E$12)+N('Option A'!$E$13))/12+IF(AND(O163&gt;=Scenario!$B$10,MOD(O163-Scenario!$B$10,Scenario!$B$18)=0),N('Option A'!$E$17)*N('Option A'!$E$18)+N('Option A'!$E$20),0)+IF(O163=1,N('Option A'!$E$17)*N('Option A'!$E$19)+N('Option A'!$E$21),0)+IF(O163=Scenario!$B$11,N('Option A'!$E$22),0)),"INSUFFICIENT FUNDS")))</f>
        <v/>
      </c>
      <c r="S163" s="6" t="str">
        <f>IF(O163&gt;Scenario!$B$11,"",IF(O$2&lt;&gt;"Ready",O$2,IF(ISNUMBER(P163),IF((P163+Q163)*(1+Scenario!$B$12/12)-R163&lt;0,"INSUFFICIENT FUNDS",(P163+Q163)*(1+Scenario!$B$12/12)-R163),"INSUFFICIENT FUNDS")))</f>
        <v/>
      </c>
      <c r="T163" s="6" t="str">
        <f>IF(O163&gt;Scenario!$B$11,"",IF(O$2&lt;&gt;"Ready",O$2,IF(ISNUMBER(S163),T162+R163,"INSUFFICIENT FUNDS")))</f>
        <v/>
      </c>
      <c r="U163" t="str">
        <f>IF(O163&gt;Scenario!$B$11,"",IF(O$2&lt;&gt;"Ready",O$2,IF(ISNUMBER(S163),"OK","INSUFFICIENT FUNDS")))</f>
        <v/>
      </c>
      <c r="V163">
        <v>159</v>
      </c>
      <c r="W163" s="6" t="str">
        <f>IF(V163&gt;Scenario!$B$11,"",IF(V$2&lt;&gt;"Ready",V$2,IF(AB162="OK",Z162,"INSUFFICIENT FUNDS")))</f>
        <v/>
      </c>
      <c r="X163" s="6" t="str">
        <f>IF(V163&gt;Scenario!$B$11,"",IF(V$2&lt;&gt;"Ready",V$2,IF(ISNUMBER(W163),IF(AND(V163&gt;=Scenario!$B$10,MOD(V163-Scenario!$B$10,Scenario!$B$18)=0),Scenario!$B$8,0),"INSUFFICIENT FUNDS")))</f>
        <v/>
      </c>
      <c r="Y163" s="6" t="str">
        <f>IF(V163&gt;Scenario!$B$11,"",IF(V$2&lt;&gt;"Ready",V$2,IF(ISNUMBER(W163),(W163+X163)*(N('Option A'!$E$14)+N('Option A'!$E$15)+IF(Scenario!$B$13="Gross",N('Option A'!$E$16),0))/12+((N('Option A'!$E$12)+N('Option A'!$E$13))/12+IF(AND(V163&gt;=Scenario!$B$10,MOD(V163-Scenario!$B$10,Scenario!$B$18)=0),0*0+0,0)+IF(V163=1,0*0+0,0)+IF(V163=Scenario!$B$11,0,0)),"INSUFFICIENT FUNDS")))</f>
        <v/>
      </c>
      <c r="Z163" s="6" t="str">
        <f>IF(V163&gt;Scenario!$B$11,"",IF(V$2&lt;&gt;"Ready",V$2,IF(ISNUMBER(W163),IF((W163+X163)*(1+Scenario!$B$12/12)-Y163&lt;0,"INSUFFICIENT FUNDS",(W163+X163)*(1+Scenario!$B$12/12)-Y163),"INSUFFICIENT FUNDS")))</f>
        <v/>
      </c>
      <c r="AA163" s="6" t="str">
        <f>IF(V163&gt;Scenario!$B$11,"",IF(V$2&lt;&gt;"Ready",V$2,IF(ISNUMBER(Z163),AA162+Y163,"INSUFFICIENT FUNDS")))</f>
        <v/>
      </c>
      <c r="AB163" t="str">
        <f>IF(V163&gt;Scenario!$B$11,"",IF(V$2&lt;&gt;"Ready",V$2,IF(ISNUMBER(Z163),"OK","INSUFFICIENT FUNDS")))</f>
        <v/>
      </c>
      <c r="AC163">
        <v>159</v>
      </c>
      <c r="AD163" s="6" t="str">
        <f>IF(AC163&gt;Scenario!$B$11,"",IF(AC$2&lt;&gt;"Ready",AC$2,IF(AI162="OK",AG162,"INSUFFICIENT FUNDS")))</f>
        <v/>
      </c>
      <c r="AE163" s="6" t="str">
        <f>IF(AC163&gt;Scenario!$B$11,"",IF(AC$2&lt;&gt;"Ready",AC$2,IF(ISNUMBER(AD163),IF(AND(AC163&gt;=Scenario!$B$10,MOD(AC163-Scenario!$B$10,Scenario!$B$18)=0),Scenario!$B$8,0),"INSUFFICIENT FUNDS")))</f>
        <v/>
      </c>
      <c r="AF163" s="6" t="str">
        <f>IF(AC163&gt;Scenario!$B$11,"",IF(AC$2&lt;&gt;"Ready",AC$2,IF(ISNUMBER(AD163),(AD163+AE163)*(N('Option A'!$E$14)+N('Option A'!$E$15)+IF(Scenario!$B$13="Gross",0,0))/12+((N('Option A'!$E$12)+N('Option A'!$E$13))/12+IF(AND(AC163&gt;=Scenario!$B$10,MOD(AC163-Scenario!$B$10,Scenario!$B$18)=0),N('Option A'!$E$17)*N('Option A'!$E$18)+N('Option A'!$E$20),0)+IF(AC163=1,N('Option A'!$E$17)*N('Option A'!$E$19)+N('Option A'!$E$21),0)+IF(AC163=Scenario!$B$11,N('Option A'!$E$22),0)),"INSUFFICIENT FUNDS")))</f>
        <v/>
      </c>
      <c r="AG163" s="6" t="str">
        <f>IF(AC163&gt;Scenario!$B$11,"",IF(AC$2&lt;&gt;"Ready",AC$2,IF(ISNUMBER(AD163),IF((AD163+AE163)*(1+Scenario!$B$12/12)-AF163&lt;0,"INSUFFICIENT FUNDS",(AD163+AE163)*(1+Scenario!$B$12/12)-AF163),"INSUFFICIENT FUNDS")))</f>
        <v/>
      </c>
      <c r="AH163" s="6" t="str">
        <f>IF(AC163&gt;Scenario!$B$11,"",IF(AC$2&lt;&gt;"Ready",AC$2,IF(ISNUMBER(AG163),AH162+AF163,"INSUFFICIENT FUNDS")))</f>
        <v/>
      </c>
      <c r="AI163" t="str">
        <f>IF(AC163&gt;Scenario!$B$11,"",IF(AC$2&lt;&gt;"Ready",AC$2,IF(ISNUMBER(AG163),"OK","INSUFFICIENT FUNDS")))</f>
        <v/>
      </c>
      <c r="AJ163">
        <v>159</v>
      </c>
      <c r="AK163" s="6" t="str">
        <f>IF(AJ163&gt;Scenario!$B$11,"",IF(AJ$2&lt;&gt;"Ready",AJ$2,IF(AP162="OK",AN162,"INSUFFICIENT FUNDS")))</f>
        <v/>
      </c>
      <c r="AL163" s="6" t="str">
        <f>IF(AJ163&gt;Scenario!$B$11,"",IF(AJ$2&lt;&gt;"Ready",AJ$2,IF(ISNUMBER(AK163),IF(AND(AJ163&gt;=Scenario!$B$10,MOD(AJ163-Scenario!$B$10,Scenario!$B$18)=0),Scenario!$B$8,0),"INSUFFICIENT FUNDS")))</f>
        <v/>
      </c>
      <c r="AM163" s="6" t="str">
        <f>IF(AJ163&gt;Scenario!$B$11,"",IF(AJ$2&lt;&gt;"Ready",AJ$2,IF(ISNUMBER(AK163),(AK163+AL163)*(0+0+IF(Scenario!$B$13="Gross",0,0))/12+((0+0)/12+IF(AND(AJ163&gt;=Scenario!$B$10,MOD(AJ163-Scenario!$B$10,Scenario!$B$18)=0),0*0+0,0)+IF(AJ163=1,0*0+0,0)+IF(AJ163=Scenario!$B$11,0,0)),"INSUFFICIENT FUNDS")))</f>
        <v/>
      </c>
      <c r="AN163" s="6" t="str">
        <f>IF(AJ163&gt;Scenario!$B$11,"",IF(AJ$2&lt;&gt;"Ready",AJ$2,IF(ISNUMBER(AK163),IF((AK163+AL163)*(1+Scenario!$B$12/12)-AM163&lt;0,"INSUFFICIENT FUNDS",(AK163+AL163)*(1+Scenario!$B$12/12)-AM163),"INSUFFICIENT FUNDS")))</f>
        <v/>
      </c>
      <c r="AO163" s="6" t="str">
        <f>IF(AJ163&gt;Scenario!$B$11,"",IF(AJ$2&lt;&gt;"Ready",AJ$2,IF(ISNUMBER(AN163),AO162+AM163,"INSUFFICIENT FUNDS")))</f>
        <v/>
      </c>
      <c r="AP163" t="str">
        <f>IF(AJ163&gt;Scenario!$B$11,"",IF(AJ$2&lt;&gt;"Ready",AJ$2,IF(ISNUMBER(AN163),"OK","INSUFFICIENT FUNDS")))</f>
        <v/>
      </c>
    </row>
    <row r="164" spans="1:42" ht="32.1" customHeight="1" x14ac:dyDescent="0.2">
      <c r="A164">
        <v>160</v>
      </c>
      <c r="B164" s="6" t="str">
        <f>IF(A164&gt;Scenario!$B$11,"",IF(A$2&lt;&gt;"Ready",A$2,IF(G163="OK",E163,"INSUFFICIENT FUNDS")))</f>
        <v/>
      </c>
      <c r="C164" s="6" t="str">
        <f>IF(A164&gt;Scenario!$B$11,"",IF(A$2&lt;&gt;"Ready",A$2,IF(ISNUMBER(B164),IF(AND(A164&gt;=Scenario!$B$10,MOD(A164-Scenario!$B$10,Scenario!$B$18)=0),Scenario!$B$8,0),"INSUFFICIENT FUNDS")))</f>
        <v/>
      </c>
      <c r="D164" s="6" t="str">
        <f>IF(A164&gt;Scenario!$B$11,"",IF(A$2&lt;&gt;"Ready",A$2,IF(ISNUMBER(B164),(B164+C164)*(N('Option A'!$E$14)+N('Option A'!$E$15)+IF(Scenario!$B$13="Gross",N('Option A'!$E$16),0))/12+((N('Option A'!$E$12)+N('Option A'!$E$13))/12+IF(AND(A164&gt;=Scenario!$B$10,MOD(A164-Scenario!$B$10,Scenario!$B$18)=0),N('Option A'!$E$17)*N('Option A'!$E$18)+N('Option A'!$E$20),0)+IF(A164=1,N('Option A'!$E$17)*N('Option A'!$E$19)+N('Option A'!$E$21),0)+IF(A164=Scenario!$B$11,N('Option A'!$E$22),0)),"INSUFFICIENT FUNDS")))</f>
        <v/>
      </c>
      <c r="E164" s="6" t="str">
        <f>IF(A164&gt;Scenario!$B$11,"",IF(A$2&lt;&gt;"Ready",A$2,IF(ISNUMBER(B164),IF((B164+C164)*(1+Scenario!$B$12/12)-D164&lt;0,"INSUFFICIENT FUNDS",(B164+C164)*(1+Scenario!$B$12/12)-D164),"INSUFFICIENT FUNDS")))</f>
        <v/>
      </c>
      <c r="F164" s="6" t="str">
        <f>IF(A164&gt;Scenario!$B$11,"",IF(A$2&lt;&gt;"Ready",A$2,IF(ISNUMBER(E164),F163+D164,"INSUFFICIENT FUNDS")))</f>
        <v/>
      </c>
      <c r="G164" t="str">
        <f>IF(A164&gt;Scenario!$B$11,"",IF(A$2&lt;&gt;"Ready",A$2,IF(ISNUMBER(E164),"OK","INSUFFICIENT FUNDS")))</f>
        <v/>
      </c>
      <c r="H164">
        <v>160</v>
      </c>
      <c r="I164" s="6" t="str">
        <f>IF(H164&gt;Scenario!$B$11,"",IF(H$2&lt;&gt;"Ready",H$2,IF(N163="OK",L163,"INSUFFICIENT FUNDS")))</f>
        <v/>
      </c>
      <c r="J164" s="6" t="str">
        <f>IF(H164&gt;Scenario!$B$11,"",IF(H$2&lt;&gt;"Ready",H$2,IF(ISNUMBER(I164),IF(AND(H164&gt;=Scenario!$B$10,MOD(H164-Scenario!$B$10,Scenario!$B$18)=0),Scenario!$B$8,0),"INSUFFICIENT FUNDS")))</f>
        <v/>
      </c>
      <c r="K164" s="6" t="str">
        <f>IF(H164&gt;Scenario!$B$11,"",IF(H$2&lt;&gt;"Ready",H$2,IF(ISNUMBER(I164),(I164+J164)*(N('Option A'!$E$14)+N('Option A'!$E$15)+IF(Scenario!$B$13="Gross",N('Option A'!$E$16),0))/12+((0+0)/12+IF(AND(H164&gt;=Scenario!$B$10,MOD(H164-Scenario!$B$10,Scenario!$B$18)=0),N('Option A'!$E$17)*N('Option A'!$E$18)+N('Option A'!$E$20),0)+IF(H164=1,N('Option A'!$E$17)*N('Option A'!$E$19)+N('Option A'!$E$21),0)+IF(H164=Scenario!$B$11,N('Option A'!$E$22),0)),"INSUFFICIENT FUNDS")))</f>
        <v/>
      </c>
      <c r="L164" s="6" t="str">
        <f>IF(H164&gt;Scenario!$B$11,"",IF(H$2&lt;&gt;"Ready",H$2,IF(ISNUMBER(I164),IF((I164+J164)*(1+Scenario!$B$12/12)-K164&lt;0,"INSUFFICIENT FUNDS",(I164+J164)*(1+Scenario!$B$12/12)-K164),"INSUFFICIENT FUNDS")))</f>
        <v/>
      </c>
      <c r="M164" s="6" t="str">
        <f>IF(H164&gt;Scenario!$B$11,"",IF(H$2&lt;&gt;"Ready",H$2,IF(ISNUMBER(L164),M163+K164,"INSUFFICIENT FUNDS")))</f>
        <v/>
      </c>
      <c r="N164" t="str">
        <f>IF(H164&gt;Scenario!$B$11,"",IF(H$2&lt;&gt;"Ready",H$2,IF(ISNUMBER(L164),"OK","INSUFFICIENT FUNDS")))</f>
        <v/>
      </c>
      <c r="O164">
        <v>160</v>
      </c>
      <c r="P164" s="6" t="str">
        <f>IF(O164&gt;Scenario!$B$11,"",IF(O$2&lt;&gt;"Ready",O$2,IF(U163="OK",S163,"INSUFFICIENT FUNDS")))</f>
        <v/>
      </c>
      <c r="Q164" s="6" t="str">
        <f>IF(O164&gt;Scenario!$B$11,"",IF(O$2&lt;&gt;"Ready",O$2,IF(ISNUMBER(P164),IF(AND(O164&gt;=Scenario!$B$10,MOD(O164-Scenario!$B$10,Scenario!$B$18)=0),Scenario!$B$8,0),"INSUFFICIENT FUNDS")))</f>
        <v/>
      </c>
      <c r="R164" s="6" t="str">
        <f>IF(O164&gt;Scenario!$B$11,"",IF(O$2&lt;&gt;"Ready",O$2,IF(ISNUMBER(P164),(P164+Q164)*(0+N('Option A'!$E$15)+IF(Scenario!$B$13="Gross",N('Option A'!$E$16),0))/12+((N('Option A'!$E$12)+N('Option A'!$E$13))/12+IF(AND(O164&gt;=Scenario!$B$10,MOD(O164-Scenario!$B$10,Scenario!$B$18)=0),N('Option A'!$E$17)*N('Option A'!$E$18)+N('Option A'!$E$20),0)+IF(O164=1,N('Option A'!$E$17)*N('Option A'!$E$19)+N('Option A'!$E$21),0)+IF(O164=Scenario!$B$11,N('Option A'!$E$22),0)),"INSUFFICIENT FUNDS")))</f>
        <v/>
      </c>
      <c r="S164" s="6" t="str">
        <f>IF(O164&gt;Scenario!$B$11,"",IF(O$2&lt;&gt;"Ready",O$2,IF(ISNUMBER(P164),IF((P164+Q164)*(1+Scenario!$B$12/12)-R164&lt;0,"INSUFFICIENT FUNDS",(P164+Q164)*(1+Scenario!$B$12/12)-R164),"INSUFFICIENT FUNDS")))</f>
        <v/>
      </c>
      <c r="T164" s="6" t="str">
        <f>IF(O164&gt;Scenario!$B$11,"",IF(O$2&lt;&gt;"Ready",O$2,IF(ISNUMBER(S164),T163+R164,"INSUFFICIENT FUNDS")))</f>
        <v/>
      </c>
      <c r="U164" t="str">
        <f>IF(O164&gt;Scenario!$B$11,"",IF(O$2&lt;&gt;"Ready",O$2,IF(ISNUMBER(S164),"OK","INSUFFICIENT FUNDS")))</f>
        <v/>
      </c>
      <c r="V164">
        <v>160</v>
      </c>
      <c r="W164" s="6" t="str">
        <f>IF(V164&gt;Scenario!$B$11,"",IF(V$2&lt;&gt;"Ready",V$2,IF(AB163="OK",Z163,"INSUFFICIENT FUNDS")))</f>
        <v/>
      </c>
      <c r="X164" s="6" t="str">
        <f>IF(V164&gt;Scenario!$B$11,"",IF(V$2&lt;&gt;"Ready",V$2,IF(ISNUMBER(W164),IF(AND(V164&gt;=Scenario!$B$10,MOD(V164-Scenario!$B$10,Scenario!$B$18)=0),Scenario!$B$8,0),"INSUFFICIENT FUNDS")))</f>
        <v/>
      </c>
      <c r="Y164" s="6" t="str">
        <f>IF(V164&gt;Scenario!$B$11,"",IF(V$2&lt;&gt;"Ready",V$2,IF(ISNUMBER(W164),(W164+X164)*(N('Option A'!$E$14)+N('Option A'!$E$15)+IF(Scenario!$B$13="Gross",N('Option A'!$E$16),0))/12+((N('Option A'!$E$12)+N('Option A'!$E$13))/12+IF(AND(V164&gt;=Scenario!$B$10,MOD(V164-Scenario!$B$10,Scenario!$B$18)=0),0*0+0,0)+IF(V164=1,0*0+0,0)+IF(V164=Scenario!$B$11,0,0)),"INSUFFICIENT FUNDS")))</f>
        <v/>
      </c>
      <c r="Z164" s="6" t="str">
        <f>IF(V164&gt;Scenario!$B$11,"",IF(V$2&lt;&gt;"Ready",V$2,IF(ISNUMBER(W164),IF((W164+X164)*(1+Scenario!$B$12/12)-Y164&lt;0,"INSUFFICIENT FUNDS",(W164+X164)*(1+Scenario!$B$12/12)-Y164),"INSUFFICIENT FUNDS")))</f>
        <v/>
      </c>
      <c r="AA164" s="6" t="str">
        <f>IF(V164&gt;Scenario!$B$11,"",IF(V$2&lt;&gt;"Ready",V$2,IF(ISNUMBER(Z164),AA163+Y164,"INSUFFICIENT FUNDS")))</f>
        <v/>
      </c>
      <c r="AB164" t="str">
        <f>IF(V164&gt;Scenario!$B$11,"",IF(V$2&lt;&gt;"Ready",V$2,IF(ISNUMBER(Z164),"OK","INSUFFICIENT FUNDS")))</f>
        <v/>
      </c>
      <c r="AC164">
        <v>160</v>
      </c>
      <c r="AD164" s="6" t="str">
        <f>IF(AC164&gt;Scenario!$B$11,"",IF(AC$2&lt;&gt;"Ready",AC$2,IF(AI163="OK",AG163,"INSUFFICIENT FUNDS")))</f>
        <v/>
      </c>
      <c r="AE164" s="6" t="str">
        <f>IF(AC164&gt;Scenario!$B$11,"",IF(AC$2&lt;&gt;"Ready",AC$2,IF(ISNUMBER(AD164),IF(AND(AC164&gt;=Scenario!$B$10,MOD(AC164-Scenario!$B$10,Scenario!$B$18)=0),Scenario!$B$8,0),"INSUFFICIENT FUNDS")))</f>
        <v/>
      </c>
      <c r="AF164" s="6" t="str">
        <f>IF(AC164&gt;Scenario!$B$11,"",IF(AC$2&lt;&gt;"Ready",AC$2,IF(ISNUMBER(AD164),(AD164+AE164)*(N('Option A'!$E$14)+N('Option A'!$E$15)+IF(Scenario!$B$13="Gross",0,0))/12+((N('Option A'!$E$12)+N('Option A'!$E$13))/12+IF(AND(AC164&gt;=Scenario!$B$10,MOD(AC164-Scenario!$B$10,Scenario!$B$18)=0),N('Option A'!$E$17)*N('Option A'!$E$18)+N('Option A'!$E$20),0)+IF(AC164=1,N('Option A'!$E$17)*N('Option A'!$E$19)+N('Option A'!$E$21),0)+IF(AC164=Scenario!$B$11,N('Option A'!$E$22),0)),"INSUFFICIENT FUNDS")))</f>
        <v/>
      </c>
      <c r="AG164" s="6" t="str">
        <f>IF(AC164&gt;Scenario!$B$11,"",IF(AC$2&lt;&gt;"Ready",AC$2,IF(ISNUMBER(AD164),IF((AD164+AE164)*(1+Scenario!$B$12/12)-AF164&lt;0,"INSUFFICIENT FUNDS",(AD164+AE164)*(1+Scenario!$B$12/12)-AF164),"INSUFFICIENT FUNDS")))</f>
        <v/>
      </c>
      <c r="AH164" s="6" t="str">
        <f>IF(AC164&gt;Scenario!$B$11,"",IF(AC$2&lt;&gt;"Ready",AC$2,IF(ISNUMBER(AG164),AH163+AF164,"INSUFFICIENT FUNDS")))</f>
        <v/>
      </c>
      <c r="AI164" t="str">
        <f>IF(AC164&gt;Scenario!$B$11,"",IF(AC$2&lt;&gt;"Ready",AC$2,IF(ISNUMBER(AG164),"OK","INSUFFICIENT FUNDS")))</f>
        <v/>
      </c>
      <c r="AJ164">
        <v>160</v>
      </c>
      <c r="AK164" s="6" t="str">
        <f>IF(AJ164&gt;Scenario!$B$11,"",IF(AJ$2&lt;&gt;"Ready",AJ$2,IF(AP163="OK",AN163,"INSUFFICIENT FUNDS")))</f>
        <v/>
      </c>
      <c r="AL164" s="6" t="str">
        <f>IF(AJ164&gt;Scenario!$B$11,"",IF(AJ$2&lt;&gt;"Ready",AJ$2,IF(ISNUMBER(AK164),IF(AND(AJ164&gt;=Scenario!$B$10,MOD(AJ164-Scenario!$B$10,Scenario!$B$18)=0),Scenario!$B$8,0),"INSUFFICIENT FUNDS")))</f>
        <v/>
      </c>
      <c r="AM164" s="6" t="str">
        <f>IF(AJ164&gt;Scenario!$B$11,"",IF(AJ$2&lt;&gt;"Ready",AJ$2,IF(ISNUMBER(AK164),(AK164+AL164)*(0+0+IF(Scenario!$B$13="Gross",0,0))/12+((0+0)/12+IF(AND(AJ164&gt;=Scenario!$B$10,MOD(AJ164-Scenario!$B$10,Scenario!$B$18)=0),0*0+0,0)+IF(AJ164=1,0*0+0,0)+IF(AJ164=Scenario!$B$11,0,0)),"INSUFFICIENT FUNDS")))</f>
        <v/>
      </c>
      <c r="AN164" s="6" t="str">
        <f>IF(AJ164&gt;Scenario!$B$11,"",IF(AJ$2&lt;&gt;"Ready",AJ$2,IF(ISNUMBER(AK164),IF((AK164+AL164)*(1+Scenario!$B$12/12)-AM164&lt;0,"INSUFFICIENT FUNDS",(AK164+AL164)*(1+Scenario!$B$12/12)-AM164),"INSUFFICIENT FUNDS")))</f>
        <v/>
      </c>
      <c r="AO164" s="6" t="str">
        <f>IF(AJ164&gt;Scenario!$B$11,"",IF(AJ$2&lt;&gt;"Ready",AJ$2,IF(ISNUMBER(AN164),AO163+AM164,"INSUFFICIENT FUNDS")))</f>
        <v/>
      </c>
      <c r="AP164" t="str">
        <f>IF(AJ164&gt;Scenario!$B$11,"",IF(AJ$2&lt;&gt;"Ready",AJ$2,IF(ISNUMBER(AN164),"OK","INSUFFICIENT FUNDS")))</f>
        <v/>
      </c>
    </row>
    <row r="165" spans="1:42" ht="32.1" customHeight="1" x14ac:dyDescent="0.2">
      <c r="A165">
        <v>161</v>
      </c>
      <c r="B165" s="6" t="str">
        <f>IF(A165&gt;Scenario!$B$11,"",IF(A$2&lt;&gt;"Ready",A$2,IF(G164="OK",E164,"INSUFFICIENT FUNDS")))</f>
        <v/>
      </c>
      <c r="C165" s="6" t="str">
        <f>IF(A165&gt;Scenario!$B$11,"",IF(A$2&lt;&gt;"Ready",A$2,IF(ISNUMBER(B165),IF(AND(A165&gt;=Scenario!$B$10,MOD(A165-Scenario!$B$10,Scenario!$B$18)=0),Scenario!$B$8,0),"INSUFFICIENT FUNDS")))</f>
        <v/>
      </c>
      <c r="D165" s="6" t="str">
        <f>IF(A165&gt;Scenario!$B$11,"",IF(A$2&lt;&gt;"Ready",A$2,IF(ISNUMBER(B165),(B165+C165)*(N('Option A'!$E$14)+N('Option A'!$E$15)+IF(Scenario!$B$13="Gross",N('Option A'!$E$16),0))/12+((N('Option A'!$E$12)+N('Option A'!$E$13))/12+IF(AND(A165&gt;=Scenario!$B$10,MOD(A165-Scenario!$B$10,Scenario!$B$18)=0),N('Option A'!$E$17)*N('Option A'!$E$18)+N('Option A'!$E$20),0)+IF(A165=1,N('Option A'!$E$17)*N('Option A'!$E$19)+N('Option A'!$E$21),0)+IF(A165=Scenario!$B$11,N('Option A'!$E$22),0)),"INSUFFICIENT FUNDS")))</f>
        <v/>
      </c>
      <c r="E165" s="6" t="str">
        <f>IF(A165&gt;Scenario!$B$11,"",IF(A$2&lt;&gt;"Ready",A$2,IF(ISNUMBER(B165),IF((B165+C165)*(1+Scenario!$B$12/12)-D165&lt;0,"INSUFFICIENT FUNDS",(B165+C165)*(1+Scenario!$B$12/12)-D165),"INSUFFICIENT FUNDS")))</f>
        <v/>
      </c>
      <c r="F165" s="6" t="str">
        <f>IF(A165&gt;Scenario!$B$11,"",IF(A$2&lt;&gt;"Ready",A$2,IF(ISNUMBER(E165),F164+D165,"INSUFFICIENT FUNDS")))</f>
        <v/>
      </c>
      <c r="G165" t="str">
        <f>IF(A165&gt;Scenario!$B$11,"",IF(A$2&lt;&gt;"Ready",A$2,IF(ISNUMBER(E165),"OK","INSUFFICIENT FUNDS")))</f>
        <v/>
      </c>
      <c r="H165">
        <v>161</v>
      </c>
      <c r="I165" s="6" t="str">
        <f>IF(H165&gt;Scenario!$B$11,"",IF(H$2&lt;&gt;"Ready",H$2,IF(N164="OK",L164,"INSUFFICIENT FUNDS")))</f>
        <v/>
      </c>
      <c r="J165" s="6" t="str">
        <f>IF(H165&gt;Scenario!$B$11,"",IF(H$2&lt;&gt;"Ready",H$2,IF(ISNUMBER(I165),IF(AND(H165&gt;=Scenario!$B$10,MOD(H165-Scenario!$B$10,Scenario!$B$18)=0),Scenario!$B$8,0),"INSUFFICIENT FUNDS")))</f>
        <v/>
      </c>
      <c r="K165" s="6" t="str">
        <f>IF(H165&gt;Scenario!$B$11,"",IF(H$2&lt;&gt;"Ready",H$2,IF(ISNUMBER(I165),(I165+J165)*(N('Option A'!$E$14)+N('Option A'!$E$15)+IF(Scenario!$B$13="Gross",N('Option A'!$E$16),0))/12+((0+0)/12+IF(AND(H165&gt;=Scenario!$B$10,MOD(H165-Scenario!$B$10,Scenario!$B$18)=0),N('Option A'!$E$17)*N('Option A'!$E$18)+N('Option A'!$E$20),0)+IF(H165=1,N('Option A'!$E$17)*N('Option A'!$E$19)+N('Option A'!$E$21),0)+IF(H165=Scenario!$B$11,N('Option A'!$E$22),0)),"INSUFFICIENT FUNDS")))</f>
        <v/>
      </c>
      <c r="L165" s="6" t="str">
        <f>IF(H165&gt;Scenario!$B$11,"",IF(H$2&lt;&gt;"Ready",H$2,IF(ISNUMBER(I165),IF((I165+J165)*(1+Scenario!$B$12/12)-K165&lt;0,"INSUFFICIENT FUNDS",(I165+J165)*(1+Scenario!$B$12/12)-K165),"INSUFFICIENT FUNDS")))</f>
        <v/>
      </c>
      <c r="M165" s="6" t="str">
        <f>IF(H165&gt;Scenario!$B$11,"",IF(H$2&lt;&gt;"Ready",H$2,IF(ISNUMBER(L165),M164+K165,"INSUFFICIENT FUNDS")))</f>
        <v/>
      </c>
      <c r="N165" t="str">
        <f>IF(H165&gt;Scenario!$B$11,"",IF(H$2&lt;&gt;"Ready",H$2,IF(ISNUMBER(L165),"OK","INSUFFICIENT FUNDS")))</f>
        <v/>
      </c>
      <c r="O165">
        <v>161</v>
      </c>
      <c r="P165" s="6" t="str">
        <f>IF(O165&gt;Scenario!$B$11,"",IF(O$2&lt;&gt;"Ready",O$2,IF(U164="OK",S164,"INSUFFICIENT FUNDS")))</f>
        <v/>
      </c>
      <c r="Q165" s="6" t="str">
        <f>IF(O165&gt;Scenario!$B$11,"",IF(O$2&lt;&gt;"Ready",O$2,IF(ISNUMBER(P165),IF(AND(O165&gt;=Scenario!$B$10,MOD(O165-Scenario!$B$10,Scenario!$B$18)=0),Scenario!$B$8,0),"INSUFFICIENT FUNDS")))</f>
        <v/>
      </c>
      <c r="R165" s="6" t="str">
        <f>IF(O165&gt;Scenario!$B$11,"",IF(O$2&lt;&gt;"Ready",O$2,IF(ISNUMBER(P165),(P165+Q165)*(0+N('Option A'!$E$15)+IF(Scenario!$B$13="Gross",N('Option A'!$E$16),0))/12+((N('Option A'!$E$12)+N('Option A'!$E$13))/12+IF(AND(O165&gt;=Scenario!$B$10,MOD(O165-Scenario!$B$10,Scenario!$B$18)=0),N('Option A'!$E$17)*N('Option A'!$E$18)+N('Option A'!$E$20),0)+IF(O165=1,N('Option A'!$E$17)*N('Option A'!$E$19)+N('Option A'!$E$21),0)+IF(O165=Scenario!$B$11,N('Option A'!$E$22),0)),"INSUFFICIENT FUNDS")))</f>
        <v/>
      </c>
      <c r="S165" s="6" t="str">
        <f>IF(O165&gt;Scenario!$B$11,"",IF(O$2&lt;&gt;"Ready",O$2,IF(ISNUMBER(P165),IF((P165+Q165)*(1+Scenario!$B$12/12)-R165&lt;0,"INSUFFICIENT FUNDS",(P165+Q165)*(1+Scenario!$B$12/12)-R165),"INSUFFICIENT FUNDS")))</f>
        <v/>
      </c>
      <c r="T165" s="6" t="str">
        <f>IF(O165&gt;Scenario!$B$11,"",IF(O$2&lt;&gt;"Ready",O$2,IF(ISNUMBER(S165),T164+R165,"INSUFFICIENT FUNDS")))</f>
        <v/>
      </c>
      <c r="U165" t="str">
        <f>IF(O165&gt;Scenario!$B$11,"",IF(O$2&lt;&gt;"Ready",O$2,IF(ISNUMBER(S165),"OK","INSUFFICIENT FUNDS")))</f>
        <v/>
      </c>
      <c r="V165">
        <v>161</v>
      </c>
      <c r="W165" s="6" t="str">
        <f>IF(V165&gt;Scenario!$B$11,"",IF(V$2&lt;&gt;"Ready",V$2,IF(AB164="OK",Z164,"INSUFFICIENT FUNDS")))</f>
        <v/>
      </c>
      <c r="X165" s="6" t="str">
        <f>IF(V165&gt;Scenario!$B$11,"",IF(V$2&lt;&gt;"Ready",V$2,IF(ISNUMBER(W165),IF(AND(V165&gt;=Scenario!$B$10,MOD(V165-Scenario!$B$10,Scenario!$B$18)=0),Scenario!$B$8,0),"INSUFFICIENT FUNDS")))</f>
        <v/>
      </c>
      <c r="Y165" s="6" t="str">
        <f>IF(V165&gt;Scenario!$B$11,"",IF(V$2&lt;&gt;"Ready",V$2,IF(ISNUMBER(W165),(W165+X165)*(N('Option A'!$E$14)+N('Option A'!$E$15)+IF(Scenario!$B$13="Gross",N('Option A'!$E$16),0))/12+((N('Option A'!$E$12)+N('Option A'!$E$13))/12+IF(AND(V165&gt;=Scenario!$B$10,MOD(V165-Scenario!$B$10,Scenario!$B$18)=0),0*0+0,0)+IF(V165=1,0*0+0,0)+IF(V165=Scenario!$B$11,0,0)),"INSUFFICIENT FUNDS")))</f>
        <v/>
      </c>
      <c r="Z165" s="6" t="str">
        <f>IF(V165&gt;Scenario!$B$11,"",IF(V$2&lt;&gt;"Ready",V$2,IF(ISNUMBER(W165),IF((W165+X165)*(1+Scenario!$B$12/12)-Y165&lt;0,"INSUFFICIENT FUNDS",(W165+X165)*(1+Scenario!$B$12/12)-Y165),"INSUFFICIENT FUNDS")))</f>
        <v/>
      </c>
      <c r="AA165" s="6" t="str">
        <f>IF(V165&gt;Scenario!$B$11,"",IF(V$2&lt;&gt;"Ready",V$2,IF(ISNUMBER(Z165),AA164+Y165,"INSUFFICIENT FUNDS")))</f>
        <v/>
      </c>
      <c r="AB165" t="str">
        <f>IF(V165&gt;Scenario!$B$11,"",IF(V$2&lt;&gt;"Ready",V$2,IF(ISNUMBER(Z165),"OK","INSUFFICIENT FUNDS")))</f>
        <v/>
      </c>
      <c r="AC165">
        <v>161</v>
      </c>
      <c r="AD165" s="6" t="str">
        <f>IF(AC165&gt;Scenario!$B$11,"",IF(AC$2&lt;&gt;"Ready",AC$2,IF(AI164="OK",AG164,"INSUFFICIENT FUNDS")))</f>
        <v/>
      </c>
      <c r="AE165" s="6" t="str">
        <f>IF(AC165&gt;Scenario!$B$11,"",IF(AC$2&lt;&gt;"Ready",AC$2,IF(ISNUMBER(AD165),IF(AND(AC165&gt;=Scenario!$B$10,MOD(AC165-Scenario!$B$10,Scenario!$B$18)=0),Scenario!$B$8,0),"INSUFFICIENT FUNDS")))</f>
        <v/>
      </c>
      <c r="AF165" s="6" t="str">
        <f>IF(AC165&gt;Scenario!$B$11,"",IF(AC$2&lt;&gt;"Ready",AC$2,IF(ISNUMBER(AD165),(AD165+AE165)*(N('Option A'!$E$14)+N('Option A'!$E$15)+IF(Scenario!$B$13="Gross",0,0))/12+((N('Option A'!$E$12)+N('Option A'!$E$13))/12+IF(AND(AC165&gt;=Scenario!$B$10,MOD(AC165-Scenario!$B$10,Scenario!$B$18)=0),N('Option A'!$E$17)*N('Option A'!$E$18)+N('Option A'!$E$20),0)+IF(AC165=1,N('Option A'!$E$17)*N('Option A'!$E$19)+N('Option A'!$E$21),0)+IF(AC165=Scenario!$B$11,N('Option A'!$E$22),0)),"INSUFFICIENT FUNDS")))</f>
        <v/>
      </c>
      <c r="AG165" s="6" t="str">
        <f>IF(AC165&gt;Scenario!$B$11,"",IF(AC$2&lt;&gt;"Ready",AC$2,IF(ISNUMBER(AD165),IF((AD165+AE165)*(1+Scenario!$B$12/12)-AF165&lt;0,"INSUFFICIENT FUNDS",(AD165+AE165)*(1+Scenario!$B$12/12)-AF165),"INSUFFICIENT FUNDS")))</f>
        <v/>
      </c>
      <c r="AH165" s="6" t="str">
        <f>IF(AC165&gt;Scenario!$B$11,"",IF(AC$2&lt;&gt;"Ready",AC$2,IF(ISNUMBER(AG165),AH164+AF165,"INSUFFICIENT FUNDS")))</f>
        <v/>
      </c>
      <c r="AI165" t="str">
        <f>IF(AC165&gt;Scenario!$B$11,"",IF(AC$2&lt;&gt;"Ready",AC$2,IF(ISNUMBER(AG165),"OK","INSUFFICIENT FUNDS")))</f>
        <v/>
      </c>
      <c r="AJ165">
        <v>161</v>
      </c>
      <c r="AK165" s="6" t="str">
        <f>IF(AJ165&gt;Scenario!$B$11,"",IF(AJ$2&lt;&gt;"Ready",AJ$2,IF(AP164="OK",AN164,"INSUFFICIENT FUNDS")))</f>
        <v/>
      </c>
      <c r="AL165" s="6" t="str">
        <f>IF(AJ165&gt;Scenario!$B$11,"",IF(AJ$2&lt;&gt;"Ready",AJ$2,IF(ISNUMBER(AK165),IF(AND(AJ165&gt;=Scenario!$B$10,MOD(AJ165-Scenario!$B$10,Scenario!$B$18)=0),Scenario!$B$8,0),"INSUFFICIENT FUNDS")))</f>
        <v/>
      </c>
      <c r="AM165" s="6" t="str">
        <f>IF(AJ165&gt;Scenario!$B$11,"",IF(AJ$2&lt;&gt;"Ready",AJ$2,IF(ISNUMBER(AK165),(AK165+AL165)*(0+0+IF(Scenario!$B$13="Gross",0,0))/12+((0+0)/12+IF(AND(AJ165&gt;=Scenario!$B$10,MOD(AJ165-Scenario!$B$10,Scenario!$B$18)=0),0*0+0,0)+IF(AJ165=1,0*0+0,0)+IF(AJ165=Scenario!$B$11,0,0)),"INSUFFICIENT FUNDS")))</f>
        <v/>
      </c>
      <c r="AN165" s="6" t="str">
        <f>IF(AJ165&gt;Scenario!$B$11,"",IF(AJ$2&lt;&gt;"Ready",AJ$2,IF(ISNUMBER(AK165),IF((AK165+AL165)*(1+Scenario!$B$12/12)-AM165&lt;0,"INSUFFICIENT FUNDS",(AK165+AL165)*(1+Scenario!$B$12/12)-AM165),"INSUFFICIENT FUNDS")))</f>
        <v/>
      </c>
      <c r="AO165" s="6" t="str">
        <f>IF(AJ165&gt;Scenario!$B$11,"",IF(AJ$2&lt;&gt;"Ready",AJ$2,IF(ISNUMBER(AN165),AO164+AM165,"INSUFFICIENT FUNDS")))</f>
        <v/>
      </c>
      <c r="AP165" t="str">
        <f>IF(AJ165&gt;Scenario!$B$11,"",IF(AJ$2&lt;&gt;"Ready",AJ$2,IF(ISNUMBER(AN165),"OK","INSUFFICIENT FUNDS")))</f>
        <v/>
      </c>
    </row>
    <row r="166" spans="1:42" ht="32.1" customHeight="1" x14ac:dyDescent="0.2">
      <c r="A166">
        <v>162</v>
      </c>
      <c r="B166" s="6" t="str">
        <f>IF(A166&gt;Scenario!$B$11,"",IF(A$2&lt;&gt;"Ready",A$2,IF(G165="OK",E165,"INSUFFICIENT FUNDS")))</f>
        <v/>
      </c>
      <c r="C166" s="6" t="str">
        <f>IF(A166&gt;Scenario!$B$11,"",IF(A$2&lt;&gt;"Ready",A$2,IF(ISNUMBER(B166),IF(AND(A166&gt;=Scenario!$B$10,MOD(A166-Scenario!$B$10,Scenario!$B$18)=0),Scenario!$B$8,0),"INSUFFICIENT FUNDS")))</f>
        <v/>
      </c>
      <c r="D166" s="6" t="str">
        <f>IF(A166&gt;Scenario!$B$11,"",IF(A$2&lt;&gt;"Ready",A$2,IF(ISNUMBER(B166),(B166+C166)*(N('Option A'!$E$14)+N('Option A'!$E$15)+IF(Scenario!$B$13="Gross",N('Option A'!$E$16),0))/12+((N('Option A'!$E$12)+N('Option A'!$E$13))/12+IF(AND(A166&gt;=Scenario!$B$10,MOD(A166-Scenario!$B$10,Scenario!$B$18)=0),N('Option A'!$E$17)*N('Option A'!$E$18)+N('Option A'!$E$20),0)+IF(A166=1,N('Option A'!$E$17)*N('Option A'!$E$19)+N('Option A'!$E$21),0)+IF(A166=Scenario!$B$11,N('Option A'!$E$22),0)),"INSUFFICIENT FUNDS")))</f>
        <v/>
      </c>
      <c r="E166" s="6" t="str">
        <f>IF(A166&gt;Scenario!$B$11,"",IF(A$2&lt;&gt;"Ready",A$2,IF(ISNUMBER(B166),IF((B166+C166)*(1+Scenario!$B$12/12)-D166&lt;0,"INSUFFICIENT FUNDS",(B166+C166)*(1+Scenario!$B$12/12)-D166),"INSUFFICIENT FUNDS")))</f>
        <v/>
      </c>
      <c r="F166" s="6" t="str">
        <f>IF(A166&gt;Scenario!$B$11,"",IF(A$2&lt;&gt;"Ready",A$2,IF(ISNUMBER(E166),F165+D166,"INSUFFICIENT FUNDS")))</f>
        <v/>
      </c>
      <c r="G166" t="str">
        <f>IF(A166&gt;Scenario!$B$11,"",IF(A$2&lt;&gt;"Ready",A$2,IF(ISNUMBER(E166),"OK","INSUFFICIENT FUNDS")))</f>
        <v/>
      </c>
      <c r="H166">
        <v>162</v>
      </c>
      <c r="I166" s="6" t="str">
        <f>IF(H166&gt;Scenario!$B$11,"",IF(H$2&lt;&gt;"Ready",H$2,IF(N165="OK",L165,"INSUFFICIENT FUNDS")))</f>
        <v/>
      </c>
      <c r="J166" s="6" t="str">
        <f>IF(H166&gt;Scenario!$B$11,"",IF(H$2&lt;&gt;"Ready",H$2,IF(ISNUMBER(I166),IF(AND(H166&gt;=Scenario!$B$10,MOD(H166-Scenario!$B$10,Scenario!$B$18)=0),Scenario!$B$8,0),"INSUFFICIENT FUNDS")))</f>
        <v/>
      </c>
      <c r="K166" s="6" t="str">
        <f>IF(H166&gt;Scenario!$B$11,"",IF(H$2&lt;&gt;"Ready",H$2,IF(ISNUMBER(I166),(I166+J166)*(N('Option A'!$E$14)+N('Option A'!$E$15)+IF(Scenario!$B$13="Gross",N('Option A'!$E$16),0))/12+((0+0)/12+IF(AND(H166&gt;=Scenario!$B$10,MOD(H166-Scenario!$B$10,Scenario!$B$18)=0),N('Option A'!$E$17)*N('Option A'!$E$18)+N('Option A'!$E$20),0)+IF(H166=1,N('Option A'!$E$17)*N('Option A'!$E$19)+N('Option A'!$E$21),0)+IF(H166=Scenario!$B$11,N('Option A'!$E$22),0)),"INSUFFICIENT FUNDS")))</f>
        <v/>
      </c>
      <c r="L166" s="6" t="str">
        <f>IF(H166&gt;Scenario!$B$11,"",IF(H$2&lt;&gt;"Ready",H$2,IF(ISNUMBER(I166),IF((I166+J166)*(1+Scenario!$B$12/12)-K166&lt;0,"INSUFFICIENT FUNDS",(I166+J166)*(1+Scenario!$B$12/12)-K166),"INSUFFICIENT FUNDS")))</f>
        <v/>
      </c>
      <c r="M166" s="6" t="str">
        <f>IF(H166&gt;Scenario!$B$11,"",IF(H$2&lt;&gt;"Ready",H$2,IF(ISNUMBER(L166),M165+K166,"INSUFFICIENT FUNDS")))</f>
        <v/>
      </c>
      <c r="N166" t="str">
        <f>IF(H166&gt;Scenario!$B$11,"",IF(H$2&lt;&gt;"Ready",H$2,IF(ISNUMBER(L166),"OK","INSUFFICIENT FUNDS")))</f>
        <v/>
      </c>
      <c r="O166">
        <v>162</v>
      </c>
      <c r="P166" s="6" t="str">
        <f>IF(O166&gt;Scenario!$B$11,"",IF(O$2&lt;&gt;"Ready",O$2,IF(U165="OK",S165,"INSUFFICIENT FUNDS")))</f>
        <v/>
      </c>
      <c r="Q166" s="6" t="str">
        <f>IF(O166&gt;Scenario!$B$11,"",IF(O$2&lt;&gt;"Ready",O$2,IF(ISNUMBER(P166),IF(AND(O166&gt;=Scenario!$B$10,MOD(O166-Scenario!$B$10,Scenario!$B$18)=0),Scenario!$B$8,0),"INSUFFICIENT FUNDS")))</f>
        <v/>
      </c>
      <c r="R166" s="6" t="str">
        <f>IF(O166&gt;Scenario!$B$11,"",IF(O$2&lt;&gt;"Ready",O$2,IF(ISNUMBER(P166),(P166+Q166)*(0+N('Option A'!$E$15)+IF(Scenario!$B$13="Gross",N('Option A'!$E$16),0))/12+((N('Option A'!$E$12)+N('Option A'!$E$13))/12+IF(AND(O166&gt;=Scenario!$B$10,MOD(O166-Scenario!$B$10,Scenario!$B$18)=0),N('Option A'!$E$17)*N('Option A'!$E$18)+N('Option A'!$E$20),0)+IF(O166=1,N('Option A'!$E$17)*N('Option A'!$E$19)+N('Option A'!$E$21),0)+IF(O166=Scenario!$B$11,N('Option A'!$E$22),0)),"INSUFFICIENT FUNDS")))</f>
        <v/>
      </c>
      <c r="S166" s="6" t="str">
        <f>IF(O166&gt;Scenario!$B$11,"",IF(O$2&lt;&gt;"Ready",O$2,IF(ISNUMBER(P166),IF((P166+Q166)*(1+Scenario!$B$12/12)-R166&lt;0,"INSUFFICIENT FUNDS",(P166+Q166)*(1+Scenario!$B$12/12)-R166),"INSUFFICIENT FUNDS")))</f>
        <v/>
      </c>
      <c r="T166" s="6" t="str">
        <f>IF(O166&gt;Scenario!$B$11,"",IF(O$2&lt;&gt;"Ready",O$2,IF(ISNUMBER(S166),T165+R166,"INSUFFICIENT FUNDS")))</f>
        <v/>
      </c>
      <c r="U166" t="str">
        <f>IF(O166&gt;Scenario!$B$11,"",IF(O$2&lt;&gt;"Ready",O$2,IF(ISNUMBER(S166),"OK","INSUFFICIENT FUNDS")))</f>
        <v/>
      </c>
      <c r="V166">
        <v>162</v>
      </c>
      <c r="W166" s="6" t="str">
        <f>IF(V166&gt;Scenario!$B$11,"",IF(V$2&lt;&gt;"Ready",V$2,IF(AB165="OK",Z165,"INSUFFICIENT FUNDS")))</f>
        <v/>
      </c>
      <c r="X166" s="6" t="str">
        <f>IF(V166&gt;Scenario!$B$11,"",IF(V$2&lt;&gt;"Ready",V$2,IF(ISNUMBER(W166),IF(AND(V166&gt;=Scenario!$B$10,MOD(V166-Scenario!$B$10,Scenario!$B$18)=0),Scenario!$B$8,0),"INSUFFICIENT FUNDS")))</f>
        <v/>
      </c>
      <c r="Y166" s="6" t="str">
        <f>IF(V166&gt;Scenario!$B$11,"",IF(V$2&lt;&gt;"Ready",V$2,IF(ISNUMBER(W166),(W166+X166)*(N('Option A'!$E$14)+N('Option A'!$E$15)+IF(Scenario!$B$13="Gross",N('Option A'!$E$16),0))/12+((N('Option A'!$E$12)+N('Option A'!$E$13))/12+IF(AND(V166&gt;=Scenario!$B$10,MOD(V166-Scenario!$B$10,Scenario!$B$18)=0),0*0+0,0)+IF(V166=1,0*0+0,0)+IF(V166=Scenario!$B$11,0,0)),"INSUFFICIENT FUNDS")))</f>
        <v/>
      </c>
      <c r="Z166" s="6" t="str">
        <f>IF(V166&gt;Scenario!$B$11,"",IF(V$2&lt;&gt;"Ready",V$2,IF(ISNUMBER(W166),IF((W166+X166)*(1+Scenario!$B$12/12)-Y166&lt;0,"INSUFFICIENT FUNDS",(W166+X166)*(1+Scenario!$B$12/12)-Y166),"INSUFFICIENT FUNDS")))</f>
        <v/>
      </c>
      <c r="AA166" s="6" t="str">
        <f>IF(V166&gt;Scenario!$B$11,"",IF(V$2&lt;&gt;"Ready",V$2,IF(ISNUMBER(Z166),AA165+Y166,"INSUFFICIENT FUNDS")))</f>
        <v/>
      </c>
      <c r="AB166" t="str">
        <f>IF(V166&gt;Scenario!$B$11,"",IF(V$2&lt;&gt;"Ready",V$2,IF(ISNUMBER(Z166),"OK","INSUFFICIENT FUNDS")))</f>
        <v/>
      </c>
      <c r="AC166">
        <v>162</v>
      </c>
      <c r="AD166" s="6" t="str">
        <f>IF(AC166&gt;Scenario!$B$11,"",IF(AC$2&lt;&gt;"Ready",AC$2,IF(AI165="OK",AG165,"INSUFFICIENT FUNDS")))</f>
        <v/>
      </c>
      <c r="AE166" s="6" t="str">
        <f>IF(AC166&gt;Scenario!$B$11,"",IF(AC$2&lt;&gt;"Ready",AC$2,IF(ISNUMBER(AD166),IF(AND(AC166&gt;=Scenario!$B$10,MOD(AC166-Scenario!$B$10,Scenario!$B$18)=0),Scenario!$B$8,0),"INSUFFICIENT FUNDS")))</f>
        <v/>
      </c>
      <c r="AF166" s="6" t="str">
        <f>IF(AC166&gt;Scenario!$B$11,"",IF(AC$2&lt;&gt;"Ready",AC$2,IF(ISNUMBER(AD166),(AD166+AE166)*(N('Option A'!$E$14)+N('Option A'!$E$15)+IF(Scenario!$B$13="Gross",0,0))/12+((N('Option A'!$E$12)+N('Option A'!$E$13))/12+IF(AND(AC166&gt;=Scenario!$B$10,MOD(AC166-Scenario!$B$10,Scenario!$B$18)=0),N('Option A'!$E$17)*N('Option A'!$E$18)+N('Option A'!$E$20),0)+IF(AC166=1,N('Option A'!$E$17)*N('Option A'!$E$19)+N('Option A'!$E$21),0)+IF(AC166=Scenario!$B$11,N('Option A'!$E$22),0)),"INSUFFICIENT FUNDS")))</f>
        <v/>
      </c>
      <c r="AG166" s="6" t="str">
        <f>IF(AC166&gt;Scenario!$B$11,"",IF(AC$2&lt;&gt;"Ready",AC$2,IF(ISNUMBER(AD166),IF((AD166+AE166)*(1+Scenario!$B$12/12)-AF166&lt;0,"INSUFFICIENT FUNDS",(AD166+AE166)*(1+Scenario!$B$12/12)-AF166),"INSUFFICIENT FUNDS")))</f>
        <v/>
      </c>
      <c r="AH166" s="6" t="str">
        <f>IF(AC166&gt;Scenario!$B$11,"",IF(AC$2&lt;&gt;"Ready",AC$2,IF(ISNUMBER(AG166),AH165+AF166,"INSUFFICIENT FUNDS")))</f>
        <v/>
      </c>
      <c r="AI166" t="str">
        <f>IF(AC166&gt;Scenario!$B$11,"",IF(AC$2&lt;&gt;"Ready",AC$2,IF(ISNUMBER(AG166),"OK","INSUFFICIENT FUNDS")))</f>
        <v/>
      </c>
      <c r="AJ166">
        <v>162</v>
      </c>
      <c r="AK166" s="6" t="str">
        <f>IF(AJ166&gt;Scenario!$B$11,"",IF(AJ$2&lt;&gt;"Ready",AJ$2,IF(AP165="OK",AN165,"INSUFFICIENT FUNDS")))</f>
        <v/>
      </c>
      <c r="AL166" s="6" t="str">
        <f>IF(AJ166&gt;Scenario!$B$11,"",IF(AJ$2&lt;&gt;"Ready",AJ$2,IF(ISNUMBER(AK166),IF(AND(AJ166&gt;=Scenario!$B$10,MOD(AJ166-Scenario!$B$10,Scenario!$B$18)=0),Scenario!$B$8,0),"INSUFFICIENT FUNDS")))</f>
        <v/>
      </c>
      <c r="AM166" s="6" t="str">
        <f>IF(AJ166&gt;Scenario!$B$11,"",IF(AJ$2&lt;&gt;"Ready",AJ$2,IF(ISNUMBER(AK166),(AK166+AL166)*(0+0+IF(Scenario!$B$13="Gross",0,0))/12+((0+0)/12+IF(AND(AJ166&gt;=Scenario!$B$10,MOD(AJ166-Scenario!$B$10,Scenario!$B$18)=0),0*0+0,0)+IF(AJ166=1,0*0+0,0)+IF(AJ166=Scenario!$B$11,0,0)),"INSUFFICIENT FUNDS")))</f>
        <v/>
      </c>
      <c r="AN166" s="6" t="str">
        <f>IF(AJ166&gt;Scenario!$B$11,"",IF(AJ$2&lt;&gt;"Ready",AJ$2,IF(ISNUMBER(AK166),IF((AK166+AL166)*(1+Scenario!$B$12/12)-AM166&lt;0,"INSUFFICIENT FUNDS",(AK166+AL166)*(1+Scenario!$B$12/12)-AM166),"INSUFFICIENT FUNDS")))</f>
        <v/>
      </c>
      <c r="AO166" s="6" t="str">
        <f>IF(AJ166&gt;Scenario!$B$11,"",IF(AJ$2&lt;&gt;"Ready",AJ$2,IF(ISNUMBER(AN166),AO165+AM166,"INSUFFICIENT FUNDS")))</f>
        <v/>
      </c>
      <c r="AP166" t="str">
        <f>IF(AJ166&gt;Scenario!$B$11,"",IF(AJ$2&lt;&gt;"Ready",AJ$2,IF(ISNUMBER(AN166),"OK","INSUFFICIENT FUNDS")))</f>
        <v/>
      </c>
    </row>
    <row r="167" spans="1:42" ht="32.1" customHeight="1" x14ac:dyDescent="0.2">
      <c r="A167">
        <v>163</v>
      </c>
      <c r="B167" s="6" t="str">
        <f>IF(A167&gt;Scenario!$B$11,"",IF(A$2&lt;&gt;"Ready",A$2,IF(G166="OK",E166,"INSUFFICIENT FUNDS")))</f>
        <v/>
      </c>
      <c r="C167" s="6" t="str">
        <f>IF(A167&gt;Scenario!$B$11,"",IF(A$2&lt;&gt;"Ready",A$2,IF(ISNUMBER(B167),IF(AND(A167&gt;=Scenario!$B$10,MOD(A167-Scenario!$B$10,Scenario!$B$18)=0),Scenario!$B$8,0),"INSUFFICIENT FUNDS")))</f>
        <v/>
      </c>
      <c r="D167" s="6" t="str">
        <f>IF(A167&gt;Scenario!$B$11,"",IF(A$2&lt;&gt;"Ready",A$2,IF(ISNUMBER(B167),(B167+C167)*(N('Option A'!$E$14)+N('Option A'!$E$15)+IF(Scenario!$B$13="Gross",N('Option A'!$E$16),0))/12+((N('Option A'!$E$12)+N('Option A'!$E$13))/12+IF(AND(A167&gt;=Scenario!$B$10,MOD(A167-Scenario!$B$10,Scenario!$B$18)=0),N('Option A'!$E$17)*N('Option A'!$E$18)+N('Option A'!$E$20),0)+IF(A167=1,N('Option A'!$E$17)*N('Option A'!$E$19)+N('Option A'!$E$21),0)+IF(A167=Scenario!$B$11,N('Option A'!$E$22),0)),"INSUFFICIENT FUNDS")))</f>
        <v/>
      </c>
      <c r="E167" s="6" t="str">
        <f>IF(A167&gt;Scenario!$B$11,"",IF(A$2&lt;&gt;"Ready",A$2,IF(ISNUMBER(B167),IF((B167+C167)*(1+Scenario!$B$12/12)-D167&lt;0,"INSUFFICIENT FUNDS",(B167+C167)*(1+Scenario!$B$12/12)-D167),"INSUFFICIENT FUNDS")))</f>
        <v/>
      </c>
      <c r="F167" s="6" t="str">
        <f>IF(A167&gt;Scenario!$B$11,"",IF(A$2&lt;&gt;"Ready",A$2,IF(ISNUMBER(E167),F166+D167,"INSUFFICIENT FUNDS")))</f>
        <v/>
      </c>
      <c r="G167" t="str">
        <f>IF(A167&gt;Scenario!$B$11,"",IF(A$2&lt;&gt;"Ready",A$2,IF(ISNUMBER(E167),"OK","INSUFFICIENT FUNDS")))</f>
        <v/>
      </c>
      <c r="H167">
        <v>163</v>
      </c>
      <c r="I167" s="6" t="str">
        <f>IF(H167&gt;Scenario!$B$11,"",IF(H$2&lt;&gt;"Ready",H$2,IF(N166="OK",L166,"INSUFFICIENT FUNDS")))</f>
        <v/>
      </c>
      <c r="J167" s="6" t="str">
        <f>IF(H167&gt;Scenario!$B$11,"",IF(H$2&lt;&gt;"Ready",H$2,IF(ISNUMBER(I167),IF(AND(H167&gt;=Scenario!$B$10,MOD(H167-Scenario!$B$10,Scenario!$B$18)=0),Scenario!$B$8,0),"INSUFFICIENT FUNDS")))</f>
        <v/>
      </c>
      <c r="K167" s="6" t="str">
        <f>IF(H167&gt;Scenario!$B$11,"",IF(H$2&lt;&gt;"Ready",H$2,IF(ISNUMBER(I167),(I167+J167)*(N('Option A'!$E$14)+N('Option A'!$E$15)+IF(Scenario!$B$13="Gross",N('Option A'!$E$16),0))/12+((0+0)/12+IF(AND(H167&gt;=Scenario!$B$10,MOD(H167-Scenario!$B$10,Scenario!$B$18)=0),N('Option A'!$E$17)*N('Option A'!$E$18)+N('Option A'!$E$20),0)+IF(H167=1,N('Option A'!$E$17)*N('Option A'!$E$19)+N('Option A'!$E$21),0)+IF(H167=Scenario!$B$11,N('Option A'!$E$22),0)),"INSUFFICIENT FUNDS")))</f>
        <v/>
      </c>
      <c r="L167" s="6" t="str">
        <f>IF(H167&gt;Scenario!$B$11,"",IF(H$2&lt;&gt;"Ready",H$2,IF(ISNUMBER(I167),IF((I167+J167)*(1+Scenario!$B$12/12)-K167&lt;0,"INSUFFICIENT FUNDS",(I167+J167)*(1+Scenario!$B$12/12)-K167),"INSUFFICIENT FUNDS")))</f>
        <v/>
      </c>
      <c r="M167" s="6" t="str">
        <f>IF(H167&gt;Scenario!$B$11,"",IF(H$2&lt;&gt;"Ready",H$2,IF(ISNUMBER(L167),M166+K167,"INSUFFICIENT FUNDS")))</f>
        <v/>
      </c>
      <c r="N167" t="str">
        <f>IF(H167&gt;Scenario!$B$11,"",IF(H$2&lt;&gt;"Ready",H$2,IF(ISNUMBER(L167),"OK","INSUFFICIENT FUNDS")))</f>
        <v/>
      </c>
      <c r="O167">
        <v>163</v>
      </c>
      <c r="P167" s="6" t="str">
        <f>IF(O167&gt;Scenario!$B$11,"",IF(O$2&lt;&gt;"Ready",O$2,IF(U166="OK",S166,"INSUFFICIENT FUNDS")))</f>
        <v/>
      </c>
      <c r="Q167" s="6" t="str">
        <f>IF(O167&gt;Scenario!$B$11,"",IF(O$2&lt;&gt;"Ready",O$2,IF(ISNUMBER(P167),IF(AND(O167&gt;=Scenario!$B$10,MOD(O167-Scenario!$B$10,Scenario!$B$18)=0),Scenario!$B$8,0),"INSUFFICIENT FUNDS")))</f>
        <v/>
      </c>
      <c r="R167" s="6" t="str">
        <f>IF(O167&gt;Scenario!$B$11,"",IF(O$2&lt;&gt;"Ready",O$2,IF(ISNUMBER(P167),(P167+Q167)*(0+N('Option A'!$E$15)+IF(Scenario!$B$13="Gross",N('Option A'!$E$16),0))/12+((N('Option A'!$E$12)+N('Option A'!$E$13))/12+IF(AND(O167&gt;=Scenario!$B$10,MOD(O167-Scenario!$B$10,Scenario!$B$18)=0),N('Option A'!$E$17)*N('Option A'!$E$18)+N('Option A'!$E$20),0)+IF(O167=1,N('Option A'!$E$17)*N('Option A'!$E$19)+N('Option A'!$E$21),0)+IF(O167=Scenario!$B$11,N('Option A'!$E$22),0)),"INSUFFICIENT FUNDS")))</f>
        <v/>
      </c>
      <c r="S167" s="6" t="str">
        <f>IF(O167&gt;Scenario!$B$11,"",IF(O$2&lt;&gt;"Ready",O$2,IF(ISNUMBER(P167),IF((P167+Q167)*(1+Scenario!$B$12/12)-R167&lt;0,"INSUFFICIENT FUNDS",(P167+Q167)*(1+Scenario!$B$12/12)-R167),"INSUFFICIENT FUNDS")))</f>
        <v/>
      </c>
      <c r="T167" s="6" t="str">
        <f>IF(O167&gt;Scenario!$B$11,"",IF(O$2&lt;&gt;"Ready",O$2,IF(ISNUMBER(S167),T166+R167,"INSUFFICIENT FUNDS")))</f>
        <v/>
      </c>
      <c r="U167" t="str">
        <f>IF(O167&gt;Scenario!$B$11,"",IF(O$2&lt;&gt;"Ready",O$2,IF(ISNUMBER(S167),"OK","INSUFFICIENT FUNDS")))</f>
        <v/>
      </c>
      <c r="V167">
        <v>163</v>
      </c>
      <c r="W167" s="6" t="str">
        <f>IF(V167&gt;Scenario!$B$11,"",IF(V$2&lt;&gt;"Ready",V$2,IF(AB166="OK",Z166,"INSUFFICIENT FUNDS")))</f>
        <v/>
      </c>
      <c r="X167" s="6" t="str">
        <f>IF(V167&gt;Scenario!$B$11,"",IF(V$2&lt;&gt;"Ready",V$2,IF(ISNUMBER(W167),IF(AND(V167&gt;=Scenario!$B$10,MOD(V167-Scenario!$B$10,Scenario!$B$18)=0),Scenario!$B$8,0),"INSUFFICIENT FUNDS")))</f>
        <v/>
      </c>
      <c r="Y167" s="6" t="str">
        <f>IF(V167&gt;Scenario!$B$11,"",IF(V$2&lt;&gt;"Ready",V$2,IF(ISNUMBER(W167),(W167+X167)*(N('Option A'!$E$14)+N('Option A'!$E$15)+IF(Scenario!$B$13="Gross",N('Option A'!$E$16),0))/12+((N('Option A'!$E$12)+N('Option A'!$E$13))/12+IF(AND(V167&gt;=Scenario!$B$10,MOD(V167-Scenario!$B$10,Scenario!$B$18)=0),0*0+0,0)+IF(V167=1,0*0+0,0)+IF(V167=Scenario!$B$11,0,0)),"INSUFFICIENT FUNDS")))</f>
        <v/>
      </c>
      <c r="Z167" s="6" t="str">
        <f>IF(V167&gt;Scenario!$B$11,"",IF(V$2&lt;&gt;"Ready",V$2,IF(ISNUMBER(W167),IF((W167+X167)*(1+Scenario!$B$12/12)-Y167&lt;0,"INSUFFICIENT FUNDS",(W167+X167)*(1+Scenario!$B$12/12)-Y167),"INSUFFICIENT FUNDS")))</f>
        <v/>
      </c>
      <c r="AA167" s="6" t="str">
        <f>IF(V167&gt;Scenario!$B$11,"",IF(V$2&lt;&gt;"Ready",V$2,IF(ISNUMBER(Z167),AA166+Y167,"INSUFFICIENT FUNDS")))</f>
        <v/>
      </c>
      <c r="AB167" t="str">
        <f>IF(V167&gt;Scenario!$B$11,"",IF(V$2&lt;&gt;"Ready",V$2,IF(ISNUMBER(Z167),"OK","INSUFFICIENT FUNDS")))</f>
        <v/>
      </c>
      <c r="AC167">
        <v>163</v>
      </c>
      <c r="AD167" s="6" t="str">
        <f>IF(AC167&gt;Scenario!$B$11,"",IF(AC$2&lt;&gt;"Ready",AC$2,IF(AI166="OK",AG166,"INSUFFICIENT FUNDS")))</f>
        <v/>
      </c>
      <c r="AE167" s="6" t="str">
        <f>IF(AC167&gt;Scenario!$B$11,"",IF(AC$2&lt;&gt;"Ready",AC$2,IF(ISNUMBER(AD167),IF(AND(AC167&gt;=Scenario!$B$10,MOD(AC167-Scenario!$B$10,Scenario!$B$18)=0),Scenario!$B$8,0),"INSUFFICIENT FUNDS")))</f>
        <v/>
      </c>
      <c r="AF167" s="6" t="str">
        <f>IF(AC167&gt;Scenario!$B$11,"",IF(AC$2&lt;&gt;"Ready",AC$2,IF(ISNUMBER(AD167),(AD167+AE167)*(N('Option A'!$E$14)+N('Option A'!$E$15)+IF(Scenario!$B$13="Gross",0,0))/12+((N('Option A'!$E$12)+N('Option A'!$E$13))/12+IF(AND(AC167&gt;=Scenario!$B$10,MOD(AC167-Scenario!$B$10,Scenario!$B$18)=0),N('Option A'!$E$17)*N('Option A'!$E$18)+N('Option A'!$E$20),0)+IF(AC167=1,N('Option A'!$E$17)*N('Option A'!$E$19)+N('Option A'!$E$21),0)+IF(AC167=Scenario!$B$11,N('Option A'!$E$22),0)),"INSUFFICIENT FUNDS")))</f>
        <v/>
      </c>
      <c r="AG167" s="6" t="str">
        <f>IF(AC167&gt;Scenario!$B$11,"",IF(AC$2&lt;&gt;"Ready",AC$2,IF(ISNUMBER(AD167),IF((AD167+AE167)*(1+Scenario!$B$12/12)-AF167&lt;0,"INSUFFICIENT FUNDS",(AD167+AE167)*(1+Scenario!$B$12/12)-AF167),"INSUFFICIENT FUNDS")))</f>
        <v/>
      </c>
      <c r="AH167" s="6" t="str">
        <f>IF(AC167&gt;Scenario!$B$11,"",IF(AC$2&lt;&gt;"Ready",AC$2,IF(ISNUMBER(AG167),AH166+AF167,"INSUFFICIENT FUNDS")))</f>
        <v/>
      </c>
      <c r="AI167" t="str">
        <f>IF(AC167&gt;Scenario!$B$11,"",IF(AC$2&lt;&gt;"Ready",AC$2,IF(ISNUMBER(AG167),"OK","INSUFFICIENT FUNDS")))</f>
        <v/>
      </c>
      <c r="AJ167">
        <v>163</v>
      </c>
      <c r="AK167" s="6" t="str">
        <f>IF(AJ167&gt;Scenario!$B$11,"",IF(AJ$2&lt;&gt;"Ready",AJ$2,IF(AP166="OK",AN166,"INSUFFICIENT FUNDS")))</f>
        <v/>
      </c>
      <c r="AL167" s="6" t="str">
        <f>IF(AJ167&gt;Scenario!$B$11,"",IF(AJ$2&lt;&gt;"Ready",AJ$2,IF(ISNUMBER(AK167),IF(AND(AJ167&gt;=Scenario!$B$10,MOD(AJ167-Scenario!$B$10,Scenario!$B$18)=0),Scenario!$B$8,0),"INSUFFICIENT FUNDS")))</f>
        <v/>
      </c>
      <c r="AM167" s="6" t="str">
        <f>IF(AJ167&gt;Scenario!$B$11,"",IF(AJ$2&lt;&gt;"Ready",AJ$2,IF(ISNUMBER(AK167),(AK167+AL167)*(0+0+IF(Scenario!$B$13="Gross",0,0))/12+((0+0)/12+IF(AND(AJ167&gt;=Scenario!$B$10,MOD(AJ167-Scenario!$B$10,Scenario!$B$18)=0),0*0+0,0)+IF(AJ167=1,0*0+0,0)+IF(AJ167=Scenario!$B$11,0,0)),"INSUFFICIENT FUNDS")))</f>
        <v/>
      </c>
      <c r="AN167" s="6" t="str">
        <f>IF(AJ167&gt;Scenario!$B$11,"",IF(AJ$2&lt;&gt;"Ready",AJ$2,IF(ISNUMBER(AK167),IF((AK167+AL167)*(1+Scenario!$B$12/12)-AM167&lt;0,"INSUFFICIENT FUNDS",(AK167+AL167)*(1+Scenario!$B$12/12)-AM167),"INSUFFICIENT FUNDS")))</f>
        <v/>
      </c>
      <c r="AO167" s="6" t="str">
        <f>IF(AJ167&gt;Scenario!$B$11,"",IF(AJ$2&lt;&gt;"Ready",AJ$2,IF(ISNUMBER(AN167),AO166+AM167,"INSUFFICIENT FUNDS")))</f>
        <v/>
      </c>
      <c r="AP167" t="str">
        <f>IF(AJ167&gt;Scenario!$B$11,"",IF(AJ$2&lt;&gt;"Ready",AJ$2,IF(ISNUMBER(AN167),"OK","INSUFFICIENT FUNDS")))</f>
        <v/>
      </c>
    </row>
    <row r="168" spans="1:42" ht="32.1" customHeight="1" x14ac:dyDescent="0.2">
      <c r="A168">
        <v>164</v>
      </c>
      <c r="B168" s="6" t="str">
        <f>IF(A168&gt;Scenario!$B$11,"",IF(A$2&lt;&gt;"Ready",A$2,IF(G167="OK",E167,"INSUFFICIENT FUNDS")))</f>
        <v/>
      </c>
      <c r="C168" s="6" t="str">
        <f>IF(A168&gt;Scenario!$B$11,"",IF(A$2&lt;&gt;"Ready",A$2,IF(ISNUMBER(B168),IF(AND(A168&gt;=Scenario!$B$10,MOD(A168-Scenario!$B$10,Scenario!$B$18)=0),Scenario!$B$8,0),"INSUFFICIENT FUNDS")))</f>
        <v/>
      </c>
      <c r="D168" s="6" t="str">
        <f>IF(A168&gt;Scenario!$B$11,"",IF(A$2&lt;&gt;"Ready",A$2,IF(ISNUMBER(B168),(B168+C168)*(N('Option A'!$E$14)+N('Option A'!$E$15)+IF(Scenario!$B$13="Gross",N('Option A'!$E$16),0))/12+((N('Option A'!$E$12)+N('Option A'!$E$13))/12+IF(AND(A168&gt;=Scenario!$B$10,MOD(A168-Scenario!$B$10,Scenario!$B$18)=0),N('Option A'!$E$17)*N('Option A'!$E$18)+N('Option A'!$E$20),0)+IF(A168=1,N('Option A'!$E$17)*N('Option A'!$E$19)+N('Option A'!$E$21),0)+IF(A168=Scenario!$B$11,N('Option A'!$E$22),0)),"INSUFFICIENT FUNDS")))</f>
        <v/>
      </c>
      <c r="E168" s="6" t="str">
        <f>IF(A168&gt;Scenario!$B$11,"",IF(A$2&lt;&gt;"Ready",A$2,IF(ISNUMBER(B168),IF((B168+C168)*(1+Scenario!$B$12/12)-D168&lt;0,"INSUFFICIENT FUNDS",(B168+C168)*(1+Scenario!$B$12/12)-D168),"INSUFFICIENT FUNDS")))</f>
        <v/>
      </c>
      <c r="F168" s="6" t="str">
        <f>IF(A168&gt;Scenario!$B$11,"",IF(A$2&lt;&gt;"Ready",A$2,IF(ISNUMBER(E168),F167+D168,"INSUFFICIENT FUNDS")))</f>
        <v/>
      </c>
      <c r="G168" t="str">
        <f>IF(A168&gt;Scenario!$B$11,"",IF(A$2&lt;&gt;"Ready",A$2,IF(ISNUMBER(E168),"OK","INSUFFICIENT FUNDS")))</f>
        <v/>
      </c>
      <c r="H168">
        <v>164</v>
      </c>
      <c r="I168" s="6" t="str">
        <f>IF(H168&gt;Scenario!$B$11,"",IF(H$2&lt;&gt;"Ready",H$2,IF(N167="OK",L167,"INSUFFICIENT FUNDS")))</f>
        <v/>
      </c>
      <c r="J168" s="6" t="str">
        <f>IF(H168&gt;Scenario!$B$11,"",IF(H$2&lt;&gt;"Ready",H$2,IF(ISNUMBER(I168),IF(AND(H168&gt;=Scenario!$B$10,MOD(H168-Scenario!$B$10,Scenario!$B$18)=0),Scenario!$B$8,0),"INSUFFICIENT FUNDS")))</f>
        <v/>
      </c>
      <c r="K168" s="6" t="str">
        <f>IF(H168&gt;Scenario!$B$11,"",IF(H$2&lt;&gt;"Ready",H$2,IF(ISNUMBER(I168),(I168+J168)*(N('Option A'!$E$14)+N('Option A'!$E$15)+IF(Scenario!$B$13="Gross",N('Option A'!$E$16),0))/12+((0+0)/12+IF(AND(H168&gt;=Scenario!$B$10,MOD(H168-Scenario!$B$10,Scenario!$B$18)=0),N('Option A'!$E$17)*N('Option A'!$E$18)+N('Option A'!$E$20),0)+IF(H168=1,N('Option A'!$E$17)*N('Option A'!$E$19)+N('Option A'!$E$21),0)+IF(H168=Scenario!$B$11,N('Option A'!$E$22),0)),"INSUFFICIENT FUNDS")))</f>
        <v/>
      </c>
      <c r="L168" s="6" t="str">
        <f>IF(H168&gt;Scenario!$B$11,"",IF(H$2&lt;&gt;"Ready",H$2,IF(ISNUMBER(I168),IF((I168+J168)*(1+Scenario!$B$12/12)-K168&lt;0,"INSUFFICIENT FUNDS",(I168+J168)*(1+Scenario!$B$12/12)-K168),"INSUFFICIENT FUNDS")))</f>
        <v/>
      </c>
      <c r="M168" s="6" t="str">
        <f>IF(H168&gt;Scenario!$B$11,"",IF(H$2&lt;&gt;"Ready",H$2,IF(ISNUMBER(L168),M167+K168,"INSUFFICIENT FUNDS")))</f>
        <v/>
      </c>
      <c r="N168" t="str">
        <f>IF(H168&gt;Scenario!$B$11,"",IF(H$2&lt;&gt;"Ready",H$2,IF(ISNUMBER(L168),"OK","INSUFFICIENT FUNDS")))</f>
        <v/>
      </c>
      <c r="O168">
        <v>164</v>
      </c>
      <c r="P168" s="6" t="str">
        <f>IF(O168&gt;Scenario!$B$11,"",IF(O$2&lt;&gt;"Ready",O$2,IF(U167="OK",S167,"INSUFFICIENT FUNDS")))</f>
        <v/>
      </c>
      <c r="Q168" s="6" t="str">
        <f>IF(O168&gt;Scenario!$B$11,"",IF(O$2&lt;&gt;"Ready",O$2,IF(ISNUMBER(P168),IF(AND(O168&gt;=Scenario!$B$10,MOD(O168-Scenario!$B$10,Scenario!$B$18)=0),Scenario!$B$8,0),"INSUFFICIENT FUNDS")))</f>
        <v/>
      </c>
      <c r="R168" s="6" t="str">
        <f>IF(O168&gt;Scenario!$B$11,"",IF(O$2&lt;&gt;"Ready",O$2,IF(ISNUMBER(P168),(P168+Q168)*(0+N('Option A'!$E$15)+IF(Scenario!$B$13="Gross",N('Option A'!$E$16),0))/12+((N('Option A'!$E$12)+N('Option A'!$E$13))/12+IF(AND(O168&gt;=Scenario!$B$10,MOD(O168-Scenario!$B$10,Scenario!$B$18)=0),N('Option A'!$E$17)*N('Option A'!$E$18)+N('Option A'!$E$20),0)+IF(O168=1,N('Option A'!$E$17)*N('Option A'!$E$19)+N('Option A'!$E$21),0)+IF(O168=Scenario!$B$11,N('Option A'!$E$22),0)),"INSUFFICIENT FUNDS")))</f>
        <v/>
      </c>
      <c r="S168" s="6" t="str">
        <f>IF(O168&gt;Scenario!$B$11,"",IF(O$2&lt;&gt;"Ready",O$2,IF(ISNUMBER(P168),IF((P168+Q168)*(1+Scenario!$B$12/12)-R168&lt;0,"INSUFFICIENT FUNDS",(P168+Q168)*(1+Scenario!$B$12/12)-R168),"INSUFFICIENT FUNDS")))</f>
        <v/>
      </c>
      <c r="T168" s="6" t="str">
        <f>IF(O168&gt;Scenario!$B$11,"",IF(O$2&lt;&gt;"Ready",O$2,IF(ISNUMBER(S168),T167+R168,"INSUFFICIENT FUNDS")))</f>
        <v/>
      </c>
      <c r="U168" t="str">
        <f>IF(O168&gt;Scenario!$B$11,"",IF(O$2&lt;&gt;"Ready",O$2,IF(ISNUMBER(S168),"OK","INSUFFICIENT FUNDS")))</f>
        <v/>
      </c>
      <c r="V168">
        <v>164</v>
      </c>
      <c r="W168" s="6" t="str">
        <f>IF(V168&gt;Scenario!$B$11,"",IF(V$2&lt;&gt;"Ready",V$2,IF(AB167="OK",Z167,"INSUFFICIENT FUNDS")))</f>
        <v/>
      </c>
      <c r="X168" s="6" t="str">
        <f>IF(V168&gt;Scenario!$B$11,"",IF(V$2&lt;&gt;"Ready",V$2,IF(ISNUMBER(W168),IF(AND(V168&gt;=Scenario!$B$10,MOD(V168-Scenario!$B$10,Scenario!$B$18)=0),Scenario!$B$8,0),"INSUFFICIENT FUNDS")))</f>
        <v/>
      </c>
      <c r="Y168" s="6" t="str">
        <f>IF(V168&gt;Scenario!$B$11,"",IF(V$2&lt;&gt;"Ready",V$2,IF(ISNUMBER(W168),(W168+X168)*(N('Option A'!$E$14)+N('Option A'!$E$15)+IF(Scenario!$B$13="Gross",N('Option A'!$E$16),0))/12+((N('Option A'!$E$12)+N('Option A'!$E$13))/12+IF(AND(V168&gt;=Scenario!$B$10,MOD(V168-Scenario!$B$10,Scenario!$B$18)=0),0*0+0,0)+IF(V168=1,0*0+0,0)+IF(V168=Scenario!$B$11,0,0)),"INSUFFICIENT FUNDS")))</f>
        <v/>
      </c>
      <c r="Z168" s="6" t="str">
        <f>IF(V168&gt;Scenario!$B$11,"",IF(V$2&lt;&gt;"Ready",V$2,IF(ISNUMBER(W168),IF((W168+X168)*(1+Scenario!$B$12/12)-Y168&lt;0,"INSUFFICIENT FUNDS",(W168+X168)*(1+Scenario!$B$12/12)-Y168),"INSUFFICIENT FUNDS")))</f>
        <v/>
      </c>
      <c r="AA168" s="6" t="str">
        <f>IF(V168&gt;Scenario!$B$11,"",IF(V$2&lt;&gt;"Ready",V$2,IF(ISNUMBER(Z168),AA167+Y168,"INSUFFICIENT FUNDS")))</f>
        <v/>
      </c>
      <c r="AB168" t="str">
        <f>IF(V168&gt;Scenario!$B$11,"",IF(V$2&lt;&gt;"Ready",V$2,IF(ISNUMBER(Z168),"OK","INSUFFICIENT FUNDS")))</f>
        <v/>
      </c>
      <c r="AC168">
        <v>164</v>
      </c>
      <c r="AD168" s="6" t="str">
        <f>IF(AC168&gt;Scenario!$B$11,"",IF(AC$2&lt;&gt;"Ready",AC$2,IF(AI167="OK",AG167,"INSUFFICIENT FUNDS")))</f>
        <v/>
      </c>
      <c r="AE168" s="6" t="str">
        <f>IF(AC168&gt;Scenario!$B$11,"",IF(AC$2&lt;&gt;"Ready",AC$2,IF(ISNUMBER(AD168),IF(AND(AC168&gt;=Scenario!$B$10,MOD(AC168-Scenario!$B$10,Scenario!$B$18)=0),Scenario!$B$8,0),"INSUFFICIENT FUNDS")))</f>
        <v/>
      </c>
      <c r="AF168" s="6" t="str">
        <f>IF(AC168&gt;Scenario!$B$11,"",IF(AC$2&lt;&gt;"Ready",AC$2,IF(ISNUMBER(AD168),(AD168+AE168)*(N('Option A'!$E$14)+N('Option A'!$E$15)+IF(Scenario!$B$13="Gross",0,0))/12+((N('Option A'!$E$12)+N('Option A'!$E$13))/12+IF(AND(AC168&gt;=Scenario!$B$10,MOD(AC168-Scenario!$B$10,Scenario!$B$18)=0),N('Option A'!$E$17)*N('Option A'!$E$18)+N('Option A'!$E$20),0)+IF(AC168=1,N('Option A'!$E$17)*N('Option A'!$E$19)+N('Option A'!$E$21),0)+IF(AC168=Scenario!$B$11,N('Option A'!$E$22),0)),"INSUFFICIENT FUNDS")))</f>
        <v/>
      </c>
      <c r="AG168" s="6" t="str">
        <f>IF(AC168&gt;Scenario!$B$11,"",IF(AC$2&lt;&gt;"Ready",AC$2,IF(ISNUMBER(AD168),IF((AD168+AE168)*(1+Scenario!$B$12/12)-AF168&lt;0,"INSUFFICIENT FUNDS",(AD168+AE168)*(1+Scenario!$B$12/12)-AF168),"INSUFFICIENT FUNDS")))</f>
        <v/>
      </c>
      <c r="AH168" s="6" t="str">
        <f>IF(AC168&gt;Scenario!$B$11,"",IF(AC$2&lt;&gt;"Ready",AC$2,IF(ISNUMBER(AG168),AH167+AF168,"INSUFFICIENT FUNDS")))</f>
        <v/>
      </c>
      <c r="AI168" t="str">
        <f>IF(AC168&gt;Scenario!$B$11,"",IF(AC$2&lt;&gt;"Ready",AC$2,IF(ISNUMBER(AG168),"OK","INSUFFICIENT FUNDS")))</f>
        <v/>
      </c>
      <c r="AJ168">
        <v>164</v>
      </c>
      <c r="AK168" s="6" t="str">
        <f>IF(AJ168&gt;Scenario!$B$11,"",IF(AJ$2&lt;&gt;"Ready",AJ$2,IF(AP167="OK",AN167,"INSUFFICIENT FUNDS")))</f>
        <v/>
      </c>
      <c r="AL168" s="6" t="str">
        <f>IF(AJ168&gt;Scenario!$B$11,"",IF(AJ$2&lt;&gt;"Ready",AJ$2,IF(ISNUMBER(AK168),IF(AND(AJ168&gt;=Scenario!$B$10,MOD(AJ168-Scenario!$B$10,Scenario!$B$18)=0),Scenario!$B$8,0),"INSUFFICIENT FUNDS")))</f>
        <v/>
      </c>
      <c r="AM168" s="6" t="str">
        <f>IF(AJ168&gt;Scenario!$B$11,"",IF(AJ$2&lt;&gt;"Ready",AJ$2,IF(ISNUMBER(AK168),(AK168+AL168)*(0+0+IF(Scenario!$B$13="Gross",0,0))/12+((0+0)/12+IF(AND(AJ168&gt;=Scenario!$B$10,MOD(AJ168-Scenario!$B$10,Scenario!$B$18)=0),0*0+0,0)+IF(AJ168=1,0*0+0,0)+IF(AJ168=Scenario!$B$11,0,0)),"INSUFFICIENT FUNDS")))</f>
        <v/>
      </c>
      <c r="AN168" s="6" t="str">
        <f>IF(AJ168&gt;Scenario!$B$11,"",IF(AJ$2&lt;&gt;"Ready",AJ$2,IF(ISNUMBER(AK168),IF((AK168+AL168)*(1+Scenario!$B$12/12)-AM168&lt;0,"INSUFFICIENT FUNDS",(AK168+AL168)*(1+Scenario!$B$12/12)-AM168),"INSUFFICIENT FUNDS")))</f>
        <v/>
      </c>
      <c r="AO168" s="6" t="str">
        <f>IF(AJ168&gt;Scenario!$B$11,"",IF(AJ$2&lt;&gt;"Ready",AJ$2,IF(ISNUMBER(AN168),AO167+AM168,"INSUFFICIENT FUNDS")))</f>
        <v/>
      </c>
      <c r="AP168" t="str">
        <f>IF(AJ168&gt;Scenario!$B$11,"",IF(AJ$2&lt;&gt;"Ready",AJ$2,IF(ISNUMBER(AN168),"OK","INSUFFICIENT FUNDS")))</f>
        <v/>
      </c>
    </row>
    <row r="169" spans="1:42" ht="32.1" customHeight="1" x14ac:dyDescent="0.2">
      <c r="A169">
        <v>165</v>
      </c>
      <c r="B169" s="6" t="str">
        <f>IF(A169&gt;Scenario!$B$11,"",IF(A$2&lt;&gt;"Ready",A$2,IF(G168="OK",E168,"INSUFFICIENT FUNDS")))</f>
        <v/>
      </c>
      <c r="C169" s="6" t="str">
        <f>IF(A169&gt;Scenario!$B$11,"",IF(A$2&lt;&gt;"Ready",A$2,IF(ISNUMBER(B169),IF(AND(A169&gt;=Scenario!$B$10,MOD(A169-Scenario!$B$10,Scenario!$B$18)=0),Scenario!$B$8,0),"INSUFFICIENT FUNDS")))</f>
        <v/>
      </c>
      <c r="D169" s="6" t="str">
        <f>IF(A169&gt;Scenario!$B$11,"",IF(A$2&lt;&gt;"Ready",A$2,IF(ISNUMBER(B169),(B169+C169)*(N('Option A'!$E$14)+N('Option A'!$E$15)+IF(Scenario!$B$13="Gross",N('Option A'!$E$16),0))/12+((N('Option A'!$E$12)+N('Option A'!$E$13))/12+IF(AND(A169&gt;=Scenario!$B$10,MOD(A169-Scenario!$B$10,Scenario!$B$18)=0),N('Option A'!$E$17)*N('Option A'!$E$18)+N('Option A'!$E$20),0)+IF(A169=1,N('Option A'!$E$17)*N('Option A'!$E$19)+N('Option A'!$E$21),0)+IF(A169=Scenario!$B$11,N('Option A'!$E$22),0)),"INSUFFICIENT FUNDS")))</f>
        <v/>
      </c>
      <c r="E169" s="6" t="str">
        <f>IF(A169&gt;Scenario!$B$11,"",IF(A$2&lt;&gt;"Ready",A$2,IF(ISNUMBER(B169),IF((B169+C169)*(1+Scenario!$B$12/12)-D169&lt;0,"INSUFFICIENT FUNDS",(B169+C169)*(1+Scenario!$B$12/12)-D169),"INSUFFICIENT FUNDS")))</f>
        <v/>
      </c>
      <c r="F169" s="6" t="str">
        <f>IF(A169&gt;Scenario!$B$11,"",IF(A$2&lt;&gt;"Ready",A$2,IF(ISNUMBER(E169),F168+D169,"INSUFFICIENT FUNDS")))</f>
        <v/>
      </c>
      <c r="G169" t="str">
        <f>IF(A169&gt;Scenario!$B$11,"",IF(A$2&lt;&gt;"Ready",A$2,IF(ISNUMBER(E169),"OK","INSUFFICIENT FUNDS")))</f>
        <v/>
      </c>
      <c r="H169">
        <v>165</v>
      </c>
      <c r="I169" s="6" t="str">
        <f>IF(H169&gt;Scenario!$B$11,"",IF(H$2&lt;&gt;"Ready",H$2,IF(N168="OK",L168,"INSUFFICIENT FUNDS")))</f>
        <v/>
      </c>
      <c r="J169" s="6" t="str">
        <f>IF(H169&gt;Scenario!$B$11,"",IF(H$2&lt;&gt;"Ready",H$2,IF(ISNUMBER(I169),IF(AND(H169&gt;=Scenario!$B$10,MOD(H169-Scenario!$B$10,Scenario!$B$18)=0),Scenario!$B$8,0),"INSUFFICIENT FUNDS")))</f>
        <v/>
      </c>
      <c r="K169" s="6" t="str">
        <f>IF(H169&gt;Scenario!$B$11,"",IF(H$2&lt;&gt;"Ready",H$2,IF(ISNUMBER(I169),(I169+J169)*(N('Option A'!$E$14)+N('Option A'!$E$15)+IF(Scenario!$B$13="Gross",N('Option A'!$E$16),0))/12+((0+0)/12+IF(AND(H169&gt;=Scenario!$B$10,MOD(H169-Scenario!$B$10,Scenario!$B$18)=0),N('Option A'!$E$17)*N('Option A'!$E$18)+N('Option A'!$E$20),0)+IF(H169=1,N('Option A'!$E$17)*N('Option A'!$E$19)+N('Option A'!$E$21),0)+IF(H169=Scenario!$B$11,N('Option A'!$E$22),0)),"INSUFFICIENT FUNDS")))</f>
        <v/>
      </c>
      <c r="L169" s="6" t="str">
        <f>IF(H169&gt;Scenario!$B$11,"",IF(H$2&lt;&gt;"Ready",H$2,IF(ISNUMBER(I169),IF((I169+J169)*(1+Scenario!$B$12/12)-K169&lt;0,"INSUFFICIENT FUNDS",(I169+J169)*(1+Scenario!$B$12/12)-K169),"INSUFFICIENT FUNDS")))</f>
        <v/>
      </c>
      <c r="M169" s="6" t="str">
        <f>IF(H169&gt;Scenario!$B$11,"",IF(H$2&lt;&gt;"Ready",H$2,IF(ISNUMBER(L169),M168+K169,"INSUFFICIENT FUNDS")))</f>
        <v/>
      </c>
      <c r="N169" t="str">
        <f>IF(H169&gt;Scenario!$B$11,"",IF(H$2&lt;&gt;"Ready",H$2,IF(ISNUMBER(L169),"OK","INSUFFICIENT FUNDS")))</f>
        <v/>
      </c>
      <c r="O169">
        <v>165</v>
      </c>
      <c r="P169" s="6" t="str">
        <f>IF(O169&gt;Scenario!$B$11,"",IF(O$2&lt;&gt;"Ready",O$2,IF(U168="OK",S168,"INSUFFICIENT FUNDS")))</f>
        <v/>
      </c>
      <c r="Q169" s="6" t="str">
        <f>IF(O169&gt;Scenario!$B$11,"",IF(O$2&lt;&gt;"Ready",O$2,IF(ISNUMBER(P169),IF(AND(O169&gt;=Scenario!$B$10,MOD(O169-Scenario!$B$10,Scenario!$B$18)=0),Scenario!$B$8,0),"INSUFFICIENT FUNDS")))</f>
        <v/>
      </c>
      <c r="R169" s="6" t="str">
        <f>IF(O169&gt;Scenario!$B$11,"",IF(O$2&lt;&gt;"Ready",O$2,IF(ISNUMBER(P169),(P169+Q169)*(0+N('Option A'!$E$15)+IF(Scenario!$B$13="Gross",N('Option A'!$E$16),0))/12+((N('Option A'!$E$12)+N('Option A'!$E$13))/12+IF(AND(O169&gt;=Scenario!$B$10,MOD(O169-Scenario!$B$10,Scenario!$B$18)=0),N('Option A'!$E$17)*N('Option A'!$E$18)+N('Option A'!$E$20),0)+IF(O169=1,N('Option A'!$E$17)*N('Option A'!$E$19)+N('Option A'!$E$21),0)+IF(O169=Scenario!$B$11,N('Option A'!$E$22),0)),"INSUFFICIENT FUNDS")))</f>
        <v/>
      </c>
      <c r="S169" s="6" t="str">
        <f>IF(O169&gt;Scenario!$B$11,"",IF(O$2&lt;&gt;"Ready",O$2,IF(ISNUMBER(P169),IF((P169+Q169)*(1+Scenario!$B$12/12)-R169&lt;0,"INSUFFICIENT FUNDS",(P169+Q169)*(1+Scenario!$B$12/12)-R169),"INSUFFICIENT FUNDS")))</f>
        <v/>
      </c>
      <c r="T169" s="6" t="str">
        <f>IF(O169&gt;Scenario!$B$11,"",IF(O$2&lt;&gt;"Ready",O$2,IF(ISNUMBER(S169),T168+R169,"INSUFFICIENT FUNDS")))</f>
        <v/>
      </c>
      <c r="U169" t="str">
        <f>IF(O169&gt;Scenario!$B$11,"",IF(O$2&lt;&gt;"Ready",O$2,IF(ISNUMBER(S169),"OK","INSUFFICIENT FUNDS")))</f>
        <v/>
      </c>
      <c r="V169">
        <v>165</v>
      </c>
      <c r="W169" s="6" t="str">
        <f>IF(V169&gt;Scenario!$B$11,"",IF(V$2&lt;&gt;"Ready",V$2,IF(AB168="OK",Z168,"INSUFFICIENT FUNDS")))</f>
        <v/>
      </c>
      <c r="X169" s="6" t="str">
        <f>IF(V169&gt;Scenario!$B$11,"",IF(V$2&lt;&gt;"Ready",V$2,IF(ISNUMBER(W169),IF(AND(V169&gt;=Scenario!$B$10,MOD(V169-Scenario!$B$10,Scenario!$B$18)=0),Scenario!$B$8,0),"INSUFFICIENT FUNDS")))</f>
        <v/>
      </c>
      <c r="Y169" s="6" t="str">
        <f>IF(V169&gt;Scenario!$B$11,"",IF(V$2&lt;&gt;"Ready",V$2,IF(ISNUMBER(W169),(W169+X169)*(N('Option A'!$E$14)+N('Option A'!$E$15)+IF(Scenario!$B$13="Gross",N('Option A'!$E$16),0))/12+((N('Option A'!$E$12)+N('Option A'!$E$13))/12+IF(AND(V169&gt;=Scenario!$B$10,MOD(V169-Scenario!$B$10,Scenario!$B$18)=0),0*0+0,0)+IF(V169=1,0*0+0,0)+IF(V169=Scenario!$B$11,0,0)),"INSUFFICIENT FUNDS")))</f>
        <v/>
      </c>
      <c r="Z169" s="6" t="str">
        <f>IF(V169&gt;Scenario!$B$11,"",IF(V$2&lt;&gt;"Ready",V$2,IF(ISNUMBER(W169),IF((W169+X169)*(1+Scenario!$B$12/12)-Y169&lt;0,"INSUFFICIENT FUNDS",(W169+X169)*(1+Scenario!$B$12/12)-Y169),"INSUFFICIENT FUNDS")))</f>
        <v/>
      </c>
      <c r="AA169" s="6" t="str">
        <f>IF(V169&gt;Scenario!$B$11,"",IF(V$2&lt;&gt;"Ready",V$2,IF(ISNUMBER(Z169),AA168+Y169,"INSUFFICIENT FUNDS")))</f>
        <v/>
      </c>
      <c r="AB169" t="str">
        <f>IF(V169&gt;Scenario!$B$11,"",IF(V$2&lt;&gt;"Ready",V$2,IF(ISNUMBER(Z169),"OK","INSUFFICIENT FUNDS")))</f>
        <v/>
      </c>
      <c r="AC169">
        <v>165</v>
      </c>
      <c r="AD169" s="6" t="str">
        <f>IF(AC169&gt;Scenario!$B$11,"",IF(AC$2&lt;&gt;"Ready",AC$2,IF(AI168="OK",AG168,"INSUFFICIENT FUNDS")))</f>
        <v/>
      </c>
      <c r="AE169" s="6" t="str">
        <f>IF(AC169&gt;Scenario!$B$11,"",IF(AC$2&lt;&gt;"Ready",AC$2,IF(ISNUMBER(AD169),IF(AND(AC169&gt;=Scenario!$B$10,MOD(AC169-Scenario!$B$10,Scenario!$B$18)=0),Scenario!$B$8,0),"INSUFFICIENT FUNDS")))</f>
        <v/>
      </c>
      <c r="AF169" s="6" t="str">
        <f>IF(AC169&gt;Scenario!$B$11,"",IF(AC$2&lt;&gt;"Ready",AC$2,IF(ISNUMBER(AD169),(AD169+AE169)*(N('Option A'!$E$14)+N('Option A'!$E$15)+IF(Scenario!$B$13="Gross",0,0))/12+((N('Option A'!$E$12)+N('Option A'!$E$13))/12+IF(AND(AC169&gt;=Scenario!$B$10,MOD(AC169-Scenario!$B$10,Scenario!$B$18)=0),N('Option A'!$E$17)*N('Option A'!$E$18)+N('Option A'!$E$20),0)+IF(AC169=1,N('Option A'!$E$17)*N('Option A'!$E$19)+N('Option A'!$E$21),0)+IF(AC169=Scenario!$B$11,N('Option A'!$E$22),0)),"INSUFFICIENT FUNDS")))</f>
        <v/>
      </c>
      <c r="AG169" s="6" t="str">
        <f>IF(AC169&gt;Scenario!$B$11,"",IF(AC$2&lt;&gt;"Ready",AC$2,IF(ISNUMBER(AD169),IF((AD169+AE169)*(1+Scenario!$B$12/12)-AF169&lt;0,"INSUFFICIENT FUNDS",(AD169+AE169)*(1+Scenario!$B$12/12)-AF169),"INSUFFICIENT FUNDS")))</f>
        <v/>
      </c>
      <c r="AH169" s="6" t="str">
        <f>IF(AC169&gt;Scenario!$B$11,"",IF(AC$2&lt;&gt;"Ready",AC$2,IF(ISNUMBER(AG169),AH168+AF169,"INSUFFICIENT FUNDS")))</f>
        <v/>
      </c>
      <c r="AI169" t="str">
        <f>IF(AC169&gt;Scenario!$B$11,"",IF(AC$2&lt;&gt;"Ready",AC$2,IF(ISNUMBER(AG169),"OK","INSUFFICIENT FUNDS")))</f>
        <v/>
      </c>
      <c r="AJ169">
        <v>165</v>
      </c>
      <c r="AK169" s="6" t="str">
        <f>IF(AJ169&gt;Scenario!$B$11,"",IF(AJ$2&lt;&gt;"Ready",AJ$2,IF(AP168="OK",AN168,"INSUFFICIENT FUNDS")))</f>
        <v/>
      </c>
      <c r="AL169" s="6" t="str">
        <f>IF(AJ169&gt;Scenario!$B$11,"",IF(AJ$2&lt;&gt;"Ready",AJ$2,IF(ISNUMBER(AK169),IF(AND(AJ169&gt;=Scenario!$B$10,MOD(AJ169-Scenario!$B$10,Scenario!$B$18)=0),Scenario!$B$8,0),"INSUFFICIENT FUNDS")))</f>
        <v/>
      </c>
      <c r="AM169" s="6" t="str">
        <f>IF(AJ169&gt;Scenario!$B$11,"",IF(AJ$2&lt;&gt;"Ready",AJ$2,IF(ISNUMBER(AK169),(AK169+AL169)*(0+0+IF(Scenario!$B$13="Gross",0,0))/12+((0+0)/12+IF(AND(AJ169&gt;=Scenario!$B$10,MOD(AJ169-Scenario!$B$10,Scenario!$B$18)=0),0*0+0,0)+IF(AJ169=1,0*0+0,0)+IF(AJ169=Scenario!$B$11,0,0)),"INSUFFICIENT FUNDS")))</f>
        <v/>
      </c>
      <c r="AN169" s="6" t="str">
        <f>IF(AJ169&gt;Scenario!$B$11,"",IF(AJ$2&lt;&gt;"Ready",AJ$2,IF(ISNUMBER(AK169),IF((AK169+AL169)*(1+Scenario!$B$12/12)-AM169&lt;0,"INSUFFICIENT FUNDS",(AK169+AL169)*(1+Scenario!$B$12/12)-AM169),"INSUFFICIENT FUNDS")))</f>
        <v/>
      </c>
      <c r="AO169" s="6" t="str">
        <f>IF(AJ169&gt;Scenario!$B$11,"",IF(AJ$2&lt;&gt;"Ready",AJ$2,IF(ISNUMBER(AN169),AO168+AM169,"INSUFFICIENT FUNDS")))</f>
        <v/>
      </c>
      <c r="AP169" t="str">
        <f>IF(AJ169&gt;Scenario!$B$11,"",IF(AJ$2&lt;&gt;"Ready",AJ$2,IF(ISNUMBER(AN169),"OK","INSUFFICIENT FUNDS")))</f>
        <v/>
      </c>
    </row>
    <row r="170" spans="1:42" ht="32.1" customHeight="1" x14ac:dyDescent="0.2">
      <c r="A170">
        <v>166</v>
      </c>
      <c r="B170" s="6" t="str">
        <f>IF(A170&gt;Scenario!$B$11,"",IF(A$2&lt;&gt;"Ready",A$2,IF(G169="OK",E169,"INSUFFICIENT FUNDS")))</f>
        <v/>
      </c>
      <c r="C170" s="6" t="str">
        <f>IF(A170&gt;Scenario!$B$11,"",IF(A$2&lt;&gt;"Ready",A$2,IF(ISNUMBER(B170),IF(AND(A170&gt;=Scenario!$B$10,MOD(A170-Scenario!$B$10,Scenario!$B$18)=0),Scenario!$B$8,0),"INSUFFICIENT FUNDS")))</f>
        <v/>
      </c>
      <c r="D170" s="6" t="str">
        <f>IF(A170&gt;Scenario!$B$11,"",IF(A$2&lt;&gt;"Ready",A$2,IF(ISNUMBER(B170),(B170+C170)*(N('Option A'!$E$14)+N('Option A'!$E$15)+IF(Scenario!$B$13="Gross",N('Option A'!$E$16),0))/12+((N('Option A'!$E$12)+N('Option A'!$E$13))/12+IF(AND(A170&gt;=Scenario!$B$10,MOD(A170-Scenario!$B$10,Scenario!$B$18)=0),N('Option A'!$E$17)*N('Option A'!$E$18)+N('Option A'!$E$20),0)+IF(A170=1,N('Option A'!$E$17)*N('Option A'!$E$19)+N('Option A'!$E$21),0)+IF(A170=Scenario!$B$11,N('Option A'!$E$22),0)),"INSUFFICIENT FUNDS")))</f>
        <v/>
      </c>
      <c r="E170" s="6" t="str">
        <f>IF(A170&gt;Scenario!$B$11,"",IF(A$2&lt;&gt;"Ready",A$2,IF(ISNUMBER(B170),IF((B170+C170)*(1+Scenario!$B$12/12)-D170&lt;0,"INSUFFICIENT FUNDS",(B170+C170)*(1+Scenario!$B$12/12)-D170),"INSUFFICIENT FUNDS")))</f>
        <v/>
      </c>
      <c r="F170" s="6" t="str">
        <f>IF(A170&gt;Scenario!$B$11,"",IF(A$2&lt;&gt;"Ready",A$2,IF(ISNUMBER(E170),F169+D170,"INSUFFICIENT FUNDS")))</f>
        <v/>
      </c>
      <c r="G170" t="str">
        <f>IF(A170&gt;Scenario!$B$11,"",IF(A$2&lt;&gt;"Ready",A$2,IF(ISNUMBER(E170),"OK","INSUFFICIENT FUNDS")))</f>
        <v/>
      </c>
      <c r="H170">
        <v>166</v>
      </c>
      <c r="I170" s="6" t="str">
        <f>IF(H170&gt;Scenario!$B$11,"",IF(H$2&lt;&gt;"Ready",H$2,IF(N169="OK",L169,"INSUFFICIENT FUNDS")))</f>
        <v/>
      </c>
      <c r="J170" s="6" t="str">
        <f>IF(H170&gt;Scenario!$B$11,"",IF(H$2&lt;&gt;"Ready",H$2,IF(ISNUMBER(I170),IF(AND(H170&gt;=Scenario!$B$10,MOD(H170-Scenario!$B$10,Scenario!$B$18)=0),Scenario!$B$8,0),"INSUFFICIENT FUNDS")))</f>
        <v/>
      </c>
      <c r="K170" s="6" t="str">
        <f>IF(H170&gt;Scenario!$B$11,"",IF(H$2&lt;&gt;"Ready",H$2,IF(ISNUMBER(I170),(I170+J170)*(N('Option A'!$E$14)+N('Option A'!$E$15)+IF(Scenario!$B$13="Gross",N('Option A'!$E$16),0))/12+((0+0)/12+IF(AND(H170&gt;=Scenario!$B$10,MOD(H170-Scenario!$B$10,Scenario!$B$18)=0),N('Option A'!$E$17)*N('Option A'!$E$18)+N('Option A'!$E$20),0)+IF(H170=1,N('Option A'!$E$17)*N('Option A'!$E$19)+N('Option A'!$E$21),0)+IF(H170=Scenario!$B$11,N('Option A'!$E$22),0)),"INSUFFICIENT FUNDS")))</f>
        <v/>
      </c>
      <c r="L170" s="6" t="str">
        <f>IF(H170&gt;Scenario!$B$11,"",IF(H$2&lt;&gt;"Ready",H$2,IF(ISNUMBER(I170),IF((I170+J170)*(1+Scenario!$B$12/12)-K170&lt;0,"INSUFFICIENT FUNDS",(I170+J170)*(1+Scenario!$B$12/12)-K170),"INSUFFICIENT FUNDS")))</f>
        <v/>
      </c>
      <c r="M170" s="6" t="str">
        <f>IF(H170&gt;Scenario!$B$11,"",IF(H$2&lt;&gt;"Ready",H$2,IF(ISNUMBER(L170),M169+K170,"INSUFFICIENT FUNDS")))</f>
        <v/>
      </c>
      <c r="N170" t="str">
        <f>IF(H170&gt;Scenario!$B$11,"",IF(H$2&lt;&gt;"Ready",H$2,IF(ISNUMBER(L170),"OK","INSUFFICIENT FUNDS")))</f>
        <v/>
      </c>
      <c r="O170">
        <v>166</v>
      </c>
      <c r="P170" s="6" t="str">
        <f>IF(O170&gt;Scenario!$B$11,"",IF(O$2&lt;&gt;"Ready",O$2,IF(U169="OK",S169,"INSUFFICIENT FUNDS")))</f>
        <v/>
      </c>
      <c r="Q170" s="6" t="str">
        <f>IF(O170&gt;Scenario!$B$11,"",IF(O$2&lt;&gt;"Ready",O$2,IF(ISNUMBER(P170),IF(AND(O170&gt;=Scenario!$B$10,MOD(O170-Scenario!$B$10,Scenario!$B$18)=0),Scenario!$B$8,0),"INSUFFICIENT FUNDS")))</f>
        <v/>
      </c>
      <c r="R170" s="6" t="str">
        <f>IF(O170&gt;Scenario!$B$11,"",IF(O$2&lt;&gt;"Ready",O$2,IF(ISNUMBER(P170),(P170+Q170)*(0+N('Option A'!$E$15)+IF(Scenario!$B$13="Gross",N('Option A'!$E$16),0))/12+((N('Option A'!$E$12)+N('Option A'!$E$13))/12+IF(AND(O170&gt;=Scenario!$B$10,MOD(O170-Scenario!$B$10,Scenario!$B$18)=0),N('Option A'!$E$17)*N('Option A'!$E$18)+N('Option A'!$E$20),0)+IF(O170=1,N('Option A'!$E$17)*N('Option A'!$E$19)+N('Option A'!$E$21),0)+IF(O170=Scenario!$B$11,N('Option A'!$E$22),0)),"INSUFFICIENT FUNDS")))</f>
        <v/>
      </c>
      <c r="S170" s="6" t="str">
        <f>IF(O170&gt;Scenario!$B$11,"",IF(O$2&lt;&gt;"Ready",O$2,IF(ISNUMBER(P170),IF((P170+Q170)*(1+Scenario!$B$12/12)-R170&lt;0,"INSUFFICIENT FUNDS",(P170+Q170)*(1+Scenario!$B$12/12)-R170),"INSUFFICIENT FUNDS")))</f>
        <v/>
      </c>
      <c r="T170" s="6" t="str">
        <f>IF(O170&gt;Scenario!$B$11,"",IF(O$2&lt;&gt;"Ready",O$2,IF(ISNUMBER(S170),T169+R170,"INSUFFICIENT FUNDS")))</f>
        <v/>
      </c>
      <c r="U170" t="str">
        <f>IF(O170&gt;Scenario!$B$11,"",IF(O$2&lt;&gt;"Ready",O$2,IF(ISNUMBER(S170),"OK","INSUFFICIENT FUNDS")))</f>
        <v/>
      </c>
      <c r="V170">
        <v>166</v>
      </c>
      <c r="W170" s="6" t="str">
        <f>IF(V170&gt;Scenario!$B$11,"",IF(V$2&lt;&gt;"Ready",V$2,IF(AB169="OK",Z169,"INSUFFICIENT FUNDS")))</f>
        <v/>
      </c>
      <c r="X170" s="6" t="str">
        <f>IF(V170&gt;Scenario!$B$11,"",IF(V$2&lt;&gt;"Ready",V$2,IF(ISNUMBER(W170),IF(AND(V170&gt;=Scenario!$B$10,MOD(V170-Scenario!$B$10,Scenario!$B$18)=0),Scenario!$B$8,0),"INSUFFICIENT FUNDS")))</f>
        <v/>
      </c>
      <c r="Y170" s="6" t="str">
        <f>IF(V170&gt;Scenario!$B$11,"",IF(V$2&lt;&gt;"Ready",V$2,IF(ISNUMBER(W170),(W170+X170)*(N('Option A'!$E$14)+N('Option A'!$E$15)+IF(Scenario!$B$13="Gross",N('Option A'!$E$16),0))/12+((N('Option A'!$E$12)+N('Option A'!$E$13))/12+IF(AND(V170&gt;=Scenario!$B$10,MOD(V170-Scenario!$B$10,Scenario!$B$18)=0),0*0+0,0)+IF(V170=1,0*0+0,0)+IF(V170=Scenario!$B$11,0,0)),"INSUFFICIENT FUNDS")))</f>
        <v/>
      </c>
      <c r="Z170" s="6" t="str">
        <f>IF(V170&gt;Scenario!$B$11,"",IF(V$2&lt;&gt;"Ready",V$2,IF(ISNUMBER(W170),IF((W170+X170)*(1+Scenario!$B$12/12)-Y170&lt;0,"INSUFFICIENT FUNDS",(W170+X170)*(1+Scenario!$B$12/12)-Y170),"INSUFFICIENT FUNDS")))</f>
        <v/>
      </c>
      <c r="AA170" s="6" t="str">
        <f>IF(V170&gt;Scenario!$B$11,"",IF(V$2&lt;&gt;"Ready",V$2,IF(ISNUMBER(Z170),AA169+Y170,"INSUFFICIENT FUNDS")))</f>
        <v/>
      </c>
      <c r="AB170" t="str">
        <f>IF(V170&gt;Scenario!$B$11,"",IF(V$2&lt;&gt;"Ready",V$2,IF(ISNUMBER(Z170),"OK","INSUFFICIENT FUNDS")))</f>
        <v/>
      </c>
      <c r="AC170">
        <v>166</v>
      </c>
      <c r="AD170" s="6" t="str">
        <f>IF(AC170&gt;Scenario!$B$11,"",IF(AC$2&lt;&gt;"Ready",AC$2,IF(AI169="OK",AG169,"INSUFFICIENT FUNDS")))</f>
        <v/>
      </c>
      <c r="AE170" s="6" t="str">
        <f>IF(AC170&gt;Scenario!$B$11,"",IF(AC$2&lt;&gt;"Ready",AC$2,IF(ISNUMBER(AD170),IF(AND(AC170&gt;=Scenario!$B$10,MOD(AC170-Scenario!$B$10,Scenario!$B$18)=0),Scenario!$B$8,0),"INSUFFICIENT FUNDS")))</f>
        <v/>
      </c>
      <c r="AF170" s="6" t="str">
        <f>IF(AC170&gt;Scenario!$B$11,"",IF(AC$2&lt;&gt;"Ready",AC$2,IF(ISNUMBER(AD170),(AD170+AE170)*(N('Option A'!$E$14)+N('Option A'!$E$15)+IF(Scenario!$B$13="Gross",0,0))/12+((N('Option A'!$E$12)+N('Option A'!$E$13))/12+IF(AND(AC170&gt;=Scenario!$B$10,MOD(AC170-Scenario!$B$10,Scenario!$B$18)=0),N('Option A'!$E$17)*N('Option A'!$E$18)+N('Option A'!$E$20),0)+IF(AC170=1,N('Option A'!$E$17)*N('Option A'!$E$19)+N('Option A'!$E$21),0)+IF(AC170=Scenario!$B$11,N('Option A'!$E$22),0)),"INSUFFICIENT FUNDS")))</f>
        <v/>
      </c>
      <c r="AG170" s="6" t="str">
        <f>IF(AC170&gt;Scenario!$B$11,"",IF(AC$2&lt;&gt;"Ready",AC$2,IF(ISNUMBER(AD170),IF((AD170+AE170)*(1+Scenario!$B$12/12)-AF170&lt;0,"INSUFFICIENT FUNDS",(AD170+AE170)*(1+Scenario!$B$12/12)-AF170),"INSUFFICIENT FUNDS")))</f>
        <v/>
      </c>
      <c r="AH170" s="6" t="str">
        <f>IF(AC170&gt;Scenario!$B$11,"",IF(AC$2&lt;&gt;"Ready",AC$2,IF(ISNUMBER(AG170),AH169+AF170,"INSUFFICIENT FUNDS")))</f>
        <v/>
      </c>
      <c r="AI170" t="str">
        <f>IF(AC170&gt;Scenario!$B$11,"",IF(AC$2&lt;&gt;"Ready",AC$2,IF(ISNUMBER(AG170),"OK","INSUFFICIENT FUNDS")))</f>
        <v/>
      </c>
      <c r="AJ170">
        <v>166</v>
      </c>
      <c r="AK170" s="6" t="str">
        <f>IF(AJ170&gt;Scenario!$B$11,"",IF(AJ$2&lt;&gt;"Ready",AJ$2,IF(AP169="OK",AN169,"INSUFFICIENT FUNDS")))</f>
        <v/>
      </c>
      <c r="AL170" s="6" t="str">
        <f>IF(AJ170&gt;Scenario!$B$11,"",IF(AJ$2&lt;&gt;"Ready",AJ$2,IF(ISNUMBER(AK170),IF(AND(AJ170&gt;=Scenario!$B$10,MOD(AJ170-Scenario!$B$10,Scenario!$B$18)=0),Scenario!$B$8,0),"INSUFFICIENT FUNDS")))</f>
        <v/>
      </c>
      <c r="AM170" s="6" t="str">
        <f>IF(AJ170&gt;Scenario!$B$11,"",IF(AJ$2&lt;&gt;"Ready",AJ$2,IF(ISNUMBER(AK170),(AK170+AL170)*(0+0+IF(Scenario!$B$13="Gross",0,0))/12+((0+0)/12+IF(AND(AJ170&gt;=Scenario!$B$10,MOD(AJ170-Scenario!$B$10,Scenario!$B$18)=0),0*0+0,0)+IF(AJ170=1,0*0+0,0)+IF(AJ170=Scenario!$B$11,0,0)),"INSUFFICIENT FUNDS")))</f>
        <v/>
      </c>
      <c r="AN170" s="6" t="str">
        <f>IF(AJ170&gt;Scenario!$B$11,"",IF(AJ$2&lt;&gt;"Ready",AJ$2,IF(ISNUMBER(AK170),IF((AK170+AL170)*(1+Scenario!$B$12/12)-AM170&lt;0,"INSUFFICIENT FUNDS",(AK170+AL170)*(1+Scenario!$B$12/12)-AM170),"INSUFFICIENT FUNDS")))</f>
        <v/>
      </c>
      <c r="AO170" s="6" t="str">
        <f>IF(AJ170&gt;Scenario!$B$11,"",IF(AJ$2&lt;&gt;"Ready",AJ$2,IF(ISNUMBER(AN170),AO169+AM170,"INSUFFICIENT FUNDS")))</f>
        <v/>
      </c>
      <c r="AP170" t="str">
        <f>IF(AJ170&gt;Scenario!$B$11,"",IF(AJ$2&lt;&gt;"Ready",AJ$2,IF(ISNUMBER(AN170),"OK","INSUFFICIENT FUNDS")))</f>
        <v/>
      </c>
    </row>
    <row r="171" spans="1:42" ht="32.1" customHeight="1" x14ac:dyDescent="0.2">
      <c r="A171">
        <v>167</v>
      </c>
      <c r="B171" s="6" t="str">
        <f>IF(A171&gt;Scenario!$B$11,"",IF(A$2&lt;&gt;"Ready",A$2,IF(G170="OK",E170,"INSUFFICIENT FUNDS")))</f>
        <v/>
      </c>
      <c r="C171" s="6" t="str">
        <f>IF(A171&gt;Scenario!$B$11,"",IF(A$2&lt;&gt;"Ready",A$2,IF(ISNUMBER(B171),IF(AND(A171&gt;=Scenario!$B$10,MOD(A171-Scenario!$B$10,Scenario!$B$18)=0),Scenario!$B$8,0),"INSUFFICIENT FUNDS")))</f>
        <v/>
      </c>
      <c r="D171" s="6" t="str">
        <f>IF(A171&gt;Scenario!$B$11,"",IF(A$2&lt;&gt;"Ready",A$2,IF(ISNUMBER(B171),(B171+C171)*(N('Option A'!$E$14)+N('Option A'!$E$15)+IF(Scenario!$B$13="Gross",N('Option A'!$E$16),0))/12+((N('Option A'!$E$12)+N('Option A'!$E$13))/12+IF(AND(A171&gt;=Scenario!$B$10,MOD(A171-Scenario!$B$10,Scenario!$B$18)=0),N('Option A'!$E$17)*N('Option A'!$E$18)+N('Option A'!$E$20),0)+IF(A171=1,N('Option A'!$E$17)*N('Option A'!$E$19)+N('Option A'!$E$21),0)+IF(A171=Scenario!$B$11,N('Option A'!$E$22),0)),"INSUFFICIENT FUNDS")))</f>
        <v/>
      </c>
      <c r="E171" s="6" t="str">
        <f>IF(A171&gt;Scenario!$B$11,"",IF(A$2&lt;&gt;"Ready",A$2,IF(ISNUMBER(B171),IF((B171+C171)*(1+Scenario!$B$12/12)-D171&lt;0,"INSUFFICIENT FUNDS",(B171+C171)*(1+Scenario!$B$12/12)-D171),"INSUFFICIENT FUNDS")))</f>
        <v/>
      </c>
      <c r="F171" s="6" t="str">
        <f>IF(A171&gt;Scenario!$B$11,"",IF(A$2&lt;&gt;"Ready",A$2,IF(ISNUMBER(E171),F170+D171,"INSUFFICIENT FUNDS")))</f>
        <v/>
      </c>
      <c r="G171" t="str">
        <f>IF(A171&gt;Scenario!$B$11,"",IF(A$2&lt;&gt;"Ready",A$2,IF(ISNUMBER(E171),"OK","INSUFFICIENT FUNDS")))</f>
        <v/>
      </c>
      <c r="H171">
        <v>167</v>
      </c>
      <c r="I171" s="6" t="str">
        <f>IF(H171&gt;Scenario!$B$11,"",IF(H$2&lt;&gt;"Ready",H$2,IF(N170="OK",L170,"INSUFFICIENT FUNDS")))</f>
        <v/>
      </c>
      <c r="J171" s="6" t="str">
        <f>IF(H171&gt;Scenario!$B$11,"",IF(H$2&lt;&gt;"Ready",H$2,IF(ISNUMBER(I171),IF(AND(H171&gt;=Scenario!$B$10,MOD(H171-Scenario!$B$10,Scenario!$B$18)=0),Scenario!$B$8,0),"INSUFFICIENT FUNDS")))</f>
        <v/>
      </c>
      <c r="K171" s="6" t="str">
        <f>IF(H171&gt;Scenario!$B$11,"",IF(H$2&lt;&gt;"Ready",H$2,IF(ISNUMBER(I171),(I171+J171)*(N('Option A'!$E$14)+N('Option A'!$E$15)+IF(Scenario!$B$13="Gross",N('Option A'!$E$16),0))/12+((0+0)/12+IF(AND(H171&gt;=Scenario!$B$10,MOD(H171-Scenario!$B$10,Scenario!$B$18)=0),N('Option A'!$E$17)*N('Option A'!$E$18)+N('Option A'!$E$20),0)+IF(H171=1,N('Option A'!$E$17)*N('Option A'!$E$19)+N('Option A'!$E$21),0)+IF(H171=Scenario!$B$11,N('Option A'!$E$22),0)),"INSUFFICIENT FUNDS")))</f>
        <v/>
      </c>
      <c r="L171" s="6" t="str">
        <f>IF(H171&gt;Scenario!$B$11,"",IF(H$2&lt;&gt;"Ready",H$2,IF(ISNUMBER(I171),IF((I171+J171)*(1+Scenario!$B$12/12)-K171&lt;0,"INSUFFICIENT FUNDS",(I171+J171)*(1+Scenario!$B$12/12)-K171),"INSUFFICIENT FUNDS")))</f>
        <v/>
      </c>
      <c r="M171" s="6" t="str">
        <f>IF(H171&gt;Scenario!$B$11,"",IF(H$2&lt;&gt;"Ready",H$2,IF(ISNUMBER(L171),M170+K171,"INSUFFICIENT FUNDS")))</f>
        <v/>
      </c>
      <c r="N171" t="str">
        <f>IF(H171&gt;Scenario!$B$11,"",IF(H$2&lt;&gt;"Ready",H$2,IF(ISNUMBER(L171),"OK","INSUFFICIENT FUNDS")))</f>
        <v/>
      </c>
      <c r="O171">
        <v>167</v>
      </c>
      <c r="P171" s="6" t="str">
        <f>IF(O171&gt;Scenario!$B$11,"",IF(O$2&lt;&gt;"Ready",O$2,IF(U170="OK",S170,"INSUFFICIENT FUNDS")))</f>
        <v/>
      </c>
      <c r="Q171" s="6" t="str">
        <f>IF(O171&gt;Scenario!$B$11,"",IF(O$2&lt;&gt;"Ready",O$2,IF(ISNUMBER(P171),IF(AND(O171&gt;=Scenario!$B$10,MOD(O171-Scenario!$B$10,Scenario!$B$18)=0),Scenario!$B$8,0),"INSUFFICIENT FUNDS")))</f>
        <v/>
      </c>
      <c r="R171" s="6" t="str">
        <f>IF(O171&gt;Scenario!$B$11,"",IF(O$2&lt;&gt;"Ready",O$2,IF(ISNUMBER(P171),(P171+Q171)*(0+N('Option A'!$E$15)+IF(Scenario!$B$13="Gross",N('Option A'!$E$16),0))/12+((N('Option A'!$E$12)+N('Option A'!$E$13))/12+IF(AND(O171&gt;=Scenario!$B$10,MOD(O171-Scenario!$B$10,Scenario!$B$18)=0),N('Option A'!$E$17)*N('Option A'!$E$18)+N('Option A'!$E$20),0)+IF(O171=1,N('Option A'!$E$17)*N('Option A'!$E$19)+N('Option A'!$E$21),0)+IF(O171=Scenario!$B$11,N('Option A'!$E$22),0)),"INSUFFICIENT FUNDS")))</f>
        <v/>
      </c>
      <c r="S171" s="6" t="str">
        <f>IF(O171&gt;Scenario!$B$11,"",IF(O$2&lt;&gt;"Ready",O$2,IF(ISNUMBER(P171),IF((P171+Q171)*(1+Scenario!$B$12/12)-R171&lt;0,"INSUFFICIENT FUNDS",(P171+Q171)*(1+Scenario!$B$12/12)-R171),"INSUFFICIENT FUNDS")))</f>
        <v/>
      </c>
      <c r="T171" s="6" t="str">
        <f>IF(O171&gt;Scenario!$B$11,"",IF(O$2&lt;&gt;"Ready",O$2,IF(ISNUMBER(S171),T170+R171,"INSUFFICIENT FUNDS")))</f>
        <v/>
      </c>
      <c r="U171" t="str">
        <f>IF(O171&gt;Scenario!$B$11,"",IF(O$2&lt;&gt;"Ready",O$2,IF(ISNUMBER(S171),"OK","INSUFFICIENT FUNDS")))</f>
        <v/>
      </c>
      <c r="V171">
        <v>167</v>
      </c>
      <c r="W171" s="6" t="str">
        <f>IF(V171&gt;Scenario!$B$11,"",IF(V$2&lt;&gt;"Ready",V$2,IF(AB170="OK",Z170,"INSUFFICIENT FUNDS")))</f>
        <v/>
      </c>
      <c r="X171" s="6" t="str">
        <f>IF(V171&gt;Scenario!$B$11,"",IF(V$2&lt;&gt;"Ready",V$2,IF(ISNUMBER(W171),IF(AND(V171&gt;=Scenario!$B$10,MOD(V171-Scenario!$B$10,Scenario!$B$18)=0),Scenario!$B$8,0),"INSUFFICIENT FUNDS")))</f>
        <v/>
      </c>
      <c r="Y171" s="6" t="str">
        <f>IF(V171&gt;Scenario!$B$11,"",IF(V$2&lt;&gt;"Ready",V$2,IF(ISNUMBER(W171),(W171+X171)*(N('Option A'!$E$14)+N('Option A'!$E$15)+IF(Scenario!$B$13="Gross",N('Option A'!$E$16),0))/12+((N('Option A'!$E$12)+N('Option A'!$E$13))/12+IF(AND(V171&gt;=Scenario!$B$10,MOD(V171-Scenario!$B$10,Scenario!$B$18)=0),0*0+0,0)+IF(V171=1,0*0+0,0)+IF(V171=Scenario!$B$11,0,0)),"INSUFFICIENT FUNDS")))</f>
        <v/>
      </c>
      <c r="Z171" s="6" t="str">
        <f>IF(V171&gt;Scenario!$B$11,"",IF(V$2&lt;&gt;"Ready",V$2,IF(ISNUMBER(W171),IF((W171+X171)*(1+Scenario!$B$12/12)-Y171&lt;0,"INSUFFICIENT FUNDS",(W171+X171)*(1+Scenario!$B$12/12)-Y171),"INSUFFICIENT FUNDS")))</f>
        <v/>
      </c>
      <c r="AA171" s="6" t="str">
        <f>IF(V171&gt;Scenario!$B$11,"",IF(V$2&lt;&gt;"Ready",V$2,IF(ISNUMBER(Z171),AA170+Y171,"INSUFFICIENT FUNDS")))</f>
        <v/>
      </c>
      <c r="AB171" t="str">
        <f>IF(V171&gt;Scenario!$B$11,"",IF(V$2&lt;&gt;"Ready",V$2,IF(ISNUMBER(Z171),"OK","INSUFFICIENT FUNDS")))</f>
        <v/>
      </c>
      <c r="AC171">
        <v>167</v>
      </c>
      <c r="AD171" s="6" t="str">
        <f>IF(AC171&gt;Scenario!$B$11,"",IF(AC$2&lt;&gt;"Ready",AC$2,IF(AI170="OK",AG170,"INSUFFICIENT FUNDS")))</f>
        <v/>
      </c>
      <c r="AE171" s="6" t="str">
        <f>IF(AC171&gt;Scenario!$B$11,"",IF(AC$2&lt;&gt;"Ready",AC$2,IF(ISNUMBER(AD171),IF(AND(AC171&gt;=Scenario!$B$10,MOD(AC171-Scenario!$B$10,Scenario!$B$18)=0),Scenario!$B$8,0),"INSUFFICIENT FUNDS")))</f>
        <v/>
      </c>
      <c r="AF171" s="6" t="str">
        <f>IF(AC171&gt;Scenario!$B$11,"",IF(AC$2&lt;&gt;"Ready",AC$2,IF(ISNUMBER(AD171),(AD171+AE171)*(N('Option A'!$E$14)+N('Option A'!$E$15)+IF(Scenario!$B$13="Gross",0,0))/12+((N('Option A'!$E$12)+N('Option A'!$E$13))/12+IF(AND(AC171&gt;=Scenario!$B$10,MOD(AC171-Scenario!$B$10,Scenario!$B$18)=0),N('Option A'!$E$17)*N('Option A'!$E$18)+N('Option A'!$E$20),0)+IF(AC171=1,N('Option A'!$E$17)*N('Option A'!$E$19)+N('Option A'!$E$21),0)+IF(AC171=Scenario!$B$11,N('Option A'!$E$22),0)),"INSUFFICIENT FUNDS")))</f>
        <v/>
      </c>
      <c r="AG171" s="6" t="str">
        <f>IF(AC171&gt;Scenario!$B$11,"",IF(AC$2&lt;&gt;"Ready",AC$2,IF(ISNUMBER(AD171),IF((AD171+AE171)*(1+Scenario!$B$12/12)-AF171&lt;0,"INSUFFICIENT FUNDS",(AD171+AE171)*(1+Scenario!$B$12/12)-AF171),"INSUFFICIENT FUNDS")))</f>
        <v/>
      </c>
      <c r="AH171" s="6" t="str">
        <f>IF(AC171&gt;Scenario!$B$11,"",IF(AC$2&lt;&gt;"Ready",AC$2,IF(ISNUMBER(AG171),AH170+AF171,"INSUFFICIENT FUNDS")))</f>
        <v/>
      </c>
      <c r="AI171" t="str">
        <f>IF(AC171&gt;Scenario!$B$11,"",IF(AC$2&lt;&gt;"Ready",AC$2,IF(ISNUMBER(AG171),"OK","INSUFFICIENT FUNDS")))</f>
        <v/>
      </c>
      <c r="AJ171">
        <v>167</v>
      </c>
      <c r="AK171" s="6" t="str">
        <f>IF(AJ171&gt;Scenario!$B$11,"",IF(AJ$2&lt;&gt;"Ready",AJ$2,IF(AP170="OK",AN170,"INSUFFICIENT FUNDS")))</f>
        <v/>
      </c>
      <c r="AL171" s="6" t="str">
        <f>IF(AJ171&gt;Scenario!$B$11,"",IF(AJ$2&lt;&gt;"Ready",AJ$2,IF(ISNUMBER(AK171),IF(AND(AJ171&gt;=Scenario!$B$10,MOD(AJ171-Scenario!$B$10,Scenario!$B$18)=0),Scenario!$B$8,0),"INSUFFICIENT FUNDS")))</f>
        <v/>
      </c>
      <c r="AM171" s="6" t="str">
        <f>IF(AJ171&gt;Scenario!$B$11,"",IF(AJ$2&lt;&gt;"Ready",AJ$2,IF(ISNUMBER(AK171),(AK171+AL171)*(0+0+IF(Scenario!$B$13="Gross",0,0))/12+((0+0)/12+IF(AND(AJ171&gt;=Scenario!$B$10,MOD(AJ171-Scenario!$B$10,Scenario!$B$18)=0),0*0+0,0)+IF(AJ171=1,0*0+0,0)+IF(AJ171=Scenario!$B$11,0,0)),"INSUFFICIENT FUNDS")))</f>
        <v/>
      </c>
      <c r="AN171" s="6" t="str">
        <f>IF(AJ171&gt;Scenario!$B$11,"",IF(AJ$2&lt;&gt;"Ready",AJ$2,IF(ISNUMBER(AK171),IF((AK171+AL171)*(1+Scenario!$B$12/12)-AM171&lt;0,"INSUFFICIENT FUNDS",(AK171+AL171)*(1+Scenario!$B$12/12)-AM171),"INSUFFICIENT FUNDS")))</f>
        <v/>
      </c>
      <c r="AO171" s="6" t="str">
        <f>IF(AJ171&gt;Scenario!$B$11,"",IF(AJ$2&lt;&gt;"Ready",AJ$2,IF(ISNUMBER(AN171),AO170+AM171,"INSUFFICIENT FUNDS")))</f>
        <v/>
      </c>
      <c r="AP171" t="str">
        <f>IF(AJ171&gt;Scenario!$B$11,"",IF(AJ$2&lt;&gt;"Ready",AJ$2,IF(ISNUMBER(AN171),"OK","INSUFFICIENT FUNDS")))</f>
        <v/>
      </c>
    </row>
    <row r="172" spans="1:42" ht="32.1" customHeight="1" x14ac:dyDescent="0.2">
      <c r="A172">
        <v>168</v>
      </c>
      <c r="B172" s="6" t="str">
        <f>IF(A172&gt;Scenario!$B$11,"",IF(A$2&lt;&gt;"Ready",A$2,IF(G171="OK",E171,"INSUFFICIENT FUNDS")))</f>
        <v/>
      </c>
      <c r="C172" s="6" t="str">
        <f>IF(A172&gt;Scenario!$B$11,"",IF(A$2&lt;&gt;"Ready",A$2,IF(ISNUMBER(B172),IF(AND(A172&gt;=Scenario!$B$10,MOD(A172-Scenario!$B$10,Scenario!$B$18)=0),Scenario!$B$8,0),"INSUFFICIENT FUNDS")))</f>
        <v/>
      </c>
      <c r="D172" s="6" t="str">
        <f>IF(A172&gt;Scenario!$B$11,"",IF(A$2&lt;&gt;"Ready",A$2,IF(ISNUMBER(B172),(B172+C172)*(N('Option A'!$E$14)+N('Option A'!$E$15)+IF(Scenario!$B$13="Gross",N('Option A'!$E$16),0))/12+((N('Option A'!$E$12)+N('Option A'!$E$13))/12+IF(AND(A172&gt;=Scenario!$B$10,MOD(A172-Scenario!$B$10,Scenario!$B$18)=0),N('Option A'!$E$17)*N('Option A'!$E$18)+N('Option A'!$E$20),0)+IF(A172=1,N('Option A'!$E$17)*N('Option A'!$E$19)+N('Option A'!$E$21),0)+IF(A172=Scenario!$B$11,N('Option A'!$E$22),0)),"INSUFFICIENT FUNDS")))</f>
        <v/>
      </c>
      <c r="E172" s="6" t="str">
        <f>IF(A172&gt;Scenario!$B$11,"",IF(A$2&lt;&gt;"Ready",A$2,IF(ISNUMBER(B172),IF((B172+C172)*(1+Scenario!$B$12/12)-D172&lt;0,"INSUFFICIENT FUNDS",(B172+C172)*(1+Scenario!$B$12/12)-D172),"INSUFFICIENT FUNDS")))</f>
        <v/>
      </c>
      <c r="F172" s="6" t="str">
        <f>IF(A172&gt;Scenario!$B$11,"",IF(A$2&lt;&gt;"Ready",A$2,IF(ISNUMBER(E172),F171+D172,"INSUFFICIENT FUNDS")))</f>
        <v/>
      </c>
      <c r="G172" t="str">
        <f>IF(A172&gt;Scenario!$B$11,"",IF(A$2&lt;&gt;"Ready",A$2,IF(ISNUMBER(E172),"OK","INSUFFICIENT FUNDS")))</f>
        <v/>
      </c>
      <c r="H172">
        <v>168</v>
      </c>
      <c r="I172" s="6" t="str">
        <f>IF(H172&gt;Scenario!$B$11,"",IF(H$2&lt;&gt;"Ready",H$2,IF(N171="OK",L171,"INSUFFICIENT FUNDS")))</f>
        <v/>
      </c>
      <c r="J172" s="6" t="str">
        <f>IF(H172&gt;Scenario!$B$11,"",IF(H$2&lt;&gt;"Ready",H$2,IF(ISNUMBER(I172),IF(AND(H172&gt;=Scenario!$B$10,MOD(H172-Scenario!$B$10,Scenario!$B$18)=0),Scenario!$B$8,0),"INSUFFICIENT FUNDS")))</f>
        <v/>
      </c>
      <c r="K172" s="6" t="str">
        <f>IF(H172&gt;Scenario!$B$11,"",IF(H$2&lt;&gt;"Ready",H$2,IF(ISNUMBER(I172),(I172+J172)*(N('Option A'!$E$14)+N('Option A'!$E$15)+IF(Scenario!$B$13="Gross",N('Option A'!$E$16),0))/12+((0+0)/12+IF(AND(H172&gt;=Scenario!$B$10,MOD(H172-Scenario!$B$10,Scenario!$B$18)=0),N('Option A'!$E$17)*N('Option A'!$E$18)+N('Option A'!$E$20),0)+IF(H172=1,N('Option A'!$E$17)*N('Option A'!$E$19)+N('Option A'!$E$21),0)+IF(H172=Scenario!$B$11,N('Option A'!$E$22),0)),"INSUFFICIENT FUNDS")))</f>
        <v/>
      </c>
      <c r="L172" s="6" t="str">
        <f>IF(H172&gt;Scenario!$B$11,"",IF(H$2&lt;&gt;"Ready",H$2,IF(ISNUMBER(I172),IF((I172+J172)*(1+Scenario!$B$12/12)-K172&lt;0,"INSUFFICIENT FUNDS",(I172+J172)*(1+Scenario!$B$12/12)-K172),"INSUFFICIENT FUNDS")))</f>
        <v/>
      </c>
      <c r="M172" s="6" t="str">
        <f>IF(H172&gt;Scenario!$B$11,"",IF(H$2&lt;&gt;"Ready",H$2,IF(ISNUMBER(L172),M171+K172,"INSUFFICIENT FUNDS")))</f>
        <v/>
      </c>
      <c r="N172" t="str">
        <f>IF(H172&gt;Scenario!$B$11,"",IF(H$2&lt;&gt;"Ready",H$2,IF(ISNUMBER(L172),"OK","INSUFFICIENT FUNDS")))</f>
        <v/>
      </c>
      <c r="O172">
        <v>168</v>
      </c>
      <c r="P172" s="6" t="str">
        <f>IF(O172&gt;Scenario!$B$11,"",IF(O$2&lt;&gt;"Ready",O$2,IF(U171="OK",S171,"INSUFFICIENT FUNDS")))</f>
        <v/>
      </c>
      <c r="Q172" s="6" t="str">
        <f>IF(O172&gt;Scenario!$B$11,"",IF(O$2&lt;&gt;"Ready",O$2,IF(ISNUMBER(P172),IF(AND(O172&gt;=Scenario!$B$10,MOD(O172-Scenario!$B$10,Scenario!$B$18)=0),Scenario!$B$8,0),"INSUFFICIENT FUNDS")))</f>
        <v/>
      </c>
      <c r="R172" s="6" t="str">
        <f>IF(O172&gt;Scenario!$B$11,"",IF(O$2&lt;&gt;"Ready",O$2,IF(ISNUMBER(P172),(P172+Q172)*(0+N('Option A'!$E$15)+IF(Scenario!$B$13="Gross",N('Option A'!$E$16),0))/12+((N('Option A'!$E$12)+N('Option A'!$E$13))/12+IF(AND(O172&gt;=Scenario!$B$10,MOD(O172-Scenario!$B$10,Scenario!$B$18)=0),N('Option A'!$E$17)*N('Option A'!$E$18)+N('Option A'!$E$20),0)+IF(O172=1,N('Option A'!$E$17)*N('Option A'!$E$19)+N('Option A'!$E$21),0)+IF(O172=Scenario!$B$11,N('Option A'!$E$22),0)),"INSUFFICIENT FUNDS")))</f>
        <v/>
      </c>
      <c r="S172" s="6" t="str">
        <f>IF(O172&gt;Scenario!$B$11,"",IF(O$2&lt;&gt;"Ready",O$2,IF(ISNUMBER(P172),IF((P172+Q172)*(1+Scenario!$B$12/12)-R172&lt;0,"INSUFFICIENT FUNDS",(P172+Q172)*(1+Scenario!$B$12/12)-R172),"INSUFFICIENT FUNDS")))</f>
        <v/>
      </c>
      <c r="T172" s="6" t="str">
        <f>IF(O172&gt;Scenario!$B$11,"",IF(O$2&lt;&gt;"Ready",O$2,IF(ISNUMBER(S172),T171+R172,"INSUFFICIENT FUNDS")))</f>
        <v/>
      </c>
      <c r="U172" t="str">
        <f>IF(O172&gt;Scenario!$B$11,"",IF(O$2&lt;&gt;"Ready",O$2,IF(ISNUMBER(S172),"OK","INSUFFICIENT FUNDS")))</f>
        <v/>
      </c>
      <c r="V172">
        <v>168</v>
      </c>
      <c r="W172" s="6" t="str">
        <f>IF(V172&gt;Scenario!$B$11,"",IF(V$2&lt;&gt;"Ready",V$2,IF(AB171="OK",Z171,"INSUFFICIENT FUNDS")))</f>
        <v/>
      </c>
      <c r="X172" s="6" t="str">
        <f>IF(V172&gt;Scenario!$B$11,"",IF(V$2&lt;&gt;"Ready",V$2,IF(ISNUMBER(W172),IF(AND(V172&gt;=Scenario!$B$10,MOD(V172-Scenario!$B$10,Scenario!$B$18)=0),Scenario!$B$8,0),"INSUFFICIENT FUNDS")))</f>
        <v/>
      </c>
      <c r="Y172" s="6" t="str">
        <f>IF(V172&gt;Scenario!$B$11,"",IF(V$2&lt;&gt;"Ready",V$2,IF(ISNUMBER(W172),(W172+X172)*(N('Option A'!$E$14)+N('Option A'!$E$15)+IF(Scenario!$B$13="Gross",N('Option A'!$E$16),0))/12+((N('Option A'!$E$12)+N('Option A'!$E$13))/12+IF(AND(V172&gt;=Scenario!$B$10,MOD(V172-Scenario!$B$10,Scenario!$B$18)=0),0*0+0,0)+IF(V172=1,0*0+0,0)+IF(V172=Scenario!$B$11,0,0)),"INSUFFICIENT FUNDS")))</f>
        <v/>
      </c>
      <c r="Z172" s="6" t="str">
        <f>IF(V172&gt;Scenario!$B$11,"",IF(V$2&lt;&gt;"Ready",V$2,IF(ISNUMBER(W172),IF((W172+X172)*(1+Scenario!$B$12/12)-Y172&lt;0,"INSUFFICIENT FUNDS",(W172+X172)*(1+Scenario!$B$12/12)-Y172),"INSUFFICIENT FUNDS")))</f>
        <v/>
      </c>
      <c r="AA172" s="6" t="str">
        <f>IF(V172&gt;Scenario!$B$11,"",IF(V$2&lt;&gt;"Ready",V$2,IF(ISNUMBER(Z172),AA171+Y172,"INSUFFICIENT FUNDS")))</f>
        <v/>
      </c>
      <c r="AB172" t="str">
        <f>IF(V172&gt;Scenario!$B$11,"",IF(V$2&lt;&gt;"Ready",V$2,IF(ISNUMBER(Z172),"OK","INSUFFICIENT FUNDS")))</f>
        <v/>
      </c>
      <c r="AC172">
        <v>168</v>
      </c>
      <c r="AD172" s="6" t="str">
        <f>IF(AC172&gt;Scenario!$B$11,"",IF(AC$2&lt;&gt;"Ready",AC$2,IF(AI171="OK",AG171,"INSUFFICIENT FUNDS")))</f>
        <v/>
      </c>
      <c r="AE172" s="6" t="str">
        <f>IF(AC172&gt;Scenario!$B$11,"",IF(AC$2&lt;&gt;"Ready",AC$2,IF(ISNUMBER(AD172),IF(AND(AC172&gt;=Scenario!$B$10,MOD(AC172-Scenario!$B$10,Scenario!$B$18)=0),Scenario!$B$8,0),"INSUFFICIENT FUNDS")))</f>
        <v/>
      </c>
      <c r="AF172" s="6" t="str">
        <f>IF(AC172&gt;Scenario!$B$11,"",IF(AC$2&lt;&gt;"Ready",AC$2,IF(ISNUMBER(AD172),(AD172+AE172)*(N('Option A'!$E$14)+N('Option A'!$E$15)+IF(Scenario!$B$13="Gross",0,0))/12+((N('Option A'!$E$12)+N('Option A'!$E$13))/12+IF(AND(AC172&gt;=Scenario!$B$10,MOD(AC172-Scenario!$B$10,Scenario!$B$18)=0),N('Option A'!$E$17)*N('Option A'!$E$18)+N('Option A'!$E$20),0)+IF(AC172=1,N('Option A'!$E$17)*N('Option A'!$E$19)+N('Option A'!$E$21),0)+IF(AC172=Scenario!$B$11,N('Option A'!$E$22),0)),"INSUFFICIENT FUNDS")))</f>
        <v/>
      </c>
      <c r="AG172" s="6" t="str">
        <f>IF(AC172&gt;Scenario!$B$11,"",IF(AC$2&lt;&gt;"Ready",AC$2,IF(ISNUMBER(AD172),IF((AD172+AE172)*(1+Scenario!$B$12/12)-AF172&lt;0,"INSUFFICIENT FUNDS",(AD172+AE172)*(1+Scenario!$B$12/12)-AF172),"INSUFFICIENT FUNDS")))</f>
        <v/>
      </c>
      <c r="AH172" s="6" t="str">
        <f>IF(AC172&gt;Scenario!$B$11,"",IF(AC$2&lt;&gt;"Ready",AC$2,IF(ISNUMBER(AG172),AH171+AF172,"INSUFFICIENT FUNDS")))</f>
        <v/>
      </c>
      <c r="AI172" t="str">
        <f>IF(AC172&gt;Scenario!$B$11,"",IF(AC$2&lt;&gt;"Ready",AC$2,IF(ISNUMBER(AG172),"OK","INSUFFICIENT FUNDS")))</f>
        <v/>
      </c>
      <c r="AJ172">
        <v>168</v>
      </c>
      <c r="AK172" s="6" t="str">
        <f>IF(AJ172&gt;Scenario!$B$11,"",IF(AJ$2&lt;&gt;"Ready",AJ$2,IF(AP171="OK",AN171,"INSUFFICIENT FUNDS")))</f>
        <v/>
      </c>
      <c r="AL172" s="6" t="str">
        <f>IF(AJ172&gt;Scenario!$B$11,"",IF(AJ$2&lt;&gt;"Ready",AJ$2,IF(ISNUMBER(AK172),IF(AND(AJ172&gt;=Scenario!$B$10,MOD(AJ172-Scenario!$B$10,Scenario!$B$18)=0),Scenario!$B$8,0),"INSUFFICIENT FUNDS")))</f>
        <v/>
      </c>
      <c r="AM172" s="6" t="str">
        <f>IF(AJ172&gt;Scenario!$B$11,"",IF(AJ$2&lt;&gt;"Ready",AJ$2,IF(ISNUMBER(AK172),(AK172+AL172)*(0+0+IF(Scenario!$B$13="Gross",0,0))/12+((0+0)/12+IF(AND(AJ172&gt;=Scenario!$B$10,MOD(AJ172-Scenario!$B$10,Scenario!$B$18)=0),0*0+0,0)+IF(AJ172=1,0*0+0,0)+IF(AJ172=Scenario!$B$11,0,0)),"INSUFFICIENT FUNDS")))</f>
        <v/>
      </c>
      <c r="AN172" s="6" t="str">
        <f>IF(AJ172&gt;Scenario!$B$11,"",IF(AJ$2&lt;&gt;"Ready",AJ$2,IF(ISNUMBER(AK172),IF((AK172+AL172)*(1+Scenario!$B$12/12)-AM172&lt;0,"INSUFFICIENT FUNDS",(AK172+AL172)*(1+Scenario!$B$12/12)-AM172),"INSUFFICIENT FUNDS")))</f>
        <v/>
      </c>
      <c r="AO172" s="6" t="str">
        <f>IF(AJ172&gt;Scenario!$B$11,"",IF(AJ$2&lt;&gt;"Ready",AJ$2,IF(ISNUMBER(AN172),AO171+AM172,"INSUFFICIENT FUNDS")))</f>
        <v/>
      </c>
      <c r="AP172" t="str">
        <f>IF(AJ172&gt;Scenario!$B$11,"",IF(AJ$2&lt;&gt;"Ready",AJ$2,IF(ISNUMBER(AN172),"OK","INSUFFICIENT FUNDS")))</f>
        <v/>
      </c>
    </row>
    <row r="173" spans="1:42" ht="32.1" customHeight="1" x14ac:dyDescent="0.2">
      <c r="A173">
        <v>169</v>
      </c>
      <c r="B173" s="6" t="str">
        <f>IF(A173&gt;Scenario!$B$11,"",IF(A$2&lt;&gt;"Ready",A$2,IF(G172="OK",E172,"INSUFFICIENT FUNDS")))</f>
        <v/>
      </c>
      <c r="C173" s="6" t="str">
        <f>IF(A173&gt;Scenario!$B$11,"",IF(A$2&lt;&gt;"Ready",A$2,IF(ISNUMBER(B173),IF(AND(A173&gt;=Scenario!$B$10,MOD(A173-Scenario!$B$10,Scenario!$B$18)=0),Scenario!$B$8,0),"INSUFFICIENT FUNDS")))</f>
        <v/>
      </c>
      <c r="D173" s="6" t="str">
        <f>IF(A173&gt;Scenario!$B$11,"",IF(A$2&lt;&gt;"Ready",A$2,IF(ISNUMBER(B173),(B173+C173)*(N('Option A'!$E$14)+N('Option A'!$E$15)+IF(Scenario!$B$13="Gross",N('Option A'!$E$16),0))/12+((N('Option A'!$E$12)+N('Option A'!$E$13))/12+IF(AND(A173&gt;=Scenario!$B$10,MOD(A173-Scenario!$B$10,Scenario!$B$18)=0),N('Option A'!$E$17)*N('Option A'!$E$18)+N('Option A'!$E$20),0)+IF(A173=1,N('Option A'!$E$17)*N('Option A'!$E$19)+N('Option A'!$E$21),0)+IF(A173=Scenario!$B$11,N('Option A'!$E$22),0)),"INSUFFICIENT FUNDS")))</f>
        <v/>
      </c>
      <c r="E173" s="6" t="str">
        <f>IF(A173&gt;Scenario!$B$11,"",IF(A$2&lt;&gt;"Ready",A$2,IF(ISNUMBER(B173),IF((B173+C173)*(1+Scenario!$B$12/12)-D173&lt;0,"INSUFFICIENT FUNDS",(B173+C173)*(1+Scenario!$B$12/12)-D173),"INSUFFICIENT FUNDS")))</f>
        <v/>
      </c>
      <c r="F173" s="6" t="str">
        <f>IF(A173&gt;Scenario!$B$11,"",IF(A$2&lt;&gt;"Ready",A$2,IF(ISNUMBER(E173),F172+D173,"INSUFFICIENT FUNDS")))</f>
        <v/>
      </c>
      <c r="G173" t="str">
        <f>IF(A173&gt;Scenario!$B$11,"",IF(A$2&lt;&gt;"Ready",A$2,IF(ISNUMBER(E173),"OK","INSUFFICIENT FUNDS")))</f>
        <v/>
      </c>
      <c r="H173">
        <v>169</v>
      </c>
      <c r="I173" s="6" t="str">
        <f>IF(H173&gt;Scenario!$B$11,"",IF(H$2&lt;&gt;"Ready",H$2,IF(N172="OK",L172,"INSUFFICIENT FUNDS")))</f>
        <v/>
      </c>
      <c r="J173" s="6" t="str">
        <f>IF(H173&gt;Scenario!$B$11,"",IF(H$2&lt;&gt;"Ready",H$2,IF(ISNUMBER(I173),IF(AND(H173&gt;=Scenario!$B$10,MOD(H173-Scenario!$B$10,Scenario!$B$18)=0),Scenario!$B$8,0),"INSUFFICIENT FUNDS")))</f>
        <v/>
      </c>
      <c r="K173" s="6" t="str">
        <f>IF(H173&gt;Scenario!$B$11,"",IF(H$2&lt;&gt;"Ready",H$2,IF(ISNUMBER(I173),(I173+J173)*(N('Option A'!$E$14)+N('Option A'!$E$15)+IF(Scenario!$B$13="Gross",N('Option A'!$E$16),0))/12+((0+0)/12+IF(AND(H173&gt;=Scenario!$B$10,MOD(H173-Scenario!$B$10,Scenario!$B$18)=0),N('Option A'!$E$17)*N('Option A'!$E$18)+N('Option A'!$E$20),0)+IF(H173=1,N('Option A'!$E$17)*N('Option A'!$E$19)+N('Option A'!$E$21),0)+IF(H173=Scenario!$B$11,N('Option A'!$E$22),0)),"INSUFFICIENT FUNDS")))</f>
        <v/>
      </c>
      <c r="L173" s="6" t="str">
        <f>IF(H173&gt;Scenario!$B$11,"",IF(H$2&lt;&gt;"Ready",H$2,IF(ISNUMBER(I173),IF((I173+J173)*(1+Scenario!$B$12/12)-K173&lt;0,"INSUFFICIENT FUNDS",(I173+J173)*(1+Scenario!$B$12/12)-K173),"INSUFFICIENT FUNDS")))</f>
        <v/>
      </c>
      <c r="M173" s="6" t="str">
        <f>IF(H173&gt;Scenario!$B$11,"",IF(H$2&lt;&gt;"Ready",H$2,IF(ISNUMBER(L173),M172+K173,"INSUFFICIENT FUNDS")))</f>
        <v/>
      </c>
      <c r="N173" t="str">
        <f>IF(H173&gt;Scenario!$B$11,"",IF(H$2&lt;&gt;"Ready",H$2,IF(ISNUMBER(L173),"OK","INSUFFICIENT FUNDS")))</f>
        <v/>
      </c>
      <c r="O173">
        <v>169</v>
      </c>
      <c r="P173" s="6" t="str">
        <f>IF(O173&gt;Scenario!$B$11,"",IF(O$2&lt;&gt;"Ready",O$2,IF(U172="OK",S172,"INSUFFICIENT FUNDS")))</f>
        <v/>
      </c>
      <c r="Q173" s="6" t="str">
        <f>IF(O173&gt;Scenario!$B$11,"",IF(O$2&lt;&gt;"Ready",O$2,IF(ISNUMBER(P173),IF(AND(O173&gt;=Scenario!$B$10,MOD(O173-Scenario!$B$10,Scenario!$B$18)=0),Scenario!$B$8,0),"INSUFFICIENT FUNDS")))</f>
        <v/>
      </c>
      <c r="R173" s="6" t="str">
        <f>IF(O173&gt;Scenario!$B$11,"",IF(O$2&lt;&gt;"Ready",O$2,IF(ISNUMBER(P173),(P173+Q173)*(0+N('Option A'!$E$15)+IF(Scenario!$B$13="Gross",N('Option A'!$E$16),0))/12+((N('Option A'!$E$12)+N('Option A'!$E$13))/12+IF(AND(O173&gt;=Scenario!$B$10,MOD(O173-Scenario!$B$10,Scenario!$B$18)=0),N('Option A'!$E$17)*N('Option A'!$E$18)+N('Option A'!$E$20),0)+IF(O173=1,N('Option A'!$E$17)*N('Option A'!$E$19)+N('Option A'!$E$21),0)+IF(O173=Scenario!$B$11,N('Option A'!$E$22),0)),"INSUFFICIENT FUNDS")))</f>
        <v/>
      </c>
      <c r="S173" s="6" t="str">
        <f>IF(O173&gt;Scenario!$B$11,"",IF(O$2&lt;&gt;"Ready",O$2,IF(ISNUMBER(P173),IF((P173+Q173)*(1+Scenario!$B$12/12)-R173&lt;0,"INSUFFICIENT FUNDS",(P173+Q173)*(1+Scenario!$B$12/12)-R173),"INSUFFICIENT FUNDS")))</f>
        <v/>
      </c>
      <c r="T173" s="6" t="str">
        <f>IF(O173&gt;Scenario!$B$11,"",IF(O$2&lt;&gt;"Ready",O$2,IF(ISNUMBER(S173),T172+R173,"INSUFFICIENT FUNDS")))</f>
        <v/>
      </c>
      <c r="U173" t="str">
        <f>IF(O173&gt;Scenario!$B$11,"",IF(O$2&lt;&gt;"Ready",O$2,IF(ISNUMBER(S173),"OK","INSUFFICIENT FUNDS")))</f>
        <v/>
      </c>
      <c r="V173">
        <v>169</v>
      </c>
      <c r="W173" s="6" t="str">
        <f>IF(V173&gt;Scenario!$B$11,"",IF(V$2&lt;&gt;"Ready",V$2,IF(AB172="OK",Z172,"INSUFFICIENT FUNDS")))</f>
        <v/>
      </c>
      <c r="X173" s="6" t="str">
        <f>IF(V173&gt;Scenario!$B$11,"",IF(V$2&lt;&gt;"Ready",V$2,IF(ISNUMBER(W173),IF(AND(V173&gt;=Scenario!$B$10,MOD(V173-Scenario!$B$10,Scenario!$B$18)=0),Scenario!$B$8,0),"INSUFFICIENT FUNDS")))</f>
        <v/>
      </c>
      <c r="Y173" s="6" t="str">
        <f>IF(V173&gt;Scenario!$B$11,"",IF(V$2&lt;&gt;"Ready",V$2,IF(ISNUMBER(W173),(W173+X173)*(N('Option A'!$E$14)+N('Option A'!$E$15)+IF(Scenario!$B$13="Gross",N('Option A'!$E$16),0))/12+((N('Option A'!$E$12)+N('Option A'!$E$13))/12+IF(AND(V173&gt;=Scenario!$B$10,MOD(V173-Scenario!$B$10,Scenario!$B$18)=0),0*0+0,0)+IF(V173=1,0*0+0,0)+IF(V173=Scenario!$B$11,0,0)),"INSUFFICIENT FUNDS")))</f>
        <v/>
      </c>
      <c r="Z173" s="6" t="str">
        <f>IF(V173&gt;Scenario!$B$11,"",IF(V$2&lt;&gt;"Ready",V$2,IF(ISNUMBER(W173),IF((W173+X173)*(1+Scenario!$B$12/12)-Y173&lt;0,"INSUFFICIENT FUNDS",(W173+X173)*(1+Scenario!$B$12/12)-Y173),"INSUFFICIENT FUNDS")))</f>
        <v/>
      </c>
      <c r="AA173" s="6" t="str">
        <f>IF(V173&gt;Scenario!$B$11,"",IF(V$2&lt;&gt;"Ready",V$2,IF(ISNUMBER(Z173),AA172+Y173,"INSUFFICIENT FUNDS")))</f>
        <v/>
      </c>
      <c r="AB173" t="str">
        <f>IF(V173&gt;Scenario!$B$11,"",IF(V$2&lt;&gt;"Ready",V$2,IF(ISNUMBER(Z173),"OK","INSUFFICIENT FUNDS")))</f>
        <v/>
      </c>
      <c r="AC173">
        <v>169</v>
      </c>
      <c r="AD173" s="6" t="str">
        <f>IF(AC173&gt;Scenario!$B$11,"",IF(AC$2&lt;&gt;"Ready",AC$2,IF(AI172="OK",AG172,"INSUFFICIENT FUNDS")))</f>
        <v/>
      </c>
      <c r="AE173" s="6" t="str">
        <f>IF(AC173&gt;Scenario!$B$11,"",IF(AC$2&lt;&gt;"Ready",AC$2,IF(ISNUMBER(AD173),IF(AND(AC173&gt;=Scenario!$B$10,MOD(AC173-Scenario!$B$10,Scenario!$B$18)=0),Scenario!$B$8,0),"INSUFFICIENT FUNDS")))</f>
        <v/>
      </c>
      <c r="AF173" s="6" t="str">
        <f>IF(AC173&gt;Scenario!$B$11,"",IF(AC$2&lt;&gt;"Ready",AC$2,IF(ISNUMBER(AD173),(AD173+AE173)*(N('Option A'!$E$14)+N('Option A'!$E$15)+IF(Scenario!$B$13="Gross",0,0))/12+((N('Option A'!$E$12)+N('Option A'!$E$13))/12+IF(AND(AC173&gt;=Scenario!$B$10,MOD(AC173-Scenario!$B$10,Scenario!$B$18)=0),N('Option A'!$E$17)*N('Option A'!$E$18)+N('Option A'!$E$20),0)+IF(AC173=1,N('Option A'!$E$17)*N('Option A'!$E$19)+N('Option A'!$E$21),0)+IF(AC173=Scenario!$B$11,N('Option A'!$E$22),0)),"INSUFFICIENT FUNDS")))</f>
        <v/>
      </c>
      <c r="AG173" s="6" t="str">
        <f>IF(AC173&gt;Scenario!$B$11,"",IF(AC$2&lt;&gt;"Ready",AC$2,IF(ISNUMBER(AD173),IF((AD173+AE173)*(1+Scenario!$B$12/12)-AF173&lt;0,"INSUFFICIENT FUNDS",(AD173+AE173)*(1+Scenario!$B$12/12)-AF173),"INSUFFICIENT FUNDS")))</f>
        <v/>
      </c>
      <c r="AH173" s="6" t="str">
        <f>IF(AC173&gt;Scenario!$B$11,"",IF(AC$2&lt;&gt;"Ready",AC$2,IF(ISNUMBER(AG173),AH172+AF173,"INSUFFICIENT FUNDS")))</f>
        <v/>
      </c>
      <c r="AI173" t="str">
        <f>IF(AC173&gt;Scenario!$B$11,"",IF(AC$2&lt;&gt;"Ready",AC$2,IF(ISNUMBER(AG173),"OK","INSUFFICIENT FUNDS")))</f>
        <v/>
      </c>
      <c r="AJ173">
        <v>169</v>
      </c>
      <c r="AK173" s="6" t="str">
        <f>IF(AJ173&gt;Scenario!$B$11,"",IF(AJ$2&lt;&gt;"Ready",AJ$2,IF(AP172="OK",AN172,"INSUFFICIENT FUNDS")))</f>
        <v/>
      </c>
      <c r="AL173" s="6" t="str">
        <f>IF(AJ173&gt;Scenario!$B$11,"",IF(AJ$2&lt;&gt;"Ready",AJ$2,IF(ISNUMBER(AK173),IF(AND(AJ173&gt;=Scenario!$B$10,MOD(AJ173-Scenario!$B$10,Scenario!$B$18)=0),Scenario!$B$8,0),"INSUFFICIENT FUNDS")))</f>
        <v/>
      </c>
      <c r="AM173" s="6" t="str">
        <f>IF(AJ173&gt;Scenario!$B$11,"",IF(AJ$2&lt;&gt;"Ready",AJ$2,IF(ISNUMBER(AK173),(AK173+AL173)*(0+0+IF(Scenario!$B$13="Gross",0,0))/12+((0+0)/12+IF(AND(AJ173&gt;=Scenario!$B$10,MOD(AJ173-Scenario!$B$10,Scenario!$B$18)=0),0*0+0,0)+IF(AJ173=1,0*0+0,0)+IF(AJ173=Scenario!$B$11,0,0)),"INSUFFICIENT FUNDS")))</f>
        <v/>
      </c>
      <c r="AN173" s="6" t="str">
        <f>IF(AJ173&gt;Scenario!$B$11,"",IF(AJ$2&lt;&gt;"Ready",AJ$2,IF(ISNUMBER(AK173),IF((AK173+AL173)*(1+Scenario!$B$12/12)-AM173&lt;0,"INSUFFICIENT FUNDS",(AK173+AL173)*(1+Scenario!$B$12/12)-AM173),"INSUFFICIENT FUNDS")))</f>
        <v/>
      </c>
      <c r="AO173" s="6" t="str">
        <f>IF(AJ173&gt;Scenario!$B$11,"",IF(AJ$2&lt;&gt;"Ready",AJ$2,IF(ISNUMBER(AN173),AO172+AM173,"INSUFFICIENT FUNDS")))</f>
        <v/>
      </c>
      <c r="AP173" t="str">
        <f>IF(AJ173&gt;Scenario!$B$11,"",IF(AJ$2&lt;&gt;"Ready",AJ$2,IF(ISNUMBER(AN173),"OK","INSUFFICIENT FUNDS")))</f>
        <v/>
      </c>
    </row>
    <row r="174" spans="1:42" ht="32.1" customHeight="1" x14ac:dyDescent="0.2">
      <c r="A174">
        <v>170</v>
      </c>
      <c r="B174" s="6" t="str">
        <f>IF(A174&gt;Scenario!$B$11,"",IF(A$2&lt;&gt;"Ready",A$2,IF(G173="OK",E173,"INSUFFICIENT FUNDS")))</f>
        <v/>
      </c>
      <c r="C174" s="6" t="str">
        <f>IF(A174&gt;Scenario!$B$11,"",IF(A$2&lt;&gt;"Ready",A$2,IF(ISNUMBER(B174),IF(AND(A174&gt;=Scenario!$B$10,MOD(A174-Scenario!$B$10,Scenario!$B$18)=0),Scenario!$B$8,0),"INSUFFICIENT FUNDS")))</f>
        <v/>
      </c>
      <c r="D174" s="6" t="str">
        <f>IF(A174&gt;Scenario!$B$11,"",IF(A$2&lt;&gt;"Ready",A$2,IF(ISNUMBER(B174),(B174+C174)*(N('Option A'!$E$14)+N('Option A'!$E$15)+IF(Scenario!$B$13="Gross",N('Option A'!$E$16),0))/12+((N('Option A'!$E$12)+N('Option A'!$E$13))/12+IF(AND(A174&gt;=Scenario!$B$10,MOD(A174-Scenario!$B$10,Scenario!$B$18)=0),N('Option A'!$E$17)*N('Option A'!$E$18)+N('Option A'!$E$20),0)+IF(A174=1,N('Option A'!$E$17)*N('Option A'!$E$19)+N('Option A'!$E$21),0)+IF(A174=Scenario!$B$11,N('Option A'!$E$22),0)),"INSUFFICIENT FUNDS")))</f>
        <v/>
      </c>
      <c r="E174" s="6" t="str">
        <f>IF(A174&gt;Scenario!$B$11,"",IF(A$2&lt;&gt;"Ready",A$2,IF(ISNUMBER(B174),IF((B174+C174)*(1+Scenario!$B$12/12)-D174&lt;0,"INSUFFICIENT FUNDS",(B174+C174)*(1+Scenario!$B$12/12)-D174),"INSUFFICIENT FUNDS")))</f>
        <v/>
      </c>
      <c r="F174" s="6" t="str">
        <f>IF(A174&gt;Scenario!$B$11,"",IF(A$2&lt;&gt;"Ready",A$2,IF(ISNUMBER(E174),F173+D174,"INSUFFICIENT FUNDS")))</f>
        <v/>
      </c>
      <c r="G174" t="str">
        <f>IF(A174&gt;Scenario!$B$11,"",IF(A$2&lt;&gt;"Ready",A$2,IF(ISNUMBER(E174),"OK","INSUFFICIENT FUNDS")))</f>
        <v/>
      </c>
      <c r="H174">
        <v>170</v>
      </c>
      <c r="I174" s="6" t="str">
        <f>IF(H174&gt;Scenario!$B$11,"",IF(H$2&lt;&gt;"Ready",H$2,IF(N173="OK",L173,"INSUFFICIENT FUNDS")))</f>
        <v/>
      </c>
      <c r="J174" s="6" t="str">
        <f>IF(H174&gt;Scenario!$B$11,"",IF(H$2&lt;&gt;"Ready",H$2,IF(ISNUMBER(I174),IF(AND(H174&gt;=Scenario!$B$10,MOD(H174-Scenario!$B$10,Scenario!$B$18)=0),Scenario!$B$8,0),"INSUFFICIENT FUNDS")))</f>
        <v/>
      </c>
      <c r="K174" s="6" t="str">
        <f>IF(H174&gt;Scenario!$B$11,"",IF(H$2&lt;&gt;"Ready",H$2,IF(ISNUMBER(I174),(I174+J174)*(N('Option A'!$E$14)+N('Option A'!$E$15)+IF(Scenario!$B$13="Gross",N('Option A'!$E$16),0))/12+((0+0)/12+IF(AND(H174&gt;=Scenario!$B$10,MOD(H174-Scenario!$B$10,Scenario!$B$18)=0),N('Option A'!$E$17)*N('Option A'!$E$18)+N('Option A'!$E$20),0)+IF(H174=1,N('Option A'!$E$17)*N('Option A'!$E$19)+N('Option A'!$E$21),0)+IF(H174=Scenario!$B$11,N('Option A'!$E$22),0)),"INSUFFICIENT FUNDS")))</f>
        <v/>
      </c>
      <c r="L174" s="6" t="str">
        <f>IF(H174&gt;Scenario!$B$11,"",IF(H$2&lt;&gt;"Ready",H$2,IF(ISNUMBER(I174),IF((I174+J174)*(1+Scenario!$B$12/12)-K174&lt;0,"INSUFFICIENT FUNDS",(I174+J174)*(1+Scenario!$B$12/12)-K174),"INSUFFICIENT FUNDS")))</f>
        <v/>
      </c>
      <c r="M174" s="6" t="str">
        <f>IF(H174&gt;Scenario!$B$11,"",IF(H$2&lt;&gt;"Ready",H$2,IF(ISNUMBER(L174),M173+K174,"INSUFFICIENT FUNDS")))</f>
        <v/>
      </c>
      <c r="N174" t="str">
        <f>IF(H174&gt;Scenario!$B$11,"",IF(H$2&lt;&gt;"Ready",H$2,IF(ISNUMBER(L174),"OK","INSUFFICIENT FUNDS")))</f>
        <v/>
      </c>
      <c r="O174">
        <v>170</v>
      </c>
      <c r="P174" s="6" t="str">
        <f>IF(O174&gt;Scenario!$B$11,"",IF(O$2&lt;&gt;"Ready",O$2,IF(U173="OK",S173,"INSUFFICIENT FUNDS")))</f>
        <v/>
      </c>
      <c r="Q174" s="6" t="str">
        <f>IF(O174&gt;Scenario!$B$11,"",IF(O$2&lt;&gt;"Ready",O$2,IF(ISNUMBER(P174),IF(AND(O174&gt;=Scenario!$B$10,MOD(O174-Scenario!$B$10,Scenario!$B$18)=0),Scenario!$B$8,0),"INSUFFICIENT FUNDS")))</f>
        <v/>
      </c>
      <c r="R174" s="6" t="str">
        <f>IF(O174&gt;Scenario!$B$11,"",IF(O$2&lt;&gt;"Ready",O$2,IF(ISNUMBER(P174),(P174+Q174)*(0+N('Option A'!$E$15)+IF(Scenario!$B$13="Gross",N('Option A'!$E$16),0))/12+((N('Option A'!$E$12)+N('Option A'!$E$13))/12+IF(AND(O174&gt;=Scenario!$B$10,MOD(O174-Scenario!$B$10,Scenario!$B$18)=0),N('Option A'!$E$17)*N('Option A'!$E$18)+N('Option A'!$E$20),0)+IF(O174=1,N('Option A'!$E$17)*N('Option A'!$E$19)+N('Option A'!$E$21),0)+IF(O174=Scenario!$B$11,N('Option A'!$E$22),0)),"INSUFFICIENT FUNDS")))</f>
        <v/>
      </c>
      <c r="S174" s="6" t="str">
        <f>IF(O174&gt;Scenario!$B$11,"",IF(O$2&lt;&gt;"Ready",O$2,IF(ISNUMBER(P174),IF((P174+Q174)*(1+Scenario!$B$12/12)-R174&lt;0,"INSUFFICIENT FUNDS",(P174+Q174)*(1+Scenario!$B$12/12)-R174),"INSUFFICIENT FUNDS")))</f>
        <v/>
      </c>
      <c r="T174" s="6" t="str">
        <f>IF(O174&gt;Scenario!$B$11,"",IF(O$2&lt;&gt;"Ready",O$2,IF(ISNUMBER(S174),T173+R174,"INSUFFICIENT FUNDS")))</f>
        <v/>
      </c>
      <c r="U174" t="str">
        <f>IF(O174&gt;Scenario!$B$11,"",IF(O$2&lt;&gt;"Ready",O$2,IF(ISNUMBER(S174),"OK","INSUFFICIENT FUNDS")))</f>
        <v/>
      </c>
      <c r="V174">
        <v>170</v>
      </c>
      <c r="W174" s="6" t="str">
        <f>IF(V174&gt;Scenario!$B$11,"",IF(V$2&lt;&gt;"Ready",V$2,IF(AB173="OK",Z173,"INSUFFICIENT FUNDS")))</f>
        <v/>
      </c>
      <c r="X174" s="6" t="str">
        <f>IF(V174&gt;Scenario!$B$11,"",IF(V$2&lt;&gt;"Ready",V$2,IF(ISNUMBER(W174),IF(AND(V174&gt;=Scenario!$B$10,MOD(V174-Scenario!$B$10,Scenario!$B$18)=0),Scenario!$B$8,0),"INSUFFICIENT FUNDS")))</f>
        <v/>
      </c>
      <c r="Y174" s="6" t="str">
        <f>IF(V174&gt;Scenario!$B$11,"",IF(V$2&lt;&gt;"Ready",V$2,IF(ISNUMBER(W174),(W174+X174)*(N('Option A'!$E$14)+N('Option A'!$E$15)+IF(Scenario!$B$13="Gross",N('Option A'!$E$16),0))/12+((N('Option A'!$E$12)+N('Option A'!$E$13))/12+IF(AND(V174&gt;=Scenario!$B$10,MOD(V174-Scenario!$B$10,Scenario!$B$18)=0),0*0+0,0)+IF(V174=1,0*0+0,0)+IF(V174=Scenario!$B$11,0,0)),"INSUFFICIENT FUNDS")))</f>
        <v/>
      </c>
      <c r="Z174" s="6" t="str">
        <f>IF(V174&gt;Scenario!$B$11,"",IF(V$2&lt;&gt;"Ready",V$2,IF(ISNUMBER(W174),IF((W174+X174)*(1+Scenario!$B$12/12)-Y174&lt;0,"INSUFFICIENT FUNDS",(W174+X174)*(1+Scenario!$B$12/12)-Y174),"INSUFFICIENT FUNDS")))</f>
        <v/>
      </c>
      <c r="AA174" s="6" t="str">
        <f>IF(V174&gt;Scenario!$B$11,"",IF(V$2&lt;&gt;"Ready",V$2,IF(ISNUMBER(Z174),AA173+Y174,"INSUFFICIENT FUNDS")))</f>
        <v/>
      </c>
      <c r="AB174" t="str">
        <f>IF(V174&gt;Scenario!$B$11,"",IF(V$2&lt;&gt;"Ready",V$2,IF(ISNUMBER(Z174),"OK","INSUFFICIENT FUNDS")))</f>
        <v/>
      </c>
      <c r="AC174">
        <v>170</v>
      </c>
      <c r="AD174" s="6" t="str">
        <f>IF(AC174&gt;Scenario!$B$11,"",IF(AC$2&lt;&gt;"Ready",AC$2,IF(AI173="OK",AG173,"INSUFFICIENT FUNDS")))</f>
        <v/>
      </c>
      <c r="AE174" s="6" t="str">
        <f>IF(AC174&gt;Scenario!$B$11,"",IF(AC$2&lt;&gt;"Ready",AC$2,IF(ISNUMBER(AD174),IF(AND(AC174&gt;=Scenario!$B$10,MOD(AC174-Scenario!$B$10,Scenario!$B$18)=0),Scenario!$B$8,0),"INSUFFICIENT FUNDS")))</f>
        <v/>
      </c>
      <c r="AF174" s="6" t="str">
        <f>IF(AC174&gt;Scenario!$B$11,"",IF(AC$2&lt;&gt;"Ready",AC$2,IF(ISNUMBER(AD174),(AD174+AE174)*(N('Option A'!$E$14)+N('Option A'!$E$15)+IF(Scenario!$B$13="Gross",0,0))/12+((N('Option A'!$E$12)+N('Option A'!$E$13))/12+IF(AND(AC174&gt;=Scenario!$B$10,MOD(AC174-Scenario!$B$10,Scenario!$B$18)=0),N('Option A'!$E$17)*N('Option A'!$E$18)+N('Option A'!$E$20),0)+IF(AC174=1,N('Option A'!$E$17)*N('Option A'!$E$19)+N('Option A'!$E$21),0)+IF(AC174=Scenario!$B$11,N('Option A'!$E$22),0)),"INSUFFICIENT FUNDS")))</f>
        <v/>
      </c>
      <c r="AG174" s="6" t="str">
        <f>IF(AC174&gt;Scenario!$B$11,"",IF(AC$2&lt;&gt;"Ready",AC$2,IF(ISNUMBER(AD174),IF((AD174+AE174)*(1+Scenario!$B$12/12)-AF174&lt;0,"INSUFFICIENT FUNDS",(AD174+AE174)*(1+Scenario!$B$12/12)-AF174),"INSUFFICIENT FUNDS")))</f>
        <v/>
      </c>
      <c r="AH174" s="6" t="str">
        <f>IF(AC174&gt;Scenario!$B$11,"",IF(AC$2&lt;&gt;"Ready",AC$2,IF(ISNUMBER(AG174),AH173+AF174,"INSUFFICIENT FUNDS")))</f>
        <v/>
      </c>
      <c r="AI174" t="str">
        <f>IF(AC174&gt;Scenario!$B$11,"",IF(AC$2&lt;&gt;"Ready",AC$2,IF(ISNUMBER(AG174),"OK","INSUFFICIENT FUNDS")))</f>
        <v/>
      </c>
      <c r="AJ174">
        <v>170</v>
      </c>
      <c r="AK174" s="6" t="str">
        <f>IF(AJ174&gt;Scenario!$B$11,"",IF(AJ$2&lt;&gt;"Ready",AJ$2,IF(AP173="OK",AN173,"INSUFFICIENT FUNDS")))</f>
        <v/>
      </c>
      <c r="AL174" s="6" t="str">
        <f>IF(AJ174&gt;Scenario!$B$11,"",IF(AJ$2&lt;&gt;"Ready",AJ$2,IF(ISNUMBER(AK174),IF(AND(AJ174&gt;=Scenario!$B$10,MOD(AJ174-Scenario!$B$10,Scenario!$B$18)=0),Scenario!$B$8,0),"INSUFFICIENT FUNDS")))</f>
        <v/>
      </c>
      <c r="AM174" s="6" t="str">
        <f>IF(AJ174&gt;Scenario!$B$11,"",IF(AJ$2&lt;&gt;"Ready",AJ$2,IF(ISNUMBER(AK174),(AK174+AL174)*(0+0+IF(Scenario!$B$13="Gross",0,0))/12+((0+0)/12+IF(AND(AJ174&gt;=Scenario!$B$10,MOD(AJ174-Scenario!$B$10,Scenario!$B$18)=0),0*0+0,0)+IF(AJ174=1,0*0+0,0)+IF(AJ174=Scenario!$B$11,0,0)),"INSUFFICIENT FUNDS")))</f>
        <v/>
      </c>
      <c r="AN174" s="6" t="str">
        <f>IF(AJ174&gt;Scenario!$B$11,"",IF(AJ$2&lt;&gt;"Ready",AJ$2,IF(ISNUMBER(AK174),IF((AK174+AL174)*(1+Scenario!$B$12/12)-AM174&lt;0,"INSUFFICIENT FUNDS",(AK174+AL174)*(1+Scenario!$B$12/12)-AM174),"INSUFFICIENT FUNDS")))</f>
        <v/>
      </c>
      <c r="AO174" s="6" t="str">
        <f>IF(AJ174&gt;Scenario!$B$11,"",IF(AJ$2&lt;&gt;"Ready",AJ$2,IF(ISNUMBER(AN174),AO173+AM174,"INSUFFICIENT FUNDS")))</f>
        <v/>
      </c>
      <c r="AP174" t="str">
        <f>IF(AJ174&gt;Scenario!$B$11,"",IF(AJ$2&lt;&gt;"Ready",AJ$2,IF(ISNUMBER(AN174),"OK","INSUFFICIENT FUNDS")))</f>
        <v/>
      </c>
    </row>
    <row r="175" spans="1:42" ht="32.1" customHeight="1" x14ac:dyDescent="0.2">
      <c r="A175">
        <v>171</v>
      </c>
      <c r="B175" s="6" t="str">
        <f>IF(A175&gt;Scenario!$B$11,"",IF(A$2&lt;&gt;"Ready",A$2,IF(G174="OK",E174,"INSUFFICIENT FUNDS")))</f>
        <v/>
      </c>
      <c r="C175" s="6" t="str">
        <f>IF(A175&gt;Scenario!$B$11,"",IF(A$2&lt;&gt;"Ready",A$2,IF(ISNUMBER(B175),IF(AND(A175&gt;=Scenario!$B$10,MOD(A175-Scenario!$B$10,Scenario!$B$18)=0),Scenario!$B$8,0),"INSUFFICIENT FUNDS")))</f>
        <v/>
      </c>
      <c r="D175" s="6" t="str">
        <f>IF(A175&gt;Scenario!$B$11,"",IF(A$2&lt;&gt;"Ready",A$2,IF(ISNUMBER(B175),(B175+C175)*(N('Option A'!$E$14)+N('Option A'!$E$15)+IF(Scenario!$B$13="Gross",N('Option A'!$E$16),0))/12+((N('Option A'!$E$12)+N('Option A'!$E$13))/12+IF(AND(A175&gt;=Scenario!$B$10,MOD(A175-Scenario!$B$10,Scenario!$B$18)=0),N('Option A'!$E$17)*N('Option A'!$E$18)+N('Option A'!$E$20),0)+IF(A175=1,N('Option A'!$E$17)*N('Option A'!$E$19)+N('Option A'!$E$21),0)+IF(A175=Scenario!$B$11,N('Option A'!$E$22),0)),"INSUFFICIENT FUNDS")))</f>
        <v/>
      </c>
      <c r="E175" s="6" t="str">
        <f>IF(A175&gt;Scenario!$B$11,"",IF(A$2&lt;&gt;"Ready",A$2,IF(ISNUMBER(B175),IF((B175+C175)*(1+Scenario!$B$12/12)-D175&lt;0,"INSUFFICIENT FUNDS",(B175+C175)*(1+Scenario!$B$12/12)-D175),"INSUFFICIENT FUNDS")))</f>
        <v/>
      </c>
      <c r="F175" s="6" t="str">
        <f>IF(A175&gt;Scenario!$B$11,"",IF(A$2&lt;&gt;"Ready",A$2,IF(ISNUMBER(E175),F174+D175,"INSUFFICIENT FUNDS")))</f>
        <v/>
      </c>
      <c r="G175" t="str">
        <f>IF(A175&gt;Scenario!$B$11,"",IF(A$2&lt;&gt;"Ready",A$2,IF(ISNUMBER(E175),"OK","INSUFFICIENT FUNDS")))</f>
        <v/>
      </c>
      <c r="H175">
        <v>171</v>
      </c>
      <c r="I175" s="6" t="str">
        <f>IF(H175&gt;Scenario!$B$11,"",IF(H$2&lt;&gt;"Ready",H$2,IF(N174="OK",L174,"INSUFFICIENT FUNDS")))</f>
        <v/>
      </c>
      <c r="J175" s="6" t="str">
        <f>IF(H175&gt;Scenario!$B$11,"",IF(H$2&lt;&gt;"Ready",H$2,IF(ISNUMBER(I175),IF(AND(H175&gt;=Scenario!$B$10,MOD(H175-Scenario!$B$10,Scenario!$B$18)=0),Scenario!$B$8,0),"INSUFFICIENT FUNDS")))</f>
        <v/>
      </c>
      <c r="K175" s="6" t="str">
        <f>IF(H175&gt;Scenario!$B$11,"",IF(H$2&lt;&gt;"Ready",H$2,IF(ISNUMBER(I175),(I175+J175)*(N('Option A'!$E$14)+N('Option A'!$E$15)+IF(Scenario!$B$13="Gross",N('Option A'!$E$16),0))/12+((0+0)/12+IF(AND(H175&gt;=Scenario!$B$10,MOD(H175-Scenario!$B$10,Scenario!$B$18)=0),N('Option A'!$E$17)*N('Option A'!$E$18)+N('Option A'!$E$20),0)+IF(H175=1,N('Option A'!$E$17)*N('Option A'!$E$19)+N('Option A'!$E$21),0)+IF(H175=Scenario!$B$11,N('Option A'!$E$22),0)),"INSUFFICIENT FUNDS")))</f>
        <v/>
      </c>
      <c r="L175" s="6" t="str">
        <f>IF(H175&gt;Scenario!$B$11,"",IF(H$2&lt;&gt;"Ready",H$2,IF(ISNUMBER(I175),IF((I175+J175)*(1+Scenario!$B$12/12)-K175&lt;0,"INSUFFICIENT FUNDS",(I175+J175)*(1+Scenario!$B$12/12)-K175),"INSUFFICIENT FUNDS")))</f>
        <v/>
      </c>
      <c r="M175" s="6" t="str">
        <f>IF(H175&gt;Scenario!$B$11,"",IF(H$2&lt;&gt;"Ready",H$2,IF(ISNUMBER(L175),M174+K175,"INSUFFICIENT FUNDS")))</f>
        <v/>
      </c>
      <c r="N175" t="str">
        <f>IF(H175&gt;Scenario!$B$11,"",IF(H$2&lt;&gt;"Ready",H$2,IF(ISNUMBER(L175),"OK","INSUFFICIENT FUNDS")))</f>
        <v/>
      </c>
      <c r="O175">
        <v>171</v>
      </c>
      <c r="P175" s="6" t="str">
        <f>IF(O175&gt;Scenario!$B$11,"",IF(O$2&lt;&gt;"Ready",O$2,IF(U174="OK",S174,"INSUFFICIENT FUNDS")))</f>
        <v/>
      </c>
      <c r="Q175" s="6" t="str">
        <f>IF(O175&gt;Scenario!$B$11,"",IF(O$2&lt;&gt;"Ready",O$2,IF(ISNUMBER(P175),IF(AND(O175&gt;=Scenario!$B$10,MOD(O175-Scenario!$B$10,Scenario!$B$18)=0),Scenario!$B$8,0),"INSUFFICIENT FUNDS")))</f>
        <v/>
      </c>
      <c r="R175" s="6" t="str">
        <f>IF(O175&gt;Scenario!$B$11,"",IF(O$2&lt;&gt;"Ready",O$2,IF(ISNUMBER(P175),(P175+Q175)*(0+N('Option A'!$E$15)+IF(Scenario!$B$13="Gross",N('Option A'!$E$16),0))/12+((N('Option A'!$E$12)+N('Option A'!$E$13))/12+IF(AND(O175&gt;=Scenario!$B$10,MOD(O175-Scenario!$B$10,Scenario!$B$18)=0),N('Option A'!$E$17)*N('Option A'!$E$18)+N('Option A'!$E$20),0)+IF(O175=1,N('Option A'!$E$17)*N('Option A'!$E$19)+N('Option A'!$E$21),0)+IF(O175=Scenario!$B$11,N('Option A'!$E$22),0)),"INSUFFICIENT FUNDS")))</f>
        <v/>
      </c>
      <c r="S175" s="6" t="str">
        <f>IF(O175&gt;Scenario!$B$11,"",IF(O$2&lt;&gt;"Ready",O$2,IF(ISNUMBER(P175),IF((P175+Q175)*(1+Scenario!$B$12/12)-R175&lt;0,"INSUFFICIENT FUNDS",(P175+Q175)*(1+Scenario!$B$12/12)-R175),"INSUFFICIENT FUNDS")))</f>
        <v/>
      </c>
      <c r="T175" s="6" t="str">
        <f>IF(O175&gt;Scenario!$B$11,"",IF(O$2&lt;&gt;"Ready",O$2,IF(ISNUMBER(S175),T174+R175,"INSUFFICIENT FUNDS")))</f>
        <v/>
      </c>
      <c r="U175" t="str">
        <f>IF(O175&gt;Scenario!$B$11,"",IF(O$2&lt;&gt;"Ready",O$2,IF(ISNUMBER(S175),"OK","INSUFFICIENT FUNDS")))</f>
        <v/>
      </c>
      <c r="V175">
        <v>171</v>
      </c>
      <c r="W175" s="6" t="str">
        <f>IF(V175&gt;Scenario!$B$11,"",IF(V$2&lt;&gt;"Ready",V$2,IF(AB174="OK",Z174,"INSUFFICIENT FUNDS")))</f>
        <v/>
      </c>
      <c r="X175" s="6" t="str">
        <f>IF(V175&gt;Scenario!$B$11,"",IF(V$2&lt;&gt;"Ready",V$2,IF(ISNUMBER(W175),IF(AND(V175&gt;=Scenario!$B$10,MOD(V175-Scenario!$B$10,Scenario!$B$18)=0),Scenario!$B$8,0),"INSUFFICIENT FUNDS")))</f>
        <v/>
      </c>
      <c r="Y175" s="6" t="str">
        <f>IF(V175&gt;Scenario!$B$11,"",IF(V$2&lt;&gt;"Ready",V$2,IF(ISNUMBER(W175),(W175+X175)*(N('Option A'!$E$14)+N('Option A'!$E$15)+IF(Scenario!$B$13="Gross",N('Option A'!$E$16),0))/12+((N('Option A'!$E$12)+N('Option A'!$E$13))/12+IF(AND(V175&gt;=Scenario!$B$10,MOD(V175-Scenario!$B$10,Scenario!$B$18)=0),0*0+0,0)+IF(V175=1,0*0+0,0)+IF(V175=Scenario!$B$11,0,0)),"INSUFFICIENT FUNDS")))</f>
        <v/>
      </c>
      <c r="Z175" s="6" t="str">
        <f>IF(V175&gt;Scenario!$B$11,"",IF(V$2&lt;&gt;"Ready",V$2,IF(ISNUMBER(W175),IF((W175+X175)*(1+Scenario!$B$12/12)-Y175&lt;0,"INSUFFICIENT FUNDS",(W175+X175)*(1+Scenario!$B$12/12)-Y175),"INSUFFICIENT FUNDS")))</f>
        <v/>
      </c>
      <c r="AA175" s="6" t="str">
        <f>IF(V175&gt;Scenario!$B$11,"",IF(V$2&lt;&gt;"Ready",V$2,IF(ISNUMBER(Z175),AA174+Y175,"INSUFFICIENT FUNDS")))</f>
        <v/>
      </c>
      <c r="AB175" t="str">
        <f>IF(V175&gt;Scenario!$B$11,"",IF(V$2&lt;&gt;"Ready",V$2,IF(ISNUMBER(Z175),"OK","INSUFFICIENT FUNDS")))</f>
        <v/>
      </c>
      <c r="AC175">
        <v>171</v>
      </c>
      <c r="AD175" s="6" t="str">
        <f>IF(AC175&gt;Scenario!$B$11,"",IF(AC$2&lt;&gt;"Ready",AC$2,IF(AI174="OK",AG174,"INSUFFICIENT FUNDS")))</f>
        <v/>
      </c>
      <c r="AE175" s="6" t="str">
        <f>IF(AC175&gt;Scenario!$B$11,"",IF(AC$2&lt;&gt;"Ready",AC$2,IF(ISNUMBER(AD175),IF(AND(AC175&gt;=Scenario!$B$10,MOD(AC175-Scenario!$B$10,Scenario!$B$18)=0),Scenario!$B$8,0),"INSUFFICIENT FUNDS")))</f>
        <v/>
      </c>
      <c r="AF175" s="6" t="str">
        <f>IF(AC175&gt;Scenario!$B$11,"",IF(AC$2&lt;&gt;"Ready",AC$2,IF(ISNUMBER(AD175),(AD175+AE175)*(N('Option A'!$E$14)+N('Option A'!$E$15)+IF(Scenario!$B$13="Gross",0,0))/12+((N('Option A'!$E$12)+N('Option A'!$E$13))/12+IF(AND(AC175&gt;=Scenario!$B$10,MOD(AC175-Scenario!$B$10,Scenario!$B$18)=0),N('Option A'!$E$17)*N('Option A'!$E$18)+N('Option A'!$E$20),0)+IF(AC175=1,N('Option A'!$E$17)*N('Option A'!$E$19)+N('Option A'!$E$21),0)+IF(AC175=Scenario!$B$11,N('Option A'!$E$22),0)),"INSUFFICIENT FUNDS")))</f>
        <v/>
      </c>
      <c r="AG175" s="6" t="str">
        <f>IF(AC175&gt;Scenario!$B$11,"",IF(AC$2&lt;&gt;"Ready",AC$2,IF(ISNUMBER(AD175),IF((AD175+AE175)*(1+Scenario!$B$12/12)-AF175&lt;0,"INSUFFICIENT FUNDS",(AD175+AE175)*(1+Scenario!$B$12/12)-AF175),"INSUFFICIENT FUNDS")))</f>
        <v/>
      </c>
      <c r="AH175" s="6" t="str">
        <f>IF(AC175&gt;Scenario!$B$11,"",IF(AC$2&lt;&gt;"Ready",AC$2,IF(ISNUMBER(AG175),AH174+AF175,"INSUFFICIENT FUNDS")))</f>
        <v/>
      </c>
      <c r="AI175" t="str">
        <f>IF(AC175&gt;Scenario!$B$11,"",IF(AC$2&lt;&gt;"Ready",AC$2,IF(ISNUMBER(AG175),"OK","INSUFFICIENT FUNDS")))</f>
        <v/>
      </c>
      <c r="AJ175">
        <v>171</v>
      </c>
      <c r="AK175" s="6" t="str">
        <f>IF(AJ175&gt;Scenario!$B$11,"",IF(AJ$2&lt;&gt;"Ready",AJ$2,IF(AP174="OK",AN174,"INSUFFICIENT FUNDS")))</f>
        <v/>
      </c>
      <c r="AL175" s="6" t="str">
        <f>IF(AJ175&gt;Scenario!$B$11,"",IF(AJ$2&lt;&gt;"Ready",AJ$2,IF(ISNUMBER(AK175),IF(AND(AJ175&gt;=Scenario!$B$10,MOD(AJ175-Scenario!$B$10,Scenario!$B$18)=0),Scenario!$B$8,0),"INSUFFICIENT FUNDS")))</f>
        <v/>
      </c>
      <c r="AM175" s="6" t="str">
        <f>IF(AJ175&gt;Scenario!$B$11,"",IF(AJ$2&lt;&gt;"Ready",AJ$2,IF(ISNUMBER(AK175),(AK175+AL175)*(0+0+IF(Scenario!$B$13="Gross",0,0))/12+((0+0)/12+IF(AND(AJ175&gt;=Scenario!$B$10,MOD(AJ175-Scenario!$B$10,Scenario!$B$18)=0),0*0+0,0)+IF(AJ175=1,0*0+0,0)+IF(AJ175=Scenario!$B$11,0,0)),"INSUFFICIENT FUNDS")))</f>
        <v/>
      </c>
      <c r="AN175" s="6" t="str">
        <f>IF(AJ175&gt;Scenario!$B$11,"",IF(AJ$2&lt;&gt;"Ready",AJ$2,IF(ISNUMBER(AK175),IF((AK175+AL175)*(1+Scenario!$B$12/12)-AM175&lt;0,"INSUFFICIENT FUNDS",(AK175+AL175)*(1+Scenario!$B$12/12)-AM175),"INSUFFICIENT FUNDS")))</f>
        <v/>
      </c>
      <c r="AO175" s="6" t="str">
        <f>IF(AJ175&gt;Scenario!$B$11,"",IF(AJ$2&lt;&gt;"Ready",AJ$2,IF(ISNUMBER(AN175),AO174+AM175,"INSUFFICIENT FUNDS")))</f>
        <v/>
      </c>
      <c r="AP175" t="str">
        <f>IF(AJ175&gt;Scenario!$B$11,"",IF(AJ$2&lt;&gt;"Ready",AJ$2,IF(ISNUMBER(AN175),"OK","INSUFFICIENT FUNDS")))</f>
        <v/>
      </c>
    </row>
    <row r="176" spans="1:42" ht="32.1" customHeight="1" x14ac:dyDescent="0.2">
      <c r="A176">
        <v>172</v>
      </c>
      <c r="B176" s="6" t="str">
        <f>IF(A176&gt;Scenario!$B$11,"",IF(A$2&lt;&gt;"Ready",A$2,IF(G175="OK",E175,"INSUFFICIENT FUNDS")))</f>
        <v/>
      </c>
      <c r="C176" s="6" t="str">
        <f>IF(A176&gt;Scenario!$B$11,"",IF(A$2&lt;&gt;"Ready",A$2,IF(ISNUMBER(B176),IF(AND(A176&gt;=Scenario!$B$10,MOD(A176-Scenario!$B$10,Scenario!$B$18)=0),Scenario!$B$8,0),"INSUFFICIENT FUNDS")))</f>
        <v/>
      </c>
      <c r="D176" s="6" t="str">
        <f>IF(A176&gt;Scenario!$B$11,"",IF(A$2&lt;&gt;"Ready",A$2,IF(ISNUMBER(B176),(B176+C176)*(N('Option A'!$E$14)+N('Option A'!$E$15)+IF(Scenario!$B$13="Gross",N('Option A'!$E$16),0))/12+((N('Option A'!$E$12)+N('Option A'!$E$13))/12+IF(AND(A176&gt;=Scenario!$B$10,MOD(A176-Scenario!$B$10,Scenario!$B$18)=0),N('Option A'!$E$17)*N('Option A'!$E$18)+N('Option A'!$E$20),0)+IF(A176=1,N('Option A'!$E$17)*N('Option A'!$E$19)+N('Option A'!$E$21),0)+IF(A176=Scenario!$B$11,N('Option A'!$E$22),0)),"INSUFFICIENT FUNDS")))</f>
        <v/>
      </c>
      <c r="E176" s="6" t="str">
        <f>IF(A176&gt;Scenario!$B$11,"",IF(A$2&lt;&gt;"Ready",A$2,IF(ISNUMBER(B176),IF((B176+C176)*(1+Scenario!$B$12/12)-D176&lt;0,"INSUFFICIENT FUNDS",(B176+C176)*(1+Scenario!$B$12/12)-D176),"INSUFFICIENT FUNDS")))</f>
        <v/>
      </c>
      <c r="F176" s="6" t="str">
        <f>IF(A176&gt;Scenario!$B$11,"",IF(A$2&lt;&gt;"Ready",A$2,IF(ISNUMBER(E176),F175+D176,"INSUFFICIENT FUNDS")))</f>
        <v/>
      </c>
      <c r="G176" t="str">
        <f>IF(A176&gt;Scenario!$B$11,"",IF(A$2&lt;&gt;"Ready",A$2,IF(ISNUMBER(E176),"OK","INSUFFICIENT FUNDS")))</f>
        <v/>
      </c>
      <c r="H176">
        <v>172</v>
      </c>
      <c r="I176" s="6" t="str">
        <f>IF(H176&gt;Scenario!$B$11,"",IF(H$2&lt;&gt;"Ready",H$2,IF(N175="OK",L175,"INSUFFICIENT FUNDS")))</f>
        <v/>
      </c>
      <c r="J176" s="6" t="str">
        <f>IF(H176&gt;Scenario!$B$11,"",IF(H$2&lt;&gt;"Ready",H$2,IF(ISNUMBER(I176),IF(AND(H176&gt;=Scenario!$B$10,MOD(H176-Scenario!$B$10,Scenario!$B$18)=0),Scenario!$B$8,0),"INSUFFICIENT FUNDS")))</f>
        <v/>
      </c>
      <c r="K176" s="6" t="str">
        <f>IF(H176&gt;Scenario!$B$11,"",IF(H$2&lt;&gt;"Ready",H$2,IF(ISNUMBER(I176),(I176+J176)*(N('Option A'!$E$14)+N('Option A'!$E$15)+IF(Scenario!$B$13="Gross",N('Option A'!$E$16),0))/12+((0+0)/12+IF(AND(H176&gt;=Scenario!$B$10,MOD(H176-Scenario!$B$10,Scenario!$B$18)=0),N('Option A'!$E$17)*N('Option A'!$E$18)+N('Option A'!$E$20),0)+IF(H176=1,N('Option A'!$E$17)*N('Option A'!$E$19)+N('Option A'!$E$21),0)+IF(H176=Scenario!$B$11,N('Option A'!$E$22),0)),"INSUFFICIENT FUNDS")))</f>
        <v/>
      </c>
      <c r="L176" s="6" t="str">
        <f>IF(H176&gt;Scenario!$B$11,"",IF(H$2&lt;&gt;"Ready",H$2,IF(ISNUMBER(I176),IF((I176+J176)*(1+Scenario!$B$12/12)-K176&lt;0,"INSUFFICIENT FUNDS",(I176+J176)*(1+Scenario!$B$12/12)-K176),"INSUFFICIENT FUNDS")))</f>
        <v/>
      </c>
      <c r="M176" s="6" t="str">
        <f>IF(H176&gt;Scenario!$B$11,"",IF(H$2&lt;&gt;"Ready",H$2,IF(ISNUMBER(L176),M175+K176,"INSUFFICIENT FUNDS")))</f>
        <v/>
      </c>
      <c r="N176" t="str">
        <f>IF(H176&gt;Scenario!$B$11,"",IF(H$2&lt;&gt;"Ready",H$2,IF(ISNUMBER(L176),"OK","INSUFFICIENT FUNDS")))</f>
        <v/>
      </c>
      <c r="O176">
        <v>172</v>
      </c>
      <c r="P176" s="6" t="str">
        <f>IF(O176&gt;Scenario!$B$11,"",IF(O$2&lt;&gt;"Ready",O$2,IF(U175="OK",S175,"INSUFFICIENT FUNDS")))</f>
        <v/>
      </c>
      <c r="Q176" s="6" t="str">
        <f>IF(O176&gt;Scenario!$B$11,"",IF(O$2&lt;&gt;"Ready",O$2,IF(ISNUMBER(P176),IF(AND(O176&gt;=Scenario!$B$10,MOD(O176-Scenario!$B$10,Scenario!$B$18)=0),Scenario!$B$8,0),"INSUFFICIENT FUNDS")))</f>
        <v/>
      </c>
      <c r="R176" s="6" t="str">
        <f>IF(O176&gt;Scenario!$B$11,"",IF(O$2&lt;&gt;"Ready",O$2,IF(ISNUMBER(P176),(P176+Q176)*(0+N('Option A'!$E$15)+IF(Scenario!$B$13="Gross",N('Option A'!$E$16),0))/12+((N('Option A'!$E$12)+N('Option A'!$E$13))/12+IF(AND(O176&gt;=Scenario!$B$10,MOD(O176-Scenario!$B$10,Scenario!$B$18)=0),N('Option A'!$E$17)*N('Option A'!$E$18)+N('Option A'!$E$20),0)+IF(O176=1,N('Option A'!$E$17)*N('Option A'!$E$19)+N('Option A'!$E$21),0)+IF(O176=Scenario!$B$11,N('Option A'!$E$22),0)),"INSUFFICIENT FUNDS")))</f>
        <v/>
      </c>
      <c r="S176" s="6" t="str">
        <f>IF(O176&gt;Scenario!$B$11,"",IF(O$2&lt;&gt;"Ready",O$2,IF(ISNUMBER(P176),IF((P176+Q176)*(1+Scenario!$B$12/12)-R176&lt;0,"INSUFFICIENT FUNDS",(P176+Q176)*(1+Scenario!$B$12/12)-R176),"INSUFFICIENT FUNDS")))</f>
        <v/>
      </c>
      <c r="T176" s="6" t="str">
        <f>IF(O176&gt;Scenario!$B$11,"",IF(O$2&lt;&gt;"Ready",O$2,IF(ISNUMBER(S176),T175+R176,"INSUFFICIENT FUNDS")))</f>
        <v/>
      </c>
      <c r="U176" t="str">
        <f>IF(O176&gt;Scenario!$B$11,"",IF(O$2&lt;&gt;"Ready",O$2,IF(ISNUMBER(S176),"OK","INSUFFICIENT FUNDS")))</f>
        <v/>
      </c>
      <c r="V176">
        <v>172</v>
      </c>
      <c r="W176" s="6" t="str">
        <f>IF(V176&gt;Scenario!$B$11,"",IF(V$2&lt;&gt;"Ready",V$2,IF(AB175="OK",Z175,"INSUFFICIENT FUNDS")))</f>
        <v/>
      </c>
      <c r="X176" s="6" t="str">
        <f>IF(V176&gt;Scenario!$B$11,"",IF(V$2&lt;&gt;"Ready",V$2,IF(ISNUMBER(W176),IF(AND(V176&gt;=Scenario!$B$10,MOD(V176-Scenario!$B$10,Scenario!$B$18)=0),Scenario!$B$8,0),"INSUFFICIENT FUNDS")))</f>
        <v/>
      </c>
      <c r="Y176" s="6" t="str">
        <f>IF(V176&gt;Scenario!$B$11,"",IF(V$2&lt;&gt;"Ready",V$2,IF(ISNUMBER(W176),(W176+X176)*(N('Option A'!$E$14)+N('Option A'!$E$15)+IF(Scenario!$B$13="Gross",N('Option A'!$E$16),0))/12+((N('Option A'!$E$12)+N('Option A'!$E$13))/12+IF(AND(V176&gt;=Scenario!$B$10,MOD(V176-Scenario!$B$10,Scenario!$B$18)=0),0*0+0,0)+IF(V176=1,0*0+0,0)+IF(V176=Scenario!$B$11,0,0)),"INSUFFICIENT FUNDS")))</f>
        <v/>
      </c>
      <c r="Z176" s="6" t="str">
        <f>IF(V176&gt;Scenario!$B$11,"",IF(V$2&lt;&gt;"Ready",V$2,IF(ISNUMBER(W176),IF((W176+X176)*(1+Scenario!$B$12/12)-Y176&lt;0,"INSUFFICIENT FUNDS",(W176+X176)*(1+Scenario!$B$12/12)-Y176),"INSUFFICIENT FUNDS")))</f>
        <v/>
      </c>
      <c r="AA176" s="6" t="str">
        <f>IF(V176&gt;Scenario!$B$11,"",IF(V$2&lt;&gt;"Ready",V$2,IF(ISNUMBER(Z176),AA175+Y176,"INSUFFICIENT FUNDS")))</f>
        <v/>
      </c>
      <c r="AB176" t="str">
        <f>IF(V176&gt;Scenario!$B$11,"",IF(V$2&lt;&gt;"Ready",V$2,IF(ISNUMBER(Z176),"OK","INSUFFICIENT FUNDS")))</f>
        <v/>
      </c>
      <c r="AC176">
        <v>172</v>
      </c>
      <c r="AD176" s="6" t="str">
        <f>IF(AC176&gt;Scenario!$B$11,"",IF(AC$2&lt;&gt;"Ready",AC$2,IF(AI175="OK",AG175,"INSUFFICIENT FUNDS")))</f>
        <v/>
      </c>
      <c r="AE176" s="6" t="str">
        <f>IF(AC176&gt;Scenario!$B$11,"",IF(AC$2&lt;&gt;"Ready",AC$2,IF(ISNUMBER(AD176),IF(AND(AC176&gt;=Scenario!$B$10,MOD(AC176-Scenario!$B$10,Scenario!$B$18)=0),Scenario!$B$8,0),"INSUFFICIENT FUNDS")))</f>
        <v/>
      </c>
      <c r="AF176" s="6" t="str">
        <f>IF(AC176&gt;Scenario!$B$11,"",IF(AC$2&lt;&gt;"Ready",AC$2,IF(ISNUMBER(AD176),(AD176+AE176)*(N('Option A'!$E$14)+N('Option A'!$E$15)+IF(Scenario!$B$13="Gross",0,0))/12+((N('Option A'!$E$12)+N('Option A'!$E$13))/12+IF(AND(AC176&gt;=Scenario!$B$10,MOD(AC176-Scenario!$B$10,Scenario!$B$18)=0),N('Option A'!$E$17)*N('Option A'!$E$18)+N('Option A'!$E$20),0)+IF(AC176=1,N('Option A'!$E$17)*N('Option A'!$E$19)+N('Option A'!$E$21),0)+IF(AC176=Scenario!$B$11,N('Option A'!$E$22),0)),"INSUFFICIENT FUNDS")))</f>
        <v/>
      </c>
      <c r="AG176" s="6" t="str">
        <f>IF(AC176&gt;Scenario!$B$11,"",IF(AC$2&lt;&gt;"Ready",AC$2,IF(ISNUMBER(AD176),IF((AD176+AE176)*(1+Scenario!$B$12/12)-AF176&lt;0,"INSUFFICIENT FUNDS",(AD176+AE176)*(1+Scenario!$B$12/12)-AF176),"INSUFFICIENT FUNDS")))</f>
        <v/>
      </c>
      <c r="AH176" s="6" t="str">
        <f>IF(AC176&gt;Scenario!$B$11,"",IF(AC$2&lt;&gt;"Ready",AC$2,IF(ISNUMBER(AG176),AH175+AF176,"INSUFFICIENT FUNDS")))</f>
        <v/>
      </c>
      <c r="AI176" t="str">
        <f>IF(AC176&gt;Scenario!$B$11,"",IF(AC$2&lt;&gt;"Ready",AC$2,IF(ISNUMBER(AG176),"OK","INSUFFICIENT FUNDS")))</f>
        <v/>
      </c>
      <c r="AJ176">
        <v>172</v>
      </c>
      <c r="AK176" s="6" t="str">
        <f>IF(AJ176&gt;Scenario!$B$11,"",IF(AJ$2&lt;&gt;"Ready",AJ$2,IF(AP175="OK",AN175,"INSUFFICIENT FUNDS")))</f>
        <v/>
      </c>
      <c r="AL176" s="6" t="str">
        <f>IF(AJ176&gt;Scenario!$B$11,"",IF(AJ$2&lt;&gt;"Ready",AJ$2,IF(ISNUMBER(AK176),IF(AND(AJ176&gt;=Scenario!$B$10,MOD(AJ176-Scenario!$B$10,Scenario!$B$18)=0),Scenario!$B$8,0),"INSUFFICIENT FUNDS")))</f>
        <v/>
      </c>
      <c r="AM176" s="6" t="str">
        <f>IF(AJ176&gt;Scenario!$B$11,"",IF(AJ$2&lt;&gt;"Ready",AJ$2,IF(ISNUMBER(AK176),(AK176+AL176)*(0+0+IF(Scenario!$B$13="Gross",0,0))/12+((0+0)/12+IF(AND(AJ176&gt;=Scenario!$B$10,MOD(AJ176-Scenario!$B$10,Scenario!$B$18)=0),0*0+0,0)+IF(AJ176=1,0*0+0,0)+IF(AJ176=Scenario!$B$11,0,0)),"INSUFFICIENT FUNDS")))</f>
        <v/>
      </c>
      <c r="AN176" s="6" t="str">
        <f>IF(AJ176&gt;Scenario!$B$11,"",IF(AJ$2&lt;&gt;"Ready",AJ$2,IF(ISNUMBER(AK176),IF((AK176+AL176)*(1+Scenario!$B$12/12)-AM176&lt;0,"INSUFFICIENT FUNDS",(AK176+AL176)*(1+Scenario!$B$12/12)-AM176),"INSUFFICIENT FUNDS")))</f>
        <v/>
      </c>
      <c r="AO176" s="6" t="str">
        <f>IF(AJ176&gt;Scenario!$B$11,"",IF(AJ$2&lt;&gt;"Ready",AJ$2,IF(ISNUMBER(AN176),AO175+AM176,"INSUFFICIENT FUNDS")))</f>
        <v/>
      </c>
      <c r="AP176" t="str">
        <f>IF(AJ176&gt;Scenario!$B$11,"",IF(AJ$2&lt;&gt;"Ready",AJ$2,IF(ISNUMBER(AN176),"OK","INSUFFICIENT FUNDS")))</f>
        <v/>
      </c>
    </row>
    <row r="177" spans="1:42" ht="32.1" customHeight="1" x14ac:dyDescent="0.2">
      <c r="A177">
        <v>173</v>
      </c>
      <c r="B177" s="6" t="str">
        <f>IF(A177&gt;Scenario!$B$11,"",IF(A$2&lt;&gt;"Ready",A$2,IF(G176="OK",E176,"INSUFFICIENT FUNDS")))</f>
        <v/>
      </c>
      <c r="C177" s="6" t="str">
        <f>IF(A177&gt;Scenario!$B$11,"",IF(A$2&lt;&gt;"Ready",A$2,IF(ISNUMBER(B177),IF(AND(A177&gt;=Scenario!$B$10,MOD(A177-Scenario!$B$10,Scenario!$B$18)=0),Scenario!$B$8,0),"INSUFFICIENT FUNDS")))</f>
        <v/>
      </c>
      <c r="D177" s="6" t="str">
        <f>IF(A177&gt;Scenario!$B$11,"",IF(A$2&lt;&gt;"Ready",A$2,IF(ISNUMBER(B177),(B177+C177)*(N('Option A'!$E$14)+N('Option A'!$E$15)+IF(Scenario!$B$13="Gross",N('Option A'!$E$16),0))/12+((N('Option A'!$E$12)+N('Option A'!$E$13))/12+IF(AND(A177&gt;=Scenario!$B$10,MOD(A177-Scenario!$B$10,Scenario!$B$18)=0),N('Option A'!$E$17)*N('Option A'!$E$18)+N('Option A'!$E$20),0)+IF(A177=1,N('Option A'!$E$17)*N('Option A'!$E$19)+N('Option A'!$E$21),0)+IF(A177=Scenario!$B$11,N('Option A'!$E$22),0)),"INSUFFICIENT FUNDS")))</f>
        <v/>
      </c>
      <c r="E177" s="6" t="str">
        <f>IF(A177&gt;Scenario!$B$11,"",IF(A$2&lt;&gt;"Ready",A$2,IF(ISNUMBER(B177),IF((B177+C177)*(1+Scenario!$B$12/12)-D177&lt;0,"INSUFFICIENT FUNDS",(B177+C177)*(1+Scenario!$B$12/12)-D177),"INSUFFICIENT FUNDS")))</f>
        <v/>
      </c>
      <c r="F177" s="6" t="str">
        <f>IF(A177&gt;Scenario!$B$11,"",IF(A$2&lt;&gt;"Ready",A$2,IF(ISNUMBER(E177),F176+D177,"INSUFFICIENT FUNDS")))</f>
        <v/>
      </c>
      <c r="G177" t="str">
        <f>IF(A177&gt;Scenario!$B$11,"",IF(A$2&lt;&gt;"Ready",A$2,IF(ISNUMBER(E177),"OK","INSUFFICIENT FUNDS")))</f>
        <v/>
      </c>
      <c r="H177">
        <v>173</v>
      </c>
      <c r="I177" s="6" t="str">
        <f>IF(H177&gt;Scenario!$B$11,"",IF(H$2&lt;&gt;"Ready",H$2,IF(N176="OK",L176,"INSUFFICIENT FUNDS")))</f>
        <v/>
      </c>
      <c r="J177" s="6" t="str">
        <f>IF(H177&gt;Scenario!$B$11,"",IF(H$2&lt;&gt;"Ready",H$2,IF(ISNUMBER(I177),IF(AND(H177&gt;=Scenario!$B$10,MOD(H177-Scenario!$B$10,Scenario!$B$18)=0),Scenario!$B$8,0),"INSUFFICIENT FUNDS")))</f>
        <v/>
      </c>
      <c r="K177" s="6" t="str">
        <f>IF(H177&gt;Scenario!$B$11,"",IF(H$2&lt;&gt;"Ready",H$2,IF(ISNUMBER(I177),(I177+J177)*(N('Option A'!$E$14)+N('Option A'!$E$15)+IF(Scenario!$B$13="Gross",N('Option A'!$E$16),0))/12+((0+0)/12+IF(AND(H177&gt;=Scenario!$B$10,MOD(H177-Scenario!$B$10,Scenario!$B$18)=0),N('Option A'!$E$17)*N('Option A'!$E$18)+N('Option A'!$E$20),0)+IF(H177=1,N('Option A'!$E$17)*N('Option A'!$E$19)+N('Option A'!$E$21),0)+IF(H177=Scenario!$B$11,N('Option A'!$E$22),0)),"INSUFFICIENT FUNDS")))</f>
        <v/>
      </c>
      <c r="L177" s="6" t="str">
        <f>IF(H177&gt;Scenario!$B$11,"",IF(H$2&lt;&gt;"Ready",H$2,IF(ISNUMBER(I177),IF((I177+J177)*(1+Scenario!$B$12/12)-K177&lt;0,"INSUFFICIENT FUNDS",(I177+J177)*(1+Scenario!$B$12/12)-K177),"INSUFFICIENT FUNDS")))</f>
        <v/>
      </c>
      <c r="M177" s="6" t="str">
        <f>IF(H177&gt;Scenario!$B$11,"",IF(H$2&lt;&gt;"Ready",H$2,IF(ISNUMBER(L177),M176+K177,"INSUFFICIENT FUNDS")))</f>
        <v/>
      </c>
      <c r="N177" t="str">
        <f>IF(H177&gt;Scenario!$B$11,"",IF(H$2&lt;&gt;"Ready",H$2,IF(ISNUMBER(L177),"OK","INSUFFICIENT FUNDS")))</f>
        <v/>
      </c>
      <c r="O177">
        <v>173</v>
      </c>
      <c r="P177" s="6" t="str">
        <f>IF(O177&gt;Scenario!$B$11,"",IF(O$2&lt;&gt;"Ready",O$2,IF(U176="OK",S176,"INSUFFICIENT FUNDS")))</f>
        <v/>
      </c>
      <c r="Q177" s="6" t="str">
        <f>IF(O177&gt;Scenario!$B$11,"",IF(O$2&lt;&gt;"Ready",O$2,IF(ISNUMBER(P177),IF(AND(O177&gt;=Scenario!$B$10,MOD(O177-Scenario!$B$10,Scenario!$B$18)=0),Scenario!$B$8,0),"INSUFFICIENT FUNDS")))</f>
        <v/>
      </c>
      <c r="R177" s="6" t="str">
        <f>IF(O177&gt;Scenario!$B$11,"",IF(O$2&lt;&gt;"Ready",O$2,IF(ISNUMBER(P177),(P177+Q177)*(0+N('Option A'!$E$15)+IF(Scenario!$B$13="Gross",N('Option A'!$E$16),0))/12+((N('Option A'!$E$12)+N('Option A'!$E$13))/12+IF(AND(O177&gt;=Scenario!$B$10,MOD(O177-Scenario!$B$10,Scenario!$B$18)=0),N('Option A'!$E$17)*N('Option A'!$E$18)+N('Option A'!$E$20),0)+IF(O177=1,N('Option A'!$E$17)*N('Option A'!$E$19)+N('Option A'!$E$21),0)+IF(O177=Scenario!$B$11,N('Option A'!$E$22),0)),"INSUFFICIENT FUNDS")))</f>
        <v/>
      </c>
      <c r="S177" s="6" t="str">
        <f>IF(O177&gt;Scenario!$B$11,"",IF(O$2&lt;&gt;"Ready",O$2,IF(ISNUMBER(P177),IF((P177+Q177)*(1+Scenario!$B$12/12)-R177&lt;0,"INSUFFICIENT FUNDS",(P177+Q177)*(1+Scenario!$B$12/12)-R177),"INSUFFICIENT FUNDS")))</f>
        <v/>
      </c>
      <c r="T177" s="6" t="str">
        <f>IF(O177&gt;Scenario!$B$11,"",IF(O$2&lt;&gt;"Ready",O$2,IF(ISNUMBER(S177),T176+R177,"INSUFFICIENT FUNDS")))</f>
        <v/>
      </c>
      <c r="U177" t="str">
        <f>IF(O177&gt;Scenario!$B$11,"",IF(O$2&lt;&gt;"Ready",O$2,IF(ISNUMBER(S177),"OK","INSUFFICIENT FUNDS")))</f>
        <v/>
      </c>
      <c r="V177">
        <v>173</v>
      </c>
      <c r="W177" s="6" t="str">
        <f>IF(V177&gt;Scenario!$B$11,"",IF(V$2&lt;&gt;"Ready",V$2,IF(AB176="OK",Z176,"INSUFFICIENT FUNDS")))</f>
        <v/>
      </c>
      <c r="X177" s="6" t="str">
        <f>IF(V177&gt;Scenario!$B$11,"",IF(V$2&lt;&gt;"Ready",V$2,IF(ISNUMBER(W177),IF(AND(V177&gt;=Scenario!$B$10,MOD(V177-Scenario!$B$10,Scenario!$B$18)=0),Scenario!$B$8,0),"INSUFFICIENT FUNDS")))</f>
        <v/>
      </c>
      <c r="Y177" s="6" t="str">
        <f>IF(V177&gt;Scenario!$B$11,"",IF(V$2&lt;&gt;"Ready",V$2,IF(ISNUMBER(W177),(W177+X177)*(N('Option A'!$E$14)+N('Option A'!$E$15)+IF(Scenario!$B$13="Gross",N('Option A'!$E$16),0))/12+((N('Option A'!$E$12)+N('Option A'!$E$13))/12+IF(AND(V177&gt;=Scenario!$B$10,MOD(V177-Scenario!$B$10,Scenario!$B$18)=0),0*0+0,0)+IF(V177=1,0*0+0,0)+IF(V177=Scenario!$B$11,0,0)),"INSUFFICIENT FUNDS")))</f>
        <v/>
      </c>
      <c r="Z177" s="6" t="str">
        <f>IF(V177&gt;Scenario!$B$11,"",IF(V$2&lt;&gt;"Ready",V$2,IF(ISNUMBER(W177),IF((W177+X177)*(1+Scenario!$B$12/12)-Y177&lt;0,"INSUFFICIENT FUNDS",(W177+X177)*(1+Scenario!$B$12/12)-Y177),"INSUFFICIENT FUNDS")))</f>
        <v/>
      </c>
      <c r="AA177" s="6" t="str">
        <f>IF(V177&gt;Scenario!$B$11,"",IF(V$2&lt;&gt;"Ready",V$2,IF(ISNUMBER(Z177),AA176+Y177,"INSUFFICIENT FUNDS")))</f>
        <v/>
      </c>
      <c r="AB177" t="str">
        <f>IF(V177&gt;Scenario!$B$11,"",IF(V$2&lt;&gt;"Ready",V$2,IF(ISNUMBER(Z177),"OK","INSUFFICIENT FUNDS")))</f>
        <v/>
      </c>
      <c r="AC177">
        <v>173</v>
      </c>
      <c r="AD177" s="6" t="str">
        <f>IF(AC177&gt;Scenario!$B$11,"",IF(AC$2&lt;&gt;"Ready",AC$2,IF(AI176="OK",AG176,"INSUFFICIENT FUNDS")))</f>
        <v/>
      </c>
      <c r="AE177" s="6" t="str">
        <f>IF(AC177&gt;Scenario!$B$11,"",IF(AC$2&lt;&gt;"Ready",AC$2,IF(ISNUMBER(AD177),IF(AND(AC177&gt;=Scenario!$B$10,MOD(AC177-Scenario!$B$10,Scenario!$B$18)=0),Scenario!$B$8,0),"INSUFFICIENT FUNDS")))</f>
        <v/>
      </c>
      <c r="AF177" s="6" t="str">
        <f>IF(AC177&gt;Scenario!$B$11,"",IF(AC$2&lt;&gt;"Ready",AC$2,IF(ISNUMBER(AD177),(AD177+AE177)*(N('Option A'!$E$14)+N('Option A'!$E$15)+IF(Scenario!$B$13="Gross",0,0))/12+((N('Option A'!$E$12)+N('Option A'!$E$13))/12+IF(AND(AC177&gt;=Scenario!$B$10,MOD(AC177-Scenario!$B$10,Scenario!$B$18)=0),N('Option A'!$E$17)*N('Option A'!$E$18)+N('Option A'!$E$20),0)+IF(AC177=1,N('Option A'!$E$17)*N('Option A'!$E$19)+N('Option A'!$E$21),0)+IF(AC177=Scenario!$B$11,N('Option A'!$E$22),0)),"INSUFFICIENT FUNDS")))</f>
        <v/>
      </c>
      <c r="AG177" s="6" t="str">
        <f>IF(AC177&gt;Scenario!$B$11,"",IF(AC$2&lt;&gt;"Ready",AC$2,IF(ISNUMBER(AD177),IF((AD177+AE177)*(1+Scenario!$B$12/12)-AF177&lt;0,"INSUFFICIENT FUNDS",(AD177+AE177)*(1+Scenario!$B$12/12)-AF177),"INSUFFICIENT FUNDS")))</f>
        <v/>
      </c>
      <c r="AH177" s="6" t="str">
        <f>IF(AC177&gt;Scenario!$B$11,"",IF(AC$2&lt;&gt;"Ready",AC$2,IF(ISNUMBER(AG177),AH176+AF177,"INSUFFICIENT FUNDS")))</f>
        <v/>
      </c>
      <c r="AI177" t="str">
        <f>IF(AC177&gt;Scenario!$B$11,"",IF(AC$2&lt;&gt;"Ready",AC$2,IF(ISNUMBER(AG177),"OK","INSUFFICIENT FUNDS")))</f>
        <v/>
      </c>
      <c r="AJ177">
        <v>173</v>
      </c>
      <c r="AK177" s="6" t="str">
        <f>IF(AJ177&gt;Scenario!$B$11,"",IF(AJ$2&lt;&gt;"Ready",AJ$2,IF(AP176="OK",AN176,"INSUFFICIENT FUNDS")))</f>
        <v/>
      </c>
      <c r="AL177" s="6" t="str">
        <f>IF(AJ177&gt;Scenario!$B$11,"",IF(AJ$2&lt;&gt;"Ready",AJ$2,IF(ISNUMBER(AK177),IF(AND(AJ177&gt;=Scenario!$B$10,MOD(AJ177-Scenario!$B$10,Scenario!$B$18)=0),Scenario!$B$8,0),"INSUFFICIENT FUNDS")))</f>
        <v/>
      </c>
      <c r="AM177" s="6" t="str">
        <f>IF(AJ177&gt;Scenario!$B$11,"",IF(AJ$2&lt;&gt;"Ready",AJ$2,IF(ISNUMBER(AK177),(AK177+AL177)*(0+0+IF(Scenario!$B$13="Gross",0,0))/12+((0+0)/12+IF(AND(AJ177&gt;=Scenario!$B$10,MOD(AJ177-Scenario!$B$10,Scenario!$B$18)=0),0*0+0,0)+IF(AJ177=1,0*0+0,0)+IF(AJ177=Scenario!$B$11,0,0)),"INSUFFICIENT FUNDS")))</f>
        <v/>
      </c>
      <c r="AN177" s="6" t="str">
        <f>IF(AJ177&gt;Scenario!$B$11,"",IF(AJ$2&lt;&gt;"Ready",AJ$2,IF(ISNUMBER(AK177),IF((AK177+AL177)*(1+Scenario!$B$12/12)-AM177&lt;0,"INSUFFICIENT FUNDS",(AK177+AL177)*(1+Scenario!$B$12/12)-AM177),"INSUFFICIENT FUNDS")))</f>
        <v/>
      </c>
      <c r="AO177" s="6" t="str">
        <f>IF(AJ177&gt;Scenario!$B$11,"",IF(AJ$2&lt;&gt;"Ready",AJ$2,IF(ISNUMBER(AN177),AO176+AM177,"INSUFFICIENT FUNDS")))</f>
        <v/>
      </c>
      <c r="AP177" t="str">
        <f>IF(AJ177&gt;Scenario!$B$11,"",IF(AJ$2&lt;&gt;"Ready",AJ$2,IF(ISNUMBER(AN177),"OK","INSUFFICIENT FUNDS")))</f>
        <v/>
      </c>
    </row>
    <row r="178" spans="1:42" ht="32.1" customHeight="1" x14ac:dyDescent="0.2">
      <c r="A178">
        <v>174</v>
      </c>
      <c r="B178" s="6" t="str">
        <f>IF(A178&gt;Scenario!$B$11,"",IF(A$2&lt;&gt;"Ready",A$2,IF(G177="OK",E177,"INSUFFICIENT FUNDS")))</f>
        <v/>
      </c>
      <c r="C178" s="6" t="str">
        <f>IF(A178&gt;Scenario!$B$11,"",IF(A$2&lt;&gt;"Ready",A$2,IF(ISNUMBER(B178),IF(AND(A178&gt;=Scenario!$B$10,MOD(A178-Scenario!$B$10,Scenario!$B$18)=0),Scenario!$B$8,0),"INSUFFICIENT FUNDS")))</f>
        <v/>
      </c>
      <c r="D178" s="6" t="str">
        <f>IF(A178&gt;Scenario!$B$11,"",IF(A$2&lt;&gt;"Ready",A$2,IF(ISNUMBER(B178),(B178+C178)*(N('Option A'!$E$14)+N('Option A'!$E$15)+IF(Scenario!$B$13="Gross",N('Option A'!$E$16),0))/12+((N('Option A'!$E$12)+N('Option A'!$E$13))/12+IF(AND(A178&gt;=Scenario!$B$10,MOD(A178-Scenario!$B$10,Scenario!$B$18)=0),N('Option A'!$E$17)*N('Option A'!$E$18)+N('Option A'!$E$20),0)+IF(A178=1,N('Option A'!$E$17)*N('Option A'!$E$19)+N('Option A'!$E$21),0)+IF(A178=Scenario!$B$11,N('Option A'!$E$22),0)),"INSUFFICIENT FUNDS")))</f>
        <v/>
      </c>
      <c r="E178" s="6" t="str">
        <f>IF(A178&gt;Scenario!$B$11,"",IF(A$2&lt;&gt;"Ready",A$2,IF(ISNUMBER(B178),IF((B178+C178)*(1+Scenario!$B$12/12)-D178&lt;0,"INSUFFICIENT FUNDS",(B178+C178)*(1+Scenario!$B$12/12)-D178),"INSUFFICIENT FUNDS")))</f>
        <v/>
      </c>
      <c r="F178" s="6" t="str">
        <f>IF(A178&gt;Scenario!$B$11,"",IF(A$2&lt;&gt;"Ready",A$2,IF(ISNUMBER(E178),F177+D178,"INSUFFICIENT FUNDS")))</f>
        <v/>
      </c>
      <c r="G178" t="str">
        <f>IF(A178&gt;Scenario!$B$11,"",IF(A$2&lt;&gt;"Ready",A$2,IF(ISNUMBER(E178),"OK","INSUFFICIENT FUNDS")))</f>
        <v/>
      </c>
      <c r="H178">
        <v>174</v>
      </c>
      <c r="I178" s="6" t="str">
        <f>IF(H178&gt;Scenario!$B$11,"",IF(H$2&lt;&gt;"Ready",H$2,IF(N177="OK",L177,"INSUFFICIENT FUNDS")))</f>
        <v/>
      </c>
      <c r="J178" s="6" t="str">
        <f>IF(H178&gt;Scenario!$B$11,"",IF(H$2&lt;&gt;"Ready",H$2,IF(ISNUMBER(I178),IF(AND(H178&gt;=Scenario!$B$10,MOD(H178-Scenario!$B$10,Scenario!$B$18)=0),Scenario!$B$8,0),"INSUFFICIENT FUNDS")))</f>
        <v/>
      </c>
      <c r="K178" s="6" t="str">
        <f>IF(H178&gt;Scenario!$B$11,"",IF(H$2&lt;&gt;"Ready",H$2,IF(ISNUMBER(I178),(I178+J178)*(N('Option A'!$E$14)+N('Option A'!$E$15)+IF(Scenario!$B$13="Gross",N('Option A'!$E$16),0))/12+((0+0)/12+IF(AND(H178&gt;=Scenario!$B$10,MOD(H178-Scenario!$B$10,Scenario!$B$18)=0),N('Option A'!$E$17)*N('Option A'!$E$18)+N('Option A'!$E$20),0)+IF(H178=1,N('Option A'!$E$17)*N('Option A'!$E$19)+N('Option A'!$E$21),0)+IF(H178=Scenario!$B$11,N('Option A'!$E$22),0)),"INSUFFICIENT FUNDS")))</f>
        <v/>
      </c>
      <c r="L178" s="6" t="str">
        <f>IF(H178&gt;Scenario!$B$11,"",IF(H$2&lt;&gt;"Ready",H$2,IF(ISNUMBER(I178),IF((I178+J178)*(1+Scenario!$B$12/12)-K178&lt;0,"INSUFFICIENT FUNDS",(I178+J178)*(1+Scenario!$B$12/12)-K178),"INSUFFICIENT FUNDS")))</f>
        <v/>
      </c>
      <c r="M178" s="6" t="str">
        <f>IF(H178&gt;Scenario!$B$11,"",IF(H$2&lt;&gt;"Ready",H$2,IF(ISNUMBER(L178),M177+K178,"INSUFFICIENT FUNDS")))</f>
        <v/>
      </c>
      <c r="N178" t="str">
        <f>IF(H178&gt;Scenario!$B$11,"",IF(H$2&lt;&gt;"Ready",H$2,IF(ISNUMBER(L178),"OK","INSUFFICIENT FUNDS")))</f>
        <v/>
      </c>
      <c r="O178">
        <v>174</v>
      </c>
      <c r="P178" s="6" t="str">
        <f>IF(O178&gt;Scenario!$B$11,"",IF(O$2&lt;&gt;"Ready",O$2,IF(U177="OK",S177,"INSUFFICIENT FUNDS")))</f>
        <v/>
      </c>
      <c r="Q178" s="6" t="str">
        <f>IF(O178&gt;Scenario!$B$11,"",IF(O$2&lt;&gt;"Ready",O$2,IF(ISNUMBER(P178),IF(AND(O178&gt;=Scenario!$B$10,MOD(O178-Scenario!$B$10,Scenario!$B$18)=0),Scenario!$B$8,0),"INSUFFICIENT FUNDS")))</f>
        <v/>
      </c>
      <c r="R178" s="6" t="str">
        <f>IF(O178&gt;Scenario!$B$11,"",IF(O$2&lt;&gt;"Ready",O$2,IF(ISNUMBER(P178),(P178+Q178)*(0+N('Option A'!$E$15)+IF(Scenario!$B$13="Gross",N('Option A'!$E$16),0))/12+((N('Option A'!$E$12)+N('Option A'!$E$13))/12+IF(AND(O178&gt;=Scenario!$B$10,MOD(O178-Scenario!$B$10,Scenario!$B$18)=0),N('Option A'!$E$17)*N('Option A'!$E$18)+N('Option A'!$E$20),0)+IF(O178=1,N('Option A'!$E$17)*N('Option A'!$E$19)+N('Option A'!$E$21),0)+IF(O178=Scenario!$B$11,N('Option A'!$E$22),0)),"INSUFFICIENT FUNDS")))</f>
        <v/>
      </c>
      <c r="S178" s="6" t="str">
        <f>IF(O178&gt;Scenario!$B$11,"",IF(O$2&lt;&gt;"Ready",O$2,IF(ISNUMBER(P178),IF((P178+Q178)*(1+Scenario!$B$12/12)-R178&lt;0,"INSUFFICIENT FUNDS",(P178+Q178)*(1+Scenario!$B$12/12)-R178),"INSUFFICIENT FUNDS")))</f>
        <v/>
      </c>
      <c r="T178" s="6" t="str">
        <f>IF(O178&gt;Scenario!$B$11,"",IF(O$2&lt;&gt;"Ready",O$2,IF(ISNUMBER(S178),T177+R178,"INSUFFICIENT FUNDS")))</f>
        <v/>
      </c>
      <c r="U178" t="str">
        <f>IF(O178&gt;Scenario!$B$11,"",IF(O$2&lt;&gt;"Ready",O$2,IF(ISNUMBER(S178),"OK","INSUFFICIENT FUNDS")))</f>
        <v/>
      </c>
      <c r="V178">
        <v>174</v>
      </c>
      <c r="W178" s="6" t="str">
        <f>IF(V178&gt;Scenario!$B$11,"",IF(V$2&lt;&gt;"Ready",V$2,IF(AB177="OK",Z177,"INSUFFICIENT FUNDS")))</f>
        <v/>
      </c>
      <c r="X178" s="6" t="str">
        <f>IF(V178&gt;Scenario!$B$11,"",IF(V$2&lt;&gt;"Ready",V$2,IF(ISNUMBER(W178),IF(AND(V178&gt;=Scenario!$B$10,MOD(V178-Scenario!$B$10,Scenario!$B$18)=0),Scenario!$B$8,0),"INSUFFICIENT FUNDS")))</f>
        <v/>
      </c>
      <c r="Y178" s="6" t="str">
        <f>IF(V178&gt;Scenario!$B$11,"",IF(V$2&lt;&gt;"Ready",V$2,IF(ISNUMBER(W178),(W178+X178)*(N('Option A'!$E$14)+N('Option A'!$E$15)+IF(Scenario!$B$13="Gross",N('Option A'!$E$16),0))/12+((N('Option A'!$E$12)+N('Option A'!$E$13))/12+IF(AND(V178&gt;=Scenario!$B$10,MOD(V178-Scenario!$B$10,Scenario!$B$18)=0),0*0+0,0)+IF(V178=1,0*0+0,0)+IF(V178=Scenario!$B$11,0,0)),"INSUFFICIENT FUNDS")))</f>
        <v/>
      </c>
      <c r="Z178" s="6" t="str">
        <f>IF(V178&gt;Scenario!$B$11,"",IF(V$2&lt;&gt;"Ready",V$2,IF(ISNUMBER(W178),IF((W178+X178)*(1+Scenario!$B$12/12)-Y178&lt;0,"INSUFFICIENT FUNDS",(W178+X178)*(1+Scenario!$B$12/12)-Y178),"INSUFFICIENT FUNDS")))</f>
        <v/>
      </c>
      <c r="AA178" s="6" t="str">
        <f>IF(V178&gt;Scenario!$B$11,"",IF(V$2&lt;&gt;"Ready",V$2,IF(ISNUMBER(Z178),AA177+Y178,"INSUFFICIENT FUNDS")))</f>
        <v/>
      </c>
      <c r="AB178" t="str">
        <f>IF(V178&gt;Scenario!$B$11,"",IF(V$2&lt;&gt;"Ready",V$2,IF(ISNUMBER(Z178),"OK","INSUFFICIENT FUNDS")))</f>
        <v/>
      </c>
      <c r="AC178">
        <v>174</v>
      </c>
      <c r="AD178" s="6" t="str">
        <f>IF(AC178&gt;Scenario!$B$11,"",IF(AC$2&lt;&gt;"Ready",AC$2,IF(AI177="OK",AG177,"INSUFFICIENT FUNDS")))</f>
        <v/>
      </c>
      <c r="AE178" s="6" t="str">
        <f>IF(AC178&gt;Scenario!$B$11,"",IF(AC$2&lt;&gt;"Ready",AC$2,IF(ISNUMBER(AD178),IF(AND(AC178&gt;=Scenario!$B$10,MOD(AC178-Scenario!$B$10,Scenario!$B$18)=0),Scenario!$B$8,0),"INSUFFICIENT FUNDS")))</f>
        <v/>
      </c>
      <c r="AF178" s="6" t="str">
        <f>IF(AC178&gt;Scenario!$B$11,"",IF(AC$2&lt;&gt;"Ready",AC$2,IF(ISNUMBER(AD178),(AD178+AE178)*(N('Option A'!$E$14)+N('Option A'!$E$15)+IF(Scenario!$B$13="Gross",0,0))/12+((N('Option A'!$E$12)+N('Option A'!$E$13))/12+IF(AND(AC178&gt;=Scenario!$B$10,MOD(AC178-Scenario!$B$10,Scenario!$B$18)=0),N('Option A'!$E$17)*N('Option A'!$E$18)+N('Option A'!$E$20),0)+IF(AC178=1,N('Option A'!$E$17)*N('Option A'!$E$19)+N('Option A'!$E$21),0)+IF(AC178=Scenario!$B$11,N('Option A'!$E$22),0)),"INSUFFICIENT FUNDS")))</f>
        <v/>
      </c>
      <c r="AG178" s="6" t="str">
        <f>IF(AC178&gt;Scenario!$B$11,"",IF(AC$2&lt;&gt;"Ready",AC$2,IF(ISNUMBER(AD178),IF((AD178+AE178)*(1+Scenario!$B$12/12)-AF178&lt;0,"INSUFFICIENT FUNDS",(AD178+AE178)*(1+Scenario!$B$12/12)-AF178),"INSUFFICIENT FUNDS")))</f>
        <v/>
      </c>
      <c r="AH178" s="6" t="str">
        <f>IF(AC178&gt;Scenario!$B$11,"",IF(AC$2&lt;&gt;"Ready",AC$2,IF(ISNUMBER(AG178),AH177+AF178,"INSUFFICIENT FUNDS")))</f>
        <v/>
      </c>
      <c r="AI178" t="str">
        <f>IF(AC178&gt;Scenario!$B$11,"",IF(AC$2&lt;&gt;"Ready",AC$2,IF(ISNUMBER(AG178),"OK","INSUFFICIENT FUNDS")))</f>
        <v/>
      </c>
      <c r="AJ178">
        <v>174</v>
      </c>
      <c r="AK178" s="6" t="str">
        <f>IF(AJ178&gt;Scenario!$B$11,"",IF(AJ$2&lt;&gt;"Ready",AJ$2,IF(AP177="OK",AN177,"INSUFFICIENT FUNDS")))</f>
        <v/>
      </c>
      <c r="AL178" s="6" t="str">
        <f>IF(AJ178&gt;Scenario!$B$11,"",IF(AJ$2&lt;&gt;"Ready",AJ$2,IF(ISNUMBER(AK178),IF(AND(AJ178&gt;=Scenario!$B$10,MOD(AJ178-Scenario!$B$10,Scenario!$B$18)=0),Scenario!$B$8,0),"INSUFFICIENT FUNDS")))</f>
        <v/>
      </c>
      <c r="AM178" s="6" t="str">
        <f>IF(AJ178&gt;Scenario!$B$11,"",IF(AJ$2&lt;&gt;"Ready",AJ$2,IF(ISNUMBER(AK178),(AK178+AL178)*(0+0+IF(Scenario!$B$13="Gross",0,0))/12+((0+0)/12+IF(AND(AJ178&gt;=Scenario!$B$10,MOD(AJ178-Scenario!$B$10,Scenario!$B$18)=0),0*0+0,0)+IF(AJ178=1,0*0+0,0)+IF(AJ178=Scenario!$B$11,0,0)),"INSUFFICIENT FUNDS")))</f>
        <v/>
      </c>
      <c r="AN178" s="6" t="str">
        <f>IF(AJ178&gt;Scenario!$B$11,"",IF(AJ$2&lt;&gt;"Ready",AJ$2,IF(ISNUMBER(AK178),IF((AK178+AL178)*(1+Scenario!$B$12/12)-AM178&lt;0,"INSUFFICIENT FUNDS",(AK178+AL178)*(1+Scenario!$B$12/12)-AM178),"INSUFFICIENT FUNDS")))</f>
        <v/>
      </c>
      <c r="AO178" s="6" t="str">
        <f>IF(AJ178&gt;Scenario!$B$11,"",IF(AJ$2&lt;&gt;"Ready",AJ$2,IF(ISNUMBER(AN178),AO177+AM178,"INSUFFICIENT FUNDS")))</f>
        <v/>
      </c>
      <c r="AP178" t="str">
        <f>IF(AJ178&gt;Scenario!$B$11,"",IF(AJ$2&lt;&gt;"Ready",AJ$2,IF(ISNUMBER(AN178),"OK","INSUFFICIENT FUNDS")))</f>
        <v/>
      </c>
    </row>
    <row r="179" spans="1:42" ht="32.1" customHeight="1" x14ac:dyDescent="0.2">
      <c r="A179">
        <v>175</v>
      </c>
      <c r="B179" s="6" t="str">
        <f>IF(A179&gt;Scenario!$B$11,"",IF(A$2&lt;&gt;"Ready",A$2,IF(G178="OK",E178,"INSUFFICIENT FUNDS")))</f>
        <v/>
      </c>
      <c r="C179" s="6" t="str">
        <f>IF(A179&gt;Scenario!$B$11,"",IF(A$2&lt;&gt;"Ready",A$2,IF(ISNUMBER(B179),IF(AND(A179&gt;=Scenario!$B$10,MOD(A179-Scenario!$B$10,Scenario!$B$18)=0),Scenario!$B$8,0),"INSUFFICIENT FUNDS")))</f>
        <v/>
      </c>
      <c r="D179" s="6" t="str">
        <f>IF(A179&gt;Scenario!$B$11,"",IF(A$2&lt;&gt;"Ready",A$2,IF(ISNUMBER(B179),(B179+C179)*(N('Option A'!$E$14)+N('Option A'!$E$15)+IF(Scenario!$B$13="Gross",N('Option A'!$E$16),0))/12+((N('Option A'!$E$12)+N('Option A'!$E$13))/12+IF(AND(A179&gt;=Scenario!$B$10,MOD(A179-Scenario!$B$10,Scenario!$B$18)=0),N('Option A'!$E$17)*N('Option A'!$E$18)+N('Option A'!$E$20),0)+IF(A179=1,N('Option A'!$E$17)*N('Option A'!$E$19)+N('Option A'!$E$21),0)+IF(A179=Scenario!$B$11,N('Option A'!$E$22),0)),"INSUFFICIENT FUNDS")))</f>
        <v/>
      </c>
      <c r="E179" s="6" t="str">
        <f>IF(A179&gt;Scenario!$B$11,"",IF(A$2&lt;&gt;"Ready",A$2,IF(ISNUMBER(B179),IF((B179+C179)*(1+Scenario!$B$12/12)-D179&lt;0,"INSUFFICIENT FUNDS",(B179+C179)*(1+Scenario!$B$12/12)-D179),"INSUFFICIENT FUNDS")))</f>
        <v/>
      </c>
      <c r="F179" s="6" t="str">
        <f>IF(A179&gt;Scenario!$B$11,"",IF(A$2&lt;&gt;"Ready",A$2,IF(ISNUMBER(E179),F178+D179,"INSUFFICIENT FUNDS")))</f>
        <v/>
      </c>
      <c r="G179" t="str">
        <f>IF(A179&gt;Scenario!$B$11,"",IF(A$2&lt;&gt;"Ready",A$2,IF(ISNUMBER(E179),"OK","INSUFFICIENT FUNDS")))</f>
        <v/>
      </c>
      <c r="H179">
        <v>175</v>
      </c>
      <c r="I179" s="6" t="str">
        <f>IF(H179&gt;Scenario!$B$11,"",IF(H$2&lt;&gt;"Ready",H$2,IF(N178="OK",L178,"INSUFFICIENT FUNDS")))</f>
        <v/>
      </c>
      <c r="J179" s="6" t="str">
        <f>IF(H179&gt;Scenario!$B$11,"",IF(H$2&lt;&gt;"Ready",H$2,IF(ISNUMBER(I179),IF(AND(H179&gt;=Scenario!$B$10,MOD(H179-Scenario!$B$10,Scenario!$B$18)=0),Scenario!$B$8,0),"INSUFFICIENT FUNDS")))</f>
        <v/>
      </c>
      <c r="K179" s="6" t="str">
        <f>IF(H179&gt;Scenario!$B$11,"",IF(H$2&lt;&gt;"Ready",H$2,IF(ISNUMBER(I179),(I179+J179)*(N('Option A'!$E$14)+N('Option A'!$E$15)+IF(Scenario!$B$13="Gross",N('Option A'!$E$16),0))/12+((0+0)/12+IF(AND(H179&gt;=Scenario!$B$10,MOD(H179-Scenario!$B$10,Scenario!$B$18)=0),N('Option A'!$E$17)*N('Option A'!$E$18)+N('Option A'!$E$20),0)+IF(H179=1,N('Option A'!$E$17)*N('Option A'!$E$19)+N('Option A'!$E$21),0)+IF(H179=Scenario!$B$11,N('Option A'!$E$22),0)),"INSUFFICIENT FUNDS")))</f>
        <v/>
      </c>
      <c r="L179" s="6" t="str">
        <f>IF(H179&gt;Scenario!$B$11,"",IF(H$2&lt;&gt;"Ready",H$2,IF(ISNUMBER(I179),IF((I179+J179)*(1+Scenario!$B$12/12)-K179&lt;0,"INSUFFICIENT FUNDS",(I179+J179)*(1+Scenario!$B$12/12)-K179),"INSUFFICIENT FUNDS")))</f>
        <v/>
      </c>
      <c r="M179" s="6" t="str">
        <f>IF(H179&gt;Scenario!$B$11,"",IF(H$2&lt;&gt;"Ready",H$2,IF(ISNUMBER(L179),M178+K179,"INSUFFICIENT FUNDS")))</f>
        <v/>
      </c>
      <c r="N179" t="str">
        <f>IF(H179&gt;Scenario!$B$11,"",IF(H$2&lt;&gt;"Ready",H$2,IF(ISNUMBER(L179),"OK","INSUFFICIENT FUNDS")))</f>
        <v/>
      </c>
      <c r="O179">
        <v>175</v>
      </c>
      <c r="P179" s="6" t="str">
        <f>IF(O179&gt;Scenario!$B$11,"",IF(O$2&lt;&gt;"Ready",O$2,IF(U178="OK",S178,"INSUFFICIENT FUNDS")))</f>
        <v/>
      </c>
      <c r="Q179" s="6" t="str">
        <f>IF(O179&gt;Scenario!$B$11,"",IF(O$2&lt;&gt;"Ready",O$2,IF(ISNUMBER(P179),IF(AND(O179&gt;=Scenario!$B$10,MOD(O179-Scenario!$B$10,Scenario!$B$18)=0),Scenario!$B$8,0),"INSUFFICIENT FUNDS")))</f>
        <v/>
      </c>
      <c r="R179" s="6" t="str">
        <f>IF(O179&gt;Scenario!$B$11,"",IF(O$2&lt;&gt;"Ready",O$2,IF(ISNUMBER(P179),(P179+Q179)*(0+N('Option A'!$E$15)+IF(Scenario!$B$13="Gross",N('Option A'!$E$16),0))/12+((N('Option A'!$E$12)+N('Option A'!$E$13))/12+IF(AND(O179&gt;=Scenario!$B$10,MOD(O179-Scenario!$B$10,Scenario!$B$18)=0),N('Option A'!$E$17)*N('Option A'!$E$18)+N('Option A'!$E$20),0)+IF(O179=1,N('Option A'!$E$17)*N('Option A'!$E$19)+N('Option A'!$E$21),0)+IF(O179=Scenario!$B$11,N('Option A'!$E$22),0)),"INSUFFICIENT FUNDS")))</f>
        <v/>
      </c>
      <c r="S179" s="6" t="str">
        <f>IF(O179&gt;Scenario!$B$11,"",IF(O$2&lt;&gt;"Ready",O$2,IF(ISNUMBER(P179),IF((P179+Q179)*(1+Scenario!$B$12/12)-R179&lt;0,"INSUFFICIENT FUNDS",(P179+Q179)*(1+Scenario!$B$12/12)-R179),"INSUFFICIENT FUNDS")))</f>
        <v/>
      </c>
      <c r="T179" s="6" t="str">
        <f>IF(O179&gt;Scenario!$B$11,"",IF(O$2&lt;&gt;"Ready",O$2,IF(ISNUMBER(S179),T178+R179,"INSUFFICIENT FUNDS")))</f>
        <v/>
      </c>
      <c r="U179" t="str">
        <f>IF(O179&gt;Scenario!$B$11,"",IF(O$2&lt;&gt;"Ready",O$2,IF(ISNUMBER(S179),"OK","INSUFFICIENT FUNDS")))</f>
        <v/>
      </c>
      <c r="V179">
        <v>175</v>
      </c>
      <c r="W179" s="6" t="str">
        <f>IF(V179&gt;Scenario!$B$11,"",IF(V$2&lt;&gt;"Ready",V$2,IF(AB178="OK",Z178,"INSUFFICIENT FUNDS")))</f>
        <v/>
      </c>
      <c r="X179" s="6" t="str">
        <f>IF(V179&gt;Scenario!$B$11,"",IF(V$2&lt;&gt;"Ready",V$2,IF(ISNUMBER(W179),IF(AND(V179&gt;=Scenario!$B$10,MOD(V179-Scenario!$B$10,Scenario!$B$18)=0),Scenario!$B$8,0),"INSUFFICIENT FUNDS")))</f>
        <v/>
      </c>
      <c r="Y179" s="6" t="str">
        <f>IF(V179&gt;Scenario!$B$11,"",IF(V$2&lt;&gt;"Ready",V$2,IF(ISNUMBER(W179),(W179+X179)*(N('Option A'!$E$14)+N('Option A'!$E$15)+IF(Scenario!$B$13="Gross",N('Option A'!$E$16),0))/12+((N('Option A'!$E$12)+N('Option A'!$E$13))/12+IF(AND(V179&gt;=Scenario!$B$10,MOD(V179-Scenario!$B$10,Scenario!$B$18)=0),0*0+0,0)+IF(V179=1,0*0+0,0)+IF(V179=Scenario!$B$11,0,0)),"INSUFFICIENT FUNDS")))</f>
        <v/>
      </c>
      <c r="Z179" s="6" t="str">
        <f>IF(V179&gt;Scenario!$B$11,"",IF(V$2&lt;&gt;"Ready",V$2,IF(ISNUMBER(W179),IF((W179+X179)*(1+Scenario!$B$12/12)-Y179&lt;0,"INSUFFICIENT FUNDS",(W179+X179)*(1+Scenario!$B$12/12)-Y179),"INSUFFICIENT FUNDS")))</f>
        <v/>
      </c>
      <c r="AA179" s="6" t="str">
        <f>IF(V179&gt;Scenario!$B$11,"",IF(V$2&lt;&gt;"Ready",V$2,IF(ISNUMBER(Z179),AA178+Y179,"INSUFFICIENT FUNDS")))</f>
        <v/>
      </c>
      <c r="AB179" t="str">
        <f>IF(V179&gt;Scenario!$B$11,"",IF(V$2&lt;&gt;"Ready",V$2,IF(ISNUMBER(Z179),"OK","INSUFFICIENT FUNDS")))</f>
        <v/>
      </c>
      <c r="AC179">
        <v>175</v>
      </c>
      <c r="AD179" s="6" t="str">
        <f>IF(AC179&gt;Scenario!$B$11,"",IF(AC$2&lt;&gt;"Ready",AC$2,IF(AI178="OK",AG178,"INSUFFICIENT FUNDS")))</f>
        <v/>
      </c>
      <c r="AE179" s="6" t="str">
        <f>IF(AC179&gt;Scenario!$B$11,"",IF(AC$2&lt;&gt;"Ready",AC$2,IF(ISNUMBER(AD179),IF(AND(AC179&gt;=Scenario!$B$10,MOD(AC179-Scenario!$B$10,Scenario!$B$18)=0),Scenario!$B$8,0),"INSUFFICIENT FUNDS")))</f>
        <v/>
      </c>
      <c r="AF179" s="6" t="str">
        <f>IF(AC179&gt;Scenario!$B$11,"",IF(AC$2&lt;&gt;"Ready",AC$2,IF(ISNUMBER(AD179),(AD179+AE179)*(N('Option A'!$E$14)+N('Option A'!$E$15)+IF(Scenario!$B$13="Gross",0,0))/12+((N('Option A'!$E$12)+N('Option A'!$E$13))/12+IF(AND(AC179&gt;=Scenario!$B$10,MOD(AC179-Scenario!$B$10,Scenario!$B$18)=0),N('Option A'!$E$17)*N('Option A'!$E$18)+N('Option A'!$E$20),0)+IF(AC179=1,N('Option A'!$E$17)*N('Option A'!$E$19)+N('Option A'!$E$21),0)+IF(AC179=Scenario!$B$11,N('Option A'!$E$22),0)),"INSUFFICIENT FUNDS")))</f>
        <v/>
      </c>
      <c r="AG179" s="6" t="str">
        <f>IF(AC179&gt;Scenario!$B$11,"",IF(AC$2&lt;&gt;"Ready",AC$2,IF(ISNUMBER(AD179),IF((AD179+AE179)*(1+Scenario!$B$12/12)-AF179&lt;0,"INSUFFICIENT FUNDS",(AD179+AE179)*(1+Scenario!$B$12/12)-AF179),"INSUFFICIENT FUNDS")))</f>
        <v/>
      </c>
      <c r="AH179" s="6" t="str">
        <f>IF(AC179&gt;Scenario!$B$11,"",IF(AC$2&lt;&gt;"Ready",AC$2,IF(ISNUMBER(AG179),AH178+AF179,"INSUFFICIENT FUNDS")))</f>
        <v/>
      </c>
      <c r="AI179" t="str">
        <f>IF(AC179&gt;Scenario!$B$11,"",IF(AC$2&lt;&gt;"Ready",AC$2,IF(ISNUMBER(AG179),"OK","INSUFFICIENT FUNDS")))</f>
        <v/>
      </c>
      <c r="AJ179">
        <v>175</v>
      </c>
      <c r="AK179" s="6" t="str">
        <f>IF(AJ179&gt;Scenario!$B$11,"",IF(AJ$2&lt;&gt;"Ready",AJ$2,IF(AP178="OK",AN178,"INSUFFICIENT FUNDS")))</f>
        <v/>
      </c>
      <c r="AL179" s="6" t="str">
        <f>IF(AJ179&gt;Scenario!$B$11,"",IF(AJ$2&lt;&gt;"Ready",AJ$2,IF(ISNUMBER(AK179),IF(AND(AJ179&gt;=Scenario!$B$10,MOD(AJ179-Scenario!$B$10,Scenario!$B$18)=0),Scenario!$B$8,0),"INSUFFICIENT FUNDS")))</f>
        <v/>
      </c>
      <c r="AM179" s="6" t="str">
        <f>IF(AJ179&gt;Scenario!$B$11,"",IF(AJ$2&lt;&gt;"Ready",AJ$2,IF(ISNUMBER(AK179),(AK179+AL179)*(0+0+IF(Scenario!$B$13="Gross",0,0))/12+((0+0)/12+IF(AND(AJ179&gt;=Scenario!$B$10,MOD(AJ179-Scenario!$B$10,Scenario!$B$18)=0),0*0+0,0)+IF(AJ179=1,0*0+0,0)+IF(AJ179=Scenario!$B$11,0,0)),"INSUFFICIENT FUNDS")))</f>
        <v/>
      </c>
      <c r="AN179" s="6" t="str">
        <f>IF(AJ179&gt;Scenario!$B$11,"",IF(AJ$2&lt;&gt;"Ready",AJ$2,IF(ISNUMBER(AK179),IF((AK179+AL179)*(1+Scenario!$B$12/12)-AM179&lt;0,"INSUFFICIENT FUNDS",(AK179+AL179)*(1+Scenario!$B$12/12)-AM179),"INSUFFICIENT FUNDS")))</f>
        <v/>
      </c>
      <c r="AO179" s="6" t="str">
        <f>IF(AJ179&gt;Scenario!$B$11,"",IF(AJ$2&lt;&gt;"Ready",AJ$2,IF(ISNUMBER(AN179),AO178+AM179,"INSUFFICIENT FUNDS")))</f>
        <v/>
      </c>
      <c r="AP179" t="str">
        <f>IF(AJ179&gt;Scenario!$B$11,"",IF(AJ$2&lt;&gt;"Ready",AJ$2,IF(ISNUMBER(AN179),"OK","INSUFFICIENT FUNDS")))</f>
        <v/>
      </c>
    </row>
    <row r="180" spans="1:42" ht="32.1" customHeight="1" x14ac:dyDescent="0.2">
      <c r="A180">
        <v>176</v>
      </c>
      <c r="B180" s="6" t="str">
        <f>IF(A180&gt;Scenario!$B$11,"",IF(A$2&lt;&gt;"Ready",A$2,IF(G179="OK",E179,"INSUFFICIENT FUNDS")))</f>
        <v/>
      </c>
      <c r="C180" s="6" t="str">
        <f>IF(A180&gt;Scenario!$B$11,"",IF(A$2&lt;&gt;"Ready",A$2,IF(ISNUMBER(B180),IF(AND(A180&gt;=Scenario!$B$10,MOD(A180-Scenario!$B$10,Scenario!$B$18)=0),Scenario!$B$8,0),"INSUFFICIENT FUNDS")))</f>
        <v/>
      </c>
      <c r="D180" s="6" t="str">
        <f>IF(A180&gt;Scenario!$B$11,"",IF(A$2&lt;&gt;"Ready",A$2,IF(ISNUMBER(B180),(B180+C180)*(N('Option A'!$E$14)+N('Option A'!$E$15)+IF(Scenario!$B$13="Gross",N('Option A'!$E$16),0))/12+((N('Option A'!$E$12)+N('Option A'!$E$13))/12+IF(AND(A180&gt;=Scenario!$B$10,MOD(A180-Scenario!$B$10,Scenario!$B$18)=0),N('Option A'!$E$17)*N('Option A'!$E$18)+N('Option A'!$E$20),0)+IF(A180=1,N('Option A'!$E$17)*N('Option A'!$E$19)+N('Option A'!$E$21),0)+IF(A180=Scenario!$B$11,N('Option A'!$E$22),0)),"INSUFFICIENT FUNDS")))</f>
        <v/>
      </c>
      <c r="E180" s="6" t="str">
        <f>IF(A180&gt;Scenario!$B$11,"",IF(A$2&lt;&gt;"Ready",A$2,IF(ISNUMBER(B180),IF((B180+C180)*(1+Scenario!$B$12/12)-D180&lt;0,"INSUFFICIENT FUNDS",(B180+C180)*(1+Scenario!$B$12/12)-D180),"INSUFFICIENT FUNDS")))</f>
        <v/>
      </c>
      <c r="F180" s="6" t="str">
        <f>IF(A180&gt;Scenario!$B$11,"",IF(A$2&lt;&gt;"Ready",A$2,IF(ISNUMBER(E180),F179+D180,"INSUFFICIENT FUNDS")))</f>
        <v/>
      </c>
      <c r="G180" t="str">
        <f>IF(A180&gt;Scenario!$B$11,"",IF(A$2&lt;&gt;"Ready",A$2,IF(ISNUMBER(E180),"OK","INSUFFICIENT FUNDS")))</f>
        <v/>
      </c>
      <c r="H180">
        <v>176</v>
      </c>
      <c r="I180" s="6" t="str">
        <f>IF(H180&gt;Scenario!$B$11,"",IF(H$2&lt;&gt;"Ready",H$2,IF(N179="OK",L179,"INSUFFICIENT FUNDS")))</f>
        <v/>
      </c>
      <c r="J180" s="6" t="str">
        <f>IF(H180&gt;Scenario!$B$11,"",IF(H$2&lt;&gt;"Ready",H$2,IF(ISNUMBER(I180),IF(AND(H180&gt;=Scenario!$B$10,MOD(H180-Scenario!$B$10,Scenario!$B$18)=0),Scenario!$B$8,0),"INSUFFICIENT FUNDS")))</f>
        <v/>
      </c>
      <c r="K180" s="6" t="str">
        <f>IF(H180&gt;Scenario!$B$11,"",IF(H$2&lt;&gt;"Ready",H$2,IF(ISNUMBER(I180),(I180+J180)*(N('Option A'!$E$14)+N('Option A'!$E$15)+IF(Scenario!$B$13="Gross",N('Option A'!$E$16),0))/12+((0+0)/12+IF(AND(H180&gt;=Scenario!$B$10,MOD(H180-Scenario!$B$10,Scenario!$B$18)=0),N('Option A'!$E$17)*N('Option A'!$E$18)+N('Option A'!$E$20),0)+IF(H180=1,N('Option A'!$E$17)*N('Option A'!$E$19)+N('Option A'!$E$21),0)+IF(H180=Scenario!$B$11,N('Option A'!$E$22),0)),"INSUFFICIENT FUNDS")))</f>
        <v/>
      </c>
      <c r="L180" s="6" t="str">
        <f>IF(H180&gt;Scenario!$B$11,"",IF(H$2&lt;&gt;"Ready",H$2,IF(ISNUMBER(I180),IF((I180+J180)*(1+Scenario!$B$12/12)-K180&lt;0,"INSUFFICIENT FUNDS",(I180+J180)*(1+Scenario!$B$12/12)-K180),"INSUFFICIENT FUNDS")))</f>
        <v/>
      </c>
      <c r="M180" s="6" t="str">
        <f>IF(H180&gt;Scenario!$B$11,"",IF(H$2&lt;&gt;"Ready",H$2,IF(ISNUMBER(L180),M179+K180,"INSUFFICIENT FUNDS")))</f>
        <v/>
      </c>
      <c r="N180" t="str">
        <f>IF(H180&gt;Scenario!$B$11,"",IF(H$2&lt;&gt;"Ready",H$2,IF(ISNUMBER(L180),"OK","INSUFFICIENT FUNDS")))</f>
        <v/>
      </c>
      <c r="O180">
        <v>176</v>
      </c>
      <c r="P180" s="6" t="str">
        <f>IF(O180&gt;Scenario!$B$11,"",IF(O$2&lt;&gt;"Ready",O$2,IF(U179="OK",S179,"INSUFFICIENT FUNDS")))</f>
        <v/>
      </c>
      <c r="Q180" s="6" t="str">
        <f>IF(O180&gt;Scenario!$B$11,"",IF(O$2&lt;&gt;"Ready",O$2,IF(ISNUMBER(P180),IF(AND(O180&gt;=Scenario!$B$10,MOD(O180-Scenario!$B$10,Scenario!$B$18)=0),Scenario!$B$8,0),"INSUFFICIENT FUNDS")))</f>
        <v/>
      </c>
      <c r="R180" s="6" t="str">
        <f>IF(O180&gt;Scenario!$B$11,"",IF(O$2&lt;&gt;"Ready",O$2,IF(ISNUMBER(P180),(P180+Q180)*(0+N('Option A'!$E$15)+IF(Scenario!$B$13="Gross",N('Option A'!$E$16),0))/12+((N('Option A'!$E$12)+N('Option A'!$E$13))/12+IF(AND(O180&gt;=Scenario!$B$10,MOD(O180-Scenario!$B$10,Scenario!$B$18)=0),N('Option A'!$E$17)*N('Option A'!$E$18)+N('Option A'!$E$20),0)+IF(O180=1,N('Option A'!$E$17)*N('Option A'!$E$19)+N('Option A'!$E$21),0)+IF(O180=Scenario!$B$11,N('Option A'!$E$22),0)),"INSUFFICIENT FUNDS")))</f>
        <v/>
      </c>
      <c r="S180" s="6" t="str">
        <f>IF(O180&gt;Scenario!$B$11,"",IF(O$2&lt;&gt;"Ready",O$2,IF(ISNUMBER(P180),IF((P180+Q180)*(1+Scenario!$B$12/12)-R180&lt;0,"INSUFFICIENT FUNDS",(P180+Q180)*(1+Scenario!$B$12/12)-R180),"INSUFFICIENT FUNDS")))</f>
        <v/>
      </c>
      <c r="T180" s="6" t="str">
        <f>IF(O180&gt;Scenario!$B$11,"",IF(O$2&lt;&gt;"Ready",O$2,IF(ISNUMBER(S180),T179+R180,"INSUFFICIENT FUNDS")))</f>
        <v/>
      </c>
      <c r="U180" t="str">
        <f>IF(O180&gt;Scenario!$B$11,"",IF(O$2&lt;&gt;"Ready",O$2,IF(ISNUMBER(S180),"OK","INSUFFICIENT FUNDS")))</f>
        <v/>
      </c>
      <c r="V180">
        <v>176</v>
      </c>
      <c r="W180" s="6" t="str">
        <f>IF(V180&gt;Scenario!$B$11,"",IF(V$2&lt;&gt;"Ready",V$2,IF(AB179="OK",Z179,"INSUFFICIENT FUNDS")))</f>
        <v/>
      </c>
      <c r="X180" s="6" t="str">
        <f>IF(V180&gt;Scenario!$B$11,"",IF(V$2&lt;&gt;"Ready",V$2,IF(ISNUMBER(W180),IF(AND(V180&gt;=Scenario!$B$10,MOD(V180-Scenario!$B$10,Scenario!$B$18)=0),Scenario!$B$8,0),"INSUFFICIENT FUNDS")))</f>
        <v/>
      </c>
      <c r="Y180" s="6" t="str">
        <f>IF(V180&gt;Scenario!$B$11,"",IF(V$2&lt;&gt;"Ready",V$2,IF(ISNUMBER(W180),(W180+X180)*(N('Option A'!$E$14)+N('Option A'!$E$15)+IF(Scenario!$B$13="Gross",N('Option A'!$E$16),0))/12+((N('Option A'!$E$12)+N('Option A'!$E$13))/12+IF(AND(V180&gt;=Scenario!$B$10,MOD(V180-Scenario!$B$10,Scenario!$B$18)=0),0*0+0,0)+IF(V180=1,0*0+0,0)+IF(V180=Scenario!$B$11,0,0)),"INSUFFICIENT FUNDS")))</f>
        <v/>
      </c>
      <c r="Z180" s="6" t="str">
        <f>IF(V180&gt;Scenario!$B$11,"",IF(V$2&lt;&gt;"Ready",V$2,IF(ISNUMBER(W180),IF((W180+X180)*(1+Scenario!$B$12/12)-Y180&lt;0,"INSUFFICIENT FUNDS",(W180+X180)*(1+Scenario!$B$12/12)-Y180),"INSUFFICIENT FUNDS")))</f>
        <v/>
      </c>
      <c r="AA180" s="6" t="str">
        <f>IF(V180&gt;Scenario!$B$11,"",IF(V$2&lt;&gt;"Ready",V$2,IF(ISNUMBER(Z180),AA179+Y180,"INSUFFICIENT FUNDS")))</f>
        <v/>
      </c>
      <c r="AB180" t="str">
        <f>IF(V180&gt;Scenario!$B$11,"",IF(V$2&lt;&gt;"Ready",V$2,IF(ISNUMBER(Z180),"OK","INSUFFICIENT FUNDS")))</f>
        <v/>
      </c>
      <c r="AC180">
        <v>176</v>
      </c>
      <c r="AD180" s="6" t="str">
        <f>IF(AC180&gt;Scenario!$B$11,"",IF(AC$2&lt;&gt;"Ready",AC$2,IF(AI179="OK",AG179,"INSUFFICIENT FUNDS")))</f>
        <v/>
      </c>
      <c r="AE180" s="6" t="str">
        <f>IF(AC180&gt;Scenario!$B$11,"",IF(AC$2&lt;&gt;"Ready",AC$2,IF(ISNUMBER(AD180),IF(AND(AC180&gt;=Scenario!$B$10,MOD(AC180-Scenario!$B$10,Scenario!$B$18)=0),Scenario!$B$8,0),"INSUFFICIENT FUNDS")))</f>
        <v/>
      </c>
      <c r="AF180" s="6" t="str">
        <f>IF(AC180&gt;Scenario!$B$11,"",IF(AC$2&lt;&gt;"Ready",AC$2,IF(ISNUMBER(AD180),(AD180+AE180)*(N('Option A'!$E$14)+N('Option A'!$E$15)+IF(Scenario!$B$13="Gross",0,0))/12+((N('Option A'!$E$12)+N('Option A'!$E$13))/12+IF(AND(AC180&gt;=Scenario!$B$10,MOD(AC180-Scenario!$B$10,Scenario!$B$18)=0),N('Option A'!$E$17)*N('Option A'!$E$18)+N('Option A'!$E$20),0)+IF(AC180=1,N('Option A'!$E$17)*N('Option A'!$E$19)+N('Option A'!$E$21),0)+IF(AC180=Scenario!$B$11,N('Option A'!$E$22),0)),"INSUFFICIENT FUNDS")))</f>
        <v/>
      </c>
      <c r="AG180" s="6" t="str">
        <f>IF(AC180&gt;Scenario!$B$11,"",IF(AC$2&lt;&gt;"Ready",AC$2,IF(ISNUMBER(AD180),IF((AD180+AE180)*(1+Scenario!$B$12/12)-AF180&lt;0,"INSUFFICIENT FUNDS",(AD180+AE180)*(1+Scenario!$B$12/12)-AF180),"INSUFFICIENT FUNDS")))</f>
        <v/>
      </c>
      <c r="AH180" s="6" t="str">
        <f>IF(AC180&gt;Scenario!$B$11,"",IF(AC$2&lt;&gt;"Ready",AC$2,IF(ISNUMBER(AG180),AH179+AF180,"INSUFFICIENT FUNDS")))</f>
        <v/>
      </c>
      <c r="AI180" t="str">
        <f>IF(AC180&gt;Scenario!$B$11,"",IF(AC$2&lt;&gt;"Ready",AC$2,IF(ISNUMBER(AG180),"OK","INSUFFICIENT FUNDS")))</f>
        <v/>
      </c>
      <c r="AJ180">
        <v>176</v>
      </c>
      <c r="AK180" s="6" t="str">
        <f>IF(AJ180&gt;Scenario!$B$11,"",IF(AJ$2&lt;&gt;"Ready",AJ$2,IF(AP179="OK",AN179,"INSUFFICIENT FUNDS")))</f>
        <v/>
      </c>
      <c r="AL180" s="6" t="str">
        <f>IF(AJ180&gt;Scenario!$B$11,"",IF(AJ$2&lt;&gt;"Ready",AJ$2,IF(ISNUMBER(AK180),IF(AND(AJ180&gt;=Scenario!$B$10,MOD(AJ180-Scenario!$B$10,Scenario!$B$18)=0),Scenario!$B$8,0),"INSUFFICIENT FUNDS")))</f>
        <v/>
      </c>
      <c r="AM180" s="6" t="str">
        <f>IF(AJ180&gt;Scenario!$B$11,"",IF(AJ$2&lt;&gt;"Ready",AJ$2,IF(ISNUMBER(AK180),(AK180+AL180)*(0+0+IF(Scenario!$B$13="Gross",0,0))/12+((0+0)/12+IF(AND(AJ180&gt;=Scenario!$B$10,MOD(AJ180-Scenario!$B$10,Scenario!$B$18)=0),0*0+0,0)+IF(AJ180=1,0*0+0,0)+IF(AJ180=Scenario!$B$11,0,0)),"INSUFFICIENT FUNDS")))</f>
        <v/>
      </c>
      <c r="AN180" s="6" t="str">
        <f>IF(AJ180&gt;Scenario!$B$11,"",IF(AJ$2&lt;&gt;"Ready",AJ$2,IF(ISNUMBER(AK180),IF((AK180+AL180)*(1+Scenario!$B$12/12)-AM180&lt;0,"INSUFFICIENT FUNDS",(AK180+AL180)*(1+Scenario!$B$12/12)-AM180),"INSUFFICIENT FUNDS")))</f>
        <v/>
      </c>
      <c r="AO180" s="6" t="str">
        <f>IF(AJ180&gt;Scenario!$B$11,"",IF(AJ$2&lt;&gt;"Ready",AJ$2,IF(ISNUMBER(AN180),AO179+AM180,"INSUFFICIENT FUNDS")))</f>
        <v/>
      </c>
      <c r="AP180" t="str">
        <f>IF(AJ180&gt;Scenario!$B$11,"",IF(AJ$2&lt;&gt;"Ready",AJ$2,IF(ISNUMBER(AN180),"OK","INSUFFICIENT FUNDS")))</f>
        <v/>
      </c>
    </row>
    <row r="181" spans="1:42" ht="32.1" customHeight="1" x14ac:dyDescent="0.2">
      <c r="A181">
        <v>177</v>
      </c>
      <c r="B181" s="6" t="str">
        <f>IF(A181&gt;Scenario!$B$11,"",IF(A$2&lt;&gt;"Ready",A$2,IF(G180="OK",E180,"INSUFFICIENT FUNDS")))</f>
        <v/>
      </c>
      <c r="C181" s="6" t="str">
        <f>IF(A181&gt;Scenario!$B$11,"",IF(A$2&lt;&gt;"Ready",A$2,IF(ISNUMBER(B181),IF(AND(A181&gt;=Scenario!$B$10,MOD(A181-Scenario!$B$10,Scenario!$B$18)=0),Scenario!$B$8,0),"INSUFFICIENT FUNDS")))</f>
        <v/>
      </c>
      <c r="D181" s="6" t="str">
        <f>IF(A181&gt;Scenario!$B$11,"",IF(A$2&lt;&gt;"Ready",A$2,IF(ISNUMBER(B181),(B181+C181)*(N('Option A'!$E$14)+N('Option A'!$E$15)+IF(Scenario!$B$13="Gross",N('Option A'!$E$16),0))/12+((N('Option A'!$E$12)+N('Option A'!$E$13))/12+IF(AND(A181&gt;=Scenario!$B$10,MOD(A181-Scenario!$B$10,Scenario!$B$18)=0),N('Option A'!$E$17)*N('Option A'!$E$18)+N('Option A'!$E$20),0)+IF(A181=1,N('Option A'!$E$17)*N('Option A'!$E$19)+N('Option A'!$E$21),0)+IF(A181=Scenario!$B$11,N('Option A'!$E$22),0)),"INSUFFICIENT FUNDS")))</f>
        <v/>
      </c>
      <c r="E181" s="6" t="str">
        <f>IF(A181&gt;Scenario!$B$11,"",IF(A$2&lt;&gt;"Ready",A$2,IF(ISNUMBER(B181),IF((B181+C181)*(1+Scenario!$B$12/12)-D181&lt;0,"INSUFFICIENT FUNDS",(B181+C181)*(1+Scenario!$B$12/12)-D181),"INSUFFICIENT FUNDS")))</f>
        <v/>
      </c>
      <c r="F181" s="6" t="str">
        <f>IF(A181&gt;Scenario!$B$11,"",IF(A$2&lt;&gt;"Ready",A$2,IF(ISNUMBER(E181),F180+D181,"INSUFFICIENT FUNDS")))</f>
        <v/>
      </c>
      <c r="G181" t="str">
        <f>IF(A181&gt;Scenario!$B$11,"",IF(A$2&lt;&gt;"Ready",A$2,IF(ISNUMBER(E181),"OK","INSUFFICIENT FUNDS")))</f>
        <v/>
      </c>
      <c r="H181">
        <v>177</v>
      </c>
      <c r="I181" s="6" t="str">
        <f>IF(H181&gt;Scenario!$B$11,"",IF(H$2&lt;&gt;"Ready",H$2,IF(N180="OK",L180,"INSUFFICIENT FUNDS")))</f>
        <v/>
      </c>
      <c r="J181" s="6" t="str">
        <f>IF(H181&gt;Scenario!$B$11,"",IF(H$2&lt;&gt;"Ready",H$2,IF(ISNUMBER(I181),IF(AND(H181&gt;=Scenario!$B$10,MOD(H181-Scenario!$B$10,Scenario!$B$18)=0),Scenario!$B$8,0),"INSUFFICIENT FUNDS")))</f>
        <v/>
      </c>
      <c r="K181" s="6" t="str">
        <f>IF(H181&gt;Scenario!$B$11,"",IF(H$2&lt;&gt;"Ready",H$2,IF(ISNUMBER(I181),(I181+J181)*(N('Option A'!$E$14)+N('Option A'!$E$15)+IF(Scenario!$B$13="Gross",N('Option A'!$E$16),0))/12+((0+0)/12+IF(AND(H181&gt;=Scenario!$B$10,MOD(H181-Scenario!$B$10,Scenario!$B$18)=0),N('Option A'!$E$17)*N('Option A'!$E$18)+N('Option A'!$E$20),0)+IF(H181=1,N('Option A'!$E$17)*N('Option A'!$E$19)+N('Option A'!$E$21),0)+IF(H181=Scenario!$B$11,N('Option A'!$E$22),0)),"INSUFFICIENT FUNDS")))</f>
        <v/>
      </c>
      <c r="L181" s="6" t="str">
        <f>IF(H181&gt;Scenario!$B$11,"",IF(H$2&lt;&gt;"Ready",H$2,IF(ISNUMBER(I181),IF((I181+J181)*(1+Scenario!$B$12/12)-K181&lt;0,"INSUFFICIENT FUNDS",(I181+J181)*(1+Scenario!$B$12/12)-K181),"INSUFFICIENT FUNDS")))</f>
        <v/>
      </c>
      <c r="M181" s="6" t="str">
        <f>IF(H181&gt;Scenario!$B$11,"",IF(H$2&lt;&gt;"Ready",H$2,IF(ISNUMBER(L181),M180+K181,"INSUFFICIENT FUNDS")))</f>
        <v/>
      </c>
      <c r="N181" t="str">
        <f>IF(H181&gt;Scenario!$B$11,"",IF(H$2&lt;&gt;"Ready",H$2,IF(ISNUMBER(L181),"OK","INSUFFICIENT FUNDS")))</f>
        <v/>
      </c>
      <c r="O181">
        <v>177</v>
      </c>
      <c r="P181" s="6" t="str">
        <f>IF(O181&gt;Scenario!$B$11,"",IF(O$2&lt;&gt;"Ready",O$2,IF(U180="OK",S180,"INSUFFICIENT FUNDS")))</f>
        <v/>
      </c>
      <c r="Q181" s="6" t="str">
        <f>IF(O181&gt;Scenario!$B$11,"",IF(O$2&lt;&gt;"Ready",O$2,IF(ISNUMBER(P181),IF(AND(O181&gt;=Scenario!$B$10,MOD(O181-Scenario!$B$10,Scenario!$B$18)=0),Scenario!$B$8,0),"INSUFFICIENT FUNDS")))</f>
        <v/>
      </c>
      <c r="R181" s="6" t="str">
        <f>IF(O181&gt;Scenario!$B$11,"",IF(O$2&lt;&gt;"Ready",O$2,IF(ISNUMBER(P181),(P181+Q181)*(0+N('Option A'!$E$15)+IF(Scenario!$B$13="Gross",N('Option A'!$E$16),0))/12+((N('Option A'!$E$12)+N('Option A'!$E$13))/12+IF(AND(O181&gt;=Scenario!$B$10,MOD(O181-Scenario!$B$10,Scenario!$B$18)=0),N('Option A'!$E$17)*N('Option A'!$E$18)+N('Option A'!$E$20),0)+IF(O181=1,N('Option A'!$E$17)*N('Option A'!$E$19)+N('Option A'!$E$21),0)+IF(O181=Scenario!$B$11,N('Option A'!$E$22),0)),"INSUFFICIENT FUNDS")))</f>
        <v/>
      </c>
      <c r="S181" s="6" t="str">
        <f>IF(O181&gt;Scenario!$B$11,"",IF(O$2&lt;&gt;"Ready",O$2,IF(ISNUMBER(P181),IF((P181+Q181)*(1+Scenario!$B$12/12)-R181&lt;0,"INSUFFICIENT FUNDS",(P181+Q181)*(1+Scenario!$B$12/12)-R181),"INSUFFICIENT FUNDS")))</f>
        <v/>
      </c>
      <c r="T181" s="6" t="str">
        <f>IF(O181&gt;Scenario!$B$11,"",IF(O$2&lt;&gt;"Ready",O$2,IF(ISNUMBER(S181),T180+R181,"INSUFFICIENT FUNDS")))</f>
        <v/>
      </c>
      <c r="U181" t="str">
        <f>IF(O181&gt;Scenario!$B$11,"",IF(O$2&lt;&gt;"Ready",O$2,IF(ISNUMBER(S181),"OK","INSUFFICIENT FUNDS")))</f>
        <v/>
      </c>
      <c r="V181">
        <v>177</v>
      </c>
      <c r="W181" s="6" t="str">
        <f>IF(V181&gt;Scenario!$B$11,"",IF(V$2&lt;&gt;"Ready",V$2,IF(AB180="OK",Z180,"INSUFFICIENT FUNDS")))</f>
        <v/>
      </c>
      <c r="X181" s="6" t="str">
        <f>IF(V181&gt;Scenario!$B$11,"",IF(V$2&lt;&gt;"Ready",V$2,IF(ISNUMBER(W181),IF(AND(V181&gt;=Scenario!$B$10,MOD(V181-Scenario!$B$10,Scenario!$B$18)=0),Scenario!$B$8,0),"INSUFFICIENT FUNDS")))</f>
        <v/>
      </c>
      <c r="Y181" s="6" t="str">
        <f>IF(V181&gt;Scenario!$B$11,"",IF(V$2&lt;&gt;"Ready",V$2,IF(ISNUMBER(W181),(W181+X181)*(N('Option A'!$E$14)+N('Option A'!$E$15)+IF(Scenario!$B$13="Gross",N('Option A'!$E$16),0))/12+((N('Option A'!$E$12)+N('Option A'!$E$13))/12+IF(AND(V181&gt;=Scenario!$B$10,MOD(V181-Scenario!$B$10,Scenario!$B$18)=0),0*0+0,0)+IF(V181=1,0*0+0,0)+IF(V181=Scenario!$B$11,0,0)),"INSUFFICIENT FUNDS")))</f>
        <v/>
      </c>
      <c r="Z181" s="6" t="str">
        <f>IF(V181&gt;Scenario!$B$11,"",IF(V$2&lt;&gt;"Ready",V$2,IF(ISNUMBER(W181),IF((W181+X181)*(1+Scenario!$B$12/12)-Y181&lt;0,"INSUFFICIENT FUNDS",(W181+X181)*(1+Scenario!$B$12/12)-Y181),"INSUFFICIENT FUNDS")))</f>
        <v/>
      </c>
      <c r="AA181" s="6" t="str">
        <f>IF(V181&gt;Scenario!$B$11,"",IF(V$2&lt;&gt;"Ready",V$2,IF(ISNUMBER(Z181),AA180+Y181,"INSUFFICIENT FUNDS")))</f>
        <v/>
      </c>
      <c r="AB181" t="str">
        <f>IF(V181&gt;Scenario!$B$11,"",IF(V$2&lt;&gt;"Ready",V$2,IF(ISNUMBER(Z181),"OK","INSUFFICIENT FUNDS")))</f>
        <v/>
      </c>
      <c r="AC181">
        <v>177</v>
      </c>
      <c r="AD181" s="6" t="str">
        <f>IF(AC181&gt;Scenario!$B$11,"",IF(AC$2&lt;&gt;"Ready",AC$2,IF(AI180="OK",AG180,"INSUFFICIENT FUNDS")))</f>
        <v/>
      </c>
      <c r="AE181" s="6" t="str">
        <f>IF(AC181&gt;Scenario!$B$11,"",IF(AC$2&lt;&gt;"Ready",AC$2,IF(ISNUMBER(AD181),IF(AND(AC181&gt;=Scenario!$B$10,MOD(AC181-Scenario!$B$10,Scenario!$B$18)=0),Scenario!$B$8,0),"INSUFFICIENT FUNDS")))</f>
        <v/>
      </c>
      <c r="AF181" s="6" t="str">
        <f>IF(AC181&gt;Scenario!$B$11,"",IF(AC$2&lt;&gt;"Ready",AC$2,IF(ISNUMBER(AD181),(AD181+AE181)*(N('Option A'!$E$14)+N('Option A'!$E$15)+IF(Scenario!$B$13="Gross",0,0))/12+((N('Option A'!$E$12)+N('Option A'!$E$13))/12+IF(AND(AC181&gt;=Scenario!$B$10,MOD(AC181-Scenario!$B$10,Scenario!$B$18)=0),N('Option A'!$E$17)*N('Option A'!$E$18)+N('Option A'!$E$20),0)+IF(AC181=1,N('Option A'!$E$17)*N('Option A'!$E$19)+N('Option A'!$E$21),0)+IF(AC181=Scenario!$B$11,N('Option A'!$E$22),0)),"INSUFFICIENT FUNDS")))</f>
        <v/>
      </c>
      <c r="AG181" s="6" t="str">
        <f>IF(AC181&gt;Scenario!$B$11,"",IF(AC$2&lt;&gt;"Ready",AC$2,IF(ISNUMBER(AD181),IF((AD181+AE181)*(1+Scenario!$B$12/12)-AF181&lt;0,"INSUFFICIENT FUNDS",(AD181+AE181)*(1+Scenario!$B$12/12)-AF181),"INSUFFICIENT FUNDS")))</f>
        <v/>
      </c>
      <c r="AH181" s="6" t="str">
        <f>IF(AC181&gt;Scenario!$B$11,"",IF(AC$2&lt;&gt;"Ready",AC$2,IF(ISNUMBER(AG181),AH180+AF181,"INSUFFICIENT FUNDS")))</f>
        <v/>
      </c>
      <c r="AI181" t="str">
        <f>IF(AC181&gt;Scenario!$B$11,"",IF(AC$2&lt;&gt;"Ready",AC$2,IF(ISNUMBER(AG181),"OK","INSUFFICIENT FUNDS")))</f>
        <v/>
      </c>
      <c r="AJ181">
        <v>177</v>
      </c>
      <c r="AK181" s="6" t="str">
        <f>IF(AJ181&gt;Scenario!$B$11,"",IF(AJ$2&lt;&gt;"Ready",AJ$2,IF(AP180="OK",AN180,"INSUFFICIENT FUNDS")))</f>
        <v/>
      </c>
      <c r="AL181" s="6" t="str">
        <f>IF(AJ181&gt;Scenario!$B$11,"",IF(AJ$2&lt;&gt;"Ready",AJ$2,IF(ISNUMBER(AK181),IF(AND(AJ181&gt;=Scenario!$B$10,MOD(AJ181-Scenario!$B$10,Scenario!$B$18)=0),Scenario!$B$8,0),"INSUFFICIENT FUNDS")))</f>
        <v/>
      </c>
      <c r="AM181" s="6" t="str">
        <f>IF(AJ181&gt;Scenario!$B$11,"",IF(AJ$2&lt;&gt;"Ready",AJ$2,IF(ISNUMBER(AK181),(AK181+AL181)*(0+0+IF(Scenario!$B$13="Gross",0,0))/12+((0+0)/12+IF(AND(AJ181&gt;=Scenario!$B$10,MOD(AJ181-Scenario!$B$10,Scenario!$B$18)=0),0*0+0,0)+IF(AJ181=1,0*0+0,0)+IF(AJ181=Scenario!$B$11,0,0)),"INSUFFICIENT FUNDS")))</f>
        <v/>
      </c>
      <c r="AN181" s="6" t="str">
        <f>IF(AJ181&gt;Scenario!$B$11,"",IF(AJ$2&lt;&gt;"Ready",AJ$2,IF(ISNUMBER(AK181),IF((AK181+AL181)*(1+Scenario!$B$12/12)-AM181&lt;0,"INSUFFICIENT FUNDS",(AK181+AL181)*(1+Scenario!$B$12/12)-AM181),"INSUFFICIENT FUNDS")))</f>
        <v/>
      </c>
      <c r="AO181" s="6" t="str">
        <f>IF(AJ181&gt;Scenario!$B$11,"",IF(AJ$2&lt;&gt;"Ready",AJ$2,IF(ISNUMBER(AN181),AO180+AM181,"INSUFFICIENT FUNDS")))</f>
        <v/>
      </c>
      <c r="AP181" t="str">
        <f>IF(AJ181&gt;Scenario!$B$11,"",IF(AJ$2&lt;&gt;"Ready",AJ$2,IF(ISNUMBER(AN181),"OK","INSUFFICIENT FUNDS")))</f>
        <v/>
      </c>
    </row>
    <row r="182" spans="1:42" ht="32.1" customHeight="1" x14ac:dyDescent="0.2">
      <c r="A182">
        <v>178</v>
      </c>
      <c r="B182" s="6" t="str">
        <f>IF(A182&gt;Scenario!$B$11,"",IF(A$2&lt;&gt;"Ready",A$2,IF(G181="OK",E181,"INSUFFICIENT FUNDS")))</f>
        <v/>
      </c>
      <c r="C182" s="6" t="str">
        <f>IF(A182&gt;Scenario!$B$11,"",IF(A$2&lt;&gt;"Ready",A$2,IF(ISNUMBER(B182),IF(AND(A182&gt;=Scenario!$B$10,MOD(A182-Scenario!$B$10,Scenario!$B$18)=0),Scenario!$B$8,0),"INSUFFICIENT FUNDS")))</f>
        <v/>
      </c>
      <c r="D182" s="6" t="str">
        <f>IF(A182&gt;Scenario!$B$11,"",IF(A$2&lt;&gt;"Ready",A$2,IF(ISNUMBER(B182),(B182+C182)*(N('Option A'!$E$14)+N('Option A'!$E$15)+IF(Scenario!$B$13="Gross",N('Option A'!$E$16),0))/12+((N('Option A'!$E$12)+N('Option A'!$E$13))/12+IF(AND(A182&gt;=Scenario!$B$10,MOD(A182-Scenario!$B$10,Scenario!$B$18)=0),N('Option A'!$E$17)*N('Option A'!$E$18)+N('Option A'!$E$20),0)+IF(A182=1,N('Option A'!$E$17)*N('Option A'!$E$19)+N('Option A'!$E$21),0)+IF(A182=Scenario!$B$11,N('Option A'!$E$22),0)),"INSUFFICIENT FUNDS")))</f>
        <v/>
      </c>
      <c r="E182" s="6" t="str">
        <f>IF(A182&gt;Scenario!$B$11,"",IF(A$2&lt;&gt;"Ready",A$2,IF(ISNUMBER(B182),IF((B182+C182)*(1+Scenario!$B$12/12)-D182&lt;0,"INSUFFICIENT FUNDS",(B182+C182)*(1+Scenario!$B$12/12)-D182),"INSUFFICIENT FUNDS")))</f>
        <v/>
      </c>
      <c r="F182" s="6" t="str">
        <f>IF(A182&gt;Scenario!$B$11,"",IF(A$2&lt;&gt;"Ready",A$2,IF(ISNUMBER(E182),F181+D182,"INSUFFICIENT FUNDS")))</f>
        <v/>
      </c>
      <c r="G182" t="str">
        <f>IF(A182&gt;Scenario!$B$11,"",IF(A$2&lt;&gt;"Ready",A$2,IF(ISNUMBER(E182),"OK","INSUFFICIENT FUNDS")))</f>
        <v/>
      </c>
      <c r="H182">
        <v>178</v>
      </c>
      <c r="I182" s="6" t="str">
        <f>IF(H182&gt;Scenario!$B$11,"",IF(H$2&lt;&gt;"Ready",H$2,IF(N181="OK",L181,"INSUFFICIENT FUNDS")))</f>
        <v/>
      </c>
      <c r="J182" s="6" t="str">
        <f>IF(H182&gt;Scenario!$B$11,"",IF(H$2&lt;&gt;"Ready",H$2,IF(ISNUMBER(I182),IF(AND(H182&gt;=Scenario!$B$10,MOD(H182-Scenario!$B$10,Scenario!$B$18)=0),Scenario!$B$8,0),"INSUFFICIENT FUNDS")))</f>
        <v/>
      </c>
      <c r="K182" s="6" t="str">
        <f>IF(H182&gt;Scenario!$B$11,"",IF(H$2&lt;&gt;"Ready",H$2,IF(ISNUMBER(I182),(I182+J182)*(N('Option A'!$E$14)+N('Option A'!$E$15)+IF(Scenario!$B$13="Gross",N('Option A'!$E$16),0))/12+((0+0)/12+IF(AND(H182&gt;=Scenario!$B$10,MOD(H182-Scenario!$B$10,Scenario!$B$18)=0),N('Option A'!$E$17)*N('Option A'!$E$18)+N('Option A'!$E$20),0)+IF(H182=1,N('Option A'!$E$17)*N('Option A'!$E$19)+N('Option A'!$E$21),0)+IF(H182=Scenario!$B$11,N('Option A'!$E$22),0)),"INSUFFICIENT FUNDS")))</f>
        <v/>
      </c>
      <c r="L182" s="6" t="str">
        <f>IF(H182&gt;Scenario!$B$11,"",IF(H$2&lt;&gt;"Ready",H$2,IF(ISNUMBER(I182),IF((I182+J182)*(1+Scenario!$B$12/12)-K182&lt;0,"INSUFFICIENT FUNDS",(I182+J182)*(1+Scenario!$B$12/12)-K182),"INSUFFICIENT FUNDS")))</f>
        <v/>
      </c>
      <c r="M182" s="6" t="str">
        <f>IF(H182&gt;Scenario!$B$11,"",IF(H$2&lt;&gt;"Ready",H$2,IF(ISNUMBER(L182),M181+K182,"INSUFFICIENT FUNDS")))</f>
        <v/>
      </c>
      <c r="N182" t="str">
        <f>IF(H182&gt;Scenario!$B$11,"",IF(H$2&lt;&gt;"Ready",H$2,IF(ISNUMBER(L182),"OK","INSUFFICIENT FUNDS")))</f>
        <v/>
      </c>
      <c r="O182">
        <v>178</v>
      </c>
      <c r="P182" s="6" t="str">
        <f>IF(O182&gt;Scenario!$B$11,"",IF(O$2&lt;&gt;"Ready",O$2,IF(U181="OK",S181,"INSUFFICIENT FUNDS")))</f>
        <v/>
      </c>
      <c r="Q182" s="6" t="str">
        <f>IF(O182&gt;Scenario!$B$11,"",IF(O$2&lt;&gt;"Ready",O$2,IF(ISNUMBER(P182),IF(AND(O182&gt;=Scenario!$B$10,MOD(O182-Scenario!$B$10,Scenario!$B$18)=0),Scenario!$B$8,0),"INSUFFICIENT FUNDS")))</f>
        <v/>
      </c>
      <c r="R182" s="6" t="str">
        <f>IF(O182&gt;Scenario!$B$11,"",IF(O$2&lt;&gt;"Ready",O$2,IF(ISNUMBER(P182),(P182+Q182)*(0+N('Option A'!$E$15)+IF(Scenario!$B$13="Gross",N('Option A'!$E$16),0))/12+((N('Option A'!$E$12)+N('Option A'!$E$13))/12+IF(AND(O182&gt;=Scenario!$B$10,MOD(O182-Scenario!$B$10,Scenario!$B$18)=0),N('Option A'!$E$17)*N('Option A'!$E$18)+N('Option A'!$E$20),0)+IF(O182=1,N('Option A'!$E$17)*N('Option A'!$E$19)+N('Option A'!$E$21),0)+IF(O182=Scenario!$B$11,N('Option A'!$E$22),0)),"INSUFFICIENT FUNDS")))</f>
        <v/>
      </c>
      <c r="S182" s="6" t="str">
        <f>IF(O182&gt;Scenario!$B$11,"",IF(O$2&lt;&gt;"Ready",O$2,IF(ISNUMBER(P182),IF((P182+Q182)*(1+Scenario!$B$12/12)-R182&lt;0,"INSUFFICIENT FUNDS",(P182+Q182)*(1+Scenario!$B$12/12)-R182),"INSUFFICIENT FUNDS")))</f>
        <v/>
      </c>
      <c r="T182" s="6" t="str">
        <f>IF(O182&gt;Scenario!$B$11,"",IF(O$2&lt;&gt;"Ready",O$2,IF(ISNUMBER(S182),T181+R182,"INSUFFICIENT FUNDS")))</f>
        <v/>
      </c>
      <c r="U182" t="str">
        <f>IF(O182&gt;Scenario!$B$11,"",IF(O$2&lt;&gt;"Ready",O$2,IF(ISNUMBER(S182),"OK","INSUFFICIENT FUNDS")))</f>
        <v/>
      </c>
      <c r="V182">
        <v>178</v>
      </c>
      <c r="W182" s="6" t="str">
        <f>IF(V182&gt;Scenario!$B$11,"",IF(V$2&lt;&gt;"Ready",V$2,IF(AB181="OK",Z181,"INSUFFICIENT FUNDS")))</f>
        <v/>
      </c>
      <c r="X182" s="6" t="str">
        <f>IF(V182&gt;Scenario!$B$11,"",IF(V$2&lt;&gt;"Ready",V$2,IF(ISNUMBER(W182),IF(AND(V182&gt;=Scenario!$B$10,MOD(V182-Scenario!$B$10,Scenario!$B$18)=0),Scenario!$B$8,0),"INSUFFICIENT FUNDS")))</f>
        <v/>
      </c>
      <c r="Y182" s="6" t="str">
        <f>IF(V182&gt;Scenario!$B$11,"",IF(V$2&lt;&gt;"Ready",V$2,IF(ISNUMBER(W182),(W182+X182)*(N('Option A'!$E$14)+N('Option A'!$E$15)+IF(Scenario!$B$13="Gross",N('Option A'!$E$16),0))/12+((N('Option A'!$E$12)+N('Option A'!$E$13))/12+IF(AND(V182&gt;=Scenario!$B$10,MOD(V182-Scenario!$B$10,Scenario!$B$18)=0),0*0+0,0)+IF(V182=1,0*0+0,0)+IF(V182=Scenario!$B$11,0,0)),"INSUFFICIENT FUNDS")))</f>
        <v/>
      </c>
      <c r="Z182" s="6" t="str">
        <f>IF(V182&gt;Scenario!$B$11,"",IF(V$2&lt;&gt;"Ready",V$2,IF(ISNUMBER(W182),IF((W182+X182)*(1+Scenario!$B$12/12)-Y182&lt;0,"INSUFFICIENT FUNDS",(W182+X182)*(1+Scenario!$B$12/12)-Y182),"INSUFFICIENT FUNDS")))</f>
        <v/>
      </c>
      <c r="AA182" s="6" t="str">
        <f>IF(V182&gt;Scenario!$B$11,"",IF(V$2&lt;&gt;"Ready",V$2,IF(ISNUMBER(Z182),AA181+Y182,"INSUFFICIENT FUNDS")))</f>
        <v/>
      </c>
      <c r="AB182" t="str">
        <f>IF(V182&gt;Scenario!$B$11,"",IF(V$2&lt;&gt;"Ready",V$2,IF(ISNUMBER(Z182),"OK","INSUFFICIENT FUNDS")))</f>
        <v/>
      </c>
      <c r="AC182">
        <v>178</v>
      </c>
      <c r="AD182" s="6" t="str">
        <f>IF(AC182&gt;Scenario!$B$11,"",IF(AC$2&lt;&gt;"Ready",AC$2,IF(AI181="OK",AG181,"INSUFFICIENT FUNDS")))</f>
        <v/>
      </c>
      <c r="AE182" s="6" t="str">
        <f>IF(AC182&gt;Scenario!$B$11,"",IF(AC$2&lt;&gt;"Ready",AC$2,IF(ISNUMBER(AD182),IF(AND(AC182&gt;=Scenario!$B$10,MOD(AC182-Scenario!$B$10,Scenario!$B$18)=0),Scenario!$B$8,0),"INSUFFICIENT FUNDS")))</f>
        <v/>
      </c>
      <c r="AF182" s="6" t="str">
        <f>IF(AC182&gt;Scenario!$B$11,"",IF(AC$2&lt;&gt;"Ready",AC$2,IF(ISNUMBER(AD182),(AD182+AE182)*(N('Option A'!$E$14)+N('Option A'!$E$15)+IF(Scenario!$B$13="Gross",0,0))/12+((N('Option A'!$E$12)+N('Option A'!$E$13))/12+IF(AND(AC182&gt;=Scenario!$B$10,MOD(AC182-Scenario!$B$10,Scenario!$B$18)=0),N('Option A'!$E$17)*N('Option A'!$E$18)+N('Option A'!$E$20),0)+IF(AC182=1,N('Option A'!$E$17)*N('Option A'!$E$19)+N('Option A'!$E$21),0)+IF(AC182=Scenario!$B$11,N('Option A'!$E$22),0)),"INSUFFICIENT FUNDS")))</f>
        <v/>
      </c>
      <c r="AG182" s="6" t="str">
        <f>IF(AC182&gt;Scenario!$B$11,"",IF(AC$2&lt;&gt;"Ready",AC$2,IF(ISNUMBER(AD182),IF((AD182+AE182)*(1+Scenario!$B$12/12)-AF182&lt;0,"INSUFFICIENT FUNDS",(AD182+AE182)*(1+Scenario!$B$12/12)-AF182),"INSUFFICIENT FUNDS")))</f>
        <v/>
      </c>
      <c r="AH182" s="6" t="str">
        <f>IF(AC182&gt;Scenario!$B$11,"",IF(AC$2&lt;&gt;"Ready",AC$2,IF(ISNUMBER(AG182),AH181+AF182,"INSUFFICIENT FUNDS")))</f>
        <v/>
      </c>
      <c r="AI182" t="str">
        <f>IF(AC182&gt;Scenario!$B$11,"",IF(AC$2&lt;&gt;"Ready",AC$2,IF(ISNUMBER(AG182),"OK","INSUFFICIENT FUNDS")))</f>
        <v/>
      </c>
      <c r="AJ182">
        <v>178</v>
      </c>
      <c r="AK182" s="6" t="str">
        <f>IF(AJ182&gt;Scenario!$B$11,"",IF(AJ$2&lt;&gt;"Ready",AJ$2,IF(AP181="OK",AN181,"INSUFFICIENT FUNDS")))</f>
        <v/>
      </c>
      <c r="AL182" s="6" t="str">
        <f>IF(AJ182&gt;Scenario!$B$11,"",IF(AJ$2&lt;&gt;"Ready",AJ$2,IF(ISNUMBER(AK182),IF(AND(AJ182&gt;=Scenario!$B$10,MOD(AJ182-Scenario!$B$10,Scenario!$B$18)=0),Scenario!$B$8,0),"INSUFFICIENT FUNDS")))</f>
        <v/>
      </c>
      <c r="AM182" s="6" t="str">
        <f>IF(AJ182&gt;Scenario!$B$11,"",IF(AJ$2&lt;&gt;"Ready",AJ$2,IF(ISNUMBER(AK182),(AK182+AL182)*(0+0+IF(Scenario!$B$13="Gross",0,0))/12+((0+0)/12+IF(AND(AJ182&gt;=Scenario!$B$10,MOD(AJ182-Scenario!$B$10,Scenario!$B$18)=0),0*0+0,0)+IF(AJ182=1,0*0+0,0)+IF(AJ182=Scenario!$B$11,0,0)),"INSUFFICIENT FUNDS")))</f>
        <v/>
      </c>
      <c r="AN182" s="6" t="str">
        <f>IF(AJ182&gt;Scenario!$B$11,"",IF(AJ$2&lt;&gt;"Ready",AJ$2,IF(ISNUMBER(AK182),IF((AK182+AL182)*(1+Scenario!$B$12/12)-AM182&lt;0,"INSUFFICIENT FUNDS",(AK182+AL182)*(1+Scenario!$B$12/12)-AM182),"INSUFFICIENT FUNDS")))</f>
        <v/>
      </c>
      <c r="AO182" s="6" t="str">
        <f>IF(AJ182&gt;Scenario!$B$11,"",IF(AJ$2&lt;&gt;"Ready",AJ$2,IF(ISNUMBER(AN182),AO181+AM182,"INSUFFICIENT FUNDS")))</f>
        <v/>
      </c>
      <c r="AP182" t="str">
        <f>IF(AJ182&gt;Scenario!$B$11,"",IF(AJ$2&lt;&gt;"Ready",AJ$2,IF(ISNUMBER(AN182),"OK","INSUFFICIENT FUNDS")))</f>
        <v/>
      </c>
    </row>
    <row r="183" spans="1:42" ht="32.1" customHeight="1" x14ac:dyDescent="0.2">
      <c r="A183">
        <v>179</v>
      </c>
      <c r="B183" s="6" t="str">
        <f>IF(A183&gt;Scenario!$B$11,"",IF(A$2&lt;&gt;"Ready",A$2,IF(G182="OK",E182,"INSUFFICIENT FUNDS")))</f>
        <v/>
      </c>
      <c r="C183" s="6" t="str">
        <f>IF(A183&gt;Scenario!$B$11,"",IF(A$2&lt;&gt;"Ready",A$2,IF(ISNUMBER(B183),IF(AND(A183&gt;=Scenario!$B$10,MOD(A183-Scenario!$B$10,Scenario!$B$18)=0),Scenario!$B$8,0),"INSUFFICIENT FUNDS")))</f>
        <v/>
      </c>
      <c r="D183" s="6" t="str">
        <f>IF(A183&gt;Scenario!$B$11,"",IF(A$2&lt;&gt;"Ready",A$2,IF(ISNUMBER(B183),(B183+C183)*(N('Option A'!$E$14)+N('Option A'!$E$15)+IF(Scenario!$B$13="Gross",N('Option A'!$E$16),0))/12+((N('Option A'!$E$12)+N('Option A'!$E$13))/12+IF(AND(A183&gt;=Scenario!$B$10,MOD(A183-Scenario!$B$10,Scenario!$B$18)=0),N('Option A'!$E$17)*N('Option A'!$E$18)+N('Option A'!$E$20),0)+IF(A183=1,N('Option A'!$E$17)*N('Option A'!$E$19)+N('Option A'!$E$21),0)+IF(A183=Scenario!$B$11,N('Option A'!$E$22),0)),"INSUFFICIENT FUNDS")))</f>
        <v/>
      </c>
      <c r="E183" s="6" t="str">
        <f>IF(A183&gt;Scenario!$B$11,"",IF(A$2&lt;&gt;"Ready",A$2,IF(ISNUMBER(B183),IF((B183+C183)*(1+Scenario!$B$12/12)-D183&lt;0,"INSUFFICIENT FUNDS",(B183+C183)*(1+Scenario!$B$12/12)-D183),"INSUFFICIENT FUNDS")))</f>
        <v/>
      </c>
      <c r="F183" s="6" t="str">
        <f>IF(A183&gt;Scenario!$B$11,"",IF(A$2&lt;&gt;"Ready",A$2,IF(ISNUMBER(E183),F182+D183,"INSUFFICIENT FUNDS")))</f>
        <v/>
      </c>
      <c r="G183" t="str">
        <f>IF(A183&gt;Scenario!$B$11,"",IF(A$2&lt;&gt;"Ready",A$2,IF(ISNUMBER(E183),"OK","INSUFFICIENT FUNDS")))</f>
        <v/>
      </c>
      <c r="H183">
        <v>179</v>
      </c>
      <c r="I183" s="6" t="str">
        <f>IF(H183&gt;Scenario!$B$11,"",IF(H$2&lt;&gt;"Ready",H$2,IF(N182="OK",L182,"INSUFFICIENT FUNDS")))</f>
        <v/>
      </c>
      <c r="J183" s="6" t="str">
        <f>IF(H183&gt;Scenario!$B$11,"",IF(H$2&lt;&gt;"Ready",H$2,IF(ISNUMBER(I183),IF(AND(H183&gt;=Scenario!$B$10,MOD(H183-Scenario!$B$10,Scenario!$B$18)=0),Scenario!$B$8,0),"INSUFFICIENT FUNDS")))</f>
        <v/>
      </c>
      <c r="K183" s="6" t="str">
        <f>IF(H183&gt;Scenario!$B$11,"",IF(H$2&lt;&gt;"Ready",H$2,IF(ISNUMBER(I183),(I183+J183)*(N('Option A'!$E$14)+N('Option A'!$E$15)+IF(Scenario!$B$13="Gross",N('Option A'!$E$16),0))/12+((0+0)/12+IF(AND(H183&gt;=Scenario!$B$10,MOD(H183-Scenario!$B$10,Scenario!$B$18)=0),N('Option A'!$E$17)*N('Option A'!$E$18)+N('Option A'!$E$20),0)+IF(H183=1,N('Option A'!$E$17)*N('Option A'!$E$19)+N('Option A'!$E$21),0)+IF(H183=Scenario!$B$11,N('Option A'!$E$22),0)),"INSUFFICIENT FUNDS")))</f>
        <v/>
      </c>
      <c r="L183" s="6" t="str">
        <f>IF(H183&gt;Scenario!$B$11,"",IF(H$2&lt;&gt;"Ready",H$2,IF(ISNUMBER(I183),IF((I183+J183)*(1+Scenario!$B$12/12)-K183&lt;0,"INSUFFICIENT FUNDS",(I183+J183)*(1+Scenario!$B$12/12)-K183),"INSUFFICIENT FUNDS")))</f>
        <v/>
      </c>
      <c r="M183" s="6" t="str">
        <f>IF(H183&gt;Scenario!$B$11,"",IF(H$2&lt;&gt;"Ready",H$2,IF(ISNUMBER(L183),M182+K183,"INSUFFICIENT FUNDS")))</f>
        <v/>
      </c>
      <c r="N183" t="str">
        <f>IF(H183&gt;Scenario!$B$11,"",IF(H$2&lt;&gt;"Ready",H$2,IF(ISNUMBER(L183),"OK","INSUFFICIENT FUNDS")))</f>
        <v/>
      </c>
      <c r="O183">
        <v>179</v>
      </c>
      <c r="P183" s="6" t="str">
        <f>IF(O183&gt;Scenario!$B$11,"",IF(O$2&lt;&gt;"Ready",O$2,IF(U182="OK",S182,"INSUFFICIENT FUNDS")))</f>
        <v/>
      </c>
      <c r="Q183" s="6" t="str">
        <f>IF(O183&gt;Scenario!$B$11,"",IF(O$2&lt;&gt;"Ready",O$2,IF(ISNUMBER(P183),IF(AND(O183&gt;=Scenario!$B$10,MOD(O183-Scenario!$B$10,Scenario!$B$18)=0),Scenario!$B$8,0),"INSUFFICIENT FUNDS")))</f>
        <v/>
      </c>
      <c r="R183" s="6" t="str">
        <f>IF(O183&gt;Scenario!$B$11,"",IF(O$2&lt;&gt;"Ready",O$2,IF(ISNUMBER(P183),(P183+Q183)*(0+N('Option A'!$E$15)+IF(Scenario!$B$13="Gross",N('Option A'!$E$16),0))/12+((N('Option A'!$E$12)+N('Option A'!$E$13))/12+IF(AND(O183&gt;=Scenario!$B$10,MOD(O183-Scenario!$B$10,Scenario!$B$18)=0),N('Option A'!$E$17)*N('Option A'!$E$18)+N('Option A'!$E$20),0)+IF(O183=1,N('Option A'!$E$17)*N('Option A'!$E$19)+N('Option A'!$E$21),0)+IF(O183=Scenario!$B$11,N('Option A'!$E$22),0)),"INSUFFICIENT FUNDS")))</f>
        <v/>
      </c>
      <c r="S183" s="6" t="str">
        <f>IF(O183&gt;Scenario!$B$11,"",IF(O$2&lt;&gt;"Ready",O$2,IF(ISNUMBER(P183),IF((P183+Q183)*(1+Scenario!$B$12/12)-R183&lt;0,"INSUFFICIENT FUNDS",(P183+Q183)*(1+Scenario!$B$12/12)-R183),"INSUFFICIENT FUNDS")))</f>
        <v/>
      </c>
      <c r="T183" s="6" t="str">
        <f>IF(O183&gt;Scenario!$B$11,"",IF(O$2&lt;&gt;"Ready",O$2,IF(ISNUMBER(S183),T182+R183,"INSUFFICIENT FUNDS")))</f>
        <v/>
      </c>
      <c r="U183" t="str">
        <f>IF(O183&gt;Scenario!$B$11,"",IF(O$2&lt;&gt;"Ready",O$2,IF(ISNUMBER(S183),"OK","INSUFFICIENT FUNDS")))</f>
        <v/>
      </c>
      <c r="V183">
        <v>179</v>
      </c>
      <c r="W183" s="6" t="str">
        <f>IF(V183&gt;Scenario!$B$11,"",IF(V$2&lt;&gt;"Ready",V$2,IF(AB182="OK",Z182,"INSUFFICIENT FUNDS")))</f>
        <v/>
      </c>
      <c r="X183" s="6" t="str">
        <f>IF(V183&gt;Scenario!$B$11,"",IF(V$2&lt;&gt;"Ready",V$2,IF(ISNUMBER(W183),IF(AND(V183&gt;=Scenario!$B$10,MOD(V183-Scenario!$B$10,Scenario!$B$18)=0),Scenario!$B$8,0),"INSUFFICIENT FUNDS")))</f>
        <v/>
      </c>
      <c r="Y183" s="6" t="str">
        <f>IF(V183&gt;Scenario!$B$11,"",IF(V$2&lt;&gt;"Ready",V$2,IF(ISNUMBER(W183),(W183+X183)*(N('Option A'!$E$14)+N('Option A'!$E$15)+IF(Scenario!$B$13="Gross",N('Option A'!$E$16),0))/12+((N('Option A'!$E$12)+N('Option A'!$E$13))/12+IF(AND(V183&gt;=Scenario!$B$10,MOD(V183-Scenario!$B$10,Scenario!$B$18)=0),0*0+0,0)+IF(V183=1,0*0+0,0)+IF(V183=Scenario!$B$11,0,0)),"INSUFFICIENT FUNDS")))</f>
        <v/>
      </c>
      <c r="Z183" s="6" t="str">
        <f>IF(V183&gt;Scenario!$B$11,"",IF(V$2&lt;&gt;"Ready",V$2,IF(ISNUMBER(W183),IF((W183+X183)*(1+Scenario!$B$12/12)-Y183&lt;0,"INSUFFICIENT FUNDS",(W183+X183)*(1+Scenario!$B$12/12)-Y183),"INSUFFICIENT FUNDS")))</f>
        <v/>
      </c>
      <c r="AA183" s="6" t="str">
        <f>IF(V183&gt;Scenario!$B$11,"",IF(V$2&lt;&gt;"Ready",V$2,IF(ISNUMBER(Z183),AA182+Y183,"INSUFFICIENT FUNDS")))</f>
        <v/>
      </c>
      <c r="AB183" t="str">
        <f>IF(V183&gt;Scenario!$B$11,"",IF(V$2&lt;&gt;"Ready",V$2,IF(ISNUMBER(Z183),"OK","INSUFFICIENT FUNDS")))</f>
        <v/>
      </c>
      <c r="AC183">
        <v>179</v>
      </c>
      <c r="AD183" s="6" t="str">
        <f>IF(AC183&gt;Scenario!$B$11,"",IF(AC$2&lt;&gt;"Ready",AC$2,IF(AI182="OK",AG182,"INSUFFICIENT FUNDS")))</f>
        <v/>
      </c>
      <c r="AE183" s="6" t="str">
        <f>IF(AC183&gt;Scenario!$B$11,"",IF(AC$2&lt;&gt;"Ready",AC$2,IF(ISNUMBER(AD183),IF(AND(AC183&gt;=Scenario!$B$10,MOD(AC183-Scenario!$B$10,Scenario!$B$18)=0),Scenario!$B$8,0),"INSUFFICIENT FUNDS")))</f>
        <v/>
      </c>
      <c r="AF183" s="6" t="str">
        <f>IF(AC183&gt;Scenario!$B$11,"",IF(AC$2&lt;&gt;"Ready",AC$2,IF(ISNUMBER(AD183),(AD183+AE183)*(N('Option A'!$E$14)+N('Option A'!$E$15)+IF(Scenario!$B$13="Gross",0,0))/12+((N('Option A'!$E$12)+N('Option A'!$E$13))/12+IF(AND(AC183&gt;=Scenario!$B$10,MOD(AC183-Scenario!$B$10,Scenario!$B$18)=0),N('Option A'!$E$17)*N('Option A'!$E$18)+N('Option A'!$E$20),0)+IF(AC183=1,N('Option A'!$E$17)*N('Option A'!$E$19)+N('Option A'!$E$21),0)+IF(AC183=Scenario!$B$11,N('Option A'!$E$22),0)),"INSUFFICIENT FUNDS")))</f>
        <v/>
      </c>
      <c r="AG183" s="6" t="str">
        <f>IF(AC183&gt;Scenario!$B$11,"",IF(AC$2&lt;&gt;"Ready",AC$2,IF(ISNUMBER(AD183),IF((AD183+AE183)*(1+Scenario!$B$12/12)-AF183&lt;0,"INSUFFICIENT FUNDS",(AD183+AE183)*(1+Scenario!$B$12/12)-AF183),"INSUFFICIENT FUNDS")))</f>
        <v/>
      </c>
      <c r="AH183" s="6" t="str">
        <f>IF(AC183&gt;Scenario!$B$11,"",IF(AC$2&lt;&gt;"Ready",AC$2,IF(ISNUMBER(AG183),AH182+AF183,"INSUFFICIENT FUNDS")))</f>
        <v/>
      </c>
      <c r="AI183" t="str">
        <f>IF(AC183&gt;Scenario!$B$11,"",IF(AC$2&lt;&gt;"Ready",AC$2,IF(ISNUMBER(AG183),"OK","INSUFFICIENT FUNDS")))</f>
        <v/>
      </c>
      <c r="AJ183">
        <v>179</v>
      </c>
      <c r="AK183" s="6" t="str">
        <f>IF(AJ183&gt;Scenario!$B$11,"",IF(AJ$2&lt;&gt;"Ready",AJ$2,IF(AP182="OK",AN182,"INSUFFICIENT FUNDS")))</f>
        <v/>
      </c>
      <c r="AL183" s="6" t="str">
        <f>IF(AJ183&gt;Scenario!$B$11,"",IF(AJ$2&lt;&gt;"Ready",AJ$2,IF(ISNUMBER(AK183),IF(AND(AJ183&gt;=Scenario!$B$10,MOD(AJ183-Scenario!$B$10,Scenario!$B$18)=0),Scenario!$B$8,0),"INSUFFICIENT FUNDS")))</f>
        <v/>
      </c>
      <c r="AM183" s="6" t="str">
        <f>IF(AJ183&gt;Scenario!$B$11,"",IF(AJ$2&lt;&gt;"Ready",AJ$2,IF(ISNUMBER(AK183),(AK183+AL183)*(0+0+IF(Scenario!$B$13="Gross",0,0))/12+((0+0)/12+IF(AND(AJ183&gt;=Scenario!$B$10,MOD(AJ183-Scenario!$B$10,Scenario!$B$18)=0),0*0+0,0)+IF(AJ183=1,0*0+0,0)+IF(AJ183=Scenario!$B$11,0,0)),"INSUFFICIENT FUNDS")))</f>
        <v/>
      </c>
      <c r="AN183" s="6" t="str">
        <f>IF(AJ183&gt;Scenario!$B$11,"",IF(AJ$2&lt;&gt;"Ready",AJ$2,IF(ISNUMBER(AK183),IF((AK183+AL183)*(1+Scenario!$B$12/12)-AM183&lt;0,"INSUFFICIENT FUNDS",(AK183+AL183)*(1+Scenario!$B$12/12)-AM183),"INSUFFICIENT FUNDS")))</f>
        <v/>
      </c>
      <c r="AO183" s="6" t="str">
        <f>IF(AJ183&gt;Scenario!$B$11,"",IF(AJ$2&lt;&gt;"Ready",AJ$2,IF(ISNUMBER(AN183),AO182+AM183,"INSUFFICIENT FUNDS")))</f>
        <v/>
      </c>
      <c r="AP183" t="str">
        <f>IF(AJ183&gt;Scenario!$B$11,"",IF(AJ$2&lt;&gt;"Ready",AJ$2,IF(ISNUMBER(AN183),"OK","INSUFFICIENT FUNDS")))</f>
        <v/>
      </c>
    </row>
    <row r="184" spans="1:42" ht="32.1" customHeight="1" x14ac:dyDescent="0.2">
      <c r="A184">
        <v>180</v>
      </c>
      <c r="B184" s="6" t="str">
        <f>IF(A184&gt;Scenario!$B$11,"",IF(A$2&lt;&gt;"Ready",A$2,IF(G183="OK",E183,"INSUFFICIENT FUNDS")))</f>
        <v/>
      </c>
      <c r="C184" s="6" t="str">
        <f>IF(A184&gt;Scenario!$B$11,"",IF(A$2&lt;&gt;"Ready",A$2,IF(ISNUMBER(B184),IF(AND(A184&gt;=Scenario!$B$10,MOD(A184-Scenario!$B$10,Scenario!$B$18)=0),Scenario!$B$8,0),"INSUFFICIENT FUNDS")))</f>
        <v/>
      </c>
      <c r="D184" s="6" t="str">
        <f>IF(A184&gt;Scenario!$B$11,"",IF(A$2&lt;&gt;"Ready",A$2,IF(ISNUMBER(B184),(B184+C184)*(N('Option A'!$E$14)+N('Option A'!$E$15)+IF(Scenario!$B$13="Gross",N('Option A'!$E$16),0))/12+((N('Option A'!$E$12)+N('Option A'!$E$13))/12+IF(AND(A184&gt;=Scenario!$B$10,MOD(A184-Scenario!$B$10,Scenario!$B$18)=0),N('Option A'!$E$17)*N('Option A'!$E$18)+N('Option A'!$E$20),0)+IF(A184=1,N('Option A'!$E$17)*N('Option A'!$E$19)+N('Option A'!$E$21),0)+IF(A184=Scenario!$B$11,N('Option A'!$E$22),0)),"INSUFFICIENT FUNDS")))</f>
        <v/>
      </c>
      <c r="E184" s="6" t="str">
        <f>IF(A184&gt;Scenario!$B$11,"",IF(A$2&lt;&gt;"Ready",A$2,IF(ISNUMBER(B184),IF((B184+C184)*(1+Scenario!$B$12/12)-D184&lt;0,"INSUFFICIENT FUNDS",(B184+C184)*(1+Scenario!$B$12/12)-D184),"INSUFFICIENT FUNDS")))</f>
        <v/>
      </c>
      <c r="F184" s="6" t="str">
        <f>IF(A184&gt;Scenario!$B$11,"",IF(A$2&lt;&gt;"Ready",A$2,IF(ISNUMBER(E184),F183+D184,"INSUFFICIENT FUNDS")))</f>
        <v/>
      </c>
      <c r="G184" t="str">
        <f>IF(A184&gt;Scenario!$B$11,"",IF(A$2&lt;&gt;"Ready",A$2,IF(ISNUMBER(E184),"OK","INSUFFICIENT FUNDS")))</f>
        <v/>
      </c>
      <c r="H184">
        <v>180</v>
      </c>
      <c r="I184" s="6" t="str">
        <f>IF(H184&gt;Scenario!$B$11,"",IF(H$2&lt;&gt;"Ready",H$2,IF(N183="OK",L183,"INSUFFICIENT FUNDS")))</f>
        <v/>
      </c>
      <c r="J184" s="6" t="str">
        <f>IF(H184&gt;Scenario!$B$11,"",IF(H$2&lt;&gt;"Ready",H$2,IF(ISNUMBER(I184),IF(AND(H184&gt;=Scenario!$B$10,MOD(H184-Scenario!$B$10,Scenario!$B$18)=0),Scenario!$B$8,0),"INSUFFICIENT FUNDS")))</f>
        <v/>
      </c>
      <c r="K184" s="6" t="str">
        <f>IF(H184&gt;Scenario!$B$11,"",IF(H$2&lt;&gt;"Ready",H$2,IF(ISNUMBER(I184),(I184+J184)*(N('Option A'!$E$14)+N('Option A'!$E$15)+IF(Scenario!$B$13="Gross",N('Option A'!$E$16),0))/12+((0+0)/12+IF(AND(H184&gt;=Scenario!$B$10,MOD(H184-Scenario!$B$10,Scenario!$B$18)=0),N('Option A'!$E$17)*N('Option A'!$E$18)+N('Option A'!$E$20),0)+IF(H184=1,N('Option A'!$E$17)*N('Option A'!$E$19)+N('Option A'!$E$21),0)+IF(H184=Scenario!$B$11,N('Option A'!$E$22),0)),"INSUFFICIENT FUNDS")))</f>
        <v/>
      </c>
      <c r="L184" s="6" t="str">
        <f>IF(H184&gt;Scenario!$B$11,"",IF(H$2&lt;&gt;"Ready",H$2,IF(ISNUMBER(I184),IF((I184+J184)*(1+Scenario!$B$12/12)-K184&lt;0,"INSUFFICIENT FUNDS",(I184+J184)*(1+Scenario!$B$12/12)-K184),"INSUFFICIENT FUNDS")))</f>
        <v/>
      </c>
      <c r="M184" s="6" t="str">
        <f>IF(H184&gt;Scenario!$B$11,"",IF(H$2&lt;&gt;"Ready",H$2,IF(ISNUMBER(L184),M183+K184,"INSUFFICIENT FUNDS")))</f>
        <v/>
      </c>
      <c r="N184" t="str">
        <f>IF(H184&gt;Scenario!$B$11,"",IF(H$2&lt;&gt;"Ready",H$2,IF(ISNUMBER(L184),"OK","INSUFFICIENT FUNDS")))</f>
        <v/>
      </c>
      <c r="O184">
        <v>180</v>
      </c>
      <c r="P184" s="6" t="str">
        <f>IF(O184&gt;Scenario!$B$11,"",IF(O$2&lt;&gt;"Ready",O$2,IF(U183="OK",S183,"INSUFFICIENT FUNDS")))</f>
        <v/>
      </c>
      <c r="Q184" s="6" t="str">
        <f>IF(O184&gt;Scenario!$B$11,"",IF(O$2&lt;&gt;"Ready",O$2,IF(ISNUMBER(P184),IF(AND(O184&gt;=Scenario!$B$10,MOD(O184-Scenario!$B$10,Scenario!$B$18)=0),Scenario!$B$8,0),"INSUFFICIENT FUNDS")))</f>
        <v/>
      </c>
      <c r="R184" s="6" t="str">
        <f>IF(O184&gt;Scenario!$B$11,"",IF(O$2&lt;&gt;"Ready",O$2,IF(ISNUMBER(P184),(P184+Q184)*(0+N('Option A'!$E$15)+IF(Scenario!$B$13="Gross",N('Option A'!$E$16),0))/12+((N('Option A'!$E$12)+N('Option A'!$E$13))/12+IF(AND(O184&gt;=Scenario!$B$10,MOD(O184-Scenario!$B$10,Scenario!$B$18)=0),N('Option A'!$E$17)*N('Option A'!$E$18)+N('Option A'!$E$20),0)+IF(O184=1,N('Option A'!$E$17)*N('Option A'!$E$19)+N('Option A'!$E$21),0)+IF(O184=Scenario!$B$11,N('Option A'!$E$22),0)),"INSUFFICIENT FUNDS")))</f>
        <v/>
      </c>
      <c r="S184" s="6" t="str">
        <f>IF(O184&gt;Scenario!$B$11,"",IF(O$2&lt;&gt;"Ready",O$2,IF(ISNUMBER(P184),IF((P184+Q184)*(1+Scenario!$B$12/12)-R184&lt;0,"INSUFFICIENT FUNDS",(P184+Q184)*(1+Scenario!$B$12/12)-R184),"INSUFFICIENT FUNDS")))</f>
        <v/>
      </c>
      <c r="T184" s="6" t="str">
        <f>IF(O184&gt;Scenario!$B$11,"",IF(O$2&lt;&gt;"Ready",O$2,IF(ISNUMBER(S184),T183+R184,"INSUFFICIENT FUNDS")))</f>
        <v/>
      </c>
      <c r="U184" t="str">
        <f>IF(O184&gt;Scenario!$B$11,"",IF(O$2&lt;&gt;"Ready",O$2,IF(ISNUMBER(S184),"OK","INSUFFICIENT FUNDS")))</f>
        <v/>
      </c>
      <c r="V184">
        <v>180</v>
      </c>
      <c r="W184" s="6" t="str">
        <f>IF(V184&gt;Scenario!$B$11,"",IF(V$2&lt;&gt;"Ready",V$2,IF(AB183="OK",Z183,"INSUFFICIENT FUNDS")))</f>
        <v/>
      </c>
      <c r="X184" s="6" t="str">
        <f>IF(V184&gt;Scenario!$B$11,"",IF(V$2&lt;&gt;"Ready",V$2,IF(ISNUMBER(W184),IF(AND(V184&gt;=Scenario!$B$10,MOD(V184-Scenario!$B$10,Scenario!$B$18)=0),Scenario!$B$8,0),"INSUFFICIENT FUNDS")))</f>
        <v/>
      </c>
      <c r="Y184" s="6" t="str">
        <f>IF(V184&gt;Scenario!$B$11,"",IF(V$2&lt;&gt;"Ready",V$2,IF(ISNUMBER(W184),(W184+X184)*(N('Option A'!$E$14)+N('Option A'!$E$15)+IF(Scenario!$B$13="Gross",N('Option A'!$E$16),0))/12+((N('Option A'!$E$12)+N('Option A'!$E$13))/12+IF(AND(V184&gt;=Scenario!$B$10,MOD(V184-Scenario!$B$10,Scenario!$B$18)=0),0*0+0,0)+IF(V184=1,0*0+0,0)+IF(V184=Scenario!$B$11,0,0)),"INSUFFICIENT FUNDS")))</f>
        <v/>
      </c>
      <c r="Z184" s="6" t="str">
        <f>IF(V184&gt;Scenario!$B$11,"",IF(V$2&lt;&gt;"Ready",V$2,IF(ISNUMBER(W184),IF((W184+X184)*(1+Scenario!$B$12/12)-Y184&lt;0,"INSUFFICIENT FUNDS",(W184+X184)*(1+Scenario!$B$12/12)-Y184),"INSUFFICIENT FUNDS")))</f>
        <v/>
      </c>
      <c r="AA184" s="6" t="str">
        <f>IF(V184&gt;Scenario!$B$11,"",IF(V$2&lt;&gt;"Ready",V$2,IF(ISNUMBER(Z184),AA183+Y184,"INSUFFICIENT FUNDS")))</f>
        <v/>
      </c>
      <c r="AB184" t="str">
        <f>IF(V184&gt;Scenario!$B$11,"",IF(V$2&lt;&gt;"Ready",V$2,IF(ISNUMBER(Z184),"OK","INSUFFICIENT FUNDS")))</f>
        <v/>
      </c>
      <c r="AC184">
        <v>180</v>
      </c>
      <c r="AD184" s="6" t="str">
        <f>IF(AC184&gt;Scenario!$B$11,"",IF(AC$2&lt;&gt;"Ready",AC$2,IF(AI183="OK",AG183,"INSUFFICIENT FUNDS")))</f>
        <v/>
      </c>
      <c r="AE184" s="6" t="str">
        <f>IF(AC184&gt;Scenario!$B$11,"",IF(AC$2&lt;&gt;"Ready",AC$2,IF(ISNUMBER(AD184),IF(AND(AC184&gt;=Scenario!$B$10,MOD(AC184-Scenario!$B$10,Scenario!$B$18)=0),Scenario!$B$8,0),"INSUFFICIENT FUNDS")))</f>
        <v/>
      </c>
      <c r="AF184" s="6" t="str">
        <f>IF(AC184&gt;Scenario!$B$11,"",IF(AC$2&lt;&gt;"Ready",AC$2,IF(ISNUMBER(AD184),(AD184+AE184)*(N('Option A'!$E$14)+N('Option A'!$E$15)+IF(Scenario!$B$13="Gross",0,0))/12+((N('Option A'!$E$12)+N('Option A'!$E$13))/12+IF(AND(AC184&gt;=Scenario!$B$10,MOD(AC184-Scenario!$B$10,Scenario!$B$18)=0),N('Option A'!$E$17)*N('Option A'!$E$18)+N('Option A'!$E$20),0)+IF(AC184=1,N('Option A'!$E$17)*N('Option A'!$E$19)+N('Option A'!$E$21),0)+IF(AC184=Scenario!$B$11,N('Option A'!$E$22),0)),"INSUFFICIENT FUNDS")))</f>
        <v/>
      </c>
      <c r="AG184" s="6" t="str">
        <f>IF(AC184&gt;Scenario!$B$11,"",IF(AC$2&lt;&gt;"Ready",AC$2,IF(ISNUMBER(AD184),IF((AD184+AE184)*(1+Scenario!$B$12/12)-AF184&lt;0,"INSUFFICIENT FUNDS",(AD184+AE184)*(1+Scenario!$B$12/12)-AF184),"INSUFFICIENT FUNDS")))</f>
        <v/>
      </c>
      <c r="AH184" s="6" t="str">
        <f>IF(AC184&gt;Scenario!$B$11,"",IF(AC$2&lt;&gt;"Ready",AC$2,IF(ISNUMBER(AG184),AH183+AF184,"INSUFFICIENT FUNDS")))</f>
        <v/>
      </c>
      <c r="AI184" t="str">
        <f>IF(AC184&gt;Scenario!$B$11,"",IF(AC$2&lt;&gt;"Ready",AC$2,IF(ISNUMBER(AG184),"OK","INSUFFICIENT FUNDS")))</f>
        <v/>
      </c>
      <c r="AJ184">
        <v>180</v>
      </c>
      <c r="AK184" s="6" t="str">
        <f>IF(AJ184&gt;Scenario!$B$11,"",IF(AJ$2&lt;&gt;"Ready",AJ$2,IF(AP183="OK",AN183,"INSUFFICIENT FUNDS")))</f>
        <v/>
      </c>
      <c r="AL184" s="6" t="str">
        <f>IF(AJ184&gt;Scenario!$B$11,"",IF(AJ$2&lt;&gt;"Ready",AJ$2,IF(ISNUMBER(AK184),IF(AND(AJ184&gt;=Scenario!$B$10,MOD(AJ184-Scenario!$B$10,Scenario!$B$18)=0),Scenario!$B$8,0),"INSUFFICIENT FUNDS")))</f>
        <v/>
      </c>
      <c r="AM184" s="6" t="str">
        <f>IF(AJ184&gt;Scenario!$B$11,"",IF(AJ$2&lt;&gt;"Ready",AJ$2,IF(ISNUMBER(AK184),(AK184+AL184)*(0+0+IF(Scenario!$B$13="Gross",0,0))/12+((0+0)/12+IF(AND(AJ184&gt;=Scenario!$B$10,MOD(AJ184-Scenario!$B$10,Scenario!$B$18)=0),0*0+0,0)+IF(AJ184=1,0*0+0,0)+IF(AJ184=Scenario!$B$11,0,0)),"INSUFFICIENT FUNDS")))</f>
        <v/>
      </c>
      <c r="AN184" s="6" t="str">
        <f>IF(AJ184&gt;Scenario!$B$11,"",IF(AJ$2&lt;&gt;"Ready",AJ$2,IF(ISNUMBER(AK184),IF((AK184+AL184)*(1+Scenario!$B$12/12)-AM184&lt;0,"INSUFFICIENT FUNDS",(AK184+AL184)*(1+Scenario!$B$12/12)-AM184),"INSUFFICIENT FUNDS")))</f>
        <v/>
      </c>
      <c r="AO184" s="6" t="str">
        <f>IF(AJ184&gt;Scenario!$B$11,"",IF(AJ$2&lt;&gt;"Ready",AJ$2,IF(ISNUMBER(AN184),AO183+AM184,"INSUFFICIENT FUNDS")))</f>
        <v/>
      </c>
      <c r="AP184" t="str">
        <f>IF(AJ184&gt;Scenario!$B$11,"",IF(AJ$2&lt;&gt;"Ready",AJ$2,IF(ISNUMBER(AN184),"OK","INSUFFICIENT FUNDS")))</f>
        <v/>
      </c>
    </row>
    <row r="185" spans="1:42" ht="32.1" customHeight="1" x14ac:dyDescent="0.2">
      <c r="A185">
        <v>181</v>
      </c>
      <c r="B185" s="6" t="str">
        <f>IF(A185&gt;Scenario!$B$11,"",IF(A$2&lt;&gt;"Ready",A$2,IF(G184="OK",E184,"INSUFFICIENT FUNDS")))</f>
        <v/>
      </c>
      <c r="C185" s="6" t="str">
        <f>IF(A185&gt;Scenario!$B$11,"",IF(A$2&lt;&gt;"Ready",A$2,IF(ISNUMBER(B185),IF(AND(A185&gt;=Scenario!$B$10,MOD(A185-Scenario!$B$10,Scenario!$B$18)=0),Scenario!$B$8,0),"INSUFFICIENT FUNDS")))</f>
        <v/>
      </c>
      <c r="D185" s="6" t="str">
        <f>IF(A185&gt;Scenario!$B$11,"",IF(A$2&lt;&gt;"Ready",A$2,IF(ISNUMBER(B185),(B185+C185)*(N('Option A'!$E$14)+N('Option A'!$E$15)+IF(Scenario!$B$13="Gross",N('Option A'!$E$16),0))/12+((N('Option A'!$E$12)+N('Option A'!$E$13))/12+IF(AND(A185&gt;=Scenario!$B$10,MOD(A185-Scenario!$B$10,Scenario!$B$18)=0),N('Option A'!$E$17)*N('Option A'!$E$18)+N('Option A'!$E$20),0)+IF(A185=1,N('Option A'!$E$17)*N('Option A'!$E$19)+N('Option A'!$E$21),0)+IF(A185=Scenario!$B$11,N('Option A'!$E$22),0)),"INSUFFICIENT FUNDS")))</f>
        <v/>
      </c>
      <c r="E185" s="6" t="str">
        <f>IF(A185&gt;Scenario!$B$11,"",IF(A$2&lt;&gt;"Ready",A$2,IF(ISNUMBER(B185),IF((B185+C185)*(1+Scenario!$B$12/12)-D185&lt;0,"INSUFFICIENT FUNDS",(B185+C185)*(1+Scenario!$B$12/12)-D185),"INSUFFICIENT FUNDS")))</f>
        <v/>
      </c>
      <c r="F185" s="6" t="str">
        <f>IF(A185&gt;Scenario!$B$11,"",IF(A$2&lt;&gt;"Ready",A$2,IF(ISNUMBER(E185),F184+D185,"INSUFFICIENT FUNDS")))</f>
        <v/>
      </c>
      <c r="G185" t="str">
        <f>IF(A185&gt;Scenario!$B$11,"",IF(A$2&lt;&gt;"Ready",A$2,IF(ISNUMBER(E185),"OK","INSUFFICIENT FUNDS")))</f>
        <v/>
      </c>
      <c r="H185">
        <v>181</v>
      </c>
      <c r="I185" s="6" t="str">
        <f>IF(H185&gt;Scenario!$B$11,"",IF(H$2&lt;&gt;"Ready",H$2,IF(N184="OK",L184,"INSUFFICIENT FUNDS")))</f>
        <v/>
      </c>
      <c r="J185" s="6" t="str">
        <f>IF(H185&gt;Scenario!$B$11,"",IF(H$2&lt;&gt;"Ready",H$2,IF(ISNUMBER(I185),IF(AND(H185&gt;=Scenario!$B$10,MOD(H185-Scenario!$B$10,Scenario!$B$18)=0),Scenario!$B$8,0),"INSUFFICIENT FUNDS")))</f>
        <v/>
      </c>
      <c r="K185" s="6" t="str">
        <f>IF(H185&gt;Scenario!$B$11,"",IF(H$2&lt;&gt;"Ready",H$2,IF(ISNUMBER(I185),(I185+J185)*(N('Option A'!$E$14)+N('Option A'!$E$15)+IF(Scenario!$B$13="Gross",N('Option A'!$E$16),0))/12+((0+0)/12+IF(AND(H185&gt;=Scenario!$B$10,MOD(H185-Scenario!$B$10,Scenario!$B$18)=0),N('Option A'!$E$17)*N('Option A'!$E$18)+N('Option A'!$E$20),0)+IF(H185=1,N('Option A'!$E$17)*N('Option A'!$E$19)+N('Option A'!$E$21),0)+IF(H185=Scenario!$B$11,N('Option A'!$E$22),0)),"INSUFFICIENT FUNDS")))</f>
        <v/>
      </c>
      <c r="L185" s="6" t="str">
        <f>IF(H185&gt;Scenario!$B$11,"",IF(H$2&lt;&gt;"Ready",H$2,IF(ISNUMBER(I185),IF((I185+J185)*(1+Scenario!$B$12/12)-K185&lt;0,"INSUFFICIENT FUNDS",(I185+J185)*(1+Scenario!$B$12/12)-K185),"INSUFFICIENT FUNDS")))</f>
        <v/>
      </c>
      <c r="M185" s="6" t="str">
        <f>IF(H185&gt;Scenario!$B$11,"",IF(H$2&lt;&gt;"Ready",H$2,IF(ISNUMBER(L185),M184+K185,"INSUFFICIENT FUNDS")))</f>
        <v/>
      </c>
      <c r="N185" t="str">
        <f>IF(H185&gt;Scenario!$B$11,"",IF(H$2&lt;&gt;"Ready",H$2,IF(ISNUMBER(L185),"OK","INSUFFICIENT FUNDS")))</f>
        <v/>
      </c>
      <c r="O185">
        <v>181</v>
      </c>
      <c r="P185" s="6" t="str">
        <f>IF(O185&gt;Scenario!$B$11,"",IF(O$2&lt;&gt;"Ready",O$2,IF(U184="OK",S184,"INSUFFICIENT FUNDS")))</f>
        <v/>
      </c>
      <c r="Q185" s="6" t="str">
        <f>IF(O185&gt;Scenario!$B$11,"",IF(O$2&lt;&gt;"Ready",O$2,IF(ISNUMBER(P185),IF(AND(O185&gt;=Scenario!$B$10,MOD(O185-Scenario!$B$10,Scenario!$B$18)=0),Scenario!$B$8,0),"INSUFFICIENT FUNDS")))</f>
        <v/>
      </c>
      <c r="R185" s="6" t="str">
        <f>IF(O185&gt;Scenario!$B$11,"",IF(O$2&lt;&gt;"Ready",O$2,IF(ISNUMBER(P185),(P185+Q185)*(0+N('Option A'!$E$15)+IF(Scenario!$B$13="Gross",N('Option A'!$E$16),0))/12+((N('Option A'!$E$12)+N('Option A'!$E$13))/12+IF(AND(O185&gt;=Scenario!$B$10,MOD(O185-Scenario!$B$10,Scenario!$B$18)=0),N('Option A'!$E$17)*N('Option A'!$E$18)+N('Option A'!$E$20),0)+IF(O185=1,N('Option A'!$E$17)*N('Option A'!$E$19)+N('Option A'!$E$21),0)+IF(O185=Scenario!$B$11,N('Option A'!$E$22),0)),"INSUFFICIENT FUNDS")))</f>
        <v/>
      </c>
      <c r="S185" s="6" t="str">
        <f>IF(O185&gt;Scenario!$B$11,"",IF(O$2&lt;&gt;"Ready",O$2,IF(ISNUMBER(P185),IF((P185+Q185)*(1+Scenario!$B$12/12)-R185&lt;0,"INSUFFICIENT FUNDS",(P185+Q185)*(1+Scenario!$B$12/12)-R185),"INSUFFICIENT FUNDS")))</f>
        <v/>
      </c>
      <c r="T185" s="6" t="str">
        <f>IF(O185&gt;Scenario!$B$11,"",IF(O$2&lt;&gt;"Ready",O$2,IF(ISNUMBER(S185),T184+R185,"INSUFFICIENT FUNDS")))</f>
        <v/>
      </c>
      <c r="U185" t="str">
        <f>IF(O185&gt;Scenario!$B$11,"",IF(O$2&lt;&gt;"Ready",O$2,IF(ISNUMBER(S185),"OK","INSUFFICIENT FUNDS")))</f>
        <v/>
      </c>
      <c r="V185">
        <v>181</v>
      </c>
      <c r="W185" s="6" t="str">
        <f>IF(V185&gt;Scenario!$B$11,"",IF(V$2&lt;&gt;"Ready",V$2,IF(AB184="OK",Z184,"INSUFFICIENT FUNDS")))</f>
        <v/>
      </c>
      <c r="X185" s="6" t="str">
        <f>IF(V185&gt;Scenario!$B$11,"",IF(V$2&lt;&gt;"Ready",V$2,IF(ISNUMBER(W185),IF(AND(V185&gt;=Scenario!$B$10,MOD(V185-Scenario!$B$10,Scenario!$B$18)=0),Scenario!$B$8,0),"INSUFFICIENT FUNDS")))</f>
        <v/>
      </c>
      <c r="Y185" s="6" t="str">
        <f>IF(V185&gt;Scenario!$B$11,"",IF(V$2&lt;&gt;"Ready",V$2,IF(ISNUMBER(W185),(W185+X185)*(N('Option A'!$E$14)+N('Option A'!$E$15)+IF(Scenario!$B$13="Gross",N('Option A'!$E$16),0))/12+((N('Option A'!$E$12)+N('Option A'!$E$13))/12+IF(AND(V185&gt;=Scenario!$B$10,MOD(V185-Scenario!$B$10,Scenario!$B$18)=0),0*0+0,0)+IF(V185=1,0*0+0,0)+IF(V185=Scenario!$B$11,0,0)),"INSUFFICIENT FUNDS")))</f>
        <v/>
      </c>
      <c r="Z185" s="6" t="str">
        <f>IF(V185&gt;Scenario!$B$11,"",IF(V$2&lt;&gt;"Ready",V$2,IF(ISNUMBER(W185),IF((W185+X185)*(1+Scenario!$B$12/12)-Y185&lt;0,"INSUFFICIENT FUNDS",(W185+X185)*(1+Scenario!$B$12/12)-Y185),"INSUFFICIENT FUNDS")))</f>
        <v/>
      </c>
      <c r="AA185" s="6" t="str">
        <f>IF(V185&gt;Scenario!$B$11,"",IF(V$2&lt;&gt;"Ready",V$2,IF(ISNUMBER(Z185),AA184+Y185,"INSUFFICIENT FUNDS")))</f>
        <v/>
      </c>
      <c r="AB185" t="str">
        <f>IF(V185&gt;Scenario!$B$11,"",IF(V$2&lt;&gt;"Ready",V$2,IF(ISNUMBER(Z185),"OK","INSUFFICIENT FUNDS")))</f>
        <v/>
      </c>
      <c r="AC185">
        <v>181</v>
      </c>
      <c r="AD185" s="6" t="str">
        <f>IF(AC185&gt;Scenario!$B$11,"",IF(AC$2&lt;&gt;"Ready",AC$2,IF(AI184="OK",AG184,"INSUFFICIENT FUNDS")))</f>
        <v/>
      </c>
      <c r="AE185" s="6" t="str">
        <f>IF(AC185&gt;Scenario!$B$11,"",IF(AC$2&lt;&gt;"Ready",AC$2,IF(ISNUMBER(AD185),IF(AND(AC185&gt;=Scenario!$B$10,MOD(AC185-Scenario!$B$10,Scenario!$B$18)=0),Scenario!$B$8,0),"INSUFFICIENT FUNDS")))</f>
        <v/>
      </c>
      <c r="AF185" s="6" t="str">
        <f>IF(AC185&gt;Scenario!$B$11,"",IF(AC$2&lt;&gt;"Ready",AC$2,IF(ISNUMBER(AD185),(AD185+AE185)*(N('Option A'!$E$14)+N('Option A'!$E$15)+IF(Scenario!$B$13="Gross",0,0))/12+((N('Option A'!$E$12)+N('Option A'!$E$13))/12+IF(AND(AC185&gt;=Scenario!$B$10,MOD(AC185-Scenario!$B$10,Scenario!$B$18)=0),N('Option A'!$E$17)*N('Option A'!$E$18)+N('Option A'!$E$20),0)+IF(AC185=1,N('Option A'!$E$17)*N('Option A'!$E$19)+N('Option A'!$E$21),0)+IF(AC185=Scenario!$B$11,N('Option A'!$E$22),0)),"INSUFFICIENT FUNDS")))</f>
        <v/>
      </c>
      <c r="AG185" s="6" t="str">
        <f>IF(AC185&gt;Scenario!$B$11,"",IF(AC$2&lt;&gt;"Ready",AC$2,IF(ISNUMBER(AD185),IF((AD185+AE185)*(1+Scenario!$B$12/12)-AF185&lt;0,"INSUFFICIENT FUNDS",(AD185+AE185)*(1+Scenario!$B$12/12)-AF185),"INSUFFICIENT FUNDS")))</f>
        <v/>
      </c>
      <c r="AH185" s="6" t="str">
        <f>IF(AC185&gt;Scenario!$B$11,"",IF(AC$2&lt;&gt;"Ready",AC$2,IF(ISNUMBER(AG185),AH184+AF185,"INSUFFICIENT FUNDS")))</f>
        <v/>
      </c>
      <c r="AI185" t="str">
        <f>IF(AC185&gt;Scenario!$B$11,"",IF(AC$2&lt;&gt;"Ready",AC$2,IF(ISNUMBER(AG185),"OK","INSUFFICIENT FUNDS")))</f>
        <v/>
      </c>
      <c r="AJ185">
        <v>181</v>
      </c>
      <c r="AK185" s="6" t="str">
        <f>IF(AJ185&gt;Scenario!$B$11,"",IF(AJ$2&lt;&gt;"Ready",AJ$2,IF(AP184="OK",AN184,"INSUFFICIENT FUNDS")))</f>
        <v/>
      </c>
      <c r="AL185" s="6" t="str">
        <f>IF(AJ185&gt;Scenario!$B$11,"",IF(AJ$2&lt;&gt;"Ready",AJ$2,IF(ISNUMBER(AK185),IF(AND(AJ185&gt;=Scenario!$B$10,MOD(AJ185-Scenario!$B$10,Scenario!$B$18)=0),Scenario!$B$8,0),"INSUFFICIENT FUNDS")))</f>
        <v/>
      </c>
      <c r="AM185" s="6" t="str">
        <f>IF(AJ185&gt;Scenario!$B$11,"",IF(AJ$2&lt;&gt;"Ready",AJ$2,IF(ISNUMBER(AK185),(AK185+AL185)*(0+0+IF(Scenario!$B$13="Gross",0,0))/12+((0+0)/12+IF(AND(AJ185&gt;=Scenario!$B$10,MOD(AJ185-Scenario!$B$10,Scenario!$B$18)=0),0*0+0,0)+IF(AJ185=1,0*0+0,0)+IF(AJ185=Scenario!$B$11,0,0)),"INSUFFICIENT FUNDS")))</f>
        <v/>
      </c>
      <c r="AN185" s="6" t="str">
        <f>IF(AJ185&gt;Scenario!$B$11,"",IF(AJ$2&lt;&gt;"Ready",AJ$2,IF(ISNUMBER(AK185),IF((AK185+AL185)*(1+Scenario!$B$12/12)-AM185&lt;0,"INSUFFICIENT FUNDS",(AK185+AL185)*(1+Scenario!$B$12/12)-AM185),"INSUFFICIENT FUNDS")))</f>
        <v/>
      </c>
      <c r="AO185" s="6" t="str">
        <f>IF(AJ185&gt;Scenario!$B$11,"",IF(AJ$2&lt;&gt;"Ready",AJ$2,IF(ISNUMBER(AN185),AO184+AM185,"INSUFFICIENT FUNDS")))</f>
        <v/>
      </c>
      <c r="AP185" t="str">
        <f>IF(AJ185&gt;Scenario!$B$11,"",IF(AJ$2&lt;&gt;"Ready",AJ$2,IF(ISNUMBER(AN185),"OK","INSUFFICIENT FUNDS")))</f>
        <v/>
      </c>
    </row>
    <row r="186" spans="1:42" ht="32.1" customHeight="1" x14ac:dyDescent="0.2">
      <c r="A186">
        <v>182</v>
      </c>
      <c r="B186" s="6" t="str">
        <f>IF(A186&gt;Scenario!$B$11,"",IF(A$2&lt;&gt;"Ready",A$2,IF(G185="OK",E185,"INSUFFICIENT FUNDS")))</f>
        <v/>
      </c>
      <c r="C186" s="6" t="str">
        <f>IF(A186&gt;Scenario!$B$11,"",IF(A$2&lt;&gt;"Ready",A$2,IF(ISNUMBER(B186),IF(AND(A186&gt;=Scenario!$B$10,MOD(A186-Scenario!$B$10,Scenario!$B$18)=0),Scenario!$B$8,0),"INSUFFICIENT FUNDS")))</f>
        <v/>
      </c>
      <c r="D186" s="6" t="str">
        <f>IF(A186&gt;Scenario!$B$11,"",IF(A$2&lt;&gt;"Ready",A$2,IF(ISNUMBER(B186),(B186+C186)*(N('Option A'!$E$14)+N('Option A'!$E$15)+IF(Scenario!$B$13="Gross",N('Option A'!$E$16),0))/12+((N('Option A'!$E$12)+N('Option A'!$E$13))/12+IF(AND(A186&gt;=Scenario!$B$10,MOD(A186-Scenario!$B$10,Scenario!$B$18)=0),N('Option A'!$E$17)*N('Option A'!$E$18)+N('Option A'!$E$20),0)+IF(A186=1,N('Option A'!$E$17)*N('Option A'!$E$19)+N('Option A'!$E$21),0)+IF(A186=Scenario!$B$11,N('Option A'!$E$22),0)),"INSUFFICIENT FUNDS")))</f>
        <v/>
      </c>
      <c r="E186" s="6" t="str">
        <f>IF(A186&gt;Scenario!$B$11,"",IF(A$2&lt;&gt;"Ready",A$2,IF(ISNUMBER(B186),IF((B186+C186)*(1+Scenario!$B$12/12)-D186&lt;0,"INSUFFICIENT FUNDS",(B186+C186)*(1+Scenario!$B$12/12)-D186),"INSUFFICIENT FUNDS")))</f>
        <v/>
      </c>
      <c r="F186" s="6" t="str">
        <f>IF(A186&gt;Scenario!$B$11,"",IF(A$2&lt;&gt;"Ready",A$2,IF(ISNUMBER(E186),F185+D186,"INSUFFICIENT FUNDS")))</f>
        <v/>
      </c>
      <c r="G186" t="str">
        <f>IF(A186&gt;Scenario!$B$11,"",IF(A$2&lt;&gt;"Ready",A$2,IF(ISNUMBER(E186),"OK","INSUFFICIENT FUNDS")))</f>
        <v/>
      </c>
      <c r="H186">
        <v>182</v>
      </c>
      <c r="I186" s="6" t="str">
        <f>IF(H186&gt;Scenario!$B$11,"",IF(H$2&lt;&gt;"Ready",H$2,IF(N185="OK",L185,"INSUFFICIENT FUNDS")))</f>
        <v/>
      </c>
      <c r="J186" s="6" t="str">
        <f>IF(H186&gt;Scenario!$B$11,"",IF(H$2&lt;&gt;"Ready",H$2,IF(ISNUMBER(I186),IF(AND(H186&gt;=Scenario!$B$10,MOD(H186-Scenario!$B$10,Scenario!$B$18)=0),Scenario!$B$8,0),"INSUFFICIENT FUNDS")))</f>
        <v/>
      </c>
      <c r="K186" s="6" t="str">
        <f>IF(H186&gt;Scenario!$B$11,"",IF(H$2&lt;&gt;"Ready",H$2,IF(ISNUMBER(I186),(I186+J186)*(N('Option A'!$E$14)+N('Option A'!$E$15)+IF(Scenario!$B$13="Gross",N('Option A'!$E$16),0))/12+((0+0)/12+IF(AND(H186&gt;=Scenario!$B$10,MOD(H186-Scenario!$B$10,Scenario!$B$18)=0),N('Option A'!$E$17)*N('Option A'!$E$18)+N('Option A'!$E$20),0)+IF(H186=1,N('Option A'!$E$17)*N('Option A'!$E$19)+N('Option A'!$E$21),0)+IF(H186=Scenario!$B$11,N('Option A'!$E$22),0)),"INSUFFICIENT FUNDS")))</f>
        <v/>
      </c>
      <c r="L186" s="6" t="str">
        <f>IF(H186&gt;Scenario!$B$11,"",IF(H$2&lt;&gt;"Ready",H$2,IF(ISNUMBER(I186),IF((I186+J186)*(1+Scenario!$B$12/12)-K186&lt;0,"INSUFFICIENT FUNDS",(I186+J186)*(1+Scenario!$B$12/12)-K186),"INSUFFICIENT FUNDS")))</f>
        <v/>
      </c>
      <c r="M186" s="6" t="str">
        <f>IF(H186&gt;Scenario!$B$11,"",IF(H$2&lt;&gt;"Ready",H$2,IF(ISNUMBER(L186),M185+K186,"INSUFFICIENT FUNDS")))</f>
        <v/>
      </c>
      <c r="N186" t="str">
        <f>IF(H186&gt;Scenario!$B$11,"",IF(H$2&lt;&gt;"Ready",H$2,IF(ISNUMBER(L186),"OK","INSUFFICIENT FUNDS")))</f>
        <v/>
      </c>
      <c r="O186">
        <v>182</v>
      </c>
      <c r="P186" s="6" t="str">
        <f>IF(O186&gt;Scenario!$B$11,"",IF(O$2&lt;&gt;"Ready",O$2,IF(U185="OK",S185,"INSUFFICIENT FUNDS")))</f>
        <v/>
      </c>
      <c r="Q186" s="6" t="str">
        <f>IF(O186&gt;Scenario!$B$11,"",IF(O$2&lt;&gt;"Ready",O$2,IF(ISNUMBER(P186),IF(AND(O186&gt;=Scenario!$B$10,MOD(O186-Scenario!$B$10,Scenario!$B$18)=0),Scenario!$B$8,0),"INSUFFICIENT FUNDS")))</f>
        <v/>
      </c>
      <c r="R186" s="6" t="str">
        <f>IF(O186&gt;Scenario!$B$11,"",IF(O$2&lt;&gt;"Ready",O$2,IF(ISNUMBER(P186),(P186+Q186)*(0+N('Option A'!$E$15)+IF(Scenario!$B$13="Gross",N('Option A'!$E$16),0))/12+((N('Option A'!$E$12)+N('Option A'!$E$13))/12+IF(AND(O186&gt;=Scenario!$B$10,MOD(O186-Scenario!$B$10,Scenario!$B$18)=0),N('Option A'!$E$17)*N('Option A'!$E$18)+N('Option A'!$E$20),0)+IF(O186=1,N('Option A'!$E$17)*N('Option A'!$E$19)+N('Option A'!$E$21),0)+IF(O186=Scenario!$B$11,N('Option A'!$E$22),0)),"INSUFFICIENT FUNDS")))</f>
        <v/>
      </c>
      <c r="S186" s="6" t="str">
        <f>IF(O186&gt;Scenario!$B$11,"",IF(O$2&lt;&gt;"Ready",O$2,IF(ISNUMBER(P186),IF((P186+Q186)*(1+Scenario!$B$12/12)-R186&lt;0,"INSUFFICIENT FUNDS",(P186+Q186)*(1+Scenario!$B$12/12)-R186),"INSUFFICIENT FUNDS")))</f>
        <v/>
      </c>
      <c r="T186" s="6" t="str">
        <f>IF(O186&gt;Scenario!$B$11,"",IF(O$2&lt;&gt;"Ready",O$2,IF(ISNUMBER(S186),T185+R186,"INSUFFICIENT FUNDS")))</f>
        <v/>
      </c>
      <c r="U186" t="str">
        <f>IF(O186&gt;Scenario!$B$11,"",IF(O$2&lt;&gt;"Ready",O$2,IF(ISNUMBER(S186),"OK","INSUFFICIENT FUNDS")))</f>
        <v/>
      </c>
      <c r="V186">
        <v>182</v>
      </c>
      <c r="W186" s="6" t="str">
        <f>IF(V186&gt;Scenario!$B$11,"",IF(V$2&lt;&gt;"Ready",V$2,IF(AB185="OK",Z185,"INSUFFICIENT FUNDS")))</f>
        <v/>
      </c>
      <c r="X186" s="6" t="str">
        <f>IF(V186&gt;Scenario!$B$11,"",IF(V$2&lt;&gt;"Ready",V$2,IF(ISNUMBER(W186),IF(AND(V186&gt;=Scenario!$B$10,MOD(V186-Scenario!$B$10,Scenario!$B$18)=0),Scenario!$B$8,0),"INSUFFICIENT FUNDS")))</f>
        <v/>
      </c>
      <c r="Y186" s="6" t="str">
        <f>IF(V186&gt;Scenario!$B$11,"",IF(V$2&lt;&gt;"Ready",V$2,IF(ISNUMBER(W186),(W186+X186)*(N('Option A'!$E$14)+N('Option A'!$E$15)+IF(Scenario!$B$13="Gross",N('Option A'!$E$16),0))/12+((N('Option A'!$E$12)+N('Option A'!$E$13))/12+IF(AND(V186&gt;=Scenario!$B$10,MOD(V186-Scenario!$B$10,Scenario!$B$18)=0),0*0+0,0)+IF(V186=1,0*0+0,0)+IF(V186=Scenario!$B$11,0,0)),"INSUFFICIENT FUNDS")))</f>
        <v/>
      </c>
      <c r="Z186" s="6" t="str">
        <f>IF(V186&gt;Scenario!$B$11,"",IF(V$2&lt;&gt;"Ready",V$2,IF(ISNUMBER(W186),IF((W186+X186)*(1+Scenario!$B$12/12)-Y186&lt;0,"INSUFFICIENT FUNDS",(W186+X186)*(1+Scenario!$B$12/12)-Y186),"INSUFFICIENT FUNDS")))</f>
        <v/>
      </c>
      <c r="AA186" s="6" t="str">
        <f>IF(V186&gt;Scenario!$B$11,"",IF(V$2&lt;&gt;"Ready",V$2,IF(ISNUMBER(Z186),AA185+Y186,"INSUFFICIENT FUNDS")))</f>
        <v/>
      </c>
      <c r="AB186" t="str">
        <f>IF(V186&gt;Scenario!$B$11,"",IF(V$2&lt;&gt;"Ready",V$2,IF(ISNUMBER(Z186),"OK","INSUFFICIENT FUNDS")))</f>
        <v/>
      </c>
      <c r="AC186">
        <v>182</v>
      </c>
      <c r="AD186" s="6" t="str">
        <f>IF(AC186&gt;Scenario!$B$11,"",IF(AC$2&lt;&gt;"Ready",AC$2,IF(AI185="OK",AG185,"INSUFFICIENT FUNDS")))</f>
        <v/>
      </c>
      <c r="AE186" s="6" t="str">
        <f>IF(AC186&gt;Scenario!$B$11,"",IF(AC$2&lt;&gt;"Ready",AC$2,IF(ISNUMBER(AD186),IF(AND(AC186&gt;=Scenario!$B$10,MOD(AC186-Scenario!$B$10,Scenario!$B$18)=0),Scenario!$B$8,0),"INSUFFICIENT FUNDS")))</f>
        <v/>
      </c>
      <c r="AF186" s="6" t="str">
        <f>IF(AC186&gt;Scenario!$B$11,"",IF(AC$2&lt;&gt;"Ready",AC$2,IF(ISNUMBER(AD186),(AD186+AE186)*(N('Option A'!$E$14)+N('Option A'!$E$15)+IF(Scenario!$B$13="Gross",0,0))/12+((N('Option A'!$E$12)+N('Option A'!$E$13))/12+IF(AND(AC186&gt;=Scenario!$B$10,MOD(AC186-Scenario!$B$10,Scenario!$B$18)=0),N('Option A'!$E$17)*N('Option A'!$E$18)+N('Option A'!$E$20),0)+IF(AC186=1,N('Option A'!$E$17)*N('Option A'!$E$19)+N('Option A'!$E$21),0)+IF(AC186=Scenario!$B$11,N('Option A'!$E$22),0)),"INSUFFICIENT FUNDS")))</f>
        <v/>
      </c>
      <c r="AG186" s="6" t="str">
        <f>IF(AC186&gt;Scenario!$B$11,"",IF(AC$2&lt;&gt;"Ready",AC$2,IF(ISNUMBER(AD186),IF((AD186+AE186)*(1+Scenario!$B$12/12)-AF186&lt;0,"INSUFFICIENT FUNDS",(AD186+AE186)*(1+Scenario!$B$12/12)-AF186),"INSUFFICIENT FUNDS")))</f>
        <v/>
      </c>
      <c r="AH186" s="6" t="str">
        <f>IF(AC186&gt;Scenario!$B$11,"",IF(AC$2&lt;&gt;"Ready",AC$2,IF(ISNUMBER(AG186),AH185+AF186,"INSUFFICIENT FUNDS")))</f>
        <v/>
      </c>
      <c r="AI186" t="str">
        <f>IF(AC186&gt;Scenario!$B$11,"",IF(AC$2&lt;&gt;"Ready",AC$2,IF(ISNUMBER(AG186),"OK","INSUFFICIENT FUNDS")))</f>
        <v/>
      </c>
      <c r="AJ186">
        <v>182</v>
      </c>
      <c r="AK186" s="6" t="str">
        <f>IF(AJ186&gt;Scenario!$B$11,"",IF(AJ$2&lt;&gt;"Ready",AJ$2,IF(AP185="OK",AN185,"INSUFFICIENT FUNDS")))</f>
        <v/>
      </c>
      <c r="AL186" s="6" t="str">
        <f>IF(AJ186&gt;Scenario!$B$11,"",IF(AJ$2&lt;&gt;"Ready",AJ$2,IF(ISNUMBER(AK186),IF(AND(AJ186&gt;=Scenario!$B$10,MOD(AJ186-Scenario!$B$10,Scenario!$B$18)=0),Scenario!$B$8,0),"INSUFFICIENT FUNDS")))</f>
        <v/>
      </c>
      <c r="AM186" s="6" t="str">
        <f>IF(AJ186&gt;Scenario!$B$11,"",IF(AJ$2&lt;&gt;"Ready",AJ$2,IF(ISNUMBER(AK186),(AK186+AL186)*(0+0+IF(Scenario!$B$13="Gross",0,0))/12+((0+0)/12+IF(AND(AJ186&gt;=Scenario!$B$10,MOD(AJ186-Scenario!$B$10,Scenario!$B$18)=0),0*0+0,0)+IF(AJ186=1,0*0+0,0)+IF(AJ186=Scenario!$B$11,0,0)),"INSUFFICIENT FUNDS")))</f>
        <v/>
      </c>
      <c r="AN186" s="6" t="str">
        <f>IF(AJ186&gt;Scenario!$B$11,"",IF(AJ$2&lt;&gt;"Ready",AJ$2,IF(ISNUMBER(AK186),IF((AK186+AL186)*(1+Scenario!$B$12/12)-AM186&lt;0,"INSUFFICIENT FUNDS",(AK186+AL186)*(1+Scenario!$B$12/12)-AM186),"INSUFFICIENT FUNDS")))</f>
        <v/>
      </c>
      <c r="AO186" s="6" t="str">
        <f>IF(AJ186&gt;Scenario!$B$11,"",IF(AJ$2&lt;&gt;"Ready",AJ$2,IF(ISNUMBER(AN186),AO185+AM186,"INSUFFICIENT FUNDS")))</f>
        <v/>
      </c>
      <c r="AP186" t="str">
        <f>IF(AJ186&gt;Scenario!$B$11,"",IF(AJ$2&lt;&gt;"Ready",AJ$2,IF(ISNUMBER(AN186),"OK","INSUFFICIENT FUNDS")))</f>
        <v/>
      </c>
    </row>
    <row r="187" spans="1:42" ht="32.1" customHeight="1" x14ac:dyDescent="0.2">
      <c r="A187">
        <v>183</v>
      </c>
      <c r="B187" s="6" t="str">
        <f>IF(A187&gt;Scenario!$B$11,"",IF(A$2&lt;&gt;"Ready",A$2,IF(G186="OK",E186,"INSUFFICIENT FUNDS")))</f>
        <v/>
      </c>
      <c r="C187" s="6" t="str">
        <f>IF(A187&gt;Scenario!$B$11,"",IF(A$2&lt;&gt;"Ready",A$2,IF(ISNUMBER(B187),IF(AND(A187&gt;=Scenario!$B$10,MOD(A187-Scenario!$B$10,Scenario!$B$18)=0),Scenario!$B$8,0),"INSUFFICIENT FUNDS")))</f>
        <v/>
      </c>
      <c r="D187" s="6" t="str">
        <f>IF(A187&gt;Scenario!$B$11,"",IF(A$2&lt;&gt;"Ready",A$2,IF(ISNUMBER(B187),(B187+C187)*(N('Option A'!$E$14)+N('Option A'!$E$15)+IF(Scenario!$B$13="Gross",N('Option A'!$E$16),0))/12+((N('Option A'!$E$12)+N('Option A'!$E$13))/12+IF(AND(A187&gt;=Scenario!$B$10,MOD(A187-Scenario!$B$10,Scenario!$B$18)=0),N('Option A'!$E$17)*N('Option A'!$E$18)+N('Option A'!$E$20),0)+IF(A187=1,N('Option A'!$E$17)*N('Option A'!$E$19)+N('Option A'!$E$21),0)+IF(A187=Scenario!$B$11,N('Option A'!$E$22),0)),"INSUFFICIENT FUNDS")))</f>
        <v/>
      </c>
      <c r="E187" s="6" t="str">
        <f>IF(A187&gt;Scenario!$B$11,"",IF(A$2&lt;&gt;"Ready",A$2,IF(ISNUMBER(B187),IF((B187+C187)*(1+Scenario!$B$12/12)-D187&lt;0,"INSUFFICIENT FUNDS",(B187+C187)*(1+Scenario!$B$12/12)-D187),"INSUFFICIENT FUNDS")))</f>
        <v/>
      </c>
      <c r="F187" s="6" t="str">
        <f>IF(A187&gt;Scenario!$B$11,"",IF(A$2&lt;&gt;"Ready",A$2,IF(ISNUMBER(E187),F186+D187,"INSUFFICIENT FUNDS")))</f>
        <v/>
      </c>
      <c r="G187" t="str">
        <f>IF(A187&gt;Scenario!$B$11,"",IF(A$2&lt;&gt;"Ready",A$2,IF(ISNUMBER(E187),"OK","INSUFFICIENT FUNDS")))</f>
        <v/>
      </c>
      <c r="H187">
        <v>183</v>
      </c>
      <c r="I187" s="6" t="str">
        <f>IF(H187&gt;Scenario!$B$11,"",IF(H$2&lt;&gt;"Ready",H$2,IF(N186="OK",L186,"INSUFFICIENT FUNDS")))</f>
        <v/>
      </c>
      <c r="J187" s="6" t="str">
        <f>IF(H187&gt;Scenario!$B$11,"",IF(H$2&lt;&gt;"Ready",H$2,IF(ISNUMBER(I187),IF(AND(H187&gt;=Scenario!$B$10,MOD(H187-Scenario!$B$10,Scenario!$B$18)=0),Scenario!$B$8,0),"INSUFFICIENT FUNDS")))</f>
        <v/>
      </c>
      <c r="K187" s="6" t="str">
        <f>IF(H187&gt;Scenario!$B$11,"",IF(H$2&lt;&gt;"Ready",H$2,IF(ISNUMBER(I187),(I187+J187)*(N('Option A'!$E$14)+N('Option A'!$E$15)+IF(Scenario!$B$13="Gross",N('Option A'!$E$16),0))/12+((0+0)/12+IF(AND(H187&gt;=Scenario!$B$10,MOD(H187-Scenario!$B$10,Scenario!$B$18)=0),N('Option A'!$E$17)*N('Option A'!$E$18)+N('Option A'!$E$20),0)+IF(H187=1,N('Option A'!$E$17)*N('Option A'!$E$19)+N('Option A'!$E$21),0)+IF(H187=Scenario!$B$11,N('Option A'!$E$22),0)),"INSUFFICIENT FUNDS")))</f>
        <v/>
      </c>
      <c r="L187" s="6" t="str">
        <f>IF(H187&gt;Scenario!$B$11,"",IF(H$2&lt;&gt;"Ready",H$2,IF(ISNUMBER(I187),IF((I187+J187)*(1+Scenario!$B$12/12)-K187&lt;0,"INSUFFICIENT FUNDS",(I187+J187)*(1+Scenario!$B$12/12)-K187),"INSUFFICIENT FUNDS")))</f>
        <v/>
      </c>
      <c r="M187" s="6" t="str">
        <f>IF(H187&gt;Scenario!$B$11,"",IF(H$2&lt;&gt;"Ready",H$2,IF(ISNUMBER(L187),M186+K187,"INSUFFICIENT FUNDS")))</f>
        <v/>
      </c>
      <c r="N187" t="str">
        <f>IF(H187&gt;Scenario!$B$11,"",IF(H$2&lt;&gt;"Ready",H$2,IF(ISNUMBER(L187),"OK","INSUFFICIENT FUNDS")))</f>
        <v/>
      </c>
      <c r="O187">
        <v>183</v>
      </c>
      <c r="P187" s="6" t="str">
        <f>IF(O187&gt;Scenario!$B$11,"",IF(O$2&lt;&gt;"Ready",O$2,IF(U186="OK",S186,"INSUFFICIENT FUNDS")))</f>
        <v/>
      </c>
      <c r="Q187" s="6" t="str">
        <f>IF(O187&gt;Scenario!$B$11,"",IF(O$2&lt;&gt;"Ready",O$2,IF(ISNUMBER(P187),IF(AND(O187&gt;=Scenario!$B$10,MOD(O187-Scenario!$B$10,Scenario!$B$18)=0),Scenario!$B$8,0),"INSUFFICIENT FUNDS")))</f>
        <v/>
      </c>
      <c r="R187" s="6" t="str">
        <f>IF(O187&gt;Scenario!$B$11,"",IF(O$2&lt;&gt;"Ready",O$2,IF(ISNUMBER(P187),(P187+Q187)*(0+N('Option A'!$E$15)+IF(Scenario!$B$13="Gross",N('Option A'!$E$16),0))/12+((N('Option A'!$E$12)+N('Option A'!$E$13))/12+IF(AND(O187&gt;=Scenario!$B$10,MOD(O187-Scenario!$B$10,Scenario!$B$18)=0),N('Option A'!$E$17)*N('Option A'!$E$18)+N('Option A'!$E$20),0)+IF(O187=1,N('Option A'!$E$17)*N('Option A'!$E$19)+N('Option A'!$E$21),0)+IF(O187=Scenario!$B$11,N('Option A'!$E$22),0)),"INSUFFICIENT FUNDS")))</f>
        <v/>
      </c>
      <c r="S187" s="6" t="str">
        <f>IF(O187&gt;Scenario!$B$11,"",IF(O$2&lt;&gt;"Ready",O$2,IF(ISNUMBER(P187),IF((P187+Q187)*(1+Scenario!$B$12/12)-R187&lt;0,"INSUFFICIENT FUNDS",(P187+Q187)*(1+Scenario!$B$12/12)-R187),"INSUFFICIENT FUNDS")))</f>
        <v/>
      </c>
      <c r="T187" s="6" t="str">
        <f>IF(O187&gt;Scenario!$B$11,"",IF(O$2&lt;&gt;"Ready",O$2,IF(ISNUMBER(S187),T186+R187,"INSUFFICIENT FUNDS")))</f>
        <v/>
      </c>
      <c r="U187" t="str">
        <f>IF(O187&gt;Scenario!$B$11,"",IF(O$2&lt;&gt;"Ready",O$2,IF(ISNUMBER(S187),"OK","INSUFFICIENT FUNDS")))</f>
        <v/>
      </c>
      <c r="V187">
        <v>183</v>
      </c>
      <c r="W187" s="6" t="str">
        <f>IF(V187&gt;Scenario!$B$11,"",IF(V$2&lt;&gt;"Ready",V$2,IF(AB186="OK",Z186,"INSUFFICIENT FUNDS")))</f>
        <v/>
      </c>
      <c r="X187" s="6" t="str">
        <f>IF(V187&gt;Scenario!$B$11,"",IF(V$2&lt;&gt;"Ready",V$2,IF(ISNUMBER(W187),IF(AND(V187&gt;=Scenario!$B$10,MOD(V187-Scenario!$B$10,Scenario!$B$18)=0),Scenario!$B$8,0),"INSUFFICIENT FUNDS")))</f>
        <v/>
      </c>
      <c r="Y187" s="6" t="str">
        <f>IF(V187&gt;Scenario!$B$11,"",IF(V$2&lt;&gt;"Ready",V$2,IF(ISNUMBER(W187),(W187+X187)*(N('Option A'!$E$14)+N('Option A'!$E$15)+IF(Scenario!$B$13="Gross",N('Option A'!$E$16),0))/12+((N('Option A'!$E$12)+N('Option A'!$E$13))/12+IF(AND(V187&gt;=Scenario!$B$10,MOD(V187-Scenario!$B$10,Scenario!$B$18)=0),0*0+0,0)+IF(V187=1,0*0+0,0)+IF(V187=Scenario!$B$11,0,0)),"INSUFFICIENT FUNDS")))</f>
        <v/>
      </c>
      <c r="Z187" s="6" t="str">
        <f>IF(V187&gt;Scenario!$B$11,"",IF(V$2&lt;&gt;"Ready",V$2,IF(ISNUMBER(W187),IF((W187+X187)*(1+Scenario!$B$12/12)-Y187&lt;0,"INSUFFICIENT FUNDS",(W187+X187)*(1+Scenario!$B$12/12)-Y187),"INSUFFICIENT FUNDS")))</f>
        <v/>
      </c>
      <c r="AA187" s="6" t="str">
        <f>IF(V187&gt;Scenario!$B$11,"",IF(V$2&lt;&gt;"Ready",V$2,IF(ISNUMBER(Z187),AA186+Y187,"INSUFFICIENT FUNDS")))</f>
        <v/>
      </c>
      <c r="AB187" t="str">
        <f>IF(V187&gt;Scenario!$B$11,"",IF(V$2&lt;&gt;"Ready",V$2,IF(ISNUMBER(Z187),"OK","INSUFFICIENT FUNDS")))</f>
        <v/>
      </c>
      <c r="AC187">
        <v>183</v>
      </c>
      <c r="AD187" s="6" t="str">
        <f>IF(AC187&gt;Scenario!$B$11,"",IF(AC$2&lt;&gt;"Ready",AC$2,IF(AI186="OK",AG186,"INSUFFICIENT FUNDS")))</f>
        <v/>
      </c>
      <c r="AE187" s="6" t="str">
        <f>IF(AC187&gt;Scenario!$B$11,"",IF(AC$2&lt;&gt;"Ready",AC$2,IF(ISNUMBER(AD187),IF(AND(AC187&gt;=Scenario!$B$10,MOD(AC187-Scenario!$B$10,Scenario!$B$18)=0),Scenario!$B$8,0),"INSUFFICIENT FUNDS")))</f>
        <v/>
      </c>
      <c r="AF187" s="6" t="str">
        <f>IF(AC187&gt;Scenario!$B$11,"",IF(AC$2&lt;&gt;"Ready",AC$2,IF(ISNUMBER(AD187),(AD187+AE187)*(N('Option A'!$E$14)+N('Option A'!$E$15)+IF(Scenario!$B$13="Gross",0,0))/12+((N('Option A'!$E$12)+N('Option A'!$E$13))/12+IF(AND(AC187&gt;=Scenario!$B$10,MOD(AC187-Scenario!$B$10,Scenario!$B$18)=0),N('Option A'!$E$17)*N('Option A'!$E$18)+N('Option A'!$E$20),0)+IF(AC187=1,N('Option A'!$E$17)*N('Option A'!$E$19)+N('Option A'!$E$21),0)+IF(AC187=Scenario!$B$11,N('Option A'!$E$22),0)),"INSUFFICIENT FUNDS")))</f>
        <v/>
      </c>
      <c r="AG187" s="6" t="str">
        <f>IF(AC187&gt;Scenario!$B$11,"",IF(AC$2&lt;&gt;"Ready",AC$2,IF(ISNUMBER(AD187),IF((AD187+AE187)*(1+Scenario!$B$12/12)-AF187&lt;0,"INSUFFICIENT FUNDS",(AD187+AE187)*(1+Scenario!$B$12/12)-AF187),"INSUFFICIENT FUNDS")))</f>
        <v/>
      </c>
      <c r="AH187" s="6" t="str">
        <f>IF(AC187&gt;Scenario!$B$11,"",IF(AC$2&lt;&gt;"Ready",AC$2,IF(ISNUMBER(AG187),AH186+AF187,"INSUFFICIENT FUNDS")))</f>
        <v/>
      </c>
      <c r="AI187" t="str">
        <f>IF(AC187&gt;Scenario!$B$11,"",IF(AC$2&lt;&gt;"Ready",AC$2,IF(ISNUMBER(AG187),"OK","INSUFFICIENT FUNDS")))</f>
        <v/>
      </c>
      <c r="AJ187">
        <v>183</v>
      </c>
      <c r="AK187" s="6" t="str">
        <f>IF(AJ187&gt;Scenario!$B$11,"",IF(AJ$2&lt;&gt;"Ready",AJ$2,IF(AP186="OK",AN186,"INSUFFICIENT FUNDS")))</f>
        <v/>
      </c>
      <c r="AL187" s="6" t="str">
        <f>IF(AJ187&gt;Scenario!$B$11,"",IF(AJ$2&lt;&gt;"Ready",AJ$2,IF(ISNUMBER(AK187),IF(AND(AJ187&gt;=Scenario!$B$10,MOD(AJ187-Scenario!$B$10,Scenario!$B$18)=0),Scenario!$B$8,0),"INSUFFICIENT FUNDS")))</f>
        <v/>
      </c>
      <c r="AM187" s="6" t="str">
        <f>IF(AJ187&gt;Scenario!$B$11,"",IF(AJ$2&lt;&gt;"Ready",AJ$2,IF(ISNUMBER(AK187),(AK187+AL187)*(0+0+IF(Scenario!$B$13="Gross",0,0))/12+((0+0)/12+IF(AND(AJ187&gt;=Scenario!$B$10,MOD(AJ187-Scenario!$B$10,Scenario!$B$18)=0),0*0+0,0)+IF(AJ187=1,0*0+0,0)+IF(AJ187=Scenario!$B$11,0,0)),"INSUFFICIENT FUNDS")))</f>
        <v/>
      </c>
      <c r="AN187" s="6" t="str">
        <f>IF(AJ187&gt;Scenario!$B$11,"",IF(AJ$2&lt;&gt;"Ready",AJ$2,IF(ISNUMBER(AK187),IF((AK187+AL187)*(1+Scenario!$B$12/12)-AM187&lt;0,"INSUFFICIENT FUNDS",(AK187+AL187)*(1+Scenario!$B$12/12)-AM187),"INSUFFICIENT FUNDS")))</f>
        <v/>
      </c>
      <c r="AO187" s="6" t="str">
        <f>IF(AJ187&gt;Scenario!$B$11,"",IF(AJ$2&lt;&gt;"Ready",AJ$2,IF(ISNUMBER(AN187),AO186+AM187,"INSUFFICIENT FUNDS")))</f>
        <v/>
      </c>
      <c r="AP187" t="str">
        <f>IF(AJ187&gt;Scenario!$B$11,"",IF(AJ$2&lt;&gt;"Ready",AJ$2,IF(ISNUMBER(AN187),"OK","INSUFFICIENT FUNDS")))</f>
        <v/>
      </c>
    </row>
    <row r="188" spans="1:42" ht="32.1" customHeight="1" x14ac:dyDescent="0.2">
      <c r="A188">
        <v>184</v>
      </c>
      <c r="B188" s="6" t="str">
        <f>IF(A188&gt;Scenario!$B$11,"",IF(A$2&lt;&gt;"Ready",A$2,IF(G187="OK",E187,"INSUFFICIENT FUNDS")))</f>
        <v/>
      </c>
      <c r="C188" s="6" t="str">
        <f>IF(A188&gt;Scenario!$B$11,"",IF(A$2&lt;&gt;"Ready",A$2,IF(ISNUMBER(B188),IF(AND(A188&gt;=Scenario!$B$10,MOD(A188-Scenario!$B$10,Scenario!$B$18)=0),Scenario!$B$8,0),"INSUFFICIENT FUNDS")))</f>
        <v/>
      </c>
      <c r="D188" s="6" t="str">
        <f>IF(A188&gt;Scenario!$B$11,"",IF(A$2&lt;&gt;"Ready",A$2,IF(ISNUMBER(B188),(B188+C188)*(N('Option A'!$E$14)+N('Option A'!$E$15)+IF(Scenario!$B$13="Gross",N('Option A'!$E$16),0))/12+((N('Option A'!$E$12)+N('Option A'!$E$13))/12+IF(AND(A188&gt;=Scenario!$B$10,MOD(A188-Scenario!$B$10,Scenario!$B$18)=0),N('Option A'!$E$17)*N('Option A'!$E$18)+N('Option A'!$E$20),0)+IF(A188=1,N('Option A'!$E$17)*N('Option A'!$E$19)+N('Option A'!$E$21),0)+IF(A188=Scenario!$B$11,N('Option A'!$E$22),0)),"INSUFFICIENT FUNDS")))</f>
        <v/>
      </c>
      <c r="E188" s="6" t="str">
        <f>IF(A188&gt;Scenario!$B$11,"",IF(A$2&lt;&gt;"Ready",A$2,IF(ISNUMBER(B188),IF((B188+C188)*(1+Scenario!$B$12/12)-D188&lt;0,"INSUFFICIENT FUNDS",(B188+C188)*(1+Scenario!$B$12/12)-D188),"INSUFFICIENT FUNDS")))</f>
        <v/>
      </c>
      <c r="F188" s="6" t="str">
        <f>IF(A188&gt;Scenario!$B$11,"",IF(A$2&lt;&gt;"Ready",A$2,IF(ISNUMBER(E188),F187+D188,"INSUFFICIENT FUNDS")))</f>
        <v/>
      </c>
      <c r="G188" t="str">
        <f>IF(A188&gt;Scenario!$B$11,"",IF(A$2&lt;&gt;"Ready",A$2,IF(ISNUMBER(E188),"OK","INSUFFICIENT FUNDS")))</f>
        <v/>
      </c>
      <c r="H188">
        <v>184</v>
      </c>
      <c r="I188" s="6" t="str">
        <f>IF(H188&gt;Scenario!$B$11,"",IF(H$2&lt;&gt;"Ready",H$2,IF(N187="OK",L187,"INSUFFICIENT FUNDS")))</f>
        <v/>
      </c>
      <c r="J188" s="6" t="str">
        <f>IF(H188&gt;Scenario!$B$11,"",IF(H$2&lt;&gt;"Ready",H$2,IF(ISNUMBER(I188),IF(AND(H188&gt;=Scenario!$B$10,MOD(H188-Scenario!$B$10,Scenario!$B$18)=0),Scenario!$B$8,0),"INSUFFICIENT FUNDS")))</f>
        <v/>
      </c>
      <c r="K188" s="6" t="str">
        <f>IF(H188&gt;Scenario!$B$11,"",IF(H$2&lt;&gt;"Ready",H$2,IF(ISNUMBER(I188),(I188+J188)*(N('Option A'!$E$14)+N('Option A'!$E$15)+IF(Scenario!$B$13="Gross",N('Option A'!$E$16),0))/12+((0+0)/12+IF(AND(H188&gt;=Scenario!$B$10,MOD(H188-Scenario!$B$10,Scenario!$B$18)=0),N('Option A'!$E$17)*N('Option A'!$E$18)+N('Option A'!$E$20),0)+IF(H188=1,N('Option A'!$E$17)*N('Option A'!$E$19)+N('Option A'!$E$21),0)+IF(H188=Scenario!$B$11,N('Option A'!$E$22),0)),"INSUFFICIENT FUNDS")))</f>
        <v/>
      </c>
      <c r="L188" s="6" t="str">
        <f>IF(H188&gt;Scenario!$B$11,"",IF(H$2&lt;&gt;"Ready",H$2,IF(ISNUMBER(I188),IF((I188+J188)*(1+Scenario!$B$12/12)-K188&lt;0,"INSUFFICIENT FUNDS",(I188+J188)*(1+Scenario!$B$12/12)-K188),"INSUFFICIENT FUNDS")))</f>
        <v/>
      </c>
      <c r="M188" s="6" t="str">
        <f>IF(H188&gt;Scenario!$B$11,"",IF(H$2&lt;&gt;"Ready",H$2,IF(ISNUMBER(L188),M187+K188,"INSUFFICIENT FUNDS")))</f>
        <v/>
      </c>
      <c r="N188" t="str">
        <f>IF(H188&gt;Scenario!$B$11,"",IF(H$2&lt;&gt;"Ready",H$2,IF(ISNUMBER(L188),"OK","INSUFFICIENT FUNDS")))</f>
        <v/>
      </c>
      <c r="O188">
        <v>184</v>
      </c>
      <c r="P188" s="6" t="str">
        <f>IF(O188&gt;Scenario!$B$11,"",IF(O$2&lt;&gt;"Ready",O$2,IF(U187="OK",S187,"INSUFFICIENT FUNDS")))</f>
        <v/>
      </c>
      <c r="Q188" s="6" t="str">
        <f>IF(O188&gt;Scenario!$B$11,"",IF(O$2&lt;&gt;"Ready",O$2,IF(ISNUMBER(P188),IF(AND(O188&gt;=Scenario!$B$10,MOD(O188-Scenario!$B$10,Scenario!$B$18)=0),Scenario!$B$8,0),"INSUFFICIENT FUNDS")))</f>
        <v/>
      </c>
      <c r="R188" s="6" t="str">
        <f>IF(O188&gt;Scenario!$B$11,"",IF(O$2&lt;&gt;"Ready",O$2,IF(ISNUMBER(P188),(P188+Q188)*(0+N('Option A'!$E$15)+IF(Scenario!$B$13="Gross",N('Option A'!$E$16),0))/12+((N('Option A'!$E$12)+N('Option A'!$E$13))/12+IF(AND(O188&gt;=Scenario!$B$10,MOD(O188-Scenario!$B$10,Scenario!$B$18)=0),N('Option A'!$E$17)*N('Option A'!$E$18)+N('Option A'!$E$20),0)+IF(O188=1,N('Option A'!$E$17)*N('Option A'!$E$19)+N('Option A'!$E$21),0)+IF(O188=Scenario!$B$11,N('Option A'!$E$22),0)),"INSUFFICIENT FUNDS")))</f>
        <v/>
      </c>
      <c r="S188" s="6" t="str">
        <f>IF(O188&gt;Scenario!$B$11,"",IF(O$2&lt;&gt;"Ready",O$2,IF(ISNUMBER(P188),IF((P188+Q188)*(1+Scenario!$B$12/12)-R188&lt;0,"INSUFFICIENT FUNDS",(P188+Q188)*(1+Scenario!$B$12/12)-R188),"INSUFFICIENT FUNDS")))</f>
        <v/>
      </c>
      <c r="T188" s="6" t="str">
        <f>IF(O188&gt;Scenario!$B$11,"",IF(O$2&lt;&gt;"Ready",O$2,IF(ISNUMBER(S188),T187+R188,"INSUFFICIENT FUNDS")))</f>
        <v/>
      </c>
      <c r="U188" t="str">
        <f>IF(O188&gt;Scenario!$B$11,"",IF(O$2&lt;&gt;"Ready",O$2,IF(ISNUMBER(S188),"OK","INSUFFICIENT FUNDS")))</f>
        <v/>
      </c>
      <c r="V188">
        <v>184</v>
      </c>
      <c r="W188" s="6" t="str">
        <f>IF(V188&gt;Scenario!$B$11,"",IF(V$2&lt;&gt;"Ready",V$2,IF(AB187="OK",Z187,"INSUFFICIENT FUNDS")))</f>
        <v/>
      </c>
      <c r="X188" s="6" t="str">
        <f>IF(V188&gt;Scenario!$B$11,"",IF(V$2&lt;&gt;"Ready",V$2,IF(ISNUMBER(W188),IF(AND(V188&gt;=Scenario!$B$10,MOD(V188-Scenario!$B$10,Scenario!$B$18)=0),Scenario!$B$8,0),"INSUFFICIENT FUNDS")))</f>
        <v/>
      </c>
      <c r="Y188" s="6" t="str">
        <f>IF(V188&gt;Scenario!$B$11,"",IF(V$2&lt;&gt;"Ready",V$2,IF(ISNUMBER(W188),(W188+X188)*(N('Option A'!$E$14)+N('Option A'!$E$15)+IF(Scenario!$B$13="Gross",N('Option A'!$E$16),0))/12+((N('Option A'!$E$12)+N('Option A'!$E$13))/12+IF(AND(V188&gt;=Scenario!$B$10,MOD(V188-Scenario!$B$10,Scenario!$B$18)=0),0*0+0,0)+IF(V188=1,0*0+0,0)+IF(V188=Scenario!$B$11,0,0)),"INSUFFICIENT FUNDS")))</f>
        <v/>
      </c>
      <c r="Z188" s="6" t="str">
        <f>IF(V188&gt;Scenario!$B$11,"",IF(V$2&lt;&gt;"Ready",V$2,IF(ISNUMBER(W188),IF((W188+X188)*(1+Scenario!$B$12/12)-Y188&lt;0,"INSUFFICIENT FUNDS",(W188+X188)*(1+Scenario!$B$12/12)-Y188),"INSUFFICIENT FUNDS")))</f>
        <v/>
      </c>
      <c r="AA188" s="6" t="str">
        <f>IF(V188&gt;Scenario!$B$11,"",IF(V$2&lt;&gt;"Ready",V$2,IF(ISNUMBER(Z188),AA187+Y188,"INSUFFICIENT FUNDS")))</f>
        <v/>
      </c>
      <c r="AB188" t="str">
        <f>IF(V188&gt;Scenario!$B$11,"",IF(V$2&lt;&gt;"Ready",V$2,IF(ISNUMBER(Z188),"OK","INSUFFICIENT FUNDS")))</f>
        <v/>
      </c>
      <c r="AC188">
        <v>184</v>
      </c>
      <c r="AD188" s="6" t="str">
        <f>IF(AC188&gt;Scenario!$B$11,"",IF(AC$2&lt;&gt;"Ready",AC$2,IF(AI187="OK",AG187,"INSUFFICIENT FUNDS")))</f>
        <v/>
      </c>
      <c r="AE188" s="6" t="str">
        <f>IF(AC188&gt;Scenario!$B$11,"",IF(AC$2&lt;&gt;"Ready",AC$2,IF(ISNUMBER(AD188),IF(AND(AC188&gt;=Scenario!$B$10,MOD(AC188-Scenario!$B$10,Scenario!$B$18)=0),Scenario!$B$8,0),"INSUFFICIENT FUNDS")))</f>
        <v/>
      </c>
      <c r="AF188" s="6" t="str">
        <f>IF(AC188&gt;Scenario!$B$11,"",IF(AC$2&lt;&gt;"Ready",AC$2,IF(ISNUMBER(AD188),(AD188+AE188)*(N('Option A'!$E$14)+N('Option A'!$E$15)+IF(Scenario!$B$13="Gross",0,0))/12+((N('Option A'!$E$12)+N('Option A'!$E$13))/12+IF(AND(AC188&gt;=Scenario!$B$10,MOD(AC188-Scenario!$B$10,Scenario!$B$18)=0),N('Option A'!$E$17)*N('Option A'!$E$18)+N('Option A'!$E$20),0)+IF(AC188=1,N('Option A'!$E$17)*N('Option A'!$E$19)+N('Option A'!$E$21),0)+IF(AC188=Scenario!$B$11,N('Option A'!$E$22),0)),"INSUFFICIENT FUNDS")))</f>
        <v/>
      </c>
      <c r="AG188" s="6" t="str">
        <f>IF(AC188&gt;Scenario!$B$11,"",IF(AC$2&lt;&gt;"Ready",AC$2,IF(ISNUMBER(AD188),IF((AD188+AE188)*(1+Scenario!$B$12/12)-AF188&lt;0,"INSUFFICIENT FUNDS",(AD188+AE188)*(1+Scenario!$B$12/12)-AF188),"INSUFFICIENT FUNDS")))</f>
        <v/>
      </c>
      <c r="AH188" s="6" t="str">
        <f>IF(AC188&gt;Scenario!$B$11,"",IF(AC$2&lt;&gt;"Ready",AC$2,IF(ISNUMBER(AG188),AH187+AF188,"INSUFFICIENT FUNDS")))</f>
        <v/>
      </c>
      <c r="AI188" t="str">
        <f>IF(AC188&gt;Scenario!$B$11,"",IF(AC$2&lt;&gt;"Ready",AC$2,IF(ISNUMBER(AG188),"OK","INSUFFICIENT FUNDS")))</f>
        <v/>
      </c>
      <c r="AJ188">
        <v>184</v>
      </c>
      <c r="AK188" s="6" t="str">
        <f>IF(AJ188&gt;Scenario!$B$11,"",IF(AJ$2&lt;&gt;"Ready",AJ$2,IF(AP187="OK",AN187,"INSUFFICIENT FUNDS")))</f>
        <v/>
      </c>
      <c r="AL188" s="6" t="str">
        <f>IF(AJ188&gt;Scenario!$B$11,"",IF(AJ$2&lt;&gt;"Ready",AJ$2,IF(ISNUMBER(AK188),IF(AND(AJ188&gt;=Scenario!$B$10,MOD(AJ188-Scenario!$B$10,Scenario!$B$18)=0),Scenario!$B$8,0),"INSUFFICIENT FUNDS")))</f>
        <v/>
      </c>
      <c r="AM188" s="6" t="str">
        <f>IF(AJ188&gt;Scenario!$B$11,"",IF(AJ$2&lt;&gt;"Ready",AJ$2,IF(ISNUMBER(AK188),(AK188+AL188)*(0+0+IF(Scenario!$B$13="Gross",0,0))/12+((0+0)/12+IF(AND(AJ188&gt;=Scenario!$B$10,MOD(AJ188-Scenario!$B$10,Scenario!$B$18)=0),0*0+0,0)+IF(AJ188=1,0*0+0,0)+IF(AJ188=Scenario!$B$11,0,0)),"INSUFFICIENT FUNDS")))</f>
        <v/>
      </c>
      <c r="AN188" s="6" t="str">
        <f>IF(AJ188&gt;Scenario!$B$11,"",IF(AJ$2&lt;&gt;"Ready",AJ$2,IF(ISNUMBER(AK188),IF((AK188+AL188)*(1+Scenario!$B$12/12)-AM188&lt;0,"INSUFFICIENT FUNDS",(AK188+AL188)*(1+Scenario!$B$12/12)-AM188),"INSUFFICIENT FUNDS")))</f>
        <v/>
      </c>
      <c r="AO188" s="6" t="str">
        <f>IF(AJ188&gt;Scenario!$B$11,"",IF(AJ$2&lt;&gt;"Ready",AJ$2,IF(ISNUMBER(AN188),AO187+AM188,"INSUFFICIENT FUNDS")))</f>
        <v/>
      </c>
      <c r="AP188" t="str">
        <f>IF(AJ188&gt;Scenario!$B$11,"",IF(AJ$2&lt;&gt;"Ready",AJ$2,IF(ISNUMBER(AN188),"OK","INSUFFICIENT FUNDS")))</f>
        <v/>
      </c>
    </row>
    <row r="189" spans="1:42" ht="32.1" customHeight="1" x14ac:dyDescent="0.2">
      <c r="A189">
        <v>185</v>
      </c>
      <c r="B189" s="6" t="str">
        <f>IF(A189&gt;Scenario!$B$11,"",IF(A$2&lt;&gt;"Ready",A$2,IF(G188="OK",E188,"INSUFFICIENT FUNDS")))</f>
        <v/>
      </c>
      <c r="C189" s="6" t="str">
        <f>IF(A189&gt;Scenario!$B$11,"",IF(A$2&lt;&gt;"Ready",A$2,IF(ISNUMBER(B189),IF(AND(A189&gt;=Scenario!$B$10,MOD(A189-Scenario!$B$10,Scenario!$B$18)=0),Scenario!$B$8,0),"INSUFFICIENT FUNDS")))</f>
        <v/>
      </c>
      <c r="D189" s="6" t="str">
        <f>IF(A189&gt;Scenario!$B$11,"",IF(A$2&lt;&gt;"Ready",A$2,IF(ISNUMBER(B189),(B189+C189)*(N('Option A'!$E$14)+N('Option A'!$E$15)+IF(Scenario!$B$13="Gross",N('Option A'!$E$16),0))/12+((N('Option A'!$E$12)+N('Option A'!$E$13))/12+IF(AND(A189&gt;=Scenario!$B$10,MOD(A189-Scenario!$B$10,Scenario!$B$18)=0),N('Option A'!$E$17)*N('Option A'!$E$18)+N('Option A'!$E$20),0)+IF(A189=1,N('Option A'!$E$17)*N('Option A'!$E$19)+N('Option A'!$E$21),0)+IF(A189=Scenario!$B$11,N('Option A'!$E$22),0)),"INSUFFICIENT FUNDS")))</f>
        <v/>
      </c>
      <c r="E189" s="6" t="str">
        <f>IF(A189&gt;Scenario!$B$11,"",IF(A$2&lt;&gt;"Ready",A$2,IF(ISNUMBER(B189),IF((B189+C189)*(1+Scenario!$B$12/12)-D189&lt;0,"INSUFFICIENT FUNDS",(B189+C189)*(1+Scenario!$B$12/12)-D189),"INSUFFICIENT FUNDS")))</f>
        <v/>
      </c>
      <c r="F189" s="6" t="str">
        <f>IF(A189&gt;Scenario!$B$11,"",IF(A$2&lt;&gt;"Ready",A$2,IF(ISNUMBER(E189),F188+D189,"INSUFFICIENT FUNDS")))</f>
        <v/>
      </c>
      <c r="G189" t="str">
        <f>IF(A189&gt;Scenario!$B$11,"",IF(A$2&lt;&gt;"Ready",A$2,IF(ISNUMBER(E189),"OK","INSUFFICIENT FUNDS")))</f>
        <v/>
      </c>
      <c r="H189">
        <v>185</v>
      </c>
      <c r="I189" s="6" t="str">
        <f>IF(H189&gt;Scenario!$B$11,"",IF(H$2&lt;&gt;"Ready",H$2,IF(N188="OK",L188,"INSUFFICIENT FUNDS")))</f>
        <v/>
      </c>
      <c r="J189" s="6" t="str">
        <f>IF(H189&gt;Scenario!$B$11,"",IF(H$2&lt;&gt;"Ready",H$2,IF(ISNUMBER(I189),IF(AND(H189&gt;=Scenario!$B$10,MOD(H189-Scenario!$B$10,Scenario!$B$18)=0),Scenario!$B$8,0),"INSUFFICIENT FUNDS")))</f>
        <v/>
      </c>
      <c r="K189" s="6" t="str">
        <f>IF(H189&gt;Scenario!$B$11,"",IF(H$2&lt;&gt;"Ready",H$2,IF(ISNUMBER(I189),(I189+J189)*(N('Option A'!$E$14)+N('Option A'!$E$15)+IF(Scenario!$B$13="Gross",N('Option A'!$E$16),0))/12+((0+0)/12+IF(AND(H189&gt;=Scenario!$B$10,MOD(H189-Scenario!$B$10,Scenario!$B$18)=0),N('Option A'!$E$17)*N('Option A'!$E$18)+N('Option A'!$E$20),0)+IF(H189=1,N('Option A'!$E$17)*N('Option A'!$E$19)+N('Option A'!$E$21),0)+IF(H189=Scenario!$B$11,N('Option A'!$E$22),0)),"INSUFFICIENT FUNDS")))</f>
        <v/>
      </c>
      <c r="L189" s="6" t="str">
        <f>IF(H189&gt;Scenario!$B$11,"",IF(H$2&lt;&gt;"Ready",H$2,IF(ISNUMBER(I189),IF((I189+J189)*(1+Scenario!$B$12/12)-K189&lt;0,"INSUFFICIENT FUNDS",(I189+J189)*(1+Scenario!$B$12/12)-K189),"INSUFFICIENT FUNDS")))</f>
        <v/>
      </c>
      <c r="M189" s="6" t="str">
        <f>IF(H189&gt;Scenario!$B$11,"",IF(H$2&lt;&gt;"Ready",H$2,IF(ISNUMBER(L189),M188+K189,"INSUFFICIENT FUNDS")))</f>
        <v/>
      </c>
      <c r="N189" t="str">
        <f>IF(H189&gt;Scenario!$B$11,"",IF(H$2&lt;&gt;"Ready",H$2,IF(ISNUMBER(L189),"OK","INSUFFICIENT FUNDS")))</f>
        <v/>
      </c>
      <c r="O189">
        <v>185</v>
      </c>
      <c r="P189" s="6" t="str">
        <f>IF(O189&gt;Scenario!$B$11,"",IF(O$2&lt;&gt;"Ready",O$2,IF(U188="OK",S188,"INSUFFICIENT FUNDS")))</f>
        <v/>
      </c>
      <c r="Q189" s="6" t="str">
        <f>IF(O189&gt;Scenario!$B$11,"",IF(O$2&lt;&gt;"Ready",O$2,IF(ISNUMBER(P189),IF(AND(O189&gt;=Scenario!$B$10,MOD(O189-Scenario!$B$10,Scenario!$B$18)=0),Scenario!$B$8,0),"INSUFFICIENT FUNDS")))</f>
        <v/>
      </c>
      <c r="R189" s="6" t="str">
        <f>IF(O189&gt;Scenario!$B$11,"",IF(O$2&lt;&gt;"Ready",O$2,IF(ISNUMBER(P189),(P189+Q189)*(0+N('Option A'!$E$15)+IF(Scenario!$B$13="Gross",N('Option A'!$E$16),0))/12+((N('Option A'!$E$12)+N('Option A'!$E$13))/12+IF(AND(O189&gt;=Scenario!$B$10,MOD(O189-Scenario!$B$10,Scenario!$B$18)=0),N('Option A'!$E$17)*N('Option A'!$E$18)+N('Option A'!$E$20),0)+IF(O189=1,N('Option A'!$E$17)*N('Option A'!$E$19)+N('Option A'!$E$21),0)+IF(O189=Scenario!$B$11,N('Option A'!$E$22),0)),"INSUFFICIENT FUNDS")))</f>
        <v/>
      </c>
      <c r="S189" s="6" t="str">
        <f>IF(O189&gt;Scenario!$B$11,"",IF(O$2&lt;&gt;"Ready",O$2,IF(ISNUMBER(P189),IF((P189+Q189)*(1+Scenario!$B$12/12)-R189&lt;0,"INSUFFICIENT FUNDS",(P189+Q189)*(1+Scenario!$B$12/12)-R189),"INSUFFICIENT FUNDS")))</f>
        <v/>
      </c>
      <c r="T189" s="6" t="str">
        <f>IF(O189&gt;Scenario!$B$11,"",IF(O$2&lt;&gt;"Ready",O$2,IF(ISNUMBER(S189),T188+R189,"INSUFFICIENT FUNDS")))</f>
        <v/>
      </c>
      <c r="U189" t="str">
        <f>IF(O189&gt;Scenario!$B$11,"",IF(O$2&lt;&gt;"Ready",O$2,IF(ISNUMBER(S189),"OK","INSUFFICIENT FUNDS")))</f>
        <v/>
      </c>
      <c r="V189">
        <v>185</v>
      </c>
      <c r="W189" s="6" t="str">
        <f>IF(V189&gt;Scenario!$B$11,"",IF(V$2&lt;&gt;"Ready",V$2,IF(AB188="OK",Z188,"INSUFFICIENT FUNDS")))</f>
        <v/>
      </c>
      <c r="X189" s="6" t="str">
        <f>IF(V189&gt;Scenario!$B$11,"",IF(V$2&lt;&gt;"Ready",V$2,IF(ISNUMBER(W189),IF(AND(V189&gt;=Scenario!$B$10,MOD(V189-Scenario!$B$10,Scenario!$B$18)=0),Scenario!$B$8,0),"INSUFFICIENT FUNDS")))</f>
        <v/>
      </c>
      <c r="Y189" s="6" t="str">
        <f>IF(V189&gt;Scenario!$B$11,"",IF(V$2&lt;&gt;"Ready",V$2,IF(ISNUMBER(W189),(W189+X189)*(N('Option A'!$E$14)+N('Option A'!$E$15)+IF(Scenario!$B$13="Gross",N('Option A'!$E$16),0))/12+((N('Option A'!$E$12)+N('Option A'!$E$13))/12+IF(AND(V189&gt;=Scenario!$B$10,MOD(V189-Scenario!$B$10,Scenario!$B$18)=0),0*0+0,0)+IF(V189=1,0*0+0,0)+IF(V189=Scenario!$B$11,0,0)),"INSUFFICIENT FUNDS")))</f>
        <v/>
      </c>
      <c r="Z189" s="6" t="str">
        <f>IF(V189&gt;Scenario!$B$11,"",IF(V$2&lt;&gt;"Ready",V$2,IF(ISNUMBER(W189),IF((W189+X189)*(1+Scenario!$B$12/12)-Y189&lt;0,"INSUFFICIENT FUNDS",(W189+X189)*(1+Scenario!$B$12/12)-Y189),"INSUFFICIENT FUNDS")))</f>
        <v/>
      </c>
      <c r="AA189" s="6" t="str">
        <f>IF(V189&gt;Scenario!$B$11,"",IF(V$2&lt;&gt;"Ready",V$2,IF(ISNUMBER(Z189),AA188+Y189,"INSUFFICIENT FUNDS")))</f>
        <v/>
      </c>
      <c r="AB189" t="str">
        <f>IF(V189&gt;Scenario!$B$11,"",IF(V$2&lt;&gt;"Ready",V$2,IF(ISNUMBER(Z189),"OK","INSUFFICIENT FUNDS")))</f>
        <v/>
      </c>
      <c r="AC189">
        <v>185</v>
      </c>
      <c r="AD189" s="6" t="str">
        <f>IF(AC189&gt;Scenario!$B$11,"",IF(AC$2&lt;&gt;"Ready",AC$2,IF(AI188="OK",AG188,"INSUFFICIENT FUNDS")))</f>
        <v/>
      </c>
      <c r="AE189" s="6" t="str">
        <f>IF(AC189&gt;Scenario!$B$11,"",IF(AC$2&lt;&gt;"Ready",AC$2,IF(ISNUMBER(AD189),IF(AND(AC189&gt;=Scenario!$B$10,MOD(AC189-Scenario!$B$10,Scenario!$B$18)=0),Scenario!$B$8,0),"INSUFFICIENT FUNDS")))</f>
        <v/>
      </c>
      <c r="AF189" s="6" t="str">
        <f>IF(AC189&gt;Scenario!$B$11,"",IF(AC$2&lt;&gt;"Ready",AC$2,IF(ISNUMBER(AD189),(AD189+AE189)*(N('Option A'!$E$14)+N('Option A'!$E$15)+IF(Scenario!$B$13="Gross",0,0))/12+((N('Option A'!$E$12)+N('Option A'!$E$13))/12+IF(AND(AC189&gt;=Scenario!$B$10,MOD(AC189-Scenario!$B$10,Scenario!$B$18)=0),N('Option A'!$E$17)*N('Option A'!$E$18)+N('Option A'!$E$20),0)+IF(AC189=1,N('Option A'!$E$17)*N('Option A'!$E$19)+N('Option A'!$E$21),0)+IF(AC189=Scenario!$B$11,N('Option A'!$E$22),0)),"INSUFFICIENT FUNDS")))</f>
        <v/>
      </c>
      <c r="AG189" s="6" t="str">
        <f>IF(AC189&gt;Scenario!$B$11,"",IF(AC$2&lt;&gt;"Ready",AC$2,IF(ISNUMBER(AD189),IF((AD189+AE189)*(1+Scenario!$B$12/12)-AF189&lt;0,"INSUFFICIENT FUNDS",(AD189+AE189)*(1+Scenario!$B$12/12)-AF189),"INSUFFICIENT FUNDS")))</f>
        <v/>
      </c>
      <c r="AH189" s="6" t="str">
        <f>IF(AC189&gt;Scenario!$B$11,"",IF(AC$2&lt;&gt;"Ready",AC$2,IF(ISNUMBER(AG189),AH188+AF189,"INSUFFICIENT FUNDS")))</f>
        <v/>
      </c>
      <c r="AI189" t="str">
        <f>IF(AC189&gt;Scenario!$B$11,"",IF(AC$2&lt;&gt;"Ready",AC$2,IF(ISNUMBER(AG189),"OK","INSUFFICIENT FUNDS")))</f>
        <v/>
      </c>
      <c r="AJ189">
        <v>185</v>
      </c>
      <c r="AK189" s="6" t="str">
        <f>IF(AJ189&gt;Scenario!$B$11,"",IF(AJ$2&lt;&gt;"Ready",AJ$2,IF(AP188="OK",AN188,"INSUFFICIENT FUNDS")))</f>
        <v/>
      </c>
      <c r="AL189" s="6" t="str">
        <f>IF(AJ189&gt;Scenario!$B$11,"",IF(AJ$2&lt;&gt;"Ready",AJ$2,IF(ISNUMBER(AK189),IF(AND(AJ189&gt;=Scenario!$B$10,MOD(AJ189-Scenario!$B$10,Scenario!$B$18)=0),Scenario!$B$8,0),"INSUFFICIENT FUNDS")))</f>
        <v/>
      </c>
      <c r="AM189" s="6" t="str">
        <f>IF(AJ189&gt;Scenario!$B$11,"",IF(AJ$2&lt;&gt;"Ready",AJ$2,IF(ISNUMBER(AK189),(AK189+AL189)*(0+0+IF(Scenario!$B$13="Gross",0,0))/12+((0+0)/12+IF(AND(AJ189&gt;=Scenario!$B$10,MOD(AJ189-Scenario!$B$10,Scenario!$B$18)=0),0*0+0,0)+IF(AJ189=1,0*0+0,0)+IF(AJ189=Scenario!$B$11,0,0)),"INSUFFICIENT FUNDS")))</f>
        <v/>
      </c>
      <c r="AN189" s="6" t="str">
        <f>IF(AJ189&gt;Scenario!$B$11,"",IF(AJ$2&lt;&gt;"Ready",AJ$2,IF(ISNUMBER(AK189),IF((AK189+AL189)*(1+Scenario!$B$12/12)-AM189&lt;0,"INSUFFICIENT FUNDS",(AK189+AL189)*(1+Scenario!$B$12/12)-AM189),"INSUFFICIENT FUNDS")))</f>
        <v/>
      </c>
      <c r="AO189" s="6" t="str">
        <f>IF(AJ189&gt;Scenario!$B$11,"",IF(AJ$2&lt;&gt;"Ready",AJ$2,IF(ISNUMBER(AN189),AO188+AM189,"INSUFFICIENT FUNDS")))</f>
        <v/>
      </c>
      <c r="AP189" t="str">
        <f>IF(AJ189&gt;Scenario!$B$11,"",IF(AJ$2&lt;&gt;"Ready",AJ$2,IF(ISNUMBER(AN189),"OK","INSUFFICIENT FUNDS")))</f>
        <v/>
      </c>
    </row>
    <row r="190" spans="1:42" ht="32.1" customHeight="1" x14ac:dyDescent="0.2">
      <c r="A190">
        <v>186</v>
      </c>
      <c r="B190" s="6" t="str">
        <f>IF(A190&gt;Scenario!$B$11,"",IF(A$2&lt;&gt;"Ready",A$2,IF(G189="OK",E189,"INSUFFICIENT FUNDS")))</f>
        <v/>
      </c>
      <c r="C190" s="6" t="str">
        <f>IF(A190&gt;Scenario!$B$11,"",IF(A$2&lt;&gt;"Ready",A$2,IF(ISNUMBER(B190),IF(AND(A190&gt;=Scenario!$B$10,MOD(A190-Scenario!$B$10,Scenario!$B$18)=0),Scenario!$B$8,0),"INSUFFICIENT FUNDS")))</f>
        <v/>
      </c>
      <c r="D190" s="6" t="str">
        <f>IF(A190&gt;Scenario!$B$11,"",IF(A$2&lt;&gt;"Ready",A$2,IF(ISNUMBER(B190),(B190+C190)*(N('Option A'!$E$14)+N('Option A'!$E$15)+IF(Scenario!$B$13="Gross",N('Option A'!$E$16),0))/12+((N('Option A'!$E$12)+N('Option A'!$E$13))/12+IF(AND(A190&gt;=Scenario!$B$10,MOD(A190-Scenario!$B$10,Scenario!$B$18)=0),N('Option A'!$E$17)*N('Option A'!$E$18)+N('Option A'!$E$20),0)+IF(A190=1,N('Option A'!$E$17)*N('Option A'!$E$19)+N('Option A'!$E$21),0)+IF(A190=Scenario!$B$11,N('Option A'!$E$22),0)),"INSUFFICIENT FUNDS")))</f>
        <v/>
      </c>
      <c r="E190" s="6" t="str">
        <f>IF(A190&gt;Scenario!$B$11,"",IF(A$2&lt;&gt;"Ready",A$2,IF(ISNUMBER(B190),IF((B190+C190)*(1+Scenario!$B$12/12)-D190&lt;0,"INSUFFICIENT FUNDS",(B190+C190)*(1+Scenario!$B$12/12)-D190),"INSUFFICIENT FUNDS")))</f>
        <v/>
      </c>
      <c r="F190" s="6" t="str">
        <f>IF(A190&gt;Scenario!$B$11,"",IF(A$2&lt;&gt;"Ready",A$2,IF(ISNUMBER(E190),F189+D190,"INSUFFICIENT FUNDS")))</f>
        <v/>
      </c>
      <c r="G190" t="str">
        <f>IF(A190&gt;Scenario!$B$11,"",IF(A$2&lt;&gt;"Ready",A$2,IF(ISNUMBER(E190),"OK","INSUFFICIENT FUNDS")))</f>
        <v/>
      </c>
      <c r="H190">
        <v>186</v>
      </c>
      <c r="I190" s="6" t="str">
        <f>IF(H190&gt;Scenario!$B$11,"",IF(H$2&lt;&gt;"Ready",H$2,IF(N189="OK",L189,"INSUFFICIENT FUNDS")))</f>
        <v/>
      </c>
      <c r="J190" s="6" t="str">
        <f>IF(H190&gt;Scenario!$B$11,"",IF(H$2&lt;&gt;"Ready",H$2,IF(ISNUMBER(I190),IF(AND(H190&gt;=Scenario!$B$10,MOD(H190-Scenario!$B$10,Scenario!$B$18)=0),Scenario!$B$8,0),"INSUFFICIENT FUNDS")))</f>
        <v/>
      </c>
      <c r="K190" s="6" t="str">
        <f>IF(H190&gt;Scenario!$B$11,"",IF(H$2&lt;&gt;"Ready",H$2,IF(ISNUMBER(I190),(I190+J190)*(N('Option A'!$E$14)+N('Option A'!$E$15)+IF(Scenario!$B$13="Gross",N('Option A'!$E$16),0))/12+((0+0)/12+IF(AND(H190&gt;=Scenario!$B$10,MOD(H190-Scenario!$B$10,Scenario!$B$18)=0),N('Option A'!$E$17)*N('Option A'!$E$18)+N('Option A'!$E$20),0)+IF(H190=1,N('Option A'!$E$17)*N('Option A'!$E$19)+N('Option A'!$E$21),0)+IF(H190=Scenario!$B$11,N('Option A'!$E$22),0)),"INSUFFICIENT FUNDS")))</f>
        <v/>
      </c>
      <c r="L190" s="6" t="str">
        <f>IF(H190&gt;Scenario!$B$11,"",IF(H$2&lt;&gt;"Ready",H$2,IF(ISNUMBER(I190),IF((I190+J190)*(1+Scenario!$B$12/12)-K190&lt;0,"INSUFFICIENT FUNDS",(I190+J190)*(1+Scenario!$B$12/12)-K190),"INSUFFICIENT FUNDS")))</f>
        <v/>
      </c>
      <c r="M190" s="6" t="str">
        <f>IF(H190&gt;Scenario!$B$11,"",IF(H$2&lt;&gt;"Ready",H$2,IF(ISNUMBER(L190),M189+K190,"INSUFFICIENT FUNDS")))</f>
        <v/>
      </c>
      <c r="N190" t="str">
        <f>IF(H190&gt;Scenario!$B$11,"",IF(H$2&lt;&gt;"Ready",H$2,IF(ISNUMBER(L190),"OK","INSUFFICIENT FUNDS")))</f>
        <v/>
      </c>
      <c r="O190">
        <v>186</v>
      </c>
      <c r="P190" s="6" t="str">
        <f>IF(O190&gt;Scenario!$B$11,"",IF(O$2&lt;&gt;"Ready",O$2,IF(U189="OK",S189,"INSUFFICIENT FUNDS")))</f>
        <v/>
      </c>
      <c r="Q190" s="6" t="str">
        <f>IF(O190&gt;Scenario!$B$11,"",IF(O$2&lt;&gt;"Ready",O$2,IF(ISNUMBER(P190),IF(AND(O190&gt;=Scenario!$B$10,MOD(O190-Scenario!$B$10,Scenario!$B$18)=0),Scenario!$B$8,0),"INSUFFICIENT FUNDS")))</f>
        <v/>
      </c>
      <c r="R190" s="6" t="str">
        <f>IF(O190&gt;Scenario!$B$11,"",IF(O$2&lt;&gt;"Ready",O$2,IF(ISNUMBER(P190),(P190+Q190)*(0+N('Option A'!$E$15)+IF(Scenario!$B$13="Gross",N('Option A'!$E$16),0))/12+((N('Option A'!$E$12)+N('Option A'!$E$13))/12+IF(AND(O190&gt;=Scenario!$B$10,MOD(O190-Scenario!$B$10,Scenario!$B$18)=0),N('Option A'!$E$17)*N('Option A'!$E$18)+N('Option A'!$E$20),0)+IF(O190=1,N('Option A'!$E$17)*N('Option A'!$E$19)+N('Option A'!$E$21),0)+IF(O190=Scenario!$B$11,N('Option A'!$E$22),0)),"INSUFFICIENT FUNDS")))</f>
        <v/>
      </c>
      <c r="S190" s="6" t="str">
        <f>IF(O190&gt;Scenario!$B$11,"",IF(O$2&lt;&gt;"Ready",O$2,IF(ISNUMBER(P190),IF((P190+Q190)*(1+Scenario!$B$12/12)-R190&lt;0,"INSUFFICIENT FUNDS",(P190+Q190)*(1+Scenario!$B$12/12)-R190),"INSUFFICIENT FUNDS")))</f>
        <v/>
      </c>
      <c r="T190" s="6" t="str">
        <f>IF(O190&gt;Scenario!$B$11,"",IF(O$2&lt;&gt;"Ready",O$2,IF(ISNUMBER(S190),T189+R190,"INSUFFICIENT FUNDS")))</f>
        <v/>
      </c>
      <c r="U190" t="str">
        <f>IF(O190&gt;Scenario!$B$11,"",IF(O$2&lt;&gt;"Ready",O$2,IF(ISNUMBER(S190),"OK","INSUFFICIENT FUNDS")))</f>
        <v/>
      </c>
      <c r="V190">
        <v>186</v>
      </c>
      <c r="W190" s="6" t="str">
        <f>IF(V190&gt;Scenario!$B$11,"",IF(V$2&lt;&gt;"Ready",V$2,IF(AB189="OK",Z189,"INSUFFICIENT FUNDS")))</f>
        <v/>
      </c>
      <c r="X190" s="6" t="str">
        <f>IF(V190&gt;Scenario!$B$11,"",IF(V$2&lt;&gt;"Ready",V$2,IF(ISNUMBER(W190),IF(AND(V190&gt;=Scenario!$B$10,MOD(V190-Scenario!$B$10,Scenario!$B$18)=0),Scenario!$B$8,0),"INSUFFICIENT FUNDS")))</f>
        <v/>
      </c>
      <c r="Y190" s="6" t="str">
        <f>IF(V190&gt;Scenario!$B$11,"",IF(V$2&lt;&gt;"Ready",V$2,IF(ISNUMBER(W190),(W190+X190)*(N('Option A'!$E$14)+N('Option A'!$E$15)+IF(Scenario!$B$13="Gross",N('Option A'!$E$16),0))/12+((N('Option A'!$E$12)+N('Option A'!$E$13))/12+IF(AND(V190&gt;=Scenario!$B$10,MOD(V190-Scenario!$B$10,Scenario!$B$18)=0),0*0+0,0)+IF(V190=1,0*0+0,0)+IF(V190=Scenario!$B$11,0,0)),"INSUFFICIENT FUNDS")))</f>
        <v/>
      </c>
      <c r="Z190" s="6" t="str">
        <f>IF(V190&gt;Scenario!$B$11,"",IF(V$2&lt;&gt;"Ready",V$2,IF(ISNUMBER(W190),IF((W190+X190)*(1+Scenario!$B$12/12)-Y190&lt;0,"INSUFFICIENT FUNDS",(W190+X190)*(1+Scenario!$B$12/12)-Y190),"INSUFFICIENT FUNDS")))</f>
        <v/>
      </c>
      <c r="AA190" s="6" t="str">
        <f>IF(V190&gt;Scenario!$B$11,"",IF(V$2&lt;&gt;"Ready",V$2,IF(ISNUMBER(Z190),AA189+Y190,"INSUFFICIENT FUNDS")))</f>
        <v/>
      </c>
      <c r="AB190" t="str">
        <f>IF(V190&gt;Scenario!$B$11,"",IF(V$2&lt;&gt;"Ready",V$2,IF(ISNUMBER(Z190),"OK","INSUFFICIENT FUNDS")))</f>
        <v/>
      </c>
      <c r="AC190">
        <v>186</v>
      </c>
      <c r="AD190" s="6" t="str">
        <f>IF(AC190&gt;Scenario!$B$11,"",IF(AC$2&lt;&gt;"Ready",AC$2,IF(AI189="OK",AG189,"INSUFFICIENT FUNDS")))</f>
        <v/>
      </c>
      <c r="AE190" s="6" t="str">
        <f>IF(AC190&gt;Scenario!$B$11,"",IF(AC$2&lt;&gt;"Ready",AC$2,IF(ISNUMBER(AD190),IF(AND(AC190&gt;=Scenario!$B$10,MOD(AC190-Scenario!$B$10,Scenario!$B$18)=0),Scenario!$B$8,0),"INSUFFICIENT FUNDS")))</f>
        <v/>
      </c>
      <c r="AF190" s="6" t="str">
        <f>IF(AC190&gt;Scenario!$B$11,"",IF(AC$2&lt;&gt;"Ready",AC$2,IF(ISNUMBER(AD190),(AD190+AE190)*(N('Option A'!$E$14)+N('Option A'!$E$15)+IF(Scenario!$B$13="Gross",0,0))/12+((N('Option A'!$E$12)+N('Option A'!$E$13))/12+IF(AND(AC190&gt;=Scenario!$B$10,MOD(AC190-Scenario!$B$10,Scenario!$B$18)=0),N('Option A'!$E$17)*N('Option A'!$E$18)+N('Option A'!$E$20),0)+IF(AC190=1,N('Option A'!$E$17)*N('Option A'!$E$19)+N('Option A'!$E$21),0)+IF(AC190=Scenario!$B$11,N('Option A'!$E$22),0)),"INSUFFICIENT FUNDS")))</f>
        <v/>
      </c>
      <c r="AG190" s="6" t="str">
        <f>IF(AC190&gt;Scenario!$B$11,"",IF(AC$2&lt;&gt;"Ready",AC$2,IF(ISNUMBER(AD190),IF((AD190+AE190)*(1+Scenario!$B$12/12)-AF190&lt;0,"INSUFFICIENT FUNDS",(AD190+AE190)*(1+Scenario!$B$12/12)-AF190),"INSUFFICIENT FUNDS")))</f>
        <v/>
      </c>
      <c r="AH190" s="6" t="str">
        <f>IF(AC190&gt;Scenario!$B$11,"",IF(AC$2&lt;&gt;"Ready",AC$2,IF(ISNUMBER(AG190),AH189+AF190,"INSUFFICIENT FUNDS")))</f>
        <v/>
      </c>
      <c r="AI190" t="str">
        <f>IF(AC190&gt;Scenario!$B$11,"",IF(AC$2&lt;&gt;"Ready",AC$2,IF(ISNUMBER(AG190),"OK","INSUFFICIENT FUNDS")))</f>
        <v/>
      </c>
      <c r="AJ190">
        <v>186</v>
      </c>
      <c r="AK190" s="6" t="str">
        <f>IF(AJ190&gt;Scenario!$B$11,"",IF(AJ$2&lt;&gt;"Ready",AJ$2,IF(AP189="OK",AN189,"INSUFFICIENT FUNDS")))</f>
        <v/>
      </c>
      <c r="AL190" s="6" t="str">
        <f>IF(AJ190&gt;Scenario!$B$11,"",IF(AJ$2&lt;&gt;"Ready",AJ$2,IF(ISNUMBER(AK190),IF(AND(AJ190&gt;=Scenario!$B$10,MOD(AJ190-Scenario!$B$10,Scenario!$B$18)=0),Scenario!$B$8,0),"INSUFFICIENT FUNDS")))</f>
        <v/>
      </c>
      <c r="AM190" s="6" t="str">
        <f>IF(AJ190&gt;Scenario!$B$11,"",IF(AJ$2&lt;&gt;"Ready",AJ$2,IF(ISNUMBER(AK190),(AK190+AL190)*(0+0+IF(Scenario!$B$13="Gross",0,0))/12+((0+0)/12+IF(AND(AJ190&gt;=Scenario!$B$10,MOD(AJ190-Scenario!$B$10,Scenario!$B$18)=0),0*0+0,0)+IF(AJ190=1,0*0+0,0)+IF(AJ190=Scenario!$B$11,0,0)),"INSUFFICIENT FUNDS")))</f>
        <v/>
      </c>
      <c r="AN190" s="6" t="str">
        <f>IF(AJ190&gt;Scenario!$B$11,"",IF(AJ$2&lt;&gt;"Ready",AJ$2,IF(ISNUMBER(AK190),IF((AK190+AL190)*(1+Scenario!$B$12/12)-AM190&lt;0,"INSUFFICIENT FUNDS",(AK190+AL190)*(1+Scenario!$B$12/12)-AM190),"INSUFFICIENT FUNDS")))</f>
        <v/>
      </c>
      <c r="AO190" s="6" t="str">
        <f>IF(AJ190&gt;Scenario!$B$11,"",IF(AJ$2&lt;&gt;"Ready",AJ$2,IF(ISNUMBER(AN190),AO189+AM190,"INSUFFICIENT FUNDS")))</f>
        <v/>
      </c>
      <c r="AP190" t="str">
        <f>IF(AJ190&gt;Scenario!$B$11,"",IF(AJ$2&lt;&gt;"Ready",AJ$2,IF(ISNUMBER(AN190),"OK","INSUFFICIENT FUNDS")))</f>
        <v/>
      </c>
    </row>
    <row r="191" spans="1:42" ht="32.1" customHeight="1" x14ac:dyDescent="0.2">
      <c r="A191">
        <v>187</v>
      </c>
      <c r="B191" s="6" t="str">
        <f>IF(A191&gt;Scenario!$B$11,"",IF(A$2&lt;&gt;"Ready",A$2,IF(G190="OK",E190,"INSUFFICIENT FUNDS")))</f>
        <v/>
      </c>
      <c r="C191" s="6" t="str">
        <f>IF(A191&gt;Scenario!$B$11,"",IF(A$2&lt;&gt;"Ready",A$2,IF(ISNUMBER(B191),IF(AND(A191&gt;=Scenario!$B$10,MOD(A191-Scenario!$B$10,Scenario!$B$18)=0),Scenario!$B$8,0),"INSUFFICIENT FUNDS")))</f>
        <v/>
      </c>
      <c r="D191" s="6" t="str">
        <f>IF(A191&gt;Scenario!$B$11,"",IF(A$2&lt;&gt;"Ready",A$2,IF(ISNUMBER(B191),(B191+C191)*(N('Option A'!$E$14)+N('Option A'!$E$15)+IF(Scenario!$B$13="Gross",N('Option A'!$E$16),0))/12+((N('Option A'!$E$12)+N('Option A'!$E$13))/12+IF(AND(A191&gt;=Scenario!$B$10,MOD(A191-Scenario!$B$10,Scenario!$B$18)=0),N('Option A'!$E$17)*N('Option A'!$E$18)+N('Option A'!$E$20),0)+IF(A191=1,N('Option A'!$E$17)*N('Option A'!$E$19)+N('Option A'!$E$21),0)+IF(A191=Scenario!$B$11,N('Option A'!$E$22),0)),"INSUFFICIENT FUNDS")))</f>
        <v/>
      </c>
      <c r="E191" s="6" t="str">
        <f>IF(A191&gt;Scenario!$B$11,"",IF(A$2&lt;&gt;"Ready",A$2,IF(ISNUMBER(B191),IF((B191+C191)*(1+Scenario!$B$12/12)-D191&lt;0,"INSUFFICIENT FUNDS",(B191+C191)*(1+Scenario!$B$12/12)-D191),"INSUFFICIENT FUNDS")))</f>
        <v/>
      </c>
      <c r="F191" s="6" t="str">
        <f>IF(A191&gt;Scenario!$B$11,"",IF(A$2&lt;&gt;"Ready",A$2,IF(ISNUMBER(E191),F190+D191,"INSUFFICIENT FUNDS")))</f>
        <v/>
      </c>
      <c r="G191" t="str">
        <f>IF(A191&gt;Scenario!$B$11,"",IF(A$2&lt;&gt;"Ready",A$2,IF(ISNUMBER(E191),"OK","INSUFFICIENT FUNDS")))</f>
        <v/>
      </c>
      <c r="H191">
        <v>187</v>
      </c>
      <c r="I191" s="6" t="str">
        <f>IF(H191&gt;Scenario!$B$11,"",IF(H$2&lt;&gt;"Ready",H$2,IF(N190="OK",L190,"INSUFFICIENT FUNDS")))</f>
        <v/>
      </c>
      <c r="J191" s="6" t="str">
        <f>IF(H191&gt;Scenario!$B$11,"",IF(H$2&lt;&gt;"Ready",H$2,IF(ISNUMBER(I191),IF(AND(H191&gt;=Scenario!$B$10,MOD(H191-Scenario!$B$10,Scenario!$B$18)=0),Scenario!$B$8,0),"INSUFFICIENT FUNDS")))</f>
        <v/>
      </c>
      <c r="K191" s="6" t="str">
        <f>IF(H191&gt;Scenario!$B$11,"",IF(H$2&lt;&gt;"Ready",H$2,IF(ISNUMBER(I191),(I191+J191)*(N('Option A'!$E$14)+N('Option A'!$E$15)+IF(Scenario!$B$13="Gross",N('Option A'!$E$16),0))/12+((0+0)/12+IF(AND(H191&gt;=Scenario!$B$10,MOD(H191-Scenario!$B$10,Scenario!$B$18)=0),N('Option A'!$E$17)*N('Option A'!$E$18)+N('Option A'!$E$20),0)+IF(H191=1,N('Option A'!$E$17)*N('Option A'!$E$19)+N('Option A'!$E$21),0)+IF(H191=Scenario!$B$11,N('Option A'!$E$22),0)),"INSUFFICIENT FUNDS")))</f>
        <v/>
      </c>
      <c r="L191" s="6" t="str">
        <f>IF(H191&gt;Scenario!$B$11,"",IF(H$2&lt;&gt;"Ready",H$2,IF(ISNUMBER(I191),IF((I191+J191)*(1+Scenario!$B$12/12)-K191&lt;0,"INSUFFICIENT FUNDS",(I191+J191)*(1+Scenario!$B$12/12)-K191),"INSUFFICIENT FUNDS")))</f>
        <v/>
      </c>
      <c r="M191" s="6" t="str">
        <f>IF(H191&gt;Scenario!$B$11,"",IF(H$2&lt;&gt;"Ready",H$2,IF(ISNUMBER(L191),M190+K191,"INSUFFICIENT FUNDS")))</f>
        <v/>
      </c>
      <c r="N191" t="str">
        <f>IF(H191&gt;Scenario!$B$11,"",IF(H$2&lt;&gt;"Ready",H$2,IF(ISNUMBER(L191),"OK","INSUFFICIENT FUNDS")))</f>
        <v/>
      </c>
      <c r="O191">
        <v>187</v>
      </c>
      <c r="P191" s="6" t="str">
        <f>IF(O191&gt;Scenario!$B$11,"",IF(O$2&lt;&gt;"Ready",O$2,IF(U190="OK",S190,"INSUFFICIENT FUNDS")))</f>
        <v/>
      </c>
      <c r="Q191" s="6" t="str">
        <f>IF(O191&gt;Scenario!$B$11,"",IF(O$2&lt;&gt;"Ready",O$2,IF(ISNUMBER(P191),IF(AND(O191&gt;=Scenario!$B$10,MOD(O191-Scenario!$B$10,Scenario!$B$18)=0),Scenario!$B$8,0),"INSUFFICIENT FUNDS")))</f>
        <v/>
      </c>
      <c r="R191" s="6" t="str">
        <f>IF(O191&gt;Scenario!$B$11,"",IF(O$2&lt;&gt;"Ready",O$2,IF(ISNUMBER(P191),(P191+Q191)*(0+N('Option A'!$E$15)+IF(Scenario!$B$13="Gross",N('Option A'!$E$16),0))/12+((N('Option A'!$E$12)+N('Option A'!$E$13))/12+IF(AND(O191&gt;=Scenario!$B$10,MOD(O191-Scenario!$B$10,Scenario!$B$18)=0),N('Option A'!$E$17)*N('Option A'!$E$18)+N('Option A'!$E$20),0)+IF(O191=1,N('Option A'!$E$17)*N('Option A'!$E$19)+N('Option A'!$E$21),0)+IF(O191=Scenario!$B$11,N('Option A'!$E$22),0)),"INSUFFICIENT FUNDS")))</f>
        <v/>
      </c>
      <c r="S191" s="6" t="str">
        <f>IF(O191&gt;Scenario!$B$11,"",IF(O$2&lt;&gt;"Ready",O$2,IF(ISNUMBER(P191),IF((P191+Q191)*(1+Scenario!$B$12/12)-R191&lt;0,"INSUFFICIENT FUNDS",(P191+Q191)*(1+Scenario!$B$12/12)-R191),"INSUFFICIENT FUNDS")))</f>
        <v/>
      </c>
      <c r="T191" s="6" t="str">
        <f>IF(O191&gt;Scenario!$B$11,"",IF(O$2&lt;&gt;"Ready",O$2,IF(ISNUMBER(S191),T190+R191,"INSUFFICIENT FUNDS")))</f>
        <v/>
      </c>
      <c r="U191" t="str">
        <f>IF(O191&gt;Scenario!$B$11,"",IF(O$2&lt;&gt;"Ready",O$2,IF(ISNUMBER(S191),"OK","INSUFFICIENT FUNDS")))</f>
        <v/>
      </c>
      <c r="V191">
        <v>187</v>
      </c>
      <c r="W191" s="6" t="str">
        <f>IF(V191&gt;Scenario!$B$11,"",IF(V$2&lt;&gt;"Ready",V$2,IF(AB190="OK",Z190,"INSUFFICIENT FUNDS")))</f>
        <v/>
      </c>
      <c r="X191" s="6" t="str">
        <f>IF(V191&gt;Scenario!$B$11,"",IF(V$2&lt;&gt;"Ready",V$2,IF(ISNUMBER(W191),IF(AND(V191&gt;=Scenario!$B$10,MOD(V191-Scenario!$B$10,Scenario!$B$18)=0),Scenario!$B$8,0),"INSUFFICIENT FUNDS")))</f>
        <v/>
      </c>
      <c r="Y191" s="6" t="str">
        <f>IF(V191&gt;Scenario!$B$11,"",IF(V$2&lt;&gt;"Ready",V$2,IF(ISNUMBER(W191),(W191+X191)*(N('Option A'!$E$14)+N('Option A'!$E$15)+IF(Scenario!$B$13="Gross",N('Option A'!$E$16),0))/12+((N('Option A'!$E$12)+N('Option A'!$E$13))/12+IF(AND(V191&gt;=Scenario!$B$10,MOD(V191-Scenario!$B$10,Scenario!$B$18)=0),0*0+0,0)+IF(V191=1,0*0+0,0)+IF(V191=Scenario!$B$11,0,0)),"INSUFFICIENT FUNDS")))</f>
        <v/>
      </c>
      <c r="Z191" s="6" t="str">
        <f>IF(V191&gt;Scenario!$B$11,"",IF(V$2&lt;&gt;"Ready",V$2,IF(ISNUMBER(W191),IF((W191+X191)*(1+Scenario!$B$12/12)-Y191&lt;0,"INSUFFICIENT FUNDS",(W191+X191)*(1+Scenario!$B$12/12)-Y191),"INSUFFICIENT FUNDS")))</f>
        <v/>
      </c>
      <c r="AA191" s="6" t="str">
        <f>IF(V191&gt;Scenario!$B$11,"",IF(V$2&lt;&gt;"Ready",V$2,IF(ISNUMBER(Z191),AA190+Y191,"INSUFFICIENT FUNDS")))</f>
        <v/>
      </c>
      <c r="AB191" t="str">
        <f>IF(V191&gt;Scenario!$B$11,"",IF(V$2&lt;&gt;"Ready",V$2,IF(ISNUMBER(Z191),"OK","INSUFFICIENT FUNDS")))</f>
        <v/>
      </c>
      <c r="AC191">
        <v>187</v>
      </c>
      <c r="AD191" s="6" t="str">
        <f>IF(AC191&gt;Scenario!$B$11,"",IF(AC$2&lt;&gt;"Ready",AC$2,IF(AI190="OK",AG190,"INSUFFICIENT FUNDS")))</f>
        <v/>
      </c>
      <c r="AE191" s="6" t="str">
        <f>IF(AC191&gt;Scenario!$B$11,"",IF(AC$2&lt;&gt;"Ready",AC$2,IF(ISNUMBER(AD191),IF(AND(AC191&gt;=Scenario!$B$10,MOD(AC191-Scenario!$B$10,Scenario!$B$18)=0),Scenario!$B$8,0),"INSUFFICIENT FUNDS")))</f>
        <v/>
      </c>
      <c r="AF191" s="6" t="str">
        <f>IF(AC191&gt;Scenario!$B$11,"",IF(AC$2&lt;&gt;"Ready",AC$2,IF(ISNUMBER(AD191),(AD191+AE191)*(N('Option A'!$E$14)+N('Option A'!$E$15)+IF(Scenario!$B$13="Gross",0,0))/12+((N('Option A'!$E$12)+N('Option A'!$E$13))/12+IF(AND(AC191&gt;=Scenario!$B$10,MOD(AC191-Scenario!$B$10,Scenario!$B$18)=0),N('Option A'!$E$17)*N('Option A'!$E$18)+N('Option A'!$E$20),0)+IF(AC191=1,N('Option A'!$E$17)*N('Option A'!$E$19)+N('Option A'!$E$21),0)+IF(AC191=Scenario!$B$11,N('Option A'!$E$22),0)),"INSUFFICIENT FUNDS")))</f>
        <v/>
      </c>
      <c r="AG191" s="6" t="str">
        <f>IF(AC191&gt;Scenario!$B$11,"",IF(AC$2&lt;&gt;"Ready",AC$2,IF(ISNUMBER(AD191),IF((AD191+AE191)*(1+Scenario!$B$12/12)-AF191&lt;0,"INSUFFICIENT FUNDS",(AD191+AE191)*(1+Scenario!$B$12/12)-AF191),"INSUFFICIENT FUNDS")))</f>
        <v/>
      </c>
      <c r="AH191" s="6" t="str">
        <f>IF(AC191&gt;Scenario!$B$11,"",IF(AC$2&lt;&gt;"Ready",AC$2,IF(ISNUMBER(AG191),AH190+AF191,"INSUFFICIENT FUNDS")))</f>
        <v/>
      </c>
      <c r="AI191" t="str">
        <f>IF(AC191&gt;Scenario!$B$11,"",IF(AC$2&lt;&gt;"Ready",AC$2,IF(ISNUMBER(AG191),"OK","INSUFFICIENT FUNDS")))</f>
        <v/>
      </c>
      <c r="AJ191">
        <v>187</v>
      </c>
      <c r="AK191" s="6" t="str">
        <f>IF(AJ191&gt;Scenario!$B$11,"",IF(AJ$2&lt;&gt;"Ready",AJ$2,IF(AP190="OK",AN190,"INSUFFICIENT FUNDS")))</f>
        <v/>
      </c>
      <c r="AL191" s="6" t="str">
        <f>IF(AJ191&gt;Scenario!$B$11,"",IF(AJ$2&lt;&gt;"Ready",AJ$2,IF(ISNUMBER(AK191),IF(AND(AJ191&gt;=Scenario!$B$10,MOD(AJ191-Scenario!$B$10,Scenario!$B$18)=0),Scenario!$B$8,0),"INSUFFICIENT FUNDS")))</f>
        <v/>
      </c>
      <c r="AM191" s="6" t="str">
        <f>IF(AJ191&gt;Scenario!$B$11,"",IF(AJ$2&lt;&gt;"Ready",AJ$2,IF(ISNUMBER(AK191),(AK191+AL191)*(0+0+IF(Scenario!$B$13="Gross",0,0))/12+((0+0)/12+IF(AND(AJ191&gt;=Scenario!$B$10,MOD(AJ191-Scenario!$B$10,Scenario!$B$18)=0),0*0+0,0)+IF(AJ191=1,0*0+0,0)+IF(AJ191=Scenario!$B$11,0,0)),"INSUFFICIENT FUNDS")))</f>
        <v/>
      </c>
      <c r="AN191" s="6" t="str">
        <f>IF(AJ191&gt;Scenario!$B$11,"",IF(AJ$2&lt;&gt;"Ready",AJ$2,IF(ISNUMBER(AK191),IF((AK191+AL191)*(1+Scenario!$B$12/12)-AM191&lt;0,"INSUFFICIENT FUNDS",(AK191+AL191)*(1+Scenario!$B$12/12)-AM191),"INSUFFICIENT FUNDS")))</f>
        <v/>
      </c>
      <c r="AO191" s="6" t="str">
        <f>IF(AJ191&gt;Scenario!$B$11,"",IF(AJ$2&lt;&gt;"Ready",AJ$2,IF(ISNUMBER(AN191),AO190+AM191,"INSUFFICIENT FUNDS")))</f>
        <v/>
      </c>
      <c r="AP191" t="str">
        <f>IF(AJ191&gt;Scenario!$B$11,"",IF(AJ$2&lt;&gt;"Ready",AJ$2,IF(ISNUMBER(AN191),"OK","INSUFFICIENT FUNDS")))</f>
        <v/>
      </c>
    </row>
    <row r="192" spans="1:42" ht="32.1" customHeight="1" x14ac:dyDescent="0.2">
      <c r="A192">
        <v>188</v>
      </c>
      <c r="B192" s="6" t="str">
        <f>IF(A192&gt;Scenario!$B$11,"",IF(A$2&lt;&gt;"Ready",A$2,IF(G191="OK",E191,"INSUFFICIENT FUNDS")))</f>
        <v/>
      </c>
      <c r="C192" s="6" t="str">
        <f>IF(A192&gt;Scenario!$B$11,"",IF(A$2&lt;&gt;"Ready",A$2,IF(ISNUMBER(B192),IF(AND(A192&gt;=Scenario!$B$10,MOD(A192-Scenario!$B$10,Scenario!$B$18)=0),Scenario!$B$8,0),"INSUFFICIENT FUNDS")))</f>
        <v/>
      </c>
      <c r="D192" s="6" t="str">
        <f>IF(A192&gt;Scenario!$B$11,"",IF(A$2&lt;&gt;"Ready",A$2,IF(ISNUMBER(B192),(B192+C192)*(N('Option A'!$E$14)+N('Option A'!$E$15)+IF(Scenario!$B$13="Gross",N('Option A'!$E$16),0))/12+((N('Option A'!$E$12)+N('Option A'!$E$13))/12+IF(AND(A192&gt;=Scenario!$B$10,MOD(A192-Scenario!$B$10,Scenario!$B$18)=0),N('Option A'!$E$17)*N('Option A'!$E$18)+N('Option A'!$E$20),0)+IF(A192=1,N('Option A'!$E$17)*N('Option A'!$E$19)+N('Option A'!$E$21),0)+IF(A192=Scenario!$B$11,N('Option A'!$E$22),0)),"INSUFFICIENT FUNDS")))</f>
        <v/>
      </c>
      <c r="E192" s="6" t="str">
        <f>IF(A192&gt;Scenario!$B$11,"",IF(A$2&lt;&gt;"Ready",A$2,IF(ISNUMBER(B192),IF((B192+C192)*(1+Scenario!$B$12/12)-D192&lt;0,"INSUFFICIENT FUNDS",(B192+C192)*(1+Scenario!$B$12/12)-D192),"INSUFFICIENT FUNDS")))</f>
        <v/>
      </c>
      <c r="F192" s="6" t="str">
        <f>IF(A192&gt;Scenario!$B$11,"",IF(A$2&lt;&gt;"Ready",A$2,IF(ISNUMBER(E192),F191+D192,"INSUFFICIENT FUNDS")))</f>
        <v/>
      </c>
      <c r="G192" t="str">
        <f>IF(A192&gt;Scenario!$B$11,"",IF(A$2&lt;&gt;"Ready",A$2,IF(ISNUMBER(E192),"OK","INSUFFICIENT FUNDS")))</f>
        <v/>
      </c>
      <c r="H192">
        <v>188</v>
      </c>
      <c r="I192" s="6" t="str">
        <f>IF(H192&gt;Scenario!$B$11,"",IF(H$2&lt;&gt;"Ready",H$2,IF(N191="OK",L191,"INSUFFICIENT FUNDS")))</f>
        <v/>
      </c>
      <c r="J192" s="6" t="str">
        <f>IF(H192&gt;Scenario!$B$11,"",IF(H$2&lt;&gt;"Ready",H$2,IF(ISNUMBER(I192),IF(AND(H192&gt;=Scenario!$B$10,MOD(H192-Scenario!$B$10,Scenario!$B$18)=0),Scenario!$B$8,0),"INSUFFICIENT FUNDS")))</f>
        <v/>
      </c>
      <c r="K192" s="6" t="str">
        <f>IF(H192&gt;Scenario!$B$11,"",IF(H$2&lt;&gt;"Ready",H$2,IF(ISNUMBER(I192),(I192+J192)*(N('Option A'!$E$14)+N('Option A'!$E$15)+IF(Scenario!$B$13="Gross",N('Option A'!$E$16),0))/12+((0+0)/12+IF(AND(H192&gt;=Scenario!$B$10,MOD(H192-Scenario!$B$10,Scenario!$B$18)=0),N('Option A'!$E$17)*N('Option A'!$E$18)+N('Option A'!$E$20),0)+IF(H192=1,N('Option A'!$E$17)*N('Option A'!$E$19)+N('Option A'!$E$21),0)+IF(H192=Scenario!$B$11,N('Option A'!$E$22),0)),"INSUFFICIENT FUNDS")))</f>
        <v/>
      </c>
      <c r="L192" s="6" t="str">
        <f>IF(H192&gt;Scenario!$B$11,"",IF(H$2&lt;&gt;"Ready",H$2,IF(ISNUMBER(I192),IF((I192+J192)*(1+Scenario!$B$12/12)-K192&lt;0,"INSUFFICIENT FUNDS",(I192+J192)*(1+Scenario!$B$12/12)-K192),"INSUFFICIENT FUNDS")))</f>
        <v/>
      </c>
      <c r="M192" s="6" t="str">
        <f>IF(H192&gt;Scenario!$B$11,"",IF(H$2&lt;&gt;"Ready",H$2,IF(ISNUMBER(L192),M191+K192,"INSUFFICIENT FUNDS")))</f>
        <v/>
      </c>
      <c r="N192" t="str">
        <f>IF(H192&gt;Scenario!$B$11,"",IF(H$2&lt;&gt;"Ready",H$2,IF(ISNUMBER(L192),"OK","INSUFFICIENT FUNDS")))</f>
        <v/>
      </c>
      <c r="O192">
        <v>188</v>
      </c>
      <c r="P192" s="6" t="str">
        <f>IF(O192&gt;Scenario!$B$11,"",IF(O$2&lt;&gt;"Ready",O$2,IF(U191="OK",S191,"INSUFFICIENT FUNDS")))</f>
        <v/>
      </c>
      <c r="Q192" s="6" t="str">
        <f>IF(O192&gt;Scenario!$B$11,"",IF(O$2&lt;&gt;"Ready",O$2,IF(ISNUMBER(P192),IF(AND(O192&gt;=Scenario!$B$10,MOD(O192-Scenario!$B$10,Scenario!$B$18)=0),Scenario!$B$8,0),"INSUFFICIENT FUNDS")))</f>
        <v/>
      </c>
      <c r="R192" s="6" t="str">
        <f>IF(O192&gt;Scenario!$B$11,"",IF(O$2&lt;&gt;"Ready",O$2,IF(ISNUMBER(P192),(P192+Q192)*(0+N('Option A'!$E$15)+IF(Scenario!$B$13="Gross",N('Option A'!$E$16),0))/12+((N('Option A'!$E$12)+N('Option A'!$E$13))/12+IF(AND(O192&gt;=Scenario!$B$10,MOD(O192-Scenario!$B$10,Scenario!$B$18)=0),N('Option A'!$E$17)*N('Option A'!$E$18)+N('Option A'!$E$20),0)+IF(O192=1,N('Option A'!$E$17)*N('Option A'!$E$19)+N('Option A'!$E$21),0)+IF(O192=Scenario!$B$11,N('Option A'!$E$22),0)),"INSUFFICIENT FUNDS")))</f>
        <v/>
      </c>
      <c r="S192" s="6" t="str">
        <f>IF(O192&gt;Scenario!$B$11,"",IF(O$2&lt;&gt;"Ready",O$2,IF(ISNUMBER(P192),IF((P192+Q192)*(1+Scenario!$B$12/12)-R192&lt;0,"INSUFFICIENT FUNDS",(P192+Q192)*(1+Scenario!$B$12/12)-R192),"INSUFFICIENT FUNDS")))</f>
        <v/>
      </c>
      <c r="T192" s="6" t="str">
        <f>IF(O192&gt;Scenario!$B$11,"",IF(O$2&lt;&gt;"Ready",O$2,IF(ISNUMBER(S192),T191+R192,"INSUFFICIENT FUNDS")))</f>
        <v/>
      </c>
      <c r="U192" t="str">
        <f>IF(O192&gt;Scenario!$B$11,"",IF(O$2&lt;&gt;"Ready",O$2,IF(ISNUMBER(S192),"OK","INSUFFICIENT FUNDS")))</f>
        <v/>
      </c>
      <c r="V192">
        <v>188</v>
      </c>
      <c r="W192" s="6" t="str">
        <f>IF(V192&gt;Scenario!$B$11,"",IF(V$2&lt;&gt;"Ready",V$2,IF(AB191="OK",Z191,"INSUFFICIENT FUNDS")))</f>
        <v/>
      </c>
      <c r="X192" s="6" t="str">
        <f>IF(V192&gt;Scenario!$B$11,"",IF(V$2&lt;&gt;"Ready",V$2,IF(ISNUMBER(W192),IF(AND(V192&gt;=Scenario!$B$10,MOD(V192-Scenario!$B$10,Scenario!$B$18)=0),Scenario!$B$8,0),"INSUFFICIENT FUNDS")))</f>
        <v/>
      </c>
      <c r="Y192" s="6" t="str">
        <f>IF(V192&gt;Scenario!$B$11,"",IF(V$2&lt;&gt;"Ready",V$2,IF(ISNUMBER(W192),(W192+X192)*(N('Option A'!$E$14)+N('Option A'!$E$15)+IF(Scenario!$B$13="Gross",N('Option A'!$E$16),0))/12+((N('Option A'!$E$12)+N('Option A'!$E$13))/12+IF(AND(V192&gt;=Scenario!$B$10,MOD(V192-Scenario!$B$10,Scenario!$B$18)=0),0*0+0,0)+IF(V192=1,0*0+0,0)+IF(V192=Scenario!$B$11,0,0)),"INSUFFICIENT FUNDS")))</f>
        <v/>
      </c>
      <c r="Z192" s="6" t="str">
        <f>IF(V192&gt;Scenario!$B$11,"",IF(V$2&lt;&gt;"Ready",V$2,IF(ISNUMBER(W192),IF((W192+X192)*(1+Scenario!$B$12/12)-Y192&lt;0,"INSUFFICIENT FUNDS",(W192+X192)*(1+Scenario!$B$12/12)-Y192),"INSUFFICIENT FUNDS")))</f>
        <v/>
      </c>
      <c r="AA192" s="6" t="str">
        <f>IF(V192&gt;Scenario!$B$11,"",IF(V$2&lt;&gt;"Ready",V$2,IF(ISNUMBER(Z192),AA191+Y192,"INSUFFICIENT FUNDS")))</f>
        <v/>
      </c>
      <c r="AB192" t="str">
        <f>IF(V192&gt;Scenario!$B$11,"",IF(V$2&lt;&gt;"Ready",V$2,IF(ISNUMBER(Z192),"OK","INSUFFICIENT FUNDS")))</f>
        <v/>
      </c>
      <c r="AC192">
        <v>188</v>
      </c>
      <c r="AD192" s="6" t="str">
        <f>IF(AC192&gt;Scenario!$B$11,"",IF(AC$2&lt;&gt;"Ready",AC$2,IF(AI191="OK",AG191,"INSUFFICIENT FUNDS")))</f>
        <v/>
      </c>
      <c r="AE192" s="6" t="str">
        <f>IF(AC192&gt;Scenario!$B$11,"",IF(AC$2&lt;&gt;"Ready",AC$2,IF(ISNUMBER(AD192),IF(AND(AC192&gt;=Scenario!$B$10,MOD(AC192-Scenario!$B$10,Scenario!$B$18)=0),Scenario!$B$8,0),"INSUFFICIENT FUNDS")))</f>
        <v/>
      </c>
      <c r="AF192" s="6" t="str">
        <f>IF(AC192&gt;Scenario!$B$11,"",IF(AC$2&lt;&gt;"Ready",AC$2,IF(ISNUMBER(AD192),(AD192+AE192)*(N('Option A'!$E$14)+N('Option A'!$E$15)+IF(Scenario!$B$13="Gross",0,0))/12+((N('Option A'!$E$12)+N('Option A'!$E$13))/12+IF(AND(AC192&gt;=Scenario!$B$10,MOD(AC192-Scenario!$B$10,Scenario!$B$18)=0),N('Option A'!$E$17)*N('Option A'!$E$18)+N('Option A'!$E$20),0)+IF(AC192=1,N('Option A'!$E$17)*N('Option A'!$E$19)+N('Option A'!$E$21),0)+IF(AC192=Scenario!$B$11,N('Option A'!$E$22),0)),"INSUFFICIENT FUNDS")))</f>
        <v/>
      </c>
      <c r="AG192" s="6" t="str">
        <f>IF(AC192&gt;Scenario!$B$11,"",IF(AC$2&lt;&gt;"Ready",AC$2,IF(ISNUMBER(AD192),IF((AD192+AE192)*(1+Scenario!$B$12/12)-AF192&lt;0,"INSUFFICIENT FUNDS",(AD192+AE192)*(1+Scenario!$B$12/12)-AF192),"INSUFFICIENT FUNDS")))</f>
        <v/>
      </c>
      <c r="AH192" s="6" t="str">
        <f>IF(AC192&gt;Scenario!$B$11,"",IF(AC$2&lt;&gt;"Ready",AC$2,IF(ISNUMBER(AG192),AH191+AF192,"INSUFFICIENT FUNDS")))</f>
        <v/>
      </c>
      <c r="AI192" t="str">
        <f>IF(AC192&gt;Scenario!$B$11,"",IF(AC$2&lt;&gt;"Ready",AC$2,IF(ISNUMBER(AG192),"OK","INSUFFICIENT FUNDS")))</f>
        <v/>
      </c>
      <c r="AJ192">
        <v>188</v>
      </c>
      <c r="AK192" s="6" t="str">
        <f>IF(AJ192&gt;Scenario!$B$11,"",IF(AJ$2&lt;&gt;"Ready",AJ$2,IF(AP191="OK",AN191,"INSUFFICIENT FUNDS")))</f>
        <v/>
      </c>
      <c r="AL192" s="6" t="str">
        <f>IF(AJ192&gt;Scenario!$B$11,"",IF(AJ$2&lt;&gt;"Ready",AJ$2,IF(ISNUMBER(AK192),IF(AND(AJ192&gt;=Scenario!$B$10,MOD(AJ192-Scenario!$B$10,Scenario!$B$18)=0),Scenario!$B$8,0),"INSUFFICIENT FUNDS")))</f>
        <v/>
      </c>
      <c r="AM192" s="6" t="str">
        <f>IF(AJ192&gt;Scenario!$B$11,"",IF(AJ$2&lt;&gt;"Ready",AJ$2,IF(ISNUMBER(AK192),(AK192+AL192)*(0+0+IF(Scenario!$B$13="Gross",0,0))/12+((0+0)/12+IF(AND(AJ192&gt;=Scenario!$B$10,MOD(AJ192-Scenario!$B$10,Scenario!$B$18)=0),0*0+0,0)+IF(AJ192=1,0*0+0,0)+IF(AJ192=Scenario!$B$11,0,0)),"INSUFFICIENT FUNDS")))</f>
        <v/>
      </c>
      <c r="AN192" s="6" t="str">
        <f>IF(AJ192&gt;Scenario!$B$11,"",IF(AJ$2&lt;&gt;"Ready",AJ$2,IF(ISNUMBER(AK192),IF((AK192+AL192)*(1+Scenario!$B$12/12)-AM192&lt;0,"INSUFFICIENT FUNDS",(AK192+AL192)*(1+Scenario!$B$12/12)-AM192),"INSUFFICIENT FUNDS")))</f>
        <v/>
      </c>
      <c r="AO192" s="6" t="str">
        <f>IF(AJ192&gt;Scenario!$B$11,"",IF(AJ$2&lt;&gt;"Ready",AJ$2,IF(ISNUMBER(AN192),AO191+AM192,"INSUFFICIENT FUNDS")))</f>
        <v/>
      </c>
      <c r="AP192" t="str">
        <f>IF(AJ192&gt;Scenario!$B$11,"",IF(AJ$2&lt;&gt;"Ready",AJ$2,IF(ISNUMBER(AN192),"OK","INSUFFICIENT FUNDS")))</f>
        <v/>
      </c>
    </row>
    <row r="193" spans="1:42" ht="32.1" customHeight="1" x14ac:dyDescent="0.2">
      <c r="A193">
        <v>189</v>
      </c>
      <c r="B193" s="6" t="str">
        <f>IF(A193&gt;Scenario!$B$11,"",IF(A$2&lt;&gt;"Ready",A$2,IF(G192="OK",E192,"INSUFFICIENT FUNDS")))</f>
        <v/>
      </c>
      <c r="C193" s="6" t="str">
        <f>IF(A193&gt;Scenario!$B$11,"",IF(A$2&lt;&gt;"Ready",A$2,IF(ISNUMBER(B193),IF(AND(A193&gt;=Scenario!$B$10,MOD(A193-Scenario!$B$10,Scenario!$B$18)=0),Scenario!$B$8,0),"INSUFFICIENT FUNDS")))</f>
        <v/>
      </c>
      <c r="D193" s="6" t="str">
        <f>IF(A193&gt;Scenario!$B$11,"",IF(A$2&lt;&gt;"Ready",A$2,IF(ISNUMBER(B193),(B193+C193)*(N('Option A'!$E$14)+N('Option A'!$E$15)+IF(Scenario!$B$13="Gross",N('Option A'!$E$16),0))/12+((N('Option A'!$E$12)+N('Option A'!$E$13))/12+IF(AND(A193&gt;=Scenario!$B$10,MOD(A193-Scenario!$B$10,Scenario!$B$18)=0),N('Option A'!$E$17)*N('Option A'!$E$18)+N('Option A'!$E$20),0)+IF(A193=1,N('Option A'!$E$17)*N('Option A'!$E$19)+N('Option A'!$E$21),0)+IF(A193=Scenario!$B$11,N('Option A'!$E$22),0)),"INSUFFICIENT FUNDS")))</f>
        <v/>
      </c>
      <c r="E193" s="6" t="str">
        <f>IF(A193&gt;Scenario!$B$11,"",IF(A$2&lt;&gt;"Ready",A$2,IF(ISNUMBER(B193),IF((B193+C193)*(1+Scenario!$B$12/12)-D193&lt;0,"INSUFFICIENT FUNDS",(B193+C193)*(1+Scenario!$B$12/12)-D193),"INSUFFICIENT FUNDS")))</f>
        <v/>
      </c>
      <c r="F193" s="6" t="str">
        <f>IF(A193&gt;Scenario!$B$11,"",IF(A$2&lt;&gt;"Ready",A$2,IF(ISNUMBER(E193),F192+D193,"INSUFFICIENT FUNDS")))</f>
        <v/>
      </c>
      <c r="G193" t="str">
        <f>IF(A193&gt;Scenario!$B$11,"",IF(A$2&lt;&gt;"Ready",A$2,IF(ISNUMBER(E193),"OK","INSUFFICIENT FUNDS")))</f>
        <v/>
      </c>
      <c r="H193">
        <v>189</v>
      </c>
      <c r="I193" s="6" t="str">
        <f>IF(H193&gt;Scenario!$B$11,"",IF(H$2&lt;&gt;"Ready",H$2,IF(N192="OK",L192,"INSUFFICIENT FUNDS")))</f>
        <v/>
      </c>
      <c r="J193" s="6" t="str">
        <f>IF(H193&gt;Scenario!$B$11,"",IF(H$2&lt;&gt;"Ready",H$2,IF(ISNUMBER(I193),IF(AND(H193&gt;=Scenario!$B$10,MOD(H193-Scenario!$B$10,Scenario!$B$18)=0),Scenario!$B$8,0),"INSUFFICIENT FUNDS")))</f>
        <v/>
      </c>
      <c r="K193" s="6" t="str">
        <f>IF(H193&gt;Scenario!$B$11,"",IF(H$2&lt;&gt;"Ready",H$2,IF(ISNUMBER(I193),(I193+J193)*(N('Option A'!$E$14)+N('Option A'!$E$15)+IF(Scenario!$B$13="Gross",N('Option A'!$E$16),0))/12+((0+0)/12+IF(AND(H193&gt;=Scenario!$B$10,MOD(H193-Scenario!$B$10,Scenario!$B$18)=0),N('Option A'!$E$17)*N('Option A'!$E$18)+N('Option A'!$E$20),0)+IF(H193=1,N('Option A'!$E$17)*N('Option A'!$E$19)+N('Option A'!$E$21),0)+IF(H193=Scenario!$B$11,N('Option A'!$E$22),0)),"INSUFFICIENT FUNDS")))</f>
        <v/>
      </c>
      <c r="L193" s="6" t="str">
        <f>IF(H193&gt;Scenario!$B$11,"",IF(H$2&lt;&gt;"Ready",H$2,IF(ISNUMBER(I193),IF((I193+J193)*(1+Scenario!$B$12/12)-K193&lt;0,"INSUFFICIENT FUNDS",(I193+J193)*(1+Scenario!$B$12/12)-K193),"INSUFFICIENT FUNDS")))</f>
        <v/>
      </c>
      <c r="M193" s="6" t="str">
        <f>IF(H193&gt;Scenario!$B$11,"",IF(H$2&lt;&gt;"Ready",H$2,IF(ISNUMBER(L193),M192+K193,"INSUFFICIENT FUNDS")))</f>
        <v/>
      </c>
      <c r="N193" t="str">
        <f>IF(H193&gt;Scenario!$B$11,"",IF(H$2&lt;&gt;"Ready",H$2,IF(ISNUMBER(L193),"OK","INSUFFICIENT FUNDS")))</f>
        <v/>
      </c>
      <c r="O193">
        <v>189</v>
      </c>
      <c r="P193" s="6" t="str">
        <f>IF(O193&gt;Scenario!$B$11,"",IF(O$2&lt;&gt;"Ready",O$2,IF(U192="OK",S192,"INSUFFICIENT FUNDS")))</f>
        <v/>
      </c>
      <c r="Q193" s="6" t="str">
        <f>IF(O193&gt;Scenario!$B$11,"",IF(O$2&lt;&gt;"Ready",O$2,IF(ISNUMBER(P193),IF(AND(O193&gt;=Scenario!$B$10,MOD(O193-Scenario!$B$10,Scenario!$B$18)=0),Scenario!$B$8,0),"INSUFFICIENT FUNDS")))</f>
        <v/>
      </c>
      <c r="R193" s="6" t="str">
        <f>IF(O193&gt;Scenario!$B$11,"",IF(O$2&lt;&gt;"Ready",O$2,IF(ISNUMBER(P193),(P193+Q193)*(0+N('Option A'!$E$15)+IF(Scenario!$B$13="Gross",N('Option A'!$E$16),0))/12+((N('Option A'!$E$12)+N('Option A'!$E$13))/12+IF(AND(O193&gt;=Scenario!$B$10,MOD(O193-Scenario!$B$10,Scenario!$B$18)=0),N('Option A'!$E$17)*N('Option A'!$E$18)+N('Option A'!$E$20),0)+IF(O193=1,N('Option A'!$E$17)*N('Option A'!$E$19)+N('Option A'!$E$21),0)+IF(O193=Scenario!$B$11,N('Option A'!$E$22),0)),"INSUFFICIENT FUNDS")))</f>
        <v/>
      </c>
      <c r="S193" s="6" t="str">
        <f>IF(O193&gt;Scenario!$B$11,"",IF(O$2&lt;&gt;"Ready",O$2,IF(ISNUMBER(P193),IF((P193+Q193)*(1+Scenario!$B$12/12)-R193&lt;0,"INSUFFICIENT FUNDS",(P193+Q193)*(1+Scenario!$B$12/12)-R193),"INSUFFICIENT FUNDS")))</f>
        <v/>
      </c>
      <c r="T193" s="6" t="str">
        <f>IF(O193&gt;Scenario!$B$11,"",IF(O$2&lt;&gt;"Ready",O$2,IF(ISNUMBER(S193),T192+R193,"INSUFFICIENT FUNDS")))</f>
        <v/>
      </c>
      <c r="U193" t="str">
        <f>IF(O193&gt;Scenario!$B$11,"",IF(O$2&lt;&gt;"Ready",O$2,IF(ISNUMBER(S193),"OK","INSUFFICIENT FUNDS")))</f>
        <v/>
      </c>
      <c r="V193">
        <v>189</v>
      </c>
      <c r="W193" s="6" t="str">
        <f>IF(V193&gt;Scenario!$B$11,"",IF(V$2&lt;&gt;"Ready",V$2,IF(AB192="OK",Z192,"INSUFFICIENT FUNDS")))</f>
        <v/>
      </c>
      <c r="X193" s="6" t="str">
        <f>IF(V193&gt;Scenario!$B$11,"",IF(V$2&lt;&gt;"Ready",V$2,IF(ISNUMBER(W193),IF(AND(V193&gt;=Scenario!$B$10,MOD(V193-Scenario!$B$10,Scenario!$B$18)=0),Scenario!$B$8,0),"INSUFFICIENT FUNDS")))</f>
        <v/>
      </c>
      <c r="Y193" s="6" t="str">
        <f>IF(V193&gt;Scenario!$B$11,"",IF(V$2&lt;&gt;"Ready",V$2,IF(ISNUMBER(W193),(W193+X193)*(N('Option A'!$E$14)+N('Option A'!$E$15)+IF(Scenario!$B$13="Gross",N('Option A'!$E$16),0))/12+((N('Option A'!$E$12)+N('Option A'!$E$13))/12+IF(AND(V193&gt;=Scenario!$B$10,MOD(V193-Scenario!$B$10,Scenario!$B$18)=0),0*0+0,0)+IF(V193=1,0*0+0,0)+IF(V193=Scenario!$B$11,0,0)),"INSUFFICIENT FUNDS")))</f>
        <v/>
      </c>
      <c r="Z193" s="6" t="str">
        <f>IF(V193&gt;Scenario!$B$11,"",IF(V$2&lt;&gt;"Ready",V$2,IF(ISNUMBER(W193),IF((W193+X193)*(1+Scenario!$B$12/12)-Y193&lt;0,"INSUFFICIENT FUNDS",(W193+X193)*(1+Scenario!$B$12/12)-Y193),"INSUFFICIENT FUNDS")))</f>
        <v/>
      </c>
      <c r="AA193" s="6" t="str">
        <f>IF(V193&gt;Scenario!$B$11,"",IF(V$2&lt;&gt;"Ready",V$2,IF(ISNUMBER(Z193),AA192+Y193,"INSUFFICIENT FUNDS")))</f>
        <v/>
      </c>
      <c r="AB193" t="str">
        <f>IF(V193&gt;Scenario!$B$11,"",IF(V$2&lt;&gt;"Ready",V$2,IF(ISNUMBER(Z193),"OK","INSUFFICIENT FUNDS")))</f>
        <v/>
      </c>
      <c r="AC193">
        <v>189</v>
      </c>
      <c r="AD193" s="6" t="str">
        <f>IF(AC193&gt;Scenario!$B$11,"",IF(AC$2&lt;&gt;"Ready",AC$2,IF(AI192="OK",AG192,"INSUFFICIENT FUNDS")))</f>
        <v/>
      </c>
      <c r="AE193" s="6" t="str">
        <f>IF(AC193&gt;Scenario!$B$11,"",IF(AC$2&lt;&gt;"Ready",AC$2,IF(ISNUMBER(AD193),IF(AND(AC193&gt;=Scenario!$B$10,MOD(AC193-Scenario!$B$10,Scenario!$B$18)=0),Scenario!$B$8,0),"INSUFFICIENT FUNDS")))</f>
        <v/>
      </c>
      <c r="AF193" s="6" t="str">
        <f>IF(AC193&gt;Scenario!$B$11,"",IF(AC$2&lt;&gt;"Ready",AC$2,IF(ISNUMBER(AD193),(AD193+AE193)*(N('Option A'!$E$14)+N('Option A'!$E$15)+IF(Scenario!$B$13="Gross",0,0))/12+((N('Option A'!$E$12)+N('Option A'!$E$13))/12+IF(AND(AC193&gt;=Scenario!$B$10,MOD(AC193-Scenario!$B$10,Scenario!$B$18)=0),N('Option A'!$E$17)*N('Option A'!$E$18)+N('Option A'!$E$20),0)+IF(AC193=1,N('Option A'!$E$17)*N('Option A'!$E$19)+N('Option A'!$E$21),0)+IF(AC193=Scenario!$B$11,N('Option A'!$E$22),0)),"INSUFFICIENT FUNDS")))</f>
        <v/>
      </c>
      <c r="AG193" s="6" t="str">
        <f>IF(AC193&gt;Scenario!$B$11,"",IF(AC$2&lt;&gt;"Ready",AC$2,IF(ISNUMBER(AD193),IF((AD193+AE193)*(1+Scenario!$B$12/12)-AF193&lt;0,"INSUFFICIENT FUNDS",(AD193+AE193)*(1+Scenario!$B$12/12)-AF193),"INSUFFICIENT FUNDS")))</f>
        <v/>
      </c>
      <c r="AH193" s="6" t="str">
        <f>IF(AC193&gt;Scenario!$B$11,"",IF(AC$2&lt;&gt;"Ready",AC$2,IF(ISNUMBER(AG193),AH192+AF193,"INSUFFICIENT FUNDS")))</f>
        <v/>
      </c>
      <c r="AI193" t="str">
        <f>IF(AC193&gt;Scenario!$B$11,"",IF(AC$2&lt;&gt;"Ready",AC$2,IF(ISNUMBER(AG193),"OK","INSUFFICIENT FUNDS")))</f>
        <v/>
      </c>
      <c r="AJ193">
        <v>189</v>
      </c>
      <c r="AK193" s="6" t="str">
        <f>IF(AJ193&gt;Scenario!$B$11,"",IF(AJ$2&lt;&gt;"Ready",AJ$2,IF(AP192="OK",AN192,"INSUFFICIENT FUNDS")))</f>
        <v/>
      </c>
      <c r="AL193" s="6" t="str">
        <f>IF(AJ193&gt;Scenario!$B$11,"",IF(AJ$2&lt;&gt;"Ready",AJ$2,IF(ISNUMBER(AK193),IF(AND(AJ193&gt;=Scenario!$B$10,MOD(AJ193-Scenario!$B$10,Scenario!$B$18)=0),Scenario!$B$8,0),"INSUFFICIENT FUNDS")))</f>
        <v/>
      </c>
      <c r="AM193" s="6" t="str">
        <f>IF(AJ193&gt;Scenario!$B$11,"",IF(AJ$2&lt;&gt;"Ready",AJ$2,IF(ISNUMBER(AK193),(AK193+AL193)*(0+0+IF(Scenario!$B$13="Gross",0,0))/12+((0+0)/12+IF(AND(AJ193&gt;=Scenario!$B$10,MOD(AJ193-Scenario!$B$10,Scenario!$B$18)=0),0*0+0,0)+IF(AJ193=1,0*0+0,0)+IF(AJ193=Scenario!$B$11,0,0)),"INSUFFICIENT FUNDS")))</f>
        <v/>
      </c>
      <c r="AN193" s="6" t="str">
        <f>IF(AJ193&gt;Scenario!$B$11,"",IF(AJ$2&lt;&gt;"Ready",AJ$2,IF(ISNUMBER(AK193),IF((AK193+AL193)*(1+Scenario!$B$12/12)-AM193&lt;0,"INSUFFICIENT FUNDS",(AK193+AL193)*(1+Scenario!$B$12/12)-AM193),"INSUFFICIENT FUNDS")))</f>
        <v/>
      </c>
      <c r="AO193" s="6" t="str">
        <f>IF(AJ193&gt;Scenario!$B$11,"",IF(AJ$2&lt;&gt;"Ready",AJ$2,IF(ISNUMBER(AN193),AO192+AM193,"INSUFFICIENT FUNDS")))</f>
        <v/>
      </c>
      <c r="AP193" t="str">
        <f>IF(AJ193&gt;Scenario!$B$11,"",IF(AJ$2&lt;&gt;"Ready",AJ$2,IF(ISNUMBER(AN193),"OK","INSUFFICIENT FUNDS")))</f>
        <v/>
      </c>
    </row>
    <row r="194" spans="1:42" ht="32.1" customHeight="1" x14ac:dyDescent="0.2">
      <c r="A194">
        <v>190</v>
      </c>
      <c r="B194" s="6" t="str">
        <f>IF(A194&gt;Scenario!$B$11,"",IF(A$2&lt;&gt;"Ready",A$2,IF(G193="OK",E193,"INSUFFICIENT FUNDS")))</f>
        <v/>
      </c>
      <c r="C194" s="6" t="str">
        <f>IF(A194&gt;Scenario!$B$11,"",IF(A$2&lt;&gt;"Ready",A$2,IF(ISNUMBER(B194),IF(AND(A194&gt;=Scenario!$B$10,MOD(A194-Scenario!$B$10,Scenario!$B$18)=0),Scenario!$B$8,0),"INSUFFICIENT FUNDS")))</f>
        <v/>
      </c>
      <c r="D194" s="6" t="str">
        <f>IF(A194&gt;Scenario!$B$11,"",IF(A$2&lt;&gt;"Ready",A$2,IF(ISNUMBER(B194),(B194+C194)*(N('Option A'!$E$14)+N('Option A'!$E$15)+IF(Scenario!$B$13="Gross",N('Option A'!$E$16),0))/12+((N('Option A'!$E$12)+N('Option A'!$E$13))/12+IF(AND(A194&gt;=Scenario!$B$10,MOD(A194-Scenario!$B$10,Scenario!$B$18)=0),N('Option A'!$E$17)*N('Option A'!$E$18)+N('Option A'!$E$20),0)+IF(A194=1,N('Option A'!$E$17)*N('Option A'!$E$19)+N('Option A'!$E$21),0)+IF(A194=Scenario!$B$11,N('Option A'!$E$22),0)),"INSUFFICIENT FUNDS")))</f>
        <v/>
      </c>
      <c r="E194" s="6" t="str">
        <f>IF(A194&gt;Scenario!$B$11,"",IF(A$2&lt;&gt;"Ready",A$2,IF(ISNUMBER(B194),IF((B194+C194)*(1+Scenario!$B$12/12)-D194&lt;0,"INSUFFICIENT FUNDS",(B194+C194)*(1+Scenario!$B$12/12)-D194),"INSUFFICIENT FUNDS")))</f>
        <v/>
      </c>
      <c r="F194" s="6" t="str">
        <f>IF(A194&gt;Scenario!$B$11,"",IF(A$2&lt;&gt;"Ready",A$2,IF(ISNUMBER(E194),F193+D194,"INSUFFICIENT FUNDS")))</f>
        <v/>
      </c>
      <c r="G194" t="str">
        <f>IF(A194&gt;Scenario!$B$11,"",IF(A$2&lt;&gt;"Ready",A$2,IF(ISNUMBER(E194),"OK","INSUFFICIENT FUNDS")))</f>
        <v/>
      </c>
      <c r="H194">
        <v>190</v>
      </c>
      <c r="I194" s="6" t="str">
        <f>IF(H194&gt;Scenario!$B$11,"",IF(H$2&lt;&gt;"Ready",H$2,IF(N193="OK",L193,"INSUFFICIENT FUNDS")))</f>
        <v/>
      </c>
      <c r="J194" s="6" t="str">
        <f>IF(H194&gt;Scenario!$B$11,"",IF(H$2&lt;&gt;"Ready",H$2,IF(ISNUMBER(I194),IF(AND(H194&gt;=Scenario!$B$10,MOD(H194-Scenario!$B$10,Scenario!$B$18)=0),Scenario!$B$8,0),"INSUFFICIENT FUNDS")))</f>
        <v/>
      </c>
      <c r="K194" s="6" t="str">
        <f>IF(H194&gt;Scenario!$B$11,"",IF(H$2&lt;&gt;"Ready",H$2,IF(ISNUMBER(I194),(I194+J194)*(N('Option A'!$E$14)+N('Option A'!$E$15)+IF(Scenario!$B$13="Gross",N('Option A'!$E$16),0))/12+((0+0)/12+IF(AND(H194&gt;=Scenario!$B$10,MOD(H194-Scenario!$B$10,Scenario!$B$18)=0),N('Option A'!$E$17)*N('Option A'!$E$18)+N('Option A'!$E$20),0)+IF(H194=1,N('Option A'!$E$17)*N('Option A'!$E$19)+N('Option A'!$E$21),0)+IF(H194=Scenario!$B$11,N('Option A'!$E$22),0)),"INSUFFICIENT FUNDS")))</f>
        <v/>
      </c>
      <c r="L194" s="6" t="str">
        <f>IF(H194&gt;Scenario!$B$11,"",IF(H$2&lt;&gt;"Ready",H$2,IF(ISNUMBER(I194),IF((I194+J194)*(1+Scenario!$B$12/12)-K194&lt;0,"INSUFFICIENT FUNDS",(I194+J194)*(1+Scenario!$B$12/12)-K194),"INSUFFICIENT FUNDS")))</f>
        <v/>
      </c>
      <c r="M194" s="6" t="str">
        <f>IF(H194&gt;Scenario!$B$11,"",IF(H$2&lt;&gt;"Ready",H$2,IF(ISNUMBER(L194),M193+K194,"INSUFFICIENT FUNDS")))</f>
        <v/>
      </c>
      <c r="N194" t="str">
        <f>IF(H194&gt;Scenario!$B$11,"",IF(H$2&lt;&gt;"Ready",H$2,IF(ISNUMBER(L194),"OK","INSUFFICIENT FUNDS")))</f>
        <v/>
      </c>
      <c r="O194">
        <v>190</v>
      </c>
      <c r="P194" s="6" t="str">
        <f>IF(O194&gt;Scenario!$B$11,"",IF(O$2&lt;&gt;"Ready",O$2,IF(U193="OK",S193,"INSUFFICIENT FUNDS")))</f>
        <v/>
      </c>
      <c r="Q194" s="6" t="str">
        <f>IF(O194&gt;Scenario!$B$11,"",IF(O$2&lt;&gt;"Ready",O$2,IF(ISNUMBER(P194),IF(AND(O194&gt;=Scenario!$B$10,MOD(O194-Scenario!$B$10,Scenario!$B$18)=0),Scenario!$B$8,0),"INSUFFICIENT FUNDS")))</f>
        <v/>
      </c>
      <c r="R194" s="6" t="str">
        <f>IF(O194&gt;Scenario!$B$11,"",IF(O$2&lt;&gt;"Ready",O$2,IF(ISNUMBER(P194),(P194+Q194)*(0+N('Option A'!$E$15)+IF(Scenario!$B$13="Gross",N('Option A'!$E$16),0))/12+((N('Option A'!$E$12)+N('Option A'!$E$13))/12+IF(AND(O194&gt;=Scenario!$B$10,MOD(O194-Scenario!$B$10,Scenario!$B$18)=0),N('Option A'!$E$17)*N('Option A'!$E$18)+N('Option A'!$E$20),0)+IF(O194=1,N('Option A'!$E$17)*N('Option A'!$E$19)+N('Option A'!$E$21),0)+IF(O194=Scenario!$B$11,N('Option A'!$E$22),0)),"INSUFFICIENT FUNDS")))</f>
        <v/>
      </c>
      <c r="S194" s="6" t="str">
        <f>IF(O194&gt;Scenario!$B$11,"",IF(O$2&lt;&gt;"Ready",O$2,IF(ISNUMBER(P194),IF((P194+Q194)*(1+Scenario!$B$12/12)-R194&lt;0,"INSUFFICIENT FUNDS",(P194+Q194)*(1+Scenario!$B$12/12)-R194),"INSUFFICIENT FUNDS")))</f>
        <v/>
      </c>
      <c r="T194" s="6" t="str">
        <f>IF(O194&gt;Scenario!$B$11,"",IF(O$2&lt;&gt;"Ready",O$2,IF(ISNUMBER(S194),T193+R194,"INSUFFICIENT FUNDS")))</f>
        <v/>
      </c>
      <c r="U194" t="str">
        <f>IF(O194&gt;Scenario!$B$11,"",IF(O$2&lt;&gt;"Ready",O$2,IF(ISNUMBER(S194),"OK","INSUFFICIENT FUNDS")))</f>
        <v/>
      </c>
      <c r="V194">
        <v>190</v>
      </c>
      <c r="W194" s="6" t="str">
        <f>IF(V194&gt;Scenario!$B$11,"",IF(V$2&lt;&gt;"Ready",V$2,IF(AB193="OK",Z193,"INSUFFICIENT FUNDS")))</f>
        <v/>
      </c>
      <c r="X194" s="6" t="str">
        <f>IF(V194&gt;Scenario!$B$11,"",IF(V$2&lt;&gt;"Ready",V$2,IF(ISNUMBER(W194),IF(AND(V194&gt;=Scenario!$B$10,MOD(V194-Scenario!$B$10,Scenario!$B$18)=0),Scenario!$B$8,0),"INSUFFICIENT FUNDS")))</f>
        <v/>
      </c>
      <c r="Y194" s="6" t="str">
        <f>IF(V194&gt;Scenario!$B$11,"",IF(V$2&lt;&gt;"Ready",V$2,IF(ISNUMBER(W194),(W194+X194)*(N('Option A'!$E$14)+N('Option A'!$E$15)+IF(Scenario!$B$13="Gross",N('Option A'!$E$16),0))/12+((N('Option A'!$E$12)+N('Option A'!$E$13))/12+IF(AND(V194&gt;=Scenario!$B$10,MOD(V194-Scenario!$B$10,Scenario!$B$18)=0),0*0+0,0)+IF(V194=1,0*0+0,0)+IF(V194=Scenario!$B$11,0,0)),"INSUFFICIENT FUNDS")))</f>
        <v/>
      </c>
      <c r="Z194" s="6" t="str">
        <f>IF(V194&gt;Scenario!$B$11,"",IF(V$2&lt;&gt;"Ready",V$2,IF(ISNUMBER(W194),IF((W194+X194)*(1+Scenario!$B$12/12)-Y194&lt;0,"INSUFFICIENT FUNDS",(W194+X194)*(1+Scenario!$B$12/12)-Y194),"INSUFFICIENT FUNDS")))</f>
        <v/>
      </c>
      <c r="AA194" s="6" t="str">
        <f>IF(V194&gt;Scenario!$B$11,"",IF(V$2&lt;&gt;"Ready",V$2,IF(ISNUMBER(Z194),AA193+Y194,"INSUFFICIENT FUNDS")))</f>
        <v/>
      </c>
      <c r="AB194" t="str">
        <f>IF(V194&gt;Scenario!$B$11,"",IF(V$2&lt;&gt;"Ready",V$2,IF(ISNUMBER(Z194),"OK","INSUFFICIENT FUNDS")))</f>
        <v/>
      </c>
      <c r="AC194">
        <v>190</v>
      </c>
      <c r="AD194" s="6" t="str">
        <f>IF(AC194&gt;Scenario!$B$11,"",IF(AC$2&lt;&gt;"Ready",AC$2,IF(AI193="OK",AG193,"INSUFFICIENT FUNDS")))</f>
        <v/>
      </c>
      <c r="AE194" s="6" t="str">
        <f>IF(AC194&gt;Scenario!$B$11,"",IF(AC$2&lt;&gt;"Ready",AC$2,IF(ISNUMBER(AD194),IF(AND(AC194&gt;=Scenario!$B$10,MOD(AC194-Scenario!$B$10,Scenario!$B$18)=0),Scenario!$B$8,0),"INSUFFICIENT FUNDS")))</f>
        <v/>
      </c>
      <c r="AF194" s="6" t="str">
        <f>IF(AC194&gt;Scenario!$B$11,"",IF(AC$2&lt;&gt;"Ready",AC$2,IF(ISNUMBER(AD194),(AD194+AE194)*(N('Option A'!$E$14)+N('Option A'!$E$15)+IF(Scenario!$B$13="Gross",0,0))/12+((N('Option A'!$E$12)+N('Option A'!$E$13))/12+IF(AND(AC194&gt;=Scenario!$B$10,MOD(AC194-Scenario!$B$10,Scenario!$B$18)=0),N('Option A'!$E$17)*N('Option A'!$E$18)+N('Option A'!$E$20),0)+IF(AC194=1,N('Option A'!$E$17)*N('Option A'!$E$19)+N('Option A'!$E$21),0)+IF(AC194=Scenario!$B$11,N('Option A'!$E$22),0)),"INSUFFICIENT FUNDS")))</f>
        <v/>
      </c>
      <c r="AG194" s="6" t="str">
        <f>IF(AC194&gt;Scenario!$B$11,"",IF(AC$2&lt;&gt;"Ready",AC$2,IF(ISNUMBER(AD194),IF((AD194+AE194)*(1+Scenario!$B$12/12)-AF194&lt;0,"INSUFFICIENT FUNDS",(AD194+AE194)*(1+Scenario!$B$12/12)-AF194),"INSUFFICIENT FUNDS")))</f>
        <v/>
      </c>
      <c r="AH194" s="6" t="str">
        <f>IF(AC194&gt;Scenario!$B$11,"",IF(AC$2&lt;&gt;"Ready",AC$2,IF(ISNUMBER(AG194),AH193+AF194,"INSUFFICIENT FUNDS")))</f>
        <v/>
      </c>
      <c r="AI194" t="str">
        <f>IF(AC194&gt;Scenario!$B$11,"",IF(AC$2&lt;&gt;"Ready",AC$2,IF(ISNUMBER(AG194),"OK","INSUFFICIENT FUNDS")))</f>
        <v/>
      </c>
      <c r="AJ194">
        <v>190</v>
      </c>
      <c r="AK194" s="6" t="str">
        <f>IF(AJ194&gt;Scenario!$B$11,"",IF(AJ$2&lt;&gt;"Ready",AJ$2,IF(AP193="OK",AN193,"INSUFFICIENT FUNDS")))</f>
        <v/>
      </c>
      <c r="AL194" s="6" t="str">
        <f>IF(AJ194&gt;Scenario!$B$11,"",IF(AJ$2&lt;&gt;"Ready",AJ$2,IF(ISNUMBER(AK194),IF(AND(AJ194&gt;=Scenario!$B$10,MOD(AJ194-Scenario!$B$10,Scenario!$B$18)=0),Scenario!$B$8,0),"INSUFFICIENT FUNDS")))</f>
        <v/>
      </c>
      <c r="AM194" s="6" t="str">
        <f>IF(AJ194&gt;Scenario!$B$11,"",IF(AJ$2&lt;&gt;"Ready",AJ$2,IF(ISNUMBER(AK194),(AK194+AL194)*(0+0+IF(Scenario!$B$13="Gross",0,0))/12+((0+0)/12+IF(AND(AJ194&gt;=Scenario!$B$10,MOD(AJ194-Scenario!$B$10,Scenario!$B$18)=0),0*0+0,0)+IF(AJ194=1,0*0+0,0)+IF(AJ194=Scenario!$B$11,0,0)),"INSUFFICIENT FUNDS")))</f>
        <v/>
      </c>
      <c r="AN194" s="6" t="str">
        <f>IF(AJ194&gt;Scenario!$B$11,"",IF(AJ$2&lt;&gt;"Ready",AJ$2,IF(ISNUMBER(AK194),IF((AK194+AL194)*(1+Scenario!$B$12/12)-AM194&lt;0,"INSUFFICIENT FUNDS",(AK194+AL194)*(1+Scenario!$B$12/12)-AM194),"INSUFFICIENT FUNDS")))</f>
        <v/>
      </c>
      <c r="AO194" s="6" t="str">
        <f>IF(AJ194&gt;Scenario!$B$11,"",IF(AJ$2&lt;&gt;"Ready",AJ$2,IF(ISNUMBER(AN194),AO193+AM194,"INSUFFICIENT FUNDS")))</f>
        <v/>
      </c>
      <c r="AP194" t="str">
        <f>IF(AJ194&gt;Scenario!$B$11,"",IF(AJ$2&lt;&gt;"Ready",AJ$2,IF(ISNUMBER(AN194),"OK","INSUFFICIENT FUNDS")))</f>
        <v/>
      </c>
    </row>
    <row r="195" spans="1:42" ht="32.1" customHeight="1" x14ac:dyDescent="0.2">
      <c r="A195">
        <v>191</v>
      </c>
      <c r="B195" s="6" t="str">
        <f>IF(A195&gt;Scenario!$B$11,"",IF(A$2&lt;&gt;"Ready",A$2,IF(G194="OK",E194,"INSUFFICIENT FUNDS")))</f>
        <v/>
      </c>
      <c r="C195" s="6" t="str">
        <f>IF(A195&gt;Scenario!$B$11,"",IF(A$2&lt;&gt;"Ready",A$2,IF(ISNUMBER(B195),IF(AND(A195&gt;=Scenario!$B$10,MOD(A195-Scenario!$B$10,Scenario!$B$18)=0),Scenario!$B$8,0),"INSUFFICIENT FUNDS")))</f>
        <v/>
      </c>
      <c r="D195" s="6" t="str">
        <f>IF(A195&gt;Scenario!$B$11,"",IF(A$2&lt;&gt;"Ready",A$2,IF(ISNUMBER(B195),(B195+C195)*(N('Option A'!$E$14)+N('Option A'!$E$15)+IF(Scenario!$B$13="Gross",N('Option A'!$E$16),0))/12+((N('Option A'!$E$12)+N('Option A'!$E$13))/12+IF(AND(A195&gt;=Scenario!$B$10,MOD(A195-Scenario!$B$10,Scenario!$B$18)=0),N('Option A'!$E$17)*N('Option A'!$E$18)+N('Option A'!$E$20),0)+IF(A195=1,N('Option A'!$E$17)*N('Option A'!$E$19)+N('Option A'!$E$21),0)+IF(A195=Scenario!$B$11,N('Option A'!$E$22),0)),"INSUFFICIENT FUNDS")))</f>
        <v/>
      </c>
      <c r="E195" s="6" t="str">
        <f>IF(A195&gt;Scenario!$B$11,"",IF(A$2&lt;&gt;"Ready",A$2,IF(ISNUMBER(B195),IF((B195+C195)*(1+Scenario!$B$12/12)-D195&lt;0,"INSUFFICIENT FUNDS",(B195+C195)*(1+Scenario!$B$12/12)-D195),"INSUFFICIENT FUNDS")))</f>
        <v/>
      </c>
      <c r="F195" s="6" t="str">
        <f>IF(A195&gt;Scenario!$B$11,"",IF(A$2&lt;&gt;"Ready",A$2,IF(ISNUMBER(E195),F194+D195,"INSUFFICIENT FUNDS")))</f>
        <v/>
      </c>
      <c r="G195" t="str">
        <f>IF(A195&gt;Scenario!$B$11,"",IF(A$2&lt;&gt;"Ready",A$2,IF(ISNUMBER(E195),"OK","INSUFFICIENT FUNDS")))</f>
        <v/>
      </c>
      <c r="H195">
        <v>191</v>
      </c>
      <c r="I195" s="6" t="str">
        <f>IF(H195&gt;Scenario!$B$11,"",IF(H$2&lt;&gt;"Ready",H$2,IF(N194="OK",L194,"INSUFFICIENT FUNDS")))</f>
        <v/>
      </c>
      <c r="J195" s="6" t="str">
        <f>IF(H195&gt;Scenario!$B$11,"",IF(H$2&lt;&gt;"Ready",H$2,IF(ISNUMBER(I195),IF(AND(H195&gt;=Scenario!$B$10,MOD(H195-Scenario!$B$10,Scenario!$B$18)=0),Scenario!$B$8,0),"INSUFFICIENT FUNDS")))</f>
        <v/>
      </c>
      <c r="K195" s="6" t="str">
        <f>IF(H195&gt;Scenario!$B$11,"",IF(H$2&lt;&gt;"Ready",H$2,IF(ISNUMBER(I195),(I195+J195)*(N('Option A'!$E$14)+N('Option A'!$E$15)+IF(Scenario!$B$13="Gross",N('Option A'!$E$16),0))/12+((0+0)/12+IF(AND(H195&gt;=Scenario!$B$10,MOD(H195-Scenario!$B$10,Scenario!$B$18)=0),N('Option A'!$E$17)*N('Option A'!$E$18)+N('Option A'!$E$20),0)+IF(H195=1,N('Option A'!$E$17)*N('Option A'!$E$19)+N('Option A'!$E$21),0)+IF(H195=Scenario!$B$11,N('Option A'!$E$22),0)),"INSUFFICIENT FUNDS")))</f>
        <v/>
      </c>
      <c r="L195" s="6" t="str">
        <f>IF(H195&gt;Scenario!$B$11,"",IF(H$2&lt;&gt;"Ready",H$2,IF(ISNUMBER(I195),IF((I195+J195)*(1+Scenario!$B$12/12)-K195&lt;0,"INSUFFICIENT FUNDS",(I195+J195)*(1+Scenario!$B$12/12)-K195),"INSUFFICIENT FUNDS")))</f>
        <v/>
      </c>
      <c r="M195" s="6" t="str">
        <f>IF(H195&gt;Scenario!$B$11,"",IF(H$2&lt;&gt;"Ready",H$2,IF(ISNUMBER(L195),M194+K195,"INSUFFICIENT FUNDS")))</f>
        <v/>
      </c>
      <c r="N195" t="str">
        <f>IF(H195&gt;Scenario!$B$11,"",IF(H$2&lt;&gt;"Ready",H$2,IF(ISNUMBER(L195),"OK","INSUFFICIENT FUNDS")))</f>
        <v/>
      </c>
      <c r="O195">
        <v>191</v>
      </c>
      <c r="P195" s="6" t="str">
        <f>IF(O195&gt;Scenario!$B$11,"",IF(O$2&lt;&gt;"Ready",O$2,IF(U194="OK",S194,"INSUFFICIENT FUNDS")))</f>
        <v/>
      </c>
      <c r="Q195" s="6" t="str">
        <f>IF(O195&gt;Scenario!$B$11,"",IF(O$2&lt;&gt;"Ready",O$2,IF(ISNUMBER(P195),IF(AND(O195&gt;=Scenario!$B$10,MOD(O195-Scenario!$B$10,Scenario!$B$18)=0),Scenario!$B$8,0),"INSUFFICIENT FUNDS")))</f>
        <v/>
      </c>
      <c r="R195" s="6" t="str">
        <f>IF(O195&gt;Scenario!$B$11,"",IF(O$2&lt;&gt;"Ready",O$2,IF(ISNUMBER(P195),(P195+Q195)*(0+N('Option A'!$E$15)+IF(Scenario!$B$13="Gross",N('Option A'!$E$16),0))/12+((N('Option A'!$E$12)+N('Option A'!$E$13))/12+IF(AND(O195&gt;=Scenario!$B$10,MOD(O195-Scenario!$B$10,Scenario!$B$18)=0),N('Option A'!$E$17)*N('Option A'!$E$18)+N('Option A'!$E$20),0)+IF(O195=1,N('Option A'!$E$17)*N('Option A'!$E$19)+N('Option A'!$E$21),0)+IF(O195=Scenario!$B$11,N('Option A'!$E$22),0)),"INSUFFICIENT FUNDS")))</f>
        <v/>
      </c>
      <c r="S195" s="6" t="str">
        <f>IF(O195&gt;Scenario!$B$11,"",IF(O$2&lt;&gt;"Ready",O$2,IF(ISNUMBER(P195),IF((P195+Q195)*(1+Scenario!$B$12/12)-R195&lt;0,"INSUFFICIENT FUNDS",(P195+Q195)*(1+Scenario!$B$12/12)-R195),"INSUFFICIENT FUNDS")))</f>
        <v/>
      </c>
      <c r="T195" s="6" t="str">
        <f>IF(O195&gt;Scenario!$B$11,"",IF(O$2&lt;&gt;"Ready",O$2,IF(ISNUMBER(S195),T194+R195,"INSUFFICIENT FUNDS")))</f>
        <v/>
      </c>
      <c r="U195" t="str">
        <f>IF(O195&gt;Scenario!$B$11,"",IF(O$2&lt;&gt;"Ready",O$2,IF(ISNUMBER(S195),"OK","INSUFFICIENT FUNDS")))</f>
        <v/>
      </c>
      <c r="V195">
        <v>191</v>
      </c>
      <c r="W195" s="6" t="str">
        <f>IF(V195&gt;Scenario!$B$11,"",IF(V$2&lt;&gt;"Ready",V$2,IF(AB194="OK",Z194,"INSUFFICIENT FUNDS")))</f>
        <v/>
      </c>
      <c r="X195" s="6" t="str">
        <f>IF(V195&gt;Scenario!$B$11,"",IF(V$2&lt;&gt;"Ready",V$2,IF(ISNUMBER(W195),IF(AND(V195&gt;=Scenario!$B$10,MOD(V195-Scenario!$B$10,Scenario!$B$18)=0),Scenario!$B$8,0),"INSUFFICIENT FUNDS")))</f>
        <v/>
      </c>
      <c r="Y195" s="6" t="str">
        <f>IF(V195&gt;Scenario!$B$11,"",IF(V$2&lt;&gt;"Ready",V$2,IF(ISNUMBER(W195),(W195+X195)*(N('Option A'!$E$14)+N('Option A'!$E$15)+IF(Scenario!$B$13="Gross",N('Option A'!$E$16),0))/12+((N('Option A'!$E$12)+N('Option A'!$E$13))/12+IF(AND(V195&gt;=Scenario!$B$10,MOD(V195-Scenario!$B$10,Scenario!$B$18)=0),0*0+0,0)+IF(V195=1,0*0+0,0)+IF(V195=Scenario!$B$11,0,0)),"INSUFFICIENT FUNDS")))</f>
        <v/>
      </c>
      <c r="Z195" s="6" t="str">
        <f>IF(V195&gt;Scenario!$B$11,"",IF(V$2&lt;&gt;"Ready",V$2,IF(ISNUMBER(W195),IF((W195+X195)*(1+Scenario!$B$12/12)-Y195&lt;0,"INSUFFICIENT FUNDS",(W195+X195)*(1+Scenario!$B$12/12)-Y195),"INSUFFICIENT FUNDS")))</f>
        <v/>
      </c>
      <c r="AA195" s="6" t="str">
        <f>IF(V195&gt;Scenario!$B$11,"",IF(V$2&lt;&gt;"Ready",V$2,IF(ISNUMBER(Z195),AA194+Y195,"INSUFFICIENT FUNDS")))</f>
        <v/>
      </c>
      <c r="AB195" t="str">
        <f>IF(V195&gt;Scenario!$B$11,"",IF(V$2&lt;&gt;"Ready",V$2,IF(ISNUMBER(Z195),"OK","INSUFFICIENT FUNDS")))</f>
        <v/>
      </c>
      <c r="AC195">
        <v>191</v>
      </c>
      <c r="AD195" s="6" t="str">
        <f>IF(AC195&gt;Scenario!$B$11,"",IF(AC$2&lt;&gt;"Ready",AC$2,IF(AI194="OK",AG194,"INSUFFICIENT FUNDS")))</f>
        <v/>
      </c>
      <c r="AE195" s="6" t="str">
        <f>IF(AC195&gt;Scenario!$B$11,"",IF(AC$2&lt;&gt;"Ready",AC$2,IF(ISNUMBER(AD195),IF(AND(AC195&gt;=Scenario!$B$10,MOD(AC195-Scenario!$B$10,Scenario!$B$18)=0),Scenario!$B$8,0),"INSUFFICIENT FUNDS")))</f>
        <v/>
      </c>
      <c r="AF195" s="6" t="str">
        <f>IF(AC195&gt;Scenario!$B$11,"",IF(AC$2&lt;&gt;"Ready",AC$2,IF(ISNUMBER(AD195),(AD195+AE195)*(N('Option A'!$E$14)+N('Option A'!$E$15)+IF(Scenario!$B$13="Gross",0,0))/12+((N('Option A'!$E$12)+N('Option A'!$E$13))/12+IF(AND(AC195&gt;=Scenario!$B$10,MOD(AC195-Scenario!$B$10,Scenario!$B$18)=0),N('Option A'!$E$17)*N('Option A'!$E$18)+N('Option A'!$E$20),0)+IF(AC195=1,N('Option A'!$E$17)*N('Option A'!$E$19)+N('Option A'!$E$21),0)+IF(AC195=Scenario!$B$11,N('Option A'!$E$22),0)),"INSUFFICIENT FUNDS")))</f>
        <v/>
      </c>
      <c r="AG195" s="6" t="str">
        <f>IF(AC195&gt;Scenario!$B$11,"",IF(AC$2&lt;&gt;"Ready",AC$2,IF(ISNUMBER(AD195),IF((AD195+AE195)*(1+Scenario!$B$12/12)-AF195&lt;0,"INSUFFICIENT FUNDS",(AD195+AE195)*(1+Scenario!$B$12/12)-AF195),"INSUFFICIENT FUNDS")))</f>
        <v/>
      </c>
      <c r="AH195" s="6" t="str">
        <f>IF(AC195&gt;Scenario!$B$11,"",IF(AC$2&lt;&gt;"Ready",AC$2,IF(ISNUMBER(AG195),AH194+AF195,"INSUFFICIENT FUNDS")))</f>
        <v/>
      </c>
      <c r="AI195" t="str">
        <f>IF(AC195&gt;Scenario!$B$11,"",IF(AC$2&lt;&gt;"Ready",AC$2,IF(ISNUMBER(AG195),"OK","INSUFFICIENT FUNDS")))</f>
        <v/>
      </c>
      <c r="AJ195">
        <v>191</v>
      </c>
      <c r="AK195" s="6" t="str">
        <f>IF(AJ195&gt;Scenario!$B$11,"",IF(AJ$2&lt;&gt;"Ready",AJ$2,IF(AP194="OK",AN194,"INSUFFICIENT FUNDS")))</f>
        <v/>
      </c>
      <c r="AL195" s="6" t="str">
        <f>IF(AJ195&gt;Scenario!$B$11,"",IF(AJ$2&lt;&gt;"Ready",AJ$2,IF(ISNUMBER(AK195),IF(AND(AJ195&gt;=Scenario!$B$10,MOD(AJ195-Scenario!$B$10,Scenario!$B$18)=0),Scenario!$B$8,0),"INSUFFICIENT FUNDS")))</f>
        <v/>
      </c>
      <c r="AM195" s="6" t="str">
        <f>IF(AJ195&gt;Scenario!$B$11,"",IF(AJ$2&lt;&gt;"Ready",AJ$2,IF(ISNUMBER(AK195),(AK195+AL195)*(0+0+IF(Scenario!$B$13="Gross",0,0))/12+((0+0)/12+IF(AND(AJ195&gt;=Scenario!$B$10,MOD(AJ195-Scenario!$B$10,Scenario!$B$18)=0),0*0+0,0)+IF(AJ195=1,0*0+0,0)+IF(AJ195=Scenario!$B$11,0,0)),"INSUFFICIENT FUNDS")))</f>
        <v/>
      </c>
      <c r="AN195" s="6" t="str">
        <f>IF(AJ195&gt;Scenario!$B$11,"",IF(AJ$2&lt;&gt;"Ready",AJ$2,IF(ISNUMBER(AK195),IF((AK195+AL195)*(1+Scenario!$B$12/12)-AM195&lt;0,"INSUFFICIENT FUNDS",(AK195+AL195)*(1+Scenario!$B$12/12)-AM195),"INSUFFICIENT FUNDS")))</f>
        <v/>
      </c>
      <c r="AO195" s="6" t="str">
        <f>IF(AJ195&gt;Scenario!$B$11,"",IF(AJ$2&lt;&gt;"Ready",AJ$2,IF(ISNUMBER(AN195),AO194+AM195,"INSUFFICIENT FUNDS")))</f>
        <v/>
      </c>
      <c r="AP195" t="str">
        <f>IF(AJ195&gt;Scenario!$B$11,"",IF(AJ$2&lt;&gt;"Ready",AJ$2,IF(ISNUMBER(AN195),"OK","INSUFFICIENT FUNDS")))</f>
        <v/>
      </c>
    </row>
    <row r="196" spans="1:42" ht="32.1" customHeight="1" x14ac:dyDescent="0.2">
      <c r="A196">
        <v>192</v>
      </c>
      <c r="B196" s="6" t="str">
        <f>IF(A196&gt;Scenario!$B$11,"",IF(A$2&lt;&gt;"Ready",A$2,IF(G195="OK",E195,"INSUFFICIENT FUNDS")))</f>
        <v/>
      </c>
      <c r="C196" s="6" t="str">
        <f>IF(A196&gt;Scenario!$B$11,"",IF(A$2&lt;&gt;"Ready",A$2,IF(ISNUMBER(B196),IF(AND(A196&gt;=Scenario!$B$10,MOD(A196-Scenario!$B$10,Scenario!$B$18)=0),Scenario!$B$8,0),"INSUFFICIENT FUNDS")))</f>
        <v/>
      </c>
      <c r="D196" s="6" t="str">
        <f>IF(A196&gt;Scenario!$B$11,"",IF(A$2&lt;&gt;"Ready",A$2,IF(ISNUMBER(B196),(B196+C196)*(N('Option A'!$E$14)+N('Option A'!$E$15)+IF(Scenario!$B$13="Gross",N('Option A'!$E$16),0))/12+((N('Option A'!$E$12)+N('Option A'!$E$13))/12+IF(AND(A196&gt;=Scenario!$B$10,MOD(A196-Scenario!$B$10,Scenario!$B$18)=0),N('Option A'!$E$17)*N('Option A'!$E$18)+N('Option A'!$E$20),0)+IF(A196=1,N('Option A'!$E$17)*N('Option A'!$E$19)+N('Option A'!$E$21),0)+IF(A196=Scenario!$B$11,N('Option A'!$E$22),0)),"INSUFFICIENT FUNDS")))</f>
        <v/>
      </c>
      <c r="E196" s="6" t="str">
        <f>IF(A196&gt;Scenario!$B$11,"",IF(A$2&lt;&gt;"Ready",A$2,IF(ISNUMBER(B196),IF((B196+C196)*(1+Scenario!$B$12/12)-D196&lt;0,"INSUFFICIENT FUNDS",(B196+C196)*(1+Scenario!$B$12/12)-D196),"INSUFFICIENT FUNDS")))</f>
        <v/>
      </c>
      <c r="F196" s="6" t="str">
        <f>IF(A196&gt;Scenario!$B$11,"",IF(A$2&lt;&gt;"Ready",A$2,IF(ISNUMBER(E196),F195+D196,"INSUFFICIENT FUNDS")))</f>
        <v/>
      </c>
      <c r="G196" t="str">
        <f>IF(A196&gt;Scenario!$B$11,"",IF(A$2&lt;&gt;"Ready",A$2,IF(ISNUMBER(E196),"OK","INSUFFICIENT FUNDS")))</f>
        <v/>
      </c>
      <c r="H196">
        <v>192</v>
      </c>
      <c r="I196" s="6" t="str">
        <f>IF(H196&gt;Scenario!$B$11,"",IF(H$2&lt;&gt;"Ready",H$2,IF(N195="OK",L195,"INSUFFICIENT FUNDS")))</f>
        <v/>
      </c>
      <c r="J196" s="6" t="str">
        <f>IF(H196&gt;Scenario!$B$11,"",IF(H$2&lt;&gt;"Ready",H$2,IF(ISNUMBER(I196),IF(AND(H196&gt;=Scenario!$B$10,MOD(H196-Scenario!$B$10,Scenario!$B$18)=0),Scenario!$B$8,0),"INSUFFICIENT FUNDS")))</f>
        <v/>
      </c>
      <c r="K196" s="6" t="str">
        <f>IF(H196&gt;Scenario!$B$11,"",IF(H$2&lt;&gt;"Ready",H$2,IF(ISNUMBER(I196),(I196+J196)*(N('Option A'!$E$14)+N('Option A'!$E$15)+IF(Scenario!$B$13="Gross",N('Option A'!$E$16),0))/12+((0+0)/12+IF(AND(H196&gt;=Scenario!$B$10,MOD(H196-Scenario!$B$10,Scenario!$B$18)=0),N('Option A'!$E$17)*N('Option A'!$E$18)+N('Option A'!$E$20),0)+IF(H196=1,N('Option A'!$E$17)*N('Option A'!$E$19)+N('Option A'!$E$21),0)+IF(H196=Scenario!$B$11,N('Option A'!$E$22),0)),"INSUFFICIENT FUNDS")))</f>
        <v/>
      </c>
      <c r="L196" s="6" t="str">
        <f>IF(H196&gt;Scenario!$B$11,"",IF(H$2&lt;&gt;"Ready",H$2,IF(ISNUMBER(I196),IF((I196+J196)*(1+Scenario!$B$12/12)-K196&lt;0,"INSUFFICIENT FUNDS",(I196+J196)*(1+Scenario!$B$12/12)-K196),"INSUFFICIENT FUNDS")))</f>
        <v/>
      </c>
      <c r="M196" s="6" t="str">
        <f>IF(H196&gt;Scenario!$B$11,"",IF(H$2&lt;&gt;"Ready",H$2,IF(ISNUMBER(L196),M195+K196,"INSUFFICIENT FUNDS")))</f>
        <v/>
      </c>
      <c r="N196" t="str">
        <f>IF(H196&gt;Scenario!$B$11,"",IF(H$2&lt;&gt;"Ready",H$2,IF(ISNUMBER(L196),"OK","INSUFFICIENT FUNDS")))</f>
        <v/>
      </c>
      <c r="O196">
        <v>192</v>
      </c>
      <c r="P196" s="6" t="str">
        <f>IF(O196&gt;Scenario!$B$11,"",IF(O$2&lt;&gt;"Ready",O$2,IF(U195="OK",S195,"INSUFFICIENT FUNDS")))</f>
        <v/>
      </c>
      <c r="Q196" s="6" t="str">
        <f>IF(O196&gt;Scenario!$B$11,"",IF(O$2&lt;&gt;"Ready",O$2,IF(ISNUMBER(P196),IF(AND(O196&gt;=Scenario!$B$10,MOD(O196-Scenario!$B$10,Scenario!$B$18)=0),Scenario!$B$8,0),"INSUFFICIENT FUNDS")))</f>
        <v/>
      </c>
      <c r="R196" s="6" t="str">
        <f>IF(O196&gt;Scenario!$B$11,"",IF(O$2&lt;&gt;"Ready",O$2,IF(ISNUMBER(P196),(P196+Q196)*(0+N('Option A'!$E$15)+IF(Scenario!$B$13="Gross",N('Option A'!$E$16),0))/12+((N('Option A'!$E$12)+N('Option A'!$E$13))/12+IF(AND(O196&gt;=Scenario!$B$10,MOD(O196-Scenario!$B$10,Scenario!$B$18)=0),N('Option A'!$E$17)*N('Option A'!$E$18)+N('Option A'!$E$20),0)+IF(O196=1,N('Option A'!$E$17)*N('Option A'!$E$19)+N('Option A'!$E$21),0)+IF(O196=Scenario!$B$11,N('Option A'!$E$22),0)),"INSUFFICIENT FUNDS")))</f>
        <v/>
      </c>
      <c r="S196" s="6" t="str">
        <f>IF(O196&gt;Scenario!$B$11,"",IF(O$2&lt;&gt;"Ready",O$2,IF(ISNUMBER(P196),IF((P196+Q196)*(1+Scenario!$B$12/12)-R196&lt;0,"INSUFFICIENT FUNDS",(P196+Q196)*(1+Scenario!$B$12/12)-R196),"INSUFFICIENT FUNDS")))</f>
        <v/>
      </c>
      <c r="T196" s="6" t="str">
        <f>IF(O196&gt;Scenario!$B$11,"",IF(O$2&lt;&gt;"Ready",O$2,IF(ISNUMBER(S196),T195+R196,"INSUFFICIENT FUNDS")))</f>
        <v/>
      </c>
      <c r="U196" t="str">
        <f>IF(O196&gt;Scenario!$B$11,"",IF(O$2&lt;&gt;"Ready",O$2,IF(ISNUMBER(S196),"OK","INSUFFICIENT FUNDS")))</f>
        <v/>
      </c>
      <c r="V196">
        <v>192</v>
      </c>
      <c r="W196" s="6" t="str">
        <f>IF(V196&gt;Scenario!$B$11,"",IF(V$2&lt;&gt;"Ready",V$2,IF(AB195="OK",Z195,"INSUFFICIENT FUNDS")))</f>
        <v/>
      </c>
      <c r="X196" s="6" t="str">
        <f>IF(V196&gt;Scenario!$B$11,"",IF(V$2&lt;&gt;"Ready",V$2,IF(ISNUMBER(W196),IF(AND(V196&gt;=Scenario!$B$10,MOD(V196-Scenario!$B$10,Scenario!$B$18)=0),Scenario!$B$8,0),"INSUFFICIENT FUNDS")))</f>
        <v/>
      </c>
      <c r="Y196" s="6" t="str">
        <f>IF(V196&gt;Scenario!$B$11,"",IF(V$2&lt;&gt;"Ready",V$2,IF(ISNUMBER(W196),(W196+X196)*(N('Option A'!$E$14)+N('Option A'!$E$15)+IF(Scenario!$B$13="Gross",N('Option A'!$E$16),0))/12+((N('Option A'!$E$12)+N('Option A'!$E$13))/12+IF(AND(V196&gt;=Scenario!$B$10,MOD(V196-Scenario!$B$10,Scenario!$B$18)=0),0*0+0,0)+IF(V196=1,0*0+0,0)+IF(V196=Scenario!$B$11,0,0)),"INSUFFICIENT FUNDS")))</f>
        <v/>
      </c>
      <c r="Z196" s="6" t="str">
        <f>IF(V196&gt;Scenario!$B$11,"",IF(V$2&lt;&gt;"Ready",V$2,IF(ISNUMBER(W196),IF((W196+X196)*(1+Scenario!$B$12/12)-Y196&lt;0,"INSUFFICIENT FUNDS",(W196+X196)*(1+Scenario!$B$12/12)-Y196),"INSUFFICIENT FUNDS")))</f>
        <v/>
      </c>
      <c r="AA196" s="6" t="str">
        <f>IF(V196&gt;Scenario!$B$11,"",IF(V$2&lt;&gt;"Ready",V$2,IF(ISNUMBER(Z196),AA195+Y196,"INSUFFICIENT FUNDS")))</f>
        <v/>
      </c>
      <c r="AB196" t="str">
        <f>IF(V196&gt;Scenario!$B$11,"",IF(V$2&lt;&gt;"Ready",V$2,IF(ISNUMBER(Z196),"OK","INSUFFICIENT FUNDS")))</f>
        <v/>
      </c>
      <c r="AC196">
        <v>192</v>
      </c>
      <c r="AD196" s="6" t="str">
        <f>IF(AC196&gt;Scenario!$B$11,"",IF(AC$2&lt;&gt;"Ready",AC$2,IF(AI195="OK",AG195,"INSUFFICIENT FUNDS")))</f>
        <v/>
      </c>
      <c r="AE196" s="6" t="str">
        <f>IF(AC196&gt;Scenario!$B$11,"",IF(AC$2&lt;&gt;"Ready",AC$2,IF(ISNUMBER(AD196),IF(AND(AC196&gt;=Scenario!$B$10,MOD(AC196-Scenario!$B$10,Scenario!$B$18)=0),Scenario!$B$8,0),"INSUFFICIENT FUNDS")))</f>
        <v/>
      </c>
      <c r="AF196" s="6" t="str">
        <f>IF(AC196&gt;Scenario!$B$11,"",IF(AC$2&lt;&gt;"Ready",AC$2,IF(ISNUMBER(AD196),(AD196+AE196)*(N('Option A'!$E$14)+N('Option A'!$E$15)+IF(Scenario!$B$13="Gross",0,0))/12+((N('Option A'!$E$12)+N('Option A'!$E$13))/12+IF(AND(AC196&gt;=Scenario!$B$10,MOD(AC196-Scenario!$B$10,Scenario!$B$18)=0),N('Option A'!$E$17)*N('Option A'!$E$18)+N('Option A'!$E$20),0)+IF(AC196=1,N('Option A'!$E$17)*N('Option A'!$E$19)+N('Option A'!$E$21),0)+IF(AC196=Scenario!$B$11,N('Option A'!$E$22),0)),"INSUFFICIENT FUNDS")))</f>
        <v/>
      </c>
      <c r="AG196" s="6" t="str">
        <f>IF(AC196&gt;Scenario!$B$11,"",IF(AC$2&lt;&gt;"Ready",AC$2,IF(ISNUMBER(AD196),IF((AD196+AE196)*(1+Scenario!$B$12/12)-AF196&lt;0,"INSUFFICIENT FUNDS",(AD196+AE196)*(1+Scenario!$B$12/12)-AF196),"INSUFFICIENT FUNDS")))</f>
        <v/>
      </c>
      <c r="AH196" s="6" t="str">
        <f>IF(AC196&gt;Scenario!$B$11,"",IF(AC$2&lt;&gt;"Ready",AC$2,IF(ISNUMBER(AG196),AH195+AF196,"INSUFFICIENT FUNDS")))</f>
        <v/>
      </c>
      <c r="AI196" t="str">
        <f>IF(AC196&gt;Scenario!$B$11,"",IF(AC$2&lt;&gt;"Ready",AC$2,IF(ISNUMBER(AG196),"OK","INSUFFICIENT FUNDS")))</f>
        <v/>
      </c>
      <c r="AJ196">
        <v>192</v>
      </c>
      <c r="AK196" s="6" t="str">
        <f>IF(AJ196&gt;Scenario!$B$11,"",IF(AJ$2&lt;&gt;"Ready",AJ$2,IF(AP195="OK",AN195,"INSUFFICIENT FUNDS")))</f>
        <v/>
      </c>
      <c r="AL196" s="6" t="str">
        <f>IF(AJ196&gt;Scenario!$B$11,"",IF(AJ$2&lt;&gt;"Ready",AJ$2,IF(ISNUMBER(AK196),IF(AND(AJ196&gt;=Scenario!$B$10,MOD(AJ196-Scenario!$B$10,Scenario!$B$18)=0),Scenario!$B$8,0),"INSUFFICIENT FUNDS")))</f>
        <v/>
      </c>
      <c r="AM196" s="6" t="str">
        <f>IF(AJ196&gt;Scenario!$B$11,"",IF(AJ$2&lt;&gt;"Ready",AJ$2,IF(ISNUMBER(AK196),(AK196+AL196)*(0+0+IF(Scenario!$B$13="Gross",0,0))/12+((0+0)/12+IF(AND(AJ196&gt;=Scenario!$B$10,MOD(AJ196-Scenario!$B$10,Scenario!$B$18)=0),0*0+0,0)+IF(AJ196=1,0*0+0,0)+IF(AJ196=Scenario!$B$11,0,0)),"INSUFFICIENT FUNDS")))</f>
        <v/>
      </c>
      <c r="AN196" s="6" t="str">
        <f>IF(AJ196&gt;Scenario!$B$11,"",IF(AJ$2&lt;&gt;"Ready",AJ$2,IF(ISNUMBER(AK196),IF((AK196+AL196)*(1+Scenario!$B$12/12)-AM196&lt;0,"INSUFFICIENT FUNDS",(AK196+AL196)*(1+Scenario!$B$12/12)-AM196),"INSUFFICIENT FUNDS")))</f>
        <v/>
      </c>
      <c r="AO196" s="6" t="str">
        <f>IF(AJ196&gt;Scenario!$B$11,"",IF(AJ$2&lt;&gt;"Ready",AJ$2,IF(ISNUMBER(AN196),AO195+AM196,"INSUFFICIENT FUNDS")))</f>
        <v/>
      </c>
      <c r="AP196" t="str">
        <f>IF(AJ196&gt;Scenario!$B$11,"",IF(AJ$2&lt;&gt;"Ready",AJ$2,IF(ISNUMBER(AN196),"OK","INSUFFICIENT FUNDS")))</f>
        <v/>
      </c>
    </row>
    <row r="197" spans="1:42" ht="32.1" customHeight="1" x14ac:dyDescent="0.2">
      <c r="A197">
        <v>193</v>
      </c>
      <c r="B197" s="6" t="str">
        <f>IF(A197&gt;Scenario!$B$11,"",IF(A$2&lt;&gt;"Ready",A$2,IF(G196="OK",E196,"INSUFFICIENT FUNDS")))</f>
        <v/>
      </c>
      <c r="C197" s="6" t="str">
        <f>IF(A197&gt;Scenario!$B$11,"",IF(A$2&lt;&gt;"Ready",A$2,IF(ISNUMBER(B197),IF(AND(A197&gt;=Scenario!$B$10,MOD(A197-Scenario!$B$10,Scenario!$B$18)=0),Scenario!$B$8,0),"INSUFFICIENT FUNDS")))</f>
        <v/>
      </c>
      <c r="D197" s="6" t="str">
        <f>IF(A197&gt;Scenario!$B$11,"",IF(A$2&lt;&gt;"Ready",A$2,IF(ISNUMBER(B197),(B197+C197)*(N('Option A'!$E$14)+N('Option A'!$E$15)+IF(Scenario!$B$13="Gross",N('Option A'!$E$16),0))/12+((N('Option A'!$E$12)+N('Option A'!$E$13))/12+IF(AND(A197&gt;=Scenario!$B$10,MOD(A197-Scenario!$B$10,Scenario!$B$18)=0),N('Option A'!$E$17)*N('Option A'!$E$18)+N('Option A'!$E$20),0)+IF(A197=1,N('Option A'!$E$17)*N('Option A'!$E$19)+N('Option A'!$E$21),0)+IF(A197=Scenario!$B$11,N('Option A'!$E$22),0)),"INSUFFICIENT FUNDS")))</f>
        <v/>
      </c>
      <c r="E197" s="6" t="str">
        <f>IF(A197&gt;Scenario!$B$11,"",IF(A$2&lt;&gt;"Ready",A$2,IF(ISNUMBER(B197),IF((B197+C197)*(1+Scenario!$B$12/12)-D197&lt;0,"INSUFFICIENT FUNDS",(B197+C197)*(1+Scenario!$B$12/12)-D197),"INSUFFICIENT FUNDS")))</f>
        <v/>
      </c>
      <c r="F197" s="6" t="str">
        <f>IF(A197&gt;Scenario!$B$11,"",IF(A$2&lt;&gt;"Ready",A$2,IF(ISNUMBER(E197),F196+D197,"INSUFFICIENT FUNDS")))</f>
        <v/>
      </c>
      <c r="G197" t="str">
        <f>IF(A197&gt;Scenario!$B$11,"",IF(A$2&lt;&gt;"Ready",A$2,IF(ISNUMBER(E197),"OK","INSUFFICIENT FUNDS")))</f>
        <v/>
      </c>
      <c r="H197">
        <v>193</v>
      </c>
      <c r="I197" s="6" t="str">
        <f>IF(H197&gt;Scenario!$B$11,"",IF(H$2&lt;&gt;"Ready",H$2,IF(N196="OK",L196,"INSUFFICIENT FUNDS")))</f>
        <v/>
      </c>
      <c r="J197" s="6" t="str">
        <f>IF(H197&gt;Scenario!$B$11,"",IF(H$2&lt;&gt;"Ready",H$2,IF(ISNUMBER(I197),IF(AND(H197&gt;=Scenario!$B$10,MOD(H197-Scenario!$B$10,Scenario!$B$18)=0),Scenario!$B$8,0),"INSUFFICIENT FUNDS")))</f>
        <v/>
      </c>
      <c r="K197" s="6" t="str">
        <f>IF(H197&gt;Scenario!$B$11,"",IF(H$2&lt;&gt;"Ready",H$2,IF(ISNUMBER(I197),(I197+J197)*(N('Option A'!$E$14)+N('Option A'!$E$15)+IF(Scenario!$B$13="Gross",N('Option A'!$E$16),0))/12+((0+0)/12+IF(AND(H197&gt;=Scenario!$B$10,MOD(H197-Scenario!$B$10,Scenario!$B$18)=0),N('Option A'!$E$17)*N('Option A'!$E$18)+N('Option A'!$E$20),0)+IF(H197=1,N('Option A'!$E$17)*N('Option A'!$E$19)+N('Option A'!$E$21),0)+IF(H197=Scenario!$B$11,N('Option A'!$E$22),0)),"INSUFFICIENT FUNDS")))</f>
        <v/>
      </c>
      <c r="L197" s="6" t="str">
        <f>IF(H197&gt;Scenario!$B$11,"",IF(H$2&lt;&gt;"Ready",H$2,IF(ISNUMBER(I197),IF((I197+J197)*(1+Scenario!$B$12/12)-K197&lt;0,"INSUFFICIENT FUNDS",(I197+J197)*(1+Scenario!$B$12/12)-K197),"INSUFFICIENT FUNDS")))</f>
        <v/>
      </c>
      <c r="M197" s="6" t="str">
        <f>IF(H197&gt;Scenario!$B$11,"",IF(H$2&lt;&gt;"Ready",H$2,IF(ISNUMBER(L197),M196+K197,"INSUFFICIENT FUNDS")))</f>
        <v/>
      </c>
      <c r="N197" t="str">
        <f>IF(H197&gt;Scenario!$B$11,"",IF(H$2&lt;&gt;"Ready",H$2,IF(ISNUMBER(L197),"OK","INSUFFICIENT FUNDS")))</f>
        <v/>
      </c>
      <c r="O197">
        <v>193</v>
      </c>
      <c r="P197" s="6" t="str">
        <f>IF(O197&gt;Scenario!$B$11,"",IF(O$2&lt;&gt;"Ready",O$2,IF(U196="OK",S196,"INSUFFICIENT FUNDS")))</f>
        <v/>
      </c>
      <c r="Q197" s="6" t="str">
        <f>IF(O197&gt;Scenario!$B$11,"",IF(O$2&lt;&gt;"Ready",O$2,IF(ISNUMBER(P197),IF(AND(O197&gt;=Scenario!$B$10,MOD(O197-Scenario!$B$10,Scenario!$B$18)=0),Scenario!$B$8,0),"INSUFFICIENT FUNDS")))</f>
        <v/>
      </c>
      <c r="R197" s="6" t="str">
        <f>IF(O197&gt;Scenario!$B$11,"",IF(O$2&lt;&gt;"Ready",O$2,IF(ISNUMBER(P197),(P197+Q197)*(0+N('Option A'!$E$15)+IF(Scenario!$B$13="Gross",N('Option A'!$E$16),0))/12+((N('Option A'!$E$12)+N('Option A'!$E$13))/12+IF(AND(O197&gt;=Scenario!$B$10,MOD(O197-Scenario!$B$10,Scenario!$B$18)=0),N('Option A'!$E$17)*N('Option A'!$E$18)+N('Option A'!$E$20),0)+IF(O197=1,N('Option A'!$E$17)*N('Option A'!$E$19)+N('Option A'!$E$21),0)+IF(O197=Scenario!$B$11,N('Option A'!$E$22),0)),"INSUFFICIENT FUNDS")))</f>
        <v/>
      </c>
      <c r="S197" s="6" t="str">
        <f>IF(O197&gt;Scenario!$B$11,"",IF(O$2&lt;&gt;"Ready",O$2,IF(ISNUMBER(P197),IF((P197+Q197)*(1+Scenario!$B$12/12)-R197&lt;0,"INSUFFICIENT FUNDS",(P197+Q197)*(1+Scenario!$B$12/12)-R197),"INSUFFICIENT FUNDS")))</f>
        <v/>
      </c>
      <c r="T197" s="6" t="str">
        <f>IF(O197&gt;Scenario!$B$11,"",IF(O$2&lt;&gt;"Ready",O$2,IF(ISNUMBER(S197),T196+R197,"INSUFFICIENT FUNDS")))</f>
        <v/>
      </c>
      <c r="U197" t="str">
        <f>IF(O197&gt;Scenario!$B$11,"",IF(O$2&lt;&gt;"Ready",O$2,IF(ISNUMBER(S197),"OK","INSUFFICIENT FUNDS")))</f>
        <v/>
      </c>
      <c r="V197">
        <v>193</v>
      </c>
      <c r="W197" s="6" t="str">
        <f>IF(V197&gt;Scenario!$B$11,"",IF(V$2&lt;&gt;"Ready",V$2,IF(AB196="OK",Z196,"INSUFFICIENT FUNDS")))</f>
        <v/>
      </c>
      <c r="X197" s="6" t="str">
        <f>IF(V197&gt;Scenario!$B$11,"",IF(V$2&lt;&gt;"Ready",V$2,IF(ISNUMBER(W197),IF(AND(V197&gt;=Scenario!$B$10,MOD(V197-Scenario!$B$10,Scenario!$B$18)=0),Scenario!$B$8,0),"INSUFFICIENT FUNDS")))</f>
        <v/>
      </c>
      <c r="Y197" s="6" t="str">
        <f>IF(V197&gt;Scenario!$B$11,"",IF(V$2&lt;&gt;"Ready",V$2,IF(ISNUMBER(W197),(W197+X197)*(N('Option A'!$E$14)+N('Option A'!$E$15)+IF(Scenario!$B$13="Gross",N('Option A'!$E$16),0))/12+((N('Option A'!$E$12)+N('Option A'!$E$13))/12+IF(AND(V197&gt;=Scenario!$B$10,MOD(V197-Scenario!$B$10,Scenario!$B$18)=0),0*0+0,0)+IF(V197=1,0*0+0,0)+IF(V197=Scenario!$B$11,0,0)),"INSUFFICIENT FUNDS")))</f>
        <v/>
      </c>
      <c r="Z197" s="6" t="str">
        <f>IF(V197&gt;Scenario!$B$11,"",IF(V$2&lt;&gt;"Ready",V$2,IF(ISNUMBER(W197),IF((W197+X197)*(1+Scenario!$B$12/12)-Y197&lt;0,"INSUFFICIENT FUNDS",(W197+X197)*(1+Scenario!$B$12/12)-Y197),"INSUFFICIENT FUNDS")))</f>
        <v/>
      </c>
      <c r="AA197" s="6" t="str">
        <f>IF(V197&gt;Scenario!$B$11,"",IF(V$2&lt;&gt;"Ready",V$2,IF(ISNUMBER(Z197),AA196+Y197,"INSUFFICIENT FUNDS")))</f>
        <v/>
      </c>
      <c r="AB197" t="str">
        <f>IF(V197&gt;Scenario!$B$11,"",IF(V$2&lt;&gt;"Ready",V$2,IF(ISNUMBER(Z197),"OK","INSUFFICIENT FUNDS")))</f>
        <v/>
      </c>
      <c r="AC197">
        <v>193</v>
      </c>
      <c r="AD197" s="6" t="str">
        <f>IF(AC197&gt;Scenario!$B$11,"",IF(AC$2&lt;&gt;"Ready",AC$2,IF(AI196="OK",AG196,"INSUFFICIENT FUNDS")))</f>
        <v/>
      </c>
      <c r="AE197" s="6" t="str">
        <f>IF(AC197&gt;Scenario!$B$11,"",IF(AC$2&lt;&gt;"Ready",AC$2,IF(ISNUMBER(AD197),IF(AND(AC197&gt;=Scenario!$B$10,MOD(AC197-Scenario!$B$10,Scenario!$B$18)=0),Scenario!$B$8,0),"INSUFFICIENT FUNDS")))</f>
        <v/>
      </c>
      <c r="AF197" s="6" t="str">
        <f>IF(AC197&gt;Scenario!$B$11,"",IF(AC$2&lt;&gt;"Ready",AC$2,IF(ISNUMBER(AD197),(AD197+AE197)*(N('Option A'!$E$14)+N('Option A'!$E$15)+IF(Scenario!$B$13="Gross",0,0))/12+((N('Option A'!$E$12)+N('Option A'!$E$13))/12+IF(AND(AC197&gt;=Scenario!$B$10,MOD(AC197-Scenario!$B$10,Scenario!$B$18)=0),N('Option A'!$E$17)*N('Option A'!$E$18)+N('Option A'!$E$20),0)+IF(AC197=1,N('Option A'!$E$17)*N('Option A'!$E$19)+N('Option A'!$E$21),0)+IF(AC197=Scenario!$B$11,N('Option A'!$E$22),0)),"INSUFFICIENT FUNDS")))</f>
        <v/>
      </c>
      <c r="AG197" s="6" t="str">
        <f>IF(AC197&gt;Scenario!$B$11,"",IF(AC$2&lt;&gt;"Ready",AC$2,IF(ISNUMBER(AD197),IF((AD197+AE197)*(1+Scenario!$B$12/12)-AF197&lt;0,"INSUFFICIENT FUNDS",(AD197+AE197)*(1+Scenario!$B$12/12)-AF197),"INSUFFICIENT FUNDS")))</f>
        <v/>
      </c>
      <c r="AH197" s="6" t="str">
        <f>IF(AC197&gt;Scenario!$B$11,"",IF(AC$2&lt;&gt;"Ready",AC$2,IF(ISNUMBER(AG197),AH196+AF197,"INSUFFICIENT FUNDS")))</f>
        <v/>
      </c>
      <c r="AI197" t="str">
        <f>IF(AC197&gt;Scenario!$B$11,"",IF(AC$2&lt;&gt;"Ready",AC$2,IF(ISNUMBER(AG197),"OK","INSUFFICIENT FUNDS")))</f>
        <v/>
      </c>
      <c r="AJ197">
        <v>193</v>
      </c>
      <c r="AK197" s="6" t="str">
        <f>IF(AJ197&gt;Scenario!$B$11,"",IF(AJ$2&lt;&gt;"Ready",AJ$2,IF(AP196="OK",AN196,"INSUFFICIENT FUNDS")))</f>
        <v/>
      </c>
      <c r="AL197" s="6" t="str">
        <f>IF(AJ197&gt;Scenario!$B$11,"",IF(AJ$2&lt;&gt;"Ready",AJ$2,IF(ISNUMBER(AK197),IF(AND(AJ197&gt;=Scenario!$B$10,MOD(AJ197-Scenario!$B$10,Scenario!$B$18)=0),Scenario!$B$8,0),"INSUFFICIENT FUNDS")))</f>
        <v/>
      </c>
      <c r="AM197" s="6" t="str">
        <f>IF(AJ197&gt;Scenario!$B$11,"",IF(AJ$2&lt;&gt;"Ready",AJ$2,IF(ISNUMBER(AK197),(AK197+AL197)*(0+0+IF(Scenario!$B$13="Gross",0,0))/12+((0+0)/12+IF(AND(AJ197&gt;=Scenario!$B$10,MOD(AJ197-Scenario!$B$10,Scenario!$B$18)=0),0*0+0,0)+IF(AJ197=1,0*0+0,0)+IF(AJ197=Scenario!$B$11,0,0)),"INSUFFICIENT FUNDS")))</f>
        <v/>
      </c>
      <c r="AN197" s="6" t="str">
        <f>IF(AJ197&gt;Scenario!$B$11,"",IF(AJ$2&lt;&gt;"Ready",AJ$2,IF(ISNUMBER(AK197),IF((AK197+AL197)*(1+Scenario!$B$12/12)-AM197&lt;0,"INSUFFICIENT FUNDS",(AK197+AL197)*(1+Scenario!$B$12/12)-AM197),"INSUFFICIENT FUNDS")))</f>
        <v/>
      </c>
      <c r="AO197" s="6" t="str">
        <f>IF(AJ197&gt;Scenario!$B$11,"",IF(AJ$2&lt;&gt;"Ready",AJ$2,IF(ISNUMBER(AN197),AO196+AM197,"INSUFFICIENT FUNDS")))</f>
        <v/>
      </c>
      <c r="AP197" t="str">
        <f>IF(AJ197&gt;Scenario!$B$11,"",IF(AJ$2&lt;&gt;"Ready",AJ$2,IF(ISNUMBER(AN197),"OK","INSUFFICIENT FUNDS")))</f>
        <v/>
      </c>
    </row>
    <row r="198" spans="1:42" ht="32.1" customHeight="1" x14ac:dyDescent="0.2">
      <c r="A198">
        <v>194</v>
      </c>
      <c r="B198" s="6" t="str">
        <f>IF(A198&gt;Scenario!$B$11,"",IF(A$2&lt;&gt;"Ready",A$2,IF(G197="OK",E197,"INSUFFICIENT FUNDS")))</f>
        <v/>
      </c>
      <c r="C198" s="6" t="str">
        <f>IF(A198&gt;Scenario!$B$11,"",IF(A$2&lt;&gt;"Ready",A$2,IF(ISNUMBER(B198),IF(AND(A198&gt;=Scenario!$B$10,MOD(A198-Scenario!$B$10,Scenario!$B$18)=0),Scenario!$B$8,0),"INSUFFICIENT FUNDS")))</f>
        <v/>
      </c>
      <c r="D198" s="6" t="str">
        <f>IF(A198&gt;Scenario!$B$11,"",IF(A$2&lt;&gt;"Ready",A$2,IF(ISNUMBER(B198),(B198+C198)*(N('Option A'!$E$14)+N('Option A'!$E$15)+IF(Scenario!$B$13="Gross",N('Option A'!$E$16),0))/12+((N('Option A'!$E$12)+N('Option A'!$E$13))/12+IF(AND(A198&gt;=Scenario!$B$10,MOD(A198-Scenario!$B$10,Scenario!$B$18)=0),N('Option A'!$E$17)*N('Option A'!$E$18)+N('Option A'!$E$20),0)+IF(A198=1,N('Option A'!$E$17)*N('Option A'!$E$19)+N('Option A'!$E$21),0)+IF(A198=Scenario!$B$11,N('Option A'!$E$22),0)),"INSUFFICIENT FUNDS")))</f>
        <v/>
      </c>
      <c r="E198" s="6" t="str">
        <f>IF(A198&gt;Scenario!$B$11,"",IF(A$2&lt;&gt;"Ready",A$2,IF(ISNUMBER(B198),IF((B198+C198)*(1+Scenario!$B$12/12)-D198&lt;0,"INSUFFICIENT FUNDS",(B198+C198)*(1+Scenario!$B$12/12)-D198),"INSUFFICIENT FUNDS")))</f>
        <v/>
      </c>
      <c r="F198" s="6" t="str">
        <f>IF(A198&gt;Scenario!$B$11,"",IF(A$2&lt;&gt;"Ready",A$2,IF(ISNUMBER(E198),F197+D198,"INSUFFICIENT FUNDS")))</f>
        <v/>
      </c>
      <c r="G198" t="str">
        <f>IF(A198&gt;Scenario!$B$11,"",IF(A$2&lt;&gt;"Ready",A$2,IF(ISNUMBER(E198),"OK","INSUFFICIENT FUNDS")))</f>
        <v/>
      </c>
      <c r="H198">
        <v>194</v>
      </c>
      <c r="I198" s="6" t="str">
        <f>IF(H198&gt;Scenario!$B$11,"",IF(H$2&lt;&gt;"Ready",H$2,IF(N197="OK",L197,"INSUFFICIENT FUNDS")))</f>
        <v/>
      </c>
      <c r="J198" s="6" t="str">
        <f>IF(H198&gt;Scenario!$B$11,"",IF(H$2&lt;&gt;"Ready",H$2,IF(ISNUMBER(I198),IF(AND(H198&gt;=Scenario!$B$10,MOD(H198-Scenario!$B$10,Scenario!$B$18)=0),Scenario!$B$8,0),"INSUFFICIENT FUNDS")))</f>
        <v/>
      </c>
      <c r="K198" s="6" t="str">
        <f>IF(H198&gt;Scenario!$B$11,"",IF(H$2&lt;&gt;"Ready",H$2,IF(ISNUMBER(I198),(I198+J198)*(N('Option A'!$E$14)+N('Option A'!$E$15)+IF(Scenario!$B$13="Gross",N('Option A'!$E$16),0))/12+((0+0)/12+IF(AND(H198&gt;=Scenario!$B$10,MOD(H198-Scenario!$B$10,Scenario!$B$18)=0),N('Option A'!$E$17)*N('Option A'!$E$18)+N('Option A'!$E$20),0)+IF(H198=1,N('Option A'!$E$17)*N('Option A'!$E$19)+N('Option A'!$E$21),0)+IF(H198=Scenario!$B$11,N('Option A'!$E$22),0)),"INSUFFICIENT FUNDS")))</f>
        <v/>
      </c>
      <c r="L198" s="6" t="str">
        <f>IF(H198&gt;Scenario!$B$11,"",IF(H$2&lt;&gt;"Ready",H$2,IF(ISNUMBER(I198),IF((I198+J198)*(1+Scenario!$B$12/12)-K198&lt;0,"INSUFFICIENT FUNDS",(I198+J198)*(1+Scenario!$B$12/12)-K198),"INSUFFICIENT FUNDS")))</f>
        <v/>
      </c>
      <c r="M198" s="6" t="str">
        <f>IF(H198&gt;Scenario!$B$11,"",IF(H$2&lt;&gt;"Ready",H$2,IF(ISNUMBER(L198),M197+K198,"INSUFFICIENT FUNDS")))</f>
        <v/>
      </c>
      <c r="N198" t="str">
        <f>IF(H198&gt;Scenario!$B$11,"",IF(H$2&lt;&gt;"Ready",H$2,IF(ISNUMBER(L198),"OK","INSUFFICIENT FUNDS")))</f>
        <v/>
      </c>
      <c r="O198">
        <v>194</v>
      </c>
      <c r="P198" s="6" t="str">
        <f>IF(O198&gt;Scenario!$B$11,"",IF(O$2&lt;&gt;"Ready",O$2,IF(U197="OK",S197,"INSUFFICIENT FUNDS")))</f>
        <v/>
      </c>
      <c r="Q198" s="6" t="str">
        <f>IF(O198&gt;Scenario!$B$11,"",IF(O$2&lt;&gt;"Ready",O$2,IF(ISNUMBER(P198),IF(AND(O198&gt;=Scenario!$B$10,MOD(O198-Scenario!$B$10,Scenario!$B$18)=0),Scenario!$B$8,0),"INSUFFICIENT FUNDS")))</f>
        <v/>
      </c>
      <c r="R198" s="6" t="str">
        <f>IF(O198&gt;Scenario!$B$11,"",IF(O$2&lt;&gt;"Ready",O$2,IF(ISNUMBER(P198),(P198+Q198)*(0+N('Option A'!$E$15)+IF(Scenario!$B$13="Gross",N('Option A'!$E$16),0))/12+((N('Option A'!$E$12)+N('Option A'!$E$13))/12+IF(AND(O198&gt;=Scenario!$B$10,MOD(O198-Scenario!$B$10,Scenario!$B$18)=0),N('Option A'!$E$17)*N('Option A'!$E$18)+N('Option A'!$E$20),0)+IF(O198=1,N('Option A'!$E$17)*N('Option A'!$E$19)+N('Option A'!$E$21),0)+IF(O198=Scenario!$B$11,N('Option A'!$E$22),0)),"INSUFFICIENT FUNDS")))</f>
        <v/>
      </c>
      <c r="S198" s="6" t="str">
        <f>IF(O198&gt;Scenario!$B$11,"",IF(O$2&lt;&gt;"Ready",O$2,IF(ISNUMBER(P198),IF((P198+Q198)*(1+Scenario!$B$12/12)-R198&lt;0,"INSUFFICIENT FUNDS",(P198+Q198)*(1+Scenario!$B$12/12)-R198),"INSUFFICIENT FUNDS")))</f>
        <v/>
      </c>
      <c r="T198" s="6" t="str">
        <f>IF(O198&gt;Scenario!$B$11,"",IF(O$2&lt;&gt;"Ready",O$2,IF(ISNUMBER(S198),T197+R198,"INSUFFICIENT FUNDS")))</f>
        <v/>
      </c>
      <c r="U198" t="str">
        <f>IF(O198&gt;Scenario!$B$11,"",IF(O$2&lt;&gt;"Ready",O$2,IF(ISNUMBER(S198),"OK","INSUFFICIENT FUNDS")))</f>
        <v/>
      </c>
      <c r="V198">
        <v>194</v>
      </c>
      <c r="W198" s="6" t="str">
        <f>IF(V198&gt;Scenario!$B$11,"",IF(V$2&lt;&gt;"Ready",V$2,IF(AB197="OK",Z197,"INSUFFICIENT FUNDS")))</f>
        <v/>
      </c>
      <c r="X198" s="6" t="str">
        <f>IF(V198&gt;Scenario!$B$11,"",IF(V$2&lt;&gt;"Ready",V$2,IF(ISNUMBER(W198),IF(AND(V198&gt;=Scenario!$B$10,MOD(V198-Scenario!$B$10,Scenario!$B$18)=0),Scenario!$B$8,0),"INSUFFICIENT FUNDS")))</f>
        <v/>
      </c>
      <c r="Y198" s="6" t="str">
        <f>IF(V198&gt;Scenario!$B$11,"",IF(V$2&lt;&gt;"Ready",V$2,IF(ISNUMBER(W198),(W198+X198)*(N('Option A'!$E$14)+N('Option A'!$E$15)+IF(Scenario!$B$13="Gross",N('Option A'!$E$16),0))/12+((N('Option A'!$E$12)+N('Option A'!$E$13))/12+IF(AND(V198&gt;=Scenario!$B$10,MOD(V198-Scenario!$B$10,Scenario!$B$18)=0),0*0+0,0)+IF(V198=1,0*0+0,0)+IF(V198=Scenario!$B$11,0,0)),"INSUFFICIENT FUNDS")))</f>
        <v/>
      </c>
      <c r="Z198" s="6" t="str">
        <f>IF(V198&gt;Scenario!$B$11,"",IF(V$2&lt;&gt;"Ready",V$2,IF(ISNUMBER(W198),IF((W198+X198)*(1+Scenario!$B$12/12)-Y198&lt;0,"INSUFFICIENT FUNDS",(W198+X198)*(1+Scenario!$B$12/12)-Y198),"INSUFFICIENT FUNDS")))</f>
        <v/>
      </c>
      <c r="AA198" s="6" t="str">
        <f>IF(V198&gt;Scenario!$B$11,"",IF(V$2&lt;&gt;"Ready",V$2,IF(ISNUMBER(Z198),AA197+Y198,"INSUFFICIENT FUNDS")))</f>
        <v/>
      </c>
      <c r="AB198" t="str">
        <f>IF(V198&gt;Scenario!$B$11,"",IF(V$2&lt;&gt;"Ready",V$2,IF(ISNUMBER(Z198),"OK","INSUFFICIENT FUNDS")))</f>
        <v/>
      </c>
      <c r="AC198">
        <v>194</v>
      </c>
      <c r="AD198" s="6" t="str">
        <f>IF(AC198&gt;Scenario!$B$11,"",IF(AC$2&lt;&gt;"Ready",AC$2,IF(AI197="OK",AG197,"INSUFFICIENT FUNDS")))</f>
        <v/>
      </c>
      <c r="AE198" s="6" t="str">
        <f>IF(AC198&gt;Scenario!$B$11,"",IF(AC$2&lt;&gt;"Ready",AC$2,IF(ISNUMBER(AD198),IF(AND(AC198&gt;=Scenario!$B$10,MOD(AC198-Scenario!$B$10,Scenario!$B$18)=0),Scenario!$B$8,0),"INSUFFICIENT FUNDS")))</f>
        <v/>
      </c>
      <c r="AF198" s="6" t="str">
        <f>IF(AC198&gt;Scenario!$B$11,"",IF(AC$2&lt;&gt;"Ready",AC$2,IF(ISNUMBER(AD198),(AD198+AE198)*(N('Option A'!$E$14)+N('Option A'!$E$15)+IF(Scenario!$B$13="Gross",0,0))/12+((N('Option A'!$E$12)+N('Option A'!$E$13))/12+IF(AND(AC198&gt;=Scenario!$B$10,MOD(AC198-Scenario!$B$10,Scenario!$B$18)=0),N('Option A'!$E$17)*N('Option A'!$E$18)+N('Option A'!$E$20),0)+IF(AC198=1,N('Option A'!$E$17)*N('Option A'!$E$19)+N('Option A'!$E$21),0)+IF(AC198=Scenario!$B$11,N('Option A'!$E$22),0)),"INSUFFICIENT FUNDS")))</f>
        <v/>
      </c>
      <c r="AG198" s="6" t="str">
        <f>IF(AC198&gt;Scenario!$B$11,"",IF(AC$2&lt;&gt;"Ready",AC$2,IF(ISNUMBER(AD198),IF((AD198+AE198)*(1+Scenario!$B$12/12)-AF198&lt;0,"INSUFFICIENT FUNDS",(AD198+AE198)*(1+Scenario!$B$12/12)-AF198),"INSUFFICIENT FUNDS")))</f>
        <v/>
      </c>
      <c r="AH198" s="6" t="str">
        <f>IF(AC198&gt;Scenario!$B$11,"",IF(AC$2&lt;&gt;"Ready",AC$2,IF(ISNUMBER(AG198),AH197+AF198,"INSUFFICIENT FUNDS")))</f>
        <v/>
      </c>
      <c r="AI198" t="str">
        <f>IF(AC198&gt;Scenario!$B$11,"",IF(AC$2&lt;&gt;"Ready",AC$2,IF(ISNUMBER(AG198),"OK","INSUFFICIENT FUNDS")))</f>
        <v/>
      </c>
      <c r="AJ198">
        <v>194</v>
      </c>
      <c r="AK198" s="6" t="str">
        <f>IF(AJ198&gt;Scenario!$B$11,"",IF(AJ$2&lt;&gt;"Ready",AJ$2,IF(AP197="OK",AN197,"INSUFFICIENT FUNDS")))</f>
        <v/>
      </c>
      <c r="AL198" s="6" t="str">
        <f>IF(AJ198&gt;Scenario!$B$11,"",IF(AJ$2&lt;&gt;"Ready",AJ$2,IF(ISNUMBER(AK198),IF(AND(AJ198&gt;=Scenario!$B$10,MOD(AJ198-Scenario!$B$10,Scenario!$B$18)=0),Scenario!$B$8,0),"INSUFFICIENT FUNDS")))</f>
        <v/>
      </c>
      <c r="AM198" s="6" t="str">
        <f>IF(AJ198&gt;Scenario!$B$11,"",IF(AJ$2&lt;&gt;"Ready",AJ$2,IF(ISNUMBER(AK198),(AK198+AL198)*(0+0+IF(Scenario!$B$13="Gross",0,0))/12+((0+0)/12+IF(AND(AJ198&gt;=Scenario!$B$10,MOD(AJ198-Scenario!$B$10,Scenario!$B$18)=0),0*0+0,0)+IF(AJ198=1,0*0+0,0)+IF(AJ198=Scenario!$B$11,0,0)),"INSUFFICIENT FUNDS")))</f>
        <v/>
      </c>
      <c r="AN198" s="6" t="str">
        <f>IF(AJ198&gt;Scenario!$B$11,"",IF(AJ$2&lt;&gt;"Ready",AJ$2,IF(ISNUMBER(AK198),IF((AK198+AL198)*(1+Scenario!$B$12/12)-AM198&lt;0,"INSUFFICIENT FUNDS",(AK198+AL198)*(1+Scenario!$B$12/12)-AM198),"INSUFFICIENT FUNDS")))</f>
        <v/>
      </c>
      <c r="AO198" s="6" t="str">
        <f>IF(AJ198&gt;Scenario!$B$11,"",IF(AJ$2&lt;&gt;"Ready",AJ$2,IF(ISNUMBER(AN198),AO197+AM198,"INSUFFICIENT FUNDS")))</f>
        <v/>
      </c>
      <c r="AP198" t="str">
        <f>IF(AJ198&gt;Scenario!$B$11,"",IF(AJ$2&lt;&gt;"Ready",AJ$2,IF(ISNUMBER(AN198),"OK","INSUFFICIENT FUNDS")))</f>
        <v/>
      </c>
    </row>
    <row r="199" spans="1:42" ht="32.1" customHeight="1" x14ac:dyDescent="0.2">
      <c r="A199">
        <v>195</v>
      </c>
      <c r="B199" s="6" t="str">
        <f>IF(A199&gt;Scenario!$B$11,"",IF(A$2&lt;&gt;"Ready",A$2,IF(G198="OK",E198,"INSUFFICIENT FUNDS")))</f>
        <v/>
      </c>
      <c r="C199" s="6" t="str">
        <f>IF(A199&gt;Scenario!$B$11,"",IF(A$2&lt;&gt;"Ready",A$2,IF(ISNUMBER(B199),IF(AND(A199&gt;=Scenario!$B$10,MOD(A199-Scenario!$B$10,Scenario!$B$18)=0),Scenario!$B$8,0),"INSUFFICIENT FUNDS")))</f>
        <v/>
      </c>
      <c r="D199" s="6" t="str">
        <f>IF(A199&gt;Scenario!$B$11,"",IF(A$2&lt;&gt;"Ready",A$2,IF(ISNUMBER(B199),(B199+C199)*(N('Option A'!$E$14)+N('Option A'!$E$15)+IF(Scenario!$B$13="Gross",N('Option A'!$E$16),0))/12+((N('Option A'!$E$12)+N('Option A'!$E$13))/12+IF(AND(A199&gt;=Scenario!$B$10,MOD(A199-Scenario!$B$10,Scenario!$B$18)=0),N('Option A'!$E$17)*N('Option A'!$E$18)+N('Option A'!$E$20),0)+IF(A199=1,N('Option A'!$E$17)*N('Option A'!$E$19)+N('Option A'!$E$21),0)+IF(A199=Scenario!$B$11,N('Option A'!$E$22),0)),"INSUFFICIENT FUNDS")))</f>
        <v/>
      </c>
      <c r="E199" s="6" t="str">
        <f>IF(A199&gt;Scenario!$B$11,"",IF(A$2&lt;&gt;"Ready",A$2,IF(ISNUMBER(B199),IF((B199+C199)*(1+Scenario!$B$12/12)-D199&lt;0,"INSUFFICIENT FUNDS",(B199+C199)*(1+Scenario!$B$12/12)-D199),"INSUFFICIENT FUNDS")))</f>
        <v/>
      </c>
      <c r="F199" s="6" t="str">
        <f>IF(A199&gt;Scenario!$B$11,"",IF(A$2&lt;&gt;"Ready",A$2,IF(ISNUMBER(E199),F198+D199,"INSUFFICIENT FUNDS")))</f>
        <v/>
      </c>
      <c r="G199" t="str">
        <f>IF(A199&gt;Scenario!$B$11,"",IF(A$2&lt;&gt;"Ready",A$2,IF(ISNUMBER(E199),"OK","INSUFFICIENT FUNDS")))</f>
        <v/>
      </c>
      <c r="H199">
        <v>195</v>
      </c>
      <c r="I199" s="6" t="str">
        <f>IF(H199&gt;Scenario!$B$11,"",IF(H$2&lt;&gt;"Ready",H$2,IF(N198="OK",L198,"INSUFFICIENT FUNDS")))</f>
        <v/>
      </c>
      <c r="J199" s="6" t="str">
        <f>IF(H199&gt;Scenario!$B$11,"",IF(H$2&lt;&gt;"Ready",H$2,IF(ISNUMBER(I199),IF(AND(H199&gt;=Scenario!$B$10,MOD(H199-Scenario!$B$10,Scenario!$B$18)=0),Scenario!$B$8,0),"INSUFFICIENT FUNDS")))</f>
        <v/>
      </c>
      <c r="K199" s="6" t="str">
        <f>IF(H199&gt;Scenario!$B$11,"",IF(H$2&lt;&gt;"Ready",H$2,IF(ISNUMBER(I199),(I199+J199)*(N('Option A'!$E$14)+N('Option A'!$E$15)+IF(Scenario!$B$13="Gross",N('Option A'!$E$16),0))/12+((0+0)/12+IF(AND(H199&gt;=Scenario!$B$10,MOD(H199-Scenario!$B$10,Scenario!$B$18)=0),N('Option A'!$E$17)*N('Option A'!$E$18)+N('Option A'!$E$20),0)+IF(H199=1,N('Option A'!$E$17)*N('Option A'!$E$19)+N('Option A'!$E$21),0)+IF(H199=Scenario!$B$11,N('Option A'!$E$22),0)),"INSUFFICIENT FUNDS")))</f>
        <v/>
      </c>
      <c r="L199" s="6" t="str">
        <f>IF(H199&gt;Scenario!$B$11,"",IF(H$2&lt;&gt;"Ready",H$2,IF(ISNUMBER(I199),IF((I199+J199)*(1+Scenario!$B$12/12)-K199&lt;0,"INSUFFICIENT FUNDS",(I199+J199)*(1+Scenario!$B$12/12)-K199),"INSUFFICIENT FUNDS")))</f>
        <v/>
      </c>
      <c r="M199" s="6" t="str">
        <f>IF(H199&gt;Scenario!$B$11,"",IF(H$2&lt;&gt;"Ready",H$2,IF(ISNUMBER(L199),M198+K199,"INSUFFICIENT FUNDS")))</f>
        <v/>
      </c>
      <c r="N199" t="str">
        <f>IF(H199&gt;Scenario!$B$11,"",IF(H$2&lt;&gt;"Ready",H$2,IF(ISNUMBER(L199),"OK","INSUFFICIENT FUNDS")))</f>
        <v/>
      </c>
      <c r="O199">
        <v>195</v>
      </c>
      <c r="P199" s="6" t="str">
        <f>IF(O199&gt;Scenario!$B$11,"",IF(O$2&lt;&gt;"Ready",O$2,IF(U198="OK",S198,"INSUFFICIENT FUNDS")))</f>
        <v/>
      </c>
      <c r="Q199" s="6" t="str">
        <f>IF(O199&gt;Scenario!$B$11,"",IF(O$2&lt;&gt;"Ready",O$2,IF(ISNUMBER(P199),IF(AND(O199&gt;=Scenario!$B$10,MOD(O199-Scenario!$B$10,Scenario!$B$18)=0),Scenario!$B$8,0),"INSUFFICIENT FUNDS")))</f>
        <v/>
      </c>
      <c r="R199" s="6" t="str">
        <f>IF(O199&gt;Scenario!$B$11,"",IF(O$2&lt;&gt;"Ready",O$2,IF(ISNUMBER(P199),(P199+Q199)*(0+N('Option A'!$E$15)+IF(Scenario!$B$13="Gross",N('Option A'!$E$16),0))/12+((N('Option A'!$E$12)+N('Option A'!$E$13))/12+IF(AND(O199&gt;=Scenario!$B$10,MOD(O199-Scenario!$B$10,Scenario!$B$18)=0),N('Option A'!$E$17)*N('Option A'!$E$18)+N('Option A'!$E$20),0)+IF(O199=1,N('Option A'!$E$17)*N('Option A'!$E$19)+N('Option A'!$E$21),0)+IF(O199=Scenario!$B$11,N('Option A'!$E$22),0)),"INSUFFICIENT FUNDS")))</f>
        <v/>
      </c>
      <c r="S199" s="6" t="str">
        <f>IF(O199&gt;Scenario!$B$11,"",IF(O$2&lt;&gt;"Ready",O$2,IF(ISNUMBER(P199),IF((P199+Q199)*(1+Scenario!$B$12/12)-R199&lt;0,"INSUFFICIENT FUNDS",(P199+Q199)*(1+Scenario!$B$12/12)-R199),"INSUFFICIENT FUNDS")))</f>
        <v/>
      </c>
      <c r="T199" s="6" t="str">
        <f>IF(O199&gt;Scenario!$B$11,"",IF(O$2&lt;&gt;"Ready",O$2,IF(ISNUMBER(S199),T198+R199,"INSUFFICIENT FUNDS")))</f>
        <v/>
      </c>
      <c r="U199" t="str">
        <f>IF(O199&gt;Scenario!$B$11,"",IF(O$2&lt;&gt;"Ready",O$2,IF(ISNUMBER(S199),"OK","INSUFFICIENT FUNDS")))</f>
        <v/>
      </c>
      <c r="V199">
        <v>195</v>
      </c>
      <c r="W199" s="6" t="str">
        <f>IF(V199&gt;Scenario!$B$11,"",IF(V$2&lt;&gt;"Ready",V$2,IF(AB198="OK",Z198,"INSUFFICIENT FUNDS")))</f>
        <v/>
      </c>
      <c r="X199" s="6" t="str">
        <f>IF(V199&gt;Scenario!$B$11,"",IF(V$2&lt;&gt;"Ready",V$2,IF(ISNUMBER(W199),IF(AND(V199&gt;=Scenario!$B$10,MOD(V199-Scenario!$B$10,Scenario!$B$18)=0),Scenario!$B$8,0),"INSUFFICIENT FUNDS")))</f>
        <v/>
      </c>
      <c r="Y199" s="6" t="str">
        <f>IF(V199&gt;Scenario!$B$11,"",IF(V$2&lt;&gt;"Ready",V$2,IF(ISNUMBER(W199),(W199+X199)*(N('Option A'!$E$14)+N('Option A'!$E$15)+IF(Scenario!$B$13="Gross",N('Option A'!$E$16),0))/12+((N('Option A'!$E$12)+N('Option A'!$E$13))/12+IF(AND(V199&gt;=Scenario!$B$10,MOD(V199-Scenario!$B$10,Scenario!$B$18)=0),0*0+0,0)+IF(V199=1,0*0+0,0)+IF(V199=Scenario!$B$11,0,0)),"INSUFFICIENT FUNDS")))</f>
        <v/>
      </c>
      <c r="Z199" s="6" t="str">
        <f>IF(V199&gt;Scenario!$B$11,"",IF(V$2&lt;&gt;"Ready",V$2,IF(ISNUMBER(W199),IF((W199+X199)*(1+Scenario!$B$12/12)-Y199&lt;0,"INSUFFICIENT FUNDS",(W199+X199)*(1+Scenario!$B$12/12)-Y199),"INSUFFICIENT FUNDS")))</f>
        <v/>
      </c>
      <c r="AA199" s="6" t="str">
        <f>IF(V199&gt;Scenario!$B$11,"",IF(V$2&lt;&gt;"Ready",V$2,IF(ISNUMBER(Z199),AA198+Y199,"INSUFFICIENT FUNDS")))</f>
        <v/>
      </c>
      <c r="AB199" t="str">
        <f>IF(V199&gt;Scenario!$B$11,"",IF(V$2&lt;&gt;"Ready",V$2,IF(ISNUMBER(Z199),"OK","INSUFFICIENT FUNDS")))</f>
        <v/>
      </c>
      <c r="AC199">
        <v>195</v>
      </c>
      <c r="AD199" s="6" t="str">
        <f>IF(AC199&gt;Scenario!$B$11,"",IF(AC$2&lt;&gt;"Ready",AC$2,IF(AI198="OK",AG198,"INSUFFICIENT FUNDS")))</f>
        <v/>
      </c>
      <c r="AE199" s="6" t="str">
        <f>IF(AC199&gt;Scenario!$B$11,"",IF(AC$2&lt;&gt;"Ready",AC$2,IF(ISNUMBER(AD199),IF(AND(AC199&gt;=Scenario!$B$10,MOD(AC199-Scenario!$B$10,Scenario!$B$18)=0),Scenario!$B$8,0),"INSUFFICIENT FUNDS")))</f>
        <v/>
      </c>
      <c r="AF199" s="6" t="str">
        <f>IF(AC199&gt;Scenario!$B$11,"",IF(AC$2&lt;&gt;"Ready",AC$2,IF(ISNUMBER(AD199),(AD199+AE199)*(N('Option A'!$E$14)+N('Option A'!$E$15)+IF(Scenario!$B$13="Gross",0,0))/12+((N('Option A'!$E$12)+N('Option A'!$E$13))/12+IF(AND(AC199&gt;=Scenario!$B$10,MOD(AC199-Scenario!$B$10,Scenario!$B$18)=0),N('Option A'!$E$17)*N('Option A'!$E$18)+N('Option A'!$E$20),0)+IF(AC199=1,N('Option A'!$E$17)*N('Option A'!$E$19)+N('Option A'!$E$21),0)+IF(AC199=Scenario!$B$11,N('Option A'!$E$22),0)),"INSUFFICIENT FUNDS")))</f>
        <v/>
      </c>
      <c r="AG199" s="6" t="str">
        <f>IF(AC199&gt;Scenario!$B$11,"",IF(AC$2&lt;&gt;"Ready",AC$2,IF(ISNUMBER(AD199),IF((AD199+AE199)*(1+Scenario!$B$12/12)-AF199&lt;0,"INSUFFICIENT FUNDS",(AD199+AE199)*(1+Scenario!$B$12/12)-AF199),"INSUFFICIENT FUNDS")))</f>
        <v/>
      </c>
      <c r="AH199" s="6" t="str">
        <f>IF(AC199&gt;Scenario!$B$11,"",IF(AC$2&lt;&gt;"Ready",AC$2,IF(ISNUMBER(AG199),AH198+AF199,"INSUFFICIENT FUNDS")))</f>
        <v/>
      </c>
      <c r="AI199" t="str">
        <f>IF(AC199&gt;Scenario!$B$11,"",IF(AC$2&lt;&gt;"Ready",AC$2,IF(ISNUMBER(AG199),"OK","INSUFFICIENT FUNDS")))</f>
        <v/>
      </c>
      <c r="AJ199">
        <v>195</v>
      </c>
      <c r="AK199" s="6" t="str">
        <f>IF(AJ199&gt;Scenario!$B$11,"",IF(AJ$2&lt;&gt;"Ready",AJ$2,IF(AP198="OK",AN198,"INSUFFICIENT FUNDS")))</f>
        <v/>
      </c>
      <c r="AL199" s="6" t="str">
        <f>IF(AJ199&gt;Scenario!$B$11,"",IF(AJ$2&lt;&gt;"Ready",AJ$2,IF(ISNUMBER(AK199),IF(AND(AJ199&gt;=Scenario!$B$10,MOD(AJ199-Scenario!$B$10,Scenario!$B$18)=0),Scenario!$B$8,0),"INSUFFICIENT FUNDS")))</f>
        <v/>
      </c>
      <c r="AM199" s="6" t="str">
        <f>IF(AJ199&gt;Scenario!$B$11,"",IF(AJ$2&lt;&gt;"Ready",AJ$2,IF(ISNUMBER(AK199),(AK199+AL199)*(0+0+IF(Scenario!$B$13="Gross",0,0))/12+((0+0)/12+IF(AND(AJ199&gt;=Scenario!$B$10,MOD(AJ199-Scenario!$B$10,Scenario!$B$18)=0),0*0+0,0)+IF(AJ199=1,0*0+0,0)+IF(AJ199=Scenario!$B$11,0,0)),"INSUFFICIENT FUNDS")))</f>
        <v/>
      </c>
      <c r="AN199" s="6" t="str">
        <f>IF(AJ199&gt;Scenario!$B$11,"",IF(AJ$2&lt;&gt;"Ready",AJ$2,IF(ISNUMBER(AK199),IF((AK199+AL199)*(1+Scenario!$B$12/12)-AM199&lt;0,"INSUFFICIENT FUNDS",(AK199+AL199)*(1+Scenario!$B$12/12)-AM199),"INSUFFICIENT FUNDS")))</f>
        <v/>
      </c>
      <c r="AO199" s="6" t="str">
        <f>IF(AJ199&gt;Scenario!$B$11,"",IF(AJ$2&lt;&gt;"Ready",AJ$2,IF(ISNUMBER(AN199),AO198+AM199,"INSUFFICIENT FUNDS")))</f>
        <v/>
      </c>
      <c r="AP199" t="str">
        <f>IF(AJ199&gt;Scenario!$B$11,"",IF(AJ$2&lt;&gt;"Ready",AJ$2,IF(ISNUMBER(AN199),"OK","INSUFFICIENT FUNDS")))</f>
        <v/>
      </c>
    </row>
    <row r="200" spans="1:42" ht="32.1" customHeight="1" x14ac:dyDescent="0.2">
      <c r="A200">
        <v>196</v>
      </c>
      <c r="B200" s="6" t="str">
        <f>IF(A200&gt;Scenario!$B$11,"",IF(A$2&lt;&gt;"Ready",A$2,IF(G199="OK",E199,"INSUFFICIENT FUNDS")))</f>
        <v/>
      </c>
      <c r="C200" s="6" t="str">
        <f>IF(A200&gt;Scenario!$B$11,"",IF(A$2&lt;&gt;"Ready",A$2,IF(ISNUMBER(B200),IF(AND(A200&gt;=Scenario!$B$10,MOD(A200-Scenario!$B$10,Scenario!$B$18)=0),Scenario!$B$8,0),"INSUFFICIENT FUNDS")))</f>
        <v/>
      </c>
      <c r="D200" s="6" t="str">
        <f>IF(A200&gt;Scenario!$B$11,"",IF(A$2&lt;&gt;"Ready",A$2,IF(ISNUMBER(B200),(B200+C200)*(N('Option A'!$E$14)+N('Option A'!$E$15)+IF(Scenario!$B$13="Gross",N('Option A'!$E$16),0))/12+((N('Option A'!$E$12)+N('Option A'!$E$13))/12+IF(AND(A200&gt;=Scenario!$B$10,MOD(A200-Scenario!$B$10,Scenario!$B$18)=0),N('Option A'!$E$17)*N('Option A'!$E$18)+N('Option A'!$E$20),0)+IF(A200=1,N('Option A'!$E$17)*N('Option A'!$E$19)+N('Option A'!$E$21),0)+IF(A200=Scenario!$B$11,N('Option A'!$E$22),0)),"INSUFFICIENT FUNDS")))</f>
        <v/>
      </c>
      <c r="E200" s="6" t="str">
        <f>IF(A200&gt;Scenario!$B$11,"",IF(A$2&lt;&gt;"Ready",A$2,IF(ISNUMBER(B200),IF((B200+C200)*(1+Scenario!$B$12/12)-D200&lt;0,"INSUFFICIENT FUNDS",(B200+C200)*(1+Scenario!$B$12/12)-D200),"INSUFFICIENT FUNDS")))</f>
        <v/>
      </c>
      <c r="F200" s="6" t="str">
        <f>IF(A200&gt;Scenario!$B$11,"",IF(A$2&lt;&gt;"Ready",A$2,IF(ISNUMBER(E200),F199+D200,"INSUFFICIENT FUNDS")))</f>
        <v/>
      </c>
      <c r="G200" t="str">
        <f>IF(A200&gt;Scenario!$B$11,"",IF(A$2&lt;&gt;"Ready",A$2,IF(ISNUMBER(E200),"OK","INSUFFICIENT FUNDS")))</f>
        <v/>
      </c>
      <c r="H200">
        <v>196</v>
      </c>
      <c r="I200" s="6" t="str">
        <f>IF(H200&gt;Scenario!$B$11,"",IF(H$2&lt;&gt;"Ready",H$2,IF(N199="OK",L199,"INSUFFICIENT FUNDS")))</f>
        <v/>
      </c>
      <c r="J200" s="6" t="str">
        <f>IF(H200&gt;Scenario!$B$11,"",IF(H$2&lt;&gt;"Ready",H$2,IF(ISNUMBER(I200),IF(AND(H200&gt;=Scenario!$B$10,MOD(H200-Scenario!$B$10,Scenario!$B$18)=0),Scenario!$B$8,0),"INSUFFICIENT FUNDS")))</f>
        <v/>
      </c>
      <c r="K200" s="6" t="str">
        <f>IF(H200&gt;Scenario!$B$11,"",IF(H$2&lt;&gt;"Ready",H$2,IF(ISNUMBER(I200),(I200+J200)*(N('Option A'!$E$14)+N('Option A'!$E$15)+IF(Scenario!$B$13="Gross",N('Option A'!$E$16),0))/12+((0+0)/12+IF(AND(H200&gt;=Scenario!$B$10,MOD(H200-Scenario!$B$10,Scenario!$B$18)=0),N('Option A'!$E$17)*N('Option A'!$E$18)+N('Option A'!$E$20),0)+IF(H200=1,N('Option A'!$E$17)*N('Option A'!$E$19)+N('Option A'!$E$21),0)+IF(H200=Scenario!$B$11,N('Option A'!$E$22),0)),"INSUFFICIENT FUNDS")))</f>
        <v/>
      </c>
      <c r="L200" s="6" t="str">
        <f>IF(H200&gt;Scenario!$B$11,"",IF(H$2&lt;&gt;"Ready",H$2,IF(ISNUMBER(I200),IF((I200+J200)*(1+Scenario!$B$12/12)-K200&lt;0,"INSUFFICIENT FUNDS",(I200+J200)*(1+Scenario!$B$12/12)-K200),"INSUFFICIENT FUNDS")))</f>
        <v/>
      </c>
      <c r="M200" s="6" t="str">
        <f>IF(H200&gt;Scenario!$B$11,"",IF(H$2&lt;&gt;"Ready",H$2,IF(ISNUMBER(L200),M199+K200,"INSUFFICIENT FUNDS")))</f>
        <v/>
      </c>
      <c r="N200" t="str">
        <f>IF(H200&gt;Scenario!$B$11,"",IF(H$2&lt;&gt;"Ready",H$2,IF(ISNUMBER(L200),"OK","INSUFFICIENT FUNDS")))</f>
        <v/>
      </c>
      <c r="O200">
        <v>196</v>
      </c>
      <c r="P200" s="6" t="str">
        <f>IF(O200&gt;Scenario!$B$11,"",IF(O$2&lt;&gt;"Ready",O$2,IF(U199="OK",S199,"INSUFFICIENT FUNDS")))</f>
        <v/>
      </c>
      <c r="Q200" s="6" t="str">
        <f>IF(O200&gt;Scenario!$B$11,"",IF(O$2&lt;&gt;"Ready",O$2,IF(ISNUMBER(P200),IF(AND(O200&gt;=Scenario!$B$10,MOD(O200-Scenario!$B$10,Scenario!$B$18)=0),Scenario!$B$8,0),"INSUFFICIENT FUNDS")))</f>
        <v/>
      </c>
      <c r="R200" s="6" t="str">
        <f>IF(O200&gt;Scenario!$B$11,"",IF(O$2&lt;&gt;"Ready",O$2,IF(ISNUMBER(P200),(P200+Q200)*(0+N('Option A'!$E$15)+IF(Scenario!$B$13="Gross",N('Option A'!$E$16),0))/12+((N('Option A'!$E$12)+N('Option A'!$E$13))/12+IF(AND(O200&gt;=Scenario!$B$10,MOD(O200-Scenario!$B$10,Scenario!$B$18)=0),N('Option A'!$E$17)*N('Option A'!$E$18)+N('Option A'!$E$20),0)+IF(O200=1,N('Option A'!$E$17)*N('Option A'!$E$19)+N('Option A'!$E$21),0)+IF(O200=Scenario!$B$11,N('Option A'!$E$22),0)),"INSUFFICIENT FUNDS")))</f>
        <v/>
      </c>
      <c r="S200" s="6" t="str">
        <f>IF(O200&gt;Scenario!$B$11,"",IF(O$2&lt;&gt;"Ready",O$2,IF(ISNUMBER(P200),IF((P200+Q200)*(1+Scenario!$B$12/12)-R200&lt;0,"INSUFFICIENT FUNDS",(P200+Q200)*(1+Scenario!$B$12/12)-R200),"INSUFFICIENT FUNDS")))</f>
        <v/>
      </c>
      <c r="T200" s="6" t="str">
        <f>IF(O200&gt;Scenario!$B$11,"",IF(O$2&lt;&gt;"Ready",O$2,IF(ISNUMBER(S200),T199+R200,"INSUFFICIENT FUNDS")))</f>
        <v/>
      </c>
      <c r="U200" t="str">
        <f>IF(O200&gt;Scenario!$B$11,"",IF(O$2&lt;&gt;"Ready",O$2,IF(ISNUMBER(S200),"OK","INSUFFICIENT FUNDS")))</f>
        <v/>
      </c>
      <c r="V200">
        <v>196</v>
      </c>
      <c r="W200" s="6" t="str">
        <f>IF(V200&gt;Scenario!$B$11,"",IF(V$2&lt;&gt;"Ready",V$2,IF(AB199="OK",Z199,"INSUFFICIENT FUNDS")))</f>
        <v/>
      </c>
      <c r="X200" s="6" t="str">
        <f>IF(V200&gt;Scenario!$B$11,"",IF(V$2&lt;&gt;"Ready",V$2,IF(ISNUMBER(W200),IF(AND(V200&gt;=Scenario!$B$10,MOD(V200-Scenario!$B$10,Scenario!$B$18)=0),Scenario!$B$8,0),"INSUFFICIENT FUNDS")))</f>
        <v/>
      </c>
      <c r="Y200" s="6" t="str">
        <f>IF(V200&gt;Scenario!$B$11,"",IF(V$2&lt;&gt;"Ready",V$2,IF(ISNUMBER(W200),(W200+X200)*(N('Option A'!$E$14)+N('Option A'!$E$15)+IF(Scenario!$B$13="Gross",N('Option A'!$E$16),0))/12+((N('Option A'!$E$12)+N('Option A'!$E$13))/12+IF(AND(V200&gt;=Scenario!$B$10,MOD(V200-Scenario!$B$10,Scenario!$B$18)=0),0*0+0,0)+IF(V200=1,0*0+0,0)+IF(V200=Scenario!$B$11,0,0)),"INSUFFICIENT FUNDS")))</f>
        <v/>
      </c>
      <c r="Z200" s="6" t="str">
        <f>IF(V200&gt;Scenario!$B$11,"",IF(V$2&lt;&gt;"Ready",V$2,IF(ISNUMBER(W200),IF((W200+X200)*(1+Scenario!$B$12/12)-Y200&lt;0,"INSUFFICIENT FUNDS",(W200+X200)*(1+Scenario!$B$12/12)-Y200),"INSUFFICIENT FUNDS")))</f>
        <v/>
      </c>
      <c r="AA200" s="6" t="str">
        <f>IF(V200&gt;Scenario!$B$11,"",IF(V$2&lt;&gt;"Ready",V$2,IF(ISNUMBER(Z200),AA199+Y200,"INSUFFICIENT FUNDS")))</f>
        <v/>
      </c>
      <c r="AB200" t="str">
        <f>IF(V200&gt;Scenario!$B$11,"",IF(V$2&lt;&gt;"Ready",V$2,IF(ISNUMBER(Z200),"OK","INSUFFICIENT FUNDS")))</f>
        <v/>
      </c>
      <c r="AC200">
        <v>196</v>
      </c>
      <c r="AD200" s="6" t="str">
        <f>IF(AC200&gt;Scenario!$B$11,"",IF(AC$2&lt;&gt;"Ready",AC$2,IF(AI199="OK",AG199,"INSUFFICIENT FUNDS")))</f>
        <v/>
      </c>
      <c r="AE200" s="6" t="str">
        <f>IF(AC200&gt;Scenario!$B$11,"",IF(AC$2&lt;&gt;"Ready",AC$2,IF(ISNUMBER(AD200),IF(AND(AC200&gt;=Scenario!$B$10,MOD(AC200-Scenario!$B$10,Scenario!$B$18)=0),Scenario!$B$8,0),"INSUFFICIENT FUNDS")))</f>
        <v/>
      </c>
      <c r="AF200" s="6" t="str">
        <f>IF(AC200&gt;Scenario!$B$11,"",IF(AC$2&lt;&gt;"Ready",AC$2,IF(ISNUMBER(AD200),(AD200+AE200)*(N('Option A'!$E$14)+N('Option A'!$E$15)+IF(Scenario!$B$13="Gross",0,0))/12+((N('Option A'!$E$12)+N('Option A'!$E$13))/12+IF(AND(AC200&gt;=Scenario!$B$10,MOD(AC200-Scenario!$B$10,Scenario!$B$18)=0),N('Option A'!$E$17)*N('Option A'!$E$18)+N('Option A'!$E$20),0)+IF(AC200=1,N('Option A'!$E$17)*N('Option A'!$E$19)+N('Option A'!$E$21),0)+IF(AC200=Scenario!$B$11,N('Option A'!$E$22),0)),"INSUFFICIENT FUNDS")))</f>
        <v/>
      </c>
      <c r="AG200" s="6" t="str">
        <f>IF(AC200&gt;Scenario!$B$11,"",IF(AC$2&lt;&gt;"Ready",AC$2,IF(ISNUMBER(AD200),IF((AD200+AE200)*(1+Scenario!$B$12/12)-AF200&lt;0,"INSUFFICIENT FUNDS",(AD200+AE200)*(1+Scenario!$B$12/12)-AF200),"INSUFFICIENT FUNDS")))</f>
        <v/>
      </c>
      <c r="AH200" s="6" t="str">
        <f>IF(AC200&gt;Scenario!$B$11,"",IF(AC$2&lt;&gt;"Ready",AC$2,IF(ISNUMBER(AG200),AH199+AF200,"INSUFFICIENT FUNDS")))</f>
        <v/>
      </c>
      <c r="AI200" t="str">
        <f>IF(AC200&gt;Scenario!$B$11,"",IF(AC$2&lt;&gt;"Ready",AC$2,IF(ISNUMBER(AG200),"OK","INSUFFICIENT FUNDS")))</f>
        <v/>
      </c>
      <c r="AJ200">
        <v>196</v>
      </c>
      <c r="AK200" s="6" t="str">
        <f>IF(AJ200&gt;Scenario!$B$11,"",IF(AJ$2&lt;&gt;"Ready",AJ$2,IF(AP199="OK",AN199,"INSUFFICIENT FUNDS")))</f>
        <v/>
      </c>
      <c r="AL200" s="6" t="str">
        <f>IF(AJ200&gt;Scenario!$B$11,"",IF(AJ$2&lt;&gt;"Ready",AJ$2,IF(ISNUMBER(AK200),IF(AND(AJ200&gt;=Scenario!$B$10,MOD(AJ200-Scenario!$B$10,Scenario!$B$18)=0),Scenario!$B$8,0),"INSUFFICIENT FUNDS")))</f>
        <v/>
      </c>
      <c r="AM200" s="6" t="str">
        <f>IF(AJ200&gt;Scenario!$B$11,"",IF(AJ$2&lt;&gt;"Ready",AJ$2,IF(ISNUMBER(AK200),(AK200+AL200)*(0+0+IF(Scenario!$B$13="Gross",0,0))/12+((0+0)/12+IF(AND(AJ200&gt;=Scenario!$B$10,MOD(AJ200-Scenario!$B$10,Scenario!$B$18)=0),0*0+0,0)+IF(AJ200=1,0*0+0,0)+IF(AJ200=Scenario!$B$11,0,0)),"INSUFFICIENT FUNDS")))</f>
        <v/>
      </c>
      <c r="AN200" s="6" t="str">
        <f>IF(AJ200&gt;Scenario!$B$11,"",IF(AJ$2&lt;&gt;"Ready",AJ$2,IF(ISNUMBER(AK200),IF((AK200+AL200)*(1+Scenario!$B$12/12)-AM200&lt;0,"INSUFFICIENT FUNDS",(AK200+AL200)*(1+Scenario!$B$12/12)-AM200),"INSUFFICIENT FUNDS")))</f>
        <v/>
      </c>
      <c r="AO200" s="6" t="str">
        <f>IF(AJ200&gt;Scenario!$B$11,"",IF(AJ$2&lt;&gt;"Ready",AJ$2,IF(ISNUMBER(AN200),AO199+AM200,"INSUFFICIENT FUNDS")))</f>
        <v/>
      </c>
      <c r="AP200" t="str">
        <f>IF(AJ200&gt;Scenario!$B$11,"",IF(AJ$2&lt;&gt;"Ready",AJ$2,IF(ISNUMBER(AN200),"OK","INSUFFICIENT FUNDS")))</f>
        <v/>
      </c>
    </row>
    <row r="201" spans="1:42" ht="32.1" customHeight="1" x14ac:dyDescent="0.2">
      <c r="A201">
        <v>197</v>
      </c>
      <c r="B201" s="6" t="str">
        <f>IF(A201&gt;Scenario!$B$11,"",IF(A$2&lt;&gt;"Ready",A$2,IF(G200="OK",E200,"INSUFFICIENT FUNDS")))</f>
        <v/>
      </c>
      <c r="C201" s="6" t="str">
        <f>IF(A201&gt;Scenario!$B$11,"",IF(A$2&lt;&gt;"Ready",A$2,IF(ISNUMBER(B201),IF(AND(A201&gt;=Scenario!$B$10,MOD(A201-Scenario!$B$10,Scenario!$B$18)=0),Scenario!$B$8,0),"INSUFFICIENT FUNDS")))</f>
        <v/>
      </c>
      <c r="D201" s="6" t="str">
        <f>IF(A201&gt;Scenario!$B$11,"",IF(A$2&lt;&gt;"Ready",A$2,IF(ISNUMBER(B201),(B201+C201)*(N('Option A'!$E$14)+N('Option A'!$E$15)+IF(Scenario!$B$13="Gross",N('Option A'!$E$16),0))/12+((N('Option A'!$E$12)+N('Option A'!$E$13))/12+IF(AND(A201&gt;=Scenario!$B$10,MOD(A201-Scenario!$B$10,Scenario!$B$18)=0),N('Option A'!$E$17)*N('Option A'!$E$18)+N('Option A'!$E$20),0)+IF(A201=1,N('Option A'!$E$17)*N('Option A'!$E$19)+N('Option A'!$E$21),0)+IF(A201=Scenario!$B$11,N('Option A'!$E$22),0)),"INSUFFICIENT FUNDS")))</f>
        <v/>
      </c>
      <c r="E201" s="6" t="str">
        <f>IF(A201&gt;Scenario!$B$11,"",IF(A$2&lt;&gt;"Ready",A$2,IF(ISNUMBER(B201),IF((B201+C201)*(1+Scenario!$B$12/12)-D201&lt;0,"INSUFFICIENT FUNDS",(B201+C201)*(1+Scenario!$B$12/12)-D201),"INSUFFICIENT FUNDS")))</f>
        <v/>
      </c>
      <c r="F201" s="6" t="str">
        <f>IF(A201&gt;Scenario!$B$11,"",IF(A$2&lt;&gt;"Ready",A$2,IF(ISNUMBER(E201),F200+D201,"INSUFFICIENT FUNDS")))</f>
        <v/>
      </c>
      <c r="G201" t="str">
        <f>IF(A201&gt;Scenario!$B$11,"",IF(A$2&lt;&gt;"Ready",A$2,IF(ISNUMBER(E201),"OK","INSUFFICIENT FUNDS")))</f>
        <v/>
      </c>
      <c r="H201">
        <v>197</v>
      </c>
      <c r="I201" s="6" t="str">
        <f>IF(H201&gt;Scenario!$B$11,"",IF(H$2&lt;&gt;"Ready",H$2,IF(N200="OK",L200,"INSUFFICIENT FUNDS")))</f>
        <v/>
      </c>
      <c r="J201" s="6" t="str">
        <f>IF(H201&gt;Scenario!$B$11,"",IF(H$2&lt;&gt;"Ready",H$2,IF(ISNUMBER(I201),IF(AND(H201&gt;=Scenario!$B$10,MOD(H201-Scenario!$B$10,Scenario!$B$18)=0),Scenario!$B$8,0),"INSUFFICIENT FUNDS")))</f>
        <v/>
      </c>
      <c r="K201" s="6" t="str">
        <f>IF(H201&gt;Scenario!$B$11,"",IF(H$2&lt;&gt;"Ready",H$2,IF(ISNUMBER(I201),(I201+J201)*(N('Option A'!$E$14)+N('Option A'!$E$15)+IF(Scenario!$B$13="Gross",N('Option A'!$E$16),0))/12+((0+0)/12+IF(AND(H201&gt;=Scenario!$B$10,MOD(H201-Scenario!$B$10,Scenario!$B$18)=0),N('Option A'!$E$17)*N('Option A'!$E$18)+N('Option A'!$E$20),0)+IF(H201=1,N('Option A'!$E$17)*N('Option A'!$E$19)+N('Option A'!$E$21),0)+IF(H201=Scenario!$B$11,N('Option A'!$E$22),0)),"INSUFFICIENT FUNDS")))</f>
        <v/>
      </c>
      <c r="L201" s="6" t="str">
        <f>IF(H201&gt;Scenario!$B$11,"",IF(H$2&lt;&gt;"Ready",H$2,IF(ISNUMBER(I201),IF((I201+J201)*(1+Scenario!$B$12/12)-K201&lt;0,"INSUFFICIENT FUNDS",(I201+J201)*(1+Scenario!$B$12/12)-K201),"INSUFFICIENT FUNDS")))</f>
        <v/>
      </c>
      <c r="M201" s="6" t="str">
        <f>IF(H201&gt;Scenario!$B$11,"",IF(H$2&lt;&gt;"Ready",H$2,IF(ISNUMBER(L201),M200+K201,"INSUFFICIENT FUNDS")))</f>
        <v/>
      </c>
      <c r="N201" t="str">
        <f>IF(H201&gt;Scenario!$B$11,"",IF(H$2&lt;&gt;"Ready",H$2,IF(ISNUMBER(L201),"OK","INSUFFICIENT FUNDS")))</f>
        <v/>
      </c>
      <c r="O201">
        <v>197</v>
      </c>
      <c r="P201" s="6" t="str">
        <f>IF(O201&gt;Scenario!$B$11,"",IF(O$2&lt;&gt;"Ready",O$2,IF(U200="OK",S200,"INSUFFICIENT FUNDS")))</f>
        <v/>
      </c>
      <c r="Q201" s="6" t="str">
        <f>IF(O201&gt;Scenario!$B$11,"",IF(O$2&lt;&gt;"Ready",O$2,IF(ISNUMBER(P201),IF(AND(O201&gt;=Scenario!$B$10,MOD(O201-Scenario!$B$10,Scenario!$B$18)=0),Scenario!$B$8,0),"INSUFFICIENT FUNDS")))</f>
        <v/>
      </c>
      <c r="R201" s="6" t="str">
        <f>IF(O201&gt;Scenario!$B$11,"",IF(O$2&lt;&gt;"Ready",O$2,IF(ISNUMBER(P201),(P201+Q201)*(0+N('Option A'!$E$15)+IF(Scenario!$B$13="Gross",N('Option A'!$E$16),0))/12+((N('Option A'!$E$12)+N('Option A'!$E$13))/12+IF(AND(O201&gt;=Scenario!$B$10,MOD(O201-Scenario!$B$10,Scenario!$B$18)=0),N('Option A'!$E$17)*N('Option A'!$E$18)+N('Option A'!$E$20),0)+IF(O201=1,N('Option A'!$E$17)*N('Option A'!$E$19)+N('Option A'!$E$21),0)+IF(O201=Scenario!$B$11,N('Option A'!$E$22),0)),"INSUFFICIENT FUNDS")))</f>
        <v/>
      </c>
      <c r="S201" s="6" t="str">
        <f>IF(O201&gt;Scenario!$B$11,"",IF(O$2&lt;&gt;"Ready",O$2,IF(ISNUMBER(P201),IF((P201+Q201)*(1+Scenario!$B$12/12)-R201&lt;0,"INSUFFICIENT FUNDS",(P201+Q201)*(1+Scenario!$B$12/12)-R201),"INSUFFICIENT FUNDS")))</f>
        <v/>
      </c>
      <c r="T201" s="6" t="str">
        <f>IF(O201&gt;Scenario!$B$11,"",IF(O$2&lt;&gt;"Ready",O$2,IF(ISNUMBER(S201),T200+R201,"INSUFFICIENT FUNDS")))</f>
        <v/>
      </c>
      <c r="U201" t="str">
        <f>IF(O201&gt;Scenario!$B$11,"",IF(O$2&lt;&gt;"Ready",O$2,IF(ISNUMBER(S201),"OK","INSUFFICIENT FUNDS")))</f>
        <v/>
      </c>
      <c r="V201">
        <v>197</v>
      </c>
      <c r="W201" s="6" t="str">
        <f>IF(V201&gt;Scenario!$B$11,"",IF(V$2&lt;&gt;"Ready",V$2,IF(AB200="OK",Z200,"INSUFFICIENT FUNDS")))</f>
        <v/>
      </c>
      <c r="X201" s="6" t="str">
        <f>IF(V201&gt;Scenario!$B$11,"",IF(V$2&lt;&gt;"Ready",V$2,IF(ISNUMBER(W201),IF(AND(V201&gt;=Scenario!$B$10,MOD(V201-Scenario!$B$10,Scenario!$B$18)=0),Scenario!$B$8,0),"INSUFFICIENT FUNDS")))</f>
        <v/>
      </c>
      <c r="Y201" s="6" t="str">
        <f>IF(V201&gt;Scenario!$B$11,"",IF(V$2&lt;&gt;"Ready",V$2,IF(ISNUMBER(W201),(W201+X201)*(N('Option A'!$E$14)+N('Option A'!$E$15)+IF(Scenario!$B$13="Gross",N('Option A'!$E$16),0))/12+((N('Option A'!$E$12)+N('Option A'!$E$13))/12+IF(AND(V201&gt;=Scenario!$B$10,MOD(V201-Scenario!$B$10,Scenario!$B$18)=0),0*0+0,0)+IF(V201=1,0*0+0,0)+IF(V201=Scenario!$B$11,0,0)),"INSUFFICIENT FUNDS")))</f>
        <v/>
      </c>
      <c r="Z201" s="6" t="str">
        <f>IF(V201&gt;Scenario!$B$11,"",IF(V$2&lt;&gt;"Ready",V$2,IF(ISNUMBER(W201),IF((W201+X201)*(1+Scenario!$B$12/12)-Y201&lt;0,"INSUFFICIENT FUNDS",(W201+X201)*(1+Scenario!$B$12/12)-Y201),"INSUFFICIENT FUNDS")))</f>
        <v/>
      </c>
      <c r="AA201" s="6" t="str">
        <f>IF(V201&gt;Scenario!$B$11,"",IF(V$2&lt;&gt;"Ready",V$2,IF(ISNUMBER(Z201),AA200+Y201,"INSUFFICIENT FUNDS")))</f>
        <v/>
      </c>
      <c r="AB201" t="str">
        <f>IF(V201&gt;Scenario!$B$11,"",IF(V$2&lt;&gt;"Ready",V$2,IF(ISNUMBER(Z201),"OK","INSUFFICIENT FUNDS")))</f>
        <v/>
      </c>
      <c r="AC201">
        <v>197</v>
      </c>
      <c r="AD201" s="6" t="str">
        <f>IF(AC201&gt;Scenario!$B$11,"",IF(AC$2&lt;&gt;"Ready",AC$2,IF(AI200="OK",AG200,"INSUFFICIENT FUNDS")))</f>
        <v/>
      </c>
      <c r="AE201" s="6" t="str">
        <f>IF(AC201&gt;Scenario!$B$11,"",IF(AC$2&lt;&gt;"Ready",AC$2,IF(ISNUMBER(AD201),IF(AND(AC201&gt;=Scenario!$B$10,MOD(AC201-Scenario!$B$10,Scenario!$B$18)=0),Scenario!$B$8,0),"INSUFFICIENT FUNDS")))</f>
        <v/>
      </c>
      <c r="AF201" s="6" t="str">
        <f>IF(AC201&gt;Scenario!$B$11,"",IF(AC$2&lt;&gt;"Ready",AC$2,IF(ISNUMBER(AD201),(AD201+AE201)*(N('Option A'!$E$14)+N('Option A'!$E$15)+IF(Scenario!$B$13="Gross",0,0))/12+((N('Option A'!$E$12)+N('Option A'!$E$13))/12+IF(AND(AC201&gt;=Scenario!$B$10,MOD(AC201-Scenario!$B$10,Scenario!$B$18)=0),N('Option A'!$E$17)*N('Option A'!$E$18)+N('Option A'!$E$20),0)+IF(AC201=1,N('Option A'!$E$17)*N('Option A'!$E$19)+N('Option A'!$E$21),0)+IF(AC201=Scenario!$B$11,N('Option A'!$E$22),0)),"INSUFFICIENT FUNDS")))</f>
        <v/>
      </c>
      <c r="AG201" s="6" t="str">
        <f>IF(AC201&gt;Scenario!$B$11,"",IF(AC$2&lt;&gt;"Ready",AC$2,IF(ISNUMBER(AD201),IF((AD201+AE201)*(1+Scenario!$B$12/12)-AF201&lt;0,"INSUFFICIENT FUNDS",(AD201+AE201)*(1+Scenario!$B$12/12)-AF201),"INSUFFICIENT FUNDS")))</f>
        <v/>
      </c>
      <c r="AH201" s="6" t="str">
        <f>IF(AC201&gt;Scenario!$B$11,"",IF(AC$2&lt;&gt;"Ready",AC$2,IF(ISNUMBER(AG201),AH200+AF201,"INSUFFICIENT FUNDS")))</f>
        <v/>
      </c>
      <c r="AI201" t="str">
        <f>IF(AC201&gt;Scenario!$B$11,"",IF(AC$2&lt;&gt;"Ready",AC$2,IF(ISNUMBER(AG201),"OK","INSUFFICIENT FUNDS")))</f>
        <v/>
      </c>
      <c r="AJ201">
        <v>197</v>
      </c>
      <c r="AK201" s="6" t="str">
        <f>IF(AJ201&gt;Scenario!$B$11,"",IF(AJ$2&lt;&gt;"Ready",AJ$2,IF(AP200="OK",AN200,"INSUFFICIENT FUNDS")))</f>
        <v/>
      </c>
      <c r="AL201" s="6" t="str">
        <f>IF(AJ201&gt;Scenario!$B$11,"",IF(AJ$2&lt;&gt;"Ready",AJ$2,IF(ISNUMBER(AK201),IF(AND(AJ201&gt;=Scenario!$B$10,MOD(AJ201-Scenario!$B$10,Scenario!$B$18)=0),Scenario!$B$8,0),"INSUFFICIENT FUNDS")))</f>
        <v/>
      </c>
      <c r="AM201" s="6" t="str">
        <f>IF(AJ201&gt;Scenario!$B$11,"",IF(AJ$2&lt;&gt;"Ready",AJ$2,IF(ISNUMBER(AK201),(AK201+AL201)*(0+0+IF(Scenario!$B$13="Gross",0,0))/12+((0+0)/12+IF(AND(AJ201&gt;=Scenario!$B$10,MOD(AJ201-Scenario!$B$10,Scenario!$B$18)=0),0*0+0,0)+IF(AJ201=1,0*0+0,0)+IF(AJ201=Scenario!$B$11,0,0)),"INSUFFICIENT FUNDS")))</f>
        <v/>
      </c>
      <c r="AN201" s="6" t="str">
        <f>IF(AJ201&gt;Scenario!$B$11,"",IF(AJ$2&lt;&gt;"Ready",AJ$2,IF(ISNUMBER(AK201),IF((AK201+AL201)*(1+Scenario!$B$12/12)-AM201&lt;0,"INSUFFICIENT FUNDS",(AK201+AL201)*(1+Scenario!$B$12/12)-AM201),"INSUFFICIENT FUNDS")))</f>
        <v/>
      </c>
      <c r="AO201" s="6" t="str">
        <f>IF(AJ201&gt;Scenario!$B$11,"",IF(AJ$2&lt;&gt;"Ready",AJ$2,IF(ISNUMBER(AN201),AO200+AM201,"INSUFFICIENT FUNDS")))</f>
        <v/>
      </c>
      <c r="AP201" t="str">
        <f>IF(AJ201&gt;Scenario!$B$11,"",IF(AJ$2&lt;&gt;"Ready",AJ$2,IF(ISNUMBER(AN201),"OK","INSUFFICIENT FUNDS")))</f>
        <v/>
      </c>
    </row>
    <row r="202" spans="1:42" ht="32.1" customHeight="1" x14ac:dyDescent="0.2">
      <c r="A202">
        <v>198</v>
      </c>
      <c r="B202" s="6" t="str">
        <f>IF(A202&gt;Scenario!$B$11,"",IF(A$2&lt;&gt;"Ready",A$2,IF(G201="OK",E201,"INSUFFICIENT FUNDS")))</f>
        <v/>
      </c>
      <c r="C202" s="6" t="str">
        <f>IF(A202&gt;Scenario!$B$11,"",IF(A$2&lt;&gt;"Ready",A$2,IF(ISNUMBER(B202),IF(AND(A202&gt;=Scenario!$B$10,MOD(A202-Scenario!$B$10,Scenario!$B$18)=0),Scenario!$B$8,0),"INSUFFICIENT FUNDS")))</f>
        <v/>
      </c>
      <c r="D202" s="6" t="str">
        <f>IF(A202&gt;Scenario!$B$11,"",IF(A$2&lt;&gt;"Ready",A$2,IF(ISNUMBER(B202),(B202+C202)*(N('Option A'!$E$14)+N('Option A'!$E$15)+IF(Scenario!$B$13="Gross",N('Option A'!$E$16),0))/12+((N('Option A'!$E$12)+N('Option A'!$E$13))/12+IF(AND(A202&gt;=Scenario!$B$10,MOD(A202-Scenario!$B$10,Scenario!$B$18)=0),N('Option A'!$E$17)*N('Option A'!$E$18)+N('Option A'!$E$20),0)+IF(A202=1,N('Option A'!$E$17)*N('Option A'!$E$19)+N('Option A'!$E$21),0)+IF(A202=Scenario!$B$11,N('Option A'!$E$22),0)),"INSUFFICIENT FUNDS")))</f>
        <v/>
      </c>
      <c r="E202" s="6" t="str">
        <f>IF(A202&gt;Scenario!$B$11,"",IF(A$2&lt;&gt;"Ready",A$2,IF(ISNUMBER(B202),IF((B202+C202)*(1+Scenario!$B$12/12)-D202&lt;0,"INSUFFICIENT FUNDS",(B202+C202)*(1+Scenario!$B$12/12)-D202),"INSUFFICIENT FUNDS")))</f>
        <v/>
      </c>
      <c r="F202" s="6" t="str">
        <f>IF(A202&gt;Scenario!$B$11,"",IF(A$2&lt;&gt;"Ready",A$2,IF(ISNUMBER(E202),F201+D202,"INSUFFICIENT FUNDS")))</f>
        <v/>
      </c>
      <c r="G202" t="str">
        <f>IF(A202&gt;Scenario!$B$11,"",IF(A$2&lt;&gt;"Ready",A$2,IF(ISNUMBER(E202),"OK","INSUFFICIENT FUNDS")))</f>
        <v/>
      </c>
      <c r="H202">
        <v>198</v>
      </c>
      <c r="I202" s="6" t="str">
        <f>IF(H202&gt;Scenario!$B$11,"",IF(H$2&lt;&gt;"Ready",H$2,IF(N201="OK",L201,"INSUFFICIENT FUNDS")))</f>
        <v/>
      </c>
      <c r="J202" s="6" t="str">
        <f>IF(H202&gt;Scenario!$B$11,"",IF(H$2&lt;&gt;"Ready",H$2,IF(ISNUMBER(I202),IF(AND(H202&gt;=Scenario!$B$10,MOD(H202-Scenario!$B$10,Scenario!$B$18)=0),Scenario!$B$8,0),"INSUFFICIENT FUNDS")))</f>
        <v/>
      </c>
      <c r="K202" s="6" t="str">
        <f>IF(H202&gt;Scenario!$B$11,"",IF(H$2&lt;&gt;"Ready",H$2,IF(ISNUMBER(I202),(I202+J202)*(N('Option A'!$E$14)+N('Option A'!$E$15)+IF(Scenario!$B$13="Gross",N('Option A'!$E$16),0))/12+((0+0)/12+IF(AND(H202&gt;=Scenario!$B$10,MOD(H202-Scenario!$B$10,Scenario!$B$18)=0),N('Option A'!$E$17)*N('Option A'!$E$18)+N('Option A'!$E$20),0)+IF(H202=1,N('Option A'!$E$17)*N('Option A'!$E$19)+N('Option A'!$E$21),0)+IF(H202=Scenario!$B$11,N('Option A'!$E$22),0)),"INSUFFICIENT FUNDS")))</f>
        <v/>
      </c>
      <c r="L202" s="6" t="str">
        <f>IF(H202&gt;Scenario!$B$11,"",IF(H$2&lt;&gt;"Ready",H$2,IF(ISNUMBER(I202),IF((I202+J202)*(1+Scenario!$B$12/12)-K202&lt;0,"INSUFFICIENT FUNDS",(I202+J202)*(1+Scenario!$B$12/12)-K202),"INSUFFICIENT FUNDS")))</f>
        <v/>
      </c>
      <c r="M202" s="6" t="str">
        <f>IF(H202&gt;Scenario!$B$11,"",IF(H$2&lt;&gt;"Ready",H$2,IF(ISNUMBER(L202),M201+K202,"INSUFFICIENT FUNDS")))</f>
        <v/>
      </c>
      <c r="N202" t="str">
        <f>IF(H202&gt;Scenario!$B$11,"",IF(H$2&lt;&gt;"Ready",H$2,IF(ISNUMBER(L202),"OK","INSUFFICIENT FUNDS")))</f>
        <v/>
      </c>
      <c r="O202">
        <v>198</v>
      </c>
      <c r="P202" s="6" t="str">
        <f>IF(O202&gt;Scenario!$B$11,"",IF(O$2&lt;&gt;"Ready",O$2,IF(U201="OK",S201,"INSUFFICIENT FUNDS")))</f>
        <v/>
      </c>
      <c r="Q202" s="6" t="str">
        <f>IF(O202&gt;Scenario!$B$11,"",IF(O$2&lt;&gt;"Ready",O$2,IF(ISNUMBER(P202),IF(AND(O202&gt;=Scenario!$B$10,MOD(O202-Scenario!$B$10,Scenario!$B$18)=0),Scenario!$B$8,0),"INSUFFICIENT FUNDS")))</f>
        <v/>
      </c>
      <c r="R202" s="6" t="str">
        <f>IF(O202&gt;Scenario!$B$11,"",IF(O$2&lt;&gt;"Ready",O$2,IF(ISNUMBER(P202),(P202+Q202)*(0+N('Option A'!$E$15)+IF(Scenario!$B$13="Gross",N('Option A'!$E$16),0))/12+((N('Option A'!$E$12)+N('Option A'!$E$13))/12+IF(AND(O202&gt;=Scenario!$B$10,MOD(O202-Scenario!$B$10,Scenario!$B$18)=0),N('Option A'!$E$17)*N('Option A'!$E$18)+N('Option A'!$E$20),0)+IF(O202=1,N('Option A'!$E$17)*N('Option A'!$E$19)+N('Option A'!$E$21),0)+IF(O202=Scenario!$B$11,N('Option A'!$E$22),0)),"INSUFFICIENT FUNDS")))</f>
        <v/>
      </c>
      <c r="S202" s="6" t="str">
        <f>IF(O202&gt;Scenario!$B$11,"",IF(O$2&lt;&gt;"Ready",O$2,IF(ISNUMBER(P202),IF((P202+Q202)*(1+Scenario!$B$12/12)-R202&lt;0,"INSUFFICIENT FUNDS",(P202+Q202)*(1+Scenario!$B$12/12)-R202),"INSUFFICIENT FUNDS")))</f>
        <v/>
      </c>
      <c r="T202" s="6" t="str">
        <f>IF(O202&gt;Scenario!$B$11,"",IF(O$2&lt;&gt;"Ready",O$2,IF(ISNUMBER(S202),T201+R202,"INSUFFICIENT FUNDS")))</f>
        <v/>
      </c>
      <c r="U202" t="str">
        <f>IF(O202&gt;Scenario!$B$11,"",IF(O$2&lt;&gt;"Ready",O$2,IF(ISNUMBER(S202),"OK","INSUFFICIENT FUNDS")))</f>
        <v/>
      </c>
      <c r="V202">
        <v>198</v>
      </c>
      <c r="W202" s="6" t="str">
        <f>IF(V202&gt;Scenario!$B$11,"",IF(V$2&lt;&gt;"Ready",V$2,IF(AB201="OK",Z201,"INSUFFICIENT FUNDS")))</f>
        <v/>
      </c>
      <c r="X202" s="6" t="str">
        <f>IF(V202&gt;Scenario!$B$11,"",IF(V$2&lt;&gt;"Ready",V$2,IF(ISNUMBER(W202),IF(AND(V202&gt;=Scenario!$B$10,MOD(V202-Scenario!$B$10,Scenario!$B$18)=0),Scenario!$B$8,0),"INSUFFICIENT FUNDS")))</f>
        <v/>
      </c>
      <c r="Y202" s="6" t="str">
        <f>IF(V202&gt;Scenario!$B$11,"",IF(V$2&lt;&gt;"Ready",V$2,IF(ISNUMBER(W202),(W202+X202)*(N('Option A'!$E$14)+N('Option A'!$E$15)+IF(Scenario!$B$13="Gross",N('Option A'!$E$16),0))/12+((N('Option A'!$E$12)+N('Option A'!$E$13))/12+IF(AND(V202&gt;=Scenario!$B$10,MOD(V202-Scenario!$B$10,Scenario!$B$18)=0),0*0+0,0)+IF(V202=1,0*0+0,0)+IF(V202=Scenario!$B$11,0,0)),"INSUFFICIENT FUNDS")))</f>
        <v/>
      </c>
      <c r="Z202" s="6" t="str">
        <f>IF(V202&gt;Scenario!$B$11,"",IF(V$2&lt;&gt;"Ready",V$2,IF(ISNUMBER(W202),IF((W202+X202)*(1+Scenario!$B$12/12)-Y202&lt;0,"INSUFFICIENT FUNDS",(W202+X202)*(1+Scenario!$B$12/12)-Y202),"INSUFFICIENT FUNDS")))</f>
        <v/>
      </c>
      <c r="AA202" s="6" t="str">
        <f>IF(V202&gt;Scenario!$B$11,"",IF(V$2&lt;&gt;"Ready",V$2,IF(ISNUMBER(Z202),AA201+Y202,"INSUFFICIENT FUNDS")))</f>
        <v/>
      </c>
      <c r="AB202" t="str">
        <f>IF(V202&gt;Scenario!$B$11,"",IF(V$2&lt;&gt;"Ready",V$2,IF(ISNUMBER(Z202),"OK","INSUFFICIENT FUNDS")))</f>
        <v/>
      </c>
      <c r="AC202">
        <v>198</v>
      </c>
      <c r="AD202" s="6" t="str">
        <f>IF(AC202&gt;Scenario!$B$11,"",IF(AC$2&lt;&gt;"Ready",AC$2,IF(AI201="OK",AG201,"INSUFFICIENT FUNDS")))</f>
        <v/>
      </c>
      <c r="AE202" s="6" t="str">
        <f>IF(AC202&gt;Scenario!$B$11,"",IF(AC$2&lt;&gt;"Ready",AC$2,IF(ISNUMBER(AD202),IF(AND(AC202&gt;=Scenario!$B$10,MOD(AC202-Scenario!$B$10,Scenario!$B$18)=0),Scenario!$B$8,0),"INSUFFICIENT FUNDS")))</f>
        <v/>
      </c>
      <c r="AF202" s="6" t="str">
        <f>IF(AC202&gt;Scenario!$B$11,"",IF(AC$2&lt;&gt;"Ready",AC$2,IF(ISNUMBER(AD202),(AD202+AE202)*(N('Option A'!$E$14)+N('Option A'!$E$15)+IF(Scenario!$B$13="Gross",0,0))/12+((N('Option A'!$E$12)+N('Option A'!$E$13))/12+IF(AND(AC202&gt;=Scenario!$B$10,MOD(AC202-Scenario!$B$10,Scenario!$B$18)=0),N('Option A'!$E$17)*N('Option A'!$E$18)+N('Option A'!$E$20),0)+IF(AC202=1,N('Option A'!$E$17)*N('Option A'!$E$19)+N('Option A'!$E$21),0)+IF(AC202=Scenario!$B$11,N('Option A'!$E$22),0)),"INSUFFICIENT FUNDS")))</f>
        <v/>
      </c>
      <c r="AG202" s="6" t="str">
        <f>IF(AC202&gt;Scenario!$B$11,"",IF(AC$2&lt;&gt;"Ready",AC$2,IF(ISNUMBER(AD202),IF((AD202+AE202)*(1+Scenario!$B$12/12)-AF202&lt;0,"INSUFFICIENT FUNDS",(AD202+AE202)*(1+Scenario!$B$12/12)-AF202),"INSUFFICIENT FUNDS")))</f>
        <v/>
      </c>
      <c r="AH202" s="6" t="str">
        <f>IF(AC202&gt;Scenario!$B$11,"",IF(AC$2&lt;&gt;"Ready",AC$2,IF(ISNUMBER(AG202),AH201+AF202,"INSUFFICIENT FUNDS")))</f>
        <v/>
      </c>
      <c r="AI202" t="str">
        <f>IF(AC202&gt;Scenario!$B$11,"",IF(AC$2&lt;&gt;"Ready",AC$2,IF(ISNUMBER(AG202),"OK","INSUFFICIENT FUNDS")))</f>
        <v/>
      </c>
      <c r="AJ202">
        <v>198</v>
      </c>
      <c r="AK202" s="6" t="str">
        <f>IF(AJ202&gt;Scenario!$B$11,"",IF(AJ$2&lt;&gt;"Ready",AJ$2,IF(AP201="OK",AN201,"INSUFFICIENT FUNDS")))</f>
        <v/>
      </c>
      <c r="AL202" s="6" t="str">
        <f>IF(AJ202&gt;Scenario!$B$11,"",IF(AJ$2&lt;&gt;"Ready",AJ$2,IF(ISNUMBER(AK202),IF(AND(AJ202&gt;=Scenario!$B$10,MOD(AJ202-Scenario!$B$10,Scenario!$B$18)=0),Scenario!$B$8,0),"INSUFFICIENT FUNDS")))</f>
        <v/>
      </c>
      <c r="AM202" s="6" t="str">
        <f>IF(AJ202&gt;Scenario!$B$11,"",IF(AJ$2&lt;&gt;"Ready",AJ$2,IF(ISNUMBER(AK202),(AK202+AL202)*(0+0+IF(Scenario!$B$13="Gross",0,0))/12+((0+0)/12+IF(AND(AJ202&gt;=Scenario!$B$10,MOD(AJ202-Scenario!$B$10,Scenario!$B$18)=0),0*0+0,0)+IF(AJ202=1,0*0+0,0)+IF(AJ202=Scenario!$B$11,0,0)),"INSUFFICIENT FUNDS")))</f>
        <v/>
      </c>
      <c r="AN202" s="6" t="str">
        <f>IF(AJ202&gt;Scenario!$B$11,"",IF(AJ$2&lt;&gt;"Ready",AJ$2,IF(ISNUMBER(AK202),IF((AK202+AL202)*(1+Scenario!$B$12/12)-AM202&lt;0,"INSUFFICIENT FUNDS",(AK202+AL202)*(1+Scenario!$B$12/12)-AM202),"INSUFFICIENT FUNDS")))</f>
        <v/>
      </c>
      <c r="AO202" s="6" t="str">
        <f>IF(AJ202&gt;Scenario!$B$11,"",IF(AJ$2&lt;&gt;"Ready",AJ$2,IF(ISNUMBER(AN202),AO201+AM202,"INSUFFICIENT FUNDS")))</f>
        <v/>
      </c>
      <c r="AP202" t="str">
        <f>IF(AJ202&gt;Scenario!$B$11,"",IF(AJ$2&lt;&gt;"Ready",AJ$2,IF(ISNUMBER(AN202),"OK","INSUFFICIENT FUNDS")))</f>
        <v/>
      </c>
    </row>
    <row r="203" spans="1:42" ht="32.1" customHeight="1" x14ac:dyDescent="0.2">
      <c r="A203">
        <v>199</v>
      </c>
      <c r="B203" s="6" t="str">
        <f>IF(A203&gt;Scenario!$B$11,"",IF(A$2&lt;&gt;"Ready",A$2,IF(G202="OK",E202,"INSUFFICIENT FUNDS")))</f>
        <v/>
      </c>
      <c r="C203" s="6" t="str">
        <f>IF(A203&gt;Scenario!$B$11,"",IF(A$2&lt;&gt;"Ready",A$2,IF(ISNUMBER(B203),IF(AND(A203&gt;=Scenario!$B$10,MOD(A203-Scenario!$B$10,Scenario!$B$18)=0),Scenario!$B$8,0),"INSUFFICIENT FUNDS")))</f>
        <v/>
      </c>
      <c r="D203" s="6" t="str">
        <f>IF(A203&gt;Scenario!$B$11,"",IF(A$2&lt;&gt;"Ready",A$2,IF(ISNUMBER(B203),(B203+C203)*(N('Option A'!$E$14)+N('Option A'!$E$15)+IF(Scenario!$B$13="Gross",N('Option A'!$E$16),0))/12+((N('Option A'!$E$12)+N('Option A'!$E$13))/12+IF(AND(A203&gt;=Scenario!$B$10,MOD(A203-Scenario!$B$10,Scenario!$B$18)=0),N('Option A'!$E$17)*N('Option A'!$E$18)+N('Option A'!$E$20),0)+IF(A203=1,N('Option A'!$E$17)*N('Option A'!$E$19)+N('Option A'!$E$21),0)+IF(A203=Scenario!$B$11,N('Option A'!$E$22),0)),"INSUFFICIENT FUNDS")))</f>
        <v/>
      </c>
      <c r="E203" s="6" t="str">
        <f>IF(A203&gt;Scenario!$B$11,"",IF(A$2&lt;&gt;"Ready",A$2,IF(ISNUMBER(B203),IF((B203+C203)*(1+Scenario!$B$12/12)-D203&lt;0,"INSUFFICIENT FUNDS",(B203+C203)*(1+Scenario!$B$12/12)-D203),"INSUFFICIENT FUNDS")))</f>
        <v/>
      </c>
      <c r="F203" s="6" t="str">
        <f>IF(A203&gt;Scenario!$B$11,"",IF(A$2&lt;&gt;"Ready",A$2,IF(ISNUMBER(E203),F202+D203,"INSUFFICIENT FUNDS")))</f>
        <v/>
      </c>
      <c r="G203" t="str">
        <f>IF(A203&gt;Scenario!$B$11,"",IF(A$2&lt;&gt;"Ready",A$2,IF(ISNUMBER(E203),"OK","INSUFFICIENT FUNDS")))</f>
        <v/>
      </c>
      <c r="H203">
        <v>199</v>
      </c>
      <c r="I203" s="6" t="str">
        <f>IF(H203&gt;Scenario!$B$11,"",IF(H$2&lt;&gt;"Ready",H$2,IF(N202="OK",L202,"INSUFFICIENT FUNDS")))</f>
        <v/>
      </c>
      <c r="J203" s="6" t="str">
        <f>IF(H203&gt;Scenario!$B$11,"",IF(H$2&lt;&gt;"Ready",H$2,IF(ISNUMBER(I203),IF(AND(H203&gt;=Scenario!$B$10,MOD(H203-Scenario!$B$10,Scenario!$B$18)=0),Scenario!$B$8,0),"INSUFFICIENT FUNDS")))</f>
        <v/>
      </c>
      <c r="K203" s="6" t="str">
        <f>IF(H203&gt;Scenario!$B$11,"",IF(H$2&lt;&gt;"Ready",H$2,IF(ISNUMBER(I203),(I203+J203)*(N('Option A'!$E$14)+N('Option A'!$E$15)+IF(Scenario!$B$13="Gross",N('Option A'!$E$16),0))/12+((0+0)/12+IF(AND(H203&gt;=Scenario!$B$10,MOD(H203-Scenario!$B$10,Scenario!$B$18)=0),N('Option A'!$E$17)*N('Option A'!$E$18)+N('Option A'!$E$20),0)+IF(H203=1,N('Option A'!$E$17)*N('Option A'!$E$19)+N('Option A'!$E$21),0)+IF(H203=Scenario!$B$11,N('Option A'!$E$22),0)),"INSUFFICIENT FUNDS")))</f>
        <v/>
      </c>
      <c r="L203" s="6" t="str">
        <f>IF(H203&gt;Scenario!$B$11,"",IF(H$2&lt;&gt;"Ready",H$2,IF(ISNUMBER(I203),IF((I203+J203)*(1+Scenario!$B$12/12)-K203&lt;0,"INSUFFICIENT FUNDS",(I203+J203)*(1+Scenario!$B$12/12)-K203),"INSUFFICIENT FUNDS")))</f>
        <v/>
      </c>
      <c r="M203" s="6" t="str">
        <f>IF(H203&gt;Scenario!$B$11,"",IF(H$2&lt;&gt;"Ready",H$2,IF(ISNUMBER(L203),M202+K203,"INSUFFICIENT FUNDS")))</f>
        <v/>
      </c>
      <c r="N203" t="str">
        <f>IF(H203&gt;Scenario!$B$11,"",IF(H$2&lt;&gt;"Ready",H$2,IF(ISNUMBER(L203),"OK","INSUFFICIENT FUNDS")))</f>
        <v/>
      </c>
      <c r="O203">
        <v>199</v>
      </c>
      <c r="P203" s="6" t="str">
        <f>IF(O203&gt;Scenario!$B$11,"",IF(O$2&lt;&gt;"Ready",O$2,IF(U202="OK",S202,"INSUFFICIENT FUNDS")))</f>
        <v/>
      </c>
      <c r="Q203" s="6" t="str">
        <f>IF(O203&gt;Scenario!$B$11,"",IF(O$2&lt;&gt;"Ready",O$2,IF(ISNUMBER(P203),IF(AND(O203&gt;=Scenario!$B$10,MOD(O203-Scenario!$B$10,Scenario!$B$18)=0),Scenario!$B$8,0),"INSUFFICIENT FUNDS")))</f>
        <v/>
      </c>
      <c r="R203" s="6" t="str">
        <f>IF(O203&gt;Scenario!$B$11,"",IF(O$2&lt;&gt;"Ready",O$2,IF(ISNUMBER(P203),(P203+Q203)*(0+N('Option A'!$E$15)+IF(Scenario!$B$13="Gross",N('Option A'!$E$16),0))/12+((N('Option A'!$E$12)+N('Option A'!$E$13))/12+IF(AND(O203&gt;=Scenario!$B$10,MOD(O203-Scenario!$B$10,Scenario!$B$18)=0),N('Option A'!$E$17)*N('Option A'!$E$18)+N('Option A'!$E$20),0)+IF(O203=1,N('Option A'!$E$17)*N('Option A'!$E$19)+N('Option A'!$E$21),0)+IF(O203=Scenario!$B$11,N('Option A'!$E$22),0)),"INSUFFICIENT FUNDS")))</f>
        <v/>
      </c>
      <c r="S203" s="6" t="str">
        <f>IF(O203&gt;Scenario!$B$11,"",IF(O$2&lt;&gt;"Ready",O$2,IF(ISNUMBER(P203),IF((P203+Q203)*(1+Scenario!$B$12/12)-R203&lt;0,"INSUFFICIENT FUNDS",(P203+Q203)*(1+Scenario!$B$12/12)-R203),"INSUFFICIENT FUNDS")))</f>
        <v/>
      </c>
      <c r="T203" s="6" t="str">
        <f>IF(O203&gt;Scenario!$B$11,"",IF(O$2&lt;&gt;"Ready",O$2,IF(ISNUMBER(S203),T202+R203,"INSUFFICIENT FUNDS")))</f>
        <v/>
      </c>
      <c r="U203" t="str">
        <f>IF(O203&gt;Scenario!$B$11,"",IF(O$2&lt;&gt;"Ready",O$2,IF(ISNUMBER(S203),"OK","INSUFFICIENT FUNDS")))</f>
        <v/>
      </c>
      <c r="V203">
        <v>199</v>
      </c>
      <c r="W203" s="6" t="str">
        <f>IF(V203&gt;Scenario!$B$11,"",IF(V$2&lt;&gt;"Ready",V$2,IF(AB202="OK",Z202,"INSUFFICIENT FUNDS")))</f>
        <v/>
      </c>
      <c r="X203" s="6" t="str">
        <f>IF(V203&gt;Scenario!$B$11,"",IF(V$2&lt;&gt;"Ready",V$2,IF(ISNUMBER(W203),IF(AND(V203&gt;=Scenario!$B$10,MOD(V203-Scenario!$B$10,Scenario!$B$18)=0),Scenario!$B$8,0),"INSUFFICIENT FUNDS")))</f>
        <v/>
      </c>
      <c r="Y203" s="6" t="str">
        <f>IF(V203&gt;Scenario!$B$11,"",IF(V$2&lt;&gt;"Ready",V$2,IF(ISNUMBER(W203),(W203+X203)*(N('Option A'!$E$14)+N('Option A'!$E$15)+IF(Scenario!$B$13="Gross",N('Option A'!$E$16),0))/12+((N('Option A'!$E$12)+N('Option A'!$E$13))/12+IF(AND(V203&gt;=Scenario!$B$10,MOD(V203-Scenario!$B$10,Scenario!$B$18)=0),0*0+0,0)+IF(V203=1,0*0+0,0)+IF(V203=Scenario!$B$11,0,0)),"INSUFFICIENT FUNDS")))</f>
        <v/>
      </c>
      <c r="Z203" s="6" t="str">
        <f>IF(V203&gt;Scenario!$B$11,"",IF(V$2&lt;&gt;"Ready",V$2,IF(ISNUMBER(W203),IF((W203+X203)*(1+Scenario!$B$12/12)-Y203&lt;0,"INSUFFICIENT FUNDS",(W203+X203)*(1+Scenario!$B$12/12)-Y203),"INSUFFICIENT FUNDS")))</f>
        <v/>
      </c>
      <c r="AA203" s="6" t="str">
        <f>IF(V203&gt;Scenario!$B$11,"",IF(V$2&lt;&gt;"Ready",V$2,IF(ISNUMBER(Z203),AA202+Y203,"INSUFFICIENT FUNDS")))</f>
        <v/>
      </c>
      <c r="AB203" t="str">
        <f>IF(V203&gt;Scenario!$B$11,"",IF(V$2&lt;&gt;"Ready",V$2,IF(ISNUMBER(Z203),"OK","INSUFFICIENT FUNDS")))</f>
        <v/>
      </c>
      <c r="AC203">
        <v>199</v>
      </c>
      <c r="AD203" s="6" t="str">
        <f>IF(AC203&gt;Scenario!$B$11,"",IF(AC$2&lt;&gt;"Ready",AC$2,IF(AI202="OK",AG202,"INSUFFICIENT FUNDS")))</f>
        <v/>
      </c>
      <c r="AE203" s="6" t="str">
        <f>IF(AC203&gt;Scenario!$B$11,"",IF(AC$2&lt;&gt;"Ready",AC$2,IF(ISNUMBER(AD203),IF(AND(AC203&gt;=Scenario!$B$10,MOD(AC203-Scenario!$B$10,Scenario!$B$18)=0),Scenario!$B$8,0),"INSUFFICIENT FUNDS")))</f>
        <v/>
      </c>
      <c r="AF203" s="6" t="str">
        <f>IF(AC203&gt;Scenario!$B$11,"",IF(AC$2&lt;&gt;"Ready",AC$2,IF(ISNUMBER(AD203),(AD203+AE203)*(N('Option A'!$E$14)+N('Option A'!$E$15)+IF(Scenario!$B$13="Gross",0,0))/12+((N('Option A'!$E$12)+N('Option A'!$E$13))/12+IF(AND(AC203&gt;=Scenario!$B$10,MOD(AC203-Scenario!$B$10,Scenario!$B$18)=0),N('Option A'!$E$17)*N('Option A'!$E$18)+N('Option A'!$E$20),0)+IF(AC203=1,N('Option A'!$E$17)*N('Option A'!$E$19)+N('Option A'!$E$21),0)+IF(AC203=Scenario!$B$11,N('Option A'!$E$22),0)),"INSUFFICIENT FUNDS")))</f>
        <v/>
      </c>
      <c r="AG203" s="6" t="str">
        <f>IF(AC203&gt;Scenario!$B$11,"",IF(AC$2&lt;&gt;"Ready",AC$2,IF(ISNUMBER(AD203),IF((AD203+AE203)*(1+Scenario!$B$12/12)-AF203&lt;0,"INSUFFICIENT FUNDS",(AD203+AE203)*(1+Scenario!$B$12/12)-AF203),"INSUFFICIENT FUNDS")))</f>
        <v/>
      </c>
      <c r="AH203" s="6" t="str">
        <f>IF(AC203&gt;Scenario!$B$11,"",IF(AC$2&lt;&gt;"Ready",AC$2,IF(ISNUMBER(AG203),AH202+AF203,"INSUFFICIENT FUNDS")))</f>
        <v/>
      </c>
      <c r="AI203" t="str">
        <f>IF(AC203&gt;Scenario!$B$11,"",IF(AC$2&lt;&gt;"Ready",AC$2,IF(ISNUMBER(AG203),"OK","INSUFFICIENT FUNDS")))</f>
        <v/>
      </c>
      <c r="AJ203">
        <v>199</v>
      </c>
      <c r="AK203" s="6" t="str">
        <f>IF(AJ203&gt;Scenario!$B$11,"",IF(AJ$2&lt;&gt;"Ready",AJ$2,IF(AP202="OK",AN202,"INSUFFICIENT FUNDS")))</f>
        <v/>
      </c>
      <c r="AL203" s="6" t="str">
        <f>IF(AJ203&gt;Scenario!$B$11,"",IF(AJ$2&lt;&gt;"Ready",AJ$2,IF(ISNUMBER(AK203),IF(AND(AJ203&gt;=Scenario!$B$10,MOD(AJ203-Scenario!$B$10,Scenario!$B$18)=0),Scenario!$B$8,0),"INSUFFICIENT FUNDS")))</f>
        <v/>
      </c>
      <c r="AM203" s="6" t="str">
        <f>IF(AJ203&gt;Scenario!$B$11,"",IF(AJ$2&lt;&gt;"Ready",AJ$2,IF(ISNUMBER(AK203),(AK203+AL203)*(0+0+IF(Scenario!$B$13="Gross",0,0))/12+((0+0)/12+IF(AND(AJ203&gt;=Scenario!$B$10,MOD(AJ203-Scenario!$B$10,Scenario!$B$18)=0),0*0+0,0)+IF(AJ203=1,0*0+0,0)+IF(AJ203=Scenario!$B$11,0,0)),"INSUFFICIENT FUNDS")))</f>
        <v/>
      </c>
      <c r="AN203" s="6" t="str">
        <f>IF(AJ203&gt;Scenario!$B$11,"",IF(AJ$2&lt;&gt;"Ready",AJ$2,IF(ISNUMBER(AK203),IF((AK203+AL203)*(1+Scenario!$B$12/12)-AM203&lt;0,"INSUFFICIENT FUNDS",(AK203+AL203)*(1+Scenario!$B$12/12)-AM203),"INSUFFICIENT FUNDS")))</f>
        <v/>
      </c>
      <c r="AO203" s="6" t="str">
        <f>IF(AJ203&gt;Scenario!$B$11,"",IF(AJ$2&lt;&gt;"Ready",AJ$2,IF(ISNUMBER(AN203),AO202+AM203,"INSUFFICIENT FUNDS")))</f>
        <v/>
      </c>
      <c r="AP203" t="str">
        <f>IF(AJ203&gt;Scenario!$B$11,"",IF(AJ$2&lt;&gt;"Ready",AJ$2,IF(ISNUMBER(AN203),"OK","INSUFFICIENT FUNDS")))</f>
        <v/>
      </c>
    </row>
    <row r="204" spans="1:42" ht="32.1" customHeight="1" x14ac:dyDescent="0.2">
      <c r="A204">
        <v>200</v>
      </c>
      <c r="B204" s="6" t="str">
        <f>IF(A204&gt;Scenario!$B$11,"",IF(A$2&lt;&gt;"Ready",A$2,IF(G203="OK",E203,"INSUFFICIENT FUNDS")))</f>
        <v/>
      </c>
      <c r="C204" s="6" t="str">
        <f>IF(A204&gt;Scenario!$B$11,"",IF(A$2&lt;&gt;"Ready",A$2,IF(ISNUMBER(B204),IF(AND(A204&gt;=Scenario!$B$10,MOD(A204-Scenario!$B$10,Scenario!$B$18)=0),Scenario!$B$8,0),"INSUFFICIENT FUNDS")))</f>
        <v/>
      </c>
      <c r="D204" s="6" t="str">
        <f>IF(A204&gt;Scenario!$B$11,"",IF(A$2&lt;&gt;"Ready",A$2,IF(ISNUMBER(B204),(B204+C204)*(N('Option A'!$E$14)+N('Option A'!$E$15)+IF(Scenario!$B$13="Gross",N('Option A'!$E$16),0))/12+((N('Option A'!$E$12)+N('Option A'!$E$13))/12+IF(AND(A204&gt;=Scenario!$B$10,MOD(A204-Scenario!$B$10,Scenario!$B$18)=0),N('Option A'!$E$17)*N('Option A'!$E$18)+N('Option A'!$E$20),0)+IF(A204=1,N('Option A'!$E$17)*N('Option A'!$E$19)+N('Option A'!$E$21),0)+IF(A204=Scenario!$B$11,N('Option A'!$E$22),0)),"INSUFFICIENT FUNDS")))</f>
        <v/>
      </c>
      <c r="E204" s="6" t="str">
        <f>IF(A204&gt;Scenario!$B$11,"",IF(A$2&lt;&gt;"Ready",A$2,IF(ISNUMBER(B204),IF((B204+C204)*(1+Scenario!$B$12/12)-D204&lt;0,"INSUFFICIENT FUNDS",(B204+C204)*(1+Scenario!$B$12/12)-D204),"INSUFFICIENT FUNDS")))</f>
        <v/>
      </c>
      <c r="F204" s="6" t="str">
        <f>IF(A204&gt;Scenario!$B$11,"",IF(A$2&lt;&gt;"Ready",A$2,IF(ISNUMBER(E204),F203+D204,"INSUFFICIENT FUNDS")))</f>
        <v/>
      </c>
      <c r="G204" t="str">
        <f>IF(A204&gt;Scenario!$B$11,"",IF(A$2&lt;&gt;"Ready",A$2,IF(ISNUMBER(E204),"OK","INSUFFICIENT FUNDS")))</f>
        <v/>
      </c>
      <c r="H204">
        <v>200</v>
      </c>
      <c r="I204" s="6" t="str">
        <f>IF(H204&gt;Scenario!$B$11,"",IF(H$2&lt;&gt;"Ready",H$2,IF(N203="OK",L203,"INSUFFICIENT FUNDS")))</f>
        <v/>
      </c>
      <c r="J204" s="6" t="str">
        <f>IF(H204&gt;Scenario!$B$11,"",IF(H$2&lt;&gt;"Ready",H$2,IF(ISNUMBER(I204),IF(AND(H204&gt;=Scenario!$B$10,MOD(H204-Scenario!$B$10,Scenario!$B$18)=0),Scenario!$B$8,0),"INSUFFICIENT FUNDS")))</f>
        <v/>
      </c>
      <c r="K204" s="6" t="str">
        <f>IF(H204&gt;Scenario!$B$11,"",IF(H$2&lt;&gt;"Ready",H$2,IF(ISNUMBER(I204),(I204+J204)*(N('Option A'!$E$14)+N('Option A'!$E$15)+IF(Scenario!$B$13="Gross",N('Option A'!$E$16),0))/12+((0+0)/12+IF(AND(H204&gt;=Scenario!$B$10,MOD(H204-Scenario!$B$10,Scenario!$B$18)=0),N('Option A'!$E$17)*N('Option A'!$E$18)+N('Option A'!$E$20),0)+IF(H204=1,N('Option A'!$E$17)*N('Option A'!$E$19)+N('Option A'!$E$21),0)+IF(H204=Scenario!$B$11,N('Option A'!$E$22),0)),"INSUFFICIENT FUNDS")))</f>
        <v/>
      </c>
      <c r="L204" s="6" t="str">
        <f>IF(H204&gt;Scenario!$B$11,"",IF(H$2&lt;&gt;"Ready",H$2,IF(ISNUMBER(I204),IF((I204+J204)*(1+Scenario!$B$12/12)-K204&lt;0,"INSUFFICIENT FUNDS",(I204+J204)*(1+Scenario!$B$12/12)-K204),"INSUFFICIENT FUNDS")))</f>
        <v/>
      </c>
      <c r="M204" s="6" t="str">
        <f>IF(H204&gt;Scenario!$B$11,"",IF(H$2&lt;&gt;"Ready",H$2,IF(ISNUMBER(L204),M203+K204,"INSUFFICIENT FUNDS")))</f>
        <v/>
      </c>
      <c r="N204" t="str">
        <f>IF(H204&gt;Scenario!$B$11,"",IF(H$2&lt;&gt;"Ready",H$2,IF(ISNUMBER(L204),"OK","INSUFFICIENT FUNDS")))</f>
        <v/>
      </c>
      <c r="O204">
        <v>200</v>
      </c>
      <c r="P204" s="6" t="str">
        <f>IF(O204&gt;Scenario!$B$11,"",IF(O$2&lt;&gt;"Ready",O$2,IF(U203="OK",S203,"INSUFFICIENT FUNDS")))</f>
        <v/>
      </c>
      <c r="Q204" s="6" t="str">
        <f>IF(O204&gt;Scenario!$B$11,"",IF(O$2&lt;&gt;"Ready",O$2,IF(ISNUMBER(P204),IF(AND(O204&gt;=Scenario!$B$10,MOD(O204-Scenario!$B$10,Scenario!$B$18)=0),Scenario!$B$8,0),"INSUFFICIENT FUNDS")))</f>
        <v/>
      </c>
      <c r="R204" s="6" t="str">
        <f>IF(O204&gt;Scenario!$B$11,"",IF(O$2&lt;&gt;"Ready",O$2,IF(ISNUMBER(P204),(P204+Q204)*(0+N('Option A'!$E$15)+IF(Scenario!$B$13="Gross",N('Option A'!$E$16),0))/12+((N('Option A'!$E$12)+N('Option A'!$E$13))/12+IF(AND(O204&gt;=Scenario!$B$10,MOD(O204-Scenario!$B$10,Scenario!$B$18)=0),N('Option A'!$E$17)*N('Option A'!$E$18)+N('Option A'!$E$20),0)+IF(O204=1,N('Option A'!$E$17)*N('Option A'!$E$19)+N('Option A'!$E$21),0)+IF(O204=Scenario!$B$11,N('Option A'!$E$22),0)),"INSUFFICIENT FUNDS")))</f>
        <v/>
      </c>
      <c r="S204" s="6" t="str">
        <f>IF(O204&gt;Scenario!$B$11,"",IF(O$2&lt;&gt;"Ready",O$2,IF(ISNUMBER(P204),IF((P204+Q204)*(1+Scenario!$B$12/12)-R204&lt;0,"INSUFFICIENT FUNDS",(P204+Q204)*(1+Scenario!$B$12/12)-R204),"INSUFFICIENT FUNDS")))</f>
        <v/>
      </c>
      <c r="T204" s="6" t="str">
        <f>IF(O204&gt;Scenario!$B$11,"",IF(O$2&lt;&gt;"Ready",O$2,IF(ISNUMBER(S204),T203+R204,"INSUFFICIENT FUNDS")))</f>
        <v/>
      </c>
      <c r="U204" t="str">
        <f>IF(O204&gt;Scenario!$B$11,"",IF(O$2&lt;&gt;"Ready",O$2,IF(ISNUMBER(S204),"OK","INSUFFICIENT FUNDS")))</f>
        <v/>
      </c>
      <c r="V204">
        <v>200</v>
      </c>
      <c r="W204" s="6" t="str">
        <f>IF(V204&gt;Scenario!$B$11,"",IF(V$2&lt;&gt;"Ready",V$2,IF(AB203="OK",Z203,"INSUFFICIENT FUNDS")))</f>
        <v/>
      </c>
      <c r="X204" s="6" t="str">
        <f>IF(V204&gt;Scenario!$B$11,"",IF(V$2&lt;&gt;"Ready",V$2,IF(ISNUMBER(W204),IF(AND(V204&gt;=Scenario!$B$10,MOD(V204-Scenario!$B$10,Scenario!$B$18)=0),Scenario!$B$8,0),"INSUFFICIENT FUNDS")))</f>
        <v/>
      </c>
      <c r="Y204" s="6" t="str">
        <f>IF(V204&gt;Scenario!$B$11,"",IF(V$2&lt;&gt;"Ready",V$2,IF(ISNUMBER(W204),(W204+X204)*(N('Option A'!$E$14)+N('Option A'!$E$15)+IF(Scenario!$B$13="Gross",N('Option A'!$E$16),0))/12+((N('Option A'!$E$12)+N('Option A'!$E$13))/12+IF(AND(V204&gt;=Scenario!$B$10,MOD(V204-Scenario!$B$10,Scenario!$B$18)=0),0*0+0,0)+IF(V204=1,0*0+0,0)+IF(V204=Scenario!$B$11,0,0)),"INSUFFICIENT FUNDS")))</f>
        <v/>
      </c>
      <c r="Z204" s="6" t="str">
        <f>IF(V204&gt;Scenario!$B$11,"",IF(V$2&lt;&gt;"Ready",V$2,IF(ISNUMBER(W204),IF((W204+X204)*(1+Scenario!$B$12/12)-Y204&lt;0,"INSUFFICIENT FUNDS",(W204+X204)*(1+Scenario!$B$12/12)-Y204),"INSUFFICIENT FUNDS")))</f>
        <v/>
      </c>
      <c r="AA204" s="6" t="str">
        <f>IF(V204&gt;Scenario!$B$11,"",IF(V$2&lt;&gt;"Ready",V$2,IF(ISNUMBER(Z204),AA203+Y204,"INSUFFICIENT FUNDS")))</f>
        <v/>
      </c>
      <c r="AB204" t="str">
        <f>IF(V204&gt;Scenario!$B$11,"",IF(V$2&lt;&gt;"Ready",V$2,IF(ISNUMBER(Z204),"OK","INSUFFICIENT FUNDS")))</f>
        <v/>
      </c>
      <c r="AC204">
        <v>200</v>
      </c>
      <c r="AD204" s="6" t="str">
        <f>IF(AC204&gt;Scenario!$B$11,"",IF(AC$2&lt;&gt;"Ready",AC$2,IF(AI203="OK",AG203,"INSUFFICIENT FUNDS")))</f>
        <v/>
      </c>
      <c r="AE204" s="6" t="str">
        <f>IF(AC204&gt;Scenario!$B$11,"",IF(AC$2&lt;&gt;"Ready",AC$2,IF(ISNUMBER(AD204),IF(AND(AC204&gt;=Scenario!$B$10,MOD(AC204-Scenario!$B$10,Scenario!$B$18)=0),Scenario!$B$8,0),"INSUFFICIENT FUNDS")))</f>
        <v/>
      </c>
      <c r="AF204" s="6" t="str">
        <f>IF(AC204&gt;Scenario!$B$11,"",IF(AC$2&lt;&gt;"Ready",AC$2,IF(ISNUMBER(AD204),(AD204+AE204)*(N('Option A'!$E$14)+N('Option A'!$E$15)+IF(Scenario!$B$13="Gross",0,0))/12+((N('Option A'!$E$12)+N('Option A'!$E$13))/12+IF(AND(AC204&gt;=Scenario!$B$10,MOD(AC204-Scenario!$B$10,Scenario!$B$18)=0),N('Option A'!$E$17)*N('Option A'!$E$18)+N('Option A'!$E$20),0)+IF(AC204=1,N('Option A'!$E$17)*N('Option A'!$E$19)+N('Option A'!$E$21),0)+IF(AC204=Scenario!$B$11,N('Option A'!$E$22),0)),"INSUFFICIENT FUNDS")))</f>
        <v/>
      </c>
      <c r="AG204" s="6" t="str">
        <f>IF(AC204&gt;Scenario!$B$11,"",IF(AC$2&lt;&gt;"Ready",AC$2,IF(ISNUMBER(AD204),IF((AD204+AE204)*(1+Scenario!$B$12/12)-AF204&lt;0,"INSUFFICIENT FUNDS",(AD204+AE204)*(1+Scenario!$B$12/12)-AF204),"INSUFFICIENT FUNDS")))</f>
        <v/>
      </c>
      <c r="AH204" s="6" t="str">
        <f>IF(AC204&gt;Scenario!$B$11,"",IF(AC$2&lt;&gt;"Ready",AC$2,IF(ISNUMBER(AG204),AH203+AF204,"INSUFFICIENT FUNDS")))</f>
        <v/>
      </c>
      <c r="AI204" t="str">
        <f>IF(AC204&gt;Scenario!$B$11,"",IF(AC$2&lt;&gt;"Ready",AC$2,IF(ISNUMBER(AG204),"OK","INSUFFICIENT FUNDS")))</f>
        <v/>
      </c>
      <c r="AJ204">
        <v>200</v>
      </c>
      <c r="AK204" s="6" t="str">
        <f>IF(AJ204&gt;Scenario!$B$11,"",IF(AJ$2&lt;&gt;"Ready",AJ$2,IF(AP203="OK",AN203,"INSUFFICIENT FUNDS")))</f>
        <v/>
      </c>
      <c r="AL204" s="6" t="str">
        <f>IF(AJ204&gt;Scenario!$B$11,"",IF(AJ$2&lt;&gt;"Ready",AJ$2,IF(ISNUMBER(AK204),IF(AND(AJ204&gt;=Scenario!$B$10,MOD(AJ204-Scenario!$B$10,Scenario!$B$18)=0),Scenario!$B$8,0),"INSUFFICIENT FUNDS")))</f>
        <v/>
      </c>
      <c r="AM204" s="6" t="str">
        <f>IF(AJ204&gt;Scenario!$B$11,"",IF(AJ$2&lt;&gt;"Ready",AJ$2,IF(ISNUMBER(AK204),(AK204+AL204)*(0+0+IF(Scenario!$B$13="Gross",0,0))/12+((0+0)/12+IF(AND(AJ204&gt;=Scenario!$B$10,MOD(AJ204-Scenario!$B$10,Scenario!$B$18)=0),0*0+0,0)+IF(AJ204=1,0*0+0,0)+IF(AJ204=Scenario!$B$11,0,0)),"INSUFFICIENT FUNDS")))</f>
        <v/>
      </c>
      <c r="AN204" s="6" t="str">
        <f>IF(AJ204&gt;Scenario!$B$11,"",IF(AJ$2&lt;&gt;"Ready",AJ$2,IF(ISNUMBER(AK204),IF((AK204+AL204)*(1+Scenario!$B$12/12)-AM204&lt;0,"INSUFFICIENT FUNDS",(AK204+AL204)*(1+Scenario!$B$12/12)-AM204),"INSUFFICIENT FUNDS")))</f>
        <v/>
      </c>
      <c r="AO204" s="6" t="str">
        <f>IF(AJ204&gt;Scenario!$B$11,"",IF(AJ$2&lt;&gt;"Ready",AJ$2,IF(ISNUMBER(AN204),AO203+AM204,"INSUFFICIENT FUNDS")))</f>
        <v/>
      </c>
      <c r="AP204" t="str">
        <f>IF(AJ204&gt;Scenario!$B$11,"",IF(AJ$2&lt;&gt;"Ready",AJ$2,IF(ISNUMBER(AN204),"OK","INSUFFICIENT FUNDS")))</f>
        <v/>
      </c>
    </row>
    <row r="205" spans="1:42" ht="32.1" customHeight="1" x14ac:dyDescent="0.2">
      <c r="A205">
        <v>201</v>
      </c>
      <c r="B205" s="6" t="str">
        <f>IF(A205&gt;Scenario!$B$11,"",IF(A$2&lt;&gt;"Ready",A$2,IF(G204="OK",E204,"INSUFFICIENT FUNDS")))</f>
        <v/>
      </c>
      <c r="C205" s="6" t="str">
        <f>IF(A205&gt;Scenario!$B$11,"",IF(A$2&lt;&gt;"Ready",A$2,IF(ISNUMBER(B205),IF(AND(A205&gt;=Scenario!$B$10,MOD(A205-Scenario!$B$10,Scenario!$B$18)=0),Scenario!$B$8,0),"INSUFFICIENT FUNDS")))</f>
        <v/>
      </c>
      <c r="D205" s="6" t="str">
        <f>IF(A205&gt;Scenario!$B$11,"",IF(A$2&lt;&gt;"Ready",A$2,IF(ISNUMBER(B205),(B205+C205)*(N('Option A'!$E$14)+N('Option A'!$E$15)+IF(Scenario!$B$13="Gross",N('Option A'!$E$16),0))/12+((N('Option A'!$E$12)+N('Option A'!$E$13))/12+IF(AND(A205&gt;=Scenario!$B$10,MOD(A205-Scenario!$B$10,Scenario!$B$18)=0),N('Option A'!$E$17)*N('Option A'!$E$18)+N('Option A'!$E$20),0)+IF(A205=1,N('Option A'!$E$17)*N('Option A'!$E$19)+N('Option A'!$E$21),0)+IF(A205=Scenario!$B$11,N('Option A'!$E$22),0)),"INSUFFICIENT FUNDS")))</f>
        <v/>
      </c>
      <c r="E205" s="6" t="str">
        <f>IF(A205&gt;Scenario!$B$11,"",IF(A$2&lt;&gt;"Ready",A$2,IF(ISNUMBER(B205),IF((B205+C205)*(1+Scenario!$B$12/12)-D205&lt;0,"INSUFFICIENT FUNDS",(B205+C205)*(1+Scenario!$B$12/12)-D205),"INSUFFICIENT FUNDS")))</f>
        <v/>
      </c>
      <c r="F205" s="6" t="str">
        <f>IF(A205&gt;Scenario!$B$11,"",IF(A$2&lt;&gt;"Ready",A$2,IF(ISNUMBER(E205),F204+D205,"INSUFFICIENT FUNDS")))</f>
        <v/>
      </c>
      <c r="G205" t="str">
        <f>IF(A205&gt;Scenario!$B$11,"",IF(A$2&lt;&gt;"Ready",A$2,IF(ISNUMBER(E205),"OK","INSUFFICIENT FUNDS")))</f>
        <v/>
      </c>
      <c r="H205">
        <v>201</v>
      </c>
      <c r="I205" s="6" t="str">
        <f>IF(H205&gt;Scenario!$B$11,"",IF(H$2&lt;&gt;"Ready",H$2,IF(N204="OK",L204,"INSUFFICIENT FUNDS")))</f>
        <v/>
      </c>
      <c r="J205" s="6" t="str">
        <f>IF(H205&gt;Scenario!$B$11,"",IF(H$2&lt;&gt;"Ready",H$2,IF(ISNUMBER(I205),IF(AND(H205&gt;=Scenario!$B$10,MOD(H205-Scenario!$B$10,Scenario!$B$18)=0),Scenario!$B$8,0),"INSUFFICIENT FUNDS")))</f>
        <v/>
      </c>
      <c r="K205" s="6" t="str">
        <f>IF(H205&gt;Scenario!$B$11,"",IF(H$2&lt;&gt;"Ready",H$2,IF(ISNUMBER(I205),(I205+J205)*(N('Option A'!$E$14)+N('Option A'!$E$15)+IF(Scenario!$B$13="Gross",N('Option A'!$E$16),0))/12+((0+0)/12+IF(AND(H205&gt;=Scenario!$B$10,MOD(H205-Scenario!$B$10,Scenario!$B$18)=0),N('Option A'!$E$17)*N('Option A'!$E$18)+N('Option A'!$E$20),0)+IF(H205=1,N('Option A'!$E$17)*N('Option A'!$E$19)+N('Option A'!$E$21),0)+IF(H205=Scenario!$B$11,N('Option A'!$E$22),0)),"INSUFFICIENT FUNDS")))</f>
        <v/>
      </c>
      <c r="L205" s="6" t="str">
        <f>IF(H205&gt;Scenario!$B$11,"",IF(H$2&lt;&gt;"Ready",H$2,IF(ISNUMBER(I205),IF((I205+J205)*(1+Scenario!$B$12/12)-K205&lt;0,"INSUFFICIENT FUNDS",(I205+J205)*(1+Scenario!$B$12/12)-K205),"INSUFFICIENT FUNDS")))</f>
        <v/>
      </c>
      <c r="M205" s="6" t="str">
        <f>IF(H205&gt;Scenario!$B$11,"",IF(H$2&lt;&gt;"Ready",H$2,IF(ISNUMBER(L205),M204+K205,"INSUFFICIENT FUNDS")))</f>
        <v/>
      </c>
      <c r="N205" t="str">
        <f>IF(H205&gt;Scenario!$B$11,"",IF(H$2&lt;&gt;"Ready",H$2,IF(ISNUMBER(L205),"OK","INSUFFICIENT FUNDS")))</f>
        <v/>
      </c>
      <c r="O205">
        <v>201</v>
      </c>
      <c r="P205" s="6" t="str">
        <f>IF(O205&gt;Scenario!$B$11,"",IF(O$2&lt;&gt;"Ready",O$2,IF(U204="OK",S204,"INSUFFICIENT FUNDS")))</f>
        <v/>
      </c>
      <c r="Q205" s="6" t="str">
        <f>IF(O205&gt;Scenario!$B$11,"",IF(O$2&lt;&gt;"Ready",O$2,IF(ISNUMBER(P205),IF(AND(O205&gt;=Scenario!$B$10,MOD(O205-Scenario!$B$10,Scenario!$B$18)=0),Scenario!$B$8,0),"INSUFFICIENT FUNDS")))</f>
        <v/>
      </c>
      <c r="R205" s="6" t="str">
        <f>IF(O205&gt;Scenario!$B$11,"",IF(O$2&lt;&gt;"Ready",O$2,IF(ISNUMBER(P205),(P205+Q205)*(0+N('Option A'!$E$15)+IF(Scenario!$B$13="Gross",N('Option A'!$E$16),0))/12+((N('Option A'!$E$12)+N('Option A'!$E$13))/12+IF(AND(O205&gt;=Scenario!$B$10,MOD(O205-Scenario!$B$10,Scenario!$B$18)=0),N('Option A'!$E$17)*N('Option A'!$E$18)+N('Option A'!$E$20),0)+IF(O205=1,N('Option A'!$E$17)*N('Option A'!$E$19)+N('Option A'!$E$21),0)+IF(O205=Scenario!$B$11,N('Option A'!$E$22),0)),"INSUFFICIENT FUNDS")))</f>
        <v/>
      </c>
      <c r="S205" s="6" t="str">
        <f>IF(O205&gt;Scenario!$B$11,"",IF(O$2&lt;&gt;"Ready",O$2,IF(ISNUMBER(P205),IF((P205+Q205)*(1+Scenario!$B$12/12)-R205&lt;0,"INSUFFICIENT FUNDS",(P205+Q205)*(1+Scenario!$B$12/12)-R205),"INSUFFICIENT FUNDS")))</f>
        <v/>
      </c>
      <c r="T205" s="6" t="str">
        <f>IF(O205&gt;Scenario!$B$11,"",IF(O$2&lt;&gt;"Ready",O$2,IF(ISNUMBER(S205),T204+R205,"INSUFFICIENT FUNDS")))</f>
        <v/>
      </c>
      <c r="U205" t="str">
        <f>IF(O205&gt;Scenario!$B$11,"",IF(O$2&lt;&gt;"Ready",O$2,IF(ISNUMBER(S205),"OK","INSUFFICIENT FUNDS")))</f>
        <v/>
      </c>
      <c r="V205">
        <v>201</v>
      </c>
      <c r="W205" s="6" t="str">
        <f>IF(V205&gt;Scenario!$B$11,"",IF(V$2&lt;&gt;"Ready",V$2,IF(AB204="OK",Z204,"INSUFFICIENT FUNDS")))</f>
        <v/>
      </c>
      <c r="X205" s="6" t="str">
        <f>IF(V205&gt;Scenario!$B$11,"",IF(V$2&lt;&gt;"Ready",V$2,IF(ISNUMBER(W205),IF(AND(V205&gt;=Scenario!$B$10,MOD(V205-Scenario!$B$10,Scenario!$B$18)=0),Scenario!$B$8,0),"INSUFFICIENT FUNDS")))</f>
        <v/>
      </c>
      <c r="Y205" s="6" t="str">
        <f>IF(V205&gt;Scenario!$B$11,"",IF(V$2&lt;&gt;"Ready",V$2,IF(ISNUMBER(W205),(W205+X205)*(N('Option A'!$E$14)+N('Option A'!$E$15)+IF(Scenario!$B$13="Gross",N('Option A'!$E$16),0))/12+((N('Option A'!$E$12)+N('Option A'!$E$13))/12+IF(AND(V205&gt;=Scenario!$B$10,MOD(V205-Scenario!$B$10,Scenario!$B$18)=0),0*0+0,0)+IF(V205=1,0*0+0,0)+IF(V205=Scenario!$B$11,0,0)),"INSUFFICIENT FUNDS")))</f>
        <v/>
      </c>
      <c r="Z205" s="6" t="str">
        <f>IF(V205&gt;Scenario!$B$11,"",IF(V$2&lt;&gt;"Ready",V$2,IF(ISNUMBER(W205),IF((W205+X205)*(1+Scenario!$B$12/12)-Y205&lt;0,"INSUFFICIENT FUNDS",(W205+X205)*(1+Scenario!$B$12/12)-Y205),"INSUFFICIENT FUNDS")))</f>
        <v/>
      </c>
      <c r="AA205" s="6" t="str">
        <f>IF(V205&gt;Scenario!$B$11,"",IF(V$2&lt;&gt;"Ready",V$2,IF(ISNUMBER(Z205),AA204+Y205,"INSUFFICIENT FUNDS")))</f>
        <v/>
      </c>
      <c r="AB205" t="str">
        <f>IF(V205&gt;Scenario!$B$11,"",IF(V$2&lt;&gt;"Ready",V$2,IF(ISNUMBER(Z205),"OK","INSUFFICIENT FUNDS")))</f>
        <v/>
      </c>
      <c r="AC205">
        <v>201</v>
      </c>
      <c r="AD205" s="6" t="str">
        <f>IF(AC205&gt;Scenario!$B$11,"",IF(AC$2&lt;&gt;"Ready",AC$2,IF(AI204="OK",AG204,"INSUFFICIENT FUNDS")))</f>
        <v/>
      </c>
      <c r="AE205" s="6" t="str">
        <f>IF(AC205&gt;Scenario!$B$11,"",IF(AC$2&lt;&gt;"Ready",AC$2,IF(ISNUMBER(AD205),IF(AND(AC205&gt;=Scenario!$B$10,MOD(AC205-Scenario!$B$10,Scenario!$B$18)=0),Scenario!$B$8,0),"INSUFFICIENT FUNDS")))</f>
        <v/>
      </c>
      <c r="AF205" s="6" t="str">
        <f>IF(AC205&gt;Scenario!$B$11,"",IF(AC$2&lt;&gt;"Ready",AC$2,IF(ISNUMBER(AD205),(AD205+AE205)*(N('Option A'!$E$14)+N('Option A'!$E$15)+IF(Scenario!$B$13="Gross",0,0))/12+((N('Option A'!$E$12)+N('Option A'!$E$13))/12+IF(AND(AC205&gt;=Scenario!$B$10,MOD(AC205-Scenario!$B$10,Scenario!$B$18)=0),N('Option A'!$E$17)*N('Option A'!$E$18)+N('Option A'!$E$20),0)+IF(AC205=1,N('Option A'!$E$17)*N('Option A'!$E$19)+N('Option A'!$E$21),0)+IF(AC205=Scenario!$B$11,N('Option A'!$E$22),0)),"INSUFFICIENT FUNDS")))</f>
        <v/>
      </c>
      <c r="AG205" s="6" t="str">
        <f>IF(AC205&gt;Scenario!$B$11,"",IF(AC$2&lt;&gt;"Ready",AC$2,IF(ISNUMBER(AD205),IF((AD205+AE205)*(1+Scenario!$B$12/12)-AF205&lt;0,"INSUFFICIENT FUNDS",(AD205+AE205)*(1+Scenario!$B$12/12)-AF205),"INSUFFICIENT FUNDS")))</f>
        <v/>
      </c>
      <c r="AH205" s="6" t="str">
        <f>IF(AC205&gt;Scenario!$B$11,"",IF(AC$2&lt;&gt;"Ready",AC$2,IF(ISNUMBER(AG205),AH204+AF205,"INSUFFICIENT FUNDS")))</f>
        <v/>
      </c>
      <c r="AI205" t="str">
        <f>IF(AC205&gt;Scenario!$B$11,"",IF(AC$2&lt;&gt;"Ready",AC$2,IF(ISNUMBER(AG205),"OK","INSUFFICIENT FUNDS")))</f>
        <v/>
      </c>
      <c r="AJ205">
        <v>201</v>
      </c>
      <c r="AK205" s="6" t="str">
        <f>IF(AJ205&gt;Scenario!$B$11,"",IF(AJ$2&lt;&gt;"Ready",AJ$2,IF(AP204="OK",AN204,"INSUFFICIENT FUNDS")))</f>
        <v/>
      </c>
      <c r="AL205" s="6" t="str">
        <f>IF(AJ205&gt;Scenario!$B$11,"",IF(AJ$2&lt;&gt;"Ready",AJ$2,IF(ISNUMBER(AK205),IF(AND(AJ205&gt;=Scenario!$B$10,MOD(AJ205-Scenario!$B$10,Scenario!$B$18)=0),Scenario!$B$8,0),"INSUFFICIENT FUNDS")))</f>
        <v/>
      </c>
      <c r="AM205" s="6" t="str">
        <f>IF(AJ205&gt;Scenario!$B$11,"",IF(AJ$2&lt;&gt;"Ready",AJ$2,IF(ISNUMBER(AK205),(AK205+AL205)*(0+0+IF(Scenario!$B$13="Gross",0,0))/12+((0+0)/12+IF(AND(AJ205&gt;=Scenario!$B$10,MOD(AJ205-Scenario!$B$10,Scenario!$B$18)=0),0*0+0,0)+IF(AJ205=1,0*0+0,0)+IF(AJ205=Scenario!$B$11,0,0)),"INSUFFICIENT FUNDS")))</f>
        <v/>
      </c>
      <c r="AN205" s="6" t="str">
        <f>IF(AJ205&gt;Scenario!$B$11,"",IF(AJ$2&lt;&gt;"Ready",AJ$2,IF(ISNUMBER(AK205),IF((AK205+AL205)*(1+Scenario!$B$12/12)-AM205&lt;0,"INSUFFICIENT FUNDS",(AK205+AL205)*(1+Scenario!$B$12/12)-AM205),"INSUFFICIENT FUNDS")))</f>
        <v/>
      </c>
      <c r="AO205" s="6" t="str">
        <f>IF(AJ205&gt;Scenario!$B$11,"",IF(AJ$2&lt;&gt;"Ready",AJ$2,IF(ISNUMBER(AN205),AO204+AM205,"INSUFFICIENT FUNDS")))</f>
        <v/>
      </c>
      <c r="AP205" t="str">
        <f>IF(AJ205&gt;Scenario!$B$11,"",IF(AJ$2&lt;&gt;"Ready",AJ$2,IF(ISNUMBER(AN205),"OK","INSUFFICIENT FUNDS")))</f>
        <v/>
      </c>
    </row>
    <row r="206" spans="1:42" ht="32.1" customHeight="1" x14ac:dyDescent="0.2">
      <c r="A206">
        <v>202</v>
      </c>
      <c r="B206" s="6" t="str">
        <f>IF(A206&gt;Scenario!$B$11,"",IF(A$2&lt;&gt;"Ready",A$2,IF(G205="OK",E205,"INSUFFICIENT FUNDS")))</f>
        <v/>
      </c>
      <c r="C206" s="6" t="str">
        <f>IF(A206&gt;Scenario!$B$11,"",IF(A$2&lt;&gt;"Ready",A$2,IF(ISNUMBER(B206),IF(AND(A206&gt;=Scenario!$B$10,MOD(A206-Scenario!$B$10,Scenario!$B$18)=0),Scenario!$B$8,0),"INSUFFICIENT FUNDS")))</f>
        <v/>
      </c>
      <c r="D206" s="6" t="str">
        <f>IF(A206&gt;Scenario!$B$11,"",IF(A$2&lt;&gt;"Ready",A$2,IF(ISNUMBER(B206),(B206+C206)*(N('Option A'!$E$14)+N('Option A'!$E$15)+IF(Scenario!$B$13="Gross",N('Option A'!$E$16),0))/12+((N('Option A'!$E$12)+N('Option A'!$E$13))/12+IF(AND(A206&gt;=Scenario!$B$10,MOD(A206-Scenario!$B$10,Scenario!$B$18)=0),N('Option A'!$E$17)*N('Option A'!$E$18)+N('Option A'!$E$20),0)+IF(A206=1,N('Option A'!$E$17)*N('Option A'!$E$19)+N('Option A'!$E$21),0)+IF(A206=Scenario!$B$11,N('Option A'!$E$22),0)),"INSUFFICIENT FUNDS")))</f>
        <v/>
      </c>
      <c r="E206" s="6" t="str">
        <f>IF(A206&gt;Scenario!$B$11,"",IF(A$2&lt;&gt;"Ready",A$2,IF(ISNUMBER(B206),IF((B206+C206)*(1+Scenario!$B$12/12)-D206&lt;0,"INSUFFICIENT FUNDS",(B206+C206)*(1+Scenario!$B$12/12)-D206),"INSUFFICIENT FUNDS")))</f>
        <v/>
      </c>
      <c r="F206" s="6" t="str">
        <f>IF(A206&gt;Scenario!$B$11,"",IF(A$2&lt;&gt;"Ready",A$2,IF(ISNUMBER(E206),F205+D206,"INSUFFICIENT FUNDS")))</f>
        <v/>
      </c>
      <c r="G206" t="str">
        <f>IF(A206&gt;Scenario!$B$11,"",IF(A$2&lt;&gt;"Ready",A$2,IF(ISNUMBER(E206),"OK","INSUFFICIENT FUNDS")))</f>
        <v/>
      </c>
      <c r="H206">
        <v>202</v>
      </c>
      <c r="I206" s="6" t="str">
        <f>IF(H206&gt;Scenario!$B$11,"",IF(H$2&lt;&gt;"Ready",H$2,IF(N205="OK",L205,"INSUFFICIENT FUNDS")))</f>
        <v/>
      </c>
      <c r="J206" s="6" t="str">
        <f>IF(H206&gt;Scenario!$B$11,"",IF(H$2&lt;&gt;"Ready",H$2,IF(ISNUMBER(I206),IF(AND(H206&gt;=Scenario!$B$10,MOD(H206-Scenario!$B$10,Scenario!$B$18)=0),Scenario!$B$8,0),"INSUFFICIENT FUNDS")))</f>
        <v/>
      </c>
      <c r="K206" s="6" t="str">
        <f>IF(H206&gt;Scenario!$B$11,"",IF(H$2&lt;&gt;"Ready",H$2,IF(ISNUMBER(I206),(I206+J206)*(N('Option A'!$E$14)+N('Option A'!$E$15)+IF(Scenario!$B$13="Gross",N('Option A'!$E$16),0))/12+((0+0)/12+IF(AND(H206&gt;=Scenario!$B$10,MOD(H206-Scenario!$B$10,Scenario!$B$18)=0),N('Option A'!$E$17)*N('Option A'!$E$18)+N('Option A'!$E$20),0)+IF(H206=1,N('Option A'!$E$17)*N('Option A'!$E$19)+N('Option A'!$E$21),0)+IF(H206=Scenario!$B$11,N('Option A'!$E$22),0)),"INSUFFICIENT FUNDS")))</f>
        <v/>
      </c>
      <c r="L206" s="6" t="str">
        <f>IF(H206&gt;Scenario!$B$11,"",IF(H$2&lt;&gt;"Ready",H$2,IF(ISNUMBER(I206),IF((I206+J206)*(1+Scenario!$B$12/12)-K206&lt;0,"INSUFFICIENT FUNDS",(I206+J206)*(1+Scenario!$B$12/12)-K206),"INSUFFICIENT FUNDS")))</f>
        <v/>
      </c>
      <c r="M206" s="6" t="str">
        <f>IF(H206&gt;Scenario!$B$11,"",IF(H$2&lt;&gt;"Ready",H$2,IF(ISNUMBER(L206),M205+K206,"INSUFFICIENT FUNDS")))</f>
        <v/>
      </c>
      <c r="N206" t="str">
        <f>IF(H206&gt;Scenario!$B$11,"",IF(H$2&lt;&gt;"Ready",H$2,IF(ISNUMBER(L206),"OK","INSUFFICIENT FUNDS")))</f>
        <v/>
      </c>
      <c r="O206">
        <v>202</v>
      </c>
      <c r="P206" s="6" t="str">
        <f>IF(O206&gt;Scenario!$B$11,"",IF(O$2&lt;&gt;"Ready",O$2,IF(U205="OK",S205,"INSUFFICIENT FUNDS")))</f>
        <v/>
      </c>
      <c r="Q206" s="6" t="str">
        <f>IF(O206&gt;Scenario!$B$11,"",IF(O$2&lt;&gt;"Ready",O$2,IF(ISNUMBER(P206),IF(AND(O206&gt;=Scenario!$B$10,MOD(O206-Scenario!$B$10,Scenario!$B$18)=0),Scenario!$B$8,0),"INSUFFICIENT FUNDS")))</f>
        <v/>
      </c>
      <c r="R206" s="6" t="str">
        <f>IF(O206&gt;Scenario!$B$11,"",IF(O$2&lt;&gt;"Ready",O$2,IF(ISNUMBER(P206),(P206+Q206)*(0+N('Option A'!$E$15)+IF(Scenario!$B$13="Gross",N('Option A'!$E$16),0))/12+((N('Option A'!$E$12)+N('Option A'!$E$13))/12+IF(AND(O206&gt;=Scenario!$B$10,MOD(O206-Scenario!$B$10,Scenario!$B$18)=0),N('Option A'!$E$17)*N('Option A'!$E$18)+N('Option A'!$E$20),0)+IF(O206=1,N('Option A'!$E$17)*N('Option A'!$E$19)+N('Option A'!$E$21),0)+IF(O206=Scenario!$B$11,N('Option A'!$E$22),0)),"INSUFFICIENT FUNDS")))</f>
        <v/>
      </c>
      <c r="S206" s="6" t="str">
        <f>IF(O206&gt;Scenario!$B$11,"",IF(O$2&lt;&gt;"Ready",O$2,IF(ISNUMBER(P206),IF((P206+Q206)*(1+Scenario!$B$12/12)-R206&lt;0,"INSUFFICIENT FUNDS",(P206+Q206)*(1+Scenario!$B$12/12)-R206),"INSUFFICIENT FUNDS")))</f>
        <v/>
      </c>
      <c r="T206" s="6" t="str">
        <f>IF(O206&gt;Scenario!$B$11,"",IF(O$2&lt;&gt;"Ready",O$2,IF(ISNUMBER(S206),T205+R206,"INSUFFICIENT FUNDS")))</f>
        <v/>
      </c>
      <c r="U206" t="str">
        <f>IF(O206&gt;Scenario!$B$11,"",IF(O$2&lt;&gt;"Ready",O$2,IF(ISNUMBER(S206),"OK","INSUFFICIENT FUNDS")))</f>
        <v/>
      </c>
      <c r="V206">
        <v>202</v>
      </c>
      <c r="W206" s="6" t="str">
        <f>IF(V206&gt;Scenario!$B$11,"",IF(V$2&lt;&gt;"Ready",V$2,IF(AB205="OK",Z205,"INSUFFICIENT FUNDS")))</f>
        <v/>
      </c>
      <c r="X206" s="6" t="str">
        <f>IF(V206&gt;Scenario!$B$11,"",IF(V$2&lt;&gt;"Ready",V$2,IF(ISNUMBER(W206),IF(AND(V206&gt;=Scenario!$B$10,MOD(V206-Scenario!$B$10,Scenario!$B$18)=0),Scenario!$B$8,0),"INSUFFICIENT FUNDS")))</f>
        <v/>
      </c>
      <c r="Y206" s="6" t="str">
        <f>IF(V206&gt;Scenario!$B$11,"",IF(V$2&lt;&gt;"Ready",V$2,IF(ISNUMBER(W206),(W206+X206)*(N('Option A'!$E$14)+N('Option A'!$E$15)+IF(Scenario!$B$13="Gross",N('Option A'!$E$16),0))/12+((N('Option A'!$E$12)+N('Option A'!$E$13))/12+IF(AND(V206&gt;=Scenario!$B$10,MOD(V206-Scenario!$B$10,Scenario!$B$18)=0),0*0+0,0)+IF(V206=1,0*0+0,0)+IF(V206=Scenario!$B$11,0,0)),"INSUFFICIENT FUNDS")))</f>
        <v/>
      </c>
      <c r="Z206" s="6" t="str">
        <f>IF(V206&gt;Scenario!$B$11,"",IF(V$2&lt;&gt;"Ready",V$2,IF(ISNUMBER(W206),IF((W206+X206)*(1+Scenario!$B$12/12)-Y206&lt;0,"INSUFFICIENT FUNDS",(W206+X206)*(1+Scenario!$B$12/12)-Y206),"INSUFFICIENT FUNDS")))</f>
        <v/>
      </c>
      <c r="AA206" s="6" t="str">
        <f>IF(V206&gt;Scenario!$B$11,"",IF(V$2&lt;&gt;"Ready",V$2,IF(ISNUMBER(Z206),AA205+Y206,"INSUFFICIENT FUNDS")))</f>
        <v/>
      </c>
      <c r="AB206" t="str">
        <f>IF(V206&gt;Scenario!$B$11,"",IF(V$2&lt;&gt;"Ready",V$2,IF(ISNUMBER(Z206),"OK","INSUFFICIENT FUNDS")))</f>
        <v/>
      </c>
      <c r="AC206">
        <v>202</v>
      </c>
      <c r="AD206" s="6" t="str">
        <f>IF(AC206&gt;Scenario!$B$11,"",IF(AC$2&lt;&gt;"Ready",AC$2,IF(AI205="OK",AG205,"INSUFFICIENT FUNDS")))</f>
        <v/>
      </c>
      <c r="AE206" s="6" t="str">
        <f>IF(AC206&gt;Scenario!$B$11,"",IF(AC$2&lt;&gt;"Ready",AC$2,IF(ISNUMBER(AD206),IF(AND(AC206&gt;=Scenario!$B$10,MOD(AC206-Scenario!$B$10,Scenario!$B$18)=0),Scenario!$B$8,0),"INSUFFICIENT FUNDS")))</f>
        <v/>
      </c>
      <c r="AF206" s="6" t="str">
        <f>IF(AC206&gt;Scenario!$B$11,"",IF(AC$2&lt;&gt;"Ready",AC$2,IF(ISNUMBER(AD206),(AD206+AE206)*(N('Option A'!$E$14)+N('Option A'!$E$15)+IF(Scenario!$B$13="Gross",0,0))/12+((N('Option A'!$E$12)+N('Option A'!$E$13))/12+IF(AND(AC206&gt;=Scenario!$B$10,MOD(AC206-Scenario!$B$10,Scenario!$B$18)=0),N('Option A'!$E$17)*N('Option A'!$E$18)+N('Option A'!$E$20),0)+IF(AC206=1,N('Option A'!$E$17)*N('Option A'!$E$19)+N('Option A'!$E$21),0)+IF(AC206=Scenario!$B$11,N('Option A'!$E$22),0)),"INSUFFICIENT FUNDS")))</f>
        <v/>
      </c>
      <c r="AG206" s="6" t="str">
        <f>IF(AC206&gt;Scenario!$B$11,"",IF(AC$2&lt;&gt;"Ready",AC$2,IF(ISNUMBER(AD206),IF((AD206+AE206)*(1+Scenario!$B$12/12)-AF206&lt;0,"INSUFFICIENT FUNDS",(AD206+AE206)*(1+Scenario!$B$12/12)-AF206),"INSUFFICIENT FUNDS")))</f>
        <v/>
      </c>
      <c r="AH206" s="6" t="str">
        <f>IF(AC206&gt;Scenario!$B$11,"",IF(AC$2&lt;&gt;"Ready",AC$2,IF(ISNUMBER(AG206),AH205+AF206,"INSUFFICIENT FUNDS")))</f>
        <v/>
      </c>
      <c r="AI206" t="str">
        <f>IF(AC206&gt;Scenario!$B$11,"",IF(AC$2&lt;&gt;"Ready",AC$2,IF(ISNUMBER(AG206),"OK","INSUFFICIENT FUNDS")))</f>
        <v/>
      </c>
      <c r="AJ206">
        <v>202</v>
      </c>
      <c r="AK206" s="6" t="str">
        <f>IF(AJ206&gt;Scenario!$B$11,"",IF(AJ$2&lt;&gt;"Ready",AJ$2,IF(AP205="OK",AN205,"INSUFFICIENT FUNDS")))</f>
        <v/>
      </c>
      <c r="AL206" s="6" t="str">
        <f>IF(AJ206&gt;Scenario!$B$11,"",IF(AJ$2&lt;&gt;"Ready",AJ$2,IF(ISNUMBER(AK206),IF(AND(AJ206&gt;=Scenario!$B$10,MOD(AJ206-Scenario!$B$10,Scenario!$B$18)=0),Scenario!$B$8,0),"INSUFFICIENT FUNDS")))</f>
        <v/>
      </c>
      <c r="AM206" s="6" t="str">
        <f>IF(AJ206&gt;Scenario!$B$11,"",IF(AJ$2&lt;&gt;"Ready",AJ$2,IF(ISNUMBER(AK206),(AK206+AL206)*(0+0+IF(Scenario!$B$13="Gross",0,0))/12+((0+0)/12+IF(AND(AJ206&gt;=Scenario!$B$10,MOD(AJ206-Scenario!$B$10,Scenario!$B$18)=0),0*0+0,0)+IF(AJ206=1,0*0+0,0)+IF(AJ206=Scenario!$B$11,0,0)),"INSUFFICIENT FUNDS")))</f>
        <v/>
      </c>
      <c r="AN206" s="6" t="str">
        <f>IF(AJ206&gt;Scenario!$B$11,"",IF(AJ$2&lt;&gt;"Ready",AJ$2,IF(ISNUMBER(AK206),IF((AK206+AL206)*(1+Scenario!$B$12/12)-AM206&lt;0,"INSUFFICIENT FUNDS",(AK206+AL206)*(1+Scenario!$B$12/12)-AM206),"INSUFFICIENT FUNDS")))</f>
        <v/>
      </c>
      <c r="AO206" s="6" t="str">
        <f>IF(AJ206&gt;Scenario!$B$11,"",IF(AJ$2&lt;&gt;"Ready",AJ$2,IF(ISNUMBER(AN206),AO205+AM206,"INSUFFICIENT FUNDS")))</f>
        <v/>
      </c>
      <c r="AP206" t="str">
        <f>IF(AJ206&gt;Scenario!$B$11,"",IF(AJ$2&lt;&gt;"Ready",AJ$2,IF(ISNUMBER(AN206),"OK","INSUFFICIENT FUNDS")))</f>
        <v/>
      </c>
    </row>
    <row r="207" spans="1:42" ht="32.1" customHeight="1" x14ac:dyDescent="0.2">
      <c r="A207">
        <v>203</v>
      </c>
      <c r="B207" s="6" t="str">
        <f>IF(A207&gt;Scenario!$B$11,"",IF(A$2&lt;&gt;"Ready",A$2,IF(G206="OK",E206,"INSUFFICIENT FUNDS")))</f>
        <v/>
      </c>
      <c r="C207" s="6" t="str">
        <f>IF(A207&gt;Scenario!$B$11,"",IF(A$2&lt;&gt;"Ready",A$2,IF(ISNUMBER(B207),IF(AND(A207&gt;=Scenario!$B$10,MOD(A207-Scenario!$B$10,Scenario!$B$18)=0),Scenario!$B$8,0),"INSUFFICIENT FUNDS")))</f>
        <v/>
      </c>
      <c r="D207" s="6" t="str">
        <f>IF(A207&gt;Scenario!$B$11,"",IF(A$2&lt;&gt;"Ready",A$2,IF(ISNUMBER(B207),(B207+C207)*(N('Option A'!$E$14)+N('Option A'!$E$15)+IF(Scenario!$B$13="Gross",N('Option A'!$E$16),0))/12+((N('Option A'!$E$12)+N('Option A'!$E$13))/12+IF(AND(A207&gt;=Scenario!$B$10,MOD(A207-Scenario!$B$10,Scenario!$B$18)=0),N('Option A'!$E$17)*N('Option A'!$E$18)+N('Option A'!$E$20),0)+IF(A207=1,N('Option A'!$E$17)*N('Option A'!$E$19)+N('Option A'!$E$21),0)+IF(A207=Scenario!$B$11,N('Option A'!$E$22),0)),"INSUFFICIENT FUNDS")))</f>
        <v/>
      </c>
      <c r="E207" s="6" t="str">
        <f>IF(A207&gt;Scenario!$B$11,"",IF(A$2&lt;&gt;"Ready",A$2,IF(ISNUMBER(B207),IF((B207+C207)*(1+Scenario!$B$12/12)-D207&lt;0,"INSUFFICIENT FUNDS",(B207+C207)*(1+Scenario!$B$12/12)-D207),"INSUFFICIENT FUNDS")))</f>
        <v/>
      </c>
      <c r="F207" s="6" t="str">
        <f>IF(A207&gt;Scenario!$B$11,"",IF(A$2&lt;&gt;"Ready",A$2,IF(ISNUMBER(E207),F206+D207,"INSUFFICIENT FUNDS")))</f>
        <v/>
      </c>
      <c r="G207" t="str">
        <f>IF(A207&gt;Scenario!$B$11,"",IF(A$2&lt;&gt;"Ready",A$2,IF(ISNUMBER(E207),"OK","INSUFFICIENT FUNDS")))</f>
        <v/>
      </c>
      <c r="H207">
        <v>203</v>
      </c>
      <c r="I207" s="6" t="str">
        <f>IF(H207&gt;Scenario!$B$11,"",IF(H$2&lt;&gt;"Ready",H$2,IF(N206="OK",L206,"INSUFFICIENT FUNDS")))</f>
        <v/>
      </c>
      <c r="J207" s="6" t="str">
        <f>IF(H207&gt;Scenario!$B$11,"",IF(H$2&lt;&gt;"Ready",H$2,IF(ISNUMBER(I207),IF(AND(H207&gt;=Scenario!$B$10,MOD(H207-Scenario!$B$10,Scenario!$B$18)=0),Scenario!$B$8,0),"INSUFFICIENT FUNDS")))</f>
        <v/>
      </c>
      <c r="K207" s="6" t="str">
        <f>IF(H207&gt;Scenario!$B$11,"",IF(H$2&lt;&gt;"Ready",H$2,IF(ISNUMBER(I207),(I207+J207)*(N('Option A'!$E$14)+N('Option A'!$E$15)+IF(Scenario!$B$13="Gross",N('Option A'!$E$16),0))/12+((0+0)/12+IF(AND(H207&gt;=Scenario!$B$10,MOD(H207-Scenario!$B$10,Scenario!$B$18)=0),N('Option A'!$E$17)*N('Option A'!$E$18)+N('Option A'!$E$20),0)+IF(H207=1,N('Option A'!$E$17)*N('Option A'!$E$19)+N('Option A'!$E$21),0)+IF(H207=Scenario!$B$11,N('Option A'!$E$22),0)),"INSUFFICIENT FUNDS")))</f>
        <v/>
      </c>
      <c r="L207" s="6" t="str">
        <f>IF(H207&gt;Scenario!$B$11,"",IF(H$2&lt;&gt;"Ready",H$2,IF(ISNUMBER(I207),IF((I207+J207)*(1+Scenario!$B$12/12)-K207&lt;0,"INSUFFICIENT FUNDS",(I207+J207)*(1+Scenario!$B$12/12)-K207),"INSUFFICIENT FUNDS")))</f>
        <v/>
      </c>
      <c r="M207" s="6" t="str">
        <f>IF(H207&gt;Scenario!$B$11,"",IF(H$2&lt;&gt;"Ready",H$2,IF(ISNUMBER(L207),M206+K207,"INSUFFICIENT FUNDS")))</f>
        <v/>
      </c>
      <c r="N207" t="str">
        <f>IF(H207&gt;Scenario!$B$11,"",IF(H$2&lt;&gt;"Ready",H$2,IF(ISNUMBER(L207),"OK","INSUFFICIENT FUNDS")))</f>
        <v/>
      </c>
      <c r="O207">
        <v>203</v>
      </c>
      <c r="P207" s="6" t="str">
        <f>IF(O207&gt;Scenario!$B$11,"",IF(O$2&lt;&gt;"Ready",O$2,IF(U206="OK",S206,"INSUFFICIENT FUNDS")))</f>
        <v/>
      </c>
      <c r="Q207" s="6" t="str">
        <f>IF(O207&gt;Scenario!$B$11,"",IF(O$2&lt;&gt;"Ready",O$2,IF(ISNUMBER(P207),IF(AND(O207&gt;=Scenario!$B$10,MOD(O207-Scenario!$B$10,Scenario!$B$18)=0),Scenario!$B$8,0),"INSUFFICIENT FUNDS")))</f>
        <v/>
      </c>
      <c r="R207" s="6" t="str">
        <f>IF(O207&gt;Scenario!$B$11,"",IF(O$2&lt;&gt;"Ready",O$2,IF(ISNUMBER(P207),(P207+Q207)*(0+N('Option A'!$E$15)+IF(Scenario!$B$13="Gross",N('Option A'!$E$16),0))/12+((N('Option A'!$E$12)+N('Option A'!$E$13))/12+IF(AND(O207&gt;=Scenario!$B$10,MOD(O207-Scenario!$B$10,Scenario!$B$18)=0),N('Option A'!$E$17)*N('Option A'!$E$18)+N('Option A'!$E$20),0)+IF(O207=1,N('Option A'!$E$17)*N('Option A'!$E$19)+N('Option A'!$E$21),0)+IF(O207=Scenario!$B$11,N('Option A'!$E$22),0)),"INSUFFICIENT FUNDS")))</f>
        <v/>
      </c>
      <c r="S207" s="6" t="str">
        <f>IF(O207&gt;Scenario!$B$11,"",IF(O$2&lt;&gt;"Ready",O$2,IF(ISNUMBER(P207),IF((P207+Q207)*(1+Scenario!$B$12/12)-R207&lt;0,"INSUFFICIENT FUNDS",(P207+Q207)*(1+Scenario!$B$12/12)-R207),"INSUFFICIENT FUNDS")))</f>
        <v/>
      </c>
      <c r="T207" s="6" t="str">
        <f>IF(O207&gt;Scenario!$B$11,"",IF(O$2&lt;&gt;"Ready",O$2,IF(ISNUMBER(S207),T206+R207,"INSUFFICIENT FUNDS")))</f>
        <v/>
      </c>
      <c r="U207" t="str">
        <f>IF(O207&gt;Scenario!$B$11,"",IF(O$2&lt;&gt;"Ready",O$2,IF(ISNUMBER(S207),"OK","INSUFFICIENT FUNDS")))</f>
        <v/>
      </c>
      <c r="V207">
        <v>203</v>
      </c>
      <c r="W207" s="6" t="str">
        <f>IF(V207&gt;Scenario!$B$11,"",IF(V$2&lt;&gt;"Ready",V$2,IF(AB206="OK",Z206,"INSUFFICIENT FUNDS")))</f>
        <v/>
      </c>
      <c r="X207" s="6" t="str">
        <f>IF(V207&gt;Scenario!$B$11,"",IF(V$2&lt;&gt;"Ready",V$2,IF(ISNUMBER(W207),IF(AND(V207&gt;=Scenario!$B$10,MOD(V207-Scenario!$B$10,Scenario!$B$18)=0),Scenario!$B$8,0),"INSUFFICIENT FUNDS")))</f>
        <v/>
      </c>
      <c r="Y207" s="6" t="str">
        <f>IF(V207&gt;Scenario!$B$11,"",IF(V$2&lt;&gt;"Ready",V$2,IF(ISNUMBER(W207),(W207+X207)*(N('Option A'!$E$14)+N('Option A'!$E$15)+IF(Scenario!$B$13="Gross",N('Option A'!$E$16),0))/12+((N('Option A'!$E$12)+N('Option A'!$E$13))/12+IF(AND(V207&gt;=Scenario!$B$10,MOD(V207-Scenario!$B$10,Scenario!$B$18)=0),0*0+0,0)+IF(V207=1,0*0+0,0)+IF(V207=Scenario!$B$11,0,0)),"INSUFFICIENT FUNDS")))</f>
        <v/>
      </c>
      <c r="Z207" s="6" t="str">
        <f>IF(V207&gt;Scenario!$B$11,"",IF(V$2&lt;&gt;"Ready",V$2,IF(ISNUMBER(W207),IF((W207+X207)*(1+Scenario!$B$12/12)-Y207&lt;0,"INSUFFICIENT FUNDS",(W207+X207)*(1+Scenario!$B$12/12)-Y207),"INSUFFICIENT FUNDS")))</f>
        <v/>
      </c>
      <c r="AA207" s="6" t="str">
        <f>IF(V207&gt;Scenario!$B$11,"",IF(V$2&lt;&gt;"Ready",V$2,IF(ISNUMBER(Z207),AA206+Y207,"INSUFFICIENT FUNDS")))</f>
        <v/>
      </c>
      <c r="AB207" t="str">
        <f>IF(V207&gt;Scenario!$B$11,"",IF(V$2&lt;&gt;"Ready",V$2,IF(ISNUMBER(Z207),"OK","INSUFFICIENT FUNDS")))</f>
        <v/>
      </c>
      <c r="AC207">
        <v>203</v>
      </c>
      <c r="AD207" s="6" t="str">
        <f>IF(AC207&gt;Scenario!$B$11,"",IF(AC$2&lt;&gt;"Ready",AC$2,IF(AI206="OK",AG206,"INSUFFICIENT FUNDS")))</f>
        <v/>
      </c>
      <c r="AE207" s="6" t="str">
        <f>IF(AC207&gt;Scenario!$B$11,"",IF(AC$2&lt;&gt;"Ready",AC$2,IF(ISNUMBER(AD207),IF(AND(AC207&gt;=Scenario!$B$10,MOD(AC207-Scenario!$B$10,Scenario!$B$18)=0),Scenario!$B$8,0),"INSUFFICIENT FUNDS")))</f>
        <v/>
      </c>
      <c r="AF207" s="6" t="str">
        <f>IF(AC207&gt;Scenario!$B$11,"",IF(AC$2&lt;&gt;"Ready",AC$2,IF(ISNUMBER(AD207),(AD207+AE207)*(N('Option A'!$E$14)+N('Option A'!$E$15)+IF(Scenario!$B$13="Gross",0,0))/12+((N('Option A'!$E$12)+N('Option A'!$E$13))/12+IF(AND(AC207&gt;=Scenario!$B$10,MOD(AC207-Scenario!$B$10,Scenario!$B$18)=0),N('Option A'!$E$17)*N('Option A'!$E$18)+N('Option A'!$E$20),0)+IF(AC207=1,N('Option A'!$E$17)*N('Option A'!$E$19)+N('Option A'!$E$21),0)+IF(AC207=Scenario!$B$11,N('Option A'!$E$22),0)),"INSUFFICIENT FUNDS")))</f>
        <v/>
      </c>
      <c r="AG207" s="6" t="str">
        <f>IF(AC207&gt;Scenario!$B$11,"",IF(AC$2&lt;&gt;"Ready",AC$2,IF(ISNUMBER(AD207),IF((AD207+AE207)*(1+Scenario!$B$12/12)-AF207&lt;0,"INSUFFICIENT FUNDS",(AD207+AE207)*(1+Scenario!$B$12/12)-AF207),"INSUFFICIENT FUNDS")))</f>
        <v/>
      </c>
      <c r="AH207" s="6" t="str">
        <f>IF(AC207&gt;Scenario!$B$11,"",IF(AC$2&lt;&gt;"Ready",AC$2,IF(ISNUMBER(AG207),AH206+AF207,"INSUFFICIENT FUNDS")))</f>
        <v/>
      </c>
      <c r="AI207" t="str">
        <f>IF(AC207&gt;Scenario!$B$11,"",IF(AC$2&lt;&gt;"Ready",AC$2,IF(ISNUMBER(AG207),"OK","INSUFFICIENT FUNDS")))</f>
        <v/>
      </c>
      <c r="AJ207">
        <v>203</v>
      </c>
      <c r="AK207" s="6" t="str">
        <f>IF(AJ207&gt;Scenario!$B$11,"",IF(AJ$2&lt;&gt;"Ready",AJ$2,IF(AP206="OK",AN206,"INSUFFICIENT FUNDS")))</f>
        <v/>
      </c>
      <c r="AL207" s="6" t="str">
        <f>IF(AJ207&gt;Scenario!$B$11,"",IF(AJ$2&lt;&gt;"Ready",AJ$2,IF(ISNUMBER(AK207),IF(AND(AJ207&gt;=Scenario!$B$10,MOD(AJ207-Scenario!$B$10,Scenario!$B$18)=0),Scenario!$B$8,0),"INSUFFICIENT FUNDS")))</f>
        <v/>
      </c>
      <c r="AM207" s="6" t="str">
        <f>IF(AJ207&gt;Scenario!$B$11,"",IF(AJ$2&lt;&gt;"Ready",AJ$2,IF(ISNUMBER(AK207),(AK207+AL207)*(0+0+IF(Scenario!$B$13="Gross",0,0))/12+((0+0)/12+IF(AND(AJ207&gt;=Scenario!$B$10,MOD(AJ207-Scenario!$B$10,Scenario!$B$18)=0),0*0+0,0)+IF(AJ207=1,0*0+0,0)+IF(AJ207=Scenario!$B$11,0,0)),"INSUFFICIENT FUNDS")))</f>
        <v/>
      </c>
      <c r="AN207" s="6" t="str">
        <f>IF(AJ207&gt;Scenario!$B$11,"",IF(AJ$2&lt;&gt;"Ready",AJ$2,IF(ISNUMBER(AK207),IF((AK207+AL207)*(1+Scenario!$B$12/12)-AM207&lt;0,"INSUFFICIENT FUNDS",(AK207+AL207)*(1+Scenario!$B$12/12)-AM207),"INSUFFICIENT FUNDS")))</f>
        <v/>
      </c>
      <c r="AO207" s="6" t="str">
        <f>IF(AJ207&gt;Scenario!$B$11,"",IF(AJ$2&lt;&gt;"Ready",AJ$2,IF(ISNUMBER(AN207),AO206+AM207,"INSUFFICIENT FUNDS")))</f>
        <v/>
      </c>
      <c r="AP207" t="str">
        <f>IF(AJ207&gt;Scenario!$B$11,"",IF(AJ$2&lt;&gt;"Ready",AJ$2,IF(ISNUMBER(AN207),"OK","INSUFFICIENT FUNDS")))</f>
        <v/>
      </c>
    </row>
    <row r="208" spans="1:42" ht="32.1" customHeight="1" x14ac:dyDescent="0.2">
      <c r="A208">
        <v>204</v>
      </c>
      <c r="B208" s="6" t="str">
        <f>IF(A208&gt;Scenario!$B$11,"",IF(A$2&lt;&gt;"Ready",A$2,IF(G207="OK",E207,"INSUFFICIENT FUNDS")))</f>
        <v/>
      </c>
      <c r="C208" s="6" t="str">
        <f>IF(A208&gt;Scenario!$B$11,"",IF(A$2&lt;&gt;"Ready",A$2,IF(ISNUMBER(B208),IF(AND(A208&gt;=Scenario!$B$10,MOD(A208-Scenario!$B$10,Scenario!$B$18)=0),Scenario!$B$8,0),"INSUFFICIENT FUNDS")))</f>
        <v/>
      </c>
      <c r="D208" s="6" t="str">
        <f>IF(A208&gt;Scenario!$B$11,"",IF(A$2&lt;&gt;"Ready",A$2,IF(ISNUMBER(B208),(B208+C208)*(N('Option A'!$E$14)+N('Option A'!$E$15)+IF(Scenario!$B$13="Gross",N('Option A'!$E$16),0))/12+((N('Option A'!$E$12)+N('Option A'!$E$13))/12+IF(AND(A208&gt;=Scenario!$B$10,MOD(A208-Scenario!$B$10,Scenario!$B$18)=0),N('Option A'!$E$17)*N('Option A'!$E$18)+N('Option A'!$E$20),0)+IF(A208=1,N('Option A'!$E$17)*N('Option A'!$E$19)+N('Option A'!$E$21),0)+IF(A208=Scenario!$B$11,N('Option A'!$E$22),0)),"INSUFFICIENT FUNDS")))</f>
        <v/>
      </c>
      <c r="E208" s="6" t="str">
        <f>IF(A208&gt;Scenario!$B$11,"",IF(A$2&lt;&gt;"Ready",A$2,IF(ISNUMBER(B208),IF((B208+C208)*(1+Scenario!$B$12/12)-D208&lt;0,"INSUFFICIENT FUNDS",(B208+C208)*(1+Scenario!$B$12/12)-D208),"INSUFFICIENT FUNDS")))</f>
        <v/>
      </c>
      <c r="F208" s="6" t="str">
        <f>IF(A208&gt;Scenario!$B$11,"",IF(A$2&lt;&gt;"Ready",A$2,IF(ISNUMBER(E208),F207+D208,"INSUFFICIENT FUNDS")))</f>
        <v/>
      </c>
      <c r="G208" t="str">
        <f>IF(A208&gt;Scenario!$B$11,"",IF(A$2&lt;&gt;"Ready",A$2,IF(ISNUMBER(E208),"OK","INSUFFICIENT FUNDS")))</f>
        <v/>
      </c>
      <c r="H208">
        <v>204</v>
      </c>
      <c r="I208" s="6" t="str">
        <f>IF(H208&gt;Scenario!$B$11,"",IF(H$2&lt;&gt;"Ready",H$2,IF(N207="OK",L207,"INSUFFICIENT FUNDS")))</f>
        <v/>
      </c>
      <c r="J208" s="6" t="str">
        <f>IF(H208&gt;Scenario!$B$11,"",IF(H$2&lt;&gt;"Ready",H$2,IF(ISNUMBER(I208),IF(AND(H208&gt;=Scenario!$B$10,MOD(H208-Scenario!$B$10,Scenario!$B$18)=0),Scenario!$B$8,0),"INSUFFICIENT FUNDS")))</f>
        <v/>
      </c>
      <c r="K208" s="6" t="str">
        <f>IF(H208&gt;Scenario!$B$11,"",IF(H$2&lt;&gt;"Ready",H$2,IF(ISNUMBER(I208),(I208+J208)*(N('Option A'!$E$14)+N('Option A'!$E$15)+IF(Scenario!$B$13="Gross",N('Option A'!$E$16),0))/12+((0+0)/12+IF(AND(H208&gt;=Scenario!$B$10,MOD(H208-Scenario!$B$10,Scenario!$B$18)=0),N('Option A'!$E$17)*N('Option A'!$E$18)+N('Option A'!$E$20),0)+IF(H208=1,N('Option A'!$E$17)*N('Option A'!$E$19)+N('Option A'!$E$21),0)+IF(H208=Scenario!$B$11,N('Option A'!$E$22),0)),"INSUFFICIENT FUNDS")))</f>
        <v/>
      </c>
      <c r="L208" s="6" t="str">
        <f>IF(H208&gt;Scenario!$B$11,"",IF(H$2&lt;&gt;"Ready",H$2,IF(ISNUMBER(I208),IF((I208+J208)*(1+Scenario!$B$12/12)-K208&lt;0,"INSUFFICIENT FUNDS",(I208+J208)*(1+Scenario!$B$12/12)-K208),"INSUFFICIENT FUNDS")))</f>
        <v/>
      </c>
      <c r="M208" s="6" t="str">
        <f>IF(H208&gt;Scenario!$B$11,"",IF(H$2&lt;&gt;"Ready",H$2,IF(ISNUMBER(L208),M207+K208,"INSUFFICIENT FUNDS")))</f>
        <v/>
      </c>
      <c r="N208" t="str">
        <f>IF(H208&gt;Scenario!$B$11,"",IF(H$2&lt;&gt;"Ready",H$2,IF(ISNUMBER(L208),"OK","INSUFFICIENT FUNDS")))</f>
        <v/>
      </c>
      <c r="O208">
        <v>204</v>
      </c>
      <c r="P208" s="6" t="str">
        <f>IF(O208&gt;Scenario!$B$11,"",IF(O$2&lt;&gt;"Ready",O$2,IF(U207="OK",S207,"INSUFFICIENT FUNDS")))</f>
        <v/>
      </c>
      <c r="Q208" s="6" t="str">
        <f>IF(O208&gt;Scenario!$B$11,"",IF(O$2&lt;&gt;"Ready",O$2,IF(ISNUMBER(P208),IF(AND(O208&gt;=Scenario!$B$10,MOD(O208-Scenario!$B$10,Scenario!$B$18)=0),Scenario!$B$8,0),"INSUFFICIENT FUNDS")))</f>
        <v/>
      </c>
      <c r="R208" s="6" t="str">
        <f>IF(O208&gt;Scenario!$B$11,"",IF(O$2&lt;&gt;"Ready",O$2,IF(ISNUMBER(P208),(P208+Q208)*(0+N('Option A'!$E$15)+IF(Scenario!$B$13="Gross",N('Option A'!$E$16),0))/12+((N('Option A'!$E$12)+N('Option A'!$E$13))/12+IF(AND(O208&gt;=Scenario!$B$10,MOD(O208-Scenario!$B$10,Scenario!$B$18)=0),N('Option A'!$E$17)*N('Option A'!$E$18)+N('Option A'!$E$20),0)+IF(O208=1,N('Option A'!$E$17)*N('Option A'!$E$19)+N('Option A'!$E$21),0)+IF(O208=Scenario!$B$11,N('Option A'!$E$22),0)),"INSUFFICIENT FUNDS")))</f>
        <v/>
      </c>
      <c r="S208" s="6" t="str">
        <f>IF(O208&gt;Scenario!$B$11,"",IF(O$2&lt;&gt;"Ready",O$2,IF(ISNUMBER(P208),IF((P208+Q208)*(1+Scenario!$B$12/12)-R208&lt;0,"INSUFFICIENT FUNDS",(P208+Q208)*(1+Scenario!$B$12/12)-R208),"INSUFFICIENT FUNDS")))</f>
        <v/>
      </c>
      <c r="T208" s="6" t="str">
        <f>IF(O208&gt;Scenario!$B$11,"",IF(O$2&lt;&gt;"Ready",O$2,IF(ISNUMBER(S208),T207+R208,"INSUFFICIENT FUNDS")))</f>
        <v/>
      </c>
      <c r="U208" t="str">
        <f>IF(O208&gt;Scenario!$B$11,"",IF(O$2&lt;&gt;"Ready",O$2,IF(ISNUMBER(S208),"OK","INSUFFICIENT FUNDS")))</f>
        <v/>
      </c>
      <c r="V208">
        <v>204</v>
      </c>
      <c r="W208" s="6" t="str">
        <f>IF(V208&gt;Scenario!$B$11,"",IF(V$2&lt;&gt;"Ready",V$2,IF(AB207="OK",Z207,"INSUFFICIENT FUNDS")))</f>
        <v/>
      </c>
      <c r="X208" s="6" t="str">
        <f>IF(V208&gt;Scenario!$B$11,"",IF(V$2&lt;&gt;"Ready",V$2,IF(ISNUMBER(W208),IF(AND(V208&gt;=Scenario!$B$10,MOD(V208-Scenario!$B$10,Scenario!$B$18)=0),Scenario!$B$8,0),"INSUFFICIENT FUNDS")))</f>
        <v/>
      </c>
      <c r="Y208" s="6" t="str">
        <f>IF(V208&gt;Scenario!$B$11,"",IF(V$2&lt;&gt;"Ready",V$2,IF(ISNUMBER(W208),(W208+X208)*(N('Option A'!$E$14)+N('Option A'!$E$15)+IF(Scenario!$B$13="Gross",N('Option A'!$E$16),0))/12+((N('Option A'!$E$12)+N('Option A'!$E$13))/12+IF(AND(V208&gt;=Scenario!$B$10,MOD(V208-Scenario!$B$10,Scenario!$B$18)=0),0*0+0,0)+IF(V208=1,0*0+0,0)+IF(V208=Scenario!$B$11,0,0)),"INSUFFICIENT FUNDS")))</f>
        <v/>
      </c>
      <c r="Z208" s="6" t="str">
        <f>IF(V208&gt;Scenario!$B$11,"",IF(V$2&lt;&gt;"Ready",V$2,IF(ISNUMBER(W208),IF((W208+X208)*(1+Scenario!$B$12/12)-Y208&lt;0,"INSUFFICIENT FUNDS",(W208+X208)*(1+Scenario!$B$12/12)-Y208),"INSUFFICIENT FUNDS")))</f>
        <v/>
      </c>
      <c r="AA208" s="6" t="str">
        <f>IF(V208&gt;Scenario!$B$11,"",IF(V$2&lt;&gt;"Ready",V$2,IF(ISNUMBER(Z208),AA207+Y208,"INSUFFICIENT FUNDS")))</f>
        <v/>
      </c>
      <c r="AB208" t="str">
        <f>IF(V208&gt;Scenario!$B$11,"",IF(V$2&lt;&gt;"Ready",V$2,IF(ISNUMBER(Z208),"OK","INSUFFICIENT FUNDS")))</f>
        <v/>
      </c>
      <c r="AC208">
        <v>204</v>
      </c>
      <c r="AD208" s="6" t="str">
        <f>IF(AC208&gt;Scenario!$B$11,"",IF(AC$2&lt;&gt;"Ready",AC$2,IF(AI207="OK",AG207,"INSUFFICIENT FUNDS")))</f>
        <v/>
      </c>
      <c r="AE208" s="6" t="str">
        <f>IF(AC208&gt;Scenario!$B$11,"",IF(AC$2&lt;&gt;"Ready",AC$2,IF(ISNUMBER(AD208),IF(AND(AC208&gt;=Scenario!$B$10,MOD(AC208-Scenario!$B$10,Scenario!$B$18)=0),Scenario!$B$8,0),"INSUFFICIENT FUNDS")))</f>
        <v/>
      </c>
      <c r="AF208" s="6" t="str">
        <f>IF(AC208&gt;Scenario!$B$11,"",IF(AC$2&lt;&gt;"Ready",AC$2,IF(ISNUMBER(AD208),(AD208+AE208)*(N('Option A'!$E$14)+N('Option A'!$E$15)+IF(Scenario!$B$13="Gross",0,0))/12+((N('Option A'!$E$12)+N('Option A'!$E$13))/12+IF(AND(AC208&gt;=Scenario!$B$10,MOD(AC208-Scenario!$B$10,Scenario!$B$18)=0),N('Option A'!$E$17)*N('Option A'!$E$18)+N('Option A'!$E$20),0)+IF(AC208=1,N('Option A'!$E$17)*N('Option A'!$E$19)+N('Option A'!$E$21),0)+IF(AC208=Scenario!$B$11,N('Option A'!$E$22),0)),"INSUFFICIENT FUNDS")))</f>
        <v/>
      </c>
      <c r="AG208" s="6" t="str">
        <f>IF(AC208&gt;Scenario!$B$11,"",IF(AC$2&lt;&gt;"Ready",AC$2,IF(ISNUMBER(AD208),IF((AD208+AE208)*(1+Scenario!$B$12/12)-AF208&lt;0,"INSUFFICIENT FUNDS",(AD208+AE208)*(1+Scenario!$B$12/12)-AF208),"INSUFFICIENT FUNDS")))</f>
        <v/>
      </c>
      <c r="AH208" s="6" t="str">
        <f>IF(AC208&gt;Scenario!$B$11,"",IF(AC$2&lt;&gt;"Ready",AC$2,IF(ISNUMBER(AG208),AH207+AF208,"INSUFFICIENT FUNDS")))</f>
        <v/>
      </c>
      <c r="AI208" t="str">
        <f>IF(AC208&gt;Scenario!$B$11,"",IF(AC$2&lt;&gt;"Ready",AC$2,IF(ISNUMBER(AG208),"OK","INSUFFICIENT FUNDS")))</f>
        <v/>
      </c>
      <c r="AJ208">
        <v>204</v>
      </c>
      <c r="AK208" s="6" t="str">
        <f>IF(AJ208&gt;Scenario!$B$11,"",IF(AJ$2&lt;&gt;"Ready",AJ$2,IF(AP207="OK",AN207,"INSUFFICIENT FUNDS")))</f>
        <v/>
      </c>
      <c r="AL208" s="6" t="str">
        <f>IF(AJ208&gt;Scenario!$B$11,"",IF(AJ$2&lt;&gt;"Ready",AJ$2,IF(ISNUMBER(AK208),IF(AND(AJ208&gt;=Scenario!$B$10,MOD(AJ208-Scenario!$B$10,Scenario!$B$18)=0),Scenario!$B$8,0),"INSUFFICIENT FUNDS")))</f>
        <v/>
      </c>
      <c r="AM208" s="6" t="str">
        <f>IF(AJ208&gt;Scenario!$B$11,"",IF(AJ$2&lt;&gt;"Ready",AJ$2,IF(ISNUMBER(AK208),(AK208+AL208)*(0+0+IF(Scenario!$B$13="Gross",0,0))/12+((0+0)/12+IF(AND(AJ208&gt;=Scenario!$B$10,MOD(AJ208-Scenario!$B$10,Scenario!$B$18)=0),0*0+0,0)+IF(AJ208=1,0*0+0,0)+IF(AJ208=Scenario!$B$11,0,0)),"INSUFFICIENT FUNDS")))</f>
        <v/>
      </c>
      <c r="AN208" s="6" t="str">
        <f>IF(AJ208&gt;Scenario!$B$11,"",IF(AJ$2&lt;&gt;"Ready",AJ$2,IF(ISNUMBER(AK208),IF((AK208+AL208)*(1+Scenario!$B$12/12)-AM208&lt;0,"INSUFFICIENT FUNDS",(AK208+AL208)*(1+Scenario!$B$12/12)-AM208),"INSUFFICIENT FUNDS")))</f>
        <v/>
      </c>
      <c r="AO208" s="6" t="str">
        <f>IF(AJ208&gt;Scenario!$B$11,"",IF(AJ$2&lt;&gt;"Ready",AJ$2,IF(ISNUMBER(AN208),AO207+AM208,"INSUFFICIENT FUNDS")))</f>
        <v/>
      </c>
      <c r="AP208" t="str">
        <f>IF(AJ208&gt;Scenario!$B$11,"",IF(AJ$2&lt;&gt;"Ready",AJ$2,IF(ISNUMBER(AN208),"OK","INSUFFICIENT FUNDS")))</f>
        <v/>
      </c>
    </row>
    <row r="209" spans="1:42" ht="32.1" customHeight="1" x14ac:dyDescent="0.2">
      <c r="A209">
        <v>205</v>
      </c>
      <c r="B209" s="6" t="str">
        <f>IF(A209&gt;Scenario!$B$11,"",IF(A$2&lt;&gt;"Ready",A$2,IF(G208="OK",E208,"INSUFFICIENT FUNDS")))</f>
        <v/>
      </c>
      <c r="C209" s="6" t="str">
        <f>IF(A209&gt;Scenario!$B$11,"",IF(A$2&lt;&gt;"Ready",A$2,IF(ISNUMBER(B209),IF(AND(A209&gt;=Scenario!$B$10,MOD(A209-Scenario!$B$10,Scenario!$B$18)=0),Scenario!$B$8,0),"INSUFFICIENT FUNDS")))</f>
        <v/>
      </c>
      <c r="D209" s="6" t="str">
        <f>IF(A209&gt;Scenario!$B$11,"",IF(A$2&lt;&gt;"Ready",A$2,IF(ISNUMBER(B209),(B209+C209)*(N('Option A'!$E$14)+N('Option A'!$E$15)+IF(Scenario!$B$13="Gross",N('Option A'!$E$16),0))/12+((N('Option A'!$E$12)+N('Option A'!$E$13))/12+IF(AND(A209&gt;=Scenario!$B$10,MOD(A209-Scenario!$B$10,Scenario!$B$18)=0),N('Option A'!$E$17)*N('Option A'!$E$18)+N('Option A'!$E$20),0)+IF(A209=1,N('Option A'!$E$17)*N('Option A'!$E$19)+N('Option A'!$E$21),0)+IF(A209=Scenario!$B$11,N('Option A'!$E$22),0)),"INSUFFICIENT FUNDS")))</f>
        <v/>
      </c>
      <c r="E209" s="6" t="str">
        <f>IF(A209&gt;Scenario!$B$11,"",IF(A$2&lt;&gt;"Ready",A$2,IF(ISNUMBER(B209),IF((B209+C209)*(1+Scenario!$B$12/12)-D209&lt;0,"INSUFFICIENT FUNDS",(B209+C209)*(1+Scenario!$B$12/12)-D209),"INSUFFICIENT FUNDS")))</f>
        <v/>
      </c>
      <c r="F209" s="6" t="str">
        <f>IF(A209&gt;Scenario!$B$11,"",IF(A$2&lt;&gt;"Ready",A$2,IF(ISNUMBER(E209),F208+D209,"INSUFFICIENT FUNDS")))</f>
        <v/>
      </c>
      <c r="G209" t="str">
        <f>IF(A209&gt;Scenario!$B$11,"",IF(A$2&lt;&gt;"Ready",A$2,IF(ISNUMBER(E209),"OK","INSUFFICIENT FUNDS")))</f>
        <v/>
      </c>
      <c r="H209">
        <v>205</v>
      </c>
      <c r="I209" s="6" t="str">
        <f>IF(H209&gt;Scenario!$B$11,"",IF(H$2&lt;&gt;"Ready",H$2,IF(N208="OK",L208,"INSUFFICIENT FUNDS")))</f>
        <v/>
      </c>
      <c r="J209" s="6" t="str">
        <f>IF(H209&gt;Scenario!$B$11,"",IF(H$2&lt;&gt;"Ready",H$2,IF(ISNUMBER(I209),IF(AND(H209&gt;=Scenario!$B$10,MOD(H209-Scenario!$B$10,Scenario!$B$18)=0),Scenario!$B$8,0),"INSUFFICIENT FUNDS")))</f>
        <v/>
      </c>
      <c r="K209" s="6" t="str">
        <f>IF(H209&gt;Scenario!$B$11,"",IF(H$2&lt;&gt;"Ready",H$2,IF(ISNUMBER(I209),(I209+J209)*(N('Option A'!$E$14)+N('Option A'!$E$15)+IF(Scenario!$B$13="Gross",N('Option A'!$E$16),0))/12+((0+0)/12+IF(AND(H209&gt;=Scenario!$B$10,MOD(H209-Scenario!$B$10,Scenario!$B$18)=0),N('Option A'!$E$17)*N('Option A'!$E$18)+N('Option A'!$E$20),0)+IF(H209=1,N('Option A'!$E$17)*N('Option A'!$E$19)+N('Option A'!$E$21),0)+IF(H209=Scenario!$B$11,N('Option A'!$E$22),0)),"INSUFFICIENT FUNDS")))</f>
        <v/>
      </c>
      <c r="L209" s="6" t="str">
        <f>IF(H209&gt;Scenario!$B$11,"",IF(H$2&lt;&gt;"Ready",H$2,IF(ISNUMBER(I209),IF((I209+J209)*(1+Scenario!$B$12/12)-K209&lt;0,"INSUFFICIENT FUNDS",(I209+J209)*(1+Scenario!$B$12/12)-K209),"INSUFFICIENT FUNDS")))</f>
        <v/>
      </c>
      <c r="M209" s="6" t="str">
        <f>IF(H209&gt;Scenario!$B$11,"",IF(H$2&lt;&gt;"Ready",H$2,IF(ISNUMBER(L209),M208+K209,"INSUFFICIENT FUNDS")))</f>
        <v/>
      </c>
      <c r="N209" t="str">
        <f>IF(H209&gt;Scenario!$B$11,"",IF(H$2&lt;&gt;"Ready",H$2,IF(ISNUMBER(L209),"OK","INSUFFICIENT FUNDS")))</f>
        <v/>
      </c>
      <c r="O209">
        <v>205</v>
      </c>
      <c r="P209" s="6" t="str">
        <f>IF(O209&gt;Scenario!$B$11,"",IF(O$2&lt;&gt;"Ready",O$2,IF(U208="OK",S208,"INSUFFICIENT FUNDS")))</f>
        <v/>
      </c>
      <c r="Q209" s="6" t="str">
        <f>IF(O209&gt;Scenario!$B$11,"",IF(O$2&lt;&gt;"Ready",O$2,IF(ISNUMBER(P209),IF(AND(O209&gt;=Scenario!$B$10,MOD(O209-Scenario!$B$10,Scenario!$B$18)=0),Scenario!$B$8,0),"INSUFFICIENT FUNDS")))</f>
        <v/>
      </c>
      <c r="R209" s="6" t="str">
        <f>IF(O209&gt;Scenario!$B$11,"",IF(O$2&lt;&gt;"Ready",O$2,IF(ISNUMBER(P209),(P209+Q209)*(0+N('Option A'!$E$15)+IF(Scenario!$B$13="Gross",N('Option A'!$E$16),0))/12+((N('Option A'!$E$12)+N('Option A'!$E$13))/12+IF(AND(O209&gt;=Scenario!$B$10,MOD(O209-Scenario!$B$10,Scenario!$B$18)=0),N('Option A'!$E$17)*N('Option A'!$E$18)+N('Option A'!$E$20),0)+IF(O209=1,N('Option A'!$E$17)*N('Option A'!$E$19)+N('Option A'!$E$21),0)+IF(O209=Scenario!$B$11,N('Option A'!$E$22),0)),"INSUFFICIENT FUNDS")))</f>
        <v/>
      </c>
      <c r="S209" s="6" t="str">
        <f>IF(O209&gt;Scenario!$B$11,"",IF(O$2&lt;&gt;"Ready",O$2,IF(ISNUMBER(P209),IF((P209+Q209)*(1+Scenario!$B$12/12)-R209&lt;0,"INSUFFICIENT FUNDS",(P209+Q209)*(1+Scenario!$B$12/12)-R209),"INSUFFICIENT FUNDS")))</f>
        <v/>
      </c>
      <c r="T209" s="6" t="str">
        <f>IF(O209&gt;Scenario!$B$11,"",IF(O$2&lt;&gt;"Ready",O$2,IF(ISNUMBER(S209),T208+R209,"INSUFFICIENT FUNDS")))</f>
        <v/>
      </c>
      <c r="U209" t="str">
        <f>IF(O209&gt;Scenario!$B$11,"",IF(O$2&lt;&gt;"Ready",O$2,IF(ISNUMBER(S209),"OK","INSUFFICIENT FUNDS")))</f>
        <v/>
      </c>
      <c r="V209">
        <v>205</v>
      </c>
      <c r="W209" s="6" t="str">
        <f>IF(V209&gt;Scenario!$B$11,"",IF(V$2&lt;&gt;"Ready",V$2,IF(AB208="OK",Z208,"INSUFFICIENT FUNDS")))</f>
        <v/>
      </c>
      <c r="X209" s="6" t="str">
        <f>IF(V209&gt;Scenario!$B$11,"",IF(V$2&lt;&gt;"Ready",V$2,IF(ISNUMBER(W209),IF(AND(V209&gt;=Scenario!$B$10,MOD(V209-Scenario!$B$10,Scenario!$B$18)=0),Scenario!$B$8,0),"INSUFFICIENT FUNDS")))</f>
        <v/>
      </c>
      <c r="Y209" s="6" t="str">
        <f>IF(V209&gt;Scenario!$B$11,"",IF(V$2&lt;&gt;"Ready",V$2,IF(ISNUMBER(W209),(W209+X209)*(N('Option A'!$E$14)+N('Option A'!$E$15)+IF(Scenario!$B$13="Gross",N('Option A'!$E$16),0))/12+((N('Option A'!$E$12)+N('Option A'!$E$13))/12+IF(AND(V209&gt;=Scenario!$B$10,MOD(V209-Scenario!$B$10,Scenario!$B$18)=0),0*0+0,0)+IF(V209=1,0*0+0,0)+IF(V209=Scenario!$B$11,0,0)),"INSUFFICIENT FUNDS")))</f>
        <v/>
      </c>
      <c r="Z209" s="6" t="str">
        <f>IF(V209&gt;Scenario!$B$11,"",IF(V$2&lt;&gt;"Ready",V$2,IF(ISNUMBER(W209),IF((W209+X209)*(1+Scenario!$B$12/12)-Y209&lt;0,"INSUFFICIENT FUNDS",(W209+X209)*(1+Scenario!$B$12/12)-Y209),"INSUFFICIENT FUNDS")))</f>
        <v/>
      </c>
      <c r="AA209" s="6" t="str">
        <f>IF(V209&gt;Scenario!$B$11,"",IF(V$2&lt;&gt;"Ready",V$2,IF(ISNUMBER(Z209),AA208+Y209,"INSUFFICIENT FUNDS")))</f>
        <v/>
      </c>
      <c r="AB209" t="str">
        <f>IF(V209&gt;Scenario!$B$11,"",IF(V$2&lt;&gt;"Ready",V$2,IF(ISNUMBER(Z209),"OK","INSUFFICIENT FUNDS")))</f>
        <v/>
      </c>
      <c r="AC209">
        <v>205</v>
      </c>
      <c r="AD209" s="6" t="str">
        <f>IF(AC209&gt;Scenario!$B$11,"",IF(AC$2&lt;&gt;"Ready",AC$2,IF(AI208="OK",AG208,"INSUFFICIENT FUNDS")))</f>
        <v/>
      </c>
      <c r="AE209" s="6" t="str">
        <f>IF(AC209&gt;Scenario!$B$11,"",IF(AC$2&lt;&gt;"Ready",AC$2,IF(ISNUMBER(AD209),IF(AND(AC209&gt;=Scenario!$B$10,MOD(AC209-Scenario!$B$10,Scenario!$B$18)=0),Scenario!$B$8,0),"INSUFFICIENT FUNDS")))</f>
        <v/>
      </c>
      <c r="AF209" s="6" t="str">
        <f>IF(AC209&gt;Scenario!$B$11,"",IF(AC$2&lt;&gt;"Ready",AC$2,IF(ISNUMBER(AD209),(AD209+AE209)*(N('Option A'!$E$14)+N('Option A'!$E$15)+IF(Scenario!$B$13="Gross",0,0))/12+((N('Option A'!$E$12)+N('Option A'!$E$13))/12+IF(AND(AC209&gt;=Scenario!$B$10,MOD(AC209-Scenario!$B$10,Scenario!$B$18)=0),N('Option A'!$E$17)*N('Option A'!$E$18)+N('Option A'!$E$20),0)+IF(AC209=1,N('Option A'!$E$17)*N('Option A'!$E$19)+N('Option A'!$E$21),0)+IF(AC209=Scenario!$B$11,N('Option A'!$E$22),0)),"INSUFFICIENT FUNDS")))</f>
        <v/>
      </c>
      <c r="AG209" s="6" t="str">
        <f>IF(AC209&gt;Scenario!$B$11,"",IF(AC$2&lt;&gt;"Ready",AC$2,IF(ISNUMBER(AD209),IF((AD209+AE209)*(1+Scenario!$B$12/12)-AF209&lt;0,"INSUFFICIENT FUNDS",(AD209+AE209)*(1+Scenario!$B$12/12)-AF209),"INSUFFICIENT FUNDS")))</f>
        <v/>
      </c>
      <c r="AH209" s="6" t="str">
        <f>IF(AC209&gt;Scenario!$B$11,"",IF(AC$2&lt;&gt;"Ready",AC$2,IF(ISNUMBER(AG209),AH208+AF209,"INSUFFICIENT FUNDS")))</f>
        <v/>
      </c>
      <c r="AI209" t="str">
        <f>IF(AC209&gt;Scenario!$B$11,"",IF(AC$2&lt;&gt;"Ready",AC$2,IF(ISNUMBER(AG209),"OK","INSUFFICIENT FUNDS")))</f>
        <v/>
      </c>
      <c r="AJ209">
        <v>205</v>
      </c>
      <c r="AK209" s="6" t="str">
        <f>IF(AJ209&gt;Scenario!$B$11,"",IF(AJ$2&lt;&gt;"Ready",AJ$2,IF(AP208="OK",AN208,"INSUFFICIENT FUNDS")))</f>
        <v/>
      </c>
      <c r="AL209" s="6" t="str">
        <f>IF(AJ209&gt;Scenario!$B$11,"",IF(AJ$2&lt;&gt;"Ready",AJ$2,IF(ISNUMBER(AK209),IF(AND(AJ209&gt;=Scenario!$B$10,MOD(AJ209-Scenario!$B$10,Scenario!$B$18)=0),Scenario!$B$8,0),"INSUFFICIENT FUNDS")))</f>
        <v/>
      </c>
      <c r="AM209" s="6" t="str">
        <f>IF(AJ209&gt;Scenario!$B$11,"",IF(AJ$2&lt;&gt;"Ready",AJ$2,IF(ISNUMBER(AK209),(AK209+AL209)*(0+0+IF(Scenario!$B$13="Gross",0,0))/12+((0+0)/12+IF(AND(AJ209&gt;=Scenario!$B$10,MOD(AJ209-Scenario!$B$10,Scenario!$B$18)=0),0*0+0,0)+IF(AJ209=1,0*0+0,0)+IF(AJ209=Scenario!$B$11,0,0)),"INSUFFICIENT FUNDS")))</f>
        <v/>
      </c>
      <c r="AN209" s="6" t="str">
        <f>IF(AJ209&gt;Scenario!$B$11,"",IF(AJ$2&lt;&gt;"Ready",AJ$2,IF(ISNUMBER(AK209),IF((AK209+AL209)*(1+Scenario!$B$12/12)-AM209&lt;0,"INSUFFICIENT FUNDS",(AK209+AL209)*(1+Scenario!$B$12/12)-AM209),"INSUFFICIENT FUNDS")))</f>
        <v/>
      </c>
      <c r="AO209" s="6" t="str">
        <f>IF(AJ209&gt;Scenario!$B$11,"",IF(AJ$2&lt;&gt;"Ready",AJ$2,IF(ISNUMBER(AN209),AO208+AM209,"INSUFFICIENT FUNDS")))</f>
        <v/>
      </c>
      <c r="AP209" t="str">
        <f>IF(AJ209&gt;Scenario!$B$11,"",IF(AJ$2&lt;&gt;"Ready",AJ$2,IF(ISNUMBER(AN209),"OK","INSUFFICIENT FUNDS")))</f>
        <v/>
      </c>
    </row>
    <row r="210" spans="1:42" ht="32.1" customHeight="1" x14ac:dyDescent="0.2">
      <c r="A210">
        <v>206</v>
      </c>
      <c r="B210" s="6" t="str">
        <f>IF(A210&gt;Scenario!$B$11,"",IF(A$2&lt;&gt;"Ready",A$2,IF(G209="OK",E209,"INSUFFICIENT FUNDS")))</f>
        <v/>
      </c>
      <c r="C210" s="6" t="str">
        <f>IF(A210&gt;Scenario!$B$11,"",IF(A$2&lt;&gt;"Ready",A$2,IF(ISNUMBER(B210),IF(AND(A210&gt;=Scenario!$B$10,MOD(A210-Scenario!$B$10,Scenario!$B$18)=0),Scenario!$B$8,0),"INSUFFICIENT FUNDS")))</f>
        <v/>
      </c>
      <c r="D210" s="6" t="str">
        <f>IF(A210&gt;Scenario!$B$11,"",IF(A$2&lt;&gt;"Ready",A$2,IF(ISNUMBER(B210),(B210+C210)*(N('Option A'!$E$14)+N('Option A'!$E$15)+IF(Scenario!$B$13="Gross",N('Option A'!$E$16),0))/12+((N('Option A'!$E$12)+N('Option A'!$E$13))/12+IF(AND(A210&gt;=Scenario!$B$10,MOD(A210-Scenario!$B$10,Scenario!$B$18)=0),N('Option A'!$E$17)*N('Option A'!$E$18)+N('Option A'!$E$20),0)+IF(A210=1,N('Option A'!$E$17)*N('Option A'!$E$19)+N('Option A'!$E$21),0)+IF(A210=Scenario!$B$11,N('Option A'!$E$22),0)),"INSUFFICIENT FUNDS")))</f>
        <v/>
      </c>
      <c r="E210" s="6" t="str">
        <f>IF(A210&gt;Scenario!$B$11,"",IF(A$2&lt;&gt;"Ready",A$2,IF(ISNUMBER(B210),IF((B210+C210)*(1+Scenario!$B$12/12)-D210&lt;0,"INSUFFICIENT FUNDS",(B210+C210)*(1+Scenario!$B$12/12)-D210),"INSUFFICIENT FUNDS")))</f>
        <v/>
      </c>
      <c r="F210" s="6" t="str">
        <f>IF(A210&gt;Scenario!$B$11,"",IF(A$2&lt;&gt;"Ready",A$2,IF(ISNUMBER(E210),F209+D210,"INSUFFICIENT FUNDS")))</f>
        <v/>
      </c>
      <c r="G210" t="str">
        <f>IF(A210&gt;Scenario!$B$11,"",IF(A$2&lt;&gt;"Ready",A$2,IF(ISNUMBER(E210),"OK","INSUFFICIENT FUNDS")))</f>
        <v/>
      </c>
      <c r="H210">
        <v>206</v>
      </c>
      <c r="I210" s="6" t="str">
        <f>IF(H210&gt;Scenario!$B$11,"",IF(H$2&lt;&gt;"Ready",H$2,IF(N209="OK",L209,"INSUFFICIENT FUNDS")))</f>
        <v/>
      </c>
      <c r="J210" s="6" t="str">
        <f>IF(H210&gt;Scenario!$B$11,"",IF(H$2&lt;&gt;"Ready",H$2,IF(ISNUMBER(I210),IF(AND(H210&gt;=Scenario!$B$10,MOD(H210-Scenario!$B$10,Scenario!$B$18)=0),Scenario!$B$8,0),"INSUFFICIENT FUNDS")))</f>
        <v/>
      </c>
      <c r="K210" s="6" t="str">
        <f>IF(H210&gt;Scenario!$B$11,"",IF(H$2&lt;&gt;"Ready",H$2,IF(ISNUMBER(I210),(I210+J210)*(N('Option A'!$E$14)+N('Option A'!$E$15)+IF(Scenario!$B$13="Gross",N('Option A'!$E$16),0))/12+((0+0)/12+IF(AND(H210&gt;=Scenario!$B$10,MOD(H210-Scenario!$B$10,Scenario!$B$18)=0),N('Option A'!$E$17)*N('Option A'!$E$18)+N('Option A'!$E$20),0)+IF(H210=1,N('Option A'!$E$17)*N('Option A'!$E$19)+N('Option A'!$E$21),0)+IF(H210=Scenario!$B$11,N('Option A'!$E$22),0)),"INSUFFICIENT FUNDS")))</f>
        <v/>
      </c>
      <c r="L210" s="6" t="str">
        <f>IF(H210&gt;Scenario!$B$11,"",IF(H$2&lt;&gt;"Ready",H$2,IF(ISNUMBER(I210),IF((I210+J210)*(1+Scenario!$B$12/12)-K210&lt;0,"INSUFFICIENT FUNDS",(I210+J210)*(1+Scenario!$B$12/12)-K210),"INSUFFICIENT FUNDS")))</f>
        <v/>
      </c>
      <c r="M210" s="6" t="str">
        <f>IF(H210&gt;Scenario!$B$11,"",IF(H$2&lt;&gt;"Ready",H$2,IF(ISNUMBER(L210),M209+K210,"INSUFFICIENT FUNDS")))</f>
        <v/>
      </c>
      <c r="N210" t="str">
        <f>IF(H210&gt;Scenario!$B$11,"",IF(H$2&lt;&gt;"Ready",H$2,IF(ISNUMBER(L210),"OK","INSUFFICIENT FUNDS")))</f>
        <v/>
      </c>
      <c r="O210">
        <v>206</v>
      </c>
      <c r="P210" s="6" t="str">
        <f>IF(O210&gt;Scenario!$B$11,"",IF(O$2&lt;&gt;"Ready",O$2,IF(U209="OK",S209,"INSUFFICIENT FUNDS")))</f>
        <v/>
      </c>
      <c r="Q210" s="6" t="str">
        <f>IF(O210&gt;Scenario!$B$11,"",IF(O$2&lt;&gt;"Ready",O$2,IF(ISNUMBER(P210),IF(AND(O210&gt;=Scenario!$B$10,MOD(O210-Scenario!$B$10,Scenario!$B$18)=0),Scenario!$B$8,0),"INSUFFICIENT FUNDS")))</f>
        <v/>
      </c>
      <c r="R210" s="6" t="str">
        <f>IF(O210&gt;Scenario!$B$11,"",IF(O$2&lt;&gt;"Ready",O$2,IF(ISNUMBER(P210),(P210+Q210)*(0+N('Option A'!$E$15)+IF(Scenario!$B$13="Gross",N('Option A'!$E$16),0))/12+((N('Option A'!$E$12)+N('Option A'!$E$13))/12+IF(AND(O210&gt;=Scenario!$B$10,MOD(O210-Scenario!$B$10,Scenario!$B$18)=0),N('Option A'!$E$17)*N('Option A'!$E$18)+N('Option A'!$E$20),0)+IF(O210=1,N('Option A'!$E$17)*N('Option A'!$E$19)+N('Option A'!$E$21),0)+IF(O210=Scenario!$B$11,N('Option A'!$E$22),0)),"INSUFFICIENT FUNDS")))</f>
        <v/>
      </c>
      <c r="S210" s="6" t="str">
        <f>IF(O210&gt;Scenario!$B$11,"",IF(O$2&lt;&gt;"Ready",O$2,IF(ISNUMBER(P210),IF((P210+Q210)*(1+Scenario!$B$12/12)-R210&lt;0,"INSUFFICIENT FUNDS",(P210+Q210)*(1+Scenario!$B$12/12)-R210),"INSUFFICIENT FUNDS")))</f>
        <v/>
      </c>
      <c r="T210" s="6" t="str">
        <f>IF(O210&gt;Scenario!$B$11,"",IF(O$2&lt;&gt;"Ready",O$2,IF(ISNUMBER(S210),T209+R210,"INSUFFICIENT FUNDS")))</f>
        <v/>
      </c>
      <c r="U210" t="str">
        <f>IF(O210&gt;Scenario!$B$11,"",IF(O$2&lt;&gt;"Ready",O$2,IF(ISNUMBER(S210),"OK","INSUFFICIENT FUNDS")))</f>
        <v/>
      </c>
      <c r="V210">
        <v>206</v>
      </c>
      <c r="W210" s="6" t="str">
        <f>IF(V210&gt;Scenario!$B$11,"",IF(V$2&lt;&gt;"Ready",V$2,IF(AB209="OK",Z209,"INSUFFICIENT FUNDS")))</f>
        <v/>
      </c>
      <c r="X210" s="6" t="str">
        <f>IF(V210&gt;Scenario!$B$11,"",IF(V$2&lt;&gt;"Ready",V$2,IF(ISNUMBER(W210),IF(AND(V210&gt;=Scenario!$B$10,MOD(V210-Scenario!$B$10,Scenario!$B$18)=0),Scenario!$B$8,0),"INSUFFICIENT FUNDS")))</f>
        <v/>
      </c>
      <c r="Y210" s="6" t="str">
        <f>IF(V210&gt;Scenario!$B$11,"",IF(V$2&lt;&gt;"Ready",V$2,IF(ISNUMBER(W210),(W210+X210)*(N('Option A'!$E$14)+N('Option A'!$E$15)+IF(Scenario!$B$13="Gross",N('Option A'!$E$16),0))/12+((N('Option A'!$E$12)+N('Option A'!$E$13))/12+IF(AND(V210&gt;=Scenario!$B$10,MOD(V210-Scenario!$B$10,Scenario!$B$18)=0),0*0+0,0)+IF(V210=1,0*0+0,0)+IF(V210=Scenario!$B$11,0,0)),"INSUFFICIENT FUNDS")))</f>
        <v/>
      </c>
      <c r="Z210" s="6" t="str">
        <f>IF(V210&gt;Scenario!$B$11,"",IF(V$2&lt;&gt;"Ready",V$2,IF(ISNUMBER(W210),IF((W210+X210)*(1+Scenario!$B$12/12)-Y210&lt;0,"INSUFFICIENT FUNDS",(W210+X210)*(1+Scenario!$B$12/12)-Y210),"INSUFFICIENT FUNDS")))</f>
        <v/>
      </c>
      <c r="AA210" s="6" t="str">
        <f>IF(V210&gt;Scenario!$B$11,"",IF(V$2&lt;&gt;"Ready",V$2,IF(ISNUMBER(Z210),AA209+Y210,"INSUFFICIENT FUNDS")))</f>
        <v/>
      </c>
      <c r="AB210" t="str">
        <f>IF(V210&gt;Scenario!$B$11,"",IF(V$2&lt;&gt;"Ready",V$2,IF(ISNUMBER(Z210),"OK","INSUFFICIENT FUNDS")))</f>
        <v/>
      </c>
      <c r="AC210">
        <v>206</v>
      </c>
      <c r="AD210" s="6" t="str">
        <f>IF(AC210&gt;Scenario!$B$11,"",IF(AC$2&lt;&gt;"Ready",AC$2,IF(AI209="OK",AG209,"INSUFFICIENT FUNDS")))</f>
        <v/>
      </c>
      <c r="AE210" s="6" t="str">
        <f>IF(AC210&gt;Scenario!$B$11,"",IF(AC$2&lt;&gt;"Ready",AC$2,IF(ISNUMBER(AD210),IF(AND(AC210&gt;=Scenario!$B$10,MOD(AC210-Scenario!$B$10,Scenario!$B$18)=0),Scenario!$B$8,0),"INSUFFICIENT FUNDS")))</f>
        <v/>
      </c>
      <c r="AF210" s="6" t="str">
        <f>IF(AC210&gt;Scenario!$B$11,"",IF(AC$2&lt;&gt;"Ready",AC$2,IF(ISNUMBER(AD210),(AD210+AE210)*(N('Option A'!$E$14)+N('Option A'!$E$15)+IF(Scenario!$B$13="Gross",0,0))/12+((N('Option A'!$E$12)+N('Option A'!$E$13))/12+IF(AND(AC210&gt;=Scenario!$B$10,MOD(AC210-Scenario!$B$10,Scenario!$B$18)=0),N('Option A'!$E$17)*N('Option A'!$E$18)+N('Option A'!$E$20),0)+IF(AC210=1,N('Option A'!$E$17)*N('Option A'!$E$19)+N('Option A'!$E$21),0)+IF(AC210=Scenario!$B$11,N('Option A'!$E$22),0)),"INSUFFICIENT FUNDS")))</f>
        <v/>
      </c>
      <c r="AG210" s="6" t="str">
        <f>IF(AC210&gt;Scenario!$B$11,"",IF(AC$2&lt;&gt;"Ready",AC$2,IF(ISNUMBER(AD210),IF((AD210+AE210)*(1+Scenario!$B$12/12)-AF210&lt;0,"INSUFFICIENT FUNDS",(AD210+AE210)*(1+Scenario!$B$12/12)-AF210),"INSUFFICIENT FUNDS")))</f>
        <v/>
      </c>
      <c r="AH210" s="6" t="str">
        <f>IF(AC210&gt;Scenario!$B$11,"",IF(AC$2&lt;&gt;"Ready",AC$2,IF(ISNUMBER(AG210),AH209+AF210,"INSUFFICIENT FUNDS")))</f>
        <v/>
      </c>
      <c r="AI210" t="str">
        <f>IF(AC210&gt;Scenario!$B$11,"",IF(AC$2&lt;&gt;"Ready",AC$2,IF(ISNUMBER(AG210),"OK","INSUFFICIENT FUNDS")))</f>
        <v/>
      </c>
      <c r="AJ210">
        <v>206</v>
      </c>
      <c r="AK210" s="6" t="str">
        <f>IF(AJ210&gt;Scenario!$B$11,"",IF(AJ$2&lt;&gt;"Ready",AJ$2,IF(AP209="OK",AN209,"INSUFFICIENT FUNDS")))</f>
        <v/>
      </c>
      <c r="AL210" s="6" t="str">
        <f>IF(AJ210&gt;Scenario!$B$11,"",IF(AJ$2&lt;&gt;"Ready",AJ$2,IF(ISNUMBER(AK210),IF(AND(AJ210&gt;=Scenario!$B$10,MOD(AJ210-Scenario!$B$10,Scenario!$B$18)=0),Scenario!$B$8,0),"INSUFFICIENT FUNDS")))</f>
        <v/>
      </c>
      <c r="AM210" s="6" t="str">
        <f>IF(AJ210&gt;Scenario!$B$11,"",IF(AJ$2&lt;&gt;"Ready",AJ$2,IF(ISNUMBER(AK210),(AK210+AL210)*(0+0+IF(Scenario!$B$13="Gross",0,0))/12+((0+0)/12+IF(AND(AJ210&gt;=Scenario!$B$10,MOD(AJ210-Scenario!$B$10,Scenario!$B$18)=0),0*0+0,0)+IF(AJ210=1,0*0+0,0)+IF(AJ210=Scenario!$B$11,0,0)),"INSUFFICIENT FUNDS")))</f>
        <v/>
      </c>
      <c r="AN210" s="6" t="str">
        <f>IF(AJ210&gt;Scenario!$B$11,"",IF(AJ$2&lt;&gt;"Ready",AJ$2,IF(ISNUMBER(AK210),IF((AK210+AL210)*(1+Scenario!$B$12/12)-AM210&lt;0,"INSUFFICIENT FUNDS",(AK210+AL210)*(1+Scenario!$B$12/12)-AM210),"INSUFFICIENT FUNDS")))</f>
        <v/>
      </c>
      <c r="AO210" s="6" t="str">
        <f>IF(AJ210&gt;Scenario!$B$11,"",IF(AJ$2&lt;&gt;"Ready",AJ$2,IF(ISNUMBER(AN210),AO209+AM210,"INSUFFICIENT FUNDS")))</f>
        <v/>
      </c>
      <c r="AP210" t="str">
        <f>IF(AJ210&gt;Scenario!$B$11,"",IF(AJ$2&lt;&gt;"Ready",AJ$2,IF(ISNUMBER(AN210),"OK","INSUFFICIENT FUNDS")))</f>
        <v/>
      </c>
    </row>
    <row r="211" spans="1:42" ht="32.1" customHeight="1" x14ac:dyDescent="0.2">
      <c r="A211">
        <v>207</v>
      </c>
      <c r="B211" s="6" t="str">
        <f>IF(A211&gt;Scenario!$B$11,"",IF(A$2&lt;&gt;"Ready",A$2,IF(G210="OK",E210,"INSUFFICIENT FUNDS")))</f>
        <v/>
      </c>
      <c r="C211" s="6" t="str">
        <f>IF(A211&gt;Scenario!$B$11,"",IF(A$2&lt;&gt;"Ready",A$2,IF(ISNUMBER(B211),IF(AND(A211&gt;=Scenario!$B$10,MOD(A211-Scenario!$B$10,Scenario!$B$18)=0),Scenario!$B$8,0),"INSUFFICIENT FUNDS")))</f>
        <v/>
      </c>
      <c r="D211" s="6" t="str">
        <f>IF(A211&gt;Scenario!$B$11,"",IF(A$2&lt;&gt;"Ready",A$2,IF(ISNUMBER(B211),(B211+C211)*(N('Option A'!$E$14)+N('Option A'!$E$15)+IF(Scenario!$B$13="Gross",N('Option A'!$E$16),0))/12+((N('Option A'!$E$12)+N('Option A'!$E$13))/12+IF(AND(A211&gt;=Scenario!$B$10,MOD(A211-Scenario!$B$10,Scenario!$B$18)=0),N('Option A'!$E$17)*N('Option A'!$E$18)+N('Option A'!$E$20),0)+IF(A211=1,N('Option A'!$E$17)*N('Option A'!$E$19)+N('Option A'!$E$21),0)+IF(A211=Scenario!$B$11,N('Option A'!$E$22),0)),"INSUFFICIENT FUNDS")))</f>
        <v/>
      </c>
      <c r="E211" s="6" t="str">
        <f>IF(A211&gt;Scenario!$B$11,"",IF(A$2&lt;&gt;"Ready",A$2,IF(ISNUMBER(B211),IF((B211+C211)*(1+Scenario!$B$12/12)-D211&lt;0,"INSUFFICIENT FUNDS",(B211+C211)*(1+Scenario!$B$12/12)-D211),"INSUFFICIENT FUNDS")))</f>
        <v/>
      </c>
      <c r="F211" s="6" t="str">
        <f>IF(A211&gt;Scenario!$B$11,"",IF(A$2&lt;&gt;"Ready",A$2,IF(ISNUMBER(E211),F210+D211,"INSUFFICIENT FUNDS")))</f>
        <v/>
      </c>
      <c r="G211" t="str">
        <f>IF(A211&gt;Scenario!$B$11,"",IF(A$2&lt;&gt;"Ready",A$2,IF(ISNUMBER(E211),"OK","INSUFFICIENT FUNDS")))</f>
        <v/>
      </c>
      <c r="H211">
        <v>207</v>
      </c>
      <c r="I211" s="6" t="str">
        <f>IF(H211&gt;Scenario!$B$11,"",IF(H$2&lt;&gt;"Ready",H$2,IF(N210="OK",L210,"INSUFFICIENT FUNDS")))</f>
        <v/>
      </c>
      <c r="J211" s="6" t="str">
        <f>IF(H211&gt;Scenario!$B$11,"",IF(H$2&lt;&gt;"Ready",H$2,IF(ISNUMBER(I211),IF(AND(H211&gt;=Scenario!$B$10,MOD(H211-Scenario!$B$10,Scenario!$B$18)=0),Scenario!$B$8,0),"INSUFFICIENT FUNDS")))</f>
        <v/>
      </c>
      <c r="K211" s="6" t="str">
        <f>IF(H211&gt;Scenario!$B$11,"",IF(H$2&lt;&gt;"Ready",H$2,IF(ISNUMBER(I211),(I211+J211)*(N('Option A'!$E$14)+N('Option A'!$E$15)+IF(Scenario!$B$13="Gross",N('Option A'!$E$16),0))/12+((0+0)/12+IF(AND(H211&gt;=Scenario!$B$10,MOD(H211-Scenario!$B$10,Scenario!$B$18)=0),N('Option A'!$E$17)*N('Option A'!$E$18)+N('Option A'!$E$20),0)+IF(H211=1,N('Option A'!$E$17)*N('Option A'!$E$19)+N('Option A'!$E$21),0)+IF(H211=Scenario!$B$11,N('Option A'!$E$22),0)),"INSUFFICIENT FUNDS")))</f>
        <v/>
      </c>
      <c r="L211" s="6" t="str">
        <f>IF(H211&gt;Scenario!$B$11,"",IF(H$2&lt;&gt;"Ready",H$2,IF(ISNUMBER(I211),IF((I211+J211)*(1+Scenario!$B$12/12)-K211&lt;0,"INSUFFICIENT FUNDS",(I211+J211)*(1+Scenario!$B$12/12)-K211),"INSUFFICIENT FUNDS")))</f>
        <v/>
      </c>
      <c r="M211" s="6" t="str">
        <f>IF(H211&gt;Scenario!$B$11,"",IF(H$2&lt;&gt;"Ready",H$2,IF(ISNUMBER(L211),M210+K211,"INSUFFICIENT FUNDS")))</f>
        <v/>
      </c>
      <c r="N211" t="str">
        <f>IF(H211&gt;Scenario!$B$11,"",IF(H$2&lt;&gt;"Ready",H$2,IF(ISNUMBER(L211),"OK","INSUFFICIENT FUNDS")))</f>
        <v/>
      </c>
      <c r="O211">
        <v>207</v>
      </c>
      <c r="P211" s="6" t="str">
        <f>IF(O211&gt;Scenario!$B$11,"",IF(O$2&lt;&gt;"Ready",O$2,IF(U210="OK",S210,"INSUFFICIENT FUNDS")))</f>
        <v/>
      </c>
      <c r="Q211" s="6" t="str">
        <f>IF(O211&gt;Scenario!$B$11,"",IF(O$2&lt;&gt;"Ready",O$2,IF(ISNUMBER(P211),IF(AND(O211&gt;=Scenario!$B$10,MOD(O211-Scenario!$B$10,Scenario!$B$18)=0),Scenario!$B$8,0),"INSUFFICIENT FUNDS")))</f>
        <v/>
      </c>
      <c r="R211" s="6" t="str">
        <f>IF(O211&gt;Scenario!$B$11,"",IF(O$2&lt;&gt;"Ready",O$2,IF(ISNUMBER(P211),(P211+Q211)*(0+N('Option A'!$E$15)+IF(Scenario!$B$13="Gross",N('Option A'!$E$16),0))/12+((N('Option A'!$E$12)+N('Option A'!$E$13))/12+IF(AND(O211&gt;=Scenario!$B$10,MOD(O211-Scenario!$B$10,Scenario!$B$18)=0),N('Option A'!$E$17)*N('Option A'!$E$18)+N('Option A'!$E$20),0)+IF(O211=1,N('Option A'!$E$17)*N('Option A'!$E$19)+N('Option A'!$E$21),0)+IF(O211=Scenario!$B$11,N('Option A'!$E$22),0)),"INSUFFICIENT FUNDS")))</f>
        <v/>
      </c>
      <c r="S211" s="6" t="str">
        <f>IF(O211&gt;Scenario!$B$11,"",IF(O$2&lt;&gt;"Ready",O$2,IF(ISNUMBER(P211),IF((P211+Q211)*(1+Scenario!$B$12/12)-R211&lt;0,"INSUFFICIENT FUNDS",(P211+Q211)*(1+Scenario!$B$12/12)-R211),"INSUFFICIENT FUNDS")))</f>
        <v/>
      </c>
      <c r="T211" s="6" t="str">
        <f>IF(O211&gt;Scenario!$B$11,"",IF(O$2&lt;&gt;"Ready",O$2,IF(ISNUMBER(S211),T210+R211,"INSUFFICIENT FUNDS")))</f>
        <v/>
      </c>
      <c r="U211" t="str">
        <f>IF(O211&gt;Scenario!$B$11,"",IF(O$2&lt;&gt;"Ready",O$2,IF(ISNUMBER(S211),"OK","INSUFFICIENT FUNDS")))</f>
        <v/>
      </c>
      <c r="V211">
        <v>207</v>
      </c>
      <c r="W211" s="6" t="str">
        <f>IF(V211&gt;Scenario!$B$11,"",IF(V$2&lt;&gt;"Ready",V$2,IF(AB210="OK",Z210,"INSUFFICIENT FUNDS")))</f>
        <v/>
      </c>
      <c r="X211" s="6" t="str">
        <f>IF(V211&gt;Scenario!$B$11,"",IF(V$2&lt;&gt;"Ready",V$2,IF(ISNUMBER(W211),IF(AND(V211&gt;=Scenario!$B$10,MOD(V211-Scenario!$B$10,Scenario!$B$18)=0),Scenario!$B$8,0),"INSUFFICIENT FUNDS")))</f>
        <v/>
      </c>
      <c r="Y211" s="6" t="str">
        <f>IF(V211&gt;Scenario!$B$11,"",IF(V$2&lt;&gt;"Ready",V$2,IF(ISNUMBER(W211),(W211+X211)*(N('Option A'!$E$14)+N('Option A'!$E$15)+IF(Scenario!$B$13="Gross",N('Option A'!$E$16),0))/12+((N('Option A'!$E$12)+N('Option A'!$E$13))/12+IF(AND(V211&gt;=Scenario!$B$10,MOD(V211-Scenario!$B$10,Scenario!$B$18)=0),0*0+0,0)+IF(V211=1,0*0+0,0)+IF(V211=Scenario!$B$11,0,0)),"INSUFFICIENT FUNDS")))</f>
        <v/>
      </c>
      <c r="Z211" s="6" t="str">
        <f>IF(V211&gt;Scenario!$B$11,"",IF(V$2&lt;&gt;"Ready",V$2,IF(ISNUMBER(W211),IF((W211+X211)*(1+Scenario!$B$12/12)-Y211&lt;0,"INSUFFICIENT FUNDS",(W211+X211)*(1+Scenario!$B$12/12)-Y211),"INSUFFICIENT FUNDS")))</f>
        <v/>
      </c>
      <c r="AA211" s="6" t="str">
        <f>IF(V211&gt;Scenario!$B$11,"",IF(V$2&lt;&gt;"Ready",V$2,IF(ISNUMBER(Z211),AA210+Y211,"INSUFFICIENT FUNDS")))</f>
        <v/>
      </c>
      <c r="AB211" t="str">
        <f>IF(V211&gt;Scenario!$B$11,"",IF(V$2&lt;&gt;"Ready",V$2,IF(ISNUMBER(Z211),"OK","INSUFFICIENT FUNDS")))</f>
        <v/>
      </c>
      <c r="AC211">
        <v>207</v>
      </c>
      <c r="AD211" s="6" t="str">
        <f>IF(AC211&gt;Scenario!$B$11,"",IF(AC$2&lt;&gt;"Ready",AC$2,IF(AI210="OK",AG210,"INSUFFICIENT FUNDS")))</f>
        <v/>
      </c>
      <c r="AE211" s="6" t="str">
        <f>IF(AC211&gt;Scenario!$B$11,"",IF(AC$2&lt;&gt;"Ready",AC$2,IF(ISNUMBER(AD211),IF(AND(AC211&gt;=Scenario!$B$10,MOD(AC211-Scenario!$B$10,Scenario!$B$18)=0),Scenario!$B$8,0),"INSUFFICIENT FUNDS")))</f>
        <v/>
      </c>
      <c r="AF211" s="6" t="str">
        <f>IF(AC211&gt;Scenario!$B$11,"",IF(AC$2&lt;&gt;"Ready",AC$2,IF(ISNUMBER(AD211),(AD211+AE211)*(N('Option A'!$E$14)+N('Option A'!$E$15)+IF(Scenario!$B$13="Gross",0,0))/12+((N('Option A'!$E$12)+N('Option A'!$E$13))/12+IF(AND(AC211&gt;=Scenario!$B$10,MOD(AC211-Scenario!$B$10,Scenario!$B$18)=0),N('Option A'!$E$17)*N('Option A'!$E$18)+N('Option A'!$E$20),0)+IF(AC211=1,N('Option A'!$E$17)*N('Option A'!$E$19)+N('Option A'!$E$21),0)+IF(AC211=Scenario!$B$11,N('Option A'!$E$22),0)),"INSUFFICIENT FUNDS")))</f>
        <v/>
      </c>
      <c r="AG211" s="6" t="str">
        <f>IF(AC211&gt;Scenario!$B$11,"",IF(AC$2&lt;&gt;"Ready",AC$2,IF(ISNUMBER(AD211),IF((AD211+AE211)*(1+Scenario!$B$12/12)-AF211&lt;0,"INSUFFICIENT FUNDS",(AD211+AE211)*(1+Scenario!$B$12/12)-AF211),"INSUFFICIENT FUNDS")))</f>
        <v/>
      </c>
      <c r="AH211" s="6" t="str">
        <f>IF(AC211&gt;Scenario!$B$11,"",IF(AC$2&lt;&gt;"Ready",AC$2,IF(ISNUMBER(AG211),AH210+AF211,"INSUFFICIENT FUNDS")))</f>
        <v/>
      </c>
      <c r="AI211" t="str">
        <f>IF(AC211&gt;Scenario!$B$11,"",IF(AC$2&lt;&gt;"Ready",AC$2,IF(ISNUMBER(AG211),"OK","INSUFFICIENT FUNDS")))</f>
        <v/>
      </c>
      <c r="AJ211">
        <v>207</v>
      </c>
      <c r="AK211" s="6" t="str">
        <f>IF(AJ211&gt;Scenario!$B$11,"",IF(AJ$2&lt;&gt;"Ready",AJ$2,IF(AP210="OK",AN210,"INSUFFICIENT FUNDS")))</f>
        <v/>
      </c>
      <c r="AL211" s="6" t="str">
        <f>IF(AJ211&gt;Scenario!$B$11,"",IF(AJ$2&lt;&gt;"Ready",AJ$2,IF(ISNUMBER(AK211),IF(AND(AJ211&gt;=Scenario!$B$10,MOD(AJ211-Scenario!$B$10,Scenario!$B$18)=0),Scenario!$B$8,0),"INSUFFICIENT FUNDS")))</f>
        <v/>
      </c>
      <c r="AM211" s="6" t="str">
        <f>IF(AJ211&gt;Scenario!$B$11,"",IF(AJ$2&lt;&gt;"Ready",AJ$2,IF(ISNUMBER(AK211),(AK211+AL211)*(0+0+IF(Scenario!$B$13="Gross",0,0))/12+((0+0)/12+IF(AND(AJ211&gt;=Scenario!$B$10,MOD(AJ211-Scenario!$B$10,Scenario!$B$18)=0),0*0+0,0)+IF(AJ211=1,0*0+0,0)+IF(AJ211=Scenario!$B$11,0,0)),"INSUFFICIENT FUNDS")))</f>
        <v/>
      </c>
      <c r="AN211" s="6" t="str">
        <f>IF(AJ211&gt;Scenario!$B$11,"",IF(AJ$2&lt;&gt;"Ready",AJ$2,IF(ISNUMBER(AK211),IF((AK211+AL211)*(1+Scenario!$B$12/12)-AM211&lt;0,"INSUFFICIENT FUNDS",(AK211+AL211)*(1+Scenario!$B$12/12)-AM211),"INSUFFICIENT FUNDS")))</f>
        <v/>
      </c>
      <c r="AO211" s="6" t="str">
        <f>IF(AJ211&gt;Scenario!$B$11,"",IF(AJ$2&lt;&gt;"Ready",AJ$2,IF(ISNUMBER(AN211),AO210+AM211,"INSUFFICIENT FUNDS")))</f>
        <v/>
      </c>
      <c r="AP211" t="str">
        <f>IF(AJ211&gt;Scenario!$B$11,"",IF(AJ$2&lt;&gt;"Ready",AJ$2,IF(ISNUMBER(AN211),"OK","INSUFFICIENT FUNDS")))</f>
        <v/>
      </c>
    </row>
    <row r="212" spans="1:42" ht="32.1" customHeight="1" x14ac:dyDescent="0.2">
      <c r="A212">
        <v>208</v>
      </c>
      <c r="B212" s="6" t="str">
        <f>IF(A212&gt;Scenario!$B$11,"",IF(A$2&lt;&gt;"Ready",A$2,IF(G211="OK",E211,"INSUFFICIENT FUNDS")))</f>
        <v/>
      </c>
      <c r="C212" s="6" t="str">
        <f>IF(A212&gt;Scenario!$B$11,"",IF(A$2&lt;&gt;"Ready",A$2,IF(ISNUMBER(B212),IF(AND(A212&gt;=Scenario!$B$10,MOD(A212-Scenario!$B$10,Scenario!$B$18)=0),Scenario!$B$8,0),"INSUFFICIENT FUNDS")))</f>
        <v/>
      </c>
      <c r="D212" s="6" t="str">
        <f>IF(A212&gt;Scenario!$B$11,"",IF(A$2&lt;&gt;"Ready",A$2,IF(ISNUMBER(B212),(B212+C212)*(N('Option A'!$E$14)+N('Option A'!$E$15)+IF(Scenario!$B$13="Gross",N('Option A'!$E$16),0))/12+((N('Option A'!$E$12)+N('Option A'!$E$13))/12+IF(AND(A212&gt;=Scenario!$B$10,MOD(A212-Scenario!$B$10,Scenario!$B$18)=0),N('Option A'!$E$17)*N('Option A'!$E$18)+N('Option A'!$E$20),0)+IF(A212=1,N('Option A'!$E$17)*N('Option A'!$E$19)+N('Option A'!$E$21),0)+IF(A212=Scenario!$B$11,N('Option A'!$E$22),0)),"INSUFFICIENT FUNDS")))</f>
        <v/>
      </c>
      <c r="E212" s="6" t="str">
        <f>IF(A212&gt;Scenario!$B$11,"",IF(A$2&lt;&gt;"Ready",A$2,IF(ISNUMBER(B212),IF((B212+C212)*(1+Scenario!$B$12/12)-D212&lt;0,"INSUFFICIENT FUNDS",(B212+C212)*(1+Scenario!$B$12/12)-D212),"INSUFFICIENT FUNDS")))</f>
        <v/>
      </c>
      <c r="F212" s="6" t="str">
        <f>IF(A212&gt;Scenario!$B$11,"",IF(A$2&lt;&gt;"Ready",A$2,IF(ISNUMBER(E212),F211+D212,"INSUFFICIENT FUNDS")))</f>
        <v/>
      </c>
      <c r="G212" t="str">
        <f>IF(A212&gt;Scenario!$B$11,"",IF(A$2&lt;&gt;"Ready",A$2,IF(ISNUMBER(E212),"OK","INSUFFICIENT FUNDS")))</f>
        <v/>
      </c>
      <c r="H212">
        <v>208</v>
      </c>
      <c r="I212" s="6" t="str">
        <f>IF(H212&gt;Scenario!$B$11,"",IF(H$2&lt;&gt;"Ready",H$2,IF(N211="OK",L211,"INSUFFICIENT FUNDS")))</f>
        <v/>
      </c>
      <c r="J212" s="6" t="str">
        <f>IF(H212&gt;Scenario!$B$11,"",IF(H$2&lt;&gt;"Ready",H$2,IF(ISNUMBER(I212),IF(AND(H212&gt;=Scenario!$B$10,MOD(H212-Scenario!$B$10,Scenario!$B$18)=0),Scenario!$B$8,0),"INSUFFICIENT FUNDS")))</f>
        <v/>
      </c>
      <c r="K212" s="6" t="str">
        <f>IF(H212&gt;Scenario!$B$11,"",IF(H$2&lt;&gt;"Ready",H$2,IF(ISNUMBER(I212),(I212+J212)*(N('Option A'!$E$14)+N('Option A'!$E$15)+IF(Scenario!$B$13="Gross",N('Option A'!$E$16),0))/12+((0+0)/12+IF(AND(H212&gt;=Scenario!$B$10,MOD(H212-Scenario!$B$10,Scenario!$B$18)=0),N('Option A'!$E$17)*N('Option A'!$E$18)+N('Option A'!$E$20),0)+IF(H212=1,N('Option A'!$E$17)*N('Option A'!$E$19)+N('Option A'!$E$21),0)+IF(H212=Scenario!$B$11,N('Option A'!$E$22),0)),"INSUFFICIENT FUNDS")))</f>
        <v/>
      </c>
      <c r="L212" s="6" t="str">
        <f>IF(H212&gt;Scenario!$B$11,"",IF(H$2&lt;&gt;"Ready",H$2,IF(ISNUMBER(I212),IF((I212+J212)*(1+Scenario!$B$12/12)-K212&lt;0,"INSUFFICIENT FUNDS",(I212+J212)*(1+Scenario!$B$12/12)-K212),"INSUFFICIENT FUNDS")))</f>
        <v/>
      </c>
      <c r="M212" s="6" t="str">
        <f>IF(H212&gt;Scenario!$B$11,"",IF(H$2&lt;&gt;"Ready",H$2,IF(ISNUMBER(L212),M211+K212,"INSUFFICIENT FUNDS")))</f>
        <v/>
      </c>
      <c r="N212" t="str">
        <f>IF(H212&gt;Scenario!$B$11,"",IF(H$2&lt;&gt;"Ready",H$2,IF(ISNUMBER(L212),"OK","INSUFFICIENT FUNDS")))</f>
        <v/>
      </c>
      <c r="O212">
        <v>208</v>
      </c>
      <c r="P212" s="6" t="str">
        <f>IF(O212&gt;Scenario!$B$11,"",IF(O$2&lt;&gt;"Ready",O$2,IF(U211="OK",S211,"INSUFFICIENT FUNDS")))</f>
        <v/>
      </c>
      <c r="Q212" s="6" t="str">
        <f>IF(O212&gt;Scenario!$B$11,"",IF(O$2&lt;&gt;"Ready",O$2,IF(ISNUMBER(P212),IF(AND(O212&gt;=Scenario!$B$10,MOD(O212-Scenario!$B$10,Scenario!$B$18)=0),Scenario!$B$8,0),"INSUFFICIENT FUNDS")))</f>
        <v/>
      </c>
      <c r="R212" s="6" t="str">
        <f>IF(O212&gt;Scenario!$B$11,"",IF(O$2&lt;&gt;"Ready",O$2,IF(ISNUMBER(P212),(P212+Q212)*(0+N('Option A'!$E$15)+IF(Scenario!$B$13="Gross",N('Option A'!$E$16),0))/12+((N('Option A'!$E$12)+N('Option A'!$E$13))/12+IF(AND(O212&gt;=Scenario!$B$10,MOD(O212-Scenario!$B$10,Scenario!$B$18)=0),N('Option A'!$E$17)*N('Option A'!$E$18)+N('Option A'!$E$20),0)+IF(O212=1,N('Option A'!$E$17)*N('Option A'!$E$19)+N('Option A'!$E$21),0)+IF(O212=Scenario!$B$11,N('Option A'!$E$22),0)),"INSUFFICIENT FUNDS")))</f>
        <v/>
      </c>
      <c r="S212" s="6" t="str">
        <f>IF(O212&gt;Scenario!$B$11,"",IF(O$2&lt;&gt;"Ready",O$2,IF(ISNUMBER(P212),IF((P212+Q212)*(1+Scenario!$B$12/12)-R212&lt;0,"INSUFFICIENT FUNDS",(P212+Q212)*(1+Scenario!$B$12/12)-R212),"INSUFFICIENT FUNDS")))</f>
        <v/>
      </c>
      <c r="T212" s="6" t="str">
        <f>IF(O212&gt;Scenario!$B$11,"",IF(O$2&lt;&gt;"Ready",O$2,IF(ISNUMBER(S212),T211+R212,"INSUFFICIENT FUNDS")))</f>
        <v/>
      </c>
      <c r="U212" t="str">
        <f>IF(O212&gt;Scenario!$B$11,"",IF(O$2&lt;&gt;"Ready",O$2,IF(ISNUMBER(S212),"OK","INSUFFICIENT FUNDS")))</f>
        <v/>
      </c>
      <c r="V212">
        <v>208</v>
      </c>
      <c r="W212" s="6" t="str">
        <f>IF(V212&gt;Scenario!$B$11,"",IF(V$2&lt;&gt;"Ready",V$2,IF(AB211="OK",Z211,"INSUFFICIENT FUNDS")))</f>
        <v/>
      </c>
      <c r="X212" s="6" t="str">
        <f>IF(V212&gt;Scenario!$B$11,"",IF(V$2&lt;&gt;"Ready",V$2,IF(ISNUMBER(W212),IF(AND(V212&gt;=Scenario!$B$10,MOD(V212-Scenario!$B$10,Scenario!$B$18)=0),Scenario!$B$8,0),"INSUFFICIENT FUNDS")))</f>
        <v/>
      </c>
      <c r="Y212" s="6" t="str">
        <f>IF(V212&gt;Scenario!$B$11,"",IF(V$2&lt;&gt;"Ready",V$2,IF(ISNUMBER(W212),(W212+X212)*(N('Option A'!$E$14)+N('Option A'!$E$15)+IF(Scenario!$B$13="Gross",N('Option A'!$E$16),0))/12+((N('Option A'!$E$12)+N('Option A'!$E$13))/12+IF(AND(V212&gt;=Scenario!$B$10,MOD(V212-Scenario!$B$10,Scenario!$B$18)=0),0*0+0,0)+IF(V212=1,0*0+0,0)+IF(V212=Scenario!$B$11,0,0)),"INSUFFICIENT FUNDS")))</f>
        <v/>
      </c>
      <c r="Z212" s="6" t="str">
        <f>IF(V212&gt;Scenario!$B$11,"",IF(V$2&lt;&gt;"Ready",V$2,IF(ISNUMBER(W212),IF((W212+X212)*(1+Scenario!$B$12/12)-Y212&lt;0,"INSUFFICIENT FUNDS",(W212+X212)*(1+Scenario!$B$12/12)-Y212),"INSUFFICIENT FUNDS")))</f>
        <v/>
      </c>
      <c r="AA212" s="6" t="str">
        <f>IF(V212&gt;Scenario!$B$11,"",IF(V$2&lt;&gt;"Ready",V$2,IF(ISNUMBER(Z212),AA211+Y212,"INSUFFICIENT FUNDS")))</f>
        <v/>
      </c>
      <c r="AB212" t="str">
        <f>IF(V212&gt;Scenario!$B$11,"",IF(V$2&lt;&gt;"Ready",V$2,IF(ISNUMBER(Z212),"OK","INSUFFICIENT FUNDS")))</f>
        <v/>
      </c>
      <c r="AC212">
        <v>208</v>
      </c>
      <c r="AD212" s="6" t="str">
        <f>IF(AC212&gt;Scenario!$B$11,"",IF(AC$2&lt;&gt;"Ready",AC$2,IF(AI211="OK",AG211,"INSUFFICIENT FUNDS")))</f>
        <v/>
      </c>
      <c r="AE212" s="6" t="str">
        <f>IF(AC212&gt;Scenario!$B$11,"",IF(AC$2&lt;&gt;"Ready",AC$2,IF(ISNUMBER(AD212),IF(AND(AC212&gt;=Scenario!$B$10,MOD(AC212-Scenario!$B$10,Scenario!$B$18)=0),Scenario!$B$8,0),"INSUFFICIENT FUNDS")))</f>
        <v/>
      </c>
      <c r="AF212" s="6" t="str">
        <f>IF(AC212&gt;Scenario!$B$11,"",IF(AC$2&lt;&gt;"Ready",AC$2,IF(ISNUMBER(AD212),(AD212+AE212)*(N('Option A'!$E$14)+N('Option A'!$E$15)+IF(Scenario!$B$13="Gross",0,0))/12+((N('Option A'!$E$12)+N('Option A'!$E$13))/12+IF(AND(AC212&gt;=Scenario!$B$10,MOD(AC212-Scenario!$B$10,Scenario!$B$18)=0),N('Option A'!$E$17)*N('Option A'!$E$18)+N('Option A'!$E$20),0)+IF(AC212=1,N('Option A'!$E$17)*N('Option A'!$E$19)+N('Option A'!$E$21),0)+IF(AC212=Scenario!$B$11,N('Option A'!$E$22),0)),"INSUFFICIENT FUNDS")))</f>
        <v/>
      </c>
      <c r="AG212" s="6" t="str">
        <f>IF(AC212&gt;Scenario!$B$11,"",IF(AC$2&lt;&gt;"Ready",AC$2,IF(ISNUMBER(AD212),IF((AD212+AE212)*(1+Scenario!$B$12/12)-AF212&lt;0,"INSUFFICIENT FUNDS",(AD212+AE212)*(1+Scenario!$B$12/12)-AF212),"INSUFFICIENT FUNDS")))</f>
        <v/>
      </c>
      <c r="AH212" s="6" t="str">
        <f>IF(AC212&gt;Scenario!$B$11,"",IF(AC$2&lt;&gt;"Ready",AC$2,IF(ISNUMBER(AG212),AH211+AF212,"INSUFFICIENT FUNDS")))</f>
        <v/>
      </c>
      <c r="AI212" t="str">
        <f>IF(AC212&gt;Scenario!$B$11,"",IF(AC$2&lt;&gt;"Ready",AC$2,IF(ISNUMBER(AG212),"OK","INSUFFICIENT FUNDS")))</f>
        <v/>
      </c>
      <c r="AJ212">
        <v>208</v>
      </c>
      <c r="AK212" s="6" t="str">
        <f>IF(AJ212&gt;Scenario!$B$11,"",IF(AJ$2&lt;&gt;"Ready",AJ$2,IF(AP211="OK",AN211,"INSUFFICIENT FUNDS")))</f>
        <v/>
      </c>
      <c r="AL212" s="6" t="str">
        <f>IF(AJ212&gt;Scenario!$B$11,"",IF(AJ$2&lt;&gt;"Ready",AJ$2,IF(ISNUMBER(AK212),IF(AND(AJ212&gt;=Scenario!$B$10,MOD(AJ212-Scenario!$B$10,Scenario!$B$18)=0),Scenario!$B$8,0),"INSUFFICIENT FUNDS")))</f>
        <v/>
      </c>
      <c r="AM212" s="6" t="str">
        <f>IF(AJ212&gt;Scenario!$B$11,"",IF(AJ$2&lt;&gt;"Ready",AJ$2,IF(ISNUMBER(AK212),(AK212+AL212)*(0+0+IF(Scenario!$B$13="Gross",0,0))/12+((0+0)/12+IF(AND(AJ212&gt;=Scenario!$B$10,MOD(AJ212-Scenario!$B$10,Scenario!$B$18)=0),0*0+0,0)+IF(AJ212=1,0*0+0,0)+IF(AJ212=Scenario!$B$11,0,0)),"INSUFFICIENT FUNDS")))</f>
        <v/>
      </c>
      <c r="AN212" s="6" t="str">
        <f>IF(AJ212&gt;Scenario!$B$11,"",IF(AJ$2&lt;&gt;"Ready",AJ$2,IF(ISNUMBER(AK212),IF((AK212+AL212)*(1+Scenario!$B$12/12)-AM212&lt;0,"INSUFFICIENT FUNDS",(AK212+AL212)*(1+Scenario!$B$12/12)-AM212),"INSUFFICIENT FUNDS")))</f>
        <v/>
      </c>
      <c r="AO212" s="6" t="str">
        <f>IF(AJ212&gt;Scenario!$B$11,"",IF(AJ$2&lt;&gt;"Ready",AJ$2,IF(ISNUMBER(AN212),AO211+AM212,"INSUFFICIENT FUNDS")))</f>
        <v/>
      </c>
      <c r="AP212" t="str">
        <f>IF(AJ212&gt;Scenario!$B$11,"",IF(AJ$2&lt;&gt;"Ready",AJ$2,IF(ISNUMBER(AN212),"OK","INSUFFICIENT FUNDS")))</f>
        <v/>
      </c>
    </row>
    <row r="213" spans="1:42" ht="32.1" customHeight="1" x14ac:dyDescent="0.2">
      <c r="A213">
        <v>209</v>
      </c>
      <c r="B213" s="6" t="str">
        <f>IF(A213&gt;Scenario!$B$11,"",IF(A$2&lt;&gt;"Ready",A$2,IF(G212="OK",E212,"INSUFFICIENT FUNDS")))</f>
        <v/>
      </c>
      <c r="C213" s="6" t="str">
        <f>IF(A213&gt;Scenario!$B$11,"",IF(A$2&lt;&gt;"Ready",A$2,IF(ISNUMBER(B213),IF(AND(A213&gt;=Scenario!$B$10,MOD(A213-Scenario!$B$10,Scenario!$B$18)=0),Scenario!$B$8,0),"INSUFFICIENT FUNDS")))</f>
        <v/>
      </c>
      <c r="D213" s="6" t="str">
        <f>IF(A213&gt;Scenario!$B$11,"",IF(A$2&lt;&gt;"Ready",A$2,IF(ISNUMBER(B213),(B213+C213)*(N('Option A'!$E$14)+N('Option A'!$E$15)+IF(Scenario!$B$13="Gross",N('Option A'!$E$16),0))/12+((N('Option A'!$E$12)+N('Option A'!$E$13))/12+IF(AND(A213&gt;=Scenario!$B$10,MOD(A213-Scenario!$B$10,Scenario!$B$18)=0),N('Option A'!$E$17)*N('Option A'!$E$18)+N('Option A'!$E$20),0)+IF(A213=1,N('Option A'!$E$17)*N('Option A'!$E$19)+N('Option A'!$E$21),0)+IF(A213=Scenario!$B$11,N('Option A'!$E$22),0)),"INSUFFICIENT FUNDS")))</f>
        <v/>
      </c>
      <c r="E213" s="6" t="str">
        <f>IF(A213&gt;Scenario!$B$11,"",IF(A$2&lt;&gt;"Ready",A$2,IF(ISNUMBER(B213),IF((B213+C213)*(1+Scenario!$B$12/12)-D213&lt;0,"INSUFFICIENT FUNDS",(B213+C213)*(1+Scenario!$B$12/12)-D213),"INSUFFICIENT FUNDS")))</f>
        <v/>
      </c>
      <c r="F213" s="6" t="str">
        <f>IF(A213&gt;Scenario!$B$11,"",IF(A$2&lt;&gt;"Ready",A$2,IF(ISNUMBER(E213),F212+D213,"INSUFFICIENT FUNDS")))</f>
        <v/>
      </c>
      <c r="G213" t="str">
        <f>IF(A213&gt;Scenario!$B$11,"",IF(A$2&lt;&gt;"Ready",A$2,IF(ISNUMBER(E213),"OK","INSUFFICIENT FUNDS")))</f>
        <v/>
      </c>
      <c r="H213">
        <v>209</v>
      </c>
      <c r="I213" s="6" t="str">
        <f>IF(H213&gt;Scenario!$B$11,"",IF(H$2&lt;&gt;"Ready",H$2,IF(N212="OK",L212,"INSUFFICIENT FUNDS")))</f>
        <v/>
      </c>
      <c r="J213" s="6" t="str">
        <f>IF(H213&gt;Scenario!$B$11,"",IF(H$2&lt;&gt;"Ready",H$2,IF(ISNUMBER(I213),IF(AND(H213&gt;=Scenario!$B$10,MOD(H213-Scenario!$B$10,Scenario!$B$18)=0),Scenario!$B$8,0),"INSUFFICIENT FUNDS")))</f>
        <v/>
      </c>
      <c r="K213" s="6" t="str">
        <f>IF(H213&gt;Scenario!$B$11,"",IF(H$2&lt;&gt;"Ready",H$2,IF(ISNUMBER(I213),(I213+J213)*(N('Option A'!$E$14)+N('Option A'!$E$15)+IF(Scenario!$B$13="Gross",N('Option A'!$E$16),0))/12+((0+0)/12+IF(AND(H213&gt;=Scenario!$B$10,MOD(H213-Scenario!$B$10,Scenario!$B$18)=0),N('Option A'!$E$17)*N('Option A'!$E$18)+N('Option A'!$E$20),0)+IF(H213=1,N('Option A'!$E$17)*N('Option A'!$E$19)+N('Option A'!$E$21),0)+IF(H213=Scenario!$B$11,N('Option A'!$E$22),0)),"INSUFFICIENT FUNDS")))</f>
        <v/>
      </c>
      <c r="L213" s="6" t="str">
        <f>IF(H213&gt;Scenario!$B$11,"",IF(H$2&lt;&gt;"Ready",H$2,IF(ISNUMBER(I213),IF((I213+J213)*(1+Scenario!$B$12/12)-K213&lt;0,"INSUFFICIENT FUNDS",(I213+J213)*(1+Scenario!$B$12/12)-K213),"INSUFFICIENT FUNDS")))</f>
        <v/>
      </c>
      <c r="M213" s="6" t="str">
        <f>IF(H213&gt;Scenario!$B$11,"",IF(H$2&lt;&gt;"Ready",H$2,IF(ISNUMBER(L213),M212+K213,"INSUFFICIENT FUNDS")))</f>
        <v/>
      </c>
      <c r="N213" t="str">
        <f>IF(H213&gt;Scenario!$B$11,"",IF(H$2&lt;&gt;"Ready",H$2,IF(ISNUMBER(L213),"OK","INSUFFICIENT FUNDS")))</f>
        <v/>
      </c>
      <c r="O213">
        <v>209</v>
      </c>
      <c r="P213" s="6" t="str">
        <f>IF(O213&gt;Scenario!$B$11,"",IF(O$2&lt;&gt;"Ready",O$2,IF(U212="OK",S212,"INSUFFICIENT FUNDS")))</f>
        <v/>
      </c>
      <c r="Q213" s="6" t="str">
        <f>IF(O213&gt;Scenario!$B$11,"",IF(O$2&lt;&gt;"Ready",O$2,IF(ISNUMBER(P213),IF(AND(O213&gt;=Scenario!$B$10,MOD(O213-Scenario!$B$10,Scenario!$B$18)=0),Scenario!$B$8,0),"INSUFFICIENT FUNDS")))</f>
        <v/>
      </c>
      <c r="R213" s="6" t="str">
        <f>IF(O213&gt;Scenario!$B$11,"",IF(O$2&lt;&gt;"Ready",O$2,IF(ISNUMBER(P213),(P213+Q213)*(0+N('Option A'!$E$15)+IF(Scenario!$B$13="Gross",N('Option A'!$E$16),0))/12+((N('Option A'!$E$12)+N('Option A'!$E$13))/12+IF(AND(O213&gt;=Scenario!$B$10,MOD(O213-Scenario!$B$10,Scenario!$B$18)=0),N('Option A'!$E$17)*N('Option A'!$E$18)+N('Option A'!$E$20),0)+IF(O213=1,N('Option A'!$E$17)*N('Option A'!$E$19)+N('Option A'!$E$21),0)+IF(O213=Scenario!$B$11,N('Option A'!$E$22),0)),"INSUFFICIENT FUNDS")))</f>
        <v/>
      </c>
      <c r="S213" s="6" t="str">
        <f>IF(O213&gt;Scenario!$B$11,"",IF(O$2&lt;&gt;"Ready",O$2,IF(ISNUMBER(P213),IF((P213+Q213)*(1+Scenario!$B$12/12)-R213&lt;0,"INSUFFICIENT FUNDS",(P213+Q213)*(1+Scenario!$B$12/12)-R213),"INSUFFICIENT FUNDS")))</f>
        <v/>
      </c>
      <c r="T213" s="6" t="str">
        <f>IF(O213&gt;Scenario!$B$11,"",IF(O$2&lt;&gt;"Ready",O$2,IF(ISNUMBER(S213),T212+R213,"INSUFFICIENT FUNDS")))</f>
        <v/>
      </c>
      <c r="U213" t="str">
        <f>IF(O213&gt;Scenario!$B$11,"",IF(O$2&lt;&gt;"Ready",O$2,IF(ISNUMBER(S213),"OK","INSUFFICIENT FUNDS")))</f>
        <v/>
      </c>
      <c r="V213">
        <v>209</v>
      </c>
      <c r="W213" s="6" t="str">
        <f>IF(V213&gt;Scenario!$B$11,"",IF(V$2&lt;&gt;"Ready",V$2,IF(AB212="OK",Z212,"INSUFFICIENT FUNDS")))</f>
        <v/>
      </c>
      <c r="X213" s="6" t="str">
        <f>IF(V213&gt;Scenario!$B$11,"",IF(V$2&lt;&gt;"Ready",V$2,IF(ISNUMBER(W213),IF(AND(V213&gt;=Scenario!$B$10,MOD(V213-Scenario!$B$10,Scenario!$B$18)=0),Scenario!$B$8,0),"INSUFFICIENT FUNDS")))</f>
        <v/>
      </c>
      <c r="Y213" s="6" t="str">
        <f>IF(V213&gt;Scenario!$B$11,"",IF(V$2&lt;&gt;"Ready",V$2,IF(ISNUMBER(W213),(W213+X213)*(N('Option A'!$E$14)+N('Option A'!$E$15)+IF(Scenario!$B$13="Gross",N('Option A'!$E$16),0))/12+((N('Option A'!$E$12)+N('Option A'!$E$13))/12+IF(AND(V213&gt;=Scenario!$B$10,MOD(V213-Scenario!$B$10,Scenario!$B$18)=0),0*0+0,0)+IF(V213=1,0*0+0,0)+IF(V213=Scenario!$B$11,0,0)),"INSUFFICIENT FUNDS")))</f>
        <v/>
      </c>
      <c r="Z213" s="6" t="str">
        <f>IF(V213&gt;Scenario!$B$11,"",IF(V$2&lt;&gt;"Ready",V$2,IF(ISNUMBER(W213),IF((W213+X213)*(1+Scenario!$B$12/12)-Y213&lt;0,"INSUFFICIENT FUNDS",(W213+X213)*(1+Scenario!$B$12/12)-Y213),"INSUFFICIENT FUNDS")))</f>
        <v/>
      </c>
      <c r="AA213" s="6" t="str">
        <f>IF(V213&gt;Scenario!$B$11,"",IF(V$2&lt;&gt;"Ready",V$2,IF(ISNUMBER(Z213),AA212+Y213,"INSUFFICIENT FUNDS")))</f>
        <v/>
      </c>
      <c r="AB213" t="str">
        <f>IF(V213&gt;Scenario!$B$11,"",IF(V$2&lt;&gt;"Ready",V$2,IF(ISNUMBER(Z213),"OK","INSUFFICIENT FUNDS")))</f>
        <v/>
      </c>
      <c r="AC213">
        <v>209</v>
      </c>
      <c r="AD213" s="6" t="str">
        <f>IF(AC213&gt;Scenario!$B$11,"",IF(AC$2&lt;&gt;"Ready",AC$2,IF(AI212="OK",AG212,"INSUFFICIENT FUNDS")))</f>
        <v/>
      </c>
      <c r="AE213" s="6" t="str">
        <f>IF(AC213&gt;Scenario!$B$11,"",IF(AC$2&lt;&gt;"Ready",AC$2,IF(ISNUMBER(AD213),IF(AND(AC213&gt;=Scenario!$B$10,MOD(AC213-Scenario!$B$10,Scenario!$B$18)=0),Scenario!$B$8,0),"INSUFFICIENT FUNDS")))</f>
        <v/>
      </c>
      <c r="AF213" s="6" t="str">
        <f>IF(AC213&gt;Scenario!$B$11,"",IF(AC$2&lt;&gt;"Ready",AC$2,IF(ISNUMBER(AD213),(AD213+AE213)*(N('Option A'!$E$14)+N('Option A'!$E$15)+IF(Scenario!$B$13="Gross",0,0))/12+((N('Option A'!$E$12)+N('Option A'!$E$13))/12+IF(AND(AC213&gt;=Scenario!$B$10,MOD(AC213-Scenario!$B$10,Scenario!$B$18)=0),N('Option A'!$E$17)*N('Option A'!$E$18)+N('Option A'!$E$20),0)+IF(AC213=1,N('Option A'!$E$17)*N('Option A'!$E$19)+N('Option A'!$E$21),0)+IF(AC213=Scenario!$B$11,N('Option A'!$E$22),0)),"INSUFFICIENT FUNDS")))</f>
        <v/>
      </c>
      <c r="AG213" s="6" t="str">
        <f>IF(AC213&gt;Scenario!$B$11,"",IF(AC$2&lt;&gt;"Ready",AC$2,IF(ISNUMBER(AD213),IF((AD213+AE213)*(1+Scenario!$B$12/12)-AF213&lt;0,"INSUFFICIENT FUNDS",(AD213+AE213)*(1+Scenario!$B$12/12)-AF213),"INSUFFICIENT FUNDS")))</f>
        <v/>
      </c>
      <c r="AH213" s="6" t="str">
        <f>IF(AC213&gt;Scenario!$B$11,"",IF(AC$2&lt;&gt;"Ready",AC$2,IF(ISNUMBER(AG213),AH212+AF213,"INSUFFICIENT FUNDS")))</f>
        <v/>
      </c>
      <c r="AI213" t="str">
        <f>IF(AC213&gt;Scenario!$B$11,"",IF(AC$2&lt;&gt;"Ready",AC$2,IF(ISNUMBER(AG213),"OK","INSUFFICIENT FUNDS")))</f>
        <v/>
      </c>
      <c r="AJ213">
        <v>209</v>
      </c>
      <c r="AK213" s="6" t="str">
        <f>IF(AJ213&gt;Scenario!$B$11,"",IF(AJ$2&lt;&gt;"Ready",AJ$2,IF(AP212="OK",AN212,"INSUFFICIENT FUNDS")))</f>
        <v/>
      </c>
      <c r="AL213" s="6" t="str">
        <f>IF(AJ213&gt;Scenario!$B$11,"",IF(AJ$2&lt;&gt;"Ready",AJ$2,IF(ISNUMBER(AK213),IF(AND(AJ213&gt;=Scenario!$B$10,MOD(AJ213-Scenario!$B$10,Scenario!$B$18)=0),Scenario!$B$8,0),"INSUFFICIENT FUNDS")))</f>
        <v/>
      </c>
      <c r="AM213" s="6" t="str">
        <f>IF(AJ213&gt;Scenario!$B$11,"",IF(AJ$2&lt;&gt;"Ready",AJ$2,IF(ISNUMBER(AK213),(AK213+AL213)*(0+0+IF(Scenario!$B$13="Gross",0,0))/12+((0+0)/12+IF(AND(AJ213&gt;=Scenario!$B$10,MOD(AJ213-Scenario!$B$10,Scenario!$B$18)=0),0*0+0,0)+IF(AJ213=1,0*0+0,0)+IF(AJ213=Scenario!$B$11,0,0)),"INSUFFICIENT FUNDS")))</f>
        <v/>
      </c>
      <c r="AN213" s="6" t="str">
        <f>IF(AJ213&gt;Scenario!$B$11,"",IF(AJ$2&lt;&gt;"Ready",AJ$2,IF(ISNUMBER(AK213),IF((AK213+AL213)*(1+Scenario!$B$12/12)-AM213&lt;0,"INSUFFICIENT FUNDS",(AK213+AL213)*(1+Scenario!$B$12/12)-AM213),"INSUFFICIENT FUNDS")))</f>
        <v/>
      </c>
      <c r="AO213" s="6" t="str">
        <f>IF(AJ213&gt;Scenario!$B$11,"",IF(AJ$2&lt;&gt;"Ready",AJ$2,IF(ISNUMBER(AN213),AO212+AM213,"INSUFFICIENT FUNDS")))</f>
        <v/>
      </c>
      <c r="AP213" t="str">
        <f>IF(AJ213&gt;Scenario!$B$11,"",IF(AJ$2&lt;&gt;"Ready",AJ$2,IF(ISNUMBER(AN213),"OK","INSUFFICIENT FUNDS")))</f>
        <v/>
      </c>
    </row>
    <row r="214" spans="1:42" ht="32.1" customHeight="1" x14ac:dyDescent="0.2">
      <c r="A214">
        <v>210</v>
      </c>
      <c r="B214" s="6" t="str">
        <f>IF(A214&gt;Scenario!$B$11,"",IF(A$2&lt;&gt;"Ready",A$2,IF(G213="OK",E213,"INSUFFICIENT FUNDS")))</f>
        <v/>
      </c>
      <c r="C214" s="6" t="str">
        <f>IF(A214&gt;Scenario!$B$11,"",IF(A$2&lt;&gt;"Ready",A$2,IF(ISNUMBER(B214),IF(AND(A214&gt;=Scenario!$B$10,MOD(A214-Scenario!$B$10,Scenario!$B$18)=0),Scenario!$B$8,0),"INSUFFICIENT FUNDS")))</f>
        <v/>
      </c>
      <c r="D214" s="6" t="str">
        <f>IF(A214&gt;Scenario!$B$11,"",IF(A$2&lt;&gt;"Ready",A$2,IF(ISNUMBER(B214),(B214+C214)*(N('Option A'!$E$14)+N('Option A'!$E$15)+IF(Scenario!$B$13="Gross",N('Option A'!$E$16),0))/12+((N('Option A'!$E$12)+N('Option A'!$E$13))/12+IF(AND(A214&gt;=Scenario!$B$10,MOD(A214-Scenario!$B$10,Scenario!$B$18)=0),N('Option A'!$E$17)*N('Option A'!$E$18)+N('Option A'!$E$20),0)+IF(A214=1,N('Option A'!$E$17)*N('Option A'!$E$19)+N('Option A'!$E$21),0)+IF(A214=Scenario!$B$11,N('Option A'!$E$22),0)),"INSUFFICIENT FUNDS")))</f>
        <v/>
      </c>
      <c r="E214" s="6" t="str">
        <f>IF(A214&gt;Scenario!$B$11,"",IF(A$2&lt;&gt;"Ready",A$2,IF(ISNUMBER(B214),IF((B214+C214)*(1+Scenario!$B$12/12)-D214&lt;0,"INSUFFICIENT FUNDS",(B214+C214)*(1+Scenario!$B$12/12)-D214),"INSUFFICIENT FUNDS")))</f>
        <v/>
      </c>
      <c r="F214" s="6" t="str">
        <f>IF(A214&gt;Scenario!$B$11,"",IF(A$2&lt;&gt;"Ready",A$2,IF(ISNUMBER(E214),F213+D214,"INSUFFICIENT FUNDS")))</f>
        <v/>
      </c>
      <c r="G214" t="str">
        <f>IF(A214&gt;Scenario!$B$11,"",IF(A$2&lt;&gt;"Ready",A$2,IF(ISNUMBER(E214),"OK","INSUFFICIENT FUNDS")))</f>
        <v/>
      </c>
      <c r="H214">
        <v>210</v>
      </c>
      <c r="I214" s="6" t="str">
        <f>IF(H214&gt;Scenario!$B$11,"",IF(H$2&lt;&gt;"Ready",H$2,IF(N213="OK",L213,"INSUFFICIENT FUNDS")))</f>
        <v/>
      </c>
      <c r="J214" s="6" t="str">
        <f>IF(H214&gt;Scenario!$B$11,"",IF(H$2&lt;&gt;"Ready",H$2,IF(ISNUMBER(I214),IF(AND(H214&gt;=Scenario!$B$10,MOD(H214-Scenario!$B$10,Scenario!$B$18)=0),Scenario!$B$8,0),"INSUFFICIENT FUNDS")))</f>
        <v/>
      </c>
      <c r="K214" s="6" t="str">
        <f>IF(H214&gt;Scenario!$B$11,"",IF(H$2&lt;&gt;"Ready",H$2,IF(ISNUMBER(I214),(I214+J214)*(N('Option A'!$E$14)+N('Option A'!$E$15)+IF(Scenario!$B$13="Gross",N('Option A'!$E$16),0))/12+((0+0)/12+IF(AND(H214&gt;=Scenario!$B$10,MOD(H214-Scenario!$B$10,Scenario!$B$18)=0),N('Option A'!$E$17)*N('Option A'!$E$18)+N('Option A'!$E$20),0)+IF(H214=1,N('Option A'!$E$17)*N('Option A'!$E$19)+N('Option A'!$E$21),0)+IF(H214=Scenario!$B$11,N('Option A'!$E$22),0)),"INSUFFICIENT FUNDS")))</f>
        <v/>
      </c>
      <c r="L214" s="6" t="str">
        <f>IF(H214&gt;Scenario!$B$11,"",IF(H$2&lt;&gt;"Ready",H$2,IF(ISNUMBER(I214),IF((I214+J214)*(1+Scenario!$B$12/12)-K214&lt;0,"INSUFFICIENT FUNDS",(I214+J214)*(1+Scenario!$B$12/12)-K214),"INSUFFICIENT FUNDS")))</f>
        <v/>
      </c>
      <c r="M214" s="6" t="str">
        <f>IF(H214&gt;Scenario!$B$11,"",IF(H$2&lt;&gt;"Ready",H$2,IF(ISNUMBER(L214),M213+K214,"INSUFFICIENT FUNDS")))</f>
        <v/>
      </c>
      <c r="N214" t="str">
        <f>IF(H214&gt;Scenario!$B$11,"",IF(H$2&lt;&gt;"Ready",H$2,IF(ISNUMBER(L214),"OK","INSUFFICIENT FUNDS")))</f>
        <v/>
      </c>
      <c r="O214">
        <v>210</v>
      </c>
      <c r="P214" s="6" t="str">
        <f>IF(O214&gt;Scenario!$B$11,"",IF(O$2&lt;&gt;"Ready",O$2,IF(U213="OK",S213,"INSUFFICIENT FUNDS")))</f>
        <v/>
      </c>
      <c r="Q214" s="6" t="str">
        <f>IF(O214&gt;Scenario!$B$11,"",IF(O$2&lt;&gt;"Ready",O$2,IF(ISNUMBER(P214),IF(AND(O214&gt;=Scenario!$B$10,MOD(O214-Scenario!$B$10,Scenario!$B$18)=0),Scenario!$B$8,0),"INSUFFICIENT FUNDS")))</f>
        <v/>
      </c>
      <c r="R214" s="6" t="str">
        <f>IF(O214&gt;Scenario!$B$11,"",IF(O$2&lt;&gt;"Ready",O$2,IF(ISNUMBER(P214),(P214+Q214)*(0+N('Option A'!$E$15)+IF(Scenario!$B$13="Gross",N('Option A'!$E$16),0))/12+((N('Option A'!$E$12)+N('Option A'!$E$13))/12+IF(AND(O214&gt;=Scenario!$B$10,MOD(O214-Scenario!$B$10,Scenario!$B$18)=0),N('Option A'!$E$17)*N('Option A'!$E$18)+N('Option A'!$E$20),0)+IF(O214=1,N('Option A'!$E$17)*N('Option A'!$E$19)+N('Option A'!$E$21),0)+IF(O214=Scenario!$B$11,N('Option A'!$E$22),0)),"INSUFFICIENT FUNDS")))</f>
        <v/>
      </c>
      <c r="S214" s="6" t="str">
        <f>IF(O214&gt;Scenario!$B$11,"",IF(O$2&lt;&gt;"Ready",O$2,IF(ISNUMBER(P214),IF((P214+Q214)*(1+Scenario!$B$12/12)-R214&lt;0,"INSUFFICIENT FUNDS",(P214+Q214)*(1+Scenario!$B$12/12)-R214),"INSUFFICIENT FUNDS")))</f>
        <v/>
      </c>
      <c r="T214" s="6" t="str">
        <f>IF(O214&gt;Scenario!$B$11,"",IF(O$2&lt;&gt;"Ready",O$2,IF(ISNUMBER(S214),T213+R214,"INSUFFICIENT FUNDS")))</f>
        <v/>
      </c>
      <c r="U214" t="str">
        <f>IF(O214&gt;Scenario!$B$11,"",IF(O$2&lt;&gt;"Ready",O$2,IF(ISNUMBER(S214),"OK","INSUFFICIENT FUNDS")))</f>
        <v/>
      </c>
      <c r="V214">
        <v>210</v>
      </c>
      <c r="W214" s="6" t="str">
        <f>IF(V214&gt;Scenario!$B$11,"",IF(V$2&lt;&gt;"Ready",V$2,IF(AB213="OK",Z213,"INSUFFICIENT FUNDS")))</f>
        <v/>
      </c>
      <c r="X214" s="6" t="str">
        <f>IF(V214&gt;Scenario!$B$11,"",IF(V$2&lt;&gt;"Ready",V$2,IF(ISNUMBER(W214),IF(AND(V214&gt;=Scenario!$B$10,MOD(V214-Scenario!$B$10,Scenario!$B$18)=0),Scenario!$B$8,0),"INSUFFICIENT FUNDS")))</f>
        <v/>
      </c>
      <c r="Y214" s="6" t="str">
        <f>IF(V214&gt;Scenario!$B$11,"",IF(V$2&lt;&gt;"Ready",V$2,IF(ISNUMBER(W214),(W214+X214)*(N('Option A'!$E$14)+N('Option A'!$E$15)+IF(Scenario!$B$13="Gross",N('Option A'!$E$16),0))/12+((N('Option A'!$E$12)+N('Option A'!$E$13))/12+IF(AND(V214&gt;=Scenario!$B$10,MOD(V214-Scenario!$B$10,Scenario!$B$18)=0),0*0+0,0)+IF(V214=1,0*0+0,0)+IF(V214=Scenario!$B$11,0,0)),"INSUFFICIENT FUNDS")))</f>
        <v/>
      </c>
      <c r="Z214" s="6" t="str">
        <f>IF(V214&gt;Scenario!$B$11,"",IF(V$2&lt;&gt;"Ready",V$2,IF(ISNUMBER(W214),IF((W214+X214)*(1+Scenario!$B$12/12)-Y214&lt;0,"INSUFFICIENT FUNDS",(W214+X214)*(1+Scenario!$B$12/12)-Y214),"INSUFFICIENT FUNDS")))</f>
        <v/>
      </c>
      <c r="AA214" s="6" t="str">
        <f>IF(V214&gt;Scenario!$B$11,"",IF(V$2&lt;&gt;"Ready",V$2,IF(ISNUMBER(Z214),AA213+Y214,"INSUFFICIENT FUNDS")))</f>
        <v/>
      </c>
      <c r="AB214" t="str">
        <f>IF(V214&gt;Scenario!$B$11,"",IF(V$2&lt;&gt;"Ready",V$2,IF(ISNUMBER(Z214),"OK","INSUFFICIENT FUNDS")))</f>
        <v/>
      </c>
      <c r="AC214">
        <v>210</v>
      </c>
      <c r="AD214" s="6" t="str">
        <f>IF(AC214&gt;Scenario!$B$11,"",IF(AC$2&lt;&gt;"Ready",AC$2,IF(AI213="OK",AG213,"INSUFFICIENT FUNDS")))</f>
        <v/>
      </c>
      <c r="AE214" s="6" t="str">
        <f>IF(AC214&gt;Scenario!$B$11,"",IF(AC$2&lt;&gt;"Ready",AC$2,IF(ISNUMBER(AD214),IF(AND(AC214&gt;=Scenario!$B$10,MOD(AC214-Scenario!$B$10,Scenario!$B$18)=0),Scenario!$B$8,0),"INSUFFICIENT FUNDS")))</f>
        <v/>
      </c>
      <c r="AF214" s="6" t="str">
        <f>IF(AC214&gt;Scenario!$B$11,"",IF(AC$2&lt;&gt;"Ready",AC$2,IF(ISNUMBER(AD214),(AD214+AE214)*(N('Option A'!$E$14)+N('Option A'!$E$15)+IF(Scenario!$B$13="Gross",0,0))/12+((N('Option A'!$E$12)+N('Option A'!$E$13))/12+IF(AND(AC214&gt;=Scenario!$B$10,MOD(AC214-Scenario!$B$10,Scenario!$B$18)=0),N('Option A'!$E$17)*N('Option A'!$E$18)+N('Option A'!$E$20),0)+IF(AC214=1,N('Option A'!$E$17)*N('Option A'!$E$19)+N('Option A'!$E$21),0)+IF(AC214=Scenario!$B$11,N('Option A'!$E$22),0)),"INSUFFICIENT FUNDS")))</f>
        <v/>
      </c>
      <c r="AG214" s="6" t="str">
        <f>IF(AC214&gt;Scenario!$B$11,"",IF(AC$2&lt;&gt;"Ready",AC$2,IF(ISNUMBER(AD214),IF((AD214+AE214)*(1+Scenario!$B$12/12)-AF214&lt;0,"INSUFFICIENT FUNDS",(AD214+AE214)*(1+Scenario!$B$12/12)-AF214),"INSUFFICIENT FUNDS")))</f>
        <v/>
      </c>
      <c r="AH214" s="6" t="str">
        <f>IF(AC214&gt;Scenario!$B$11,"",IF(AC$2&lt;&gt;"Ready",AC$2,IF(ISNUMBER(AG214),AH213+AF214,"INSUFFICIENT FUNDS")))</f>
        <v/>
      </c>
      <c r="AI214" t="str">
        <f>IF(AC214&gt;Scenario!$B$11,"",IF(AC$2&lt;&gt;"Ready",AC$2,IF(ISNUMBER(AG214),"OK","INSUFFICIENT FUNDS")))</f>
        <v/>
      </c>
      <c r="AJ214">
        <v>210</v>
      </c>
      <c r="AK214" s="6" t="str">
        <f>IF(AJ214&gt;Scenario!$B$11,"",IF(AJ$2&lt;&gt;"Ready",AJ$2,IF(AP213="OK",AN213,"INSUFFICIENT FUNDS")))</f>
        <v/>
      </c>
      <c r="AL214" s="6" t="str">
        <f>IF(AJ214&gt;Scenario!$B$11,"",IF(AJ$2&lt;&gt;"Ready",AJ$2,IF(ISNUMBER(AK214),IF(AND(AJ214&gt;=Scenario!$B$10,MOD(AJ214-Scenario!$B$10,Scenario!$B$18)=0),Scenario!$B$8,0),"INSUFFICIENT FUNDS")))</f>
        <v/>
      </c>
      <c r="AM214" s="6" t="str">
        <f>IF(AJ214&gt;Scenario!$B$11,"",IF(AJ$2&lt;&gt;"Ready",AJ$2,IF(ISNUMBER(AK214),(AK214+AL214)*(0+0+IF(Scenario!$B$13="Gross",0,0))/12+((0+0)/12+IF(AND(AJ214&gt;=Scenario!$B$10,MOD(AJ214-Scenario!$B$10,Scenario!$B$18)=0),0*0+0,0)+IF(AJ214=1,0*0+0,0)+IF(AJ214=Scenario!$B$11,0,0)),"INSUFFICIENT FUNDS")))</f>
        <v/>
      </c>
      <c r="AN214" s="6" t="str">
        <f>IF(AJ214&gt;Scenario!$B$11,"",IF(AJ$2&lt;&gt;"Ready",AJ$2,IF(ISNUMBER(AK214),IF((AK214+AL214)*(1+Scenario!$B$12/12)-AM214&lt;0,"INSUFFICIENT FUNDS",(AK214+AL214)*(1+Scenario!$B$12/12)-AM214),"INSUFFICIENT FUNDS")))</f>
        <v/>
      </c>
      <c r="AO214" s="6" t="str">
        <f>IF(AJ214&gt;Scenario!$B$11,"",IF(AJ$2&lt;&gt;"Ready",AJ$2,IF(ISNUMBER(AN214),AO213+AM214,"INSUFFICIENT FUNDS")))</f>
        <v/>
      </c>
      <c r="AP214" t="str">
        <f>IF(AJ214&gt;Scenario!$B$11,"",IF(AJ$2&lt;&gt;"Ready",AJ$2,IF(ISNUMBER(AN214),"OK","INSUFFICIENT FUNDS")))</f>
        <v/>
      </c>
    </row>
    <row r="215" spans="1:42" ht="32.1" customHeight="1" x14ac:dyDescent="0.2">
      <c r="A215">
        <v>211</v>
      </c>
      <c r="B215" s="6" t="str">
        <f>IF(A215&gt;Scenario!$B$11,"",IF(A$2&lt;&gt;"Ready",A$2,IF(G214="OK",E214,"INSUFFICIENT FUNDS")))</f>
        <v/>
      </c>
      <c r="C215" s="6" t="str">
        <f>IF(A215&gt;Scenario!$B$11,"",IF(A$2&lt;&gt;"Ready",A$2,IF(ISNUMBER(B215),IF(AND(A215&gt;=Scenario!$B$10,MOD(A215-Scenario!$B$10,Scenario!$B$18)=0),Scenario!$B$8,0),"INSUFFICIENT FUNDS")))</f>
        <v/>
      </c>
      <c r="D215" s="6" t="str">
        <f>IF(A215&gt;Scenario!$B$11,"",IF(A$2&lt;&gt;"Ready",A$2,IF(ISNUMBER(B215),(B215+C215)*(N('Option A'!$E$14)+N('Option A'!$E$15)+IF(Scenario!$B$13="Gross",N('Option A'!$E$16),0))/12+((N('Option A'!$E$12)+N('Option A'!$E$13))/12+IF(AND(A215&gt;=Scenario!$B$10,MOD(A215-Scenario!$B$10,Scenario!$B$18)=0),N('Option A'!$E$17)*N('Option A'!$E$18)+N('Option A'!$E$20),0)+IF(A215=1,N('Option A'!$E$17)*N('Option A'!$E$19)+N('Option A'!$E$21),0)+IF(A215=Scenario!$B$11,N('Option A'!$E$22),0)),"INSUFFICIENT FUNDS")))</f>
        <v/>
      </c>
      <c r="E215" s="6" t="str">
        <f>IF(A215&gt;Scenario!$B$11,"",IF(A$2&lt;&gt;"Ready",A$2,IF(ISNUMBER(B215),IF((B215+C215)*(1+Scenario!$B$12/12)-D215&lt;0,"INSUFFICIENT FUNDS",(B215+C215)*(1+Scenario!$B$12/12)-D215),"INSUFFICIENT FUNDS")))</f>
        <v/>
      </c>
      <c r="F215" s="6" t="str">
        <f>IF(A215&gt;Scenario!$B$11,"",IF(A$2&lt;&gt;"Ready",A$2,IF(ISNUMBER(E215),F214+D215,"INSUFFICIENT FUNDS")))</f>
        <v/>
      </c>
      <c r="G215" t="str">
        <f>IF(A215&gt;Scenario!$B$11,"",IF(A$2&lt;&gt;"Ready",A$2,IF(ISNUMBER(E215),"OK","INSUFFICIENT FUNDS")))</f>
        <v/>
      </c>
      <c r="H215">
        <v>211</v>
      </c>
      <c r="I215" s="6" t="str">
        <f>IF(H215&gt;Scenario!$B$11,"",IF(H$2&lt;&gt;"Ready",H$2,IF(N214="OK",L214,"INSUFFICIENT FUNDS")))</f>
        <v/>
      </c>
      <c r="J215" s="6" t="str">
        <f>IF(H215&gt;Scenario!$B$11,"",IF(H$2&lt;&gt;"Ready",H$2,IF(ISNUMBER(I215),IF(AND(H215&gt;=Scenario!$B$10,MOD(H215-Scenario!$B$10,Scenario!$B$18)=0),Scenario!$B$8,0),"INSUFFICIENT FUNDS")))</f>
        <v/>
      </c>
      <c r="K215" s="6" t="str">
        <f>IF(H215&gt;Scenario!$B$11,"",IF(H$2&lt;&gt;"Ready",H$2,IF(ISNUMBER(I215),(I215+J215)*(N('Option A'!$E$14)+N('Option A'!$E$15)+IF(Scenario!$B$13="Gross",N('Option A'!$E$16),0))/12+((0+0)/12+IF(AND(H215&gt;=Scenario!$B$10,MOD(H215-Scenario!$B$10,Scenario!$B$18)=0),N('Option A'!$E$17)*N('Option A'!$E$18)+N('Option A'!$E$20),0)+IF(H215=1,N('Option A'!$E$17)*N('Option A'!$E$19)+N('Option A'!$E$21),0)+IF(H215=Scenario!$B$11,N('Option A'!$E$22),0)),"INSUFFICIENT FUNDS")))</f>
        <v/>
      </c>
      <c r="L215" s="6" t="str">
        <f>IF(H215&gt;Scenario!$B$11,"",IF(H$2&lt;&gt;"Ready",H$2,IF(ISNUMBER(I215),IF((I215+J215)*(1+Scenario!$B$12/12)-K215&lt;0,"INSUFFICIENT FUNDS",(I215+J215)*(1+Scenario!$B$12/12)-K215),"INSUFFICIENT FUNDS")))</f>
        <v/>
      </c>
      <c r="M215" s="6" t="str">
        <f>IF(H215&gt;Scenario!$B$11,"",IF(H$2&lt;&gt;"Ready",H$2,IF(ISNUMBER(L215),M214+K215,"INSUFFICIENT FUNDS")))</f>
        <v/>
      </c>
      <c r="N215" t="str">
        <f>IF(H215&gt;Scenario!$B$11,"",IF(H$2&lt;&gt;"Ready",H$2,IF(ISNUMBER(L215),"OK","INSUFFICIENT FUNDS")))</f>
        <v/>
      </c>
      <c r="O215">
        <v>211</v>
      </c>
      <c r="P215" s="6" t="str">
        <f>IF(O215&gt;Scenario!$B$11,"",IF(O$2&lt;&gt;"Ready",O$2,IF(U214="OK",S214,"INSUFFICIENT FUNDS")))</f>
        <v/>
      </c>
      <c r="Q215" s="6" t="str">
        <f>IF(O215&gt;Scenario!$B$11,"",IF(O$2&lt;&gt;"Ready",O$2,IF(ISNUMBER(P215),IF(AND(O215&gt;=Scenario!$B$10,MOD(O215-Scenario!$B$10,Scenario!$B$18)=0),Scenario!$B$8,0),"INSUFFICIENT FUNDS")))</f>
        <v/>
      </c>
      <c r="R215" s="6" t="str">
        <f>IF(O215&gt;Scenario!$B$11,"",IF(O$2&lt;&gt;"Ready",O$2,IF(ISNUMBER(P215),(P215+Q215)*(0+N('Option A'!$E$15)+IF(Scenario!$B$13="Gross",N('Option A'!$E$16),0))/12+((N('Option A'!$E$12)+N('Option A'!$E$13))/12+IF(AND(O215&gt;=Scenario!$B$10,MOD(O215-Scenario!$B$10,Scenario!$B$18)=0),N('Option A'!$E$17)*N('Option A'!$E$18)+N('Option A'!$E$20),0)+IF(O215=1,N('Option A'!$E$17)*N('Option A'!$E$19)+N('Option A'!$E$21),0)+IF(O215=Scenario!$B$11,N('Option A'!$E$22),0)),"INSUFFICIENT FUNDS")))</f>
        <v/>
      </c>
      <c r="S215" s="6" t="str">
        <f>IF(O215&gt;Scenario!$B$11,"",IF(O$2&lt;&gt;"Ready",O$2,IF(ISNUMBER(P215),IF((P215+Q215)*(1+Scenario!$B$12/12)-R215&lt;0,"INSUFFICIENT FUNDS",(P215+Q215)*(1+Scenario!$B$12/12)-R215),"INSUFFICIENT FUNDS")))</f>
        <v/>
      </c>
      <c r="T215" s="6" t="str">
        <f>IF(O215&gt;Scenario!$B$11,"",IF(O$2&lt;&gt;"Ready",O$2,IF(ISNUMBER(S215),T214+R215,"INSUFFICIENT FUNDS")))</f>
        <v/>
      </c>
      <c r="U215" t="str">
        <f>IF(O215&gt;Scenario!$B$11,"",IF(O$2&lt;&gt;"Ready",O$2,IF(ISNUMBER(S215),"OK","INSUFFICIENT FUNDS")))</f>
        <v/>
      </c>
      <c r="V215">
        <v>211</v>
      </c>
      <c r="W215" s="6" t="str">
        <f>IF(V215&gt;Scenario!$B$11,"",IF(V$2&lt;&gt;"Ready",V$2,IF(AB214="OK",Z214,"INSUFFICIENT FUNDS")))</f>
        <v/>
      </c>
      <c r="X215" s="6" t="str">
        <f>IF(V215&gt;Scenario!$B$11,"",IF(V$2&lt;&gt;"Ready",V$2,IF(ISNUMBER(W215),IF(AND(V215&gt;=Scenario!$B$10,MOD(V215-Scenario!$B$10,Scenario!$B$18)=0),Scenario!$B$8,0),"INSUFFICIENT FUNDS")))</f>
        <v/>
      </c>
      <c r="Y215" s="6" t="str">
        <f>IF(V215&gt;Scenario!$B$11,"",IF(V$2&lt;&gt;"Ready",V$2,IF(ISNUMBER(W215),(W215+X215)*(N('Option A'!$E$14)+N('Option A'!$E$15)+IF(Scenario!$B$13="Gross",N('Option A'!$E$16),0))/12+((N('Option A'!$E$12)+N('Option A'!$E$13))/12+IF(AND(V215&gt;=Scenario!$B$10,MOD(V215-Scenario!$B$10,Scenario!$B$18)=0),0*0+0,0)+IF(V215=1,0*0+0,0)+IF(V215=Scenario!$B$11,0,0)),"INSUFFICIENT FUNDS")))</f>
        <v/>
      </c>
      <c r="Z215" s="6" t="str">
        <f>IF(V215&gt;Scenario!$B$11,"",IF(V$2&lt;&gt;"Ready",V$2,IF(ISNUMBER(W215),IF((W215+X215)*(1+Scenario!$B$12/12)-Y215&lt;0,"INSUFFICIENT FUNDS",(W215+X215)*(1+Scenario!$B$12/12)-Y215),"INSUFFICIENT FUNDS")))</f>
        <v/>
      </c>
      <c r="AA215" s="6" t="str">
        <f>IF(V215&gt;Scenario!$B$11,"",IF(V$2&lt;&gt;"Ready",V$2,IF(ISNUMBER(Z215),AA214+Y215,"INSUFFICIENT FUNDS")))</f>
        <v/>
      </c>
      <c r="AB215" t="str">
        <f>IF(V215&gt;Scenario!$B$11,"",IF(V$2&lt;&gt;"Ready",V$2,IF(ISNUMBER(Z215),"OK","INSUFFICIENT FUNDS")))</f>
        <v/>
      </c>
      <c r="AC215">
        <v>211</v>
      </c>
      <c r="AD215" s="6" t="str">
        <f>IF(AC215&gt;Scenario!$B$11,"",IF(AC$2&lt;&gt;"Ready",AC$2,IF(AI214="OK",AG214,"INSUFFICIENT FUNDS")))</f>
        <v/>
      </c>
      <c r="AE215" s="6" t="str">
        <f>IF(AC215&gt;Scenario!$B$11,"",IF(AC$2&lt;&gt;"Ready",AC$2,IF(ISNUMBER(AD215),IF(AND(AC215&gt;=Scenario!$B$10,MOD(AC215-Scenario!$B$10,Scenario!$B$18)=0),Scenario!$B$8,0),"INSUFFICIENT FUNDS")))</f>
        <v/>
      </c>
      <c r="AF215" s="6" t="str">
        <f>IF(AC215&gt;Scenario!$B$11,"",IF(AC$2&lt;&gt;"Ready",AC$2,IF(ISNUMBER(AD215),(AD215+AE215)*(N('Option A'!$E$14)+N('Option A'!$E$15)+IF(Scenario!$B$13="Gross",0,0))/12+((N('Option A'!$E$12)+N('Option A'!$E$13))/12+IF(AND(AC215&gt;=Scenario!$B$10,MOD(AC215-Scenario!$B$10,Scenario!$B$18)=0),N('Option A'!$E$17)*N('Option A'!$E$18)+N('Option A'!$E$20),0)+IF(AC215=1,N('Option A'!$E$17)*N('Option A'!$E$19)+N('Option A'!$E$21),0)+IF(AC215=Scenario!$B$11,N('Option A'!$E$22),0)),"INSUFFICIENT FUNDS")))</f>
        <v/>
      </c>
      <c r="AG215" s="6" t="str">
        <f>IF(AC215&gt;Scenario!$B$11,"",IF(AC$2&lt;&gt;"Ready",AC$2,IF(ISNUMBER(AD215),IF((AD215+AE215)*(1+Scenario!$B$12/12)-AF215&lt;0,"INSUFFICIENT FUNDS",(AD215+AE215)*(1+Scenario!$B$12/12)-AF215),"INSUFFICIENT FUNDS")))</f>
        <v/>
      </c>
      <c r="AH215" s="6" t="str">
        <f>IF(AC215&gt;Scenario!$B$11,"",IF(AC$2&lt;&gt;"Ready",AC$2,IF(ISNUMBER(AG215),AH214+AF215,"INSUFFICIENT FUNDS")))</f>
        <v/>
      </c>
      <c r="AI215" t="str">
        <f>IF(AC215&gt;Scenario!$B$11,"",IF(AC$2&lt;&gt;"Ready",AC$2,IF(ISNUMBER(AG215),"OK","INSUFFICIENT FUNDS")))</f>
        <v/>
      </c>
      <c r="AJ215">
        <v>211</v>
      </c>
      <c r="AK215" s="6" t="str">
        <f>IF(AJ215&gt;Scenario!$B$11,"",IF(AJ$2&lt;&gt;"Ready",AJ$2,IF(AP214="OK",AN214,"INSUFFICIENT FUNDS")))</f>
        <v/>
      </c>
      <c r="AL215" s="6" t="str">
        <f>IF(AJ215&gt;Scenario!$B$11,"",IF(AJ$2&lt;&gt;"Ready",AJ$2,IF(ISNUMBER(AK215),IF(AND(AJ215&gt;=Scenario!$B$10,MOD(AJ215-Scenario!$B$10,Scenario!$B$18)=0),Scenario!$B$8,0),"INSUFFICIENT FUNDS")))</f>
        <v/>
      </c>
      <c r="AM215" s="6" t="str">
        <f>IF(AJ215&gt;Scenario!$B$11,"",IF(AJ$2&lt;&gt;"Ready",AJ$2,IF(ISNUMBER(AK215),(AK215+AL215)*(0+0+IF(Scenario!$B$13="Gross",0,0))/12+((0+0)/12+IF(AND(AJ215&gt;=Scenario!$B$10,MOD(AJ215-Scenario!$B$10,Scenario!$B$18)=0),0*0+0,0)+IF(AJ215=1,0*0+0,0)+IF(AJ215=Scenario!$B$11,0,0)),"INSUFFICIENT FUNDS")))</f>
        <v/>
      </c>
      <c r="AN215" s="6" t="str">
        <f>IF(AJ215&gt;Scenario!$B$11,"",IF(AJ$2&lt;&gt;"Ready",AJ$2,IF(ISNUMBER(AK215),IF((AK215+AL215)*(1+Scenario!$B$12/12)-AM215&lt;0,"INSUFFICIENT FUNDS",(AK215+AL215)*(1+Scenario!$B$12/12)-AM215),"INSUFFICIENT FUNDS")))</f>
        <v/>
      </c>
      <c r="AO215" s="6" t="str">
        <f>IF(AJ215&gt;Scenario!$B$11,"",IF(AJ$2&lt;&gt;"Ready",AJ$2,IF(ISNUMBER(AN215),AO214+AM215,"INSUFFICIENT FUNDS")))</f>
        <v/>
      </c>
      <c r="AP215" t="str">
        <f>IF(AJ215&gt;Scenario!$B$11,"",IF(AJ$2&lt;&gt;"Ready",AJ$2,IF(ISNUMBER(AN215),"OK","INSUFFICIENT FUNDS")))</f>
        <v/>
      </c>
    </row>
    <row r="216" spans="1:42" ht="32.1" customHeight="1" x14ac:dyDescent="0.2">
      <c r="A216">
        <v>212</v>
      </c>
      <c r="B216" s="6" t="str">
        <f>IF(A216&gt;Scenario!$B$11,"",IF(A$2&lt;&gt;"Ready",A$2,IF(G215="OK",E215,"INSUFFICIENT FUNDS")))</f>
        <v/>
      </c>
      <c r="C216" s="6" t="str">
        <f>IF(A216&gt;Scenario!$B$11,"",IF(A$2&lt;&gt;"Ready",A$2,IF(ISNUMBER(B216),IF(AND(A216&gt;=Scenario!$B$10,MOD(A216-Scenario!$B$10,Scenario!$B$18)=0),Scenario!$B$8,0),"INSUFFICIENT FUNDS")))</f>
        <v/>
      </c>
      <c r="D216" s="6" t="str">
        <f>IF(A216&gt;Scenario!$B$11,"",IF(A$2&lt;&gt;"Ready",A$2,IF(ISNUMBER(B216),(B216+C216)*(N('Option A'!$E$14)+N('Option A'!$E$15)+IF(Scenario!$B$13="Gross",N('Option A'!$E$16),0))/12+((N('Option A'!$E$12)+N('Option A'!$E$13))/12+IF(AND(A216&gt;=Scenario!$B$10,MOD(A216-Scenario!$B$10,Scenario!$B$18)=0),N('Option A'!$E$17)*N('Option A'!$E$18)+N('Option A'!$E$20),0)+IF(A216=1,N('Option A'!$E$17)*N('Option A'!$E$19)+N('Option A'!$E$21),0)+IF(A216=Scenario!$B$11,N('Option A'!$E$22),0)),"INSUFFICIENT FUNDS")))</f>
        <v/>
      </c>
      <c r="E216" s="6" t="str">
        <f>IF(A216&gt;Scenario!$B$11,"",IF(A$2&lt;&gt;"Ready",A$2,IF(ISNUMBER(B216),IF((B216+C216)*(1+Scenario!$B$12/12)-D216&lt;0,"INSUFFICIENT FUNDS",(B216+C216)*(1+Scenario!$B$12/12)-D216),"INSUFFICIENT FUNDS")))</f>
        <v/>
      </c>
      <c r="F216" s="6" t="str">
        <f>IF(A216&gt;Scenario!$B$11,"",IF(A$2&lt;&gt;"Ready",A$2,IF(ISNUMBER(E216),F215+D216,"INSUFFICIENT FUNDS")))</f>
        <v/>
      </c>
      <c r="G216" t="str">
        <f>IF(A216&gt;Scenario!$B$11,"",IF(A$2&lt;&gt;"Ready",A$2,IF(ISNUMBER(E216),"OK","INSUFFICIENT FUNDS")))</f>
        <v/>
      </c>
      <c r="H216">
        <v>212</v>
      </c>
      <c r="I216" s="6" t="str">
        <f>IF(H216&gt;Scenario!$B$11,"",IF(H$2&lt;&gt;"Ready",H$2,IF(N215="OK",L215,"INSUFFICIENT FUNDS")))</f>
        <v/>
      </c>
      <c r="J216" s="6" t="str">
        <f>IF(H216&gt;Scenario!$B$11,"",IF(H$2&lt;&gt;"Ready",H$2,IF(ISNUMBER(I216),IF(AND(H216&gt;=Scenario!$B$10,MOD(H216-Scenario!$B$10,Scenario!$B$18)=0),Scenario!$B$8,0),"INSUFFICIENT FUNDS")))</f>
        <v/>
      </c>
      <c r="K216" s="6" t="str">
        <f>IF(H216&gt;Scenario!$B$11,"",IF(H$2&lt;&gt;"Ready",H$2,IF(ISNUMBER(I216),(I216+J216)*(N('Option A'!$E$14)+N('Option A'!$E$15)+IF(Scenario!$B$13="Gross",N('Option A'!$E$16),0))/12+((0+0)/12+IF(AND(H216&gt;=Scenario!$B$10,MOD(H216-Scenario!$B$10,Scenario!$B$18)=0),N('Option A'!$E$17)*N('Option A'!$E$18)+N('Option A'!$E$20),0)+IF(H216=1,N('Option A'!$E$17)*N('Option A'!$E$19)+N('Option A'!$E$21),0)+IF(H216=Scenario!$B$11,N('Option A'!$E$22),0)),"INSUFFICIENT FUNDS")))</f>
        <v/>
      </c>
      <c r="L216" s="6" t="str">
        <f>IF(H216&gt;Scenario!$B$11,"",IF(H$2&lt;&gt;"Ready",H$2,IF(ISNUMBER(I216),IF((I216+J216)*(1+Scenario!$B$12/12)-K216&lt;0,"INSUFFICIENT FUNDS",(I216+J216)*(1+Scenario!$B$12/12)-K216),"INSUFFICIENT FUNDS")))</f>
        <v/>
      </c>
      <c r="M216" s="6" t="str">
        <f>IF(H216&gt;Scenario!$B$11,"",IF(H$2&lt;&gt;"Ready",H$2,IF(ISNUMBER(L216),M215+K216,"INSUFFICIENT FUNDS")))</f>
        <v/>
      </c>
      <c r="N216" t="str">
        <f>IF(H216&gt;Scenario!$B$11,"",IF(H$2&lt;&gt;"Ready",H$2,IF(ISNUMBER(L216),"OK","INSUFFICIENT FUNDS")))</f>
        <v/>
      </c>
      <c r="O216">
        <v>212</v>
      </c>
      <c r="P216" s="6" t="str">
        <f>IF(O216&gt;Scenario!$B$11,"",IF(O$2&lt;&gt;"Ready",O$2,IF(U215="OK",S215,"INSUFFICIENT FUNDS")))</f>
        <v/>
      </c>
      <c r="Q216" s="6" t="str">
        <f>IF(O216&gt;Scenario!$B$11,"",IF(O$2&lt;&gt;"Ready",O$2,IF(ISNUMBER(P216),IF(AND(O216&gt;=Scenario!$B$10,MOD(O216-Scenario!$B$10,Scenario!$B$18)=0),Scenario!$B$8,0),"INSUFFICIENT FUNDS")))</f>
        <v/>
      </c>
      <c r="R216" s="6" t="str">
        <f>IF(O216&gt;Scenario!$B$11,"",IF(O$2&lt;&gt;"Ready",O$2,IF(ISNUMBER(P216),(P216+Q216)*(0+N('Option A'!$E$15)+IF(Scenario!$B$13="Gross",N('Option A'!$E$16),0))/12+((N('Option A'!$E$12)+N('Option A'!$E$13))/12+IF(AND(O216&gt;=Scenario!$B$10,MOD(O216-Scenario!$B$10,Scenario!$B$18)=0),N('Option A'!$E$17)*N('Option A'!$E$18)+N('Option A'!$E$20),0)+IF(O216=1,N('Option A'!$E$17)*N('Option A'!$E$19)+N('Option A'!$E$21),0)+IF(O216=Scenario!$B$11,N('Option A'!$E$22),0)),"INSUFFICIENT FUNDS")))</f>
        <v/>
      </c>
      <c r="S216" s="6" t="str">
        <f>IF(O216&gt;Scenario!$B$11,"",IF(O$2&lt;&gt;"Ready",O$2,IF(ISNUMBER(P216),IF((P216+Q216)*(1+Scenario!$B$12/12)-R216&lt;0,"INSUFFICIENT FUNDS",(P216+Q216)*(1+Scenario!$B$12/12)-R216),"INSUFFICIENT FUNDS")))</f>
        <v/>
      </c>
      <c r="T216" s="6" t="str">
        <f>IF(O216&gt;Scenario!$B$11,"",IF(O$2&lt;&gt;"Ready",O$2,IF(ISNUMBER(S216),T215+R216,"INSUFFICIENT FUNDS")))</f>
        <v/>
      </c>
      <c r="U216" t="str">
        <f>IF(O216&gt;Scenario!$B$11,"",IF(O$2&lt;&gt;"Ready",O$2,IF(ISNUMBER(S216),"OK","INSUFFICIENT FUNDS")))</f>
        <v/>
      </c>
      <c r="V216">
        <v>212</v>
      </c>
      <c r="W216" s="6" t="str">
        <f>IF(V216&gt;Scenario!$B$11,"",IF(V$2&lt;&gt;"Ready",V$2,IF(AB215="OK",Z215,"INSUFFICIENT FUNDS")))</f>
        <v/>
      </c>
      <c r="X216" s="6" t="str">
        <f>IF(V216&gt;Scenario!$B$11,"",IF(V$2&lt;&gt;"Ready",V$2,IF(ISNUMBER(W216),IF(AND(V216&gt;=Scenario!$B$10,MOD(V216-Scenario!$B$10,Scenario!$B$18)=0),Scenario!$B$8,0),"INSUFFICIENT FUNDS")))</f>
        <v/>
      </c>
      <c r="Y216" s="6" t="str">
        <f>IF(V216&gt;Scenario!$B$11,"",IF(V$2&lt;&gt;"Ready",V$2,IF(ISNUMBER(W216),(W216+X216)*(N('Option A'!$E$14)+N('Option A'!$E$15)+IF(Scenario!$B$13="Gross",N('Option A'!$E$16),0))/12+((N('Option A'!$E$12)+N('Option A'!$E$13))/12+IF(AND(V216&gt;=Scenario!$B$10,MOD(V216-Scenario!$B$10,Scenario!$B$18)=0),0*0+0,0)+IF(V216=1,0*0+0,0)+IF(V216=Scenario!$B$11,0,0)),"INSUFFICIENT FUNDS")))</f>
        <v/>
      </c>
      <c r="Z216" s="6" t="str">
        <f>IF(V216&gt;Scenario!$B$11,"",IF(V$2&lt;&gt;"Ready",V$2,IF(ISNUMBER(W216),IF((W216+X216)*(1+Scenario!$B$12/12)-Y216&lt;0,"INSUFFICIENT FUNDS",(W216+X216)*(1+Scenario!$B$12/12)-Y216),"INSUFFICIENT FUNDS")))</f>
        <v/>
      </c>
      <c r="AA216" s="6" t="str">
        <f>IF(V216&gt;Scenario!$B$11,"",IF(V$2&lt;&gt;"Ready",V$2,IF(ISNUMBER(Z216),AA215+Y216,"INSUFFICIENT FUNDS")))</f>
        <v/>
      </c>
      <c r="AB216" t="str">
        <f>IF(V216&gt;Scenario!$B$11,"",IF(V$2&lt;&gt;"Ready",V$2,IF(ISNUMBER(Z216),"OK","INSUFFICIENT FUNDS")))</f>
        <v/>
      </c>
      <c r="AC216">
        <v>212</v>
      </c>
      <c r="AD216" s="6" t="str">
        <f>IF(AC216&gt;Scenario!$B$11,"",IF(AC$2&lt;&gt;"Ready",AC$2,IF(AI215="OK",AG215,"INSUFFICIENT FUNDS")))</f>
        <v/>
      </c>
      <c r="AE216" s="6" t="str">
        <f>IF(AC216&gt;Scenario!$B$11,"",IF(AC$2&lt;&gt;"Ready",AC$2,IF(ISNUMBER(AD216),IF(AND(AC216&gt;=Scenario!$B$10,MOD(AC216-Scenario!$B$10,Scenario!$B$18)=0),Scenario!$B$8,0),"INSUFFICIENT FUNDS")))</f>
        <v/>
      </c>
      <c r="AF216" s="6" t="str">
        <f>IF(AC216&gt;Scenario!$B$11,"",IF(AC$2&lt;&gt;"Ready",AC$2,IF(ISNUMBER(AD216),(AD216+AE216)*(N('Option A'!$E$14)+N('Option A'!$E$15)+IF(Scenario!$B$13="Gross",0,0))/12+((N('Option A'!$E$12)+N('Option A'!$E$13))/12+IF(AND(AC216&gt;=Scenario!$B$10,MOD(AC216-Scenario!$B$10,Scenario!$B$18)=0),N('Option A'!$E$17)*N('Option A'!$E$18)+N('Option A'!$E$20),0)+IF(AC216=1,N('Option A'!$E$17)*N('Option A'!$E$19)+N('Option A'!$E$21),0)+IF(AC216=Scenario!$B$11,N('Option A'!$E$22),0)),"INSUFFICIENT FUNDS")))</f>
        <v/>
      </c>
      <c r="AG216" s="6" t="str">
        <f>IF(AC216&gt;Scenario!$B$11,"",IF(AC$2&lt;&gt;"Ready",AC$2,IF(ISNUMBER(AD216),IF((AD216+AE216)*(1+Scenario!$B$12/12)-AF216&lt;0,"INSUFFICIENT FUNDS",(AD216+AE216)*(1+Scenario!$B$12/12)-AF216),"INSUFFICIENT FUNDS")))</f>
        <v/>
      </c>
      <c r="AH216" s="6" t="str">
        <f>IF(AC216&gt;Scenario!$B$11,"",IF(AC$2&lt;&gt;"Ready",AC$2,IF(ISNUMBER(AG216),AH215+AF216,"INSUFFICIENT FUNDS")))</f>
        <v/>
      </c>
      <c r="AI216" t="str">
        <f>IF(AC216&gt;Scenario!$B$11,"",IF(AC$2&lt;&gt;"Ready",AC$2,IF(ISNUMBER(AG216),"OK","INSUFFICIENT FUNDS")))</f>
        <v/>
      </c>
      <c r="AJ216">
        <v>212</v>
      </c>
      <c r="AK216" s="6" t="str">
        <f>IF(AJ216&gt;Scenario!$B$11,"",IF(AJ$2&lt;&gt;"Ready",AJ$2,IF(AP215="OK",AN215,"INSUFFICIENT FUNDS")))</f>
        <v/>
      </c>
      <c r="AL216" s="6" t="str">
        <f>IF(AJ216&gt;Scenario!$B$11,"",IF(AJ$2&lt;&gt;"Ready",AJ$2,IF(ISNUMBER(AK216),IF(AND(AJ216&gt;=Scenario!$B$10,MOD(AJ216-Scenario!$B$10,Scenario!$B$18)=0),Scenario!$B$8,0),"INSUFFICIENT FUNDS")))</f>
        <v/>
      </c>
      <c r="AM216" s="6" t="str">
        <f>IF(AJ216&gt;Scenario!$B$11,"",IF(AJ$2&lt;&gt;"Ready",AJ$2,IF(ISNUMBER(AK216),(AK216+AL216)*(0+0+IF(Scenario!$B$13="Gross",0,0))/12+((0+0)/12+IF(AND(AJ216&gt;=Scenario!$B$10,MOD(AJ216-Scenario!$B$10,Scenario!$B$18)=0),0*0+0,0)+IF(AJ216=1,0*0+0,0)+IF(AJ216=Scenario!$B$11,0,0)),"INSUFFICIENT FUNDS")))</f>
        <v/>
      </c>
      <c r="AN216" s="6" t="str">
        <f>IF(AJ216&gt;Scenario!$B$11,"",IF(AJ$2&lt;&gt;"Ready",AJ$2,IF(ISNUMBER(AK216),IF((AK216+AL216)*(1+Scenario!$B$12/12)-AM216&lt;0,"INSUFFICIENT FUNDS",(AK216+AL216)*(1+Scenario!$B$12/12)-AM216),"INSUFFICIENT FUNDS")))</f>
        <v/>
      </c>
      <c r="AO216" s="6" t="str">
        <f>IF(AJ216&gt;Scenario!$B$11,"",IF(AJ$2&lt;&gt;"Ready",AJ$2,IF(ISNUMBER(AN216),AO215+AM216,"INSUFFICIENT FUNDS")))</f>
        <v/>
      </c>
      <c r="AP216" t="str">
        <f>IF(AJ216&gt;Scenario!$B$11,"",IF(AJ$2&lt;&gt;"Ready",AJ$2,IF(ISNUMBER(AN216),"OK","INSUFFICIENT FUNDS")))</f>
        <v/>
      </c>
    </row>
    <row r="217" spans="1:42" ht="32.1" customHeight="1" x14ac:dyDescent="0.2">
      <c r="A217">
        <v>213</v>
      </c>
      <c r="B217" s="6" t="str">
        <f>IF(A217&gt;Scenario!$B$11,"",IF(A$2&lt;&gt;"Ready",A$2,IF(G216="OK",E216,"INSUFFICIENT FUNDS")))</f>
        <v/>
      </c>
      <c r="C217" s="6" t="str">
        <f>IF(A217&gt;Scenario!$B$11,"",IF(A$2&lt;&gt;"Ready",A$2,IF(ISNUMBER(B217),IF(AND(A217&gt;=Scenario!$B$10,MOD(A217-Scenario!$B$10,Scenario!$B$18)=0),Scenario!$B$8,0),"INSUFFICIENT FUNDS")))</f>
        <v/>
      </c>
      <c r="D217" s="6" t="str">
        <f>IF(A217&gt;Scenario!$B$11,"",IF(A$2&lt;&gt;"Ready",A$2,IF(ISNUMBER(B217),(B217+C217)*(N('Option A'!$E$14)+N('Option A'!$E$15)+IF(Scenario!$B$13="Gross",N('Option A'!$E$16),0))/12+((N('Option A'!$E$12)+N('Option A'!$E$13))/12+IF(AND(A217&gt;=Scenario!$B$10,MOD(A217-Scenario!$B$10,Scenario!$B$18)=0),N('Option A'!$E$17)*N('Option A'!$E$18)+N('Option A'!$E$20),0)+IF(A217=1,N('Option A'!$E$17)*N('Option A'!$E$19)+N('Option A'!$E$21),0)+IF(A217=Scenario!$B$11,N('Option A'!$E$22),0)),"INSUFFICIENT FUNDS")))</f>
        <v/>
      </c>
      <c r="E217" s="6" t="str">
        <f>IF(A217&gt;Scenario!$B$11,"",IF(A$2&lt;&gt;"Ready",A$2,IF(ISNUMBER(B217),IF((B217+C217)*(1+Scenario!$B$12/12)-D217&lt;0,"INSUFFICIENT FUNDS",(B217+C217)*(1+Scenario!$B$12/12)-D217),"INSUFFICIENT FUNDS")))</f>
        <v/>
      </c>
      <c r="F217" s="6" t="str">
        <f>IF(A217&gt;Scenario!$B$11,"",IF(A$2&lt;&gt;"Ready",A$2,IF(ISNUMBER(E217),F216+D217,"INSUFFICIENT FUNDS")))</f>
        <v/>
      </c>
      <c r="G217" t="str">
        <f>IF(A217&gt;Scenario!$B$11,"",IF(A$2&lt;&gt;"Ready",A$2,IF(ISNUMBER(E217),"OK","INSUFFICIENT FUNDS")))</f>
        <v/>
      </c>
      <c r="H217">
        <v>213</v>
      </c>
      <c r="I217" s="6" t="str">
        <f>IF(H217&gt;Scenario!$B$11,"",IF(H$2&lt;&gt;"Ready",H$2,IF(N216="OK",L216,"INSUFFICIENT FUNDS")))</f>
        <v/>
      </c>
      <c r="J217" s="6" t="str">
        <f>IF(H217&gt;Scenario!$B$11,"",IF(H$2&lt;&gt;"Ready",H$2,IF(ISNUMBER(I217),IF(AND(H217&gt;=Scenario!$B$10,MOD(H217-Scenario!$B$10,Scenario!$B$18)=0),Scenario!$B$8,0),"INSUFFICIENT FUNDS")))</f>
        <v/>
      </c>
      <c r="K217" s="6" t="str">
        <f>IF(H217&gt;Scenario!$B$11,"",IF(H$2&lt;&gt;"Ready",H$2,IF(ISNUMBER(I217),(I217+J217)*(N('Option A'!$E$14)+N('Option A'!$E$15)+IF(Scenario!$B$13="Gross",N('Option A'!$E$16),0))/12+((0+0)/12+IF(AND(H217&gt;=Scenario!$B$10,MOD(H217-Scenario!$B$10,Scenario!$B$18)=0),N('Option A'!$E$17)*N('Option A'!$E$18)+N('Option A'!$E$20),0)+IF(H217=1,N('Option A'!$E$17)*N('Option A'!$E$19)+N('Option A'!$E$21),0)+IF(H217=Scenario!$B$11,N('Option A'!$E$22),0)),"INSUFFICIENT FUNDS")))</f>
        <v/>
      </c>
      <c r="L217" s="6" t="str">
        <f>IF(H217&gt;Scenario!$B$11,"",IF(H$2&lt;&gt;"Ready",H$2,IF(ISNUMBER(I217),IF((I217+J217)*(1+Scenario!$B$12/12)-K217&lt;0,"INSUFFICIENT FUNDS",(I217+J217)*(1+Scenario!$B$12/12)-K217),"INSUFFICIENT FUNDS")))</f>
        <v/>
      </c>
      <c r="M217" s="6" t="str">
        <f>IF(H217&gt;Scenario!$B$11,"",IF(H$2&lt;&gt;"Ready",H$2,IF(ISNUMBER(L217),M216+K217,"INSUFFICIENT FUNDS")))</f>
        <v/>
      </c>
      <c r="N217" t="str">
        <f>IF(H217&gt;Scenario!$B$11,"",IF(H$2&lt;&gt;"Ready",H$2,IF(ISNUMBER(L217),"OK","INSUFFICIENT FUNDS")))</f>
        <v/>
      </c>
      <c r="O217">
        <v>213</v>
      </c>
      <c r="P217" s="6" t="str">
        <f>IF(O217&gt;Scenario!$B$11,"",IF(O$2&lt;&gt;"Ready",O$2,IF(U216="OK",S216,"INSUFFICIENT FUNDS")))</f>
        <v/>
      </c>
      <c r="Q217" s="6" t="str">
        <f>IF(O217&gt;Scenario!$B$11,"",IF(O$2&lt;&gt;"Ready",O$2,IF(ISNUMBER(P217),IF(AND(O217&gt;=Scenario!$B$10,MOD(O217-Scenario!$B$10,Scenario!$B$18)=0),Scenario!$B$8,0),"INSUFFICIENT FUNDS")))</f>
        <v/>
      </c>
      <c r="R217" s="6" t="str">
        <f>IF(O217&gt;Scenario!$B$11,"",IF(O$2&lt;&gt;"Ready",O$2,IF(ISNUMBER(P217),(P217+Q217)*(0+N('Option A'!$E$15)+IF(Scenario!$B$13="Gross",N('Option A'!$E$16),0))/12+((N('Option A'!$E$12)+N('Option A'!$E$13))/12+IF(AND(O217&gt;=Scenario!$B$10,MOD(O217-Scenario!$B$10,Scenario!$B$18)=0),N('Option A'!$E$17)*N('Option A'!$E$18)+N('Option A'!$E$20),0)+IF(O217=1,N('Option A'!$E$17)*N('Option A'!$E$19)+N('Option A'!$E$21),0)+IF(O217=Scenario!$B$11,N('Option A'!$E$22),0)),"INSUFFICIENT FUNDS")))</f>
        <v/>
      </c>
      <c r="S217" s="6" t="str">
        <f>IF(O217&gt;Scenario!$B$11,"",IF(O$2&lt;&gt;"Ready",O$2,IF(ISNUMBER(P217),IF((P217+Q217)*(1+Scenario!$B$12/12)-R217&lt;0,"INSUFFICIENT FUNDS",(P217+Q217)*(1+Scenario!$B$12/12)-R217),"INSUFFICIENT FUNDS")))</f>
        <v/>
      </c>
      <c r="T217" s="6" t="str">
        <f>IF(O217&gt;Scenario!$B$11,"",IF(O$2&lt;&gt;"Ready",O$2,IF(ISNUMBER(S217),T216+R217,"INSUFFICIENT FUNDS")))</f>
        <v/>
      </c>
      <c r="U217" t="str">
        <f>IF(O217&gt;Scenario!$B$11,"",IF(O$2&lt;&gt;"Ready",O$2,IF(ISNUMBER(S217),"OK","INSUFFICIENT FUNDS")))</f>
        <v/>
      </c>
      <c r="V217">
        <v>213</v>
      </c>
      <c r="W217" s="6" t="str">
        <f>IF(V217&gt;Scenario!$B$11,"",IF(V$2&lt;&gt;"Ready",V$2,IF(AB216="OK",Z216,"INSUFFICIENT FUNDS")))</f>
        <v/>
      </c>
      <c r="X217" s="6" t="str">
        <f>IF(V217&gt;Scenario!$B$11,"",IF(V$2&lt;&gt;"Ready",V$2,IF(ISNUMBER(W217),IF(AND(V217&gt;=Scenario!$B$10,MOD(V217-Scenario!$B$10,Scenario!$B$18)=0),Scenario!$B$8,0),"INSUFFICIENT FUNDS")))</f>
        <v/>
      </c>
      <c r="Y217" s="6" t="str">
        <f>IF(V217&gt;Scenario!$B$11,"",IF(V$2&lt;&gt;"Ready",V$2,IF(ISNUMBER(W217),(W217+X217)*(N('Option A'!$E$14)+N('Option A'!$E$15)+IF(Scenario!$B$13="Gross",N('Option A'!$E$16),0))/12+((N('Option A'!$E$12)+N('Option A'!$E$13))/12+IF(AND(V217&gt;=Scenario!$B$10,MOD(V217-Scenario!$B$10,Scenario!$B$18)=0),0*0+0,0)+IF(V217=1,0*0+0,0)+IF(V217=Scenario!$B$11,0,0)),"INSUFFICIENT FUNDS")))</f>
        <v/>
      </c>
      <c r="Z217" s="6" t="str">
        <f>IF(V217&gt;Scenario!$B$11,"",IF(V$2&lt;&gt;"Ready",V$2,IF(ISNUMBER(W217),IF((W217+X217)*(1+Scenario!$B$12/12)-Y217&lt;0,"INSUFFICIENT FUNDS",(W217+X217)*(1+Scenario!$B$12/12)-Y217),"INSUFFICIENT FUNDS")))</f>
        <v/>
      </c>
      <c r="AA217" s="6" t="str">
        <f>IF(V217&gt;Scenario!$B$11,"",IF(V$2&lt;&gt;"Ready",V$2,IF(ISNUMBER(Z217),AA216+Y217,"INSUFFICIENT FUNDS")))</f>
        <v/>
      </c>
      <c r="AB217" t="str">
        <f>IF(V217&gt;Scenario!$B$11,"",IF(V$2&lt;&gt;"Ready",V$2,IF(ISNUMBER(Z217),"OK","INSUFFICIENT FUNDS")))</f>
        <v/>
      </c>
      <c r="AC217">
        <v>213</v>
      </c>
      <c r="AD217" s="6" t="str">
        <f>IF(AC217&gt;Scenario!$B$11,"",IF(AC$2&lt;&gt;"Ready",AC$2,IF(AI216="OK",AG216,"INSUFFICIENT FUNDS")))</f>
        <v/>
      </c>
      <c r="AE217" s="6" t="str">
        <f>IF(AC217&gt;Scenario!$B$11,"",IF(AC$2&lt;&gt;"Ready",AC$2,IF(ISNUMBER(AD217),IF(AND(AC217&gt;=Scenario!$B$10,MOD(AC217-Scenario!$B$10,Scenario!$B$18)=0),Scenario!$B$8,0),"INSUFFICIENT FUNDS")))</f>
        <v/>
      </c>
      <c r="AF217" s="6" t="str">
        <f>IF(AC217&gt;Scenario!$B$11,"",IF(AC$2&lt;&gt;"Ready",AC$2,IF(ISNUMBER(AD217),(AD217+AE217)*(N('Option A'!$E$14)+N('Option A'!$E$15)+IF(Scenario!$B$13="Gross",0,0))/12+((N('Option A'!$E$12)+N('Option A'!$E$13))/12+IF(AND(AC217&gt;=Scenario!$B$10,MOD(AC217-Scenario!$B$10,Scenario!$B$18)=0),N('Option A'!$E$17)*N('Option A'!$E$18)+N('Option A'!$E$20),0)+IF(AC217=1,N('Option A'!$E$17)*N('Option A'!$E$19)+N('Option A'!$E$21),0)+IF(AC217=Scenario!$B$11,N('Option A'!$E$22),0)),"INSUFFICIENT FUNDS")))</f>
        <v/>
      </c>
      <c r="AG217" s="6" t="str">
        <f>IF(AC217&gt;Scenario!$B$11,"",IF(AC$2&lt;&gt;"Ready",AC$2,IF(ISNUMBER(AD217),IF((AD217+AE217)*(1+Scenario!$B$12/12)-AF217&lt;0,"INSUFFICIENT FUNDS",(AD217+AE217)*(1+Scenario!$B$12/12)-AF217),"INSUFFICIENT FUNDS")))</f>
        <v/>
      </c>
      <c r="AH217" s="6" t="str">
        <f>IF(AC217&gt;Scenario!$B$11,"",IF(AC$2&lt;&gt;"Ready",AC$2,IF(ISNUMBER(AG217),AH216+AF217,"INSUFFICIENT FUNDS")))</f>
        <v/>
      </c>
      <c r="AI217" t="str">
        <f>IF(AC217&gt;Scenario!$B$11,"",IF(AC$2&lt;&gt;"Ready",AC$2,IF(ISNUMBER(AG217),"OK","INSUFFICIENT FUNDS")))</f>
        <v/>
      </c>
      <c r="AJ217">
        <v>213</v>
      </c>
      <c r="AK217" s="6" t="str">
        <f>IF(AJ217&gt;Scenario!$B$11,"",IF(AJ$2&lt;&gt;"Ready",AJ$2,IF(AP216="OK",AN216,"INSUFFICIENT FUNDS")))</f>
        <v/>
      </c>
      <c r="AL217" s="6" t="str">
        <f>IF(AJ217&gt;Scenario!$B$11,"",IF(AJ$2&lt;&gt;"Ready",AJ$2,IF(ISNUMBER(AK217),IF(AND(AJ217&gt;=Scenario!$B$10,MOD(AJ217-Scenario!$B$10,Scenario!$B$18)=0),Scenario!$B$8,0),"INSUFFICIENT FUNDS")))</f>
        <v/>
      </c>
      <c r="AM217" s="6" t="str">
        <f>IF(AJ217&gt;Scenario!$B$11,"",IF(AJ$2&lt;&gt;"Ready",AJ$2,IF(ISNUMBER(AK217),(AK217+AL217)*(0+0+IF(Scenario!$B$13="Gross",0,0))/12+((0+0)/12+IF(AND(AJ217&gt;=Scenario!$B$10,MOD(AJ217-Scenario!$B$10,Scenario!$B$18)=0),0*0+0,0)+IF(AJ217=1,0*0+0,0)+IF(AJ217=Scenario!$B$11,0,0)),"INSUFFICIENT FUNDS")))</f>
        <v/>
      </c>
      <c r="AN217" s="6" t="str">
        <f>IF(AJ217&gt;Scenario!$B$11,"",IF(AJ$2&lt;&gt;"Ready",AJ$2,IF(ISNUMBER(AK217),IF((AK217+AL217)*(1+Scenario!$B$12/12)-AM217&lt;0,"INSUFFICIENT FUNDS",(AK217+AL217)*(1+Scenario!$B$12/12)-AM217),"INSUFFICIENT FUNDS")))</f>
        <v/>
      </c>
      <c r="AO217" s="6" t="str">
        <f>IF(AJ217&gt;Scenario!$B$11,"",IF(AJ$2&lt;&gt;"Ready",AJ$2,IF(ISNUMBER(AN217),AO216+AM217,"INSUFFICIENT FUNDS")))</f>
        <v/>
      </c>
      <c r="AP217" t="str">
        <f>IF(AJ217&gt;Scenario!$B$11,"",IF(AJ$2&lt;&gt;"Ready",AJ$2,IF(ISNUMBER(AN217),"OK","INSUFFICIENT FUNDS")))</f>
        <v/>
      </c>
    </row>
    <row r="218" spans="1:42" ht="32.1" customHeight="1" x14ac:dyDescent="0.2">
      <c r="A218">
        <v>214</v>
      </c>
      <c r="B218" s="6" t="str">
        <f>IF(A218&gt;Scenario!$B$11,"",IF(A$2&lt;&gt;"Ready",A$2,IF(G217="OK",E217,"INSUFFICIENT FUNDS")))</f>
        <v/>
      </c>
      <c r="C218" s="6" t="str">
        <f>IF(A218&gt;Scenario!$B$11,"",IF(A$2&lt;&gt;"Ready",A$2,IF(ISNUMBER(B218),IF(AND(A218&gt;=Scenario!$B$10,MOD(A218-Scenario!$B$10,Scenario!$B$18)=0),Scenario!$B$8,0),"INSUFFICIENT FUNDS")))</f>
        <v/>
      </c>
      <c r="D218" s="6" t="str">
        <f>IF(A218&gt;Scenario!$B$11,"",IF(A$2&lt;&gt;"Ready",A$2,IF(ISNUMBER(B218),(B218+C218)*(N('Option A'!$E$14)+N('Option A'!$E$15)+IF(Scenario!$B$13="Gross",N('Option A'!$E$16),0))/12+((N('Option A'!$E$12)+N('Option A'!$E$13))/12+IF(AND(A218&gt;=Scenario!$B$10,MOD(A218-Scenario!$B$10,Scenario!$B$18)=0),N('Option A'!$E$17)*N('Option A'!$E$18)+N('Option A'!$E$20),0)+IF(A218=1,N('Option A'!$E$17)*N('Option A'!$E$19)+N('Option A'!$E$21),0)+IF(A218=Scenario!$B$11,N('Option A'!$E$22),0)),"INSUFFICIENT FUNDS")))</f>
        <v/>
      </c>
      <c r="E218" s="6" t="str">
        <f>IF(A218&gt;Scenario!$B$11,"",IF(A$2&lt;&gt;"Ready",A$2,IF(ISNUMBER(B218),IF((B218+C218)*(1+Scenario!$B$12/12)-D218&lt;0,"INSUFFICIENT FUNDS",(B218+C218)*(1+Scenario!$B$12/12)-D218),"INSUFFICIENT FUNDS")))</f>
        <v/>
      </c>
      <c r="F218" s="6" t="str">
        <f>IF(A218&gt;Scenario!$B$11,"",IF(A$2&lt;&gt;"Ready",A$2,IF(ISNUMBER(E218),F217+D218,"INSUFFICIENT FUNDS")))</f>
        <v/>
      </c>
      <c r="G218" t="str">
        <f>IF(A218&gt;Scenario!$B$11,"",IF(A$2&lt;&gt;"Ready",A$2,IF(ISNUMBER(E218),"OK","INSUFFICIENT FUNDS")))</f>
        <v/>
      </c>
      <c r="H218">
        <v>214</v>
      </c>
      <c r="I218" s="6" t="str">
        <f>IF(H218&gt;Scenario!$B$11,"",IF(H$2&lt;&gt;"Ready",H$2,IF(N217="OK",L217,"INSUFFICIENT FUNDS")))</f>
        <v/>
      </c>
      <c r="J218" s="6" t="str">
        <f>IF(H218&gt;Scenario!$B$11,"",IF(H$2&lt;&gt;"Ready",H$2,IF(ISNUMBER(I218),IF(AND(H218&gt;=Scenario!$B$10,MOD(H218-Scenario!$B$10,Scenario!$B$18)=0),Scenario!$B$8,0),"INSUFFICIENT FUNDS")))</f>
        <v/>
      </c>
      <c r="K218" s="6" t="str">
        <f>IF(H218&gt;Scenario!$B$11,"",IF(H$2&lt;&gt;"Ready",H$2,IF(ISNUMBER(I218),(I218+J218)*(N('Option A'!$E$14)+N('Option A'!$E$15)+IF(Scenario!$B$13="Gross",N('Option A'!$E$16),0))/12+((0+0)/12+IF(AND(H218&gt;=Scenario!$B$10,MOD(H218-Scenario!$B$10,Scenario!$B$18)=0),N('Option A'!$E$17)*N('Option A'!$E$18)+N('Option A'!$E$20),0)+IF(H218=1,N('Option A'!$E$17)*N('Option A'!$E$19)+N('Option A'!$E$21),0)+IF(H218=Scenario!$B$11,N('Option A'!$E$22),0)),"INSUFFICIENT FUNDS")))</f>
        <v/>
      </c>
      <c r="L218" s="6" t="str">
        <f>IF(H218&gt;Scenario!$B$11,"",IF(H$2&lt;&gt;"Ready",H$2,IF(ISNUMBER(I218),IF((I218+J218)*(1+Scenario!$B$12/12)-K218&lt;0,"INSUFFICIENT FUNDS",(I218+J218)*(1+Scenario!$B$12/12)-K218),"INSUFFICIENT FUNDS")))</f>
        <v/>
      </c>
      <c r="M218" s="6" t="str">
        <f>IF(H218&gt;Scenario!$B$11,"",IF(H$2&lt;&gt;"Ready",H$2,IF(ISNUMBER(L218),M217+K218,"INSUFFICIENT FUNDS")))</f>
        <v/>
      </c>
      <c r="N218" t="str">
        <f>IF(H218&gt;Scenario!$B$11,"",IF(H$2&lt;&gt;"Ready",H$2,IF(ISNUMBER(L218),"OK","INSUFFICIENT FUNDS")))</f>
        <v/>
      </c>
      <c r="O218">
        <v>214</v>
      </c>
      <c r="P218" s="6" t="str">
        <f>IF(O218&gt;Scenario!$B$11,"",IF(O$2&lt;&gt;"Ready",O$2,IF(U217="OK",S217,"INSUFFICIENT FUNDS")))</f>
        <v/>
      </c>
      <c r="Q218" s="6" t="str">
        <f>IF(O218&gt;Scenario!$B$11,"",IF(O$2&lt;&gt;"Ready",O$2,IF(ISNUMBER(P218),IF(AND(O218&gt;=Scenario!$B$10,MOD(O218-Scenario!$B$10,Scenario!$B$18)=0),Scenario!$B$8,0),"INSUFFICIENT FUNDS")))</f>
        <v/>
      </c>
      <c r="R218" s="6" t="str">
        <f>IF(O218&gt;Scenario!$B$11,"",IF(O$2&lt;&gt;"Ready",O$2,IF(ISNUMBER(P218),(P218+Q218)*(0+N('Option A'!$E$15)+IF(Scenario!$B$13="Gross",N('Option A'!$E$16),0))/12+((N('Option A'!$E$12)+N('Option A'!$E$13))/12+IF(AND(O218&gt;=Scenario!$B$10,MOD(O218-Scenario!$B$10,Scenario!$B$18)=0),N('Option A'!$E$17)*N('Option A'!$E$18)+N('Option A'!$E$20),0)+IF(O218=1,N('Option A'!$E$17)*N('Option A'!$E$19)+N('Option A'!$E$21),0)+IF(O218=Scenario!$B$11,N('Option A'!$E$22),0)),"INSUFFICIENT FUNDS")))</f>
        <v/>
      </c>
      <c r="S218" s="6" t="str">
        <f>IF(O218&gt;Scenario!$B$11,"",IF(O$2&lt;&gt;"Ready",O$2,IF(ISNUMBER(P218),IF((P218+Q218)*(1+Scenario!$B$12/12)-R218&lt;0,"INSUFFICIENT FUNDS",(P218+Q218)*(1+Scenario!$B$12/12)-R218),"INSUFFICIENT FUNDS")))</f>
        <v/>
      </c>
      <c r="T218" s="6" t="str">
        <f>IF(O218&gt;Scenario!$B$11,"",IF(O$2&lt;&gt;"Ready",O$2,IF(ISNUMBER(S218),T217+R218,"INSUFFICIENT FUNDS")))</f>
        <v/>
      </c>
      <c r="U218" t="str">
        <f>IF(O218&gt;Scenario!$B$11,"",IF(O$2&lt;&gt;"Ready",O$2,IF(ISNUMBER(S218),"OK","INSUFFICIENT FUNDS")))</f>
        <v/>
      </c>
      <c r="V218">
        <v>214</v>
      </c>
      <c r="W218" s="6" t="str">
        <f>IF(V218&gt;Scenario!$B$11,"",IF(V$2&lt;&gt;"Ready",V$2,IF(AB217="OK",Z217,"INSUFFICIENT FUNDS")))</f>
        <v/>
      </c>
      <c r="X218" s="6" t="str">
        <f>IF(V218&gt;Scenario!$B$11,"",IF(V$2&lt;&gt;"Ready",V$2,IF(ISNUMBER(W218),IF(AND(V218&gt;=Scenario!$B$10,MOD(V218-Scenario!$B$10,Scenario!$B$18)=0),Scenario!$B$8,0),"INSUFFICIENT FUNDS")))</f>
        <v/>
      </c>
      <c r="Y218" s="6" t="str">
        <f>IF(V218&gt;Scenario!$B$11,"",IF(V$2&lt;&gt;"Ready",V$2,IF(ISNUMBER(W218),(W218+X218)*(N('Option A'!$E$14)+N('Option A'!$E$15)+IF(Scenario!$B$13="Gross",N('Option A'!$E$16),0))/12+((N('Option A'!$E$12)+N('Option A'!$E$13))/12+IF(AND(V218&gt;=Scenario!$B$10,MOD(V218-Scenario!$B$10,Scenario!$B$18)=0),0*0+0,0)+IF(V218=1,0*0+0,0)+IF(V218=Scenario!$B$11,0,0)),"INSUFFICIENT FUNDS")))</f>
        <v/>
      </c>
      <c r="Z218" s="6" t="str">
        <f>IF(V218&gt;Scenario!$B$11,"",IF(V$2&lt;&gt;"Ready",V$2,IF(ISNUMBER(W218),IF((W218+X218)*(1+Scenario!$B$12/12)-Y218&lt;0,"INSUFFICIENT FUNDS",(W218+X218)*(1+Scenario!$B$12/12)-Y218),"INSUFFICIENT FUNDS")))</f>
        <v/>
      </c>
      <c r="AA218" s="6" t="str">
        <f>IF(V218&gt;Scenario!$B$11,"",IF(V$2&lt;&gt;"Ready",V$2,IF(ISNUMBER(Z218),AA217+Y218,"INSUFFICIENT FUNDS")))</f>
        <v/>
      </c>
      <c r="AB218" t="str">
        <f>IF(V218&gt;Scenario!$B$11,"",IF(V$2&lt;&gt;"Ready",V$2,IF(ISNUMBER(Z218),"OK","INSUFFICIENT FUNDS")))</f>
        <v/>
      </c>
      <c r="AC218">
        <v>214</v>
      </c>
      <c r="AD218" s="6" t="str">
        <f>IF(AC218&gt;Scenario!$B$11,"",IF(AC$2&lt;&gt;"Ready",AC$2,IF(AI217="OK",AG217,"INSUFFICIENT FUNDS")))</f>
        <v/>
      </c>
      <c r="AE218" s="6" t="str">
        <f>IF(AC218&gt;Scenario!$B$11,"",IF(AC$2&lt;&gt;"Ready",AC$2,IF(ISNUMBER(AD218),IF(AND(AC218&gt;=Scenario!$B$10,MOD(AC218-Scenario!$B$10,Scenario!$B$18)=0),Scenario!$B$8,0),"INSUFFICIENT FUNDS")))</f>
        <v/>
      </c>
      <c r="AF218" s="6" t="str">
        <f>IF(AC218&gt;Scenario!$B$11,"",IF(AC$2&lt;&gt;"Ready",AC$2,IF(ISNUMBER(AD218),(AD218+AE218)*(N('Option A'!$E$14)+N('Option A'!$E$15)+IF(Scenario!$B$13="Gross",0,0))/12+((N('Option A'!$E$12)+N('Option A'!$E$13))/12+IF(AND(AC218&gt;=Scenario!$B$10,MOD(AC218-Scenario!$B$10,Scenario!$B$18)=0),N('Option A'!$E$17)*N('Option A'!$E$18)+N('Option A'!$E$20),0)+IF(AC218=1,N('Option A'!$E$17)*N('Option A'!$E$19)+N('Option A'!$E$21),0)+IF(AC218=Scenario!$B$11,N('Option A'!$E$22),0)),"INSUFFICIENT FUNDS")))</f>
        <v/>
      </c>
      <c r="AG218" s="6" t="str">
        <f>IF(AC218&gt;Scenario!$B$11,"",IF(AC$2&lt;&gt;"Ready",AC$2,IF(ISNUMBER(AD218),IF((AD218+AE218)*(1+Scenario!$B$12/12)-AF218&lt;0,"INSUFFICIENT FUNDS",(AD218+AE218)*(1+Scenario!$B$12/12)-AF218),"INSUFFICIENT FUNDS")))</f>
        <v/>
      </c>
      <c r="AH218" s="6" t="str">
        <f>IF(AC218&gt;Scenario!$B$11,"",IF(AC$2&lt;&gt;"Ready",AC$2,IF(ISNUMBER(AG218),AH217+AF218,"INSUFFICIENT FUNDS")))</f>
        <v/>
      </c>
      <c r="AI218" t="str">
        <f>IF(AC218&gt;Scenario!$B$11,"",IF(AC$2&lt;&gt;"Ready",AC$2,IF(ISNUMBER(AG218),"OK","INSUFFICIENT FUNDS")))</f>
        <v/>
      </c>
      <c r="AJ218">
        <v>214</v>
      </c>
      <c r="AK218" s="6" t="str">
        <f>IF(AJ218&gt;Scenario!$B$11,"",IF(AJ$2&lt;&gt;"Ready",AJ$2,IF(AP217="OK",AN217,"INSUFFICIENT FUNDS")))</f>
        <v/>
      </c>
      <c r="AL218" s="6" t="str">
        <f>IF(AJ218&gt;Scenario!$B$11,"",IF(AJ$2&lt;&gt;"Ready",AJ$2,IF(ISNUMBER(AK218),IF(AND(AJ218&gt;=Scenario!$B$10,MOD(AJ218-Scenario!$B$10,Scenario!$B$18)=0),Scenario!$B$8,0),"INSUFFICIENT FUNDS")))</f>
        <v/>
      </c>
      <c r="AM218" s="6" t="str">
        <f>IF(AJ218&gt;Scenario!$B$11,"",IF(AJ$2&lt;&gt;"Ready",AJ$2,IF(ISNUMBER(AK218),(AK218+AL218)*(0+0+IF(Scenario!$B$13="Gross",0,0))/12+((0+0)/12+IF(AND(AJ218&gt;=Scenario!$B$10,MOD(AJ218-Scenario!$B$10,Scenario!$B$18)=0),0*0+0,0)+IF(AJ218=1,0*0+0,0)+IF(AJ218=Scenario!$B$11,0,0)),"INSUFFICIENT FUNDS")))</f>
        <v/>
      </c>
      <c r="AN218" s="6" t="str">
        <f>IF(AJ218&gt;Scenario!$B$11,"",IF(AJ$2&lt;&gt;"Ready",AJ$2,IF(ISNUMBER(AK218),IF((AK218+AL218)*(1+Scenario!$B$12/12)-AM218&lt;0,"INSUFFICIENT FUNDS",(AK218+AL218)*(1+Scenario!$B$12/12)-AM218),"INSUFFICIENT FUNDS")))</f>
        <v/>
      </c>
      <c r="AO218" s="6" t="str">
        <f>IF(AJ218&gt;Scenario!$B$11,"",IF(AJ$2&lt;&gt;"Ready",AJ$2,IF(ISNUMBER(AN218),AO217+AM218,"INSUFFICIENT FUNDS")))</f>
        <v/>
      </c>
      <c r="AP218" t="str">
        <f>IF(AJ218&gt;Scenario!$B$11,"",IF(AJ$2&lt;&gt;"Ready",AJ$2,IF(ISNUMBER(AN218),"OK","INSUFFICIENT FUNDS")))</f>
        <v/>
      </c>
    </row>
    <row r="219" spans="1:42" ht="32.1" customHeight="1" x14ac:dyDescent="0.2">
      <c r="A219">
        <v>215</v>
      </c>
      <c r="B219" s="6" t="str">
        <f>IF(A219&gt;Scenario!$B$11,"",IF(A$2&lt;&gt;"Ready",A$2,IF(G218="OK",E218,"INSUFFICIENT FUNDS")))</f>
        <v/>
      </c>
      <c r="C219" s="6" t="str">
        <f>IF(A219&gt;Scenario!$B$11,"",IF(A$2&lt;&gt;"Ready",A$2,IF(ISNUMBER(B219),IF(AND(A219&gt;=Scenario!$B$10,MOD(A219-Scenario!$B$10,Scenario!$B$18)=0),Scenario!$B$8,0),"INSUFFICIENT FUNDS")))</f>
        <v/>
      </c>
      <c r="D219" s="6" t="str">
        <f>IF(A219&gt;Scenario!$B$11,"",IF(A$2&lt;&gt;"Ready",A$2,IF(ISNUMBER(B219),(B219+C219)*(N('Option A'!$E$14)+N('Option A'!$E$15)+IF(Scenario!$B$13="Gross",N('Option A'!$E$16),0))/12+((N('Option A'!$E$12)+N('Option A'!$E$13))/12+IF(AND(A219&gt;=Scenario!$B$10,MOD(A219-Scenario!$B$10,Scenario!$B$18)=0),N('Option A'!$E$17)*N('Option A'!$E$18)+N('Option A'!$E$20),0)+IF(A219=1,N('Option A'!$E$17)*N('Option A'!$E$19)+N('Option A'!$E$21),0)+IF(A219=Scenario!$B$11,N('Option A'!$E$22),0)),"INSUFFICIENT FUNDS")))</f>
        <v/>
      </c>
      <c r="E219" s="6" t="str">
        <f>IF(A219&gt;Scenario!$B$11,"",IF(A$2&lt;&gt;"Ready",A$2,IF(ISNUMBER(B219),IF((B219+C219)*(1+Scenario!$B$12/12)-D219&lt;0,"INSUFFICIENT FUNDS",(B219+C219)*(1+Scenario!$B$12/12)-D219),"INSUFFICIENT FUNDS")))</f>
        <v/>
      </c>
      <c r="F219" s="6" t="str">
        <f>IF(A219&gt;Scenario!$B$11,"",IF(A$2&lt;&gt;"Ready",A$2,IF(ISNUMBER(E219),F218+D219,"INSUFFICIENT FUNDS")))</f>
        <v/>
      </c>
      <c r="G219" t="str">
        <f>IF(A219&gt;Scenario!$B$11,"",IF(A$2&lt;&gt;"Ready",A$2,IF(ISNUMBER(E219),"OK","INSUFFICIENT FUNDS")))</f>
        <v/>
      </c>
      <c r="H219">
        <v>215</v>
      </c>
      <c r="I219" s="6" t="str">
        <f>IF(H219&gt;Scenario!$B$11,"",IF(H$2&lt;&gt;"Ready",H$2,IF(N218="OK",L218,"INSUFFICIENT FUNDS")))</f>
        <v/>
      </c>
      <c r="J219" s="6" t="str">
        <f>IF(H219&gt;Scenario!$B$11,"",IF(H$2&lt;&gt;"Ready",H$2,IF(ISNUMBER(I219),IF(AND(H219&gt;=Scenario!$B$10,MOD(H219-Scenario!$B$10,Scenario!$B$18)=0),Scenario!$B$8,0),"INSUFFICIENT FUNDS")))</f>
        <v/>
      </c>
      <c r="K219" s="6" t="str">
        <f>IF(H219&gt;Scenario!$B$11,"",IF(H$2&lt;&gt;"Ready",H$2,IF(ISNUMBER(I219),(I219+J219)*(N('Option A'!$E$14)+N('Option A'!$E$15)+IF(Scenario!$B$13="Gross",N('Option A'!$E$16),0))/12+((0+0)/12+IF(AND(H219&gt;=Scenario!$B$10,MOD(H219-Scenario!$B$10,Scenario!$B$18)=0),N('Option A'!$E$17)*N('Option A'!$E$18)+N('Option A'!$E$20),0)+IF(H219=1,N('Option A'!$E$17)*N('Option A'!$E$19)+N('Option A'!$E$21),0)+IF(H219=Scenario!$B$11,N('Option A'!$E$22),0)),"INSUFFICIENT FUNDS")))</f>
        <v/>
      </c>
      <c r="L219" s="6" t="str">
        <f>IF(H219&gt;Scenario!$B$11,"",IF(H$2&lt;&gt;"Ready",H$2,IF(ISNUMBER(I219),IF((I219+J219)*(1+Scenario!$B$12/12)-K219&lt;0,"INSUFFICIENT FUNDS",(I219+J219)*(1+Scenario!$B$12/12)-K219),"INSUFFICIENT FUNDS")))</f>
        <v/>
      </c>
      <c r="M219" s="6" t="str">
        <f>IF(H219&gt;Scenario!$B$11,"",IF(H$2&lt;&gt;"Ready",H$2,IF(ISNUMBER(L219),M218+K219,"INSUFFICIENT FUNDS")))</f>
        <v/>
      </c>
      <c r="N219" t="str">
        <f>IF(H219&gt;Scenario!$B$11,"",IF(H$2&lt;&gt;"Ready",H$2,IF(ISNUMBER(L219),"OK","INSUFFICIENT FUNDS")))</f>
        <v/>
      </c>
      <c r="O219">
        <v>215</v>
      </c>
      <c r="P219" s="6" t="str">
        <f>IF(O219&gt;Scenario!$B$11,"",IF(O$2&lt;&gt;"Ready",O$2,IF(U218="OK",S218,"INSUFFICIENT FUNDS")))</f>
        <v/>
      </c>
      <c r="Q219" s="6" t="str">
        <f>IF(O219&gt;Scenario!$B$11,"",IF(O$2&lt;&gt;"Ready",O$2,IF(ISNUMBER(P219),IF(AND(O219&gt;=Scenario!$B$10,MOD(O219-Scenario!$B$10,Scenario!$B$18)=0),Scenario!$B$8,0),"INSUFFICIENT FUNDS")))</f>
        <v/>
      </c>
      <c r="R219" s="6" t="str">
        <f>IF(O219&gt;Scenario!$B$11,"",IF(O$2&lt;&gt;"Ready",O$2,IF(ISNUMBER(P219),(P219+Q219)*(0+N('Option A'!$E$15)+IF(Scenario!$B$13="Gross",N('Option A'!$E$16),0))/12+((N('Option A'!$E$12)+N('Option A'!$E$13))/12+IF(AND(O219&gt;=Scenario!$B$10,MOD(O219-Scenario!$B$10,Scenario!$B$18)=0),N('Option A'!$E$17)*N('Option A'!$E$18)+N('Option A'!$E$20),0)+IF(O219=1,N('Option A'!$E$17)*N('Option A'!$E$19)+N('Option A'!$E$21),0)+IF(O219=Scenario!$B$11,N('Option A'!$E$22),0)),"INSUFFICIENT FUNDS")))</f>
        <v/>
      </c>
      <c r="S219" s="6" t="str">
        <f>IF(O219&gt;Scenario!$B$11,"",IF(O$2&lt;&gt;"Ready",O$2,IF(ISNUMBER(P219),IF((P219+Q219)*(1+Scenario!$B$12/12)-R219&lt;0,"INSUFFICIENT FUNDS",(P219+Q219)*(1+Scenario!$B$12/12)-R219),"INSUFFICIENT FUNDS")))</f>
        <v/>
      </c>
      <c r="T219" s="6" t="str">
        <f>IF(O219&gt;Scenario!$B$11,"",IF(O$2&lt;&gt;"Ready",O$2,IF(ISNUMBER(S219),T218+R219,"INSUFFICIENT FUNDS")))</f>
        <v/>
      </c>
      <c r="U219" t="str">
        <f>IF(O219&gt;Scenario!$B$11,"",IF(O$2&lt;&gt;"Ready",O$2,IF(ISNUMBER(S219),"OK","INSUFFICIENT FUNDS")))</f>
        <v/>
      </c>
      <c r="V219">
        <v>215</v>
      </c>
      <c r="W219" s="6" t="str">
        <f>IF(V219&gt;Scenario!$B$11,"",IF(V$2&lt;&gt;"Ready",V$2,IF(AB218="OK",Z218,"INSUFFICIENT FUNDS")))</f>
        <v/>
      </c>
      <c r="X219" s="6" t="str">
        <f>IF(V219&gt;Scenario!$B$11,"",IF(V$2&lt;&gt;"Ready",V$2,IF(ISNUMBER(W219),IF(AND(V219&gt;=Scenario!$B$10,MOD(V219-Scenario!$B$10,Scenario!$B$18)=0),Scenario!$B$8,0),"INSUFFICIENT FUNDS")))</f>
        <v/>
      </c>
      <c r="Y219" s="6" t="str">
        <f>IF(V219&gt;Scenario!$B$11,"",IF(V$2&lt;&gt;"Ready",V$2,IF(ISNUMBER(W219),(W219+X219)*(N('Option A'!$E$14)+N('Option A'!$E$15)+IF(Scenario!$B$13="Gross",N('Option A'!$E$16),0))/12+((N('Option A'!$E$12)+N('Option A'!$E$13))/12+IF(AND(V219&gt;=Scenario!$B$10,MOD(V219-Scenario!$B$10,Scenario!$B$18)=0),0*0+0,0)+IF(V219=1,0*0+0,0)+IF(V219=Scenario!$B$11,0,0)),"INSUFFICIENT FUNDS")))</f>
        <v/>
      </c>
      <c r="Z219" s="6" t="str">
        <f>IF(V219&gt;Scenario!$B$11,"",IF(V$2&lt;&gt;"Ready",V$2,IF(ISNUMBER(W219),IF((W219+X219)*(1+Scenario!$B$12/12)-Y219&lt;0,"INSUFFICIENT FUNDS",(W219+X219)*(1+Scenario!$B$12/12)-Y219),"INSUFFICIENT FUNDS")))</f>
        <v/>
      </c>
      <c r="AA219" s="6" t="str">
        <f>IF(V219&gt;Scenario!$B$11,"",IF(V$2&lt;&gt;"Ready",V$2,IF(ISNUMBER(Z219),AA218+Y219,"INSUFFICIENT FUNDS")))</f>
        <v/>
      </c>
      <c r="AB219" t="str">
        <f>IF(V219&gt;Scenario!$B$11,"",IF(V$2&lt;&gt;"Ready",V$2,IF(ISNUMBER(Z219),"OK","INSUFFICIENT FUNDS")))</f>
        <v/>
      </c>
      <c r="AC219">
        <v>215</v>
      </c>
      <c r="AD219" s="6" t="str">
        <f>IF(AC219&gt;Scenario!$B$11,"",IF(AC$2&lt;&gt;"Ready",AC$2,IF(AI218="OK",AG218,"INSUFFICIENT FUNDS")))</f>
        <v/>
      </c>
      <c r="AE219" s="6" t="str">
        <f>IF(AC219&gt;Scenario!$B$11,"",IF(AC$2&lt;&gt;"Ready",AC$2,IF(ISNUMBER(AD219),IF(AND(AC219&gt;=Scenario!$B$10,MOD(AC219-Scenario!$B$10,Scenario!$B$18)=0),Scenario!$B$8,0),"INSUFFICIENT FUNDS")))</f>
        <v/>
      </c>
      <c r="AF219" s="6" t="str">
        <f>IF(AC219&gt;Scenario!$B$11,"",IF(AC$2&lt;&gt;"Ready",AC$2,IF(ISNUMBER(AD219),(AD219+AE219)*(N('Option A'!$E$14)+N('Option A'!$E$15)+IF(Scenario!$B$13="Gross",0,0))/12+((N('Option A'!$E$12)+N('Option A'!$E$13))/12+IF(AND(AC219&gt;=Scenario!$B$10,MOD(AC219-Scenario!$B$10,Scenario!$B$18)=0),N('Option A'!$E$17)*N('Option A'!$E$18)+N('Option A'!$E$20),0)+IF(AC219=1,N('Option A'!$E$17)*N('Option A'!$E$19)+N('Option A'!$E$21),0)+IF(AC219=Scenario!$B$11,N('Option A'!$E$22),0)),"INSUFFICIENT FUNDS")))</f>
        <v/>
      </c>
      <c r="AG219" s="6" t="str">
        <f>IF(AC219&gt;Scenario!$B$11,"",IF(AC$2&lt;&gt;"Ready",AC$2,IF(ISNUMBER(AD219),IF((AD219+AE219)*(1+Scenario!$B$12/12)-AF219&lt;0,"INSUFFICIENT FUNDS",(AD219+AE219)*(1+Scenario!$B$12/12)-AF219),"INSUFFICIENT FUNDS")))</f>
        <v/>
      </c>
      <c r="AH219" s="6" t="str">
        <f>IF(AC219&gt;Scenario!$B$11,"",IF(AC$2&lt;&gt;"Ready",AC$2,IF(ISNUMBER(AG219),AH218+AF219,"INSUFFICIENT FUNDS")))</f>
        <v/>
      </c>
      <c r="AI219" t="str">
        <f>IF(AC219&gt;Scenario!$B$11,"",IF(AC$2&lt;&gt;"Ready",AC$2,IF(ISNUMBER(AG219),"OK","INSUFFICIENT FUNDS")))</f>
        <v/>
      </c>
      <c r="AJ219">
        <v>215</v>
      </c>
      <c r="AK219" s="6" t="str">
        <f>IF(AJ219&gt;Scenario!$B$11,"",IF(AJ$2&lt;&gt;"Ready",AJ$2,IF(AP218="OK",AN218,"INSUFFICIENT FUNDS")))</f>
        <v/>
      </c>
      <c r="AL219" s="6" t="str">
        <f>IF(AJ219&gt;Scenario!$B$11,"",IF(AJ$2&lt;&gt;"Ready",AJ$2,IF(ISNUMBER(AK219),IF(AND(AJ219&gt;=Scenario!$B$10,MOD(AJ219-Scenario!$B$10,Scenario!$B$18)=0),Scenario!$B$8,0),"INSUFFICIENT FUNDS")))</f>
        <v/>
      </c>
      <c r="AM219" s="6" t="str">
        <f>IF(AJ219&gt;Scenario!$B$11,"",IF(AJ$2&lt;&gt;"Ready",AJ$2,IF(ISNUMBER(AK219),(AK219+AL219)*(0+0+IF(Scenario!$B$13="Gross",0,0))/12+((0+0)/12+IF(AND(AJ219&gt;=Scenario!$B$10,MOD(AJ219-Scenario!$B$10,Scenario!$B$18)=0),0*0+0,0)+IF(AJ219=1,0*0+0,0)+IF(AJ219=Scenario!$B$11,0,0)),"INSUFFICIENT FUNDS")))</f>
        <v/>
      </c>
      <c r="AN219" s="6" t="str">
        <f>IF(AJ219&gt;Scenario!$B$11,"",IF(AJ$2&lt;&gt;"Ready",AJ$2,IF(ISNUMBER(AK219),IF((AK219+AL219)*(1+Scenario!$B$12/12)-AM219&lt;0,"INSUFFICIENT FUNDS",(AK219+AL219)*(1+Scenario!$B$12/12)-AM219),"INSUFFICIENT FUNDS")))</f>
        <v/>
      </c>
      <c r="AO219" s="6" t="str">
        <f>IF(AJ219&gt;Scenario!$B$11,"",IF(AJ$2&lt;&gt;"Ready",AJ$2,IF(ISNUMBER(AN219),AO218+AM219,"INSUFFICIENT FUNDS")))</f>
        <v/>
      </c>
      <c r="AP219" t="str">
        <f>IF(AJ219&gt;Scenario!$B$11,"",IF(AJ$2&lt;&gt;"Ready",AJ$2,IF(ISNUMBER(AN219),"OK","INSUFFICIENT FUNDS")))</f>
        <v/>
      </c>
    </row>
    <row r="220" spans="1:42" ht="32.1" customHeight="1" x14ac:dyDescent="0.2">
      <c r="A220">
        <v>216</v>
      </c>
      <c r="B220" s="6" t="str">
        <f>IF(A220&gt;Scenario!$B$11,"",IF(A$2&lt;&gt;"Ready",A$2,IF(G219="OK",E219,"INSUFFICIENT FUNDS")))</f>
        <v/>
      </c>
      <c r="C220" s="6" t="str">
        <f>IF(A220&gt;Scenario!$B$11,"",IF(A$2&lt;&gt;"Ready",A$2,IF(ISNUMBER(B220),IF(AND(A220&gt;=Scenario!$B$10,MOD(A220-Scenario!$B$10,Scenario!$B$18)=0),Scenario!$B$8,0),"INSUFFICIENT FUNDS")))</f>
        <v/>
      </c>
      <c r="D220" s="6" t="str">
        <f>IF(A220&gt;Scenario!$B$11,"",IF(A$2&lt;&gt;"Ready",A$2,IF(ISNUMBER(B220),(B220+C220)*(N('Option A'!$E$14)+N('Option A'!$E$15)+IF(Scenario!$B$13="Gross",N('Option A'!$E$16),0))/12+((N('Option A'!$E$12)+N('Option A'!$E$13))/12+IF(AND(A220&gt;=Scenario!$B$10,MOD(A220-Scenario!$B$10,Scenario!$B$18)=0),N('Option A'!$E$17)*N('Option A'!$E$18)+N('Option A'!$E$20),0)+IF(A220=1,N('Option A'!$E$17)*N('Option A'!$E$19)+N('Option A'!$E$21),0)+IF(A220=Scenario!$B$11,N('Option A'!$E$22),0)),"INSUFFICIENT FUNDS")))</f>
        <v/>
      </c>
      <c r="E220" s="6" t="str">
        <f>IF(A220&gt;Scenario!$B$11,"",IF(A$2&lt;&gt;"Ready",A$2,IF(ISNUMBER(B220),IF((B220+C220)*(1+Scenario!$B$12/12)-D220&lt;0,"INSUFFICIENT FUNDS",(B220+C220)*(1+Scenario!$B$12/12)-D220),"INSUFFICIENT FUNDS")))</f>
        <v/>
      </c>
      <c r="F220" s="6" t="str">
        <f>IF(A220&gt;Scenario!$B$11,"",IF(A$2&lt;&gt;"Ready",A$2,IF(ISNUMBER(E220),F219+D220,"INSUFFICIENT FUNDS")))</f>
        <v/>
      </c>
      <c r="G220" t="str">
        <f>IF(A220&gt;Scenario!$B$11,"",IF(A$2&lt;&gt;"Ready",A$2,IF(ISNUMBER(E220),"OK","INSUFFICIENT FUNDS")))</f>
        <v/>
      </c>
      <c r="H220">
        <v>216</v>
      </c>
      <c r="I220" s="6" t="str">
        <f>IF(H220&gt;Scenario!$B$11,"",IF(H$2&lt;&gt;"Ready",H$2,IF(N219="OK",L219,"INSUFFICIENT FUNDS")))</f>
        <v/>
      </c>
      <c r="J220" s="6" t="str">
        <f>IF(H220&gt;Scenario!$B$11,"",IF(H$2&lt;&gt;"Ready",H$2,IF(ISNUMBER(I220),IF(AND(H220&gt;=Scenario!$B$10,MOD(H220-Scenario!$B$10,Scenario!$B$18)=0),Scenario!$B$8,0),"INSUFFICIENT FUNDS")))</f>
        <v/>
      </c>
      <c r="K220" s="6" t="str">
        <f>IF(H220&gt;Scenario!$B$11,"",IF(H$2&lt;&gt;"Ready",H$2,IF(ISNUMBER(I220),(I220+J220)*(N('Option A'!$E$14)+N('Option A'!$E$15)+IF(Scenario!$B$13="Gross",N('Option A'!$E$16),0))/12+((0+0)/12+IF(AND(H220&gt;=Scenario!$B$10,MOD(H220-Scenario!$B$10,Scenario!$B$18)=0),N('Option A'!$E$17)*N('Option A'!$E$18)+N('Option A'!$E$20),0)+IF(H220=1,N('Option A'!$E$17)*N('Option A'!$E$19)+N('Option A'!$E$21),0)+IF(H220=Scenario!$B$11,N('Option A'!$E$22),0)),"INSUFFICIENT FUNDS")))</f>
        <v/>
      </c>
      <c r="L220" s="6" t="str">
        <f>IF(H220&gt;Scenario!$B$11,"",IF(H$2&lt;&gt;"Ready",H$2,IF(ISNUMBER(I220),IF((I220+J220)*(1+Scenario!$B$12/12)-K220&lt;0,"INSUFFICIENT FUNDS",(I220+J220)*(1+Scenario!$B$12/12)-K220),"INSUFFICIENT FUNDS")))</f>
        <v/>
      </c>
      <c r="M220" s="6" t="str">
        <f>IF(H220&gt;Scenario!$B$11,"",IF(H$2&lt;&gt;"Ready",H$2,IF(ISNUMBER(L220),M219+K220,"INSUFFICIENT FUNDS")))</f>
        <v/>
      </c>
      <c r="N220" t="str">
        <f>IF(H220&gt;Scenario!$B$11,"",IF(H$2&lt;&gt;"Ready",H$2,IF(ISNUMBER(L220),"OK","INSUFFICIENT FUNDS")))</f>
        <v/>
      </c>
      <c r="O220">
        <v>216</v>
      </c>
      <c r="P220" s="6" t="str">
        <f>IF(O220&gt;Scenario!$B$11,"",IF(O$2&lt;&gt;"Ready",O$2,IF(U219="OK",S219,"INSUFFICIENT FUNDS")))</f>
        <v/>
      </c>
      <c r="Q220" s="6" t="str">
        <f>IF(O220&gt;Scenario!$B$11,"",IF(O$2&lt;&gt;"Ready",O$2,IF(ISNUMBER(P220),IF(AND(O220&gt;=Scenario!$B$10,MOD(O220-Scenario!$B$10,Scenario!$B$18)=0),Scenario!$B$8,0),"INSUFFICIENT FUNDS")))</f>
        <v/>
      </c>
      <c r="R220" s="6" t="str">
        <f>IF(O220&gt;Scenario!$B$11,"",IF(O$2&lt;&gt;"Ready",O$2,IF(ISNUMBER(P220),(P220+Q220)*(0+N('Option A'!$E$15)+IF(Scenario!$B$13="Gross",N('Option A'!$E$16),0))/12+((N('Option A'!$E$12)+N('Option A'!$E$13))/12+IF(AND(O220&gt;=Scenario!$B$10,MOD(O220-Scenario!$B$10,Scenario!$B$18)=0),N('Option A'!$E$17)*N('Option A'!$E$18)+N('Option A'!$E$20),0)+IF(O220=1,N('Option A'!$E$17)*N('Option A'!$E$19)+N('Option A'!$E$21),0)+IF(O220=Scenario!$B$11,N('Option A'!$E$22),0)),"INSUFFICIENT FUNDS")))</f>
        <v/>
      </c>
      <c r="S220" s="6" t="str">
        <f>IF(O220&gt;Scenario!$B$11,"",IF(O$2&lt;&gt;"Ready",O$2,IF(ISNUMBER(P220),IF((P220+Q220)*(1+Scenario!$B$12/12)-R220&lt;0,"INSUFFICIENT FUNDS",(P220+Q220)*(1+Scenario!$B$12/12)-R220),"INSUFFICIENT FUNDS")))</f>
        <v/>
      </c>
      <c r="T220" s="6" t="str">
        <f>IF(O220&gt;Scenario!$B$11,"",IF(O$2&lt;&gt;"Ready",O$2,IF(ISNUMBER(S220),T219+R220,"INSUFFICIENT FUNDS")))</f>
        <v/>
      </c>
      <c r="U220" t="str">
        <f>IF(O220&gt;Scenario!$B$11,"",IF(O$2&lt;&gt;"Ready",O$2,IF(ISNUMBER(S220),"OK","INSUFFICIENT FUNDS")))</f>
        <v/>
      </c>
      <c r="V220">
        <v>216</v>
      </c>
      <c r="W220" s="6" t="str">
        <f>IF(V220&gt;Scenario!$B$11,"",IF(V$2&lt;&gt;"Ready",V$2,IF(AB219="OK",Z219,"INSUFFICIENT FUNDS")))</f>
        <v/>
      </c>
      <c r="X220" s="6" t="str">
        <f>IF(V220&gt;Scenario!$B$11,"",IF(V$2&lt;&gt;"Ready",V$2,IF(ISNUMBER(W220),IF(AND(V220&gt;=Scenario!$B$10,MOD(V220-Scenario!$B$10,Scenario!$B$18)=0),Scenario!$B$8,0),"INSUFFICIENT FUNDS")))</f>
        <v/>
      </c>
      <c r="Y220" s="6" t="str">
        <f>IF(V220&gt;Scenario!$B$11,"",IF(V$2&lt;&gt;"Ready",V$2,IF(ISNUMBER(W220),(W220+X220)*(N('Option A'!$E$14)+N('Option A'!$E$15)+IF(Scenario!$B$13="Gross",N('Option A'!$E$16),0))/12+((N('Option A'!$E$12)+N('Option A'!$E$13))/12+IF(AND(V220&gt;=Scenario!$B$10,MOD(V220-Scenario!$B$10,Scenario!$B$18)=0),0*0+0,0)+IF(V220=1,0*0+0,0)+IF(V220=Scenario!$B$11,0,0)),"INSUFFICIENT FUNDS")))</f>
        <v/>
      </c>
      <c r="Z220" s="6" t="str">
        <f>IF(V220&gt;Scenario!$B$11,"",IF(V$2&lt;&gt;"Ready",V$2,IF(ISNUMBER(W220),IF((W220+X220)*(1+Scenario!$B$12/12)-Y220&lt;0,"INSUFFICIENT FUNDS",(W220+X220)*(1+Scenario!$B$12/12)-Y220),"INSUFFICIENT FUNDS")))</f>
        <v/>
      </c>
      <c r="AA220" s="6" t="str">
        <f>IF(V220&gt;Scenario!$B$11,"",IF(V$2&lt;&gt;"Ready",V$2,IF(ISNUMBER(Z220),AA219+Y220,"INSUFFICIENT FUNDS")))</f>
        <v/>
      </c>
      <c r="AB220" t="str">
        <f>IF(V220&gt;Scenario!$B$11,"",IF(V$2&lt;&gt;"Ready",V$2,IF(ISNUMBER(Z220),"OK","INSUFFICIENT FUNDS")))</f>
        <v/>
      </c>
      <c r="AC220">
        <v>216</v>
      </c>
      <c r="AD220" s="6" t="str">
        <f>IF(AC220&gt;Scenario!$B$11,"",IF(AC$2&lt;&gt;"Ready",AC$2,IF(AI219="OK",AG219,"INSUFFICIENT FUNDS")))</f>
        <v/>
      </c>
      <c r="AE220" s="6" t="str">
        <f>IF(AC220&gt;Scenario!$B$11,"",IF(AC$2&lt;&gt;"Ready",AC$2,IF(ISNUMBER(AD220),IF(AND(AC220&gt;=Scenario!$B$10,MOD(AC220-Scenario!$B$10,Scenario!$B$18)=0),Scenario!$B$8,0),"INSUFFICIENT FUNDS")))</f>
        <v/>
      </c>
      <c r="AF220" s="6" t="str">
        <f>IF(AC220&gt;Scenario!$B$11,"",IF(AC$2&lt;&gt;"Ready",AC$2,IF(ISNUMBER(AD220),(AD220+AE220)*(N('Option A'!$E$14)+N('Option A'!$E$15)+IF(Scenario!$B$13="Gross",0,0))/12+((N('Option A'!$E$12)+N('Option A'!$E$13))/12+IF(AND(AC220&gt;=Scenario!$B$10,MOD(AC220-Scenario!$B$10,Scenario!$B$18)=0),N('Option A'!$E$17)*N('Option A'!$E$18)+N('Option A'!$E$20),0)+IF(AC220=1,N('Option A'!$E$17)*N('Option A'!$E$19)+N('Option A'!$E$21),0)+IF(AC220=Scenario!$B$11,N('Option A'!$E$22),0)),"INSUFFICIENT FUNDS")))</f>
        <v/>
      </c>
      <c r="AG220" s="6" t="str">
        <f>IF(AC220&gt;Scenario!$B$11,"",IF(AC$2&lt;&gt;"Ready",AC$2,IF(ISNUMBER(AD220),IF((AD220+AE220)*(1+Scenario!$B$12/12)-AF220&lt;0,"INSUFFICIENT FUNDS",(AD220+AE220)*(1+Scenario!$B$12/12)-AF220),"INSUFFICIENT FUNDS")))</f>
        <v/>
      </c>
      <c r="AH220" s="6" t="str">
        <f>IF(AC220&gt;Scenario!$B$11,"",IF(AC$2&lt;&gt;"Ready",AC$2,IF(ISNUMBER(AG220),AH219+AF220,"INSUFFICIENT FUNDS")))</f>
        <v/>
      </c>
      <c r="AI220" t="str">
        <f>IF(AC220&gt;Scenario!$B$11,"",IF(AC$2&lt;&gt;"Ready",AC$2,IF(ISNUMBER(AG220),"OK","INSUFFICIENT FUNDS")))</f>
        <v/>
      </c>
      <c r="AJ220">
        <v>216</v>
      </c>
      <c r="AK220" s="6" t="str">
        <f>IF(AJ220&gt;Scenario!$B$11,"",IF(AJ$2&lt;&gt;"Ready",AJ$2,IF(AP219="OK",AN219,"INSUFFICIENT FUNDS")))</f>
        <v/>
      </c>
      <c r="AL220" s="6" t="str">
        <f>IF(AJ220&gt;Scenario!$B$11,"",IF(AJ$2&lt;&gt;"Ready",AJ$2,IF(ISNUMBER(AK220),IF(AND(AJ220&gt;=Scenario!$B$10,MOD(AJ220-Scenario!$B$10,Scenario!$B$18)=0),Scenario!$B$8,0),"INSUFFICIENT FUNDS")))</f>
        <v/>
      </c>
      <c r="AM220" s="6" t="str">
        <f>IF(AJ220&gt;Scenario!$B$11,"",IF(AJ$2&lt;&gt;"Ready",AJ$2,IF(ISNUMBER(AK220),(AK220+AL220)*(0+0+IF(Scenario!$B$13="Gross",0,0))/12+((0+0)/12+IF(AND(AJ220&gt;=Scenario!$B$10,MOD(AJ220-Scenario!$B$10,Scenario!$B$18)=0),0*0+0,0)+IF(AJ220=1,0*0+0,0)+IF(AJ220=Scenario!$B$11,0,0)),"INSUFFICIENT FUNDS")))</f>
        <v/>
      </c>
      <c r="AN220" s="6" t="str">
        <f>IF(AJ220&gt;Scenario!$B$11,"",IF(AJ$2&lt;&gt;"Ready",AJ$2,IF(ISNUMBER(AK220),IF((AK220+AL220)*(1+Scenario!$B$12/12)-AM220&lt;0,"INSUFFICIENT FUNDS",(AK220+AL220)*(1+Scenario!$B$12/12)-AM220),"INSUFFICIENT FUNDS")))</f>
        <v/>
      </c>
      <c r="AO220" s="6" t="str">
        <f>IF(AJ220&gt;Scenario!$B$11,"",IF(AJ$2&lt;&gt;"Ready",AJ$2,IF(ISNUMBER(AN220),AO219+AM220,"INSUFFICIENT FUNDS")))</f>
        <v/>
      </c>
      <c r="AP220" t="str">
        <f>IF(AJ220&gt;Scenario!$B$11,"",IF(AJ$2&lt;&gt;"Ready",AJ$2,IF(ISNUMBER(AN220),"OK","INSUFFICIENT FUNDS")))</f>
        <v/>
      </c>
    </row>
    <row r="221" spans="1:42" ht="32.1" customHeight="1" x14ac:dyDescent="0.2">
      <c r="A221">
        <v>217</v>
      </c>
      <c r="B221" s="6" t="str">
        <f>IF(A221&gt;Scenario!$B$11,"",IF(A$2&lt;&gt;"Ready",A$2,IF(G220="OK",E220,"INSUFFICIENT FUNDS")))</f>
        <v/>
      </c>
      <c r="C221" s="6" t="str">
        <f>IF(A221&gt;Scenario!$B$11,"",IF(A$2&lt;&gt;"Ready",A$2,IF(ISNUMBER(B221),IF(AND(A221&gt;=Scenario!$B$10,MOD(A221-Scenario!$B$10,Scenario!$B$18)=0),Scenario!$B$8,0),"INSUFFICIENT FUNDS")))</f>
        <v/>
      </c>
      <c r="D221" s="6" t="str">
        <f>IF(A221&gt;Scenario!$B$11,"",IF(A$2&lt;&gt;"Ready",A$2,IF(ISNUMBER(B221),(B221+C221)*(N('Option A'!$E$14)+N('Option A'!$E$15)+IF(Scenario!$B$13="Gross",N('Option A'!$E$16),0))/12+((N('Option A'!$E$12)+N('Option A'!$E$13))/12+IF(AND(A221&gt;=Scenario!$B$10,MOD(A221-Scenario!$B$10,Scenario!$B$18)=0),N('Option A'!$E$17)*N('Option A'!$E$18)+N('Option A'!$E$20),0)+IF(A221=1,N('Option A'!$E$17)*N('Option A'!$E$19)+N('Option A'!$E$21),0)+IF(A221=Scenario!$B$11,N('Option A'!$E$22),0)),"INSUFFICIENT FUNDS")))</f>
        <v/>
      </c>
      <c r="E221" s="6" t="str">
        <f>IF(A221&gt;Scenario!$B$11,"",IF(A$2&lt;&gt;"Ready",A$2,IF(ISNUMBER(B221),IF((B221+C221)*(1+Scenario!$B$12/12)-D221&lt;0,"INSUFFICIENT FUNDS",(B221+C221)*(1+Scenario!$B$12/12)-D221),"INSUFFICIENT FUNDS")))</f>
        <v/>
      </c>
      <c r="F221" s="6" t="str">
        <f>IF(A221&gt;Scenario!$B$11,"",IF(A$2&lt;&gt;"Ready",A$2,IF(ISNUMBER(E221),F220+D221,"INSUFFICIENT FUNDS")))</f>
        <v/>
      </c>
      <c r="G221" t="str">
        <f>IF(A221&gt;Scenario!$B$11,"",IF(A$2&lt;&gt;"Ready",A$2,IF(ISNUMBER(E221),"OK","INSUFFICIENT FUNDS")))</f>
        <v/>
      </c>
      <c r="H221">
        <v>217</v>
      </c>
      <c r="I221" s="6" t="str">
        <f>IF(H221&gt;Scenario!$B$11,"",IF(H$2&lt;&gt;"Ready",H$2,IF(N220="OK",L220,"INSUFFICIENT FUNDS")))</f>
        <v/>
      </c>
      <c r="J221" s="6" t="str">
        <f>IF(H221&gt;Scenario!$B$11,"",IF(H$2&lt;&gt;"Ready",H$2,IF(ISNUMBER(I221),IF(AND(H221&gt;=Scenario!$B$10,MOD(H221-Scenario!$B$10,Scenario!$B$18)=0),Scenario!$B$8,0),"INSUFFICIENT FUNDS")))</f>
        <v/>
      </c>
      <c r="K221" s="6" t="str">
        <f>IF(H221&gt;Scenario!$B$11,"",IF(H$2&lt;&gt;"Ready",H$2,IF(ISNUMBER(I221),(I221+J221)*(N('Option A'!$E$14)+N('Option A'!$E$15)+IF(Scenario!$B$13="Gross",N('Option A'!$E$16),0))/12+((0+0)/12+IF(AND(H221&gt;=Scenario!$B$10,MOD(H221-Scenario!$B$10,Scenario!$B$18)=0),N('Option A'!$E$17)*N('Option A'!$E$18)+N('Option A'!$E$20),0)+IF(H221=1,N('Option A'!$E$17)*N('Option A'!$E$19)+N('Option A'!$E$21),0)+IF(H221=Scenario!$B$11,N('Option A'!$E$22),0)),"INSUFFICIENT FUNDS")))</f>
        <v/>
      </c>
      <c r="L221" s="6" t="str">
        <f>IF(H221&gt;Scenario!$B$11,"",IF(H$2&lt;&gt;"Ready",H$2,IF(ISNUMBER(I221),IF((I221+J221)*(1+Scenario!$B$12/12)-K221&lt;0,"INSUFFICIENT FUNDS",(I221+J221)*(1+Scenario!$B$12/12)-K221),"INSUFFICIENT FUNDS")))</f>
        <v/>
      </c>
      <c r="M221" s="6" t="str">
        <f>IF(H221&gt;Scenario!$B$11,"",IF(H$2&lt;&gt;"Ready",H$2,IF(ISNUMBER(L221),M220+K221,"INSUFFICIENT FUNDS")))</f>
        <v/>
      </c>
      <c r="N221" t="str">
        <f>IF(H221&gt;Scenario!$B$11,"",IF(H$2&lt;&gt;"Ready",H$2,IF(ISNUMBER(L221),"OK","INSUFFICIENT FUNDS")))</f>
        <v/>
      </c>
      <c r="O221">
        <v>217</v>
      </c>
      <c r="P221" s="6" t="str">
        <f>IF(O221&gt;Scenario!$B$11,"",IF(O$2&lt;&gt;"Ready",O$2,IF(U220="OK",S220,"INSUFFICIENT FUNDS")))</f>
        <v/>
      </c>
      <c r="Q221" s="6" t="str">
        <f>IF(O221&gt;Scenario!$B$11,"",IF(O$2&lt;&gt;"Ready",O$2,IF(ISNUMBER(P221),IF(AND(O221&gt;=Scenario!$B$10,MOD(O221-Scenario!$B$10,Scenario!$B$18)=0),Scenario!$B$8,0),"INSUFFICIENT FUNDS")))</f>
        <v/>
      </c>
      <c r="R221" s="6" t="str">
        <f>IF(O221&gt;Scenario!$B$11,"",IF(O$2&lt;&gt;"Ready",O$2,IF(ISNUMBER(P221),(P221+Q221)*(0+N('Option A'!$E$15)+IF(Scenario!$B$13="Gross",N('Option A'!$E$16),0))/12+((N('Option A'!$E$12)+N('Option A'!$E$13))/12+IF(AND(O221&gt;=Scenario!$B$10,MOD(O221-Scenario!$B$10,Scenario!$B$18)=0),N('Option A'!$E$17)*N('Option A'!$E$18)+N('Option A'!$E$20),0)+IF(O221=1,N('Option A'!$E$17)*N('Option A'!$E$19)+N('Option A'!$E$21),0)+IF(O221=Scenario!$B$11,N('Option A'!$E$22),0)),"INSUFFICIENT FUNDS")))</f>
        <v/>
      </c>
      <c r="S221" s="6" t="str">
        <f>IF(O221&gt;Scenario!$B$11,"",IF(O$2&lt;&gt;"Ready",O$2,IF(ISNUMBER(P221),IF((P221+Q221)*(1+Scenario!$B$12/12)-R221&lt;0,"INSUFFICIENT FUNDS",(P221+Q221)*(1+Scenario!$B$12/12)-R221),"INSUFFICIENT FUNDS")))</f>
        <v/>
      </c>
      <c r="T221" s="6" t="str">
        <f>IF(O221&gt;Scenario!$B$11,"",IF(O$2&lt;&gt;"Ready",O$2,IF(ISNUMBER(S221),T220+R221,"INSUFFICIENT FUNDS")))</f>
        <v/>
      </c>
      <c r="U221" t="str">
        <f>IF(O221&gt;Scenario!$B$11,"",IF(O$2&lt;&gt;"Ready",O$2,IF(ISNUMBER(S221),"OK","INSUFFICIENT FUNDS")))</f>
        <v/>
      </c>
      <c r="V221">
        <v>217</v>
      </c>
      <c r="W221" s="6" t="str">
        <f>IF(V221&gt;Scenario!$B$11,"",IF(V$2&lt;&gt;"Ready",V$2,IF(AB220="OK",Z220,"INSUFFICIENT FUNDS")))</f>
        <v/>
      </c>
      <c r="X221" s="6" t="str">
        <f>IF(V221&gt;Scenario!$B$11,"",IF(V$2&lt;&gt;"Ready",V$2,IF(ISNUMBER(W221),IF(AND(V221&gt;=Scenario!$B$10,MOD(V221-Scenario!$B$10,Scenario!$B$18)=0),Scenario!$B$8,0),"INSUFFICIENT FUNDS")))</f>
        <v/>
      </c>
      <c r="Y221" s="6" t="str">
        <f>IF(V221&gt;Scenario!$B$11,"",IF(V$2&lt;&gt;"Ready",V$2,IF(ISNUMBER(W221),(W221+X221)*(N('Option A'!$E$14)+N('Option A'!$E$15)+IF(Scenario!$B$13="Gross",N('Option A'!$E$16),0))/12+((N('Option A'!$E$12)+N('Option A'!$E$13))/12+IF(AND(V221&gt;=Scenario!$B$10,MOD(V221-Scenario!$B$10,Scenario!$B$18)=0),0*0+0,0)+IF(V221=1,0*0+0,0)+IF(V221=Scenario!$B$11,0,0)),"INSUFFICIENT FUNDS")))</f>
        <v/>
      </c>
      <c r="Z221" s="6" t="str">
        <f>IF(V221&gt;Scenario!$B$11,"",IF(V$2&lt;&gt;"Ready",V$2,IF(ISNUMBER(W221),IF((W221+X221)*(1+Scenario!$B$12/12)-Y221&lt;0,"INSUFFICIENT FUNDS",(W221+X221)*(1+Scenario!$B$12/12)-Y221),"INSUFFICIENT FUNDS")))</f>
        <v/>
      </c>
      <c r="AA221" s="6" t="str">
        <f>IF(V221&gt;Scenario!$B$11,"",IF(V$2&lt;&gt;"Ready",V$2,IF(ISNUMBER(Z221),AA220+Y221,"INSUFFICIENT FUNDS")))</f>
        <v/>
      </c>
      <c r="AB221" t="str">
        <f>IF(V221&gt;Scenario!$B$11,"",IF(V$2&lt;&gt;"Ready",V$2,IF(ISNUMBER(Z221),"OK","INSUFFICIENT FUNDS")))</f>
        <v/>
      </c>
      <c r="AC221">
        <v>217</v>
      </c>
      <c r="AD221" s="6" t="str">
        <f>IF(AC221&gt;Scenario!$B$11,"",IF(AC$2&lt;&gt;"Ready",AC$2,IF(AI220="OK",AG220,"INSUFFICIENT FUNDS")))</f>
        <v/>
      </c>
      <c r="AE221" s="6" t="str">
        <f>IF(AC221&gt;Scenario!$B$11,"",IF(AC$2&lt;&gt;"Ready",AC$2,IF(ISNUMBER(AD221),IF(AND(AC221&gt;=Scenario!$B$10,MOD(AC221-Scenario!$B$10,Scenario!$B$18)=0),Scenario!$B$8,0),"INSUFFICIENT FUNDS")))</f>
        <v/>
      </c>
      <c r="AF221" s="6" t="str">
        <f>IF(AC221&gt;Scenario!$B$11,"",IF(AC$2&lt;&gt;"Ready",AC$2,IF(ISNUMBER(AD221),(AD221+AE221)*(N('Option A'!$E$14)+N('Option A'!$E$15)+IF(Scenario!$B$13="Gross",0,0))/12+((N('Option A'!$E$12)+N('Option A'!$E$13))/12+IF(AND(AC221&gt;=Scenario!$B$10,MOD(AC221-Scenario!$B$10,Scenario!$B$18)=0),N('Option A'!$E$17)*N('Option A'!$E$18)+N('Option A'!$E$20),0)+IF(AC221=1,N('Option A'!$E$17)*N('Option A'!$E$19)+N('Option A'!$E$21),0)+IF(AC221=Scenario!$B$11,N('Option A'!$E$22),0)),"INSUFFICIENT FUNDS")))</f>
        <v/>
      </c>
      <c r="AG221" s="6" t="str">
        <f>IF(AC221&gt;Scenario!$B$11,"",IF(AC$2&lt;&gt;"Ready",AC$2,IF(ISNUMBER(AD221),IF((AD221+AE221)*(1+Scenario!$B$12/12)-AF221&lt;0,"INSUFFICIENT FUNDS",(AD221+AE221)*(1+Scenario!$B$12/12)-AF221),"INSUFFICIENT FUNDS")))</f>
        <v/>
      </c>
      <c r="AH221" s="6" t="str">
        <f>IF(AC221&gt;Scenario!$B$11,"",IF(AC$2&lt;&gt;"Ready",AC$2,IF(ISNUMBER(AG221),AH220+AF221,"INSUFFICIENT FUNDS")))</f>
        <v/>
      </c>
      <c r="AI221" t="str">
        <f>IF(AC221&gt;Scenario!$B$11,"",IF(AC$2&lt;&gt;"Ready",AC$2,IF(ISNUMBER(AG221),"OK","INSUFFICIENT FUNDS")))</f>
        <v/>
      </c>
      <c r="AJ221">
        <v>217</v>
      </c>
      <c r="AK221" s="6" t="str">
        <f>IF(AJ221&gt;Scenario!$B$11,"",IF(AJ$2&lt;&gt;"Ready",AJ$2,IF(AP220="OK",AN220,"INSUFFICIENT FUNDS")))</f>
        <v/>
      </c>
      <c r="AL221" s="6" t="str">
        <f>IF(AJ221&gt;Scenario!$B$11,"",IF(AJ$2&lt;&gt;"Ready",AJ$2,IF(ISNUMBER(AK221),IF(AND(AJ221&gt;=Scenario!$B$10,MOD(AJ221-Scenario!$B$10,Scenario!$B$18)=0),Scenario!$B$8,0),"INSUFFICIENT FUNDS")))</f>
        <v/>
      </c>
      <c r="AM221" s="6" t="str">
        <f>IF(AJ221&gt;Scenario!$B$11,"",IF(AJ$2&lt;&gt;"Ready",AJ$2,IF(ISNUMBER(AK221),(AK221+AL221)*(0+0+IF(Scenario!$B$13="Gross",0,0))/12+((0+0)/12+IF(AND(AJ221&gt;=Scenario!$B$10,MOD(AJ221-Scenario!$B$10,Scenario!$B$18)=0),0*0+0,0)+IF(AJ221=1,0*0+0,0)+IF(AJ221=Scenario!$B$11,0,0)),"INSUFFICIENT FUNDS")))</f>
        <v/>
      </c>
      <c r="AN221" s="6" t="str">
        <f>IF(AJ221&gt;Scenario!$B$11,"",IF(AJ$2&lt;&gt;"Ready",AJ$2,IF(ISNUMBER(AK221),IF((AK221+AL221)*(1+Scenario!$B$12/12)-AM221&lt;0,"INSUFFICIENT FUNDS",(AK221+AL221)*(1+Scenario!$B$12/12)-AM221),"INSUFFICIENT FUNDS")))</f>
        <v/>
      </c>
      <c r="AO221" s="6" t="str">
        <f>IF(AJ221&gt;Scenario!$B$11,"",IF(AJ$2&lt;&gt;"Ready",AJ$2,IF(ISNUMBER(AN221),AO220+AM221,"INSUFFICIENT FUNDS")))</f>
        <v/>
      </c>
      <c r="AP221" t="str">
        <f>IF(AJ221&gt;Scenario!$B$11,"",IF(AJ$2&lt;&gt;"Ready",AJ$2,IF(ISNUMBER(AN221),"OK","INSUFFICIENT FUNDS")))</f>
        <v/>
      </c>
    </row>
    <row r="222" spans="1:42" ht="32.1" customHeight="1" x14ac:dyDescent="0.2">
      <c r="A222">
        <v>218</v>
      </c>
      <c r="B222" s="6" t="str">
        <f>IF(A222&gt;Scenario!$B$11,"",IF(A$2&lt;&gt;"Ready",A$2,IF(G221="OK",E221,"INSUFFICIENT FUNDS")))</f>
        <v/>
      </c>
      <c r="C222" s="6" t="str">
        <f>IF(A222&gt;Scenario!$B$11,"",IF(A$2&lt;&gt;"Ready",A$2,IF(ISNUMBER(B222),IF(AND(A222&gt;=Scenario!$B$10,MOD(A222-Scenario!$B$10,Scenario!$B$18)=0),Scenario!$B$8,0),"INSUFFICIENT FUNDS")))</f>
        <v/>
      </c>
      <c r="D222" s="6" t="str">
        <f>IF(A222&gt;Scenario!$B$11,"",IF(A$2&lt;&gt;"Ready",A$2,IF(ISNUMBER(B222),(B222+C222)*(N('Option A'!$E$14)+N('Option A'!$E$15)+IF(Scenario!$B$13="Gross",N('Option A'!$E$16),0))/12+((N('Option A'!$E$12)+N('Option A'!$E$13))/12+IF(AND(A222&gt;=Scenario!$B$10,MOD(A222-Scenario!$B$10,Scenario!$B$18)=0),N('Option A'!$E$17)*N('Option A'!$E$18)+N('Option A'!$E$20),0)+IF(A222=1,N('Option A'!$E$17)*N('Option A'!$E$19)+N('Option A'!$E$21),0)+IF(A222=Scenario!$B$11,N('Option A'!$E$22),0)),"INSUFFICIENT FUNDS")))</f>
        <v/>
      </c>
      <c r="E222" s="6" t="str">
        <f>IF(A222&gt;Scenario!$B$11,"",IF(A$2&lt;&gt;"Ready",A$2,IF(ISNUMBER(B222),IF((B222+C222)*(1+Scenario!$B$12/12)-D222&lt;0,"INSUFFICIENT FUNDS",(B222+C222)*(1+Scenario!$B$12/12)-D222),"INSUFFICIENT FUNDS")))</f>
        <v/>
      </c>
      <c r="F222" s="6" t="str">
        <f>IF(A222&gt;Scenario!$B$11,"",IF(A$2&lt;&gt;"Ready",A$2,IF(ISNUMBER(E222),F221+D222,"INSUFFICIENT FUNDS")))</f>
        <v/>
      </c>
      <c r="G222" t="str">
        <f>IF(A222&gt;Scenario!$B$11,"",IF(A$2&lt;&gt;"Ready",A$2,IF(ISNUMBER(E222),"OK","INSUFFICIENT FUNDS")))</f>
        <v/>
      </c>
      <c r="H222">
        <v>218</v>
      </c>
      <c r="I222" s="6" t="str">
        <f>IF(H222&gt;Scenario!$B$11,"",IF(H$2&lt;&gt;"Ready",H$2,IF(N221="OK",L221,"INSUFFICIENT FUNDS")))</f>
        <v/>
      </c>
      <c r="J222" s="6" t="str">
        <f>IF(H222&gt;Scenario!$B$11,"",IF(H$2&lt;&gt;"Ready",H$2,IF(ISNUMBER(I222),IF(AND(H222&gt;=Scenario!$B$10,MOD(H222-Scenario!$B$10,Scenario!$B$18)=0),Scenario!$B$8,0),"INSUFFICIENT FUNDS")))</f>
        <v/>
      </c>
      <c r="K222" s="6" t="str">
        <f>IF(H222&gt;Scenario!$B$11,"",IF(H$2&lt;&gt;"Ready",H$2,IF(ISNUMBER(I222),(I222+J222)*(N('Option A'!$E$14)+N('Option A'!$E$15)+IF(Scenario!$B$13="Gross",N('Option A'!$E$16),0))/12+((0+0)/12+IF(AND(H222&gt;=Scenario!$B$10,MOD(H222-Scenario!$B$10,Scenario!$B$18)=0),N('Option A'!$E$17)*N('Option A'!$E$18)+N('Option A'!$E$20),0)+IF(H222=1,N('Option A'!$E$17)*N('Option A'!$E$19)+N('Option A'!$E$21),0)+IF(H222=Scenario!$B$11,N('Option A'!$E$22),0)),"INSUFFICIENT FUNDS")))</f>
        <v/>
      </c>
      <c r="L222" s="6" t="str">
        <f>IF(H222&gt;Scenario!$B$11,"",IF(H$2&lt;&gt;"Ready",H$2,IF(ISNUMBER(I222),IF((I222+J222)*(1+Scenario!$B$12/12)-K222&lt;0,"INSUFFICIENT FUNDS",(I222+J222)*(1+Scenario!$B$12/12)-K222),"INSUFFICIENT FUNDS")))</f>
        <v/>
      </c>
      <c r="M222" s="6" t="str">
        <f>IF(H222&gt;Scenario!$B$11,"",IF(H$2&lt;&gt;"Ready",H$2,IF(ISNUMBER(L222),M221+K222,"INSUFFICIENT FUNDS")))</f>
        <v/>
      </c>
      <c r="N222" t="str">
        <f>IF(H222&gt;Scenario!$B$11,"",IF(H$2&lt;&gt;"Ready",H$2,IF(ISNUMBER(L222),"OK","INSUFFICIENT FUNDS")))</f>
        <v/>
      </c>
      <c r="O222">
        <v>218</v>
      </c>
      <c r="P222" s="6" t="str">
        <f>IF(O222&gt;Scenario!$B$11,"",IF(O$2&lt;&gt;"Ready",O$2,IF(U221="OK",S221,"INSUFFICIENT FUNDS")))</f>
        <v/>
      </c>
      <c r="Q222" s="6" t="str">
        <f>IF(O222&gt;Scenario!$B$11,"",IF(O$2&lt;&gt;"Ready",O$2,IF(ISNUMBER(P222),IF(AND(O222&gt;=Scenario!$B$10,MOD(O222-Scenario!$B$10,Scenario!$B$18)=0),Scenario!$B$8,0),"INSUFFICIENT FUNDS")))</f>
        <v/>
      </c>
      <c r="R222" s="6" t="str">
        <f>IF(O222&gt;Scenario!$B$11,"",IF(O$2&lt;&gt;"Ready",O$2,IF(ISNUMBER(P222),(P222+Q222)*(0+N('Option A'!$E$15)+IF(Scenario!$B$13="Gross",N('Option A'!$E$16),0))/12+((N('Option A'!$E$12)+N('Option A'!$E$13))/12+IF(AND(O222&gt;=Scenario!$B$10,MOD(O222-Scenario!$B$10,Scenario!$B$18)=0),N('Option A'!$E$17)*N('Option A'!$E$18)+N('Option A'!$E$20),0)+IF(O222=1,N('Option A'!$E$17)*N('Option A'!$E$19)+N('Option A'!$E$21),0)+IF(O222=Scenario!$B$11,N('Option A'!$E$22),0)),"INSUFFICIENT FUNDS")))</f>
        <v/>
      </c>
      <c r="S222" s="6" t="str">
        <f>IF(O222&gt;Scenario!$B$11,"",IF(O$2&lt;&gt;"Ready",O$2,IF(ISNUMBER(P222),IF((P222+Q222)*(1+Scenario!$B$12/12)-R222&lt;0,"INSUFFICIENT FUNDS",(P222+Q222)*(1+Scenario!$B$12/12)-R222),"INSUFFICIENT FUNDS")))</f>
        <v/>
      </c>
      <c r="T222" s="6" t="str">
        <f>IF(O222&gt;Scenario!$B$11,"",IF(O$2&lt;&gt;"Ready",O$2,IF(ISNUMBER(S222),T221+R222,"INSUFFICIENT FUNDS")))</f>
        <v/>
      </c>
      <c r="U222" t="str">
        <f>IF(O222&gt;Scenario!$B$11,"",IF(O$2&lt;&gt;"Ready",O$2,IF(ISNUMBER(S222),"OK","INSUFFICIENT FUNDS")))</f>
        <v/>
      </c>
      <c r="V222">
        <v>218</v>
      </c>
      <c r="W222" s="6" t="str">
        <f>IF(V222&gt;Scenario!$B$11,"",IF(V$2&lt;&gt;"Ready",V$2,IF(AB221="OK",Z221,"INSUFFICIENT FUNDS")))</f>
        <v/>
      </c>
      <c r="X222" s="6" t="str">
        <f>IF(V222&gt;Scenario!$B$11,"",IF(V$2&lt;&gt;"Ready",V$2,IF(ISNUMBER(W222),IF(AND(V222&gt;=Scenario!$B$10,MOD(V222-Scenario!$B$10,Scenario!$B$18)=0),Scenario!$B$8,0),"INSUFFICIENT FUNDS")))</f>
        <v/>
      </c>
      <c r="Y222" s="6" t="str">
        <f>IF(V222&gt;Scenario!$B$11,"",IF(V$2&lt;&gt;"Ready",V$2,IF(ISNUMBER(W222),(W222+X222)*(N('Option A'!$E$14)+N('Option A'!$E$15)+IF(Scenario!$B$13="Gross",N('Option A'!$E$16),0))/12+((N('Option A'!$E$12)+N('Option A'!$E$13))/12+IF(AND(V222&gt;=Scenario!$B$10,MOD(V222-Scenario!$B$10,Scenario!$B$18)=0),0*0+0,0)+IF(V222=1,0*0+0,0)+IF(V222=Scenario!$B$11,0,0)),"INSUFFICIENT FUNDS")))</f>
        <v/>
      </c>
      <c r="Z222" s="6" t="str">
        <f>IF(V222&gt;Scenario!$B$11,"",IF(V$2&lt;&gt;"Ready",V$2,IF(ISNUMBER(W222),IF((W222+X222)*(1+Scenario!$B$12/12)-Y222&lt;0,"INSUFFICIENT FUNDS",(W222+X222)*(1+Scenario!$B$12/12)-Y222),"INSUFFICIENT FUNDS")))</f>
        <v/>
      </c>
      <c r="AA222" s="6" t="str">
        <f>IF(V222&gt;Scenario!$B$11,"",IF(V$2&lt;&gt;"Ready",V$2,IF(ISNUMBER(Z222),AA221+Y222,"INSUFFICIENT FUNDS")))</f>
        <v/>
      </c>
      <c r="AB222" t="str">
        <f>IF(V222&gt;Scenario!$B$11,"",IF(V$2&lt;&gt;"Ready",V$2,IF(ISNUMBER(Z222),"OK","INSUFFICIENT FUNDS")))</f>
        <v/>
      </c>
      <c r="AC222">
        <v>218</v>
      </c>
      <c r="AD222" s="6" t="str">
        <f>IF(AC222&gt;Scenario!$B$11,"",IF(AC$2&lt;&gt;"Ready",AC$2,IF(AI221="OK",AG221,"INSUFFICIENT FUNDS")))</f>
        <v/>
      </c>
      <c r="AE222" s="6" t="str">
        <f>IF(AC222&gt;Scenario!$B$11,"",IF(AC$2&lt;&gt;"Ready",AC$2,IF(ISNUMBER(AD222),IF(AND(AC222&gt;=Scenario!$B$10,MOD(AC222-Scenario!$B$10,Scenario!$B$18)=0),Scenario!$B$8,0),"INSUFFICIENT FUNDS")))</f>
        <v/>
      </c>
      <c r="AF222" s="6" t="str">
        <f>IF(AC222&gt;Scenario!$B$11,"",IF(AC$2&lt;&gt;"Ready",AC$2,IF(ISNUMBER(AD222),(AD222+AE222)*(N('Option A'!$E$14)+N('Option A'!$E$15)+IF(Scenario!$B$13="Gross",0,0))/12+((N('Option A'!$E$12)+N('Option A'!$E$13))/12+IF(AND(AC222&gt;=Scenario!$B$10,MOD(AC222-Scenario!$B$10,Scenario!$B$18)=0),N('Option A'!$E$17)*N('Option A'!$E$18)+N('Option A'!$E$20),0)+IF(AC222=1,N('Option A'!$E$17)*N('Option A'!$E$19)+N('Option A'!$E$21),0)+IF(AC222=Scenario!$B$11,N('Option A'!$E$22),0)),"INSUFFICIENT FUNDS")))</f>
        <v/>
      </c>
      <c r="AG222" s="6" t="str">
        <f>IF(AC222&gt;Scenario!$B$11,"",IF(AC$2&lt;&gt;"Ready",AC$2,IF(ISNUMBER(AD222),IF((AD222+AE222)*(1+Scenario!$B$12/12)-AF222&lt;0,"INSUFFICIENT FUNDS",(AD222+AE222)*(1+Scenario!$B$12/12)-AF222),"INSUFFICIENT FUNDS")))</f>
        <v/>
      </c>
      <c r="AH222" s="6" t="str">
        <f>IF(AC222&gt;Scenario!$B$11,"",IF(AC$2&lt;&gt;"Ready",AC$2,IF(ISNUMBER(AG222),AH221+AF222,"INSUFFICIENT FUNDS")))</f>
        <v/>
      </c>
      <c r="AI222" t="str">
        <f>IF(AC222&gt;Scenario!$B$11,"",IF(AC$2&lt;&gt;"Ready",AC$2,IF(ISNUMBER(AG222),"OK","INSUFFICIENT FUNDS")))</f>
        <v/>
      </c>
      <c r="AJ222">
        <v>218</v>
      </c>
      <c r="AK222" s="6" t="str">
        <f>IF(AJ222&gt;Scenario!$B$11,"",IF(AJ$2&lt;&gt;"Ready",AJ$2,IF(AP221="OK",AN221,"INSUFFICIENT FUNDS")))</f>
        <v/>
      </c>
      <c r="AL222" s="6" t="str">
        <f>IF(AJ222&gt;Scenario!$B$11,"",IF(AJ$2&lt;&gt;"Ready",AJ$2,IF(ISNUMBER(AK222),IF(AND(AJ222&gt;=Scenario!$B$10,MOD(AJ222-Scenario!$B$10,Scenario!$B$18)=0),Scenario!$B$8,0),"INSUFFICIENT FUNDS")))</f>
        <v/>
      </c>
      <c r="AM222" s="6" t="str">
        <f>IF(AJ222&gt;Scenario!$B$11,"",IF(AJ$2&lt;&gt;"Ready",AJ$2,IF(ISNUMBER(AK222),(AK222+AL222)*(0+0+IF(Scenario!$B$13="Gross",0,0))/12+((0+0)/12+IF(AND(AJ222&gt;=Scenario!$B$10,MOD(AJ222-Scenario!$B$10,Scenario!$B$18)=0),0*0+0,0)+IF(AJ222=1,0*0+0,0)+IF(AJ222=Scenario!$B$11,0,0)),"INSUFFICIENT FUNDS")))</f>
        <v/>
      </c>
      <c r="AN222" s="6" t="str">
        <f>IF(AJ222&gt;Scenario!$B$11,"",IF(AJ$2&lt;&gt;"Ready",AJ$2,IF(ISNUMBER(AK222),IF((AK222+AL222)*(1+Scenario!$B$12/12)-AM222&lt;0,"INSUFFICIENT FUNDS",(AK222+AL222)*(1+Scenario!$B$12/12)-AM222),"INSUFFICIENT FUNDS")))</f>
        <v/>
      </c>
      <c r="AO222" s="6" t="str">
        <f>IF(AJ222&gt;Scenario!$B$11,"",IF(AJ$2&lt;&gt;"Ready",AJ$2,IF(ISNUMBER(AN222),AO221+AM222,"INSUFFICIENT FUNDS")))</f>
        <v/>
      </c>
      <c r="AP222" t="str">
        <f>IF(AJ222&gt;Scenario!$B$11,"",IF(AJ$2&lt;&gt;"Ready",AJ$2,IF(ISNUMBER(AN222),"OK","INSUFFICIENT FUNDS")))</f>
        <v/>
      </c>
    </row>
    <row r="223" spans="1:42" ht="32.1" customHeight="1" x14ac:dyDescent="0.2">
      <c r="A223">
        <v>219</v>
      </c>
      <c r="B223" s="6" t="str">
        <f>IF(A223&gt;Scenario!$B$11,"",IF(A$2&lt;&gt;"Ready",A$2,IF(G222="OK",E222,"INSUFFICIENT FUNDS")))</f>
        <v/>
      </c>
      <c r="C223" s="6" t="str">
        <f>IF(A223&gt;Scenario!$B$11,"",IF(A$2&lt;&gt;"Ready",A$2,IF(ISNUMBER(B223),IF(AND(A223&gt;=Scenario!$B$10,MOD(A223-Scenario!$B$10,Scenario!$B$18)=0),Scenario!$B$8,0),"INSUFFICIENT FUNDS")))</f>
        <v/>
      </c>
      <c r="D223" s="6" t="str">
        <f>IF(A223&gt;Scenario!$B$11,"",IF(A$2&lt;&gt;"Ready",A$2,IF(ISNUMBER(B223),(B223+C223)*(N('Option A'!$E$14)+N('Option A'!$E$15)+IF(Scenario!$B$13="Gross",N('Option A'!$E$16),0))/12+((N('Option A'!$E$12)+N('Option A'!$E$13))/12+IF(AND(A223&gt;=Scenario!$B$10,MOD(A223-Scenario!$B$10,Scenario!$B$18)=0),N('Option A'!$E$17)*N('Option A'!$E$18)+N('Option A'!$E$20),0)+IF(A223=1,N('Option A'!$E$17)*N('Option A'!$E$19)+N('Option A'!$E$21),0)+IF(A223=Scenario!$B$11,N('Option A'!$E$22),0)),"INSUFFICIENT FUNDS")))</f>
        <v/>
      </c>
      <c r="E223" s="6" t="str">
        <f>IF(A223&gt;Scenario!$B$11,"",IF(A$2&lt;&gt;"Ready",A$2,IF(ISNUMBER(B223),IF((B223+C223)*(1+Scenario!$B$12/12)-D223&lt;0,"INSUFFICIENT FUNDS",(B223+C223)*(1+Scenario!$B$12/12)-D223),"INSUFFICIENT FUNDS")))</f>
        <v/>
      </c>
      <c r="F223" s="6" t="str">
        <f>IF(A223&gt;Scenario!$B$11,"",IF(A$2&lt;&gt;"Ready",A$2,IF(ISNUMBER(E223),F222+D223,"INSUFFICIENT FUNDS")))</f>
        <v/>
      </c>
      <c r="G223" t="str">
        <f>IF(A223&gt;Scenario!$B$11,"",IF(A$2&lt;&gt;"Ready",A$2,IF(ISNUMBER(E223),"OK","INSUFFICIENT FUNDS")))</f>
        <v/>
      </c>
      <c r="H223">
        <v>219</v>
      </c>
      <c r="I223" s="6" t="str">
        <f>IF(H223&gt;Scenario!$B$11,"",IF(H$2&lt;&gt;"Ready",H$2,IF(N222="OK",L222,"INSUFFICIENT FUNDS")))</f>
        <v/>
      </c>
      <c r="J223" s="6" t="str">
        <f>IF(H223&gt;Scenario!$B$11,"",IF(H$2&lt;&gt;"Ready",H$2,IF(ISNUMBER(I223),IF(AND(H223&gt;=Scenario!$B$10,MOD(H223-Scenario!$B$10,Scenario!$B$18)=0),Scenario!$B$8,0),"INSUFFICIENT FUNDS")))</f>
        <v/>
      </c>
      <c r="K223" s="6" t="str">
        <f>IF(H223&gt;Scenario!$B$11,"",IF(H$2&lt;&gt;"Ready",H$2,IF(ISNUMBER(I223),(I223+J223)*(N('Option A'!$E$14)+N('Option A'!$E$15)+IF(Scenario!$B$13="Gross",N('Option A'!$E$16),0))/12+((0+0)/12+IF(AND(H223&gt;=Scenario!$B$10,MOD(H223-Scenario!$B$10,Scenario!$B$18)=0),N('Option A'!$E$17)*N('Option A'!$E$18)+N('Option A'!$E$20),0)+IF(H223=1,N('Option A'!$E$17)*N('Option A'!$E$19)+N('Option A'!$E$21),0)+IF(H223=Scenario!$B$11,N('Option A'!$E$22),0)),"INSUFFICIENT FUNDS")))</f>
        <v/>
      </c>
      <c r="L223" s="6" t="str">
        <f>IF(H223&gt;Scenario!$B$11,"",IF(H$2&lt;&gt;"Ready",H$2,IF(ISNUMBER(I223),IF((I223+J223)*(1+Scenario!$B$12/12)-K223&lt;0,"INSUFFICIENT FUNDS",(I223+J223)*(1+Scenario!$B$12/12)-K223),"INSUFFICIENT FUNDS")))</f>
        <v/>
      </c>
      <c r="M223" s="6" t="str">
        <f>IF(H223&gt;Scenario!$B$11,"",IF(H$2&lt;&gt;"Ready",H$2,IF(ISNUMBER(L223),M222+K223,"INSUFFICIENT FUNDS")))</f>
        <v/>
      </c>
      <c r="N223" t="str">
        <f>IF(H223&gt;Scenario!$B$11,"",IF(H$2&lt;&gt;"Ready",H$2,IF(ISNUMBER(L223),"OK","INSUFFICIENT FUNDS")))</f>
        <v/>
      </c>
      <c r="O223">
        <v>219</v>
      </c>
      <c r="P223" s="6" t="str">
        <f>IF(O223&gt;Scenario!$B$11,"",IF(O$2&lt;&gt;"Ready",O$2,IF(U222="OK",S222,"INSUFFICIENT FUNDS")))</f>
        <v/>
      </c>
      <c r="Q223" s="6" t="str">
        <f>IF(O223&gt;Scenario!$B$11,"",IF(O$2&lt;&gt;"Ready",O$2,IF(ISNUMBER(P223),IF(AND(O223&gt;=Scenario!$B$10,MOD(O223-Scenario!$B$10,Scenario!$B$18)=0),Scenario!$B$8,0),"INSUFFICIENT FUNDS")))</f>
        <v/>
      </c>
      <c r="R223" s="6" t="str">
        <f>IF(O223&gt;Scenario!$B$11,"",IF(O$2&lt;&gt;"Ready",O$2,IF(ISNUMBER(P223),(P223+Q223)*(0+N('Option A'!$E$15)+IF(Scenario!$B$13="Gross",N('Option A'!$E$16),0))/12+((N('Option A'!$E$12)+N('Option A'!$E$13))/12+IF(AND(O223&gt;=Scenario!$B$10,MOD(O223-Scenario!$B$10,Scenario!$B$18)=0),N('Option A'!$E$17)*N('Option A'!$E$18)+N('Option A'!$E$20),0)+IF(O223=1,N('Option A'!$E$17)*N('Option A'!$E$19)+N('Option A'!$E$21),0)+IF(O223=Scenario!$B$11,N('Option A'!$E$22),0)),"INSUFFICIENT FUNDS")))</f>
        <v/>
      </c>
      <c r="S223" s="6" t="str">
        <f>IF(O223&gt;Scenario!$B$11,"",IF(O$2&lt;&gt;"Ready",O$2,IF(ISNUMBER(P223),IF((P223+Q223)*(1+Scenario!$B$12/12)-R223&lt;0,"INSUFFICIENT FUNDS",(P223+Q223)*(1+Scenario!$B$12/12)-R223),"INSUFFICIENT FUNDS")))</f>
        <v/>
      </c>
      <c r="T223" s="6" t="str">
        <f>IF(O223&gt;Scenario!$B$11,"",IF(O$2&lt;&gt;"Ready",O$2,IF(ISNUMBER(S223),T222+R223,"INSUFFICIENT FUNDS")))</f>
        <v/>
      </c>
      <c r="U223" t="str">
        <f>IF(O223&gt;Scenario!$B$11,"",IF(O$2&lt;&gt;"Ready",O$2,IF(ISNUMBER(S223),"OK","INSUFFICIENT FUNDS")))</f>
        <v/>
      </c>
      <c r="V223">
        <v>219</v>
      </c>
      <c r="W223" s="6" t="str">
        <f>IF(V223&gt;Scenario!$B$11,"",IF(V$2&lt;&gt;"Ready",V$2,IF(AB222="OK",Z222,"INSUFFICIENT FUNDS")))</f>
        <v/>
      </c>
      <c r="X223" s="6" t="str">
        <f>IF(V223&gt;Scenario!$B$11,"",IF(V$2&lt;&gt;"Ready",V$2,IF(ISNUMBER(W223),IF(AND(V223&gt;=Scenario!$B$10,MOD(V223-Scenario!$B$10,Scenario!$B$18)=0),Scenario!$B$8,0),"INSUFFICIENT FUNDS")))</f>
        <v/>
      </c>
      <c r="Y223" s="6" t="str">
        <f>IF(V223&gt;Scenario!$B$11,"",IF(V$2&lt;&gt;"Ready",V$2,IF(ISNUMBER(W223),(W223+X223)*(N('Option A'!$E$14)+N('Option A'!$E$15)+IF(Scenario!$B$13="Gross",N('Option A'!$E$16),0))/12+((N('Option A'!$E$12)+N('Option A'!$E$13))/12+IF(AND(V223&gt;=Scenario!$B$10,MOD(V223-Scenario!$B$10,Scenario!$B$18)=0),0*0+0,0)+IF(V223=1,0*0+0,0)+IF(V223=Scenario!$B$11,0,0)),"INSUFFICIENT FUNDS")))</f>
        <v/>
      </c>
      <c r="Z223" s="6" t="str">
        <f>IF(V223&gt;Scenario!$B$11,"",IF(V$2&lt;&gt;"Ready",V$2,IF(ISNUMBER(W223),IF((W223+X223)*(1+Scenario!$B$12/12)-Y223&lt;0,"INSUFFICIENT FUNDS",(W223+X223)*(1+Scenario!$B$12/12)-Y223),"INSUFFICIENT FUNDS")))</f>
        <v/>
      </c>
      <c r="AA223" s="6" t="str">
        <f>IF(V223&gt;Scenario!$B$11,"",IF(V$2&lt;&gt;"Ready",V$2,IF(ISNUMBER(Z223),AA222+Y223,"INSUFFICIENT FUNDS")))</f>
        <v/>
      </c>
      <c r="AB223" t="str">
        <f>IF(V223&gt;Scenario!$B$11,"",IF(V$2&lt;&gt;"Ready",V$2,IF(ISNUMBER(Z223),"OK","INSUFFICIENT FUNDS")))</f>
        <v/>
      </c>
      <c r="AC223">
        <v>219</v>
      </c>
      <c r="AD223" s="6" t="str">
        <f>IF(AC223&gt;Scenario!$B$11,"",IF(AC$2&lt;&gt;"Ready",AC$2,IF(AI222="OK",AG222,"INSUFFICIENT FUNDS")))</f>
        <v/>
      </c>
      <c r="AE223" s="6" t="str">
        <f>IF(AC223&gt;Scenario!$B$11,"",IF(AC$2&lt;&gt;"Ready",AC$2,IF(ISNUMBER(AD223),IF(AND(AC223&gt;=Scenario!$B$10,MOD(AC223-Scenario!$B$10,Scenario!$B$18)=0),Scenario!$B$8,0),"INSUFFICIENT FUNDS")))</f>
        <v/>
      </c>
      <c r="AF223" s="6" t="str">
        <f>IF(AC223&gt;Scenario!$B$11,"",IF(AC$2&lt;&gt;"Ready",AC$2,IF(ISNUMBER(AD223),(AD223+AE223)*(N('Option A'!$E$14)+N('Option A'!$E$15)+IF(Scenario!$B$13="Gross",0,0))/12+((N('Option A'!$E$12)+N('Option A'!$E$13))/12+IF(AND(AC223&gt;=Scenario!$B$10,MOD(AC223-Scenario!$B$10,Scenario!$B$18)=0),N('Option A'!$E$17)*N('Option A'!$E$18)+N('Option A'!$E$20),0)+IF(AC223=1,N('Option A'!$E$17)*N('Option A'!$E$19)+N('Option A'!$E$21),0)+IF(AC223=Scenario!$B$11,N('Option A'!$E$22),0)),"INSUFFICIENT FUNDS")))</f>
        <v/>
      </c>
      <c r="AG223" s="6" t="str">
        <f>IF(AC223&gt;Scenario!$B$11,"",IF(AC$2&lt;&gt;"Ready",AC$2,IF(ISNUMBER(AD223),IF((AD223+AE223)*(1+Scenario!$B$12/12)-AF223&lt;0,"INSUFFICIENT FUNDS",(AD223+AE223)*(1+Scenario!$B$12/12)-AF223),"INSUFFICIENT FUNDS")))</f>
        <v/>
      </c>
      <c r="AH223" s="6" t="str">
        <f>IF(AC223&gt;Scenario!$B$11,"",IF(AC$2&lt;&gt;"Ready",AC$2,IF(ISNUMBER(AG223),AH222+AF223,"INSUFFICIENT FUNDS")))</f>
        <v/>
      </c>
      <c r="AI223" t="str">
        <f>IF(AC223&gt;Scenario!$B$11,"",IF(AC$2&lt;&gt;"Ready",AC$2,IF(ISNUMBER(AG223),"OK","INSUFFICIENT FUNDS")))</f>
        <v/>
      </c>
      <c r="AJ223">
        <v>219</v>
      </c>
      <c r="AK223" s="6" t="str">
        <f>IF(AJ223&gt;Scenario!$B$11,"",IF(AJ$2&lt;&gt;"Ready",AJ$2,IF(AP222="OK",AN222,"INSUFFICIENT FUNDS")))</f>
        <v/>
      </c>
      <c r="AL223" s="6" t="str">
        <f>IF(AJ223&gt;Scenario!$B$11,"",IF(AJ$2&lt;&gt;"Ready",AJ$2,IF(ISNUMBER(AK223),IF(AND(AJ223&gt;=Scenario!$B$10,MOD(AJ223-Scenario!$B$10,Scenario!$B$18)=0),Scenario!$B$8,0),"INSUFFICIENT FUNDS")))</f>
        <v/>
      </c>
      <c r="AM223" s="6" t="str">
        <f>IF(AJ223&gt;Scenario!$B$11,"",IF(AJ$2&lt;&gt;"Ready",AJ$2,IF(ISNUMBER(AK223),(AK223+AL223)*(0+0+IF(Scenario!$B$13="Gross",0,0))/12+((0+0)/12+IF(AND(AJ223&gt;=Scenario!$B$10,MOD(AJ223-Scenario!$B$10,Scenario!$B$18)=0),0*0+0,0)+IF(AJ223=1,0*0+0,0)+IF(AJ223=Scenario!$B$11,0,0)),"INSUFFICIENT FUNDS")))</f>
        <v/>
      </c>
      <c r="AN223" s="6" t="str">
        <f>IF(AJ223&gt;Scenario!$B$11,"",IF(AJ$2&lt;&gt;"Ready",AJ$2,IF(ISNUMBER(AK223),IF((AK223+AL223)*(1+Scenario!$B$12/12)-AM223&lt;0,"INSUFFICIENT FUNDS",(AK223+AL223)*(1+Scenario!$B$12/12)-AM223),"INSUFFICIENT FUNDS")))</f>
        <v/>
      </c>
      <c r="AO223" s="6" t="str">
        <f>IF(AJ223&gt;Scenario!$B$11,"",IF(AJ$2&lt;&gt;"Ready",AJ$2,IF(ISNUMBER(AN223),AO222+AM223,"INSUFFICIENT FUNDS")))</f>
        <v/>
      </c>
      <c r="AP223" t="str">
        <f>IF(AJ223&gt;Scenario!$B$11,"",IF(AJ$2&lt;&gt;"Ready",AJ$2,IF(ISNUMBER(AN223),"OK","INSUFFICIENT FUNDS")))</f>
        <v/>
      </c>
    </row>
    <row r="224" spans="1:42" ht="32.1" customHeight="1" x14ac:dyDescent="0.2">
      <c r="A224">
        <v>220</v>
      </c>
      <c r="B224" s="6" t="str">
        <f>IF(A224&gt;Scenario!$B$11,"",IF(A$2&lt;&gt;"Ready",A$2,IF(G223="OK",E223,"INSUFFICIENT FUNDS")))</f>
        <v/>
      </c>
      <c r="C224" s="6" t="str">
        <f>IF(A224&gt;Scenario!$B$11,"",IF(A$2&lt;&gt;"Ready",A$2,IF(ISNUMBER(B224),IF(AND(A224&gt;=Scenario!$B$10,MOD(A224-Scenario!$B$10,Scenario!$B$18)=0),Scenario!$B$8,0),"INSUFFICIENT FUNDS")))</f>
        <v/>
      </c>
      <c r="D224" s="6" t="str">
        <f>IF(A224&gt;Scenario!$B$11,"",IF(A$2&lt;&gt;"Ready",A$2,IF(ISNUMBER(B224),(B224+C224)*(N('Option A'!$E$14)+N('Option A'!$E$15)+IF(Scenario!$B$13="Gross",N('Option A'!$E$16),0))/12+((N('Option A'!$E$12)+N('Option A'!$E$13))/12+IF(AND(A224&gt;=Scenario!$B$10,MOD(A224-Scenario!$B$10,Scenario!$B$18)=0),N('Option A'!$E$17)*N('Option A'!$E$18)+N('Option A'!$E$20),0)+IF(A224=1,N('Option A'!$E$17)*N('Option A'!$E$19)+N('Option A'!$E$21),0)+IF(A224=Scenario!$B$11,N('Option A'!$E$22),0)),"INSUFFICIENT FUNDS")))</f>
        <v/>
      </c>
      <c r="E224" s="6" t="str">
        <f>IF(A224&gt;Scenario!$B$11,"",IF(A$2&lt;&gt;"Ready",A$2,IF(ISNUMBER(B224),IF((B224+C224)*(1+Scenario!$B$12/12)-D224&lt;0,"INSUFFICIENT FUNDS",(B224+C224)*(1+Scenario!$B$12/12)-D224),"INSUFFICIENT FUNDS")))</f>
        <v/>
      </c>
      <c r="F224" s="6" t="str">
        <f>IF(A224&gt;Scenario!$B$11,"",IF(A$2&lt;&gt;"Ready",A$2,IF(ISNUMBER(E224),F223+D224,"INSUFFICIENT FUNDS")))</f>
        <v/>
      </c>
      <c r="G224" t="str">
        <f>IF(A224&gt;Scenario!$B$11,"",IF(A$2&lt;&gt;"Ready",A$2,IF(ISNUMBER(E224),"OK","INSUFFICIENT FUNDS")))</f>
        <v/>
      </c>
      <c r="H224">
        <v>220</v>
      </c>
      <c r="I224" s="6" t="str">
        <f>IF(H224&gt;Scenario!$B$11,"",IF(H$2&lt;&gt;"Ready",H$2,IF(N223="OK",L223,"INSUFFICIENT FUNDS")))</f>
        <v/>
      </c>
      <c r="J224" s="6" t="str">
        <f>IF(H224&gt;Scenario!$B$11,"",IF(H$2&lt;&gt;"Ready",H$2,IF(ISNUMBER(I224),IF(AND(H224&gt;=Scenario!$B$10,MOD(H224-Scenario!$B$10,Scenario!$B$18)=0),Scenario!$B$8,0),"INSUFFICIENT FUNDS")))</f>
        <v/>
      </c>
      <c r="K224" s="6" t="str">
        <f>IF(H224&gt;Scenario!$B$11,"",IF(H$2&lt;&gt;"Ready",H$2,IF(ISNUMBER(I224),(I224+J224)*(N('Option A'!$E$14)+N('Option A'!$E$15)+IF(Scenario!$B$13="Gross",N('Option A'!$E$16),0))/12+((0+0)/12+IF(AND(H224&gt;=Scenario!$B$10,MOD(H224-Scenario!$B$10,Scenario!$B$18)=0),N('Option A'!$E$17)*N('Option A'!$E$18)+N('Option A'!$E$20),0)+IF(H224=1,N('Option A'!$E$17)*N('Option A'!$E$19)+N('Option A'!$E$21),0)+IF(H224=Scenario!$B$11,N('Option A'!$E$22),0)),"INSUFFICIENT FUNDS")))</f>
        <v/>
      </c>
      <c r="L224" s="6" t="str">
        <f>IF(H224&gt;Scenario!$B$11,"",IF(H$2&lt;&gt;"Ready",H$2,IF(ISNUMBER(I224),IF((I224+J224)*(1+Scenario!$B$12/12)-K224&lt;0,"INSUFFICIENT FUNDS",(I224+J224)*(1+Scenario!$B$12/12)-K224),"INSUFFICIENT FUNDS")))</f>
        <v/>
      </c>
      <c r="M224" s="6" t="str">
        <f>IF(H224&gt;Scenario!$B$11,"",IF(H$2&lt;&gt;"Ready",H$2,IF(ISNUMBER(L224),M223+K224,"INSUFFICIENT FUNDS")))</f>
        <v/>
      </c>
      <c r="N224" t="str">
        <f>IF(H224&gt;Scenario!$B$11,"",IF(H$2&lt;&gt;"Ready",H$2,IF(ISNUMBER(L224),"OK","INSUFFICIENT FUNDS")))</f>
        <v/>
      </c>
      <c r="O224">
        <v>220</v>
      </c>
      <c r="P224" s="6" t="str">
        <f>IF(O224&gt;Scenario!$B$11,"",IF(O$2&lt;&gt;"Ready",O$2,IF(U223="OK",S223,"INSUFFICIENT FUNDS")))</f>
        <v/>
      </c>
      <c r="Q224" s="6" t="str">
        <f>IF(O224&gt;Scenario!$B$11,"",IF(O$2&lt;&gt;"Ready",O$2,IF(ISNUMBER(P224),IF(AND(O224&gt;=Scenario!$B$10,MOD(O224-Scenario!$B$10,Scenario!$B$18)=0),Scenario!$B$8,0),"INSUFFICIENT FUNDS")))</f>
        <v/>
      </c>
      <c r="R224" s="6" t="str">
        <f>IF(O224&gt;Scenario!$B$11,"",IF(O$2&lt;&gt;"Ready",O$2,IF(ISNUMBER(P224),(P224+Q224)*(0+N('Option A'!$E$15)+IF(Scenario!$B$13="Gross",N('Option A'!$E$16),0))/12+((N('Option A'!$E$12)+N('Option A'!$E$13))/12+IF(AND(O224&gt;=Scenario!$B$10,MOD(O224-Scenario!$B$10,Scenario!$B$18)=0),N('Option A'!$E$17)*N('Option A'!$E$18)+N('Option A'!$E$20),0)+IF(O224=1,N('Option A'!$E$17)*N('Option A'!$E$19)+N('Option A'!$E$21),0)+IF(O224=Scenario!$B$11,N('Option A'!$E$22),0)),"INSUFFICIENT FUNDS")))</f>
        <v/>
      </c>
      <c r="S224" s="6" t="str">
        <f>IF(O224&gt;Scenario!$B$11,"",IF(O$2&lt;&gt;"Ready",O$2,IF(ISNUMBER(P224),IF((P224+Q224)*(1+Scenario!$B$12/12)-R224&lt;0,"INSUFFICIENT FUNDS",(P224+Q224)*(1+Scenario!$B$12/12)-R224),"INSUFFICIENT FUNDS")))</f>
        <v/>
      </c>
      <c r="T224" s="6" t="str">
        <f>IF(O224&gt;Scenario!$B$11,"",IF(O$2&lt;&gt;"Ready",O$2,IF(ISNUMBER(S224),T223+R224,"INSUFFICIENT FUNDS")))</f>
        <v/>
      </c>
      <c r="U224" t="str">
        <f>IF(O224&gt;Scenario!$B$11,"",IF(O$2&lt;&gt;"Ready",O$2,IF(ISNUMBER(S224),"OK","INSUFFICIENT FUNDS")))</f>
        <v/>
      </c>
      <c r="V224">
        <v>220</v>
      </c>
      <c r="W224" s="6" t="str">
        <f>IF(V224&gt;Scenario!$B$11,"",IF(V$2&lt;&gt;"Ready",V$2,IF(AB223="OK",Z223,"INSUFFICIENT FUNDS")))</f>
        <v/>
      </c>
      <c r="X224" s="6" t="str">
        <f>IF(V224&gt;Scenario!$B$11,"",IF(V$2&lt;&gt;"Ready",V$2,IF(ISNUMBER(W224),IF(AND(V224&gt;=Scenario!$B$10,MOD(V224-Scenario!$B$10,Scenario!$B$18)=0),Scenario!$B$8,0),"INSUFFICIENT FUNDS")))</f>
        <v/>
      </c>
      <c r="Y224" s="6" t="str">
        <f>IF(V224&gt;Scenario!$B$11,"",IF(V$2&lt;&gt;"Ready",V$2,IF(ISNUMBER(W224),(W224+X224)*(N('Option A'!$E$14)+N('Option A'!$E$15)+IF(Scenario!$B$13="Gross",N('Option A'!$E$16),0))/12+((N('Option A'!$E$12)+N('Option A'!$E$13))/12+IF(AND(V224&gt;=Scenario!$B$10,MOD(V224-Scenario!$B$10,Scenario!$B$18)=0),0*0+0,0)+IF(V224=1,0*0+0,0)+IF(V224=Scenario!$B$11,0,0)),"INSUFFICIENT FUNDS")))</f>
        <v/>
      </c>
      <c r="Z224" s="6" t="str">
        <f>IF(V224&gt;Scenario!$B$11,"",IF(V$2&lt;&gt;"Ready",V$2,IF(ISNUMBER(W224),IF((W224+X224)*(1+Scenario!$B$12/12)-Y224&lt;0,"INSUFFICIENT FUNDS",(W224+X224)*(1+Scenario!$B$12/12)-Y224),"INSUFFICIENT FUNDS")))</f>
        <v/>
      </c>
      <c r="AA224" s="6" t="str">
        <f>IF(V224&gt;Scenario!$B$11,"",IF(V$2&lt;&gt;"Ready",V$2,IF(ISNUMBER(Z224),AA223+Y224,"INSUFFICIENT FUNDS")))</f>
        <v/>
      </c>
      <c r="AB224" t="str">
        <f>IF(V224&gt;Scenario!$B$11,"",IF(V$2&lt;&gt;"Ready",V$2,IF(ISNUMBER(Z224),"OK","INSUFFICIENT FUNDS")))</f>
        <v/>
      </c>
      <c r="AC224">
        <v>220</v>
      </c>
      <c r="AD224" s="6" t="str">
        <f>IF(AC224&gt;Scenario!$B$11,"",IF(AC$2&lt;&gt;"Ready",AC$2,IF(AI223="OK",AG223,"INSUFFICIENT FUNDS")))</f>
        <v/>
      </c>
      <c r="AE224" s="6" t="str">
        <f>IF(AC224&gt;Scenario!$B$11,"",IF(AC$2&lt;&gt;"Ready",AC$2,IF(ISNUMBER(AD224),IF(AND(AC224&gt;=Scenario!$B$10,MOD(AC224-Scenario!$B$10,Scenario!$B$18)=0),Scenario!$B$8,0),"INSUFFICIENT FUNDS")))</f>
        <v/>
      </c>
      <c r="AF224" s="6" t="str">
        <f>IF(AC224&gt;Scenario!$B$11,"",IF(AC$2&lt;&gt;"Ready",AC$2,IF(ISNUMBER(AD224),(AD224+AE224)*(N('Option A'!$E$14)+N('Option A'!$E$15)+IF(Scenario!$B$13="Gross",0,0))/12+((N('Option A'!$E$12)+N('Option A'!$E$13))/12+IF(AND(AC224&gt;=Scenario!$B$10,MOD(AC224-Scenario!$B$10,Scenario!$B$18)=0),N('Option A'!$E$17)*N('Option A'!$E$18)+N('Option A'!$E$20),0)+IF(AC224=1,N('Option A'!$E$17)*N('Option A'!$E$19)+N('Option A'!$E$21),0)+IF(AC224=Scenario!$B$11,N('Option A'!$E$22),0)),"INSUFFICIENT FUNDS")))</f>
        <v/>
      </c>
      <c r="AG224" s="6" t="str">
        <f>IF(AC224&gt;Scenario!$B$11,"",IF(AC$2&lt;&gt;"Ready",AC$2,IF(ISNUMBER(AD224),IF((AD224+AE224)*(1+Scenario!$B$12/12)-AF224&lt;0,"INSUFFICIENT FUNDS",(AD224+AE224)*(1+Scenario!$B$12/12)-AF224),"INSUFFICIENT FUNDS")))</f>
        <v/>
      </c>
      <c r="AH224" s="6" t="str">
        <f>IF(AC224&gt;Scenario!$B$11,"",IF(AC$2&lt;&gt;"Ready",AC$2,IF(ISNUMBER(AG224),AH223+AF224,"INSUFFICIENT FUNDS")))</f>
        <v/>
      </c>
      <c r="AI224" t="str">
        <f>IF(AC224&gt;Scenario!$B$11,"",IF(AC$2&lt;&gt;"Ready",AC$2,IF(ISNUMBER(AG224),"OK","INSUFFICIENT FUNDS")))</f>
        <v/>
      </c>
      <c r="AJ224">
        <v>220</v>
      </c>
      <c r="AK224" s="6" t="str">
        <f>IF(AJ224&gt;Scenario!$B$11,"",IF(AJ$2&lt;&gt;"Ready",AJ$2,IF(AP223="OK",AN223,"INSUFFICIENT FUNDS")))</f>
        <v/>
      </c>
      <c r="AL224" s="6" t="str">
        <f>IF(AJ224&gt;Scenario!$B$11,"",IF(AJ$2&lt;&gt;"Ready",AJ$2,IF(ISNUMBER(AK224),IF(AND(AJ224&gt;=Scenario!$B$10,MOD(AJ224-Scenario!$B$10,Scenario!$B$18)=0),Scenario!$B$8,0),"INSUFFICIENT FUNDS")))</f>
        <v/>
      </c>
      <c r="AM224" s="6" t="str">
        <f>IF(AJ224&gt;Scenario!$B$11,"",IF(AJ$2&lt;&gt;"Ready",AJ$2,IF(ISNUMBER(AK224),(AK224+AL224)*(0+0+IF(Scenario!$B$13="Gross",0,0))/12+((0+0)/12+IF(AND(AJ224&gt;=Scenario!$B$10,MOD(AJ224-Scenario!$B$10,Scenario!$B$18)=0),0*0+0,0)+IF(AJ224=1,0*0+0,0)+IF(AJ224=Scenario!$B$11,0,0)),"INSUFFICIENT FUNDS")))</f>
        <v/>
      </c>
      <c r="AN224" s="6" t="str">
        <f>IF(AJ224&gt;Scenario!$B$11,"",IF(AJ$2&lt;&gt;"Ready",AJ$2,IF(ISNUMBER(AK224),IF((AK224+AL224)*(1+Scenario!$B$12/12)-AM224&lt;0,"INSUFFICIENT FUNDS",(AK224+AL224)*(1+Scenario!$B$12/12)-AM224),"INSUFFICIENT FUNDS")))</f>
        <v/>
      </c>
      <c r="AO224" s="6" t="str">
        <f>IF(AJ224&gt;Scenario!$B$11,"",IF(AJ$2&lt;&gt;"Ready",AJ$2,IF(ISNUMBER(AN224),AO223+AM224,"INSUFFICIENT FUNDS")))</f>
        <v/>
      </c>
      <c r="AP224" t="str">
        <f>IF(AJ224&gt;Scenario!$B$11,"",IF(AJ$2&lt;&gt;"Ready",AJ$2,IF(ISNUMBER(AN224),"OK","INSUFFICIENT FUNDS")))</f>
        <v/>
      </c>
    </row>
    <row r="225" spans="1:42" ht="32.1" customHeight="1" x14ac:dyDescent="0.2">
      <c r="A225">
        <v>221</v>
      </c>
      <c r="B225" s="6" t="str">
        <f>IF(A225&gt;Scenario!$B$11,"",IF(A$2&lt;&gt;"Ready",A$2,IF(G224="OK",E224,"INSUFFICIENT FUNDS")))</f>
        <v/>
      </c>
      <c r="C225" s="6" t="str">
        <f>IF(A225&gt;Scenario!$B$11,"",IF(A$2&lt;&gt;"Ready",A$2,IF(ISNUMBER(B225),IF(AND(A225&gt;=Scenario!$B$10,MOD(A225-Scenario!$B$10,Scenario!$B$18)=0),Scenario!$B$8,0),"INSUFFICIENT FUNDS")))</f>
        <v/>
      </c>
      <c r="D225" s="6" t="str">
        <f>IF(A225&gt;Scenario!$B$11,"",IF(A$2&lt;&gt;"Ready",A$2,IF(ISNUMBER(B225),(B225+C225)*(N('Option A'!$E$14)+N('Option A'!$E$15)+IF(Scenario!$B$13="Gross",N('Option A'!$E$16),0))/12+((N('Option A'!$E$12)+N('Option A'!$E$13))/12+IF(AND(A225&gt;=Scenario!$B$10,MOD(A225-Scenario!$B$10,Scenario!$B$18)=0),N('Option A'!$E$17)*N('Option A'!$E$18)+N('Option A'!$E$20),0)+IF(A225=1,N('Option A'!$E$17)*N('Option A'!$E$19)+N('Option A'!$E$21),0)+IF(A225=Scenario!$B$11,N('Option A'!$E$22),0)),"INSUFFICIENT FUNDS")))</f>
        <v/>
      </c>
      <c r="E225" s="6" t="str">
        <f>IF(A225&gt;Scenario!$B$11,"",IF(A$2&lt;&gt;"Ready",A$2,IF(ISNUMBER(B225),IF((B225+C225)*(1+Scenario!$B$12/12)-D225&lt;0,"INSUFFICIENT FUNDS",(B225+C225)*(1+Scenario!$B$12/12)-D225),"INSUFFICIENT FUNDS")))</f>
        <v/>
      </c>
      <c r="F225" s="6" t="str">
        <f>IF(A225&gt;Scenario!$B$11,"",IF(A$2&lt;&gt;"Ready",A$2,IF(ISNUMBER(E225),F224+D225,"INSUFFICIENT FUNDS")))</f>
        <v/>
      </c>
      <c r="G225" t="str">
        <f>IF(A225&gt;Scenario!$B$11,"",IF(A$2&lt;&gt;"Ready",A$2,IF(ISNUMBER(E225),"OK","INSUFFICIENT FUNDS")))</f>
        <v/>
      </c>
      <c r="H225">
        <v>221</v>
      </c>
      <c r="I225" s="6" t="str">
        <f>IF(H225&gt;Scenario!$B$11,"",IF(H$2&lt;&gt;"Ready",H$2,IF(N224="OK",L224,"INSUFFICIENT FUNDS")))</f>
        <v/>
      </c>
      <c r="J225" s="6" t="str">
        <f>IF(H225&gt;Scenario!$B$11,"",IF(H$2&lt;&gt;"Ready",H$2,IF(ISNUMBER(I225),IF(AND(H225&gt;=Scenario!$B$10,MOD(H225-Scenario!$B$10,Scenario!$B$18)=0),Scenario!$B$8,0),"INSUFFICIENT FUNDS")))</f>
        <v/>
      </c>
      <c r="K225" s="6" t="str">
        <f>IF(H225&gt;Scenario!$B$11,"",IF(H$2&lt;&gt;"Ready",H$2,IF(ISNUMBER(I225),(I225+J225)*(N('Option A'!$E$14)+N('Option A'!$E$15)+IF(Scenario!$B$13="Gross",N('Option A'!$E$16),0))/12+((0+0)/12+IF(AND(H225&gt;=Scenario!$B$10,MOD(H225-Scenario!$B$10,Scenario!$B$18)=0),N('Option A'!$E$17)*N('Option A'!$E$18)+N('Option A'!$E$20),0)+IF(H225=1,N('Option A'!$E$17)*N('Option A'!$E$19)+N('Option A'!$E$21),0)+IF(H225=Scenario!$B$11,N('Option A'!$E$22),0)),"INSUFFICIENT FUNDS")))</f>
        <v/>
      </c>
      <c r="L225" s="6" t="str">
        <f>IF(H225&gt;Scenario!$B$11,"",IF(H$2&lt;&gt;"Ready",H$2,IF(ISNUMBER(I225),IF((I225+J225)*(1+Scenario!$B$12/12)-K225&lt;0,"INSUFFICIENT FUNDS",(I225+J225)*(1+Scenario!$B$12/12)-K225),"INSUFFICIENT FUNDS")))</f>
        <v/>
      </c>
      <c r="M225" s="6" t="str">
        <f>IF(H225&gt;Scenario!$B$11,"",IF(H$2&lt;&gt;"Ready",H$2,IF(ISNUMBER(L225),M224+K225,"INSUFFICIENT FUNDS")))</f>
        <v/>
      </c>
      <c r="N225" t="str">
        <f>IF(H225&gt;Scenario!$B$11,"",IF(H$2&lt;&gt;"Ready",H$2,IF(ISNUMBER(L225),"OK","INSUFFICIENT FUNDS")))</f>
        <v/>
      </c>
      <c r="O225">
        <v>221</v>
      </c>
      <c r="P225" s="6" t="str">
        <f>IF(O225&gt;Scenario!$B$11,"",IF(O$2&lt;&gt;"Ready",O$2,IF(U224="OK",S224,"INSUFFICIENT FUNDS")))</f>
        <v/>
      </c>
      <c r="Q225" s="6" t="str">
        <f>IF(O225&gt;Scenario!$B$11,"",IF(O$2&lt;&gt;"Ready",O$2,IF(ISNUMBER(P225),IF(AND(O225&gt;=Scenario!$B$10,MOD(O225-Scenario!$B$10,Scenario!$B$18)=0),Scenario!$B$8,0),"INSUFFICIENT FUNDS")))</f>
        <v/>
      </c>
      <c r="R225" s="6" t="str">
        <f>IF(O225&gt;Scenario!$B$11,"",IF(O$2&lt;&gt;"Ready",O$2,IF(ISNUMBER(P225),(P225+Q225)*(0+N('Option A'!$E$15)+IF(Scenario!$B$13="Gross",N('Option A'!$E$16),0))/12+((N('Option A'!$E$12)+N('Option A'!$E$13))/12+IF(AND(O225&gt;=Scenario!$B$10,MOD(O225-Scenario!$B$10,Scenario!$B$18)=0),N('Option A'!$E$17)*N('Option A'!$E$18)+N('Option A'!$E$20),0)+IF(O225=1,N('Option A'!$E$17)*N('Option A'!$E$19)+N('Option A'!$E$21),0)+IF(O225=Scenario!$B$11,N('Option A'!$E$22),0)),"INSUFFICIENT FUNDS")))</f>
        <v/>
      </c>
      <c r="S225" s="6" t="str">
        <f>IF(O225&gt;Scenario!$B$11,"",IF(O$2&lt;&gt;"Ready",O$2,IF(ISNUMBER(P225),IF((P225+Q225)*(1+Scenario!$B$12/12)-R225&lt;0,"INSUFFICIENT FUNDS",(P225+Q225)*(1+Scenario!$B$12/12)-R225),"INSUFFICIENT FUNDS")))</f>
        <v/>
      </c>
      <c r="T225" s="6" t="str">
        <f>IF(O225&gt;Scenario!$B$11,"",IF(O$2&lt;&gt;"Ready",O$2,IF(ISNUMBER(S225),T224+R225,"INSUFFICIENT FUNDS")))</f>
        <v/>
      </c>
      <c r="U225" t="str">
        <f>IF(O225&gt;Scenario!$B$11,"",IF(O$2&lt;&gt;"Ready",O$2,IF(ISNUMBER(S225),"OK","INSUFFICIENT FUNDS")))</f>
        <v/>
      </c>
      <c r="V225">
        <v>221</v>
      </c>
      <c r="W225" s="6" t="str">
        <f>IF(V225&gt;Scenario!$B$11,"",IF(V$2&lt;&gt;"Ready",V$2,IF(AB224="OK",Z224,"INSUFFICIENT FUNDS")))</f>
        <v/>
      </c>
      <c r="X225" s="6" t="str">
        <f>IF(V225&gt;Scenario!$B$11,"",IF(V$2&lt;&gt;"Ready",V$2,IF(ISNUMBER(W225),IF(AND(V225&gt;=Scenario!$B$10,MOD(V225-Scenario!$B$10,Scenario!$B$18)=0),Scenario!$B$8,0),"INSUFFICIENT FUNDS")))</f>
        <v/>
      </c>
      <c r="Y225" s="6" t="str">
        <f>IF(V225&gt;Scenario!$B$11,"",IF(V$2&lt;&gt;"Ready",V$2,IF(ISNUMBER(W225),(W225+X225)*(N('Option A'!$E$14)+N('Option A'!$E$15)+IF(Scenario!$B$13="Gross",N('Option A'!$E$16),0))/12+((N('Option A'!$E$12)+N('Option A'!$E$13))/12+IF(AND(V225&gt;=Scenario!$B$10,MOD(V225-Scenario!$B$10,Scenario!$B$18)=0),0*0+0,0)+IF(V225=1,0*0+0,0)+IF(V225=Scenario!$B$11,0,0)),"INSUFFICIENT FUNDS")))</f>
        <v/>
      </c>
      <c r="Z225" s="6" t="str">
        <f>IF(V225&gt;Scenario!$B$11,"",IF(V$2&lt;&gt;"Ready",V$2,IF(ISNUMBER(W225),IF((W225+X225)*(1+Scenario!$B$12/12)-Y225&lt;0,"INSUFFICIENT FUNDS",(W225+X225)*(1+Scenario!$B$12/12)-Y225),"INSUFFICIENT FUNDS")))</f>
        <v/>
      </c>
      <c r="AA225" s="6" t="str">
        <f>IF(V225&gt;Scenario!$B$11,"",IF(V$2&lt;&gt;"Ready",V$2,IF(ISNUMBER(Z225),AA224+Y225,"INSUFFICIENT FUNDS")))</f>
        <v/>
      </c>
      <c r="AB225" t="str">
        <f>IF(V225&gt;Scenario!$B$11,"",IF(V$2&lt;&gt;"Ready",V$2,IF(ISNUMBER(Z225),"OK","INSUFFICIENT FUNDS")))</f>
        <v/>
      </c>
      <c r="AC225">
        <v>221</v>
      </c>
      <c r="AD225" s="6" t="str">
        <f>IF(AC225&gt;Scenario!$B$11,"",IF(AC$2&lt;&gt;"Ready",AC$2,IF(AI224="OK",AG224,"INSUFFICIENT FUNDS")))</f>
        <v/>
      </c>
      <c r="AE225" s="6" t="str">
        <f>IF(AC225&gt;Scenario!$B$11,"",IF(AC$2&lt;&gt;"Ready",AC$2,IF(ISNUMBER(AD225),IF(AND(AC225&gt;=Scenario!$B$10,MOD(AC225-Scenario!$B$10,Scenario!$B$18)=0),Scenario!$B$8,0),"INSUFFICIENT FUNDS")))</f>
        <v/>
      </c>
      <c r="AF225" s="6" t="str">
        <f>IF(AC225&gt;Scenario!$B$11,"",IF(AC$2&lt;&gt;"Ready",AC$2,IF(ISNUMBER(AD225),(AD225+AE225)*(N('Option A'!$E$14)+N('Option A'!$E$15)+IF(Scenario!$B$13="Gross",0,0))/12+((N('Option A'!$E$12)+N('Option A'!$E$13))/12+IF(AND(AC225&gt;=Scenario!$B$10,MOD(AC225-Scenario!$B$10,Scenario!$B$18)=0),N('Option A'!$E$17)*N('Option A'!$E$18)+N('Option A'!$E$20),0)+IF(AC225=1,N('Option A'!$E$17)*N('Option A'!$E$19)+N('Option A'!$E$21),0)+IF(AC225=Scenario!$B$11,N('Option A'!$E$22),0)),"INSUFFICIENT FUNDS")))</f>
        <v/>
      </c>
      <c r="AG225" s="6" t="str">
        <f>IF(AC225&gt;Scenario!$B$11,"",IF(AC$2&lt;&gt;"Ready",AC$2,IF(ISNUMBER(AD225),IF((AD225+AE225)*(1+Scenario!$B$12/12)-AF225&lt;0,"INSUFFICIENT FUNDS",(AD225+AE225)*(1+Scenario!$B$12/12)-AF225),"INSUFFICIENT FUNDS")))</f>
        <v/>
      </c>
      <c r="AH225" s="6" t="str">
        <f>IF(AC225&gt;Scenario!$B$11,"",IF(AC$2&lt;&gt;"Ready",AC$2,IF(ISNUMBER(AG225),AH224+AF225,"INSUFFICIENT FUNDS")))</f>
        <v/>
      </c>
      <c r="AI225" t="str">
        <f>IF(AC225&gt;Scenario!$B$11,"",IF(AC$2&lt;&gt;"Ready",AC$2,IF(ISNUMBER(AG225),"OK","INSUFFICIENT FUNDS")))</f>
        <v/>
      </c>
      <c r="AJ225">
        <v>221</v>
      </c>
      <c r="AK225" s="6" t="str">
        <f>IF(AJ225&gt;Scenario!$B$11,"",IF(AJ$2&lt;&gt;"Ready",AJ$2,IF(AP224="OK",AN224,"INSUFFICIENT FUNDS")))</f>
        <v/>
      </c>
      <c r="AL225" s="6" t="str">
        <f>IF(AJ225&gt;Scenario!$B$11,"",IF(AJ$2&lt;&gt;"Ready",AJ$2,IF(ISNUMBER(AK225),IF(AND(AJ225&gt;=Scenario!$B$10,MOD(AJ225-Scenario!$B$10,Scenario!$B$18)=0),Scenario!$B$8,0),"INSUFFICIENT FUNDS")))</f>
        <v/>
      </c>
      <c r="AM225" s="6" t="str">
        <f>IF(AJ225&gt;Scenario!$B$11,"",IF(AJ$2&lt;&gt;"Ready",AJ$2,IF(ISNUMBER(AK225),(AK225+AL225)*(0+0+IF(Scenario!$B$13="Gross",0,0))/12+((0+0)/12+IF(AND(AJ225&gt;=Scenario!$B$10,MOD(AJ225-Scenario!$B$10,Scenario!$B$18)=0),0*0+0,0)+IF(AJ225=1,0*0+0,0)+IF(AJ225=Scenario!$B$11,0,0)),"INSUFFICIENT FUNDS")))</f>
        <v/>
      </c>
      <c r="AN225" s="6" t="str">
        <f>IF(AJ225&gt;Scenario!$B$11,"",IF(AJ$2&lt;&gt;"Ready",AJ$2,IF(ISNUMBER(AK225),IF((AK225+AL225)*(1+Scenario!$B$12/12)-AM225&lt;0,"INSUFFICIENT FUNDS",(AK225+AL225)*(1+Scenario!$B$12/12)-AM225),"INSUFFICIENT FUNDS")))</f>
        <v/>
      </c>
      <c r="AO225" s="6" t="str">
        <f>IF(AJ225&gt;Scenario!$B$11,"",IF(AJ$2&lt;&gt;"Ready",AJ$2,IF(ISNUMBER(AN225),AO224+AM225,"INSUFFICIENT FUNDS")))</f>
        <v/>
      </c>
      <c r="AP225" t="str">
        <f>IF(AJ225&gt;Scenario!$B$11,"",IF(AJ$2&lt;&gt;"Ready",AJ$2,IF(ISNUMBER(AN225),"OK","INSUFFICIENT FUNDS")))</f>
        <v/>
      </c>
    </row>
    <row r="226" spans="1:42" ht="32.1" customHeight="1" x14ac:dyDescent="0.2">
      <c r="A226">
        <v>222</v>
      </c>
      <c r="B226" s="6" t="str">
        <f>IF(A226&gt;Scenario!$B$11,"",IF(A$2&lt;&gt;"Ready",A$2,IF(G225="OK",E225,"INSUFFICIENT FUNDS")))</f>
        <v/>
      </c>
      <c r="C226" s="6" t="str">
        <f>IF(A226&gt;Scenario!$B$11,"",IF(A$2&lt;&gt;"Ready",A$2,IF(ISNUMBER(B226),IF(AND(A226&gt;=Scenario!$B$10,MOD(A226-Scenario!$B$10,Scenario!$B$18)=0),Scenario!$B$8,0),"INSUFFICIENT FUNDS")))</f>
        <v/>
      </c>
      <c r="D226" s="6" t="str">
        <f>IF(A226&gt;Scenario!$B$11,"",IF(A$2&lt;&gt;"Ready",A$2,IF(ISNUMBER(B226),(B226+C226)*(N('Option A'!$E$14)+N('Option A'!$E$15)+IF(Scenario!$B$13="Gross",N('Option A'!$E$16),0))/12+((N('Option A'!$E$12)+N('Option A'!$E$13))/12+IF(AND(A226&gt;=Scenario!$B$10,MOD(A226-Scenario!$B$10,Scenario!$B$18)=0),N('Option A'!$E$17)*N('Option A'!$E$18)+N('Option A'!$E$20),0)+IF(A226=1,N('Option A'!$E$17)*N('Option A'!$E$19)+N('Option A'!$E$21),0)+IF(A226=Scenario!$B$11,N('Option A'!$E$22),0)),"INSUFFICIENT FUNDS")))</f>
        <v/>
      </c>
      <c r="E226" s="6" t="str">
        <f>IF(A226&gt;Scenario!$B$11,"",IF(A$2&lt;&gt;"Ready",A$2,IF(ISNUMBER(B226),IF((B226+C226)*(1+Scenario!$B$12/12)-D226&lt;0,"INSUFFICIENT FUNDS",(B226+C226)*(1+Scenario!$B$12/12)-D226),"INSUFFICIENT FUNDS")))</f>
        <v/>
      </c>
      <c r="F226" s="6" t="str">
        <f>IF(A226&gt;Scenario!$B$11,"",IF(A$2&lt;&gt;"Ready",A$2,IF(ISNUMBER(E226),F225+D226,"INSUFFICIENT FUNDS")))</f>
        <v/>
      </c>
      <c r="G226" t="str">
        <f>IF(A226&gt;Scenario!$B$11,"",IF(A$2&lt;&gt;"Ready",A$2,IF(ISNUMBER(E226),"OK","INSUFFICIENT FUNDS")))</f>
        <v/>
      </c>
      <c r="H226">
        <v>222</v>
      </c>
      <c r="I226" s="6" t="str">
        <f>IF(H226&gt;Scenario!$B$11,"",IF(H$2&lt;&gt;"Ready",H$2,IF(N225="OK",L225,"INSUFFICIENT FUNDS")))</f>
        <v/>
      </c>
      <c r="J226" s="6" t="str">
        <f>IF(H226&gt;Scenario!$B$11,"",IF(H$2&lt;&gt;"Ready",H$2,IF(ISNUMBER(I226),IF(AND(H226&gt;=Scenario!$B$10,MOD(H226-Scenario!$B$10,Scenario!$B$18)=0),Scenario!$B$8,0),"INSUFFICIENT FUNDS")))</f>
        <v/>
      </c>
      <c r="K226" s="6" t="str">
        <f>IF(H226&gt;Scenario!$B$11,"",IF(H$2&lt;&gt;"Ready",H$2,IF(ISNUMBER(I226),(I226+J226)*(N('Option A'!$E$14)+N('Option A'!$E$15)+IF(Scenario!$B$13="Gross",N('Option A'!$E$16),0))/12+((0+0)/12+IF(AND(H226&gt;=Scenario!$B$10,MOD(H226-Scenario!$B$10,Scenario!$B$18)=0),N('Option A'!$E$17)*N('Option A'!$E$18)+N('Option A'!$E$20),0)+IF(H226=1,N('Option A'!$E$17)*N('Option A'!$E$19)+N('Option A'!$E$21),0)+IF(H226=Scenario!$B$11,N('Option A'!$E$22),0)),"INSUFFICIENT FUNDS")))</f>
        <v/>
      </c>
      <c r="L226" s="6" t="str">
        <f>IF(H226&gt;Scenario!$B$11,"",IF(H$2&lt;&gt;"Ready",H$2,IF(ISNUMBER(I226),IF((I226+J226)*(1+Scenario!$B$12/12)-K226&lt;0,"INSUFFICIENT FUNDS",(I226+J226)*(1+Scenario!$B$12/12)-K226),"INSUFFICIENT FUNDS")))</f>
        <v/>
      </c>
      <c r="M226" s="6" t="str">
        <f>IF(H226&gt;Scenario!$B$11,"",IF(H$2&lt;&gt;"Ready",H$2,IF(ISNUMBER(L226),M225+K226,"INSUFFICIENT FUNDS")))</f>
        <v/>
      </c>
      <c r="N226" t="str">
        <f>IF(H226&gt;Scenario!$B$11,"",IF(H$2&lt;&gt;"Ready",H$2,IF(ISNUMBER(L226),"OK","INSUFFICIENT FUNDS")))</f>
        <v/>
      </c>
      <c r="O226">
        <v>222</v>
      </c>
      <c r="P226" s="6" t="str">
        <f>IF(O226&gt;Scenario!$B$11,"",IF(O$2&lt;&gt;"Ready",O$2,IF(U225="OK",S225,"INSUFFICIENT FUNDS")))</f>
        <v/>
      </c>
      <c r="Q226" s="6" t="str">
        <f>IF(O226&gt;Scenario!$B$11,"",IF(O$2&lt;&gt;"Ready",O$2,IF(ISNUMBER(P226),IF(AND(O226&gt;=Scenario!$B$10,MOD(O226-Scenario!$B$10,Scenario!$B$18)=0),Scenario!$B$8,0),"INSUFFICIENT FUNDS")))</f>
        <v/>
      </c>
      <c r="R226" s="6" t="str">
        <f>IF(O226&gt;Scenario!$B$11,"",IF(O$2&lt;&gt;"Ready",O$2,IF(ISNUMBER(P226),(P226+Q226)*(0+N('Option A'!$E$15)+IF(Scenario!$B$13="Gross",N('Option A'!$E$16),0))/12+((N('Option A'!$E$12)+N('Option A'!$E$13))/12+IF(AND(O226&gt;=Scenario!$B$10,MOD(O226-Scenario!$B$10,Scenario!$B$18)=0),N('Option A'!$E$17)*N('Option A'!$E$18)+N('Option A'!$E$20),0)+IF(O226=1,N('Option A'!$E$17)*N('Option A'!$E$19)+N('Option A'!$E$21),0)+IF(O226=Scenario!$B$11,N('Option A'!$E$22),0)),"INSUFFICIENT FUNDS")))</f>
        <v/>
      </c>
      <c r="S226" s="6" t="str">
        <f>IF(O226&gt;Scenario!$B$11,"",IF(O$2&lt;&gt;"Ready",O$2,IF(ISNUMBER(P226),IF((P226+Q226)*(1+Scenario!$B$12/12)-R226&lt;0,"INSUFFICIENT FUNDS",(P226+Q226)*(1+Scenario!$B$12/12)-R226),"INSUFFICIENT FUNDS")))</f>
        <v/>
      </c>
      <c r="T226" s="6" t="str">
        <f>IF(O226&gt;Scenario!$B$11,"",IF(O$2&lt;&gt;"Ready",O$2,IF(ISNUMBER(S226),T225+R226,"INSUFFICIENT FUNDS")))</f>
        <v/>
      </c>
      <c r="U226" t="str">
        <f>IF(O226&gt;Scenario!$B$11,"",IF(O$2&lt;&gt;"Ready",O$2,IF(ISNUMBER(S226),"OK","INSUFFICIENT FUNDS")))</f>
        <v/>
      </c>
      <c r="V226">
        <v>222</v>
      </c>
      <c r="W226" s="6" t="str">
        <f>IF(V226&gt;Scenario!$B$11,"",IF(V$2&lt;&gt;"Ready",V$2,IF(AB225="OK",Z225,"INSUFFICIENT FUNDS")))</f>
        <v/>
      </c>
      <c r="X226" s="6" t="str">
        <f>IF(V226&gt;Scenario!$B$11,"",IF(V$2&lt;&gt;"Ready",V$2,IF(ISNUMBER(W226),IF(AND(V226&gt;=Scenario!$B$10,MOD(V226-Scenario!$B$10,Scenario!$B$18)=0),Scenario!$B$8,0),"INSUFFICIENT FUNDS")))</f>
        <v/>
      </c>
      <c r="Y226" s="6" t="str">
        <f>IF(V226&gt;Scenario!$B$11,"",IF(V$2&lt;&gt;"Ready",V$2,IF(ISNUMBER(W226),(W226+X226)*(N('Option A'!$E$14)+N('Option A'!$E$15)+IF(Scenario!$B$13="Gross",N('Option A'!$E$16),0))/12+((N('Option A'!$E$12)+N('Option A'!$E$13))/12+IF(AND(V226&gt;=Scenario!$B$10,MOD(V226-Scenario!$B$10,Scenario!$B$18)=0),0*0+0,0)+IF(V226=1,0*0+0,0)+IF(V226=Scenario!$B$11,0,0)),"INSUFFICIENT FUNDS")))</f>
        <v/>
      </c>
      <c r="Z226" s="6" t="str">
        <f>IF(V226&gt;Scenario!$B$11,"",IF(V$2&lt;&gt;"Ready",V$2,IF(ISNUMBER(W226),IF((W226+X226)*(1+Scenario!$B$12/12)-Y226&lt;0,"INSUFFICIENT FUNDS",(W226+X226)*(1+Scenario!$B$12/12)-Y226),"INSUFFICIENT FUNDS")))</f>
        <v/>
      </c>
      <c r="AA226" s="6" t="str">
        <f>IF(V226&gt;Scenario!$B$11,"",IF(V$2&lt;&gt;"Ready",V$2,IF(ISNUMBER(Z226),AA225+Y226,"INSUFFICIENT FUNDS")))</f>
        <v/>
      </c>
      <c r="AB226" t="str">
        <f>IF(V226&gt;Scenario!$B$11,"",IF(V$2&lt;&gt;"Ready",V$2,IF(ISNUMBER(Z226),"OK","INSUFFICIENT FUNDS")))</f>
        <v/>
      </c>
      <c r="AC226">
        <v>222</v>
      </c>
      <c r="AD226" s="6" t="str">
        <f>IF(AC226&gt;Scenario!$B$11,"",IF(AC$2&lt;&gt;"Ready",AC$2,IF(AI225="OK",AG225,"INSUFFICIENT FUNDS")))</f>
        <v/>
      </c>
      <c r="AE226" s="6" t="str">
        <f>IF(AC226&gt;Scenario!$B$11,"",IF(AC$2&lt;&gt;"Ready",AC$2,IF(ISNUMBER(AD226),IF(AND(AC226&gt;=Scenario!$B$10,MOD(AC226-Scenario!$B$10,Scenario!$B$18)=0),Scenario!$B$8,0),"INSUFFICIENT FUNDS")))</f>
        <v/>
      </c>
      <c r="AF226" s="6" t="str">
        <f>IF(AC226&gt;Scenario!$B$11,"",IF(AC$2&lt;&gt;"Ready",AC$2,IF(ISNUMBER(AD226),(AD226+AE226)*(N('Option A'!$E$14)+N('Option A'!$E$15)+IF(Scenario!$B$13="Gross",0,0))/12+((N('Option A'!$E$12)+N('Option A'!$E$13))/12+IF(AND(AC226&gt;=Scenario!$B$10,MOD(AC226-Scenario!$B$10,Scenario!$B$18)=0),N('Option A'!$E$17)*N('Option A'!$E$18)+N('Option A'!$E$20),0)+IF(AC226=1,N('Option A'!$E$17)*N('Option A'!$E$19)+N('Option A'!$E$21),0)+IF(AC226=Scenario!$B$11,N('Option A'!$E$22),0)),"INSUFFICIENT FUNDS")))</f>
        <v/>
      </c>
      <c r="AG226" s="6" t="str">
        <f>IF(AC226&gt;Scenario!$B$11,"",IF(AC$2&lt;&gt;"Ready",AC$2,IF(ISNUMBER(AD226),IF((AD226+AE226)*(1+Scenario!$B$12/12)-AF226&lt;0,"INSUFFICIENT FUNDS",(AD226+AE226)*(1+Scenario!$B$12/12)-AF226),"INSUFFICIENT FUNDS")))</f>
        <v/>
      </c>
      <c r="AH226" s="6" t="str">
        <f>IF(AC226&gt;Scenario!$B$11,"",IF(AC$2&lt;&gt;"Ready",AC$2,IF(ISNUMBER(AG226),AH225+AF226,"INSUFFICIENT FUNDS")))</f>
        <v/>
      </c>
      <c r="AI226" t="str">
        <f>IF(AC226&gt;Scenario!$B$11,"",IF(AC$2&lt;&gt;"Ready",AC$2,IF(ISNUMBER(AG226),"OK","INSUFFICIENT FUNDS")))</f>
        <v/>
      </c>
      <c r="AJ226">
        <v>222</v>
      </c>
      <c r="AK226" s="6" t="str">
        <f>IF(AJ226&gt;Scenario!$B$11,"",IF(AJ$2&lt;&gt;"Ready",AJ$2,IF(AP225="OK",AN225,"INSUFFICIENT FUNDS")))</f>
        <v/>
      </c>
      <c r="AL226" s="6" t="str">
        <f>IF(AJ226&gt;Scenario!$B$11,"",IF(AJ$2&lt;&gt;"Ready",AJ$2,IF(ISNUMBER(AK226),IF(AND(AJ226&gt;=Scenario!$B$10,MOD(AJ226-Scenario!$B$10,Scenario!$B$18)=0),Scenario!$B$8,0),"INSUFFICIENT FUNDS")))</f>
        <v/>
      </c>
      <c r="AM226" s="6" t="str">
        <f>IF(AJ226&gt;Scenario!$B$11,"",IF(AJ$2&lt;&gt;"Ready",AJ$2,IF(ISNUMBER(AK226),(AK226+AL226)*(0+0+IF(Scenario!$B$13="Gross",0,0))/12+((0+0)/12+IF(AND(AJ226&gt;=Scenario!$B$10,MOD(AJ226-Scenario!$B$10,Scenario!$B$18)=0),0*0+0,0)+IF(AJ226=1,0*0+0,0)+IF(AJ226=Scenario!$B$11,0,0)),"INSUFFICIENT FUNDS")))</f>
        <v/>
      </c>
      <c r="AN226" s="6" t="str">
        <f>IF(AJ226&gt;Scenario!$B$11,"",IF(AJ$2&lt;&gt;"Ready",AJ$2,IF(ISNUMBER(AK226),IF((AK226+AL226)*(1+Scenario!$B$12/12)-AM226&lt;0,"INSUFFICIENT FUNDS",(AK226+AL226)*(1+Scenario!$B$12/12)-AM226),"INSUFFICIENT FUNDS")))</f>
        <v/>
      </c>
      <c r="AO226" s="6" t="str">
        <f>IF(AJ226&gt;Scenario!$B$11,"",IF(AJ$2&lt;&gt;"Ready",AJ$2,IF(ISNUMBER(AN226),AO225+AM226,"INSUFFICIENT FUNDS")))</f>
        <v/>
      </c>
      <c r="AP226" t="str">
        <f>IF(AJ226&gt;Scenario!$B$11,"",IF(AJ$2&lt;&gt;"Ready",AJ$2,IF(ISNUMBER(AN226),"OK","INSUFFICIENT FUNDS")))</f>
        <v/>
      </c>
    </row>
    <row r="227" spans="1:42" ht="32.1" customHeight="1" x14ac:dyDescent="0.2">
      <c r="A227">
        <v>223</v>
      </c>
      <c r="B227" s="6" t="str">
        <f>IF(A227&gt;Scenario!$B$11,"",IF(A$2&lt;&gt;"Ready",A$2,IF(G226="OK",E226,"INSUFFICIENT FUNDS")))</f>
        <v/>
      </c>
      <c r="C227" s="6" t="str">
        <f>IF(A227&gt;Scenario!$B$11,"",IF(A$2&lt;&gt;"Ready",A$2,IF(ISNUMBER(B227),IF(AND(A227&gt;=Scenario!$B$10,MOD(A227-Scenario!$B$10,Scenario!$B$18)=0),Scenario!$B$8,0),"INSUFFICIENT FUNDS")))</f>
        <v/>
      </c>
      <c r="D227" s="6" t="str">
        <f>IF(A227&gt;Scenario!$B$11,"",IF(A$2&lt;&gt;"Ready",A$2,IF(ISNUMBER(B227),(B227+C227)*(N('Option A'!$E$14)+N('Option A'!$E$15)+IF(Scenario!$B$13="Gross",N('Option A'!$E$16),0))/12+((N('Option A'!$E$12)+N('Option A'!$E$13))/12+IF(AND(A227&gt;=Scenario!$B$10,MOD(A227-Scenario!$B$10,Scenario!$B$18)=0),N('Option A'!$E$17)*N('Option A'!$E$18)+N('Option A'!$E$20),0)+IF(A227=1,N('Option A'!$E$17)*N('Option A'!$E$19)+N('Option A'!$E$21),0)+IF(A227=Scenario!$B$11,N('Option A'!$E$22),0)),"INSUFFICIENT FUNDS")))</f>
        <v/>
      </c>
      <c r="E227" s="6" t="str">
        <f>IF(A227&gt;Scenario!$B$11,"",IF(A$2&lt;&gt;"Ready",A$2,IF(ISNUMBER(B227),IF((B227+C227)*(1+Scenario!$B$12/12)-D227&lt;0,"INSUFFICIENT FUNDS",(B227+C227)*(1+Scenario!$B$12/12)-D227),"INSUFFICIENT FUNDS")))</f>
        <v/>
      </c>
      <c r="F227" s="6" t="str">
        <f>IF(A227&gt;Scenario!$B$11,"",IF(A$2&lt;&gt;"Ready",A$2,IF(ISNUMBER(E227),F226+D227,"INSUFFICIENT FUNDS")))</f>
        <v/>
      </c>
      <c r="G227" t="str">
        <f>IF(A227&gt;Scenario!$B$11,"",IF(A$2&lt;&gt;"Ready",A$2,IF(ISNUMBER(E227),"OK","INSUFFICIENT FUNDS")))</f>
        <v/>
      </c>
      <c r="H227">
        <v>223</v>
      </c>
      <c r="I227" s="6" t="str">
        <f>IF(H227&gt;Scenario!$B$11,"",IF(H$2&lt;&gt;"Ready",H$2,IF(N226="OK",L226,"INSUFFICIENT FUNDS")))</f>
        <v/>
      </c>
      <c r="J227" s="6" t="str">
        <f>IF(H227&gt;Scenario!$B$11,"",IF(H$2&lt;&gt;"Ready",H$2,IF(ISNUMBER(I227),IF(AND(H227&gt;=Scenario!$B$10,MOD(H227-Scenario!$B$10,Scenario!$B$18)=0),Scenario!$B$8,0),"INSUFFICIENT FUNDS")))</f>
        <v/>
      </c>
      <c r="K227" s="6" t="str">
        <f>IF(H227&gt;Scenario!$B$11,"",IF(H$2&lt;&gt;"Ready",H$2,IF(ISNUMBER(I227),(I227+J227)*(N('Option A'!$E$14)+N('Option A'!$E$15)+IF(Scenario!$B$13="Gross",N('Option A'!$E$16),0))/12+((0+0)/12+IF(AND(H227&gt;=Scenario!$B$10,MOD(H227-Scenario!$B$10,Scenario!$B$18)=0),N('Option A'!$E$17)*N('Option A'!$E$18)+N('Option A'!$E$20),0)+IF(H227=1,N('Option A'!$E$17)*N('Option A'!$E$19)+N('Option A'!$E$21),0)+IF(H227=Scenario!$B$11,N('Option A'!$E$22),0)),"INSUFFICIENT FUNDS")))</f>
        <v/>
      </c>
      <c r="L227" s="6" t="str">
        <f>IF(H227&gt;Scenario!$B$11,"",IF(H$2&lt;&gt;"Ready",H$2,IF(ISNUMBER(I227),IF((I227+J227)*(1+Scenario!$B$12/12)-K227&lt;0,"INSUFFICIENT FUNDS",(I227+J227)*(1+Scenario!$B$12/12)-K227),"INSUFFICIENT FUNDS")))</f>
        <v/>
      </c>
      <c r="M227" s="6" t="str">
        <f>IF(H227&gt;Scenario!$B$11,"",IF(H$2&lt;&gt;"Ready",H$2,IF(ISNUMBER(L227),M226+K227,"INSUFFICIENT FUNDS")))</f>
        <v/>
      </c>
      <c r="N227" t="str">
        <f>IF(H227&gt;Scenario!$B$11,"",IF(H$2&lt;&gt;"Ready",H$2,IF(ISNUMBER(L227),"OK","INSUFFICIENT FUNDS")))</f>
        <v/>
      </c>
      <c r="O227">
        <v>223</v>
      </c>
      <c r="P227" s="6" t="str">
        <f>IF(O227&gt;Scenario!$B$11,"",IF(O$2&lt;&gt;"Ready",O$2,IF(U226="OK",S226,"INSUFFICIENT FUNDS")))</f>
        <v/>
      </c>
      <c r="Q227" s="6" t="str">
        <f>IF(O227&gt;Scenario!$B$11,"",IF(O$2&lt;&gt;"Ready",O$2,IF(ISNUMBER(P227),IF(AND(O227&gt;=Scenario!$B$10,MOD(O227-Scenario!$B$10,Scenario!$B$18)=0),Scenario!$B$8,0),"INSUFFICIENT FUNDS")))</f>
        <v/>
      </c>
      <c r="R227" s="6" t="str">
        <f>IF(O227&gt;Scenario!$B$11,"",IF(O$2&lt;&gt;"Ready",O$2,IF(ISNUMBER(P227),(P227+Q227)*(0+N('Option A'!$E$15)+IF(Scenario!$B$13="Gross",N('Option A'!$E$16),0))/12+((N('Option A'!$E$12)+N('Option A'!$E$13))/12+IF(AND(O227&gt;=Scenario!$B$10,MOD(O227-Scenario!$B$10,Scenario!$B$18)=0),N('Option A'!$E$17)*N('Option A'!$E$18)+N('Option A'!$E$20),0)+IF(O227=1,N('Option A'!$E$17)*N('Option A'!$E$19)+N('Option A'!$E$21),0)+IF(O227=Scenario!$B$11,N('Option A'!$E$22),0)),"INSUFFICIENT FUNDS")))</f>
        <v/>
      </c>
      <c r="S227" s="6" t="str">
        <f>IF(O227&gt;Scenario!$B$11,"",IF(O$2&lt;&gt;"Ready",O$2,IF(ISNUMBER(P227),IF((P227+Q227)*(1+Scenario!$B$12/12)-R227&lt;0,"INSUFFICIENT FUNDS",(P227+Q227)*(1+Scenario!$B$12/12)-R227),"INSUFFICIENT FUNDS")))</f>
        <v/>
      </c>
      <c r="T227" s="6" t="str">
        <f>IF(O227&gt;Scenario!$B$11,"",IF(O$2&lt;&gt;"Ready",O$2,IF(ISNUMBER(S227),T226+R227,"INSUFFICIENT FUNDS")))</f>
        <v/>
      </c>
      <c r="U227" t="str">
        <f>IF(O227&gt;Scenario!$B$11,"",IF(O$2&lt;&gt;"Ready",O$2,IF(ISNUMBER(S227),"OK","INSUFFICIENT FUNDS")))</f>
        <v/>
      </c>
      <c r="V227">
        <v>223</v>
      </c>
      <c r="W227" s="6" t="str">
        <f>IF(V227&gt;Scenario!$B$11,"",IF(V$2&lt;&gt;"Ready",V$2,IF(AB226="OK",Z226,"INSUFFICIENT FUNDS")))</f>
        <v/>
      </c>
      <c r="X227" s="6" t="str">
        <f>IF(V227&gt;Scenario!$B$11,"",IF(V$2&lt;&gt;"Ready",V$2,IF(ISNUMBER(W227),IF(AND(V227&gt;=Scenario!$B$10,MOD(V227-Scenario!$B$10,Scenario!$B$18)=0),Scenario!$B$8,0),"INSUFFICIENT FUNDS")))</f>
        <v/>
      </c>
      <c r="Y227" s="6" t="str">
        <f>IF(V227&gt;Scenario!$B$11,"",IF(V$2&lt;&gt;"Ready",V$2,IF(ISNUMBER(W227),(W227+X227)*(N('Option A'!$E$14)+N('Option A'!$E$15)+IF(Scenario!$B$13="Gross",N('Option A'!$E$16),0))/12+((N('Option A'!$E$12)+N('Option A'!$E$13))/12+IF(AND(V227&gt;=Scenario!$B$10,MOD(V227-Scenario!$B$10,Scenario!$B$18)=0),0*0+0,0)+IF(V227=1,0*0+0,0)+IF(V227=Scenario!$B$11,0,0)),"INSUFFICIENT FUNDS")))</f>
        <v/>
      </c>
      <c r="Z227" s="6" t="str">
        <f>IF(V227&gt;Scenario!$B$11,"",IF(V$2&lt;&gt;"Ready",V$2,IF(ISNUMBER(W227),IF((W227+X227)*(1+Scenario!$B$12/12)-Y227&lt;0,"INSUFFICIENT FUNDS",(W227+X227)*(1+Scenario!$B$12/12)-Y227),"INSUFFICIENT FUNDS")))</f>
        <v/>
      </c>
      <c r="AA227" s="6" t="str">
        <f>IF(V227&gt;Scenario!$B$11,"",IF(V$2&lt;&gt;"Ready",V$2,IF(ISNUMBER(Z227),AA226+Y227,"INSUFFICIENT FUNDS")))</f>
        <v/>
      </c>
      <c r="AB227" t="str">
        <f>IF(V227&gt;Scenario!$B$11,"",IF(V$2&lt;&gt;"Ready",V$2,IF(ISNUMBER(Z227),"OK","INSUFFICIENT FUNDS")))</f>
        <v/>
      </c>
      <c r="AC227">
        <v>223</v>
      </c>
      <c r="AD227" s="6" t="str">
        <f>IF(AC227&gt;Scenario!$B$11,"",IF(AC$2&lt;&gt;"Ready",AC$2,IF(AI226="OK",AG226,"INSUFFICIENT FUNDS")))</f>
        <v/>
      </c>
      <c r="AE227" s="6" t="str">
        <f>IF(AC227&gt;Scenario!$B$11,"",IF(AC$2&lt;&gt;"Ready",AC$2,IF(ISNUMBER(AD227),IF(AND(AC227&gt;=Scenario!$B$10,MOD(AC227-Scenario!$B$10,Scenario!$B$18)=0),Scenario!$B$8,0),"INSUFFICIENT FUNDS")))</f>
        <v/>
      </c>
      <c r="AF227" s="6" t="str">
        <f>IF(AC227&gt;Scenario!$B$11,"",IF(AC$2&lt;&gt;"Ready",AC$2,IF(ISNUMBER(AD227),(AD227+AE227)*(N('Option A'!$E$14)+N('Option A'!$E$15)+IF(Scenario!$B$13="Gross",0,0))/12+((N('Option A'!$E$12)+N('Option A'!$E$13))/12+IF(AND(AC227&gt;=Scenario!$B$10,MOD(AC227-Scenario!$B$10,Scenario!$B$18)=0),N('Option A'!$E$17)*N('Option A'!$E$18)+N('Option A'!$E$20),0)+IF(AC227=1,N('Option A'!$E$17)*N('Option A'!$E$19)+N('Option A'!$E$21),0)+IF(AC227=Scenario!$B$11,N('Option A'!$E$22),0)),"INSUFFICIENT FUNDS")))</f>
        <v/>
      </c>
      <c r="AG227" s="6" t="str">
        <f>IF(AC227&gt;Scenario!$B$11,"",IF(AC$2&lt;&gt;"Ready",AC$2,IF(ISNUMBER(AD227),IF((AD227+AE227)*(1+Scenario!$B$12/12)-AF227&lt;0,"INSUFFICIENT FUNDS",(AD227+AE227)*(1+Scenario!$B$12/12)-AF227),"INSUFFICIENT FUNDS")))</f>
        <v/>
      </c>
      <c r="AH227" s="6" t="str">
        <f>IF(AC227&gt;Scenario!$B$11,"",IF(AC$2&lt;&gt;"Ready",AC$2,IF(ISNUMBER(AG227),AH226+AF227,"INSUFFICIENT FUNDS")))</f>
        <v/>
      </c>
      <c r="AI227" t="str">
        <f>IF(AC227&gt;Scenario!$B$11,"",IF(AC$2&lt;&gt;"Ready",AC$2,IF(ISNUMBER(AG227),"OK","INSUFFICIENT FUNDS")))</f>
        <v/>
      </c>
      <c r="AJ227">
        <v>223</v>
      </c>
      <c r="AK227" s="6" t="str">
        <f>IF(AJ227&gt;Scenario!$B$11,"",IF(AJ$2&lt;&gt;"Ready",AJ$2,IF(AP226="OK",AN226,"INSUFFICIENT FUNDS")))</f>
        <v/>
      </c>
      <c r="AL227" s="6" t="str">
        <f>IF(AJ227&gt;Scenario!$B$11,"",IF(AJ$2&lt;&gt;"Ready",AJ$2,IF(ISNUMBER(AK227),IF(AND(AJ227&gt;=Scenario!$B$10,MOD(AJ227-Scenario!$B$10,Scenario!$B$18)=0),Scenario!$B$8,0),"INSUFFICIENT FUNDS")))</f>
        <v/>
      </c>
      <c r="AM227" s="6" t="str">
        <f>IF(AJ227&gt;Scenario!$B$11,"",IF(AJ$2&lt;&gt;"Ready",AJ$2,IF(ISNUMBER(AK227),(AK227+AL227)*(0+0+IF(Scenario!$B$13="Gross",0,0))/12+((0+0)/12+IF(AND(AJ227&gt;=Scenario!$B$10,MOD(AJ227-Scenario!$B$10,Scenario!$B$18)=0),0*0+0,0)+IF(AJ227=1,0*0+0,0)+IF(AJ227=Scenario!$B$11,0,0)),"INSUFFICIENT FUNDS")))</f>
        <v/>
      </c>
      <c r="AN227" s="6" t="str">
        <f>IF(AJ227&gt;Scenario!$B$11,"",IF(AJ$2&lt;&gt;"Ready",AJ$2,IF(ISNUMBER(AK227),IF((AK227+AL227)*(1+Scenario!$B$12/12)-AM227&lt;0,"INSUFFICIENT FUNDS",(AK227+AL227)*(1+Scenario!$B$12/12)-AM227),"INSUFFICIENT FUNDS")))</f>
        <v/>
      </c>
      <c r="AO227" s="6" t="str">
        <f>IF(AJ227&gt;Scenario!$B$11,"",IF(AJ$2&lt;&gt;"Ready",AJ$2,IF(ISNUMBER(AN227),AO226+AM227,"INSUFFICIENT FUNDS")))</f>
        <v/>
      </c>
      <c r="AP227" t="str">
        <f>IF(AJ227&gt;Scenario!$B$11,"",IF(AJ$2&lt;&gt;"Ready",AJ$2,IF(ISNUMBER(AN227),"OK","INSUFFICIENT FUNDS")))</f>
        <v/>
      </c>
    </row>
    <row r="228" spans="1:42" ht="32.1" customHeight="1" x14ac:dyDescent="0.2">
      <c r="A228">
        <v>224</v>
      </c>
      <c r="B228" s="6" t="str">
        <f>IF(A228&gt;Scenario!$B$11,"",IF(A$2&lt;&gt;"Ready",A$2,IF(G227="OK",E227,"INSUFFICIENT FUNDS")))</f>
        <v/>
      </c>
      <c r="C228" s="6" t="str">
        <f>IF(A228&gt;Scenario!$B$11,"",IF(A$2&lt;&gt;"Ready",A$2,IF(ISNUMBER(B228),IF(AND(A228&gt;=Scenario!$B$10,MOD(A228-Scenario!$B$10,Scenario!$B$18)=0),Scenario!$B$8,0),"INSUFFICIENT FUNDS")))</f>
        <v/>
      </c>
      <c r="D228" s="6" t="str">
        <f>IF(A228&gt;Scenario!$B$11,"",IF(A$2&lt;&gt;"Ready",A$2,IF(ISNUMBER(B228),(B228+C228)*(N('Option A'!$E$14)+N('Option A'!$E$15)+IF(Scenario!$B$13="Gross",N('Option A'!$E$16),0))/12+((N('Option A'!$E$12)+N('Option A'!$E$13))/12+IF(AND(A228&gt;=Scenario!$B$10,MOD(A228-Scenario!$B$10,Scenario!$B$18)=0),N('Option A'!$E$17)*N('Option A'!$E$18)+N('Option A'!$E$20),0)+IF(A228=1,N('Option A'!$E$17)*N('Option A'!$E$19)+N('Option A'!$E$21),0)+IF(A228=Scenario!$B$11,N('Option A'!$E$22),0)),"INSUFFICIENT FUNDS")))</f>
        <v/>
      </c>
      <c r="E228" s="6" t="str">
        <f>IF(A228&gt;Scenario!$B$11,"",IF(A$2&lt;&gt;"Ready",A$2,IF(ISNUMBER(B228),IF((B228+C228)*(1+Scenario!$B$12/12)-D228&lt;0,"INSUFFICIENT FUNDS",(B228+C228)*(1+Scenario!$B$12/12)-D228),"INSUFFICIENT FUNDS")))</f>
        <v/>
      </c>
      <c r="F228" s="6" t="str">
        <f>IF(A228&gt;Scenario!$B$11,"",IF(A$2&lt;&gt;"Ready",A$2,IF(ISNUMBER(E228),F227+D228,"INSUFFICIENT FUNDS")))</f>
        <v/>
      </c>
      <c r="G228" t="str">
        <f>IF(A228&gt;Scenario!$B$11,"",IF(A$2&lt;&gt;"Ready",A$2,IF(ISNUMBER(E228),"OK","INSUFFICIENT FUNDS")))</f>
        <v/>
      </c>
      <c r="H228">
        <v>224</v>
      </c>
      <c r="I228" s="6" t="str">
        <f>IF(H228&gt;Scenario!$B$11,"",IF(H$2&lt;&gt;"Ready",H$2,IF(N227="OK",L227,"INSUFFICIENT FUNDS")))</f>
        <v/>
      </c>
      <c r="J228" s="6" t="str">
        <f>IF(H228&gt;Scenario!$B$11,"",IF(H$2&lt;&gt;"Ready",H$2,IF(ISNUMBER(I228),IF(AND(H228&gt;=Scenario!$B$10,MOD(H228-Scenario!$B$10,Scenario!$B$18)=0),Scenario!$B$8,0),"INSUFFICIENT FUNDS")))</f>
        <v/>
      </c>
      <c r="K228" s="6" t="str">
        <f>IF(H228&gt;Scenario!$B$11,"",IF(H$2&lt;&gt;"Ready",H$2,IF(ISNUMBER(I228),(I228+J228)*(N('Option A'!$E$14)+N('Option A'!$E$15)+IF(Scenario!$B$13="Gross",N('Option A'!$E$16),0))/12+((0+0)/12+IF(AND(H228&gt;=Scenario!$B$10,MOD(H228-Scenario!$B$10,Scenario!$B$18)=0),N('Option A'!$E$17)*N('Option A'!$E$18)+N('Option A'!$E$20),0)+IF(H228=1,N('Option A'!$E$17)*N('Option A'!$E$19)+N('Option A'!$E$21),0)+IF(H228=Scenario!$B$11,N('Option A'!$E$22),0)),"INSUFFICIENT FUNDS")))</f>
        <v/>
      </c>
      <c r="L228" s="6" t="str">
        <f>IF(H228&gt;Scenario!$B$11,"",IF(H$2&lt;&gt;"Ready",H$2,IF(ISNUMBER(I228),IF((I228+J228)*(1+Scenario!$B$12/12)-K228&lt;0,"INSUFFICIENT FUNDS",(I228+J228)*(1+Scenario!$B$12/12)-K228),"INSUFFICIENT FUNDS")))</f>
        <v/>
      </c>
      <c r="M228" s="6" t="str">
        <f>IF(H228&gt;Scenario!$B$11,"",IF(H$2&lt;&gt;"Ready",H$2,IF(ISNUMBER(L228),M227+K228,"INSUFFICIENT FUNDS")))</f>
        <v/>
      </c>
      <c r="N228" t="str">
        <f>IF(H228&gt;Scenario!$B$11,"",IF(H$2&lt;&gt;"Ready",H$2,IF(ISNUMBER(L228),"OK","INSUFFICIENT FUNDS")))</f>
        <v/>
      </c>
      <c r="O228">
        <v>224</v>
      </c>
      <c r="P228" s="6" t="str">
        <f>IF(O228&gt;Scenario!$B$11,"",IF(O$2&lt;&gt;"Ready",O$2,IF(U227="OK",S227,"INSUFFICIENT FUNDS")))</f>
        <v/>
      </c>
      <c r="Q228" s="6" t="str">
        <f>IF(O228&gt;Scenario!$B$11,"",IF(O$2&lt;&gt;"Ready",O$2,IF(ISNUMBER(P228),IF(AND(O228&gt;=Scenario!$B$10,MOD(O228-Scenario!$B$10,Scenario!$B$18)=0),Scenario!$B$8,0),"INSUFFICIENT FUNDS")))</f>
        <v/>
      </c>
      <c r="R228" s="6" t="str">
        <f>IF(O228&gt;Scenario!$B$11,"",IF(O$2&lt;&gt;"Ready",O$2,IF(ISNUMBER(P228),(P228+Q228)*(0+N('Option A'!$E$15)+IF(Scenario!$B$13="Gross",N('Option A'!$E$16),0))/12+((N('Option A'!$E$12)+N('Option A'!$E$13))/12+IF(AND(O228&gt;=Scenario!$B$10,MOD(O228-Scenario!$B$10,Scenario!$B$18)=0),N('Option A'!$E$17)*N('Option A'!$E$18)+N('Option A'!$E$20),0)+IF(O228=1,N('Option A'!$E$17)*N('Option A'!$E$19)+N('Option A'!$E$21),0)+IF(O228=Scenario!$B$11,N('Option A'!$E$22),0)),"INSUFFICIENT FUNDS")))</f>
        <v/>
      </c>
      <c r="S228" s="6" t="str">
        <f>IF(O228&gt;Scenario!$B$11,"",IF(O$2&lt;&gt;"Ready",O$2,IF(ISNUMBER(P228),IF((P228+Q228)*(1+Scenario!$B$12/12)-R228&lt;0,"INSUFFICIENT FUNDS",(P228+Q228)*(1+Scenario!$B$12/12)-R228),"INSUFFICIENT FUNDS")))</f>
        <v/>
      </c>
      <c r="T228" s="6" t="str">
        <f>IF(O228&gt;Scenario!$B$11,"",IF(O$2&lt;&gt;"Ready",O$2,IF(ISNUMBER(S228),T227+R228,"INSUFFICIENT FUNDS")))</f>
        <v/>
      </c>
      <c r="U228" t="str">
        <f>IF(O228&gt;Scenario!$B$11,"",IF(O$2&lt;&gt;"Ready",O$2,IF(ISNUMBER(S228),"OK","INSUFFICIENT FUNDS")))</f>
        <v/>
      </c>
      <c r="V228">
        <v>224</v>
      </c>
      <c r="W228" s="6" t="str">
        <f>IF(V228&gt;Scenario!$B$11,"",IF(V$2&lt;&gt;"Ready",V$2,IF(AB227="OK",Z227,"INSUFFICIENT FUNDS")))</f>
        <v/>
      </c>
      <c r="X228" s="6" t="str">
        <f>IF(V228&gt;Scenario!$B$11,"",IF(V$2&lt;&gt;"Ready",V$2,IF(ISNUMBER(W228),IF(AND(V228&gt;=Scenario!$B$10,MOD(V228-Scenario!$B$10,Scenario!$B$18)=0),Scenario!$B$8,0),"INSUFFICIENT FUNDS")))</f>
        <v/>
      </c>
      <c r="Y228" s="6" t="str">
        <f>IF(V228&gt;Scenario!$B$11,"",IF(V$2&lt;&gt;"Ready",V$2,IF(ISNUMBER(W228),(W228+X228)*(N('Option A'!$E$14)+N('Option A'!$E$15)+IF(Scenario!$B$13="Gross",N('Option A'!$E$16),0))/12+((N('Option A'!$E$12)+N('Option A'!$E$13))/12+IF(AND(V228&gt;=Scenario!$B$10,MOD(V228-Scenario!$B$10,Scenario!$B$18)=0),0*0+0,0)+IF(V228=1,0*0+0,0)+IF(V228=Scenario!$B$11,0,0)),"INSUFFICIENT FUNDS")))</f>
        <v/>
      </c>
      <c r="Z228" s="6" t="str">
        <f>IF(V228&gt;Scenario!$B$11,"",IF(V$2&lt;&gt;"Ready",V$2,IF(ISNUMBER(W228),IF((W228+X228)*(1+Scenario!$B$12/12)-Y228&lt;0,"INSUFFICIENT FUNDS",(W228+X228)*(1+Scenario!$B$12/12)-Y228),"INSUFFICIENT FUNDS")))</f>
        <v/>
      </c>
      <c r="AA228" s="6" t="str">
        <f>IF(V228&gt;Scenario!$B$11,"",IF(V$2&lt;&gt;"Ready",V$2,IF(ISNUMBER(Z228),AA227+Y228,"INSUFFICIENT FUNDS")))</f>
        <v/>
      </c>
      <c r="AB228" t="str">
        <f>IF(V228&gt;Scenario!$B$11,"",IF(V$2&lt;&gt;"Ready",V$2,IF(ISNUMBER(Z228),"OK","INSUFFICIENT FUNDS")))</f>
        <v/>
      </c>
      <c r="AC228">
        <v>224</v>
      </c>
      <c r="AD228" s="6" t="str">
        <f>IF(AC228&gt;Scenario!$B$11,"",IF(AC$2&lt;&gt;"Ready",AC$2,IF(AI227="OK",AG227,"INSUFFICIENT FUNDS")))</f>
        <v/>
      </c>
      <c r="AE228" s="6" t="str">
        <f>IF(AC228&gt;Scenario!$B$11,"",IF(AC$2&lt;&gt;"Ready",AC$2,IF(ISNUMBER(AD228),IF(AND(AC228&gt;=Scenario!$B$10,MOD(AC228-Scenario!$B$10,Scenario!$B$18)=0),Scenario!$B$8,0),"INSUFFICIENT FUNDS")))</f>
        <v/>
      </c>
      <c r="AF228" s="6" t="str">
        <f>IF(AC228&gt;Scenario!$B$11,"",IF(AC$2&lt;&gt;"Ready",AC$2,IF(ISNUMBER(AD228),(AD228+AE228)*(N('Option A'!$E$14)+N('Option A'!$E$15)+IF(Scenario!$B$13="Gross",0,0))/12+((N('Option A'!$E$12)+N('Option A'!$E$13))/12+IF(AND(AC228&gt;=Scenario!$B$10,MOD(AC228-Scenario!$B$10,Scenario!$B$18)=0),N('Option A'!$E$17)*N('Option A'!$E$18)+N('Option A'!$E$20),0)+IF(AC228=1,N('Option A'!$E$17)*N('Option A'!$E$19)+N('Option A'!$E$21),0)+IF(AC228=Scenario!$B$11,N('Option A'!$E$22),0)),"INSUFFICIENT FUNDS")))</f>
        <v/>
      </c>
      <c r="AG228" s="6" t="str">
        <f>IF(AC228&gt;Scenario!$B$11,"",IF(AC$2&lt;&gt;"Ready",AC$2,IF(ISNUMBER(AD228),IF((AD228+AE228)*(1+Scenario!$B$12/12)-AF228&lt;0,"INSUFFICIENT FUNDS",(AD228+AE228)*(1+Scenario!$B$12/12)-AF228),"INSUFFICIENT FUNDS")))</f>
        <v/>
      </c>
      <c r="AH228" s="6" t="str">
        <f>IF(AC228&gt;Scenario!$B$11,"",IF(AC$2&lt;&gt;"Ready",AC$2,IF(ISNUMBER(AG228),AH227+AF228,"INSUFFICIENT FUNDS")))</f>
        <v/>
      </c>
      <c r="AI228" t="str">
        <f>IF(AC228&gt;Scenario!$B$11,"",IF(AC$2&lt;&gt;"Ready",AC$2,IF(ISNUMBER(AG228),"OK","INSUFFICIENT FUNDS")))</f>
        <v/>
      </c>
      <c r="AJ228">
        <v>224</v>
      </c>
      <c r="AK228" s="6" t="str">
        <f>IF(AJ228&gt;Scenario!$B$11,"",IF(AJ$2&lt;&gt;"Ready",AJ$2,IF(AP227="OK",AN227,"INSUFFICIENT FUNDS")))</f>
        <v/>
      </c>
      <c r="AL228" s="6" t="str">
        <f>IF(AJ228&gt;Scenario!$B$11,"",IF(AJ$2&lt;&gt;"Ready",AJ$2,IF(ISNUMBER(AK228),IF(AND(AJ228&gt;=Scenario!$B$10,MOD(AJ228-Scenario!$B$10,Scenario!$B$18)=0),Scenario!$B$8,0),"INSUFFICIENT FUNDS")))</f>
        <v/>
      </c>
      <c r="AM228" s="6" t="str">
        <f>IF(AJ228&gt;Scenario!$B$11,"",IF(AJ$2&lt;&gt;"Ready",AJ$2,IF(ISNUMBER(AK228),(AK228+AL228)*(0+0+IF(Scenario!$B$13="Gross",0,0))/12+((0+0)/12+IF(AND(AJ228&gt;=Scenario!$B$10,MOD(AJ228-Scenario!$B$10,Scenario!$B$18)=0),0*0+0,0)+IF(AJ228=1,0*0+0,0)+IF(AJ228=Scenario!$B$11,0,0)),"INSUFFICIENT FUNDS")))</f>
        <v/>
      </c>
      <c r="AN228" s="6" t="str">
        <f>IF(AJ228&gt;Scenario!$B$11,"",IF(AJ$2&lt;&gt;"Ready",AJ$2,IF(ISNUMBER(AK228),IF((AK228+AL228)*(1+Scenario!$B$12/12)-AM228&lt;0,"INSUFFICIENT FUNDS",(AK228+AL228)*(1+Scenario!$B$12/12)-AM228),"INSUFFICIENT FUNDS")))</f>
        <v/>
      </c>
      <c r="AO228" s="6" t="str">
        <f>IF(AJ228&gt;Scenario!$B$11,"",IF(AJ$2&lt;&gt;"Ready",AJ$2,IF(ISNUMBER(AN228),AO227+AM228,"INSUFFICIENT FUNDS")))</f>
        <v/>
      </c>
      <c r="AP228" t="str">
        <f>IF(AJ228&gt;Scenario!$B$11,"",IF(AJ$2&lt;&gt;"Ready",AJ$2,IF(ISNUMBER(AN228),"OK","INSUFFICIENT FUNDS")))</f>
        <v/>
      </c>
    </row>
    <row r="229" spans="1:42" ht="32.1" customHeight="1" x14ac:dyDescent="0.2">
      <c r="A229">
        <v>225</v>
      </c>
      <c r="B229" s="6" t="str">
        <f>IF(A229&gt;Scenario!$B$11,"",IF(A$2&lt;&gt;"Ready",A$2,IF(G228="OK",E228,"INSUFFICIENT FUNDS")))</f>
        <v/>
      </c>
      <c r="C229" s="6" t="str">
        <f>IF(A229&gt;Scenario!$B$11,"",IF(A$2&lt;&gt;"Ready",A$2,IF(ISNUMBER(B229),IF(AND(A229&gt;=Scenario!$B$10,MOD(A229-Scenario!$B$10,Scenario!$B$18)=0),Scenario!$B$8,0),"INSUFFICIENT FUNDS")))</f>
        <v/>
      </c>
      <c r="D229" s="6" t="str">
        <f>IF(A229&gt;Scenario!$B$11,"",IF(A$2&lt;&gt;"Ready",A$2,IF(ISNUMBER(B229),(B229+C229)*(N('Option A'!$E$14)+N('Option A'!$E$15)+IF(Scenario!$B$13="Gross",N('Option A'!$E$16),0))/12+((N('Option A'!$E$12)+N('Option A'!$E$13))/12+IF(AND(A229&gt;=Scenario!$B$10,MOD(A229-Scenario!$B$10,Scenario!$B$18)=0),N('Option A'!$E$17)*N('Option A'!$E$18)+N('Option A'!$E$20),0)+IF(A229=1,N('Option A'!$E$17)*N('Option A'!$E$19)+N('Option A'!$E$21),0)+IF(A229=Scenario!$B$11,N('Option A'!$E$22),0)),"INSUFFICIENT FUNDS")))</f>
        <v/>
      </c>
      <c r="E229" s="6" t="str">
        <f>IF(A229&gt;Scenario!$B$11,"",IF(A$2&lt;&gt;"Ready",A$2,IF(ISNUMBER(B229),IF((B229+C229)*(1+Scenario!$B$12/12)-D229&lt;0,"INSUFFICIENT FUNDS",(B229+C229)*(1+Scenario!$B$12/12)-D229),"INSUFFICIENT FUNDS")))</f>
        <v/>
      </c>
      <c r="F229" s="6" t="str">
        <f>IF(A229&gt;Scenario!$B$11,"",IF(A$2&lt;&gt;"Ready",A$2,IF(ISNUMBER(E229),F228+D229,"INSUFFICIENT FUNDS")))</f>
        <v/>
      </c>
      <c r="G229" t="str">
        <f>IF(A229&gt;Scenario!$B$11,"",IF(A$2&lt;&gt;"Ready",A$2,IF(ISNUMBER(E229),"OK","INSUFFICIENT FUNDS")))</f>
        <v/>
      </c>
      <c r="H229">
        <v>225</v>
      </c>
      <c r="I229" s="6" t="str">
        <f>IF(H229&gt;Scenario!$B$11,"",IF(H$2&lt;&gt;"Ready",H$2,IF(N228="OK",L228,"INSUFFICIENT FUNDS")))</f>
        <v/>
      </c>
      <c r="J229" s="6" t="str">
        <f>IF(H229&gt;Scenario!$B$11,"",IF(H$2&lt;&gt;"Ready",H$2,IF(ISNUMBER(I229),IF(AND(H229&gt;=Scenario!$B$10,MOD(H229-Scenario!$B$10,Scenario!$B$18)=0),Scenario!$B$8,0),"INSUFFICIENT FUNDS")))</f>
        <v/>
      </c>
      <c r="K229" s="6" t="str">
        <f>IF(H229&gt;Scenario!$B$11,"",IF(H$2&lt;&gt;"Ready",H$2,IF(ISNUMBER(I229),(I229+J229)*(N('Option A'!$E$14)+N('Option A'!$E$15)+IF(Scenario!$B$13="Gross",N('Option A'!$E$16),0))/12+((0+0)/12+IF(AND(H229&gt;=Scenario!$B$10,MOD(H229-Scenario!$B$10,Scenario!$B$18)=0),N('Option A'!$E$17)*N('Option A'!$E$18)+N('Option A'!$E$20),0)+IF(H229=1,N('Option A'!$E$17)*N('Option A'!$E$19)+N('Option A'!$E$21),0)+IF(H229=Scenario!$B$11,N('Option A'!$E$22),0)),"INSUFFICIENT FUNDS")))</f>
        <v/>
      </c>
      <c r="L229" s="6" t="str">
        <f>IF(H229&gt;Scenario!$B$11,"",IF(H$2&lt;&gt;"Ready",H$2,IF(ISNUMBER(I229),IF((I229+J229)*(1+Scenario!$B$12/12)-K229&lt;0,"INSUFFICIENT FUNDS",(I229+J229)*(1+Scenario!$B$12/12)-K229),"INSUFFICIENT FUNDS")))</f>
        <v/>
      </c>
      <c r="M229" s="6" t="str">
        <f>IF(H229&gt;Scenario!$B$11,"",IF(H$2&lt;&gt;"Ready",H$2,IF(ISNUMBER(L229),M228+K229,"INSUFFICIENT FUNDS")))</f>
        <v/>
      </c>
      <c r="N229" t="str">
        <f>IF(H229&gt;Scenario!$B$11,"",IF(H$2&lt;&gt;"Ready",H$2,IF(ISNUMBER(L229),"OK","INSUFFICIENT FUNDS")))</f>
        <v/>
      </c>
      <c r="O229">
        <v>225</v>
      </c>
      <c r="P229" s="6" t="str">
        <f>IF(O229&gt;Scenario!$B$11,"",IF(O$2&lt;&gt;"Ready",O$2,IF(U228="OK",S228,"INSUFFICIENT FUNDS")))</f>
        <v/>
      </c>
      <c r="Q229" s="6" t="str">
        <f>IF(O229&gt;Scenario!$B$11,"",IF(O$2&lt;&gt;"Ready",O$2,IF(ISNUMBER(P229),IF(AND(O229&gt;=Scenario!$B$10,MOD(O229-Scenario!$B$10,Scenario!$B$18)=0),Scenario!$B$8,0),"INSUFFICIENT FUNDS")))</f>
        <v/>
      </c>
      <c r="R229" s="6" t="str">
        <f>IF(O229&gt;Scenario!$B$11,"",IF(O$2&lt;&gt;"Ready",O$2,IF(ISNUMBER(P229),(P229+Q229)*(0+N('Option A'!$E$15)+IF(Scenario!$B$13="Gross",N('Option A'!$E$16),0))/12+((N('Option A'!$E$12)+N('Option A'!$E$13))/12+IF(AND(O229&gt;=Scenario!$B$10,MOD(O229-Scenario!$B$10,Scenario!$B$18)=0),N('Option A'!$E$17)*N('Option A'!$E$18)+N('Option A'!$E$20),0)+IF(O229=1,N('Option A'!$E$17)*N('Option A'!$E$19)+N('Option A'!$E$21),0)+IF(O229=Scenario!$B$11,N('Option A'!$E$22),0)),"INSUFFICIENT FUNDS")))</f>
        <v/>
      </c>
      <c r="S229" s="6" t="str">
        <f>IF(O229&gt;Scenario!$B$11,"",IF(O$2&lt;&gt;"Ready",O$2,IF(ISNUMBER(P229),IF((P229+Q229)*(1+Scenario!$B$12/12)-R229&lt;0,"INSUFFICIENT FUNDS",(P229+Q229)*(1+Scenario!$B$12/12)-R229),"INSUFFICIENT FUNDS")))</f>
        <v/>
      </c>
      <c r="T229" s="6" t="str">
        <f>IF(O229&gt;Scenario!$B$11,"",IF(O$2&lt;&gt;"Ready",O$2,IF(ISNUMBER(S229),T228+R229,"INSUFFICIENT FUNDS")))</f>
        <v/>
      </c>
      <c r="U229" t="str">
        <f>IF(O229&gt;Scenario!$B$11,"",IF(O$2&lt;&gt;"Ready",O$2,IF(ISNUMBER(S229),"OK","INSUFFICIENT FUNDS")))</f>
        <v/>
      </c>
      <c r="V229">
        <v>225</v>
      </c>
      <c r="W229" s="6" t="str">
        <f>IF(V229&gt;Scenario!$B$11,"",IF(V$2&lt;&gt;"Ready",V$2,IF(AB228="OK",Z228,"INSUFFICIENT FUNDS")))</f>
        <v/>
      </c>
      <c r="X229" s="6" t="str">
        <f>IF(V229&gt;Scenario!$B$11,"",IF(V$2&lt;&gt;"Ready",V$2,IF(ISNUMBER(W229),IF(AND(V229&gt;=Scenario!$B$10,MOD(V229-Scenario!$B$10,Scenario!$B$18)=0),Scenario!$B$8,0),"INSUFFICIENT FUNDS")))</f>
        <v/>
      </c>
      <c r="Y229" s="6" t="str">
        <f>IF(V229&gt;Scenario!$B$11,"",IF(V$2&lt;&gt;"Ready",V$2,IF(ISNUMBER(W229),(W229+X229)*(N('Option A'!$E$14)+N('Option A'!$E$15)+IF(Scenario!$B$13="Gross",N('Option A'!$E$16),0))/12+((N('Option A'!$E$12)+N('Option A'!$E$13))/12+IF(AND(V229&gt;=Scenario!$B$10,MOD(V229-Scenario!$B$10,Scenario!$B$18)=0),0*0+0,0)+IF(V229=1,0*0+0,0)+IF(V229=Scenario!$B$11,0,0)),"INSUFFICIENT FUNDS")))</f>
        <v/>
      </c>
      <c r="Z229" s="6" t="str">
        <f>IF(V229&gt;Scenario!$B$11,"",IF(V$2&lt;&gt;"Ready",V$2,IF(ISNUMBER(W229),IF((W229+X229)*(1+Scenario!$B$12/12)-Y229&lt;0,"INSUFFICIENT FUNDS",(W229+X229)*(1+Scenario!$B$12/12)-Y229),"INSUFFICIENT FUNDS")))</f>
        <v/>
      </c>
      <c r="AA229" s="6" t="str">
        <f>IF(V229&gt;Scenario!$B$11,"",IF(V$2&lt;&gt;"Ready",V$2,IF(ISNUMBER(Z229),AA228+Y229,"INSUFFICIENT FUNDS")))</f>
        <v/>
      </c>
      <c r="AB229" t="str">
        <f>IF(V229&gt;Scenario!$B$11,"",IF(V$2&lt;&gt;"Ready",V$2,IF(ISNUMBER(Z229),"OK","INSUFFICIENT FUNDS")))</f>
        <v/>
      </c>
      <c r="AC229">
        <v>225</v>
      </c>
      <c r="AD229" s="6" t="str">
        <f>IF(AC229&gt;Scenario!$B$11,"",IF(AC$2&lt;&gt;"Ready",AC$2,IF(AI228="OK",AG228,"INSUFFICIENT FUNDS")))</f>
        <v/>
      </c>
      <c r="AE229" s="6" t="str">
        <f>IF(AC229&gt;Scenario!$B$11,"",IF(AC$2&lt;&gt;"Ready",AC$2,IF(ISNUMBER(AD229),IF(AND(AC229&gt;=Scenario!$B$10,MOD(AC229-Scenario!$B$10,Scenario!$B$18)=0),Scenario!$B$8,0),"INSUFFICIENT FUNDS")))</f>
        <v/>
      </c>
      <c r="AF229" s="6" t="str">
        <f>IF(AC229&gt;Scenario!$B$11,"",IF(AC$2&lt;&gt;"Ready",AC$2,IF(ISNUMBER(AD229),(AD229+AE229)*(N('Option A'!$E$14)+N('Option A'!$E$15)+IF(Scenario!$B$13="Gross",0,0))/12+((N('Option A'!$E$12)+N('Option A'!$E$13))/12+IF(AND(AC229&gt;=Scenario!$B$10,MOD(AC229-Scenario!$B$10,Scenario!$B$18)=0),N('Option A'!$E$17)*N('Option A'!$E$18)+N('Option A'!$E$20),0)+IF(AC229=1,N('Option A'!$E$17)*N('Option A'!$E$19)+N('Option A'!$E$21),0)+IF(AC229=Scenario!$B$11,N('Option A'!$E$22),0)),"INSUFFICIENT FUNDS")))</f>
        <v/>
      </c>
      <c r="AG229" s="6" t="str">
        <f>IF(AC229&gt;Scenario!$B$11,"",IF(AC$2&lt;&gt;"Ready",AC$2,IF(ISNUMBER(AD229),IF((AD229+AE229)*(1+Scenario!$B$12/12)-AF229&lt;0,"INSUFFICIENT FUNDS",(AD229+AE229)*(1+Scenario!$B$12/12)-AF229),"INSUFFICIENT FUNDS")))</f>
        <v/>
      </c>
      <c r="AH229" s="6" t="str">
        <f>IF(AC229&gt;Scenario!$B$11,"",IF(AC$2&lt;&gt;"Ready",AC$2,IF(ISNUMBER(AG229),AH228+AF229,"INSUFFICIENT FUNDS")))</f>
        <v/>
      </c>
      <c r="AI229" t="str">
        <f>IF(AC229&gt;Scenario!$B$11,"",IF(AC$2&lt;&gt;"Ready",AC$2,IF(ISNUMBER(AG229),"OK","INSUFFICIENT FUNDS")))</f>
        <v/>
      </c>
      <c r="AJ229">
        <v>225</v>
      </c>
      <c r="AK229" s="6" t="str">
        <f>IF(AJ229&gt;Scenario!$B$11,"",IF(AJ$2&lt;&gt;"Ready",AJ$2,IF(AP228="OK",AN228,"INSUFFICIENT FUNDS")))</f>
        <v/>
      </c>
      <c r="AL229" s="6" t="str">
        <f>IF(AJ229&gt;Scenario!$B$11,"",IF(AJ$2&lt;&gt;"Ready",AJ$2,IF(ISNUMBER(AK229),IF(AND(AJ229&gt;=Scenario!$B$10,MOD(AJ229-Scenario!$B$10,Scenario!$B$18)=0),Scenario!$B$8,0),"INSUFFICIENT FUNDS")))</f>
        <v/>
      </c>
      <c r="AM229" s="6" t="str">
        <f>IF(AJ229&gt;Scenario!$B$11,"",IF(AJ$2&lt;&gt;"Ready",AJ$2,IF(ISNUMBER(AK229),(AK229+AL229)*(0+0+IF(Scenario!$B$13="Gross",0,0))/12+((0+0)/12+IF(AND(AJ229&gt;=Scenario!$B$10,MOD(AJ229-Scenario!$B$10,Scenario!$B$18)=0),0*0+0,0)+IF(AJ229=1,0*0+0,0)+IF(AJ229=Scenario!$B$11,0,0)),"INSUFFICIENT FUNDS")))</f>
        <v/>
      </c>
      <c r="AN229" s="6" t="str">
        <f>IF(AJ229&gt;Scenario!$B$11,"",IF(AJ$2&lt;&gt;"Ready",AJ$2,IF(ISNUMBER(AK229),IF((AK229+AL229)*(1+Scenario!$B$12/12)-AM229&lt;0,"INSUFFICIENT FUNDS",(AK229+AL229)*(1+Scenario!$B$12/12)-AM229),"INSUFFICIENT FUNDS")))</f>
        <v/>
      </c>
      <c r="AO229" s="6" t="str">
        <f>IF(AJ229&gt;Scenario!$B$11,"",IF(AJ$2&lt;&gt;"Ready",AJ$2,IF(ISNUMBER(AN229),AO228+AM229,"INSUFFICIENT FUNDS")))</f>
        <v/>
      </c>
      <c r="AP229" t="str">
        <f>IF(AJ229&gt;Scenario!$B$11,"",IF(AJ$2&lt;&gt;"Ready",AJ$2,IF(ISNUMBER(AN229),"OK","INSUFFICIENT FUNDS")))</f>
        <v/>
      </c>
    </row>
    <row r="230" spans="1:42" ht="32.1" customHeight="1" x14ac:dyDescent="0.2">
      <c r="A230">
        <v>226</v>
      </c>
      <c r="B230" s="6" t="str">
        <f>IF(A230&gt;Scenario!$B$11,"",IF(A$2&lt;&gt;"Ready",A$2,IF(G229="OK",E229,"INSUFFICIENT FUNDS")))</f>
        <v/>
      </c>
      <c r="C230" s="6" t="str">
        <f>IF(A230&gt;Scenario!$B$11,"",IF(A$2&lt;&gt;"Ready",A$2,IF(ISNUMBER(B230),IF(AND(A230&gt;=Scenario!$B$10,MOD(A230-Scenario!$B$10,Scenario!$B$18)=0),Scenario!$B$8,0),"INSUFFICIENT FUNDS")))</f>
        <v/>
      </c>
      <c r="D230" s="6" t="str">
        <f>IF(A230&gt;Scenario!$B$11,"",IF(A$2&lt;&gt;"Ready",A$2,IF(ISNUMBER(B230),(B230+C230)*(N('Option A'!$E$14)+N('Option A'!$E$15)+IF(Scenario!$B$13="Gross",N('Option A'!$E$16),0))/12+((N('Option A'!$E$12)+N('Option A'!$E$13))/12+IF(AND(A230&gt;=Scenario!$B$10,MOD(A230-Scenario!$B$10,Scenario!$B$18)=0),N('Option A'!$E$17)*N('Option A'!$E$18)+N('Option A'!$E$20),0)+IF(A230=1,N('Option A'!$E$17)*N('Option A'!$E$19)+N('Option A'!$E$21),0)+IF(A230=Scenario!$B$11,N('Option A'!$E$22),0)),"INSUFFICIENT FUNDS")))</f>
        <v/>
      </c>
      <c r="E230" s="6" t="str">
        <f>IF(A230&gt;Scenario!$B$11,"",IF(A$2&lt;&gt;"Ready",A$2,IF(ISNUMBER(B230),IF((B230+C230)*(1+Scenario!$B$12/12)-D230&lt;0,"INSUFFICIENT FUNDS",(B230+C230)*(1+Scenario!$B$12/12)-D230),"INSUFFICIENT FUNDS")))</f>
        <v/>
      </c>
      <c r="F230" s="6" t="str">
        <f>IF(A230&gt;Scenario!$B$11,"",IF(A$2&lt;&gt;"Ready",A$2,IF(ISNUMBER(E230),F229+D230,"INSUFFICIENT FUNDS")))</f>
        <v/>
      </c>
      <c r="G230" t="str">
        <f>IF(A230&gt;Scenario!$B$11,"",IF(A$2&lt;&gt;"Ready",A$2,IF(ISNUMBER(E230),"OK","INSUFFICIENT FUNDS")))</f>
        <v/>
      </c>
      <c r="H230">
        <v>226</v>
      </c>
      <c r="I230" s="6" t="str">
        <f>IF(H230&gt;Scenario!$B$11,"",IF(H$2&lt;&gt;"Ready",H$2,IF(N229="OK",L229,"INSUFFICIENT FUNDS")))</f>
        <v/>
      </c>
      <c r="J230" s="6" t="str">
        <f>IF(H230&gt;Scenario!$B$11,"",IF(H$2&lt;&gt;"Ready",H$2,IF(ISNUMBER(I230),IF(AND(H230&gt;=Scenario!$B$10,MOD(H230-Scenario!$B$10,Scenario!$B$18)=0),Scenario!$B$8,0),"INSUFFICIENT FUNDS")))</f>
        <v/>
      </c>
      <c r="K230" s="6" t="str">
        <f>IF(H230&gt;Scenario!$B$11,"",IF(H$2&lt;&gt;"Ready",H$2,IF(ISNUMBER(I230),(I230+J230)*(N('Option A'!$E$14)+N('Option A'!$E$15)+IF(Scenario!$B$13="Gross",N('Option A'!$E$16),0))/12+((0+0)/12+IF(AND(H230&gt;=Scenario!$B$10,MOD(H230-Scenario!$B$10,Scenario!$B$18)=0),N('Option A'!$E$17)*N('Option A'!$E$18)+N('Option A'!$E$20),0)+IF(H230=1,N('Option A'!$E$17)*N('Option A'!$E$19)+N('Option A'!$E$21),0)+IF(H230=Scenario!$B$11,N('Option A'!$E$22),0)),"INSUFFICIENT FUNDS")))</f>
        <v/>
      </c>
      <c r="L230" s="6" t="str">
        <f>IF(H230&gt;Scenario!$B$11,"",IF(H$2&lt;&gt;"Ready",H$2,IF(ISNUMBER(I230),IF((I230+J230)*(1+Scenario!$B$12/12)-K230&lt;0,"INSUFFICIENT FUNDS",(I230+J230)*(1+Scenario!$B$12/12)-K230),"INSUFFICIENT FUNDS")))</f>
        <v/>
      </c>
      <c r="M230" s="6" t="str">
        <f>IF(H230&gt;Scenario!$B$11,"",IF(H$2&lt;&gt;"Ready",H$2,IF(ISNUMBER(L230),M229+K230,"INSUFFICIENT FUNDS")))</f>
        <v/>
      </c>
      <c r="N230" t="str">
        <f>IF(H230&gt;Scenario!$B$11,"",IF(H$2&lt;&gt;"Ready",H$2,IF(ISNUMBER(L230),"OK","INSUFFICIENT FUNDS")))</f>
        <v/>
      </c>
      <c r="O230">
        <v>226</v>
      </c>
      <c r="P230" s="6" t="str">
        <f>IF(O230&gt;Scenario!$B$11,"",IF(O$2&lt;&gt;"Ready",O$2,IF(U229="OK",S229,"INSUFFICIENT FUNDS")))</f>
        <v/>
      </c>
      <c r="Q230" s="6" t="str">
        <f>IF(O230&gt;Scenario!$B$11,"",IF(O$2&lt;&gt;"Ready",O$2,IF(ISNUMBER(P230),IF(AND(O230&gt;=Scenario!$B$10,MOD(O230-Scenario!$B$10,Scenario!$B$18)=0),Scenario!$B$8,0),"INSUFFICIENT FUNDS")))</f>
        <v/>
      </c>
      <c r="R230" s="6" t="str">
        <f>IF(O230&gt;Scenario!$B$11,"",IF(O$2&lt;&gt;"Ready",O$2,IF(ISNUMBER(P230),(P230+Q230)*(0+N('Option A'!$E$15)+IF(Scenario!$B$13="Gross",N('Option A'!$E$16),0))/12+((N('Option A'!$E$12)+N('Option A'!$E$13))/12+IF(AND(O230&gt;=Scenario!$B$10,MOD(O230-Scenario!$B$10,Scenario!$B$18)=0),N('Option A'!$E$17)*N('Option A'!$E$18)+N('Option A'!$E$20),0)+IF(O230=1,N('Option A'!$E$17)*N('Option A'!$E$19)+N('Option A'!$E$21),0)+IF(O230=Scenario!$B$11,N('Option A'!$E$22),0)),"INSUFFICIENT FUNDS")))</f>
        <v/>
      </c>
      <c r="S230" s="6" t="str">
        <f>IF(O230&gt;Scenario!$B$11,"",IF(O$2&lt;&gt;"Ready",O$2,IF(ISNUMBER(P230),IF((P230+Q230)*(1+Scenario!$B$12/12)-R230&lt;0,"INSUFFICIENT FUNDS",(P230+Q230)*(1+Scenario!$B$12/12)-R230),"INSUFFICIENT FUNDS")))</f>
        <v/>
      </c>
      <c r="T230" s="6" t="str">
        <f>IF(O230&gt;Scenario!$B$11,"",IF(O$2&lt;&gt;"Ready",O$2,IF(ISNUMBER(S230),T229+R230,"INSUFFICIENT FUNDS")))</f>
        <v/>
      </c>
      <c r="U230" t="str">
        <f>IF(O230&gt;Scenario!$B$11,"",IF(O$2&lt;&gt;"Ready",O$2,IF(ISNUMBER(S230),"OK","INSUFFICIENT FUNDS")))</f>
        <v/>
      </c>
      <c r="V230">
        <v>226</v>
      </c>
      <c r="W230" s="6" t="str">
        <f>IF(V230&gt;Scenario!$B$11,"",IF(V$2&lt;&gt;"Ready",V$2,IF(AB229="OK",Z229,"INSUFFICIENT FUNDS")))</f>
        <v/>
      </c>
      <c r="X230" s="6" t="str">
        <f>IF(V230&gt;Scenario!$B$11,"",IF(V$2&lt;&gt;"Ready",V$2,IF(ISNUMBER(W230),IF(AND(V230&gt;=Scenario!$B$10,MOD(V230-Scenario!$B$10,Scenario!$B$18)=0),Scenario!$B$8,0),"INSUFFICIENT FUNDS")))</f>
        <v/>
      </c>
      <c r="Y230" s="6" t="str">
        <f>IF(V230&gt;Scenario!$B$11,"",IF(V$2&lt;&gt;"Ready",V$2,IF(ISNUMBER(W230),(W230+X230)*(N('Option A'!$E$14)+N('Option A'!$E$15)+IF(Scenario!$B$13="Gross",N('Option A'!$E$16),0))/12+((N('Option A'!$E$12)+N('Option A'!$E$13))/12+IF(AND(V230&gt;=Scenario!$B$10,MOD(V230-Scenario!$B$10,Scenario!$B$18)=0),0*0+0,0)+IF(V230=1,0*0+0,0)+IF(V230=Scenario!$B$11,0,0)),"INSUFFICIENT FUNDS")))</f>
        <v/>
      </c>
      <c r="Z230" s="6" t="str">
        <f>IF(V230&gt;Scenario!$B$11,"",IF(V$2&lt;&gt;"Ready",V$2,IF(ISNUMBER(W230),IF((W230+X230)*(1+Scenario!$B$12/12)-Y230&lt;0,"INSUFFICIENT FUNDS",(W230+X230)*(1+Scenario!$B$12/12)-Y230),"INSUFFICIENT FUNDS")))</f>
        <v/>
      </c>
      <c r="AA230" s="6" t="str">
        <f>IF(V230&gt;Scenario!$B$11,"",IF(V$2&lt;&gt;"Ready",V$2,IF(ISNUMBER(Z230),AA229+Y230,"INSUFFICIENT FUNDS")))</f>
        <v/>
      </c>
      <c r="AB230" t="str">
        <f>IF(V230&gt;Scenario!$B$11,"",IF(V$2&lt;&gt;"Ready",V$2,IF(ISNUMBER(Z230),"OK","INSUFFICIENT FUNDS")))</f>
        <v/>
      </c>
      <c r="AC230">
        <v>226</v>
      </c>
      <c r="AD230" s="6" t="str">
        <f>IF(AC230&gt;Scenario!$B$11,"",IF(AC$2&lt;&gt;"Ready",AC$2,IF(AI229="OK",AG229,"INSUFFICIENT FUNDS")))</f>
        <v/>
      </c>
      <c r="AE230" s="6" t="str">
        <f>IF(AC230&gt;Scenario!$B$11,"",IF(AC$2&lt;&gt;"Ready",AC$2,IF(ISNUMBER(AD230),IF(AND(AC230&gt;=Scenario!$B$10,MOD(AC230-Scenario!$B$10,Scenario!$B$18)=0),Scenario!$B$8,0),"INSUFFICIENT FUNDS")))</f>
        <v/>
      </c>
      <c r="AF230" s="6" t="str">
        <f>IF(AC230&gt;Scenario!$B$11,"",IF(AC$2&lt;&gt;"Ready",AC$2,IF(ISNUMBER(AD230),(AD230+AE230)*(N('Option A'!$E$14)+N('Option A'!$E$15)+IF(Scenario!$B$13="Gross",0,0))/12+((N('Option A'!$E$12)+N('Option A'!$E$13))/12+IF(AND(AC230&gt;=Scenario!$B$10,MOD(AC230-Scenario!$B$10,Scenario!$B$18)=0),N('Option A'!$E$17)*N('Option A'!$E$18)+N('Option A'!$E$20),0)+IF(AC230=1,N('Option A'!$E$17)*N('Option A'!$E$19)+N('Option A'!$E$21),0)+IF(AC230=Scenario!$B$11,N('Option A'!$E$22),0)),"INSUFFICIENT FUNDS")))</f>
        <v/>
      </c>
      <c r="AG230" s="6" t="str">
        <f>IF(AC230&gt;Scenario!$B$11,"",IF(AC$2&lt;&gt;"Ready",AC$2,IF(ISNUMBER(AD230),IF((AD230+AE230)*(1+Scenario!$B$12/12)-AF230&lt;0,"INSUFFICIENT FUNDS",(AD230+AE230)*(1+Scenario!$B$12/12)-AF230),"INSUFFICIENT FUNDS")))</f>
        <v/>
      </c>
      <c r="AH230" s="6" t="str">
        <f>IF(AC230&gt;Scenario!$B$11,"",IF(AC$2&lt;&gt;"Ready",AC$2,IF(ISNUMBER(AG230),AH229+AF230,"INSUFFICIENT FUNDS")))</f>
        <v/>
      </c>
      <c r="AI230" t="str">
        <f>IF(AC230&gt;Scenario!$B$11,"",IF(AC$2&lt;&gt;"Ready",AC$2,IF(ISNUMBER(AG230),"OK","INSUFFICIENT FUNDS")))</f>
        <v/>
      </c>
      <c r="AJ230">
        <v>226</v>
      </c>
      <c r="AK230" s="6" t="str">
        <f>IF(AJ230&gt;Scenario!$B$11,"",IF(AJ$2&lt;&gt;"Ready",AJ$2,IF(AP229="OK",AN229,"INSUFFICIENT FUNDS")))</f>
        <v/>
      </c>
      <c r="AL230" s="6" t="str">
        <f>IF(AJ230&gt;Scenario!$B$11,"",IF(AJ$2&lt;&gt;"Ready",AJ$2,IF(ISNUMBER(AK230),IF(AND(AJ230&gt;=Scenario!$B$10,MOD(AJ230-Scenario!$B$10,Scenario!$B$18)=0),Scenario!$B$8,0),"INSUFFICIENT FUNDS")))</f>
        <v/>
      </c>
      <c r="AM230" s="6" t="str">
        <f>IF(AJ230&gt;Scenario!$B$11,"",IF(AJ$2&lt;&gt;"Ready",AJ$2,IF(ISNUMBER(AK230),(AK230+AL230)*(0+0+IF(Scenario!$B$13="Gross",0,0))/12+((0+0)/12+IF(AND(AJ230&gt;=Scenario!$B$10,MOD(AJ230-Scenario!$B$10,Scenario!$B$18)=0),0*0+0,0)+IF(AJ230=1,0*0+0,0)+IF(AJ230=Scenario!$B$11,0,0)),"INSUFFICIENT FUNDS")))</f>
        <v/>
      </c>
      <c r="AN230" s="6" t="str">
        <f>IF(AJ230&gt;Scenario!$B$11,"",IF(AJ$2&lt;&gt;"Ready",AJ$2,IF(ISNUMBER(AK230),IF((AK230+AL230)*(1+Scenario!$B$12/12)-AM230&lt;0,"INSUFFICIENT FUNDS",(AK230+AL230)*(1+Scenario!$B$12/12)-AM230),"INSUFFICIENT FUNDS")))</f>
        <v/>
      </c>
      <c r="AO230" s="6" t="str">
        <f>IF(AJ230&gt;Scenario!$B$11,"",IF(AJ$2&lt;&gt;"Ready",AJ$2,IF(ISNUMBER(AN230),AO229+AM230,"INSUFFICIENT FUNDS")))</f>
        <v/>
      </c>
      <c r="AP230" t="str">
        <f>IF(AJ230&gt;Scenario!$B$11,"",IF(AJ$2&lt;&gt;"Ready",AJ$2,IF(ISNUMBER(AN230),"OK","INSUFFICIENT FUNDS")))</f>
        <v/>
      </c>
    </row>
    <row r="231" spans="1:42" ht="32.1" customHeight="1" x14ac:dyDescent="0.2">
      <c r="A231">
        <v>227</v>
      </c>
      <c r="B231" s="6" t="str">
        <f>IF(A231&gt;Scenario!$B$11,"",IF(A$2&lt;&gt;"Ready",A$2,IF(G230="OK",E230,"INSUFFICIENT FUNDS")))</f>
        <v/>
      </c>
      <c r="C231" s="6" t="str">
        <f>IF(A231&gt;Scenario!$B$11,"",IF(A$2&lt;&gt;"Ready",A$2,IF(ISNUMBER(B231),IF(AND(A231&gt;=Scenario!$B$10,MOD(A231-Scenario!$B$10,Scenario!$B$18)=0),Scenario!$B$8,0),"INSUFFICIENT FUNDS")))</f>
        <v/>
      </c>
      <c r="D231" s="6" t="str">
        <f>IF(A231&gt;Scenario!$B$11,"",IF(A$2&lt;&gt;"Ready",A$2,IF(ISNUMBER(B231),(B231+C231)*(N('Option A'!$E$14)+N('Option A'!$E$15)+IF(Scenario!$B$13="Gross",N('Option A'!$E$16),0))/12+((N('Option A'!$E$12)+N('Option A'!$E$13))/12+IF(AND(A231&gt;=Scenario!$B$10,MOD(A231-Scenario!$B$10,Scenario!$B$18)=0),N('Option A'!$E$17)*N('Option A'!$E$18)+N('Option A'!$E$20),0)+IF(A231=1,N('Option A'!$E$17)*N('Option A'!$E$19)+N('Option A'!$E$21),0)+IF(A231=Scenario!$B$11,N('Option A'!$E$22),0)),"INSUFFICIENT FUNDS")))</f>
        <v/>
      </c>
      <c r="E231" s="6" t="str">
        <f>IF(A231&gt;Scenario!$B$11,"",IF(A$2&lt;&gt;"Ready",A$2,IF(ISNUMBER(B231),IF((B231+C231)*(1+Scenario!$B$12/12)-D231&lt;0,"INSUFFICIENT FUNDS",(B231+C231)*(1+Scenario!$B$12/12)-D231),"INSUFFICIENT FUNDS")))</f>
        <v/>
      </c>
      <c r="F231" s="6" t="str">
        <f>IF(A231&gt;Scenario!$B$11,"",IF(A$2&lt;&gt;"Ready",A$2,IF(ISNUMBER(E231),F230+D231,"INSUFFICIENT FUNDS")))</f>
        <v/>
      </c>
      <c r="G231" t="str">
        <f>IF(A231&gt;Scenario!$B$11,"",IF(A$2&lt;&gt;"Ready",A$2,IF(ISNUMBER(E231),"OK","INSUFFICIENT FUNDS")))</f>
        <v/>
      </c>
      <c r="H231">
        <v>227</v>
      </c>
      <c r="I231" s="6" t="str">
        <f>IF(H231&gt;Scenario!$B$11,"",IF(H$2&lt;&gt;"Ready",H$2,IF(N230="OK",L230,"INSUFFICIENT FUNDS")))</f>
        <v/>
      </c>
      <c r="J231" s="6" t="str">
        <f>IF(H231&gt;Scenario!$B$11,"",IF(H$2&lt;&gt;"Ready",H$2,IF(ISNUMBER(I231),IF(AND(H231&gt;=Scenario!$B$10,MOD(H231-Scenario!$B$10,Scenario!$B$18)=0),Scenario!$B$8,0),"INSUFFICIENT FUNDS")))</f>
        <v/>
      </c>
      <c r="K231" s="6" t="str">
        <f>IF(H231&gt;Scenario!$B$11,"",IF(H$2&lt;&gt;"Ready",H$2,IF(ISNUMBER(I231),(I231+J231)*(N('Option A'!$E$14)+N('Option A'!$E$15)+IF(Scenario!$B$13="Gross",N('Option A'!$E$16),0))/12+((0+0)/12+IF(AND(H231&gt;=Scenario!$B$10,MOD(H231-Scenario!$B$10,Scenario!$B$18)=0),N('Option A'!$E$17)*N('Option A'!$E$18)+N('Option A'!$E$20),0)+IF(H231=1,N('Option A'!$E$17)*N('Option A'!$E$19)+N('Option A'!$E$21),0)+IF(H231=Scenario!$B$11,N('Option A'!$E$22),0)),"INSUFFICIENT FUNDS")))</f>
        <v/>
      </c>
      <c r="L231" s="6" t="str">
        <f>IF(H231&gt;Scenario!$B$11,"",IF(H$2&lt;&gt;"Ready",H$2,IF(ISNUMBER(I231),IF((I231+J231)*(1+Scenario!$B$12/12)-K231&lt;0,"INSUFFICIENT FUNDS",(I231+J231)*(1+Scenario!$B$12/12)-K231),"INSUFFICIENT FUNDS")))</f>
        <v/>
      </c>
      <c r="M231" s="6" t="str">
        <f>IF(H231&gt;Scenario!$B$11,"",IF(H$2&lt;&gt;"Ready",H$2,IF(ISNUMBER(L231),M230+K231,"INSUFFICIENT FUNDS")))</f>
        <v/>
      </c>
      <c r="N231" t="str">
        <f>IF(H231&gt;Scenario!$B$11,"",IF(H$2&lt;&gt;"Ready",H$2,IF(ISNUMBER(L231),"OK","INSUFFICIENT FUNDS")))</f>
        <v/>
      </c>
      <c r="O231">
        <v>227</v>
      </c>
      <c r="P231" s="6" t="str">
        <f>IF(O231&gt;Scenario!$B$11,"",IF(O$2&lt;&gt;"Ready",O$2,IF(U230="OK",S230,"INSUFFICIENT FUNDS")))</f>
        <v/>
      </c>
      <c r="Q231" s="6" t="str">
        <f>IF(O231&gt;Scenario!$B$11,"",IF(O$2&lt;&gt;"Ready",O$2,IF(ISNUMBER(P231),IF(AND(O231&gt;=Scenario!$B$10,MOD(O231-Scenario!$B$10,Scenario!$B$18)=0),Scenario!$B$8,0),"INSUFFICIENT FUNDS")))</f>
        <v/>
      </c>
      <c r="R231" s="6" t="str">
        <f>IF(O231&gt;Scenario!$B$11,"",IF(O$2&lt;&gt;"Ready",O$2,IF(ISNUMBER(P231),(P231+Q231)*(0+N('Option A'!$E$15)+IF(Scenario!$B$13="Gross",N('Option A'!$E$16),0))/12+((N('Option A'!$E$12)+N('Option A'!$E$13))/12+IF(AND(O231&gt;=Scenario!$B$10,MOD(O231-Scenario!$B$10,Scenario!$B$18)=0),N('Option A'!$E$17)*N('Option A'!$E$18)+N('Option A'!$E$20),0)+IF(O231=1,N('Option A'!$E$17)*N('Option A'!$E$19)+N('Option A'!$E$21),0)+IF(O231=Scenario!$B$11,N('Option A'!$E$22),0)),"INSUFFICIENT FUNDS")))</f>
        <v/>
      </c>
      <c r="S231" s="6" t="str">
        <f>IF(O231&gt;Scenario!$B$11,"",IF(O$2&lt;&gt;"Ready",O$2,IF(ISNUMBER(P231),IF((P231+Q231)*(1+Scenario!$B$12/12)-R231&lt;0,"INSUFFICIENT FUNDS",(P231+Q231)*(1+Scenario!$B$12/12)-R231),"INSUFFICIENT FUNDS")))</f>
        <v/>
      </c>
      <c r="T231" s="6" t="str">
        <f>IF(O231&gt;Scenario!$B$11,"",IF(O$2&lt;&gt;"Ready",O$2,IF(ISNUMBER(S231),T230+R231,"INSUFFICIENT FUNDS")))</f>
        <v/>
      </c>
      <c r="U231" t="str">
        <f>IF(O231&gt;Scenario!$B$11,"",IF(O$2&lt;&gt;"Ready",O$2,IF(ISNUMBER(S231),"OK","INSUFFICIENT FUNDS")))</f>
        <v/>
      </c>
      <c r="V231">
        <v>227</v>
      </c>
      <c r="W231" s="6" t="str">
        <f>IF(V231&gt;Scenario!$B$11,"",IF(V$2&lt;&gt;"Ready",V$2,IF(AB230="OK",Z230,"INSUFFICIENT FUNDS")))</f>
        <v/>
      </c>
      <c r="X231" s="6" t="str">
        <f>IF(V231&gt;Scenario!$B$11,"",IF(V$2&lt;&gt;"Ready",V$2,IF(ISNUMBER(W231),IF(AND(V231&gt;=Scenario!$B$10,MOD(V231-Scenario!$B$10,Scenario!$B$18)=0),Scenario!$B$8,0),"INSUFFICIENT FUNDS")))</f>
        <v/>
      </c>
      <c r="Y231" s="6" t="str">
        <f>IF(V231&gt;Scenario!$B$11,"",IF(V$2&lt;&gt;"Ready",V$2,IF(ISNUMBER(W231),(W231+X231)*(N('Option A'!$E$14)+N('Option A'!$E$15)+IF(Scenario!$B$13="Gross",N('Option A'!$E$16),0))/12+((N('Option A'!$E$12)+N('Option A'!$E$13))/12+IF(AND(V231&gt;=Scenario!$B$10,MOD(V231-Scenario!$B$10,Scenario!$B$18)=0),0*0+0,0)+IF(V231=1,0*0+0,0)+IF(V231=Scenario!$B$11,0,0)),"INSUFFICIENT FUNDS")))</f>
        <v/>
      </c>
      <c r="Z231" s="6" t="str">
        <f>IF(V231&gt;Scenario!$B$11,"",IF(V$2&lt;&gt;"Ready",V$2,IF(ISNUMBER(W231),IF((W231+X231)*(1+Scenario!$B$12/12)-Y231&lt;0,"INSUFFICIENT FUNDS",(W231+X231)*(1+Scenario!$B$12/12)-Y231),"INSUFFICIENT FUNDS")))</f>
        <v/>
      </c>
      <c r="AA231" s="6" t="str">
        <f>IF(V231&gt;Scenario!$B$11,"",IF(V$2&lt;&gt;"Ready",V$2,IF(ISNUMBER(Z231),AA230+Y231,"INSUFFICIENT FUNDS")))</f>
        <v/>
      </c>
      <c r="AB231" t="str">
        <f>IF(V231&gt;Scenario!$B$11,"",IF(V$2&lt;&gt;"Ready",V$2,IF(ISNUMBER(Z231),"OK","INSUFFICIENT FUNDS")))</f>
        <v/>
      </c>
      <c r="AC231">
        <v>227</v>
      </c>
      <c r="AD231" s="6" t="str">
        <f>IF(AC231&gt;Scenario!$B$11,"",IF(AC$2&lt;&gt;"Ready",AC$2,IF(AI230="OK",AG230,"INSUFFICIENT FUNDS")))</f>
        <v/>
      </c>
      <c r="AE231" s="6" t="str">
        <f>IF(AC231&gt;Scenario!$B$11,"",IF(AC$2&lt;&gt;"Ready",AC$2,IF(ISNUMBER(AD231),IF(AND(AC231&gt;=Scenario!$B$10,MOD(AC231-Scenario!$B$10,Scenario!$B$18)=0),Scenario!$B$8,0),"INSUFFICIENT FUNDS")))</f>
        <v/>
      </c>
      <c r="AF231" s="6" t="str">
        <f>IF(AC231&gt;Scenario!$B$11,"",IF(AC$2&lt;&gt;"Ready",AC$2,IF(ISNUMBER(AD231),(AD231+AE231)*(N('Option A'!$E$14)+N('Option A'!$E$15)+IF(Scenario!$B$13="Gross",0,0))/12+((N('Option A'!$E$12)+N('Option A'!$E$13))/12+IF(AND(AC231&gt;=Scenario!$B$10,MOD(AC231-Scenario!$B$10,Scenario!$B$18)=0),N('Option A'!$E$17)*N('Option A'!$E$18)+N('Option A'!$E$20),0)+IF(AC231=1,N('Option A'!$E$17)*N('Option A'!$E$19)+N('Option A'!$E$21),0)+IF(AC231=Scenario!$B$11,N('Option A'!$E$22),0)),"INSUFFICIENT FUNDS")))</f>
        <v/>
      </c>
      <c r="AG231" s="6" t="str">
        <f>IF(AC231&gt;Scenario!$B$11,"",IF(AC$2&lt;&gt;"Ready",AC$2,IF(ISNUMBER(AD231),IF((AD231+AE231)*(1+Scenario!$B$12/12)-AF231&lt;0,"INSUFFICIENT FUNDS",(AD231+AE231)*(1+Scenario!$B$12/12)-AF231),"INSUFFICIENT FUNDS")))</f>
        <v/>
      </c>
      <c r="AH231" s="6" t="str">
        <f>IF(AC231&gt;Scenario!$B$11,"",IF(AC$2&lt;&gt;"Ready",AC$2,IF(ISNUMBER(AG231),AH230+AF231,"INSUFFICIENT FUNDS")))</f>
        <v/>
      </c>
      <c r="AI231" t="str">
        <f>IF(AC231&gt;Scenario!$B$11,"",IF(AC$2&lt;&gt;"Ready",AC$2,IF(ISNUMBER(AG231),"OK","INSUFFICIENT FUNDS")))</f>
        <v/>
      </c>
      <c r="AJ231">
        <v>227</v>
      </c>
      <c r="AK231" s="6" t="str">
        <f>IF(AJ231&gt;Scenario!$B$11,"",IF(AJ$2&lt;&gt;"Ready",AJ$2,IF(AP230="OK",AN230,"INSUFFICIENT FUNDS")))</f>
        <v/>
      </c>
      <c r="AL231" s="6" t="str">
        <f>IF(AJ231&gt;Scenario!$B$11,"",IF(AJ$2&lt;&gt;"Ready",AJ$2,IF(ISNUMBER(AK231),IF(AND(AJ231&gt;=Scenario!$B$10,MOD(AJ231-Scenario!$B$10,Scenario!$B$18)=0),Scenario!$B$8,0),"INSUFFICIENT FUNDS")))</f>
        <v/>
      </c>
      <c r="AM231" s="6" t="str">
        <f>IF(AJ231&gt;Scenario!$B$11,"",IF(AJ$2&lt;&gt;"Ready",AJ$2,IF(ISNUMBER(AK231),(AK231+AL231)*(0+0+IF(Scenario!$B$13="Gross",0,0))/12+((0+0)/12+IF(AND(AJ231&gt;=Scenario!$B$10,MOD(AJ231-Scenario!$B$10,Scenario!$B$18)=0),0*0+0,0)+IF(AJ231=1,0*0+0,0)+IF(AJ231=Scenario!$B$11,0,0)),"INSUFFICIENT FUNDS")))</f>
        <v/>
      </c>
      <c r="AN231" s="6" t="str">
        <f>IF(AJ231&gt;Scenario!$B$11,"",IF(AJ$2&lt;&gt;"Ready",AJ$2,IF(ISNUMBER(AK231),IF((AK231+AL231)*(1+Scenario!$B$12/12)-AM231&lt;0,"INSUFFICIENT FUNDS",(AK231+AL231)*(1+Scenario!$B$12/12)-AM231),"INSUFFICIENT FUNDS")))</f>
        <v/>
      </c>
      <c r="AO231" s="6" t="str">
        <f>IF(AJ231&gt;Scenario!$B$11,"",IF(AJ$2&lt;&gt;"Ready",AJ$2,IF(ISNUMBER(AN231),AO230+AM231,"INSUFFICIENT FUNDS")))</f>
        <v/>
      </c>
      <c r="AP231" t="str">
        <f>IF(AJ231&gt;Scenario!$B$11,"",IF(AJ$2&lt;&gt;"Ready",AJ$2,IF(ISNUMBER(AN231),"OK","INSUFFICIENT FUNDS")))</f>
        <v/>
      </c>
    </row>
    <row r="232" spans="1:42" ht="32.1" customHeight="1" x14ac:dyDescent="0.2">
      <c r="A232">
        <v>228</v>
      </c>
      <c r="B232" s="6" t="str">
        <f>IF(A232&gt;Scenario!$B$11,"",IF(A$2&lt;&gt;"Ready",A$2,IF(G231="OK",E231,"INSUFFICIENT FUNDS")))</f>
        <v/>
      </c>
      <c r="C232" s="6" t="str">
        <f>IF(A232&gt;Scenario!$B$11,"",IF(A$2&lt;&gt;"Ready",A$2,IF(ISNUMBER(B232),IF(AND(A232&gt;=Scenario!$B$10,MOD(A232-Scenario!$B$10,Scenario!$B$18)=0),Scenario!$B$8,0),"INSUFFICIENT FUNDS")))</f>
        <v/>
      </c>
      <c r="D232" s="6" t="str">
        <f>IF(A232&gt;Scenario!$B$11,"",IF(A$2&lt;&gt;"Ready",A$2,IF(ISNUMBER(B232),(B232+C232)*(N('Option A'!$E$14)+N('Option A'!$E$15)+IF(Scenario!$B$13="Gross",N('Option A'!$E$16),0))/12+((N('Option A'!$E$12)+N('Option A'!$E$13))/12+IF(AND(A232&gt;=Scenario!$B$10,MOD(A232-Scenario!$B$10,Scenario!$B$18)=0),N('Option A'!$E$17)*N('Option A'!$E$18)+N('Option A'!$E$20),0)+IF(A232=1,N('Option A'!$E$17)*N('Option A'!$E$19)+N('Option A'!$E$21),0)+IF(A232=Scenario!$B$11,N('Option A'!$E$22),0)),"INSUFFICIENT FUNDS")))</f>
        <v/>
      </c>
      <c r="E232" s="6" t="str">
        <f>IF(A232&gt;Scenario!$B$11,"",IF(A$2&lt;&gt;"Ready",A$2,IF(ISNUMBER(B232),IF((B232+C232)*(1+Scenario!$B$12/12)-D232&lt;0,"INSUFFICIENT FUNDS",(B232+C232)*(1+Scenario!$B$12/12)-D232),"INSUFFICIENT FUNDS")))</f>
        <v/>
      </c>
      <c r="F232" s="6" t="str">
        <f>IF(A232&gt;Scenario!$B$11,"",IF(A$2&lt;&gt;"Ready",A$2,IF(ISNUMBER(E232),F231+D232,"INSUFFICIENT FUNDS")))</f>
        <v/>
      </c>
      <c r="G232" t="str">
        <f>IF(A232&gt;Scenario!$B$11,"",IF(A$2&lt;&gt;"Ready",A$2,IF(ISNUMBER(E232),"OK","INSUFFICIENT FUNDS")))</f>
        <v/>
      </c>
      <c r="H232">
        <v>228</v>
      </c>
      <c r="I232" s="6" t="str">
        <f>IF(H232&gt;Scenario!$B$11,"",IF(H$2&lt;&gt;"Ready",H$2,IF(N231="OK",L231,"INSUFFICIENT FUNDS")))</f>
        <v/>
      </c>
      <c r="J232" s="6" t="str">
        <f>IF(H232&gt;Scenario!$B$11,"",IF(H$2&lt;&gt;"Ready",H$2,IF(ISNUMBER(I232),IF(AND(H232&gt;=Scenario!$B$10,MOD(H232-Scenario!$B$10,Scenario!$B$18)=0),Scenario!$B$8,0),"INSUFFICIENT FUNDS")))</f>
        <v/>
      </c>
      <c r="K232" s="6" t="str">
        <f>IF(H232&gt;Scenario!$B$11,"",IF(H$2&lt;&gt;"Ready",H$2,IF(ISNUMBER(I232),(I232+J232)*(N('Option A'!$E$14)+N('Option A'!$E$15)+IF(Scenario!$B$13="Gross",N('Option A'!$E$16),0))/12+((0+0)/12+IF(AND(H232&gt;=Scenario!$B$10,MOD(H232-Scenario!$B$10,Scenario!$B$18)=0),N('Option A'!$E$17)*N('Option A'!$E$18)+N('Option A'!$E$20),0)+IF(H232=1,N('Option A'!$E$17)*N('Option A'!$E$19)+N('Option A'!$E$21),0)+IF(H232=Scenario!$B$11,N('Option A'!$E$22),0)),"INSUFFICIENT FUNDS")))</f>
        <v/>
      </c>
      <c r="L232" s="6" t="str">
        <f>IF(H232&gt;Scenario!$B$11,"",IF(H$2&lt;&gt;"Ready",H$2,IF(ISNUMBER(I232),IF((I232+J232)*(1+Scenario!$B$12/12)-K232&lt;0,"INSUFFICIENT FUNDS",(I232+J232)*(1+Scenario!$B$12/12)-K232),"INSUFFICIENT FUNDS")))</f>
        <v/>
      </c>
      <c r="M232" s="6" t="str">
        <f>IF(H232&gt;Scenario!$B$11,"",IF(H$2&lt;&gt;"Ready",H$2,IF(ISNUMBER(L232),M231+K232,"INSUFFICIENT FUNDS")))</f>
        <v/>
      </c>
      <c r="N232" t="str">
        <f>IF(H232&gt;Scenario!$B$11,"",IF(H$2&lt;&gt;"Ready",H$2,IF(ISNUMBER(L232),"OK","INSUFFICIENT FUNDS")))</f>
        <v/>
      </c>
      <c r="O232">
        <v>228</v>
      </c>
      <c r="P232" s="6" t="str">
        <f>IF(O232&gt;Scenario!$B$11,"",IF(O$2&lt;&gt;"Ready",O$2,IF(U231="OK",S231,"INSUFFICIENT FUNDS")))</f>
        <v/>
      </c>
      <c r="Q232" s="6" t="str">
        <f>IF(O232&gt;Scenario!$B$11,"",IF(O$2&lt;&gt;"Ready",O$2,IF(ISNUMBER(P232),IF(AND(O232&gt;=Scenario!$B$10,MOD(O232-Scenario!$B$10,Scenario!$B$18)=0),Scenario!$B$8,0),"INSUFFICIENT FUNDS")))</f>
        <v/>
      </c>
      <c r="R232" s="6" t="str">
        <f>IF(O232&gt;Scenario!$B$11,"",IF(O$2&lt;&gt;"Ready",O$2,IF(ISNUMBER(P232),(P232+Q232)*(0+N('Option A'!$E$15)+IF(Scenario!$B$13="Gross",N('Option A'!$E$16),0))/12+((N('Option A'!$E$12)+N('Option A'!$E$13))/12+IF(AND(O232&gt;=Scenario!$B$10,MOD(O232-Scenario!$B$10,Scenario!$B$18)=0),N('Option A'!$E$17)*N('Option A'!$E$18)+N('Option A'!$E$20),0)+IF(O232=1,N('Option A'!$E$17)*N('Option A'!$E$19)+N('Option A'!$E$21),0)+IF(O232=Scenario!$B$11,N('Option A'!$E$22),0)),"INSUFFICIENT FUNDS")))</f>
        <v/>
      </c>
      <c r="S232" s="6" t="str">
        <f>IF(O232&gt;Scenario!$B$11,"",IF(O$2&lt;&gt;"Ready",O$2,IF(ISNUMBER(P232),IF((P232+Q232)*(1+Scenario!$B$12/12)-R232&lt;0,"INSUFFICIENT FUNDS",(P232+Q232)*(1+Scenario!$B$12/12)-R232),"INSUFFICIENT FUNDS")))</f>
        <v/>
      </c>
      <c r="T232" s="6" t="str">
        <f>IF(O232&gt;Scenario!$B$11,"",IF(O$2&lt;&gt;"Ready",O$2,IF(ISNUMBER(S232),T231+R232,"INSUFFICIENT FUNDS")))</f>
        <v/>
      </c>
      <c r="U232" t="str">
        <f>IF(O232&gt;Scenario!$B$11,"",IF(O$2&lt;&gt;"Ready",O$2,IF(ISNUMBER(S232),"OK","INSUFFICIENT FUNDS")))</f>
        <v/>
      </c>
      <c r="V232">
        <v>228</v>
      </c>
      <c r="W232" s="6" t="str">
        <f>IF(V232&gt;Scenario!$B$11,"",IF(V$2&lt;&gt;"Ready",V$2,IF(AB231="OK",Z231,"INSUFFICIENT FUNDS")))</f>
        <v/>
      </c>
      <c r="X232" s="6" t="str">
        <f>IF(V232&gt;Scenario!$B$11,"",IF(V$2&lt;&gt;"Ready",V$2,IF(ISNUMBER(W232),IF(AND(V232&gt;=Scenario!$B$10,MOD(V232-Scenario!$B$10,Scenario!$B$18)=0),Scenario!$B$8,0),"INSUFFICIENT FUNDS")))</f>
        <v/>
      </c>
      <c r="Y232" s="6" t="str">
        <f>IF(V232&gt;Scenario!$B$11,"",IF(V$2&lt;&gt;"Ready",V$2,IF(ISNUMBER(W232),(W232+X232)*(N('Option A'!$E$14)+N('Option A'!$E$15)+IF(Scenario!$B$13="Gross",N('Option A'!$E$16),0))/12+((N('Option A'!$E$12)+N('Option A'!$E$13))/12+IF(AND(V232&gt;=Scenario!$B$10,MOD(V232-Scenario!$B$10,Scenario!$B$18)=0),0*0+0,0)+IF(V232=1,0*0+0,0)+IF(V232=Scenario!$B$11,0,0)),"INSUFFICIENT FUNDS")))</f>
        <v/>
      </c>
      <c r="Z232" s="6" t="str">
        <f>IF(V232&gt;Scenario!$B$11,"",IF(V$2&lt;&gt;"Ready",V$2,IF(ISNUMBER(W232),IF((W232+X232)*(1+Scenario!$B$12/12)-Y232&lt;0,"INSUFFICIENT FUNDS",(W232+X232)*(1+Scenario!$B$12/12)-Y232),"INSUFFICIENT FUNDS")))</f>
        <v/>
      </c>
      <c r="AA232" s="6" t="str">
        <f>IF(V232&gt;Scenario!$B$11,"",IF(V$2&lt;&gt;"Ready",V$2,IF(ISNUMBER(Z232),AA231+Y232,"INSUFFICIENT FUNDS")))</f>
        <v/>
      </c>
      <c r="AB232" t="str">
        <f>IF(V232&gt;Scenario!$B$11,"",IF(V$2&lt;&gt;"Ready",V$2,IF(ISNUMBER(Z232),"OK","INSUFFICIENT FUNDS")))</f>
        <v/>
      </c>
      <c r="AC232">
        <v>228</v>
      </c>
      <c r="AD232" s="6" t="str">
        <f>IF(AC232&gt;Scenario!$B$11,"",IF(AC$2&lt;&gt;"Ready",AC$2,IF(AI231="OK",AG231,"INSUFFICIENT FUNDS")))</f>
        <v/>
      </c>
      <c r="AE232" s="6" t="str">
        <f>IF(AC232&gt;Scenario!$B$11,"",IF(AC$2&lt;&gt;"Ready",AC$2,IF(ISNUMBER(AD232),IF(AND(AC232&gt;=Scenario!$B$10,MOD(AC232-Scenario!$B$10,Scenario!$B$18)=0),Scenario!$B$8,0),"INSUFFICIENT FUNDS")))</f>
        <v/>
      </c>
      <c r="AF232" s="6" t="str">
        <f>IF(AC232&gt;Scenario!$B$11,"",IF(AC$2&lt;&gt;"Ready",AC$2,IF(ISNUMBER(AD232),(AD232+AE232)*(N('Option A'!$E$14)+N('Option A'!$E$15)+IF(Scenario!$B$13="Gross",0,0))/12+((N('Option A'!$E$12)+N('Option A'!$E$13))/12+IF(AND(AC232&gt;=Scenario!$B$10,MOD(AC232-Scenario!$B$10,Scenario!$B$18)=0),N('Option A'!$E$17)*N('Option A'!$E$18)+N('Option A'!$E$20),0)+IF(AC232=1,N('Option A'!$E$17)*N('Option A'!$E$19)+N('Option A'!$E$21),0)+IF(AC232=Scenario!$B$11,N('Option A'!$E$22),0)),"INSUFFICIENT FUNDS")))</f>
        <v/>
      </c>
      <c r="AG232" s="6" t="str">
        <f>IF(AC232&gt;Scenario!$B$11,"",IF(AC$2&lt;&gt;"Ready",AC$2,IF(ISNUMBER(AD232),IF((AD232+AE232)*(1+Scenario!$B$12/12)-AF232&lt;0,"INSUFFICIENT FUNDS",(AD232+AE232)*(1+Scenario!$B$12/12)-AF232),"INSUFFICIENT FUNDS")))</f>
        <v/>
      </c>
      <c r="AH232" s="6" t="str">
        <f>IF(AC232&gt;Scenario!$B$11,"",IF(AC$2&lt;&gt;"Ready",AC$2,IF(ISNUMBER(AG232),AH231+AF232,"INSUFFICIENT FUNDS")))</f>
        <v/>
      </c>
      <c r="AI232" t="str">
        <f>IF(AC232&gt;Scenario!$B$11,"",IF(AC$2&lt;&gt;"Ready",AC$2,IF(ISNUMBER(AG232),"OK","INSUFFICIENT FUNDS")))</f>
        <v/>
      </c>
      <c r="AJ232">
        <v>228</v>
      </c>
      <c r="AK232" s="6" t="str">
        <f>IF(AJ232&gt;Scenario!$B$11,"",IF(AJ$2&lt;&gt;"Ready",AJ$2,IF(AP231="OK",AN231,"INSUFFICIENT FUNDS")))</f>
        <v/>
      </c>
      <c r="AL232" s="6" t="str">
        <f>IF(AJ232&gt;Scenario!$B$11,"",IF(AJ$2&lt;&gt;"Ready",AJ$2,IF(ISNUMBER(AK232),IF(AND(AJ232&gt;=Scenario!$B$10,MOD(AJ232-Scenario!$B$10,Scenario!$B$18)=0),Scenario!$B$8,0),"INSUFFICIENT FUNDS")))</f>
        <v/>
      </c>
      <c r="AM232" s="6" t="str">
        <f>IF(AJ232&gt;Scenario!$B$11,"",IF(AJ$2&lt;&gt;"Ready",AJ$2,IF(ISNUMBER(AK232),(AK232+AL232)*(0+0+IF(Scenario!$B$13="Gross",0,0))/12+((0+0)/12+IF(AND(AJ232&gt;=Scenario!$B$10,MOD(AJ232-Scenario!$B$10,Scenario!$B$18)=0),0*0+0,0)+IF(AJ232=1,0*0+0,0)+IF(AJ232=Scenario!$B$11,0,0)),"INSUFFICIENT FUNDS")))</f>
        <v/>
      </c>
      <c r="AN232" s="6" t="str">
        <f>IF(AJ232&gt;Scenario!$B$11,"",IF(AJ$2&lt;&gt;"Ready",AJ$2,IF(ISNUMBER(AK232),IF((AK232+AL232)*(1+Scenario!$B$12/12)-AM232&lt;0,"INSUFFICIENT FUNDS",(AK232+AL232)*(1+Scenario!$B$12/12)-AM232),"INSUFFICIENT FUNDS")))</f>
        <v/>
      </c>
      <c r="AO232" s="6" t="str">
        <f>IF(AJ232&gt;Scenario!$B$11,"",IF(AJ$2&lt;&gt;"Ready",AJ$2,IF(ISNUMBER(AN232),AO231+AM232,"INSUFFICIENT FUNDS")))</f>
        <v/>
      </c>
      <c r="AP232" t="str">
        <f>IF(AJ232&gt;Scenario!$B$11,"",IF(AJ$2&lt;&gt;"Ready",AJ$2,IF(ISNUMBER(AN232),"OK","INSUFFICIENT FUNDS")))</f>
        <v/>
      </c>
    </row>
    <row r="233" spans="1:42" ht="32.1" customHeight="1" x14ac:dyDescent="0.2">
      <c r="A233">
        <v>229</v>
      </c>
      <c r="B233" s="6" t="str">
        <f>IF(A233&gt;Scenario!$B$11,"",IF(A$2&lt;&gt;"Ready",A$2,IF(G232="OK",E232,"INSUFFICIENT FUNDS")))</f>
        <v/>
      </c>
      <c r="C233" s="6" t="str">
        <f>IF(A233&gt;Scenario!$B$11,"",IF(A$2&lt;&gt;"Ready",A$2,IF(ISNUMBER(B233),IF(AND(A233&gt;=Scenario!$B$10,MOD(A233-Scenario!$B$10,Scenario!$B$18)=0),Scenario!$B$8,0),"INSUFFICIENT FUNDS")))</f>
        <v/>
      </c>
      <c r="D233" s="6" t="str">
        <f>IF(A233&gt;Scenario!$B$11,"",IF(A$2&lt;&gt;"Ready",A$2,IF(ISNUMBER(B233),(B233+C233)*(N('Option A'!$E$14)+N('Option A'!$E$15)+IF(Scenario!$B$13="Gross",N('Option A'!$E$16),0))/12+((N('Option A'!$E$12)+N('Option A'!$E$13))/12+IF(AND(A233&gt;=Scenario!$B$10,MOD(A233-Scenario!$B$10,Scenario!$B$18)=0),N('Option A'!$E$17)*N('Option A'!$E$18)+N('Option A'!$E$20),0)+IF(A233=1,N('Option A'!$E$17)*N('Option A'!$E$19)+N('Option A'!$E$21),0)+IF(A233=Scenario!$B$11,N('Option A'!$E$22),0)),"INSUFFICIENT FUNDS")))</f>
        <v/>
      </c>
      <c r="E233" s="6" t="str">
        <f>IF(A233&gt;Scenario!$B$11,"",IF(A$2&lt;&gt;"Ready",A$2,IF(ISNUMBER(B233),IF((B233+C233)*(1+Scenario!$B$12/12)-D233&lt;0,"INSUFFICIENT FUNDS",(B233+C233)*(1+Scenario!$B$12/12)-D233),"INSUFFICIENT FUNDS")))</f>
        <v/>
      </c>
      <c r="F233" s="6" t="str">
        <f>IF(A233&gt;Scenario!$B$11,"",IF(A$2&lt;&gt;"Ready",A$2,IF(ISNUMBER(E233),F232+D233,"INSUFFICIENT FUNDS")))</f>
        <v/>
      </c>
      <c r="G233" t="str">
        <f>IF(A233&gt;Scenario!$B$11,"",IF(A$2&lt;&gt;"Ready",A$2,IF(ISNUMBER(E233),"OK","INSUFFICIENT FUNDS")))</f>
        <v/>
      </c>
      <c r="H233">
        <v>229</v>
      </c>
      <c r="I233" s="6" t="str">
        <f>IF(H233&gt;Scenario!$B$11,"",IF(H$2&lt;&gt;"Ready",H$2,IF(N232="OK",L232,"INSUFFICIENT FUNDS")))</f>
        <v/>
      </c>
      <c r="J233" s="6" t="str">
        <f>IF(H233&gt;Scenario!$B$11,"",IF(H$2&lt;&gt;"Ready",H$2,IF(ISNUMBER(I233),IF(AND(H233&gt;=Scenario!$B$10,MOD(H233-Scenario!$B$10,Scenario!$B$18)=0),Scenario!$B$8,0),"INSUFFICIENT FUNDS")))</f>
        <v/>
      </c>
      <c r="K233" s="6" t="str">
        <f>IF(H233&gt;Scenario!$B$11,"",IF(H$2&lt;&gt;"Ready",H$2,IF(ISNUMBER(I233),(I233+J233)*(N('Option A'!$E$14)+N('Option A'!$E$15)+IF(Scenario!$B$13="Gross",N('Option A'!$E$16),0))/12+((0+0)/12+IF(AND(H233&gt;=Scenario!$B$10,MOD(H233-Scenario!$B$10,Scenario!$B$18)=0),N('Option A'!$E$17)*N('Option A'!$E$18)+N('Option A'!$E$20),0)+IF(H233=1,N('Option A'!$E$17)*N('Option A'!$E$19)+N('Option A'!$E$21),0)+IF(H233=Scenario!$B$11,N('Option A'!$E$22),0)),"INSUFFICIENT FUNDS")))</f>
        <v/>
      </c>
      <c r="L233" s="6" t="str">
        <f>IF(H233&gt;Scenario!$B$11,"",IF(H$2&lt;&gt;"Ready",H$2,IF(ISNUMBER(I233),IF((I233+J233)*(1+Scenario!$B$12/12)-K233&lt;0,"INSUFFICIENT FUNDS",(I233+J233)*(1+Scenario!$B$12/12)-K233),"INSUFFICIENT FUNDS")))</f>
        <v/>
      </c>
      <c r="M233" s="6" t="str">
        <f>IF(H233&gt;Scenario!$B$11,"",IF(H$2&lt;&gt;"Ready",H$2,IF(ISNUMBER(L233),M232+K233,"INSUFFICIENT FUNDS")))</f>
        <v/>
      </c>
      <c r="N233" t="str">
        <f>IF(H233&gt;Scenario!$B$11,"",IF(H$2&lt;&gt;"Ready",H$2,IF(ISNUMBER(L233),"OK","INSUFFICIENT FUNDS")))</f>
        <v/>
      </c>
      <c r="O233">
        <v>229</v>
      </c>
      <c r="P233" s="6" t="str">
        <f>IF(O233&gt;Scenario!$B$11,"",IF(O$2&lt;&gt;"Ready",O$2,IF(U232="OK",S232,"INSUFFICIENT FUNDS")))</f>
        <v/>
      </c>
      <c r="Q233" s="6" t="str">
        <f>IF(O233&gt;Scenario!$B$11,"",IF(O$2&lt;&gt;"Ready",O$2,IF(ISNUMBER(P233),IF(AND(O233&gt;=Scenario!$B$10,MOD(O233-Scenario!$B$10,Scenario!$B$18)=0),Scenario!$B$8,0),"INSUFFICIENT FUNDS")))</f>
        <v/>
      </c>
      <c r="R233" s="6" t="str">
        <f>IF(O233&gt;Scenario!$B$11,"",IF(O$2&lt;&gt;"Ready",O$2,IF(ISNUMBER(P233),(P233+Q233)*(0+N('Option A'!$E$15)+IF(Scenario!$B$13="Gross",N('Option A'!$E$16),0))/12+((N('Option A'!$E$12)+N('Option A'!$E$13))/12+IF(AND(O233&gt;=Scenario!$B$10,MOD(O233-Scenario!$B$10,Scenario!$B$18)=0),N('Option A'!$E$17)*N('Option A'!$E$18)+N('Option A'!$E$20),0)+IF(O233=1,N('Option A'!$E$17)*N('Option A'!$E$19)+N('Option A'!$E$21),0)+IF(O233=Scenario!$B$11,N('Option A'!$E$22),0)),"INSUFFICIENT FUNDS")))</f>
        <v/>
      </c>
      <c r="S233" s="6" t="str">
        <f>IF(O233&gt;Scenario!$B$11,"",IF(O$2&lt;&gt;"Ready",O$2,IF(ISNUMBER(P233),IF((P233+Q233)*(1+Scenario!$B$12/12)-R233&lt;0,"INSUFFICIENT FUNDS",(P233+Q233)*(1+Scenario!$B$12/12)-R233),"INSUFFICIENT FUNDS")))</f>
        <v/>
      </c>
      <c r="T233" s="6" t="str">
        <f>IF(O233&gt;Scenario!$B$11,"",IF(O$2&lt;&gt;"Ready",O$2,IF(ISNUMBER(S233),T232+R233,"INSUFFICIENT FUNDS")))</f>
        <v/>
      </c>
      <c r="U233" t="str">
        <f>IF(O233&gt;Scenario!$B$11,"",IF(O$2&lt;&gt;"Ready",O$2,IF(ISNUMBER(S233),"OK","INSUFFICIENT FUNDS")))</f>
        <v/>
      </c>
      <c r="V233">
        <v>229</v>
      </c>
      <c r="W233" s="6" t="str">
        <f>IF(V233&gt;Scenario!$B$11,"",IF(V$2&lt;&gt;"Ready",V$2,IF(AB232="OK",Z232,"INSUFFICIENT FUNDS")))</f>
        <v/>
      </c>
      <c r="X233" s="6" t="str">
        <f>IF(V233&gt;Scenario!$B$11,"",IF(V$2&lt;&gt;"Ready",V$2,IF(ISNUMBER(W233),IF(AND(V233&gt;=Scenario!$B$10,MOD(V233-Scenario!$B$10,Scenario!$B$18)=0),Scenario!$B$8,0),"INSUFFICIENT FUNDS")))</f>
        <v/>
      </c>
      <c r="Y233" s="6" t="str">
        <f>IF(V233&gt;Scenario!$B$11,"",IF(V$2&lt;&gt;"Ready",V$2,IF(ISNUMBER(W233),(W233+X233)*(N('Option A'!$E$14)+N('Option A'!$E$15)+IF(Scenario!$B$13="Gross",N('Option A'!$E$16),0))/12+((N('Option A'!$E$12)+N('Option A'!$E$13))/12+IF(AND(V233&gt;=Scenario!$B$10,MOD(V233-Scenario!$B$10,Scenario!$B$18)=0),0*0+0,0)+IF(V233=1,0*0+0,0)+IF(V233=Scenario!$B$11,0,0)),"INSUFFICIENT FUNDS")))</f>
        <v/>
      </c>
      <c r="Z233" s="6" t="str">
        <f>IF(V233&gt;Scenario!$B$11,"",IF(V$2&lt;&gt;"Ready",V$2,IF(ISNUMBER(W233),IF((W233+X233)*(1+Scenario!$B$12/12)-Y233&lt;0,"INSUFFICIENT FUNDS",(W233+X233)*(1+Scenario!$B$12/12)-Y233),"INSUFFICIENT FUNDS")))</f>
        <v/>
      </c>
      <c r="AA233" s="6" t="str">
        <f>IF(V233&gt;Scenario!$B$11,"",IF(V$2&lt;&gt;"Ready",V$2,IF(ISNUMBER(Z233),AA232+Y233,"INSUFFICIENT FUNDS")))</f>
        <v/>
      </c>
      <c r="AB233" t="str">
        <f>IF(V233&gt;Scenario!$B$11,"",IF(V$2&lt;&gt;"Ready",V$2,IF(ISNUMBER(Z233),"OK","INSUFFICIENT FUNDS")))</f>
        <v/>
      </c>
      <c r="AC233">
        <v>229</v>
      </c>
      <c r="AD233" s="6" t="str">
        <f>IF(AC233&gt;Scenario!$B$11,"",IF(AC$2&lt;&gt;"Ready",AC$2,IF(AI232="OK",AG232,"INSUFFICIENT FUNDS")))</f>
        <v/>
      </c>
      <c r="AE233" s="6" t="str">
        <f>IF(AC233&gt;Scenario!$B$11,"",IF(AC$2&lt;&gt;"Ready",AC$2,IF(ISNUMBER(AD233),IF(AND(AC233&gt;=Scenario!$B$10,MOD(AC233-Scenario!$B$10,Scenario!$B$18)=0),Scenario!$B$8,0),"INSUFFICIENT FUNDS")))</f>
        <v/>
      </c>
      <c r="AF233" s="6" t="str">
        <f>IF(AC233&gt;Scenario!$B$11,"",IF(AC$2&lt;&gt;"Ready",AC$2,IF(ISNUMBER(AD233),(AD233+AE233)*(N('Option A'!$E$14)+N('Option A'!$E$15)+IF(Scenario!$B$13="Gross",0,0))/12+((N('Option A'!$E$12)+N('Option A'!$E$13))/12+IF(AND(AC233&gt;=Scenario!$B$10,MOD(AC233-Scenario!$B$10,Scenario!$B$18)=0),N('Option A'!$E$17)*N('Option A'!$E$18)+N('Option A'!$E$20),0)+IF(AC233=1,N('Option A'!$E$17)*N('Option A'!$E$19)+N('Option A'!$E$21),0)+IF(AC233=Scenario!$B$11,N('Option A'!$E$22),0)),"INSUFFICIENT FUNDS")))</f>
        <v/>
      </c>
      <c r="AG233" s="6" t="str">
        <f>IF(AC233&gt;Scenario!$B$11,"",IF(AC$2&lt;&gt;"Ready",AC$2,IF(ISNUMBER(AD233),IF((AD233+AE233)*(1+Scenario!$B$12/12)-AF233&lt;0,"INSUFFICIENT FUNDS",(AD233+AE233)*(1+Scenario!$B$12/12)-AF233),"INSUFFICIENT FUNDS")))</f>
        <v/>
      </c>
      <c r="AH233" s="6" t="str">
        <f>IF(AC233&gt;Scenario!$B$11,"",IF(AC$2&lt;&gt;"Ready",AC$2,IF(ISNUMBER(AG233),AH232+AF233,"INSUFFICIENT FUNDS")))</f>
        <v/>
      </c>
      <c r="AI233" t="str">
        <f>IF(AC233&gt;Scenario!$B$11,"",IF(AC$2&lt;&gt;"Ready",AC$2,IF(ISNUMBER(AG233),"OK","INSUFFICIENT FUNDS")))</f>
        <v/>
      </c>
      <c r="AJ233">
        <v>229</v>
      </c>
      <c r="AK233" s="6" t="str">
        <f>IF(AJ233&gt;Scenario!$B$11,"",IF(AJ$2&lt;&gt;"Ready",AJ$2,IF(AP232="OK",AN232,"INSUFFICIENT FUNDS")))</f>
        <v/>
      </c>
      <c r="AL233" s="6" t="str">
        <f>IF(AJ233&gt;Scenario!$B$11,"",IF(AJ$2&lt;&gt;"Ready",AJ$2,IF(ISNUMBER(AK233),IF(AND(AJ233&gt;=Scenario!$B$10,MOD(AJ233-Scenario!$B$10,Scenario!$B$18)=0),Scenario!$B$8,0),"INSUFFICIENT FUNDS")))</f>
        <v/>
      </c>
      <c r="AM233" s="6" t="str">
        <f>IF(AJ233&gt;Scenario!$B$11,"",IF(AJ$2&lt;&gt;"Ready",AJ$2,IF(ISNUMBER(AK233),(AK233+AL233)*(0+0+IF(Scenario!$B$13="Gross",0,0))/12+((0+0)/12+IF(AND(AJ233&gt;=Scenario!$B$10,MOD(AJ233-Scenario!$B$10,Scenario!$B$18)=0),0*0+0,0)+IF(AJ233=1,0*0+0,0)+IF(AJ233=Scenario!$B$11,0,0)),"INSUFFICIENT FUNDS")))</f>
        <v/>
      </c>
      <c r="AN233" s="6" t="str">
        <f>IF(AJ233&gt;Scenario!$B$11,"",IF(AJ$2&lt;&gt;"Ready",AJ$2,IF(ISNUMBER(AK233),IF((AK233+AL233)*(1+Scenario!$B$12/12)-AM233&lt;0,"INSUFFICIENT FUNDS",(AK233+AL233)*(1+Scenario!$B$12/12)-AM233),"INSUFFICIENT FUNDS")))</f>
        <v/>
      </c>
      <c r="AO233" s="6" t="str">
        <f>IF(AJ233&gt;Scenario!$B$11,"",IF(AJ$2&lt;&gt;"Ready",AJ$2,IF(ISNUMBER(AN233),AO232+AM233,"INSUFFICIENT FUNDS")))</f>
        <v/>
      </c>
      <c r="AP233" t="str">
        <f>IF(AJ233&gt;Scenario!$B$11,"",IF(AJ$2&lt;&gt;"Ready",AJ$2,IF(ISNUMBER(AN233),"OK","INSUFFICIENT FUNDS")))</f>
        <v/>
      </c>
    </row>
    <row r="234" spans="1:42" ht="32.1" customHeight="1" x14ac:dyDescent="0.2">
      <c r="A234">
        <v>230</v>
      </c>
      <c r="B234" s="6" t="str">
        <f>IF(A234&gt;Scenario!$B$11,"",IF(A$2&lt;&gt;"Ready",A$2,IF(G233="OK",E233,"INSUFFICIENT FUNDS")))</f>
        <v/>
      </c>
      <c r="C234" s="6" t="str">
        <f>IF(A234&gt;Scenario!$B$11,"",IF(A$2&lt;&gt;"Ready",A$2,IF(ISNUMBER(B234),IF(AND(A234&gt;=Scenario!$B$10,MOD(A234-Scenario!$B$10,Scenario!$B$18)=0),Scenario!$B$8,0),"INSUFFICIENT FUNDS")))</f>
        <v/>
      </c>
      <c r="D234" s="6" t="str">
        <f>IF(A234&gt;Scenario!$B$11,"",IF(A$2&lt;&gt;"Ready",A$2,IF(ISNUMBER(B234),(B234+C234)*(N('Option A'!$E$14)+N('Option A'!$E$15)+IF(Scenario!$B$13="Gross",N('Option A'!$E$16),0))/12+((N('Option A'!$E$12)+N('Option A'!$E$13))/12+IF(AND(A234&gt;=Scenario!$B$10,MOD(A234-Scenario!$B$10,Scenario!$B$18)=0),N('Option A'!$E$17)*N('Option A'!$E$18)+N('Option A'!$E$20),0)+IF(A234=1,N('Option A'!$E$17)*N('Option A'!$E$19)+N('Option A'!$E$21),0)+IF(A234=Scenario!$B$11,N('Option A'!$E$22),0)),"INSUFFICIENT FUNDS")))</f>
        <v/>
      </c>
      <c r="E234" s="6" t="str">
        <f>IF(A234&gt;Scenario!$B$11,"",IF(A$2&lt;&gt;"Ready",A$2,IF(ISNUMBER(B234),IF((B234+C234)*(1+Scenario!$B$12/12)-D234&lt;0,"INSUFFICIENT FUNDS",(B234+C234)*(1+Scenario!$B$12/12)-D234),"INSUFFICIENT FUNDS")))</f>
        <v/>
      </c>
      <c r="F234" s="6" t="str">
        <f>IF(A234&gt;Scenario!$B$11,"",IF(A$2&lt;&gt;"Ready",A$2,IF(ISNUMBER(E234),F233+D234,"INSUFFICIENT FUNDS")))</f>
        <v/>
      </c>
      <c r="G234" t="str">
        <f>IF(A234&gt;Scenario!$B$11,"",IF(A$2&lt;&gt;"Ready",A$2,IF(ISNUMBER(E234),"OK","INSUFFICIENT FUNDS")))</f>
        <v/>
      </c>
      <c r="H234">
        <v>230</v>
      </c>
      <c r="I234" s="6" t="str">
        <f>IF(H234&gt;Scenario!$B$11,"",IF(H$2&lt;&gt;"Ready",H$2,IF(N233="OK",L233,"INSUFFICIENT FUNDS")))</f>
        <v/>
      </c>
      <c r="J234" s="6" t="str">
        <f>IF(H234&gt;Scenario!$B$11,"",IF(H$2&lt;&gt;"Ready",H$2,IF(ISNUMBER(I234),IF(AND(H234&gt;=Scenario!$B$10,MOD(H234-Scenario!$B$10,Scenario!$B$18)=0),Scenario!$B$8,0),"INSUFFICIENT FUNDS")))</f>
        <v/>
      </c>
      <c r="K234" s="6" t="str">
        <f>IF(H234&gt;Scenario!$B$11,"",IF(H$2&lt;&gt;"Ready",H$2,IF(ISNUMBER(I234),(I234+J234)*(N('Option A'!$E$14)+N('Option A'!$E$15)+IF(Scenario!$B$13="Gross",N('Option A'!$E$16),0))/12+((0+0)/12+IF(AND(H234&gt;=Scenario!$B$10,MOD(H234-Scenario!$B$10,Scenario!$B$18)=0),N('Option A'!$E$17)*N('Option A'!$E$18)+N('Option A'!$E$20),0)+IF(H234=1,N('Option A'!$E$17)*N('Option A'!$E$19)+N('Option A'!$E$21),0)+IF(H234=Scenario!$B$11,N('Option A'!$E$22),0)),"INSUFFICIENT FUNDS")))</f>
        <v/>
      </c>
      <c r="L234" s="6" t="str">
        <f>IF(H234&gt;Scenario!$B$11,"",IF(H$2&lt;&gt;"Ready",H$2,IF(ISNUMBER(I234),IF((I234+J234)*(1+Scenario!$B$12/12)-K234&lt;0,"INSUFFICIENT FUNDS",(I234+J234)*(1+Scenario!$B$12/12)-K234),"INSUFFICIENT FUNDS")))</f>
        <v/>
      </c>
      <c r="M234" s="6" t="str">
        <f>IF(H234&gt;Scenario!$B$11,"",IF(H$2&lt;&gt;"Ready",H$2,IF(ISNUMBER(L234),M233+K234,"INSUFFICIENT FUNDS")))</f>
        <v/>
      </c>
      <c r="N234" t="str">
        <f>IF(H234&gt;Scenario!$B$11,"",IF(H$2&lt;&gt;"Ready",H$2,IF(ISNUMBER(L234),"OK","INSUFFICIENT FUNDS")))</f>
        <v/>
      </c>
      <c r="O234">
        <v>230</v>
      </c>
      <c r="P234" s="6" t="str">
        <f>IF(O234&gt;Scenario!$B$11,"",IF(O$2&lt;&gt;"Ready",O$2,IF(U233="OK",S233,"INSUFFICIENT FUNDS")))</f>
        <v/>
      </c>
      <c r="Q234" s="6" t="str">
        <f>IF(O234&gt;Scenario!$B$11,"",IF(O$2&lt;&gt;"Ready",O$2,IF(ISNUMBER(P234),IF(AND(O234&gt;=Scenario!$B$10,MOD(O234-Scenario!$B$10,Scenario!$B$18)=0),Scenario!$B$8,0),"INSUFFICIENT FUNDS")))</f>
        <v/>
      </c>
      <c r="R234" s="6" t="str">
        <f>IF(O234&gt;Scenario!$B$11,"",IF(O$2&lt;&gt;"Ready",O$2,IF(ISNUMBER(P234),(P234+Q234)*(0+N('Option A'!$E$15)+IF(Scenario!$B$13="Gross",N('Option A'!$E$16),0))/12+((N('Option A'!$E$12)+N('Option A'!$E$13))/12+IF(AND(O234&gt;=Scenario!$B$10,MOD(O234-Scenario!$B$10,Scenario!$B$18)=0),N('Option A'!$E$17)*N('Option A'!$E$18)+N('Option A'!$E$20),0)+IF(O234=1,N('Option A'!$E$17)*N('Option A'!$E$19)+N('Option A'!$E$21),0)+IF(O234=Scenario!$B$11,N('Option A'!$E$22),0)),"INSUFFICIENT FUNDS")))</f>
        <v/>
      </c>
      <c r="S234" s="6" t="str">
        <f>IF(O234&gt;Scenario!$B$11,"",IF(O$2&lt;&gt;"Ready",O$2,IF(ISNUMBER(P234),IF((P234+Q234)*(1+Scenario!$B$12/12)-R234&lt;0,"INSUFFICIENT FUNDS",(P234+Q234)*(1+Scenario!$B$12/12)-R234),"INSUFFICIENT FUNDS")))</f>
        <v/>
      </c>
      <c r="T234" s="6" t="str">
        <f>IF(O234&gt;Scenario!$B$11,"",IF(O$2&lt;&gt;"Ready",O$2,IF(ISNUMBER(S234),T233+R234,"INSUFFICIENT FUNDS")))</f>
        <v/>
      </c>
      <c r="U234" t="str">
        <f>IF(O234&gt;Scenario!$B$11,"",IF(O$2&lt;&gt;"Ready",O$2,IF(ISNUMBER(S234),"OK","INSUFFICIENT FUNDS")))</f>
        <v/>
      </c>
      <c r="V234">
        <v>230</v>
      </c>
      <c r="W234" s="6" t="str">
        <f>IF(V234&gt;Scenario!$B$11,"",IF(V$2&lt;&gt;"Ready",V$2,IF(AB233="OK",Z233,"INSUFFICIENT FUNDS")))</f>
        <v/>
      </c>
      <c r="X234" s="6" t="str">
        <f>IF(V234&gt;Scenario!$B$11,"",IF(V$2&lt;&gt;"Ready",V$2,IF(ISNUMBER(W234),IF(AND(V234&gt;=Scenario!$B$10,MOD(V234-Scenario!$B$10,Scenario!$B$18)=0),Scenario!$B$8,0),"INSUFFICIENT FUNDS")))</f>
        <v/>
      </c>
      <c r="Y234" s="6" t="str">
        <f>IF(V234&gt;Scenario!$B$11,"",IF(V$2&lt;&gt;"Ready",V$2,IF(ISNUMBER(W234),(W234+X234)*(N('Option A'!$E$14)+N('Option A'!$E$15)+IF(Scenario!$B$13="Gross",N('Option A'!$E$16),0))/12+((N('Option A'!$E$12)+N('Option A'!$E$13))/12+IF(AND(V234&gt;=Scenario!$B$10,MOD(V234-Scenario!$B$10,Scenario!$B$18)=0),0*0+0,0)+IF(V234=1,0*0+0,0)+IF(V234=Scenario!$B$11,0,0)),"INSUFFICIENT FUNDS")))</f>
        <v/>
      </c>
      <c r="Z234" s="6" t="str">
        <f>IF(V234&gt;Scenario!$B$11,"",IF(V$2&lt;&gt;"Ready",V$2,IF(ISNUMBER(W234),IF((W234+X234)*(1+Scenario!$B$12/12)-Y234&lt;0,"INSUFFICIENT FUNDS",(W234+X234)*(1+Scenario!$B$12/12)-Y234),"INSUFFICIENT FUNDS")))</f>
        <v/>
      </c>
      <c r="AA234" s="6" t="str">
        <f>IF(V234&gt;Scenario!$B$11,"",IF(V$2&lt;&gt;"Ready",V$2,IF(ISNUMBER(Z234),AA233+Y234,"INSUFFICIENT FUNDS")))</f>
        <v/>
      </c>
      <c r="AB234" t="str">
        <f>IF(V234&gt;Scenario!$B$11,"",IF(V$2&lt;&gt;"Ready",V$2,IF(ISNUMBER(Z234),"OK","INSUFFICIENT FUNDS")))</f>
        <v/>
      </c>
      <c r="AC234">
        <v>230</v>
      </c>
      <c r="AD234" s="6" t="str">
        <f>IF(AC234&gt;Scenario!$B$11,"",IF(AC$2&lt;&gt;"Ready",AC$2,IF(AI233="OK",AG233,"INSUFFICIENT FUNDS")))</f>
        <v/>
      </c>
      <c r="AE234" s="6" t="str">
        <f>IF(AC234&gt;Scenario!$B$11,"",IF(AC$2&lt;&gt;"Ready",AC$2,IF(ISNUMBER(AD234),IF(AND(AC234&gt;=Scenario!$B$10,MOD(AC234-Scenario!$B$10,Scenario!$B$18)=0),Scenario!$B$8,0),"INSUFFICIENT FUNDS")))</f>
        <v/>
      </c>
      <c r="AF234" s="6" t="str">
        <f>IF(AC234&gt;Scenario!$B$11,"",IF(AC$2&lt;&gt;"Ready",AC$2,IF(ISNUMBER(AD234),(AD234+AE234)*(N('Option A'!$E$14)+N('Option A'!$E$15)+IF(Scenario!$B$13="Gross",0,0))/12+((N('Option A'!$E$12)+N('Option A'!$E$13))/12+IF(AND(AC234&gt;=Scenario!$B$10,MOD(AC234-Scenario!$B$10,Scenario!$B$18)=0),N('Option A'!$E$17)*N('Option A'!$E$18)+N('Option A'!$E$20),0)+IF(AC234=1,N('Option A'!$E$17)*N('Option A'!$E$19)+N('Option A'!$E$21),0)+IF(AC234=Scenario!$B$11,N('Option A'!$E$22),0)),"INSUFFICIENT FUNDS")))</f>
        <v/>
      </c>
      <c r="AG234" s="6" t="str">
        <f>IF(AC234&gt;Scenario!$B$11,"",IF(AC$2&lt;&gt;"Ready",AC$2,IF(ISNUMBER(AD234),IF((AD234+AE234)*(1+Scenario!$B$12/12)-AF234&lt;0,"INSUFFICIENT FUNDS",(AD234+AE234)*(1+Scenario!$B$12/12)-AF234),"INSUFFICIENT FUNDS")))</f>
        <v/>
      </c>
      <c r="AH234" s="6" t="str">
        <f>IF(AC234&gt;Scenario!$B$11,"",IF(AC$2&lt;&gt;"Ready",AC$2,IF(ISNUMBER(AG234),AH233+AF234,"INSUFFICIENT FUNDS")))</f>
        <v/>
      </c>
      <c r="AI234" t="str">
        <f>IF(AC234&gt;Scenario!$B$11,"",IF(AC$2&lt;&gt;"Ready",AC$2,IF(ISNUMBER(AG234),"OK","INSUFFICIENT FUNDS")))</f>
        <v/>
      </c>
      <c r="AJ234">
        <v>230</v>
      </c>
      <c r="AK234" s="6" t="str">
        <f>IF(AJ234&gt;Scenario!$B$11,"",IF(AJ$2&lt;&gt;"Ready",AJ$2,IF(AP233="OK",AN233,"INSUFFICIENT FUNDS")))</f>
        <v/>
      </c>
      <c r="AL234" s="6" t="str">
        <f>IF(AJ234&gt;Scenario!$B$11,"",IF(AJ$2&lt;&gt;"Ready",AJ$2,IF(ISNUMBER(AK234),IF(AND(AJ234&gt;=Scenario!$B$10,MOD(AJ234-Scenario!$B$10,Scenario!$B$18)=0),Scenario!$B$8,0),"INSUFFICIENT FUNDS")))</f>
        <v/>
      </c>
      <c r="AM234" s="6" t="str">
        <f>IF(AJ234&gt;Scenario!$B$11,"",IF(AJ$2&lt;&gt;"Ready",AJ$2,IF(ISNUMBER(AK234),(AK234+AL234)*(0+0+IF(Scenario!$B$13="Gross",0,0))/12+((0+0)/12+IF(AND(AJ234&gt;=Scenario!$B$10,MOD(AJ234-Scenario!$B$10,Scenario!$B$18)=0),0*0+0,0)+IF(AJ234=1,0*0+0,0)+IF(AJ234=Scenario!$B$11,0,0)),"INSUFFICIENT FUNDS")))</f>
        <v/>
      </c>
      <c r="AN234" s="6" t="str">
        <f>IF(AJ234&gt;Scenario!$B$11,"",IF(AJ$2&lt;&gt;"Ready",AJ$2,IF(ISNUMBER(AK234),IF((AK234+AL234)*(1+Scenario!$B$12/12)-AM234&lt;0,"INSUFFICIENT FUNDS",(AK234+AL234)*(1+Scenario!$B$12/12)-AM234),"INSUFFICIENT FUNDS")))</f>
        <v/>
      </c>
      <c r="AO234" s="6" t="str">
        <f>IF(AJ234&gt;Scenario!$B$11,"",IF(AJ$2&lt;&gt;"Ready",AJ$2,IF(ISNUMBER(AN234),AO233+AM234,"INSUFFICIENT FUNDS")))</f>
        <v/>
      </c>
      <c r="AP234" t="str">
        <f>IF(AJ234&gt;Scenario!$B$11,"",IF(AJ$2&lt;&gt;"Ready",AJ$2,IF(ISNUMBER(AN234),"OK","INSUFFICIENT FUNDS")))</f>
        <v/>
      </c>
    </row>
    <row r="235" spans="1:42" ht="32.1" customHeight="1" x14ac:dyDescent="0.2">
      <c r="A235">
        <v>231</v>
      </c>
      <c r="B235" s="6" t="str">
        <f>IF(A235&gt;Scenario!$B$11,"",IF(A$2&lt;&gt;"Ready",A$2,IF(G234="OK",E234,"INSUFFICIENT FUNDS")))</f>
        <v/>
      </c>
      <c r="C235" s="6" t="str">
        <f>IF(A235&gt;Scenario!$B$11,"",IF(A$2&lt;&gt;"Ready",A$2,IF(ISNUMBER(B235),IF(AND(A235&gt;=Scenario!$B$10,MOD(A235-Scenario!$B$10,Scenario!$B$18)=0),Scenario!$B$8,0),"INSUFFICIENT FUNDS")))</f>
        <v/>
      </c>
      <c r="D235" s="6" t="str">
        <f>IF(A235&gt;Scenario!$B$11,"",IF(A$2&lt;&gt;"Ready",A$2,IF(ISNUMBER(B235),(B235+C235)*(N('Option A'!$E$14)+N('Option A'!$E$15)+IF(Scenario!$B$13="Gross",N('Option A'!$E$16),0))/12+((N('Option A'!$E$12)+N('Option A'!$E$13))/12+IF(AND(A235&gt;=Scenario!$B$10,MOD(A235-Scenario!$B$10,Scenario!$B$18)=0),N('Option A'!$E$17)*N('Option A'!$E$18)+N('Option A'!$E$20),0)+IF(A235=1,N('Option A'!$E$17)*N('Option A'!$E$19)+N('Option A'!$E$21),0)+IF(A235=Scenario!$B$11,N('Option A'!$E$22),0)),"INSUFFICIENT FUNDS")))</f>
        <v/>
      </c>
      <c r="E235" s="6" t="str">
        <f>IF(A235&gt;Scenario!$B$11,"",IF(A$2&lt;&gt;"Ready",A$2,IF(ISNUMBER(B235),IF((B235+C235)*(1+Scenario!$B$12/12)-D235&lt;0,"INSUFFICIENT FUNDS",(B235+C235)*(1+Scenario!$B$12/12)-D235),"INSUFFICIENT FUNDS")))</f>
        <v/>
      </c>
      <c r="F235" s="6" t="str">
        <f>IF(A235&gt;Scenario!$B$11,"",IF(A$2&lt;&gt;"Ready",A$2,IF(ISNUMBER(E235),F234+D235,"INSUFFICIENT FUNDS")))</f>
        <v/>
      </c>
      <c r="G235" t="str">
        <f>IF(A235&gt;Scenario!$B$11,"",IF(A$2&lt;&gt;"Ready",A$2,IF(ISNUMBER(E235),"OK","INSUFFICIENT FUNDS")))</f>
        <v/>
      </c>
      <c r="H235">
        <v>231</v>
      </c>
      <c r="I235" s="6" t="str">
        <f>IF(H235&gt;Scenario!$B$11,"",IF(H$2&lt;&gt;"Ready",H$2,IF(N234="OK",L234,"INSUFFICIENT FUNDS")))</f>
        <v/>
      </c>
      <c r="J235" s="6" t="str">
        <f>IF(H235&gt;Scenario!$B$11,"",IF(H$2&lt;&gt;"Ready",H$2,IF(ISNUMBER(I235),IF(AND(H235&gt;=Scenario!$B$10,MOD(H235-Scenario!$B$10,Scenario!$B$18)=0),Scenario!$B$8,0),"INSUFFICIENT FUNDS")))</f>
        <v/>
      </c>
      <c r="K235" s="6" t="str">
        <f>IF(H235&gt;Scenario!$B$11,"",IF(H$2&lt;&gt;"Ready",H$2,IF(ISNUMBER(I235),(I235+J235)*(N('Option A'!$E$14)+N('Option A'!$E$15)+IF(Scenario!$B$13="Gross",N('Option A'!$E$16),0))/12+((0+0)/12+IF(AND(H235&gt;=Scenario!$B$10,MOD(H235-Scenario!$B$10,Scenario!$B$18)=0),N('Option A'!$E$17)*N('Option A'!$E$18)+N('Option A'!$E$20),0)+IF(H235=1,N('Option A'!$E$17)*N('Option A'!$E$19)+N('Option A'!$E$21),0)+IF(H235=Scenario!$B$11,N('Option A'!$E$22),0)),"INSUFFICIENT FUNDS")))</f>
        <v/>
      </c>
      <c r="L235" s="6" t="str">
        <f>IF(H235&gt;Scenario!$B$11,"",IF(H$2&lt;&gt;"Ready",H$2,IF(ISNUMBER(I235),IF((I235+J235)*(1+Scenario!$B$12/12)-K235&lt;0,"INSUFFICIENT FUNDS",(I235+J235)*(1+Scenario!$B$12/12)-K235),"INSUFFICIENT FUNDS")))</f>
        <v/>
      </c>
      <c r="M235" s="6" t="str">
        <f>IF(H235&gt;Scenario!$B$11,"",IF(H$2&lt;&gt;"Ready",H$2,IF(ISNUMBER(L235),M234+K235,"INSUFFICIENT FUNDS")))</f>
        <v/>
      </c>
      <c r="N235" t="str">
        <f>IF(H235&gt;Scenario!$B$11,"",IF(H$2&lt;&gt;"Ready",H$2,IF(ISNUMBER(L235),"OK","INSUFFICIENT FUNDS")))</f>
        <v/>
      </c>
      <c r="O235">
        <v>231</v>
      </c>
      <c r="P235" s="6" t="str">
        <f>IF(O235&gt;Scenario!$B$11,"",IF(O$2&lt;&gt;"Ready",O$2,IF(U234="OK",S234,"INSUFFICIENT FUNDS")))</f>
        <v/>
      </c>
      <c r="Q235" s="6" t="str">
        <f>IF(O235&gt;Scenario!$B$11,"",IF(O$2&lt;&gt;"Ready",O$2,IF(ISNUMBER(P235),IF(AND(O235&gt;=Scenario!$B$10,MOD(O235-Scenario!$B$10,Scenario!$B$18)=0),Scenario!$B$8,0),"INSUFFICIENT FUNDS")))</f>
        <v/>
      </c>
      <c r="R235" s="6" t="str">
        <f>IF(O235&gt;Scenario!$B$11,"",IF(O$2&lt;&gt;"Ready",O$2,IF(ISNUMBER(P235),(P235+Q235)*(0+N('Option A'!$E$15)+IF(Scenario!$B$13="Gross",N('Option A'!$E$16),0))/12+((N('Option A'!$E$12)+N('Option A'!$E$13))/12+IF(AND(O235&gt;=Scenario!$B$10,MOD(O235-Scenario!$B$10,Scenario!$B$18)=0),N('Option A'!$E$17)*N('Option A'!$E$18)+N('Option A'!$E$20),0)+IF(O235=1,N('Option A'!$E$17)*N('Option A'!$E$19)+N('Option A'!$E$21),0)+IF(O235=Scenario!$B$11,N('Option A'!$E$22),0)),"INSUFFICIENT FUNDS")))</f>
        <v/>
      </c>
      <c r="S235" s="6" t="str">
        <f>IF(O235&gt;Scenario!$B$11,"",IF(O$2&lt;&gt;"Ready",O$2,IF(ISNUMBER(P235),IF((P235+Q235)*(1+Scenario!$B$12/12)-R235&lt;0,"INSUFFICIENT FUNDS",(P235+Q235)*(1+Scenario!$B$12/12)-R235),"INSUFFICIENT FUNDS")))</f>
        <v/>
      </c>
      <c r="T235" s="6" t="str">
        <f>IF(O235&gt;Scenario!$B$11,"",IF(O$2&lt;&gt;"Ready",O$2,IF(ISNUMBER(S235),T234+R235,"INSUFFICIENT FUNDS")))</f>
        <v/>
      </c>
      <c r="U235" t="str">
        <f>IF(O235&gt;Scenario!$B$11,"",IF(O$2&lt;&gt;"Ready",O$2,IF(ISNUMBER(S235),"OK","INSUFFICIENT FUNDS")))</f>
        <v/>
      </c>
      <c r="V235">
        <v>231</v>
      </c>
      <c r="W235" s="6" t="str">
        <f>IF(V235&gt;Scenario!$B$11,"",IF(V$2&lt;&gt;"Ready",V$2,IF(AB234="OK",Z234,"INSUFFICIENT FUNDS")))</f>
        <v/>
      </c>
      <c r="X235" s="6" t="str">
        <f>IF(V235&gt;Scenario!$B$11,"",IF(V$2&lt;&gt;"Ready",V$2,IF(ISNUMBER(W235),IF(AND(V235&gt;=Scenario!$B$10,MOD(V235-Scenario!$B$10,Scenario!$B$18)=0),Scenario!$B$8,0),"INSUFFICIENT FUNDS")))</f>
        <v/>
      </c>
      <c r="Y235" s="6" t="str">
        <f>IF(V235&gt;Scenario!$B$11,"",IF(V$2&lt;&gt;"Ready",V$2,IF(ISNUMBER(W235),(W235+X235)*(N('Option A'!$E$14)+N('Option A'!$E$15)+IF(Scenario!$B$13="Gross",N('Option A'!$E$16),0))/12+((N('Option A'!$E$12)+N('Option A'!$E$13))/12+IF(AND(V235&gt;=Scenario!$B$10,MOD(V235-Scenario!$B$10,Scenario!$B$18)=0),0*0+0,0)+IF(V235=1,0*0+0,0)+IF(V235=Scenario!$B$11,0,0)),"INSUFFICIENT FUNDS")))</f>
        <v/>
      </c>
      <c r="Z235" s="6" t="str">
        <f>IF(V235&gt;Scenario!$B$11,"",IF(V$2&lt;&gt;"Ready",V$2,IF(ISNUMBER(W235),IF((W235+X235)*(1+Scenario!$B$12/12)-Y235&lt;0,"INSUFFICIENT FUNDS",(W235+X235)*(1+Scenario!$B$12/12)-Y235),"INSUFFICIENT FUNDS")))</f>
        <v/>
      </c>
      <c r="AA235" s="6" t="str">
        <f>IF(V235&gt;Scenario!$B$11,"",IF(V$2&lt;&gt;"Ready",V$2,IF(ISNUMBER(Z235),AA234+Y235,"INSUFFICIENT FUNDS")))</f>
        <v/>
      </c>
      <c r="AB235" t="str">
        <f>IF(V235&gt;Scenario!$B$11,"",IF(V$2&lt;&gt;"Ready",V$2,IF(ISNUMBER(Z235),"OK","INSUFFICIENT FUNDS")))</f>
        <v/>
      </c>
      <c r="AC235">
        <v>231</v>
      </c>
      <c r="AD235" s="6" t="str">
        <f>IF(AC235&gt;Scenario!$B$11,"",IF(AC$2&lt;&gt;"Ready",AC$2,IF(AI234="OK",AG234,"INSUFFICIENT FUNDS")))</f>
        <v/>
      </c>
      <c r="AE235" s="6" t="str">
        <f>IF(AC235&gt;Scenario!$B$11,"",IF(AC$2&lt;&gt;"Ready",AC$2,IF(ISNUMBER(AD235),IF(AND(AC235&gt;=Scenario!$B$10,MOD(AC235-Scenario!$B$10,Scenario!$B$18)=0),Scenario!$B$8,0),"INSUFFICIENT FUNDS")))</f>
        <v/>
      </c>
      <c r="AF235" s="6" t="str">
        <f>IF(AC235&gt;Scenario!$B$11,"",IF(AC$2&lt;&gt;"Ready",AC$2,IF(ISNUMBER(AD235),(AD235+AE235)*(N('Option A'!$E$14)+N('Option A'!$E$15)+IF(Scenario!$B$13="Gross",0,0))/12+((N('Option A'!$E$12)+N('Option A'!$E$13))/12+IF(AND(AC235&gt;=Scenario!$B$10,MOD(AC235-Scenario!$B$10,Scenario!$B$18)=0),N('Option A'!$E$17)*N('Option A'!$E$18)+N('Option A'!$E$20),0)+IF(AC235=1,N('Option A'!$E$17)*N('Option A'!$E$19)+N('Option A'!$E$21),0)+IF(AC235=Scenario!$B$11,N('Option A'!$E$22),0)),"INSUFFICIENT FUNDS")))</f>
        <v/>
      </c>
      <c r="AG235" s="6" t="str">
        <f>IF(AC235&gt;Scenario!$B$11,"",IF(AC$2&lt;&gt;"Ready",AC$2,IF(ISNUMBER(AD235),IF((AD235+AE235)*(1+Scenario!$B$12/12)-AF235&lt;0,"INSUFFICIENT FUNDS",(AD235+AE235)*(1+Scenario!$B$12/12)-AF235),"INSUFFICIENT FUNDS")))</f>
        <v/>
      </c>
      <c r="AH235" s="6" t="str">
        <f>IF(AC235&gt;Scenario!$B$11,"",IF(AC$2&lt;&gt;"Ready",AC$2,IF(ISNUMBER(AG235),AH234+AF235,"INSUFFICIENT FUNDS")))</f>
        <v/>
      </c>
      <c r="AI235" t="str">
        <f>IF(AC235&gt;Scenario!$B$11,"",IF(AC$2&lt;&gt;"Ready",AC$2,IF(ISNUMBER(AG235),"OK","INSUFFICIENT FUNDS")))</f>
        <v/>
      </c>
      <c r="AJ235">
        <v>231</v>
      </c>
      <c r="AK235" s="6" t="str">
        <f>IF(AJ235&gt;Scenario!$B$11,"",IF(AJ$2&lt;&gt;"Ready",AJ$2,IF(AP234="OK",AN234,"INSUFFICIENT FUNDS")))</f>
        <v/>
      </c>
      <c r="AL235" s="6" t="str">
        <f>IF(AJ235&gt;Scenario!$B$11,"",IF(AJ$2&lt;&gt;"Ready",AJ$2,IF(ISNUMBER(AK235),IF(AND(AJ235&gt;=Scenario!$B$10,MOD(AJ235-Scenario!$B$10,Scenario!$B$18)=0),Scenario!$B$8,0),"INSUFFICIENT FUNDS")))</f>
        <v/>
      </c>
      <c r="AM235" s="6" t="str">
        <f>IF(AJ235&gt;Scenario!$B$11,"",IF(AJ$2&lt;&gt;"Ready",AJ$2,IF(ISNUMBER(AK235),(AK235+AL235)*(0+0+IF(Scenario!$B$13="Gross",0,0))/12+((0+0)/12+IF(AND(AJ235&gt;=Scenario!$B$10,MOD(AJ235-Scenario!$B$10,Scenario!$B$18)=0),0*0+0,0)+IF(AJ235=1,0*0+0,0)+IF(AJ235=Scenario!$B$11,0,0)),"INSUFFICIENT FUNDS")))</f>
        <v/>
      </c>
      <c r="AN235" s="6" t="str">
        <f>IF(AJ235&gt;Scenario!$B$11,"",IF(AJ$2&lt;&gt;"Ready",AJ$2,IF(ISNUMBER(AK235),IF((AK235+AL235)*(1+Scenario!$B$12/12)-AM235&lt;0,"INSUFFICIENT FUNDS",(AK235+AL235)*(1+Scenario!$B$12/12)-AM235),"INSUFFICIENT FUNDS")))</f>
        <v/>
      </c>
      <c r="AO235" s="6" t="str">
        <f>IF(AJ235&gt;Scenario!$B$11,"",IF(AJ$2&lt;&gt;"Ready",AJ$2,IF(ISNUMBER(AN235),AO234+AM235,"INSUFFICIENT FUNDS")))</f>
        <v/>
      </c>
      <c r="AP235" t="str">
        <f>IF(AJ235&gt;Scenario!$B$11,"",IF(AJ$2&lt;&gt;"Ready",AJ$2,IF(ISNUMBER(AN235),"OK","INSUFFICIENT FUNDS")))</f>
        <v/>
      </c>
    </row>
    <row r="236" spans="1:42" ht="32.1" customHeight="1" x14ac:dyDescent="0.2">
      <c r="A236">
        <v>232</v>
      </c>
      <c r="B236" s="6" t="str">
        <f>IF(A236&gt;Scenario!$B$11,"",IF(A$2&lt;&gt;"Ready",A$2,IF(G235="OK",E235,"INSUFFICIENT FUNDS")))</f>
        <v/>
      </c>
      <c r="C236" s="6" t="str">
        <f>IF(A236&gt;Scenario!$B$11,"",IF(A$2&lt;&gt;"Ready",A$2,IF(ISNUMBER(B236),IF(AND(A236&gt;=Scenario!$B$10,MOD(A236-Scenario!$B$10,Scenario!$B$18)=0),Scenario!$B$8,0),"INSUFFICIENT FUNDS")))</f>
        <v/>
      </c>
      <c r="D236" s="6" t="str">
        <f>IF(A236&gt;Scenario!$B$11,"",IF(A$2&lt;&gt;"Ready",A$2,IF(ISNUMBER(B236),(B236+C236)*(N('Option A'!$E$14)+N('Option A'!$E$15)+IF(Scenario!$B$13="Gross",N('Option A'!$E$16),0))/12+((N('Option A'!$E$12)+N('Option A'!$E$13))/12+IF(AND(A236&gt;=Scenario!$B$10,MOD(A236-Scenario!$B$10,Scenario!$B$18)=0),N('Option A'!$E$17)*N('Option A'!$E$18)+N('Option A'!$E$20),0)+IF(A236=1,N('Option A'!$E$17)*N('Option A'!$E$19)+N('Option A'!$E$21),0)+IF(A236=Scenario!$B$11,N('Option A'!$E$22),0)),"INSUFFICIENT FUNDS")))</f>
        <v/>
      </c>
      <c r="E236" s="6" t="str">
        <f>IF(A236&gt;Scenario!$B$11,"",IF(A$2&lt;&gt;"Ready",A$2,IF(ISNUMBER(B236),IF((B236+C236)*(1+Scenario!$B$12/12)-D236&lt;0,"INSUFFICIENT FUNDS",(B236+C236)*(1+Scenario!$B$12/12)-D236),"INSUFFICIENT FUNDS")))</f>
        <v/>
      </c>
      <c r="F236" s="6" t="str">
        <f>IF(A236&gt;Scenario!$B$11,"",IF(A$2&lt;&gt;"Ready",A$2,IF(ISNUMBER(E236),F235+D236,"INSUFFICIENT FUNDS")))</f>
        <v/>
      </c>
      <c r="G236" t="str">
        <f>IF(A236&gt;Scenario!$B$11,"",IF(A$2&lt;&gt;"Ready",A$2,IF(ISNUMBER(E236),"OK","INSUFFICIENT FUNDS")))</f>
        <v/>
      </c>
      <c r="H236">
        <v>232</v>
      </c>
      <c r="I236" s="6" t="str">
        <f>IF(H236&gt;Scenario!$B$11,"",IF(H$2&lt;&gt;"Ready",H$2,IF(N235="OK",L235,"INSUFFICIENT FUNDS")))</f>
        <v/>
      </c>
      <c r="J236" s="6" t="str">
        <f>IF(H236&gt;Scenario!$B$11,"",IF(H$2&lt;&gt;"Ready",H$2,IF(ISNUMBER(I236),IF(AND(H236&gt;=Scenario!$B$10,MOD(H236-Scenario!$B$10,Scenario!$B$18)=0),Scenario!$B$8,0),"INSUFFICIENT FUNDS")))</f>
        <v/>
      </c>
      <c r="K236" s="6" t="str">
        <f>IF(H236&gt;Scenario!$B$11,"",IF(H$2&lt;&gt;"Ready",H$2,IF(ISNUMBER(I236),(I236+J236)*(N('Option A'!$E$14)+N('Option A'!$E$15)+IF(Scenario!$B$13="Gross",N('Option A'!$E$16),0))/12+((0+0)/12+IF(AND(H236&gt;=Scenario!$B$10,MOD(H236-Scenario!$B$10,Scenario!$B$18)=0),N('Option A'!$E$17)*N('Option A'!$E$18)+N('Option A'!$E$20),0)+IF(H236=1,N('Option A'!$E$17)*N('Option A'!$E$19)+N('Option A'!$E$21),0)+IF(H236=Scenario!$B$11,N('Option A'!$E$22),0)),"INSUFFICIENT FUNDS")))</f>
        <v/>
      </c>
      <c r="L236" s="6" t="str">
        <f>IF(H236&gt;Scenario!$B$11,"",IF(H$2&lt;&gt;"Ready",H$2,IF(ISNUMBER(I236),IF((I236+J236)*(1+Scenario!$B$12/12)-K236&lt;0,"INSUFFICIENT FUNDS",(I236+J236)*(1+Scenario!$B$12/12)-K236),"INSUFFICIENT FUNDS")))</f>
        <v/>
      </c>
      <c r="M236" s="6" t="str">
        <f>IF(H236&gt;Scenario!$B$11,"",IF(H$2&lt;&gt;"Ready",H$2,IF(ISNUMBER(L236),M235+K236,"INSUFFICIENT FUNDS")))</f>
        <v/>
      </c>
      <c r="N236" t="str">
        <f>IF(H236&gt;Scenario!$B$11,"",IF(H$2&lt;&gt;"Ready",H$2,IF(ISNUMBER(L236),"OK","INSUFFICIENT FUNDS")))</f>
        <v/>
      </c>
      <c r="O236">
        <v>232</v>
      </c>
      <c r="P236" s="6" t="str">
        <f>IF(O236&gt;Scenario!$B$11,"",IF(O$2&lt;&gt;"Ready",O$2,IF(U235="OK",S235,"INSUFFICIENT FUNDS")))</f>
        <v/>
      </c>
      <c r="Q236" s="6" t="str">
        <f>IF(O236&gt;Scenario!$B$11,"",IF(O$2&lt;&gt;"Ready",O$2,IF(ISNUMBER(P236),IF(AND(O236&gt;=Scenario!$B$10,MOD(O236-Scenario!$B$10,Scenario!$B$18)=0),Scenario!$B$8,0),"INSUFFICIENT FUNDS")))</f>
        <v/>
      </c>
      <c r="R236" s="6" t="str">
        <f>IF(O236&gt;Scenario!$B$11,"",IF(O$2&lt;&gt;"Ready",O$2,IF(ISNUMBER(P236),(P236+Q236)*(0+N('Option A'!$E$15)+IF(Scenario!$B$13="Gross",N('Option A'!$E$16),0))/12+((N('Option A'!$E$12)+N('Option A'!$E$13))/12+IF(AND(O236&gt;=Scenario!$B$10,MOD(O236-Scenario!$B$10,Scenario!$B$18)=0),N('Option A'!$E$17)*N('Option A'!$E$18)+N('Option A'!$E$20),0)+IF(O236=1,N('Option A'!$E$17)*N('Option A'!$E$19)+N('Option A'!$E$21),0)+IF(O236=Scenario!$B$11,N('Option A'!$E$22),0)),"INSUFFICIENT FUNDS")))</f>
        <v/>
      </c>
      <c r="S236" s="6" t="str">
        <f>IF(O236&gt;Scenario!$B$11,"",IF(O$2&lt;&gt;"Ready",O$2,IF(ISNUMBER(P236),IF((P236+Q236)*(1+Scenario!$B$12/12)-R236&lt;0,"INSUFFICIENT FUNDS",(P236+Q236)*(1+Scenario!$B$12/12)-R236),"INSUFFICIENT FUNDS")))</f>
        <v/>
      </c>
      <c r="T236" s="6" t="str">
        <f>IF(O236&gt;Scenario!$B$11,"",IF(O$2&lt;&gt;"Ready",O$2,IF(ISNUMBER(S236),T235+R236,"INSUFFICIENT FUNDS")))</f>
        <v/>
      </c>
      <c r="U236" t="str">
        <f>IF(O236&gt;Scenario!$B$11,"",IF(O$2&lt;&gt;"Ready",O$2,IF(ISNUMBER(S236),"OK","INSUFFICIENT FUNDS")))</f>
        <v/>
      </c>
      <c r="V236">
        <v>232</v>
      </c>
      <c r="W236" s="6" t="str">
        <f>IF(V236&gt;Scenario!$B$11,"",IF(V$2&lt;&gt;"Ready",V$2,IF(AB235="OK",Z235,"INSUFFICIENT FUNDS")))</f>
        <v/>
      </c>
      <c r="X236" s="6" t="str">
        <f>IF(V236&gt;Scenario!$B$11,"",IF(V$2&lt;&gt;"Ready",V$2,IF(ISNUMBER(W236),IF(AND(V236&gt;=Scenario!$B$10,MOD(V236-Scenario!$B$10,Scenario!$B$18)=0),Scenario!$B$8,0),"INSUFFICIENT FUNDS")))</f>
        <v/>
      </c>
      <c r="Y236" s="6" t="str">
        <f>IF(V236&gt;Scenario!$B$11,"",IF(V$2&lt;&gt;"Ready",V$2,IF(ISNUMBER(W236),(W236+X236)*(N('Option A'!$E$14)+N('Option A'!$E$15)+IF(Scenario!$B$13="Gross",N('Option A'!$E$16),0))/12+((N('Option A'!$E$12)+N('Option A'!$E$13))/12+IF(AND(V236&gt;=Scenario!$B$10,MOD(V236-Scenario!$B$10,Scenario!$B$18)=0),0*0+0,0)+IF(V236=1,0*0+0,0)+IF(V236=Scenario!$B$11,0,0)),"INSUFFICIENT FUNDS")))</f>
        <v/>
      </c>
      <c r="Z236" s="6" t="str">
        <f>IF(V236&gt;Scenario!$B$11,"",IF(V$2&lt;&gt;"Ready",V$2,IF(ISNUMBER(W236),IF((W236+X236)*(1+Scenario!$B$12/12)-Y236&lt;0,"INSUFFICIENT FUNDS",(W236+X236)*(1+Scenario!$B$12/12)-Y236),"INSUFFICIENT FUNDS")))</f>
        <v/>
      </c>
      <c r="AA236" s="6" t="str">
        <f>IF(V236&gt;Scenario!$B$11,"",IF(V$2&lt;&gt;"Ready",V$2,IF(ISNUMBER(Z236),AA235+Y236,"INSUFFICIENT FUNDS")))</f>
        <v/>
      </c>
      <c r="AB236" t="str">
        <f>IF(V236&gt;Scenario!$B$11,"",IF(V$2&lt;&gt;"Ready",V$2,IF(ISNUMBER(Z236),"OK","INSUFFICIENT FUNDS")))</f>
        <v/>
      </c>
      <c r="AC236">
        <v>232</v>
      </c>
      <c r="AD236" s="6" t="str">
        <f>IF(AC236&gt;Scenario!$B$11,"",IF(AC$2&lt;&gt;"Ready",AC$2,IF(AI235="OK",AG235,"INSUFFICIENT FUNDS")))</f>
        <v/>
      </c>
      <c r="AE236" s="6" t="str">
        <f>IF(AC236&gt;Scenario!$B$11,"",IF(AC$2&lt;&gt;"Ready",AC$2,IF(ISNUMBER(AD236),IF(AND(AC236&gt;=Scenario!$B$10,MOD(AC236-Scenario!$B$10,Scenario!$B$18)=0),Scenario!$B$8,0),"INSUFFICIENT FUNDS")))</f>
        <v/>
      </c>
      <c r="AF236" s="6" t="str">
        <f>IF(AC236&gt;Scenario!$B$11,"",IF(AC$2&lt;&gt;"Ready",AC$2,IF(ISNUMBER(AD236),(AD236+AE236)*(N('Option A'!$E$14)+N('Option A'!$E$15)+IF(Scenario!$B$13="Gross",0,0))/12+((N('Option A'!$E$12)+N('Option A'!$E$13))/12+IF(AND(AC236&gt;=Scenario!$B$10,MOD(AC236-Scenario!$B$10,Scenario!$B$18)=0),N('Option A'!$E$17)*N('Option A'!$E$18)+N('Option A'!$E$20),0)+IF(AC236=1,N('Option A'!$E$17)*N('Option A'!$E$19)+N('Option A'!$E$21),0)+IF(AC236=Scenario!$B$11,N('Option A'!$E$22),0)),"INSUFFICIENT FUNDS")))</f>
        <v/>
      </c>
      <c r="AG236" s="6" t="str">
        <f>IF(AC236&gt;Scenario!$B$11,"",IF(AC$2&lt;&gt;"Ready",AC$2,IF(ISNUMBER(AD236),IF((AD236+AE236)*(1+Scenario!$B$12/12)-AF236&lt;0,"INSUFFICIENT FUNDS",(AD236+AE236)*(1+Scenario!$B$12/12)-AF236),"INSUFFICIENT FUNDS")))</f>
        <v/>
      </c>
      <c r="AH236" s="6" t="str">
        <f>IF(AC236&gt;Scenario!$B$11,"",IF(AC$2&lt;&gt;"Ready",AC$2,IF(ISNUMBER(AG236),AH235+AF236,"INSUFFICIENT FUNDS")))</f>
        <v/>
      </c>
      <c r="AI236" t="str">
        <f>IF(AC236&gt;Scenario!$B$11,"",IF(AC$2&lt;&gt;"Ready",AC$2,IF(ISNUMBER(AG236),"OK","INSUFFICIENT FUNDS")))</f>
        <v/>
      </c>
      <c r="AJ236">
        <v>232</v>
      </c>
      <c r="AK236" s="6" t="str">
        <f>IF(AJ236&gt;Scenario!$B$11,"",IF(AJ$2&lt;&gt;"Ready",AJ$2,IF(AP235="OK",AN235,"INSUFFICIENT FUNDS")))</f>
        <v/>
      </c>
      <c r="AL236" s="6" t="str">
        <f>IF(AJ236&gt;Scenario!$B$11,"",IF(AJ$2&lt;&gt;"Ready",AJ$2,IF(ISNUMBER(AK236),IF(AND(AJ236&gt;=Scenario!$B$10,MOD(AJ236-Scenario!$B$10,Scenario!$B$18)=0),Scenario!$B$8,0),"INSUFFICIENT FUNDS")))</f>
        <v/>
      </c>
      <c r="AM236" s="6" t="str">
        <f>IF(AJ236&gt;Scenario!$B$11,"",IF(AJ$2&lt;&gt;"Ready",AJ$2,IF(ISNUMBER(AK236),(AK236+AL236)*(0+0+IF(Scenario!$B$13="Gross",0,0))/12+((0+0)/12+IF(AND(AJ236&gt;=Scenario!$B$10,MOD(AJ236-Scenario!$B$10,Scenario!$B$18)=0),0*0+0,0)+IF(AJ236=1,0*0+0,0)+IF(AJ236=Scenario!$B$11,0,0)),"INSUFFICIENT FUNDS")))</f>
        <v/>
      </c>
      <c r="AN236" s="6" t="str">
        <f>IF(AJ236&gt;Scenario!$B$11,"",IF(AJ$2&lt;&gt;"Ready",AJ$2,IF(ISNUMBER(AK236),IF((AK236+AL236)*(1+Scenario!$B$12/12)-AM236&lt;0,"INSUFFICIENT FUNDS",(AK236+AL236)*(1+Scenario!$B$12/12)-AM236),"INSUFFICIENT FUNDS")))</f>
        <v/>
      </c>
      <c r="AO236" s="6" t="str">
        <f>IF(AJ236&gt;Scenario!$B$11,"",IF(AJ$2&lt;&gt;"Ready",AJ$2,IF(ISNUMBER(AN236),AO235+AM236,"INSUFFICIENT FUNDS")))</f>
        <v/>
      </c>
      <c r="AP236" t="str">
        <f>IF(AJ236&gt;Scenario!$B$11,"",IF(AJ$2&lt;&gt;"Ready",AJ$2,IF(ISNUMBER(AN236),"OK","INSUFFICIENT FUNDS")))</f>
        <v/>
      </c>
    </row>
    <row r="237" spans="1:42" ht="32.1" customHeight="1" x14ac:dyDescent="0.2">
      <c r="A237">
        <v>233</v>
      </c>
      <c r="B237" s="6" t="str">
        <f>IF(A237&gt;Scenario!$B$11,"",IF(A$2&lt;&gt;"Ready",A$2,IF(G236="OK",E236,"INSUFFICIENT FUNDS")))</f>
        <v/>
      </c>
      <c r="C237" s="6" t="str">
        <f>IF(A237&gt;Scenario!$B$11,"",IF(A$2&lt;&gt;"Ready",A$2,IF(ISNUMBER(B237),IF(AND(A237&gt;=Scenario!$B$10,MOD(A237-Scenario!$B$10,Scenario!$B$18)=0),Scenario!$B$8,0),"INSUFFICIENT FUNDS")))</f>
        <v/>
      </c>
      <c r="D237" s="6" t="str">
        <f>IF(A237&gt;Scenario!$B$11,"",IF(A$2&lt;&gt;"Ready",A$2,IF(ISNUMBER(B237),(B237+C237)*(N('Option A'!$E$14)+N('Option A'!$E$15)+IF(Scenario!$B$13="Gross",N('Option A'!$E$16),0))/12+((N('Option A'!$E$12)+N('Option A'!$E$13))/12+IF(AND(A237&gt;=Scenario!$B$10,MOD(A237-Scenario!$B$10,Scenario!$B$18)=0),N('Option A'!$E$17)*N('Option A'!$E$18)+N('Option A'!$E$20),0)+IF(A237=1,N('Option A'!$E$17)*N('Option A'!$E$19)+N('Option A'!$E$21),0)+IF(A237=Scenario!$B$11,N('Option A'!$E$22),0)),"INSUFFICIENT FUNDS")))</f>
        <v/>
      </c>
      <c r="E237" s="6" t="str">
        <f>IF(A237&gt;Scenario!$B$11,"",IF(A$2&lt;&gt;"Ready",A$2,IF(ISNUMBER(B237),IF((B237+C237)*(1+Scenario!$B$12/12)-D237&lt;0,"INSUFFICIENT FUNDS",(B237+C237)*(1+Scenario!$B$12/12)-D237),"INSUFFICIENT FUNDS")))</f>
        <v/>
      </c>
      <c r="F237" s="6" t="str">
        <f>IF(A237&gt;Scenario!$B$11,"",IF(A$2&lt;&gt;"Ready",A$2,IF(ISNUMBER(E237),F236+D237,"INSUFFICIENT FUNDS")))</f>
        <v/>
      </c>
      <c r="G237" t="str">
        <f>IF(A237&gt;Scenario!$B$11,"",IF(A$2&lt;&gt;"Ready",A$2,IF(ISNUMBER(E237),"OK","INSUFFICIENT FUNDS")))</f>
        <v/>
      </c>
      <c r="H237">
        <v>233</v>
      </c>
      <c r="I237" s="6" t="str">
        <f>IF(H237&gt;Scenario!$B$11,"",IF(H$2&lt;&gt;"Ready",H$2,IF(N236="OK",L236,"INSUFFICIENT FUNDS")))</f>
        <v/>
      </c>
      <c r="J237" s="6" t="str">
        <f>IF(H237&gt;Scenario!$B$11,"",IF(H$2&lt;&gt;"Ready",H$2,IF(ISNUMBER(I237),IF(AND(H237&gt;=Scenario!$B$10,MOD(H237-Scenario!$B$10,Scenario!$B$18)=0),Scenario!$B$8,0),"INSUFFICIENT FUNDS")))</f>
        <v/>
      </c>
      <c r="K237" s="6" t="str">
        <f>IF(H237&gt;Scenario!$B$11,"",IF(H$2&lt;&gt;"Ready",H$2,IF(ISNUMBER(I237),(I237+J237)*(N('Option A'!$E$14)+N('Option A'!$E$15)+IF(Scenario!$B$13="Gross",N('Option A'!$E$16),0))/12+((0+0)/12+IF(AND(H237&gt;=Scenario!$B$10,MOD(H237-Scenario!$B$10,Scenario!$B$18)=0),N('Option A'!$E$17)*N('Option A'!$E$18)+N('Option A'!$E$20),0)+IF(H237=1,N('Option A'!$E$17)*N('Option A'!$E$19)+N('Option A'!$E$21),0)+IF(H237=Scenario!$B$11,N('Option A'!$E$22),0)),"INSUFFICIENT FUNDS")))</f>
        <v/>
      </c>
      <c r="L237" s="6" t="str">
        <f>IF(H237&gt;Scenario!$B$11,"",IF(H$2&lt;&gt;"Ready",H$2,IF(ISNUMBER(I237),IF((I237+J237)*(1+Scenario!$B$12/12)-K237&lt;0,"INSUFFICIENT FUNDS",(I237+J237)*(1+Scenario!$B$12/12)-K237),"INSUFFICIENT FUNDS")))</f>
        <v/>
      </c>
      <c r="M237" s="6" t="str">
        <f>IF(H237&gt;Scenario!$B$11,"",IF(H$2&lt;&gt;"Ready",H$2,IF(ISNUMBER(L237),M236+K237,"INSUFFICIENT FUNDS")))</f>
        <v/>
      </c>
      <c r="N237" t="str">
        <f>IF(H237&gt;Scenario!$B$11,"",IF(H$2&lt;&gt;"Ready",H$2,IF(ISNUMBER(L237),"OK","INSUFFICIENT FUNDS")))</f>
        <v/>
      </c>
      <c r="O237">
        <v>233</v>
      </c>
      <c r="P237" s="6" t="str">
        <f>IF(O237&gt;Scenario!$B$11,"",IF(O$2&lt;&gt;"Ready",O$2,IF(U236="OK",S236,"INSUFFICIENT FUNDS")))</f>
        <v/>
      </c>
      <c r="Q237" s="6" t="str">
        <f>IF(O237&gt;Scenario!$B$11,"",IF(O$2&lt;&gt;"Ready",O$2,IF(ISNUMBER(P237),IF(AND(O237&gt;=Scenario!$B$10,MOD(O237-Scenario!$B$10,Scenario!$B$18)=0),Scenario!$B$8,0),"INSUFFICIENT FUNDS")))</f>
        <v/>
      </c>
      <c r="R237" s="6" t="str">
        <f>IF(O237&gt;Scenario!$B$11,"",IF(O$2&lt;&gt;"Ready",O$2,IF(ISNUMBER(P237),(P237+Q237)*(0+N('Option A'!$E$15)+IF(Scenario!$B$13="Gross",N('Option A'!$E$16),0))/12+((N('Option A'!$E$12)+N('Option A'!$E$13))/12+IF(AND(O237&gt;=Scenario!$B$10,MOD(O237-Scenario!$B$10,Scenario!$B$18)=0),N('Option A'!$E$17)*N('Option A'!$E$18)+N('Option A'!$E$20),0)+IF(O237=1,N('Option A'!$E$17)*N('Option A'!$E$19)+N('Option A'!$E$21),0)+IF(O237=Scenario!$B$11,N('Option A'!$E$22),0)),"INSUFFICIENT FUNDS")))</f>
        <v/>
      </c>
      <c r="S237" s="6" t="str">
        <f>IF(O237&gt;Scenario!$B$11,"",IF(O$2&lt;&gt;"Ready",O$2,IF(ISNUMBER(P237),IF((P237+Q237)*(1+Scenario!$B$12/12)-R237&lt;0,"INSUFFICIENT FUNDS",(P237+Q237)*(1+Scenario!$B$12/12)-R237),"INSUFFICIENT FUNDS")))</f>
        <v/>
      </c>
      <c r="T237" s="6" t="str">
        <f>IF(O237&gt;Scenario!$B$11,"",IF(O$2&lt;&gt;"Ready",O$2,IF(ISNUMBER(S237),T236+R237,"INSUFFICIENT FUNDS")))</f>
        <v/>
      </c>
      <c r="U237" t="str">
        <f>IF(O237&gt;Scenario!$B$11,"",IF(O$2&lt;&gt;"Ready",O$2,IF(ISNUMBER(S237),"OK","INSUFFICIENT FUNDS")))</f>
        <v/>
      </c>
      <c r="V237">
        <v>233</v>
      </c>
      <c r="W237" s="6" t="str">
        <f>IF(V237&gt;Scenario!$B$11,"",IF(V$2&lt;&gt;"Ready",V$2,IF(AB236="OK",Z236,"INSUFFICIENT FUNDS")))</f>
        <v/>
      </c>
      <c r="X237" s="6" t="str">
        <f>IF(V237&gt;Scenario!$B$11,"",IF(V$2&lt;&gt;"Ready",V$2,IF(ISNUMBER(W237),IF(AND(V237&gt;=Scenario!$B$10,MOD(V237-Scenario!$B$10,Scenario!$B$18)=0),Scenario!$B$8,0),"INSUFFICIENT FUNDS")))</f>
        <v/>
      </c>
      <c r="Y237" s="6" t="str">
        <f>IF(V237&gt;Scenario!$B$11,"",IF(V$2&lt;&gt;"Ready",V$2,IF(ISNUMBER(W237),(W237+X237)*(N('Option A'!$E$14)+N('Option A'!$E$15)+IF(Scenario!$B$13="Gross",N('Option A'!$E$16),0))/12+((N('Option A'!$E$12)+N('Option A'!$E$13))/12+IF(AND(V237&gt;=Scenario!$B$10,MOD(V237-Scenario!$B$10,Scenario!$B$18)=0),0*0+0,0)+IF(V237=1,0*0+0,0)+IF(V237=Scenario!$B$11,0,0)),"INSUFFICIENT FUNDS")))</f>
        <v/>
      </c>
      <c r="Z237" s="6" t="str">
        <f>IF(V237&gt;Scenario!$B$11,"",IF(V$2&lt;&gt;"Ready",V$2,IF(ISNUMBER(W237),IF((W237+X237)*(1+Scenario!$B$12/12)-Y237&lt;0,"INSUFFICIENT FUNDS",(W237+X237)*(1+Scenario!$B$12/12)-Y237),"INSUFFICIENT FUNDS")))</f>
        <v/>
      </c>
      <c r="AA237" s="6" t="str">
        <f>IF(V237&gt;Scenario!$B$11,"",IF(V$2&lt;&gt;"Ready",V$2,IF(ISNUMBER(Z237),AA236+Y237,"INSUFFICIENT FUNDS")))</f>
        <v/>
      </c>
      <c r="AB237" t="str">
        <f>IF(V237&gt;Scenario!$B$11,"",IF(V$2&lt;&gt;"Ready",V$2,IF(ISNUMBER(Z237),"OK","INSUFFICIENT FUNDS")))</f>
        <v/>
      </c>
      <c r="AC237">
        <v>233</v>
      </c>
      <c r="AD237" s="6" t="str">
        <f>IF(AC237&gt;Scenario!$B$11,"",IF(AC$2&lt;&gt;"Ready",AC$2,IF(AI236="OK",AG236,"INSUFFICIENT FUNDS")))</f>
        <v/>
      </c>
      <c r="AE237" s="6" t="str">
        <f>IF(AC237&gt;Scenario!$B$11,"",IF(AC$2&lt;&gt;"Ready",AC$2,IF(ISNUMBER(AD237),IF(AND(AC237&gt;=Scenario!$B$10,MOD(AC237-Scenario!$B$10,Scenario!$B$18)=0),Scenario!$B$8,0),"INSUFFICIENT FUNDS")))</f>
        <v/>
      </c>
      <c r="AF237" s="6" t="str">
        <f>IF(AC237&gt;Scenario!$B$11,"",IF(AC$2&lt;&gt;"Ready",AC$2,IF(ISNUMBER(AD237),(AD237+AE237)*(N('Option A'!$E$14)+N('Option A'!$E$15)+IF(Scenario!$B$13="Gross",0,0))/12+((N('Option A'!$E$12)+N('Option A'!$E$13))/12+IF(AND(AC237&gt;=Scenario!$B$10,MOD(AC237-Scenario!$B$10,Scenario!$B$18)=0),N('Option A'!$E$17)*N('Option A'!$E$18)+N('Option A'!$E$20),0)+IF(AC237=1,N('Option A'!$E$17)*N('Option A'!$E$19)+N('Option A'!$E$21),0)+IF(AC237=Scenario!$B$11,N('Option A'!$E$22),0)),"INSUFFICIENT FUNDS")))</f>
        <v/>
      </c>
      <c r="AG237" s="6" t="str">
        <f>IF(AC237&gt;Scenario!$B$11,"",IF(AC$2&lt;&gt;"Ready",AC$2,IF(ISNUMBER(AD237),IF((AD237+AE237)*(1+Scenario!$B$12/12)-AF237&lt;0,"INSUFFICIENT FUNDS",(AD237+AE237)*(1+Scenario!$B$12/12)-AF237),"INSUFFICIENT FUNDS")))</f>
        <v/>
      </c>
      <c r="AH237" s="6" t="str">
        <f>IF(AC237&gt;Scenario!$B$11,"",IF(AC$2&lt;&gt;"Ready",AC$2,IF(ISNUMBER(AG237),AH236+AF237,"INSUFFICIENT FUNDS")))</f>
        <v/>
      </c>
      <c r="AI237" t="str">
        <f>IF(AC237&gt;Scenario!$B$11,"",IF(AC$2&lt;&gt;"Ready",AC$2,IF(ISNUMBER(AG237),"OK","INSUFFICIENT FUNDS")))</f>
        <v/>
      </c>
      <c r="AJ237">
        <v>233</v>
      </c>
      <c r="AK237" s="6" t="str">
        <f>IF(AJ237&gt;Scenario!$B$11,"",IF(AJ$2&lt;&gt;"Ready",AJ$2,IF(AP236="OK",AN236,"INSUFFICIENT FUNDS")))</f>
        <v/>
      </c>
      <c r="AL237" s="6" t="str">
        <f>IF(AJ237&gt;Scenario!$B$11,"",IF(AJ$2&lt;&gt;"Ready",AJ$2,IF(ISNUMBER(AK237),IF(AND(AJ237&gt;=Scenario!$B$10,MOD(AJ237-Scenario!$B$10,Scenario!$B$18)=0),Scenario!$B$8,0),"INSUFFICIENT FUNDS")))</f>
        <v/>
      </c>
      <c r="AM237" s="6" t="str">
        <f>IF(AJ237&gt;Scenario!$B$11,"",IF(AJ$2&lt;&gt;"Ready",AJ$2,IF(ISNUMBER(AK237),(AK237+AL237)*(0+0+IF(Scenario!$B$13="Gross",0,0))/12+((0+0)/12+IF(AND(AJ237&gt;=Scenario!$B$10,MOD(AJ237-Scenario!$B$10,Scenario!$B$18)=0),0*0+0,0)+IF(AJ237=1,0*0+0,0)+IF(AJ237=Scenario!$B$11,0,0)),"INSUFFICIENT FUNDS")))</f>
        <v/>
      </c>
      <c r="AN237" s="6" t="str">
        <f>IF(AJ237&gt;Scenario!$B$11,"",IF(AJ$2&lt;&gt;"Ready",AJ$2,IF(ISNUMBER(AK237),IF((AK237+AL237)*(1+Scenario!$B$12/12)-AM237&lt;0,"INSUFFICIENT FUNDS",(AK237+AL237)*(1+Scenario!$B$12/12)-AM237),"INSUFFICIENT FUNDS")))</f>
        <v/>
      </c>
      <c r="AO237" s="6" t="str">
        <f>IF(AJ237&gt;Scenario!$B$11,"",IF(AJ$2&lt;&gt;"Ready",AJ$2,IF(ISNUMBER(AN237),AO236+AM237,"INSUFFICIENT FUNDS")))</f>
        <v/>
      </c>
      <c r="AP237" t="str">
        <f>IF(AJ237&gt;Scenario!$B$11,"",IF(AJ$2&lt;&gt;"Ready",AJ$2,IF(ISNUMBER(AN237),"OK","INSUFFICIENT FUNDS")))</f>
        <v/>
      </c>
    </row>
    <row r="238" spans="1:42" ht="32.1" customHeight="1" x14ac:dyDescent="0.2">
      <c r="A238">
        <v>234</v>
      </c>
      <c r="B238" s="6" t="str">
        <f>IF(A238&gt;Scenario!$B$11,"",IF(A$2&lt;&gt;"Ready",A$2,IF(G237="OK",E237,"INSUFFICIENT FUNDS")))</f>
        <v/>
      </c>
      <c r="C238" s="6" t="str">
        <f>IF(A238&gt;Scenario!$B$11,"",IF(A$2&lt;&gt;"Ready",A$2,IF(ISNUMBER(B238),IF(AND(A238&gt;=Scenario!$B$10,MOD(A238-Scenario!$B$10,Scenario!$B$18)=0),Scenario!$B$8,0),"INSUFFICIENT FUNDS")))</f>
        <v/>
      </c>
      <c r="D238" s="6" t="str">
        <f>IF(A238&gt;Scenario!$B$11,"",IF(A$2&lt;&gt;"Ready",A$2,IF(ISNUMBER(B238),(B238+C238)*(N('Option A'!$E$14)+N('Option A'!$E$15)+IF(Scenario!$B$13="Gross",N('Option A'!$E$16),0))/12+((N('Option A'!$E$12)+N('Option A'!$E$13))/12+IF(AND(A238&gt;=Scenario!$B$10,MOD(A238-Scenario!$B$10,Scenario!$B$18)=0),N('Option A'!$E$17)*N('Option A'!$E$18)+N('Option A'!$E$20),0)+IF(A238=1,N('Option A'!$E$17)*N('Option A'!$E$19)+N('Option A'!$E$21),0)+IF(A238=Scenario!$B$11,N('Option A'!$E$22),0)),"INSUFFICIENT FUNDS")))</f>
        <v/>
      </c>
      <c r="E238" s="6" t="str">
        <f>IF(A238&gt;Scenario!$B$11,"",IF(A$2&lt;&gt;"Ready",A$2,IF(ISNUMBER(B238),IF((B238+C238)*(1+Scenario!$B$12/12)-D238&lt;0,"INSUFFICIENT FUNDS",(B238+C238)*(1+Scenario!$B$12/12)-D238),"INSUFFICIENT FUNDS")))</f>
        <v/>
      </c>
      <c r="F238" s="6" t="str">
        <f>IF(A238&gt;Scenario!$B$11,"",IF(A$2&lt;&gt;"Ready",A$2,IF(ISNUMBER(E238),F237+D238,"INSUFFICIENT FUNDS")))</f>
        <v/>
      </c>
      <c r="G238" t="str">
        <f>IF(A238&gt;Scenario!$B$11,"",IF(A$2&lt;&gt;"Ready",A$2,IF(ISNUMBER(E238),"OK","INSUFFICIENT FUNDS")))</f>
        <v/>
      </c>
      <c r="H238">
        <v>234</v>
      </c>
      <c r="I238" s="6" t="str">
        <f>IF(H238&gt;Scenario!$B$11,"",IF(H$2&lt;&gt;"Ready",H$2,IF(N237="OK",L237,"INSUFFICIENT FUNDS")))</f>
        <v/>
      </c>
      <c r="J238" s="6" t="str">
        <f>IF(H238&gt;Scenario!$B$11,"",IF(H$2&lt;&gt;"Ready",H$2,IF(ISNUMBER(I238),IF(AND(H238&gt;=Scenario!$B$10,MOD(H238-Scenario!$B$10,Scenario!$B$18)=0),Scenario!$B$8,0),"INSUFFICIENT FUNDS")))</f>
        <v/>
      </c>
      <c r="K238" s="6" t="str">
        <f>IF(H238&gt;Scenario!$B$11,"",IF(H$2&lt;&gt;"Ready",H$2,IF(ISNUMBER(I238),(I238+J238)*(N('Option A'!$E$14)+N('Option A'!$E$15)+IF(Scenario!$B$13="Gross",N('Option A'!$E$16),0))/12+((0+0)/12+IF(AND(H238&gt;=Scenario!$B$10,MOD(H238-Scenario!$B$10,Scenario!$B$18)=0),N('Option A'!$E$17)*N('Option A'!$E$18)+N('Option A'!$E$20),0)+IF(H238=1,N('Option A'!$E$17)*N('Option A'!$E$19)+N('Option A'!$E$21),0)+IF(H238=Scenario!$B$11,N('Option A'!$E$22),0)),"INSUFFICIENT FUNDS")))</f>
        <v/>
      </c>
      <c r="L238" s="6" t="str">
        <f>IF(H238&gt;Scenario!$B$11,"",IF(H$2&lt;&gt;"Ready",H$2,IF(ISNUMBER(I238),IF((I238+J238)*(1+Scenario!$B$12/12)-K238&lt;0,"INSUFFICIENT FUNDS",(I238+J238)*(1+Scenario!$B$12/12)-K238),"INSUFFICIENT FUNDS")))</f>
        <v/>
      </c>
      <c r="M238" s="6" t="str">
        <f>IF(H238&gt;Scenario!$B$11,"",IF(H$2&lt;&gt;"Ready",H$2,IF(ISNUMBER(L238),M237+K238,"INSUFFICIENT FUNDS")))</f>
        <v/>
      </c>
      <c r="N238" t="str">
        <f>IF(H238&gt;Scenario!$B$11,"",IF(H$2&lt;&gt;"Ready",H$2,IF(ISNUMBER(L238),"OK","INSUFFICIENT FUNDS")))</f>
        <v/>
      </c>
      <c r="O238">
        <v>234</v>
      </c>
      <c r="P238" s="6" t="str">
        <f>IF(O238&gt;Scenario!$B$11,"",IF(O$2&lt;&gt;"Ready",O$2,IF(U237="OK",S237,"INSUFFICIENT FUNDS")))</f>
        <v/>
      </c>
      <c r="Q238" s="6" t="str">
        <f>IF(O238&gt;Scenario!$B$11,"",IF(O$2&lt;&gt;"Ready",O$2,IF(ISNUMBER(P238),IF(AND(O238&gt;=Scenario!$B$10,MOD(O238-Scenario!$B$10,Scenario!$B$18)=0),Scenario!$B$8,0),"INSUFFICIENT FUNDS")))</f>
        <v/>
      </c>
      <c r="R238" s="6" t="str">
        <f>IF(O238&gt;Scenario!$B$11,"",IF(O$2&lt;&gt;"Ready",O$2,IF(ISNUMBER(P238),(P238+Q238)*(0+N('Option A'!$E$15)+IF(Scenario!$B$13="Gross",N('Option A'!$E$16),0))/12+((N('Option A'!$E$12)+N('Option A'!$E$13))/12+IF(AND(O238&gt;=Scenario!$B$10,MOD(O238-Scenario!$B$10,Scenario!$B$18)=0),N('Option A'!$E$17)*N('Option A'!$E$18)+N('Option A'!$E$20),0)+IF(O238=1,N('Option A'!$E$17)*N('Option A'!$E$19)+N('Option A'!$E$21),0)+IF(O238=Scenario!$B$11,N('Option A'!$E$22),0)),"INSUFFICIENT FUNDS")))</f>
        <v/>
      </c>
      <c r="S238" s="6" t="str">
        <f>IF(O238&gt;Scenario!$B$11,"",IF(O$2&lt;&gt;"Ready",O$2,IF(ISNUMBER(P238),IF((P238+Q238)*(1+Scenario!$B$12/12)-R238&lt;0,"INSUFFICIENT FUNDS",(P238+Q238)*(1+Scenario!$B$12/12)-R238),"INSUFFICIENT FUNDS")))</f>
        <v/>
      </c>
      <c r="T238" s="6" t="str">
        <f>IF(O238&gt;Scenario!$B$11,"",IF(O$2&lt;&gt;"Ready",O$2,IF(ISNUMBER(S238),T237+R238,"INSUFFICIENT FUNDS")))</f>
        <v/>
      </c>
      <c r="U238" t="str">
        <f>IF(O238&gt;Scenario!$B$11,"",IF(O$2&lt;&gt;"Ready",O$2,IF(ISNUMBER(S238),"OK","INSUFFICIENT FUNDS")))</f>
        <v/>
      </c>
      <c r="V238">
        <v>234</v>
      </c>
      <c r="W238" s="6" t="str">
        <f>IF(V238&gt;Scenario!$B$11,"",IF(V$2&lt;&gt;"Ready",V$2,IF(AB237="OK",Z237,"INSUFFICIENT FUNDS")))</f>
        <v/>
      </c>
      <c r="X238" s="6" t="str">
        <f>IF(V238&gt;Scenario!$B$11,"",IF(V$2&lt;&gt;"Ready",V$2,IF(ISNUMBER(W238),IF(AND(V238&gt;=Scenario!$B$10,MOD(V238-Scenario!$B$10,Scenario!$B$18)=0),Scenario!$B$8,0),"INSUFFICIENT FUNDS")))</f>
        <v/>
      </c>
      <c r="Y238" s="6" t="str">
        <f>IF(V238&gt;Scenario!$B$11,"",IF(V$2&lt;&gt;"Ready",V$2,IF(ISNUMBER(W238),(W238+X238)*(N('Option A'!$E$14)+N('Option A'!$E$15)+IF(Scenario!$B$13="Gross",N('Option A'!$E$16),0))/12+((N('Option A'!$E$12)+N('Option A'!$E$13))/12+IF(AND(V238&gt;=Scenario!$B$10,MOD(V238-Scenario!$B$10,Scenario!$B$18)=0),0*0+0,0)+IF(V238=1,0*0+0,0)+IF(V238=Scenario!$B$11,0,0)),"INSUFFICIENT FUNDS")))</f>
        <v/>
      </c>
      <c r="Z238" s="6" t="str">
        <f>IF(V238&gt;Scenario!$B$11,"",IF(V$2&lt;&gt;"Ready",V$2,IF(ISNUMBER(W238),IF((W238+X238)*(1+Scenario!$B$12/12)-Y238&lt;0,"INSUFFICIENT FUNDS",(W238+X238)*(1+Scenario!$B$12/12)-Y238),"INSUFFICIENT FUNDS")))</f>
        <v/>
      </c>
      <c r="AA238" s="6" t="str">
        <f>IF(V238&gt;Scenario!$B$11,"",IF(V$2&lt;&gt;"Ready",V$2,IF(ISNUMBER(Z238),AA237+Y238,"INSUFFICIENT FUNDS")))</f>
        <v/>
      </c>
      <c r="AB238" t="str">
        <f>IF(V238&gt;Scenario!$B$11,"",IF(V$2&lt;&gt;"Ready",V$2,IF(ISNUMBER(Z238),"OK","INSUFFICIENT FUNDS")))</f>
        <v/>
      </c>
      <c r="AC238">
        <v>234</v>
      </c>
      <c r="AD238" s="6" t="str">
        <f>IF(AC238&gt;Scenario!$B$11,"",IF(AC$2&lt;&gt;"Ready",AC$2,IF(AI237="OK",AG237,"INSUFFICIENT FUNDS")))</f>
        <v/>
      </c>
      <c r="AE238" s="6" t="str">
        <f>IF(AC238&gt;Scenario!$B$11,"",IF(AC$2&lt;&gt;"Ready",AC$2,IF(ISNUMBER(AD238),IF(AND(AC238&gt;=Scenario!$B$10,MOD(AC238-Scenario!$B$10,Scenario!$B$18)=0),Scenario!$B$8,0),"INSUFFICIENT FUNDS")))</f>
        <v/>
      </c>
      <c r="AF238" s="6" t="str">
        <f>IF(AC238&gt;Scenario!$B$11,"",IF(AC$2&lt;&gt;"Ready",AC$2,IF(ISNUMBER(AD238),(AD238+AE238)*(N('Option A'!$E$14)+N('Option A'!$E$15)+IF(Scenario!$B$13="Gross",0,0))/12+((N('Option A'!$E$12)+N('Option A'!$E$13))/12+IF(AND(AC238&gt;=Scenario!$B$10,MOD(AC238-Scenario!$B$10,Scenario!$B$18)=0),N('Option A'!$E$17)*N('Option A'!$E$18)+N('Option A'!$E$20),0)+IF(AC238=1,N('Option A'!$E$17)*N('Option A'!$E$19)+N('Option A'!$E$21),0)+IF(AC238=Scenario!$B$11,N('Option A'!$E$22),0)),"INSUFFICIENT FUNDS")))</f>
        <v/>
      </c>
      <c r="AG238" s="6" t="str">
        <f>IF(AC238&gt;Scenario!$B$11,"",IF(AC$2&lt;&gt;"Ready",AC$2,IF(ISNUMBER(AD238),IF((AD238+AE238)*(1+Scenario!$B$12/12)-AF238&lt;0,"INSUFFICIENT FUNDS",(AD238+AE238)*(1+Scenario!$B$12/12)-AF238),"INSUFFICIENT FUNDS")))</f>
        <v/>
      </c>
      <c r="AH238" s="6" t="str">
        <f>IF(AC238&gt;Scenario!$B$11,"",IF(AC$2&lt;&gt;"Ready",AC$2,IF(ISNUMBER(AG238),AH237+AF238,"INSUFFICIENT FUNDS")))</f>
        <v/>
      </c>
      <c r="AI238" t="str">
        <f>IF(AC238&gt;Scenario!$B$11,"",IF(AC$2&lt;&gt;"Ready",AC$2,IF(ISNUMBER(AG238),"OK","INSUFFICIENT FUNDS")))</f>
        <v/>
      </c>
      <c r="AJ238">
        <v>234</v>
      </c>
      <c r="AK238" s="6" t="str">
        <f>IF(AJ238&gt;Scenario!$B$11,"",IF(AJ$2&lt;&gt;"Ready",AJ$2,IF(AP237="OK",AN237,"INSUFFICIENT FUNDS")))</f>
        <v/>
      </c>
      <c r="AL238" s="6" t="str">
        <f>IF(AJ238&gt;Scenario!$B$11,"",IF(AJ$2&lt;&gt;"Ready",AJ$2,IF(ISNUMBER(AK238),IF(AND(AJ238&gt;=Scenario!$B$10,MOD(AJ238-Scenario!$B$10,Scenario!$B$18)=0),Scenario!$B$8,0),"INSUFFICIENT FUNDS")))</f>
        <v/>
      </c>
      <c r="AM238" s="6" t="str">
        <f>IF(AJ238&gt;Scenario!$B$11,"",IF(AJ$2&lt;&gt;"Ready",AJ$2,IF(ISNUMBER(AK238),(AK238+AL238)*(0+0+IF(Scenario!$B$13="Gross",0,0))/12+((0+0)/12+IF(AND(AJ238&gt;=Scenario!$B$10,MOD(AJ238-Scenario!$B$10,Scenario!$B$18)=0),0*0+0,0)+IF(AJ238=1,0*0+0,0)+IF(AJ238=Scenario!$B$11,0,0)),"INSUFFICIENT FUNDS")))</f>
        <v/>
      </c>
      <c r="AN238" s="6" t="str">
        <f>IF(AJ238&gt;Scenario!$B$11,"",IF(AJ$2&lt;&gt;"Ready",AJ$2,IF(ISNUMBER(AK238),IF((AK238+AL238)*(1+Scenario!$B$12/12)-AM238&lt;0,"INSUFFICIENT FUNDS",(AK238+AL238)*(1+Scenario!$B$12/12)-AM238),"INSUFFICIENT FUNDS")))</f>
        <v/>
      </c>
      <c r="AO238" s="6" t="str">
        <f>IF(AJ238&gt;Scenario!$B$11,"",IF(AJ$2&lt;&gt;"Ready",AJ$2,IF(ISNUMBER(AN238),AO237+AM238,"INSUFFICIENT FUNDS")))</f>
        <v/>
      </c>
      <c r="AP238" t="str">
        <f>IF(AJ238&gt;Scenario!$B$11,"",IF(AJ$2&lt;&gt;"Ready",AJ$2,IF(ISNUMBER(AN238),"OK","INSUFFICIENT FUNDS")))</f>
        <v/>
      </c>
    </row>
    <row r="239" spans="1:42" ht="32.1" customHeight="1" x14ac:dyDescent="0.2">
      <c r="A239">
        <v>235</v>
      </c>
      <c r="B239" s="6" t="str">
        <f>IF(A239&gt;Scenario!$B$11,"",IF(A$2&lt;&gt;"Ready",A$2,IF(G238="OK",E238,"INSUFFICIENT FUNDS")))</f>
        <v/>
      </c>
      <c r="C239" s="6" t="str">
        <f>IF(A239&gt;Scenario!$B$11,"",IF(A$2&lt;&gt;"Ready",A$2,IF(ISNUMBER(B239),IF(AND(A239&gt;=Scenario!$B$10,MOD(A239-Scenario!$B$10,Scenario!$B$18)=0),Scenario!$B$8,0),"INSUFFICIENT FUNDS")))</f>
        <v/>
      </c>
      <c r="D239" s="6" t="str">
        <f>IF(A239&gt;Scenario!$B$11,"",IF(A$2&lt;&gt;"Ready",A$2,IF(ISNUMBER(B239),(B239+C239)*(N('Option A'!$E$14)+N('Option A'!$E$15)+IF(Scenario!$B$13="Gross",N('Option A'!$E$16),0))/12+((N('Option A'!$E$12)+N('Option A'!$E$13))/12+IF(AND(A239&gt;=Scenario!$B$10,MOD(A239-Scenario!$B$10,Scenario!$B$18)=0),N('Option A'!$E$17)*N('Option A'!$E$18)+N('Option A'!$E$20),0)+IF(A239=1,N('Option A'!$E$17)*N('Option A'!$E$19)+N('Option A'!$E$21),0)+IF(A239=Scenario!$B$11,N('Option A'!$E$22),0)),"INSUFFICIENT FUNDS")))</f>
        <v/>
      </c>
      <c r="E239" s="6" t="str">
        <f>IF(A239&gt;Scenario!$B$11,"",IF(A$2&lt;&gt;"Ready",A$2,IF(ISNUMBER(B239),IF((B239+C239)*(1+Scenario!$B$12/12)-D239&lt;0,"INSUFFICIENT FUNDS",(B239+C239)*(1+Scenario!$B$12/12)-D239),"INSUFFICIENT FUNDS")))</f>
        <v/>
      </c>
      <c r="F239" s="6" t="str">
        <f>IF(A239&gt;Scenario!$B$11,"",IF(A$2&lt;&gt;"Ready",A$2,IF(ISNUMBER(E239),F238+D239,"INSUFFICIENT FUNDS")))</f>
        <v/>
      </c>
      <c r="G239" t="str">
        <f>IF(A239&gt;Scenario!$B$11,"",IF(A$2&lt;&gt;"Ready",A$2,IF(ISNUMBER(E239),"OK","INSUFFICIENT FUNDS")))</f>
        <v/>
      </c>
      <c r="H239">
        <v>235</v>
      </c>
      <c r="I239" s="6" t="str">
        <f>IF(H239&gt;Scenario!$B$11,"",IF(H$2&lt;&gt;"Ready",H$2,IF(N238="OK",L238,"INSUFFICIENT FUNDS")))</f>
        <v/>
      </c>
      <c r="J239" s="6" t="str">
        <f>IF(H239&gt;Scenario!$B$11,"",IF(H$2&lt;&gt;"Ready",H$2,IF(ISNUMBER(I239),IF(AND(H239&gt;=Scenario!$B$10,MOD(H239-Scenario!$B$10,Scenario!$B$18)=0),Scenario!$B$8,0),"INSUFFICIENT FUNDS")))</f>
        <v/>
      </c>
      <c r="K239" s="6" t="str">
        <f>IF(H239&gt;Scenario!$B$11,"",IF(H$2&lt;&gt;"Ready",H$2,IF(ISNUMBER(I239),(I239+J239)*(N('Option A'!$E$14)+N('Option A'!$E$15)+IF(Scenario!$B$13="Gross",N('Option A'!$E$16),0))/12+((0+0)/12+IF(AND(H239&gt;=Scenario!$B$10,MOD(H239-Scenario!$B$10,Scenario!$B$18)=0),N('Option A'!$E$17)*N('Option A'!$E$18)+N('Option A'!$E$20),0)+IF(H239=1,N('Option A'!$E$17)*N('Option A'!$E$19)+N('Option A'!$E$21),0)+IF(H239=Scenario!$B$11,N('Option A'!$E$22),0)),"INSUFFICIENT FUNDS")))</f>
        <v/>
      </c>
      <c r="L239" s="6" t="str">
        <f>IF(H239&gt;Scenario!$B$11,"",IF(H$2&lt;&gt;"Ready",H$2,IF(ISNUMBER(I239),IF((I239+J239)*(1+Scenario!$B$12/12)-K239&lt;0,"INSUFFICIENT FUNDS",(I239+J239)*(1+Scenario!$B$12/12)-K239),"INSUFFICIENT FUNDS")))</f>
        <v/>
      </c>
      <c r="M239" s="6" t="str">
        <f>IF(H239&gt;Scenario!$B$11,"",IF(H$2&lt;&gt;"Ready",H$2,IF(ISNUMBER(L239),M238+K239,"INSUFFICIENT FUNDS")))</f>
        <v/>
      </c>
      <c r="N239" t="str">
        <f>IF(H239&gt;Scenario!$B$11,"",IF(H$2&lt;&gt;"Ready",H$2,IF(ISNUMBER(L239),"OK","INSUFFICIENT FUNDS")))</f>
        <v/>
      </c>
      <c r="O239">
        <v>235</v>
      </c>
      <c r="P239" s="6" t="str">
        <f>IF(O239&gt;Scenario!$B$11,"",IF(O$2&lt;&gt;"Ready",O$2,IF(U238="OK",S238,"INSUFFICIENT FUNDS")))</f>
        <v/>
      </c>
      <c r="Q239" s="6" t="str">
        <f>IF(O239&gt;Scenario!$B$11,"",IF(O$2&lt;&gt;"Ready",O$2,IF(ISNUMBER(P239),IF(AND(O239&gt;=Scenario!$B$10,MOD(O239-Scenario!$B$10,Scenario!$B$18)=0),Scenario!$B$8,0),"INSUFFICIENT FUNDS")))</f>
        <v/>
      </c>
      <c r="R239" s="6" t="str">
        <f>IF(O239&gt;Scenario!$B$11,"",IF(O$2&lt;&gt;"Ready",O$2,IF(ISNUMBER(P239),(P239+Q239)*(0+N('Option A'!$E$15)+IF(Scenario!$B$13="Gross",N('Option A'!$E$16),0))/12+((N('Option A'!$E$12)+N('Option A'!$E$13))/12+IF(AND(O239&gt;=Scenario!$B$10,MOD(O239-Scenario!$B$10,Scenario!$B$18)=0),N('Option A'!$E$17)*N('Option A'!$E$18)+N('Option A'!$E$20),0)+IF(O239=1,N('Option A'!$E$17)*N('Option A'!$E$19)+N('Option A'!$E$21),0)+IF(O239=Scenario!$B$11,N('Option A'!$E$22),0)),"INSUFFICIENT FUNDS")))</f>
        <v/>
      </c>
      <c r="S239" s="6" t="str">
        <f>IF(O239&gt;Scenario!$B$11,"",IF(O$2&lt;&gt;"Ready",O$2,IF(ISNUMBER(P239),IF((P239+Q239)*(1+Scenario!$B$12/12)-R239&lt;0,"INSUFFICIENT FUNDS",(P239+Q239)*(1+Scenario!$B$12/12)-R239),"INSUFFICIENT FUNDS")))</f>
        <v/>
      </c>
      <c r="T239" s="6" t="str">
        <f>IF(O239&gt;Scenario!$B$11,"",IF(O$2&lt;&gt;"Ready",O$2,IF(ISNUMBER(S239),T238+R239,"INSUFFICIENT FUNDS")))</f>
        <v/>
      </c>
      <c r="U239" t="str">
        <f>IF(O239&gt;Scenario!$B$11,"",IF(O$2&lt;&gt;"Ready",O$2,IF(ISNUMBER(S239),"OK","INSUFFICIENT FUNDS")))</f>
        <v/>
      </c>
      <c r="V239">
        <v>235</v>
      </c>
      <c r="W239" s="6" t="str">
        <f>IF(V239&gt;Scenario!$B$11,"",IF(V$2&lt;&gt;"Ready",V$2,IF(AB238="OK",Z238,"INSUFFICIENT FUNDS")))</f>
        <v/>
      </c>
      <c r="X239" s="6" t="str">
        <f>IF(V239&gt;Scenario!$B$11,"",IF(V$2&lt;&gt;"Ready",V$2,IF(ISNUMBER(W239),IF(AND(V239&gt;=Scenario!$B$10,MOD(V239-Scenario!$B$10,Scenario!$B$18)=0),Scenario!$B$8,0),"INSUFFICIENT FUNDS")))</f>
        <v/>
      </c>
      <c r="Y239" s="6" t="str">
        <f>IF(V239&gt;Scenario!$B$11,"",IF(V$2&lt;&gt;"Ready",V$2,IF(ISNUMBER(W239),(W239+X239)*(N('Option A'!$E$14)+N('Option A'!$E$15)+IF(Scenario!$B$13="Gross",N('Option A'!$E$16),0))/12+((N('Option A'!$E$12)+N('Option A'!$E$13))/12+IF(AND(V239&gt;=Scenario!$B$10,MOD(V239-Scenario!$B$10,Scenario!$B$18)=0),0*0+0,0)+IF(V239=1,0*0+0,0)+IF(V239=Scenario!$B$11,0,0)),"INSUFFICIENT FUNDS")))</f>
        <v/>
      </c>
      <c r="Z239" s="6" t="str">
        <f>IF(V239&gt;Scenario!$B$11,"",IF(V$2&lt;&gt;"Ready",V$2,IF(ISNUMBER(W239),IF((W239+X239)*(1+Scenario!$B$12/12)-Y239&lt;0,"INSUFFICIENT FUNDS",(W239+X239)*(1+Scenario!$B$12/12)-Y239),"INSUFFICIENT FUNDS")))</f>
        <v/>
      </c>
      <c r="AA239" s="6" t="str">
        <f>IF(V239&gt;Scenario!$B$11,"",IF(V$2&lt;&gt;"Ready",V$2,IF(ISNUMBER(Z239),AA238+Y239,"INSUFFICIENT FUNDS")))</f>
        <v/>
      </c>
      <c r="AB239" t="str">
        <f>IF(V239&gt;Scenario!$B$11,"",IF(V$2&lt;&gt;"Ready",V$2,IF(ISNUMBER(Z239),"OK","INSUFFICIENT FUNDS")))</f>
        <v/>
      </c>
      <c r="AC239">
        <v>235</v>
      </c>
      <c r="AD239" s="6" t="str">
        <f>IF(AC239&gt;Scenario!$B$11,"",IF(AC$2&lt;&gt;"Ready",AC$2,IF(AI238="OK",AG238,"INSUFFICIENT FUNDS")))</f>
        <v/>
      </c>
      <c r="AE239" s="6" t="str">
        <f>IF(AC239&gt;Scenario!$B$11,"",IF(AC$2&lt;&gt;"Ready",AC$2,IF(ISNUMBER(AD239),IF(AND(AC239&gt;=Scenario!$B$10,MOD(AC239-Scenario!$B$10,Scenario!$B$18)=0),Scenario!$B$8,0),"INSUFFICIENT FUNDS")))</f>
        <v/>
      </c>
      <c r="AF239" s="6" t="str">
        <f>IF(AC239&gt;Scenario!$B$11,"",IF(AC$2&lt;&gt;"Ready",AC$2,IF(ISNUMBER(AD239),(AD239+AE239)*(N('Option A'!$E$14)+N('Option A'!$E$15)+IF(Scenario!$B$13="Gross",0,0))/12+((N('Option A'!$E$12)+N('Option A'!$E$13))/12+IF(AND(AC239&gt;=Scenario!$B$10,MOD(AC239-Scenario!$B$10,Scenario!$B$18)=0),N('Option A'!$E$17)*N('Option A'!$E$18)+N('Option A'!$E$20),0)+IF(AC239=1,N('Option A'!$E$17)*N('Option A'!$E$19)+N('Option A'!$E$21),0)+IF(AC239=Scenario!$B$11,N('Option A'!$E$22),0)),"INSUFFICIENT FUNDS")))</f>
        <v/>
      </c>
      <c r="AG239" s="6" t="str">
        <f>IF(AC239&gt;Scenario!$B$11,"",IF(AC$2&lt;&gt;"Ready",AC$2,IF(ISNUMBER(AD239),IF((AD239+AE239)*(1+Scenario!$B$12/12)-AF239&lt;0,"INSUFFICIENT FUNDS",(AD239+AE239)*(1+Scenario!$B$12/12)-AF239),"INSUFFICIENT FUNDS")))</f>
        <v/>
      </c>
      <c r="AH239" s="6" t="str">
        <f>IF(AC239&gt;Scenario!$B$11,"",IF(AC$2&lt;&gt;"Ready",AC$2,IF(ISNUMBER(AG239),AH238+AF239,"INSUFFICIENT FUNDS")))</f>
        <v/>
      </c>
      <c r="AI239" t="str">
        <f>IF(AC239&gt;Scenario!$B$11,"",IF(AC$2&lt;&gt;"Ready",AC$2,IF(ISNUMBER(AG239),"OK","INSUFFICIENT FUNDS")))</f>
        <v/>
      </c>
      <c r="AJ239">
        <v>235</v>
      </c>
      <c r="AK239" s="6" t="str">
        <f>IF(AJ239&gt;Scenario!$B$11,"",IF(AJ$2&lt;&gt;"Ready",AJ$2,IF(AP238="OK",AN238,"INSUFFICIENT FUNDS")))</f>
        <v/>
      </c>
      <c r="AL239" s="6" t="str">
        <f>IF(AJ239&gt;Scenario!$B$11,"",IF(AJ$2&lt;&gt;"Ready",AJ$2,IF(ISNUMBER(AK239),IF(AND(AJ239&gt;=Scenario!$B$10,MOD(AJ239-Scenario!$B$10,Scenario!$B$18)=0),Scenario!$B$8,0),"INSUFFICIENT FUNDS")))</f>
        <v/>
      </c>
      <c r="AM239" s="6" t="str">
        <f>IF(AJ239&gt;Scenario!$B$11,"",IF(AJ$2&lt;&gt;"Ready",AJ$2,IF(ISNUMBER(AK239),(AK239+AL239)*(0+0+IF(Scenario!$B$13="Gross",0,0))/12+((0+0)/12+IF(AND(AJ239&gt;=Scenario!$B$10,MOD(AJ239-Scenario!$B$10,Scenario!$B$18)=0),0*0+0,0)+IF(AJ239=1,0*0+0,0)+IF(AJ239=Scenario!$B$11,0,0)),"INSUFFICIENT FUNDS")))</f>
        <v/>
      </c>
      <c r="AN239" s="6" t="str">
        <f>IF(AJ239&gt;Scenario!$B$11,"",IF(AJ$2&lt;&gt;"Ready",AJ$2,IF(ISNUMBER(AK239),IF((AK239+AL239)*(1+Scenario!$B$12/12)-AM239&lt;0,"INSUFFICIENT FUNDS",(AK239+AL239)*(1+Scenario!$B$12/12)-AM239),"INSUFFICIENT FUNDS")))</f>
        <v/>
      </c>
      <c r="AO239" s="6" t="str">
        <f>IF(AJ239&gt;Scenario!$B$11,"",IF(AJ$2&lt;&gt;"Ready",AJ$2,IF(ISNUMBER(AN239),AO238+AM239,"INSUFFICIENT FUNDS")))</f>
        <v/>
      </c>
      <c r="AP239" t="str">
        <f>IF(AJ239&gt;Scenario!$B$11,"",IF(AJ$2&lt;&gt;"Ready",AJ$2,IF(ISNUMBER(AN239),"OK","INSUFFICIENT FUNDS")))</f>
        <v/>
      </c>
    </row>
    <row r="240" spans="1:42" ht="32.1" customHeight="1" x14ac:dyDescent="0.2">
      <c r="A240">
        <v>236</v>
      </c>
      <c r="B240" s="6" t="str">
        <f>IF(A240&gt;Scenario!$B$11,"",IF(A$2&lt;&gt;"Ready",A$2,IF(G239="OK",E239,"INSUFFICIENT FUNDS")))</f>
        <v/>
      </c>
      <c r="C240" s="6" t="str">
        <f>IF(A240&gt;Scenario!$B$11,"",IF(A$2&lt;&gt;"Ready",A$2,IF(ISNUMBER(B240),IF(AND(A240&gt;=Scenario!$B$10,MOD(A240-Scenario!$B$10,Scenario!$B$18)=0),Scenario!$B$8,0),"INSUFFICIENT FUNDS")))</f>
        <v/>
      </c>
      <c r="D240" s="6" t="str">
        <f>IF(A240&gt;Scenario!$B$11,"",IF(A$2&lt;&gt;"Ready",A$2,IF(ISNUMBER(B240),(B240+C240)*(N('Option A'!$E$14)+N('Option A'!$E$15)+IF(Scenario!$B$13="Gross",N('Option A'!$E$16),0))/12+((N('Option A'!$E$12)+N('Option A'!$E$13))/12+IF(AND(A240&gt;=Scenario!$B$10,MOD(A240-Scenario!$B$10,Scenario!$B$18)=0),N('Option A'!$E$17)*N('Option A'!$E$18)+N('Option A'!$E$20),0)+IF(A240=1,N('Option A'!$E$17)*N('Option A'!$E$19)+N('Option A'!$E$21),0)+IF(A240=Scenario!$B$11,N('Option A'!$E$22),0)),"INSUFFICIENT FUNDS")))</f>
        <v/>
      </c>
      <c r="E240" s="6" t="str">
        <f>IF(A240&gt;Scenario!$B$11,"",IF(A$2&lt;&gt;"Ready",A$2,IF(ISNUMBER(B240),IF((B240+C240)*(1+Scenario!$B$12/12)-D240&lt;0,"INSUFFICIENT FUNDS",(B240+C240)*(1+Scenario!$B$12/12)-D240),"INSUFFICIENT FUNDS")))</f>
        <v/>
      </c>
      <c r="F240" s="6" t="str">
        <f>IF(A240&gt;Scenario!$B$11,"",IF(A$2&lt;&gt;"Ready",A$2,IF(ISNUMBER(E240),F239+D240,"INSUFFICIENT FUNDS")))</f>
        <v/>
      </c>
      <c r="G240" t="str">
        <f>IF(A240&gt;Scenario!$B$11,"",IF(A$2&lt;&gt;"Ready",A$2,IF(ISNUMBER(E240),"OK","INSUFFICIENT FUNDS")))</f>
        <v/>
      </c>
      <c r="H240">
        <v>236</v>
      </c>
      <c r="I240" s="6" t="str">
        <f>IF(H240&gt;Scenario!$B$11,"",IF(H$2&lt;&gt;"Ready",H$2,IF(N239="OK",L239,"INSUFFICIENT FUNDS")))</f>
        <v/>
      </c>
      <c r="J240" s="6" t="str">
        <f>IF(H240&gt;Scenario!$B$11,"",IF(H$2&lt;&gt;"Ready",H$2,IF(ISNUMBER(I240),IF(AND(H240&gt;=Scenario!$B$10,MOD(H240-Scenario!$B$10,Scenario!$B$18)=0),Scenario!$B$8,0),"INSUFFICIENT FUNDS")))</f>
        <v/>
      </c>
      <c r="K240" s="6" t="str">
        <f>IF(H240&gt;Scenario!$B$11,"",IF(H$2&lt;&gt;"Ready",H$2,IF(ISNUMBER(I240),(I240+J240)*(N('Option A'!$E$14)+N('Option A'!$E$15)+IF(Scenario!$B$13="Gross",N('Option A'!$E$16),0))/12+((0+0)/12+IF(AND(H240&gt;=Scenario!$B$10,MOD(H240-Scenario!$B$10,Scenario!$B$18)=0),N('Option A'!$E$17)*N('Option A'!$E$18)+N('Option A'!$E$20),0)+IF(H240=1,N('Option A'!$E$17)*N('Option A'!$E$19)+N('Option A'!$E$21),0)+IF(H240=Scenario!$B$11,N('Option A'!$E$22),0)),"INSUFFICIENT FUNDS")))</f>
        <v/>
      </c>
      <c r="L240" s="6" t="str">
        <f>IF(H240&gt;Scenario!$B$11,"",IF(H$2&lt;&gt;"Ready",H$2,IF(ISNUMBER(I240),IF((I240+J240)*(1+Scenario!$B$12/12)-K240&lt;0,"INSUFFICIENT FUNDS",(I240+J240)*(1+Scenario!$B$12/12)-K240),"INSUFFICIENT FUNDS")))</f>
        <v/>
      </c>
      <c r="M240" s="6" t="str">
        <f>IF(H240&gt;Scenario!$B$11,"",IF(H$2&lt;&gt;"Ready",H$2,IF(ISNUMBER(L240),M239+K240,"INSUFFICIENT FUNDS")))</f>
        <v/>
      </c>
      <c r="N240" t="str">
        <f>IF(H240&gt;Scenario!$B$11,"",IF(H$2&lt;&gt;"Ready",H$2,IF(ISNUMBER(L240),"OK","INSUFFICIENT FUNDS")))</f>
        <v/>
      </c>
      <c r="O240">
        <v>236</v>
      </c>
      <c r="P240" s="6" t="str">
        <f>IF(O240&gt;Scenario!$B$11,"",IF(O$2&lt;&gt;"Ready",O$2,IF(U239="OK",S239,"INSUFFICIENT FUNDS")))</f>
        <v/>
      </c>
      <c r="Q240" s="6" t="str">
        <f>IF(O240&gt;Scenario!$B$11,"",IF(O$2&lt;&gt;"Ready",O$2,IF(ISNUMBER(P240),IF(AND(O240&gt;=Scenario!$B$10,MOD(O240-Scenario!$B$10,Scenario!$B$18)=0),Scenario!$B$8,0),"INSUFFICIENT FUNDS")))</f>
        <v/>
      </c>
      <c r="R240" s="6" t="str">
        <f>IF(O240&gt;Scenario!$B$11,"",IF(O$2&lt;&gt;"Ready",O$2,IF(ISNUMBER(P240),(P240+Q240)*(0+N('Option A'!$E$15)+IF(Scenario!$B$13="Gross",N('Option A'!$E$16),0))/12+((N('Option A'!$E$12)+N('Option A'!$E$13))/12+IF(AND(O240&gt;=Scenario!$B$10,MOD(O240-Scenario!$B$10,Scenario!$B$18)=0),N('Option A'!$E$17)*N('Option A'!$E$18)+N('Option A'!$E$20),0)+IF(O240=1,N('Option A'!$E$17)*N('Option A'!$E$19)+N('Option A'!$E$21),0)+IF(O240=Scenario!$B$11,N('Option A'!$E$22),0)),"INSUFFICIENT FUNDS")))</f>
        <v/>
      </c>
      <c r="S240" s="6" t="str">
        <f>IF(O240&gt;Scenario!$B$11,"",IF(O$2&lt;&gt;"Ready",O$2,IF(ISNUMBER(P240),IF((P240+Q240)*(1+Scenario!$B$12/12)-R240&lt;0,"INSUFFICIENT FUNDS",(P240+Q240)*(1+Scenario!$B$12/12)-R240),"INSUFFICIENT FUNDS")))</f>
        <v/>
      </c>
      <c r="T240" s="6" t="str">
        <f>IF(O240&gt;Scenario!$B$11,"",IF(O$2&lt;&gt;"Ready",O$2,IF(ISNUMBER(S240),T239+R240,"INSUFFICIENT FUNDS")))</f>
        <v/>
      </c>
      <c r="U240" t="str">
        <f>IF(O240&gt;Scenario!$B$11,"",IF(O$2&lt;&gt;"Ready",O$2,IF(ISNUMBER(S240),"OK","INSUFFICIENT FUNDS")))</f>
        <v/>
      </c>
      <c r="V240">
        <v>236</v>
      </c>
      <c r="W240" s="6" t="str">
        <f>IF(V240&gt;Scenario!$B$11,"",IF(V$2&lt;&gt;"Ready",V$2,IF(AB239="OK",Z239,"INSUFFICIENT FUNDS")))</f>
        <v/>
      </c>
      <c r="X240" s="6" t="str">
        <f>IF(V240&gt;Scenario!$B$11,"",IF(V$2&lt;&gt;"Ready",V$2,IF(ISNUMBER(W240),IF(AND(V240&gt;=Scenario!$B$10,MOD(V240-Scenario!$B$10,Scenario!$B$18)=0),Scenario!$B$8,0),"INSUFFICIENT FUNDS")))</f>
        <v/>
      </c>
      <c r="Y240" s="6" t="str">
        <f>IF(V240&gt;Scenario!$B$11,"",IF(V$2&lt;&gt;"Ready",V$2,IF(ISNUMBER(W240),(W240+X240)*(N('Option A'!$E$14)+N('Option A'!$E$15)+IF(Scenario!$B$13="Gross",N('Option A'!$E$16),0))/12+((N('Option A'!$E$12)+N('Option A'!$E$13))/12+IF(AND(V240&gt;=Scenario!$B$10,MOD(V240-Scenario!$B$10,Scenario!$B$18)=0),0*0+0,0)+IF(V240=1,0*0+0,0)+IF(V240=Scenario!$B$11,0,0)),"INSUFFICIENT FUNDS")))</f>
        <v/>
      </c>
      <c r="Z240" s="6" t="str">
        <f>IF(V240&gt;Scenario!$B$11,"",IF(V$2&lt;&gt;"Ready",V$2,IF(ISNUMBER(W240),IF((W240+X240)*(1+Scenario!$B$12/12)-Y240&lt;0,"INSUFFICIENT FUNDS",(W240+X240)*(1+Scenario!$B$12/12)-Y240),"INSUFFICIENT FUNDS")))</f>
        <v/>
      </c>
      <c r="AA240" s="6" t="str">
        <f>IF(V240&gt;Scenario!$B$11,"",IF(V$2&lt;&gt;"Ready",V$2,IF(ISNUMBER(Z240),AA239+Y240,"INSUFFICIENT FUNDS")))</f>
        <v/>
      </c>
      <c r="AB240" t="str">
        <f>IF(V240&gt;Scenario!$B$11,"",IF(V$2&lt;&gt;"Ready",V$2,IF(ISNUMBER(Z240),"OK","INSUFFICIENT FUNDS")))</f>
        <v/>
      </c>
      <c r="AC240">
        <v>236</v>
      </c>
      <c r="AD240" s="6" t="str">
        <f>IF(AC240&gt;Scenario!$B$11,"",IF(AC$2&lt;&gt;"Ready",AC$2,IF(AI239="OK",AG239,"INSUFFICIENT FUNDS")))</f>
        <v/>
      </c>
      <c r="AE240" s="6" t="str">
        <f>IF(AC240&gt;Scenario!$B$11,"",IF(AC$2&lt;&gt;"Ready",AC$2,IF(ISNUMBER(AD240),IF(AND(AC240&gt;=Scenario!$B$10,MOD(AC240-Scenario!$B$10,Scenario!$B$18)=0),Scenario!$B$8,0),"INSUFFICIENT FUNDS")))</f>
        <v/>
      </c>
      <c r="AF240" s="6" t="str">
        <f>IF(AC240&gt;Scenario!$B$11,"",IF(AC$2&lt;&gt;"Ready",AC$2,IF(ISNUMBER(AD240),(AD240+AE240)*(N('Option A'!$E$14)+N('Option A'!$E$15)+IF(Scenario!$B$13="Gross",0,0))/12+((N('Option A'!$E$12)+N('Option A'!$E$13))/12+IF(AND(AC240&gt;=Scenario!$B$10,MOD(AC240-Scenario!$B$10,Scenario!$B$18)=0),N('Option A'!$E$17)*N('Option A'!$E$18)+N('Option A'!$E$20),0)+IF(AC240=1,N('Option A'!$E$17)*N('Option A'!$E$19)+N('Option A'!$E$21),0)+IF(AC240=Scenario!$B$11,N('Option A'!$E$22),0)),"INSUFFICIENT FUNDS")))</f>
        <v/>
      </c>
      <c r="AG240" s="6" t="str">
        <f>IF(AC240&gt;Scenario!$B$11,"",IF(AC$2&lt;&gt;"Ready",AC$2,IF(ISNUMBER(AD240),IF((AD240+AE240)*(1+Scenario!$B$12/12)-AF240&lt;0,"INSUFFICIENT FUNDS",(AD240+AE240)*(1+Scenario!$B$12/12)-AF240),"INSUFFICIENT FUNDS")))</f>
        <v/>
      </c>
      <c r="AH240" s="6" t="str">
        <f>IF(AC240&gt;Scenario!$B$11,"",IF(AC$2&lt;&gt;"Ready",AC$2,IF(ISNUMBER(AG240),AH239+AF240,"INSUFFICIENT FUNDS")))</f>
        <v/>
      </c>
      <c r="AI240" t="str">
        <f>IF(AC240&gt;Scenario!$B$11,"",IF(AC$2&lt;&gt;"Ready",AC$2,IF(ISNUMBER(AG240),"OK","INSUFFICIENT FUNDS")))</f>
        <v/>
      </c>
      <c r="AJ240">
        <v>236</v>
      </c>
      <c r="AK240" s="6" t="str">
        <f>IF(AJ240&gt;Scenario!$B$11,"",IF(AJ$2&lt;&gt;"Ready",AJ$2,IF(AP239="OK",AN239,"INSUFFICIENT FUNDS")))</f>
        <v/>
      </c>
      <c r="AL240" s="6" t="str">
        <f>IF(AJ240&gt;Scenario!$B$11,"",IF(AJ$2&lt;&gt;"Ready",AJ$2,IF(ISNUMBER(AK240),IF(AND(AJ240&gt;=Scenario!$B$10,MOD(AJ240-Scenario!$B$10,Scenario!$B$18)=0),Scenario!$B$8,0),"INSUFFICIENT FUNDS")))</f>
        <v/>
      </c>
      <c r="AM240" s="6" t="str">
        <f>IF(AJ240&gt;Scenario!$B$11,"",IF(AJ$2&lt;&gt;"Ready",AJ$2,IF(ISNUMBER(AK240),(AK240+AL240)*(0+0+IF(Scenario!$B$13="Gross",0,0))/12+((0+0)/12+IF(AND(AJ240&gt;=Scenario!$B$10,MOD(AJ240-Scenario!$B$10,Scenario!$B$18)=0),0*0+0,0)+IF(AJ240=1,0*0+0,0)+IF(AJ240=Scenario!$B$11,0,0)),"INSUFFICIENT FUNDS")))</f>
        <v/>
      </c>
      <c r="AN240" s="6" t="str">
        <f>IF(AJ240&gt;Scenario!$B$11,"",IF(AJ$2&lt;&gt;"Ready",AJ$2,IF(ISNUMBER(AK240),IF((AK240+AL240)*(1+Scenario!$B$12/12)-AM240&lt;0,"INSUFFICIENT FUNDS",(AK240+AL240)*(1+Scenario!$B$12/12)-AM240),"INSUFFICIENT FUNDS")))</f>
        <v/>
      </c>
      <c r="AO240" s="6" t="str">
        <f>IF(AJ240&gt;Scenario!$B$11,"",IF(AJ$2&lt;&gt;"Ready",AJ$2,IF(ISNUMBER(AN240),AO239+AM240,"INSUFFICIENT FUNDS")))</f>
        <v/>
      </c>
      <c r="AP240" t="str">
        <f>IF(AJ240&gt;Scenario!$B$11,"",IF(AJ$2&lt;&gt;"Ready",AJ$2,IF(ISNUMBER(AN240),"OK","INSUFFICIENT FUNDS")))</f>
        <v/>
      </c>
    </row>
    <row r="241" spans="1:42" ht="32.1" customHeight="1" x14ac:dyDescent="0.2">
      <c r="A241">
        <v>237</v>
      </c>
      <c r="B241" s="6" t="str">
        <f>IF(A241&gt;Scenario!$B$11,"",IF(A$2&lt;&gt;"Ready",A$2,IF(G240="OK",E240,"INSUFFICIENT FUNDS")))</f>
        <v/>
      </c>
      <c r="C241" s="6" t="str">
        <f>IF(A241&gt;Scenario!$B$11,"",IF(A$2&lt;&gt;"Ready",A$2,IF(ISNUMBER(B241),IF(AND(A241&gt;=Scenario!$B$10,MOD(A241-Scenario!$B$10,Scenario!$B$18)=0),Scenario!$B$8,0),"INSUFFICIENT FUNDS")))</f>
        <v/>
      </c>
      <c r="D241" s="6" t="str">
        <f>IF(A241&gt;Scenario!$B$11,"",IF(A$2&lt;&gt;"Ready",A$2,IF(ISNUMBER(B241),(B241+C241)*(N('Option A'!$E$14)+N('Option A'!$E$15)+IF(Scenario!$B$13="Gross",N('Option A'!$E$16),0))/12+((N('Option A'!$E$12)+N('Option A'!$E$13))/12+IF(AND(A241&gt;=Scenario!$B$10,MOD(A241-Scenario!$B$10,Scenario!$B$18)=0),N('Option A'!$E$17)*N('Option A'!$E$18)+N('Option A'!$E$20),0)+IF(A241=1,N('Option A'!$E$17)*N('Option A'!$E$19)+N('Option A'!$E$21),0)+IF(A241=Scenario!$B$11,N('Option A'!$E$22),0)),"INSUFFICIENT FUNDS")))</f>
        <v/>
      </c>
      <c r="E241" s="6" t="str">
        <f>IF(A241&gt;Scenario!$B$11,"",IF(A$2&lt;&gt;"Ready",A$2,IF(ISNUMBER(B241),IF((B241+C241)*(1+Scenario!$B$12/12)-D241&lt;0,"INSUFFICIENT FUNDS",(B241+C241)*(1+Scenario!$B$12/12)-D241),"INSUFFICIENT FUNDS")))</f>
        <v/>
      </c>
      <c r="F241" s="6" t="str">
        <f>IF(A241&gt;Scenario!$B$11,"",IF(A$2&lt;&gt;"Ready",A$2,IF(ISNUMBER(E241),F240+D241,"INSUFFICIENT FUNDS")))</f>
        <v/>
      </c>
      <c r="G241" t="str">
        <f>IF(A241&gt;Scenario!$B$11,"",IF(A$2&lt;&gt;"Ready",A$2,IF(ISNUMBER(E241),"OK","INSUFFICIENT FUNDS")))</f>
        <v/>
      </c>
      <c r="H241">
        <v>237</v>
      </c>
      <c r="I241" s="6" t="str">
        <f>IF(H241&gt;Scenario!$B$11,"",IF(H$2&lt;&gt;"Ready",H$2,IF(N240="OK",L240,"INSUFFICIENT FUNDS")))</f>
        <v/>
      </c>
      <c r="J241" s="6" t="str">
        <f>IF(H241&gt;Scenario!$B$11,"",IF(H$2&lt;&gt;"Ready",H$2,IF(ISNUMBER(I241),IF(AND(H241&gt;=Scenario!$B$10,MOD(H241-Scenario!$B$10,Scenario!$B$18)=0),Scenario!$B$8,0),"INSUFFICIENT FUNDS")))</f>
        <v/>
      </c>
      <c r="K241" s="6" t="str">
        <f>IF(H241&gt;Scenario!$B$11,"",IF(H$2&lt;&gt;"Ready",H$2,IF(ISNUMBER(I241),(I241+J241)*(N('Option A'!$E$14)+N('Option A'!$E$15)+IF(Scenario!$B$13="Gross",N('Option A'!$E$16),0))/12+((0+0)/12+IF(AND(H241&gt;=Scenario!$B$10,MOD(H241-Scenario!$B$10,Scenario!$B$18)=0),N('Option A'!$E$17)*N('Option A'!$E$18)+N('Option A'!$E$20),0)+IF(H241=1,N('Option A'!$E$17)*N('Option A'!$E$19)+N('Option A'!$E$21),0)+IF(H241=Scenario!$B$11,N('Option A'!$E$22),0)),"INSUFFICIENT FUNDS")))</f>
        <v/>
      </c>
      <c r="L241" s="6" t="str">
        <f>IF(H241&gt;Scenario!$B$11,"",IF(H$2&lt;&gt;"Ready",H$2,IF(ISNUMBER(I241),IF((I241+J241)*(1+Scenario!$B$12/12)-K241&lt;0,"INSUFFICIENT FUNDS",(I241+J241)*(1+Scenario!$B$12/12)-K241),"INSUFFICIENT FUNDS")))</f>
        <v/>
      </c>
      <c r="M241" s="6" t="str">
        <f>IF(H241&gt;Scenario!$B$11,"",IF(H$2&lt;&gt;"Ready",H$2,IF(ISNUMBER(L241),M240+K241,"INSUFFICIENT FUNDS")))</f>
        <v/>
      </c>
      <c r="N241" t="str">
        <f>IF(H241&gt;Scenario!$B$11,"",IF(H$2&lt;&gt;"Ready",H$2,IF(ISNUMBER(L241),"OK","INSUFFICIENT FUNDS")))</f>
        <v/>
      </c>
      <c r="O241">
        <v>237</v>
      </c>
      <c r="P241" s="6" t="str">
        <f>IF(O241&gt;Scenario!$B$11,"",IF(O$2&lt;&gt;"Ready",O$2,IF(U240="OK",S240,"INSUFFICIENT FUNDS")))</f>
        <v/>
      </c>
      <c r="Q241" s="6" t="str">
        <f>IF(O241&gt;Scenario!$B$11,"",IF(O$2&lt;&gt;"Ready",O$2,IF(ISNUMBER(P241),IF(AND(O241&gt;=Scenario!$B$10,MOD(O241-Scenario!$B$10,Scenario!$B$18)=0),Scenario!$B$8,0),"INSUFFICIENT FUNDS")))</f>
        <v/>
      </c>
      <c r="R241" s="6" t="str">
        <f>IF(O241&gt;Scenario!$B$11,"",IF(O$2&lt;&gt;"Ready",O$2,IF(ISNUMBER(P241),(P241+Q241)*(0+N('Option A'!$E$15)+IF(Scenario!$B$13="Gross",N('Option A'!$E$16),0))/12+((N('Option A'!$E$12)+N('Option A'!$E$13))/12+IF(AND(O241&gt;=Scenario!$B$10,MOD(O241-Scenario!$B$10,Scenario!$B$18)=0),N('Option A'!$E$17)*N('Option A'!$E$18)+N('Option A'!$E$20),0)+IF(O241=1,N('Option A'!$E$17)*N('Option A'!$E$19)+N('Option A'!$E$21),0)+IF(O241=Scenario!$B$11,N('Option A'!$E$22),0)),"INSUFFICIENT FUNDS")))</f>
        <v/>
      </c>
      <c r="S241" s="6" t="str">
        <f>IF(O241&gt;Scenario!$B$11,"",IF(O$2&lt;&gt;"Ready",O$2,IF(ISNUMBER(P241),IF((P241+Q241)*(1+Scenario!$B$12/12)-R241&lt;0,"INSUFFICIENT FUNDS",(P241+Q241)*(1+Scenario!$B$12/12)-R241),"INSUFFICIENT FUNDS")))</f>
        <v/>
      </c>
      <c r="T241" s="6" t="str">
        <f>IF(O241&gt;Scenario!$B$11,"",IF(O$2&lt;&gt;"Ready",O$2,IF(ISNUMBER(S241),T240+R241,"INSUFFICIENT FUNDS")))</f>
        <v/>
      </c>
      <c r="U241" t="str">
        <f>IF(O241&gt;Scenario!$B$11,"",IF(O$2&lt;&gt;"Ready",O$2,IF(ISNUMBER(S241),"OK","INSUFFICIENT FUNDS")))</f>
        <v/>
      </c>
      <c r="V241">
        <v>237</v>
      </c>
      <c r="W241" s="6" t="str">
        <f>IF(V241&gt;Scenario!$B$11,"",IF(V$2&lt;&gt;"Ready",V$2,IF(AB240="OK",Z240,"INSUFFICIENT FUNDS")))</f>
        <v/>
      </c>
      <c r="X241" s="6" t="str">
        <f>IF(V241&gt;Scenario!$B$11,"",IF(V$2&lt;&gt;"Ready",V$2,IF(ISNUMBER(W241),IF(AND(V241&gt;=Scenario!$B$10,MOD(V241-Scenario!$B$10,Scenario!$B$18)=0),Scenario!$B$8,0),"INSUFFICIENT FUNDS")))</f>
        <v/>
      </c>
      <c r="Y241" s="6" t="str">
        <f>IF(V241&gt;Scenario!$B$11,"",IF(V$2&lt;&gt;"Ready",V$2,IF(ISNUMBER(W241),(W241+X241)*(N('Option A'!$E$14)+N('Option A'!$E$15)+IF(Scenario!$B$13="Gross",N('Option A'!$E$16),0))/12+((N('Option A'!$E$12)+N('Option A'!$E$13))/12+IF(AND(V241&gt;=Scenario!$B$10,MOD(V241-Scenario!$B$10,Scenario!$B$18)=0),0*0+0,0)+IF(V241=1,0*0+0,0)+IF(V241=Scenario!$B$11,0,0)),"INSUFFICIENT FUNDS")))</f>
        <v/>
      </c>
      <c r="Z241" s="6" t="str">
        <f>IF(V241&gt;Scenario!$B$11,"",IF(V$2&lt;&gt;"Ready",V$2,IF(ISNUMBER(W241),IF((W241+X241)*(1+Scenario!$B$12/12)-Y241&lt;0,"INSUFFICIENT FUNDS",(W241+X241)*(1+Scenario!$B$12/12)-Y241),"INSUFFICIENT FUNDS")))</f>
        <v/>
      </c>
      <c r="AA241" s="6" t="str">
        <f>IF(V241&gt;Scenario!$B$11,"",IF(V$2&lt;&gt;"Ready",V$2,IF(ISNUMBER(Z241),AA240+Y241,"INSUFFICIENT FUNDS")))</f>
        <v/>
      </c>
      <c r="AB241" t="str">
        <f>IF(V241&gt;Scenario!$B$11,"",IF(V$2&lt;&gt;"Ready",V$2,IF(ISNUMBER(Z241),"OK","INSUFFICIENT FUNDS")))</f>
        <v/>
      </c>
      <c r="AC241">
        <v>237</v>
      </c>
      <c r="AD241" s="6" t="str">
        <f>IF(AC241&gt;Scenario!$B$11,"",IF(AC$2&lt;&gt;"Ready",AC$2,IF(AI240="OK",AG240,"INSUFFICIENT FUNDS")))</f>
        <v/>
      </c>
      <c r="AE241" s="6" t="str">
        <f>IF(AC241&gt;Scenario!$B$11,"",IF(AC$2&lt;&gt;"Ready",AC$2,IF(ISNUMBER(AD241),IF(AND(AC241&gt;=Scenario!$B$10,MOD(AC241-Scenario!$B$10,Scenario!$B$18)=0),Scenario!$B$8,0),"INSUFFICIENT FUNDS")))</f>
        <v/>
      </c>
      <c r="AF241" s="6" t="str">
        <f>IF(AC241&gt;Scenario!$B$11,"",IF(AC$2&lt;&gt;"Ready",AC$2,IF(ISNUMBER(AD241),(AD241+AE241)*(N('Option A'!$E$14)+N('Option A'!$E$15)+IF(Scenario!$B$13="Gross",0,0))/12+((N('Option A'!$E$12)+N('Option A'!$E$13))/12+IF(AND(AC241&gt;=Scenario!$B$10,MOD(AC241-Scenario!$B$10,Scenario!$B$18)=0),N('Option A'!$E$17)*N('Option A'!$E$18)+N('Option A'!$E$20),0)+IF(AC241=1,N('Option A'!$E$17)*N('Option A'!$E$19)+N('Option A'!$E$21),0)+IF(AC241=Scenario!$B$11,N('Option A'!$E$22),0)),"INSUFFICIENT FUNDS")))</f>
        <v/>
      </c>
      <c r="AG241" s="6" t="str">
        <f>IF(AC241&gt;Scenario!$B$11,"",IF(AC$2&lt;&gt;"Ready",AC$2,IF(ISNUMBER(AD241),IF((AD241+AE241)*(1+Scenario!$B$12/12)-AF241&lt;0,"INSUFFICIENT FUNDS",(AD241+AE241)*(1+Scenario!$B$12/12)-AF241),"INSUFFICIENT FUNDS")))</f>
        <v/>
      </c>
      <c r="AH241" s="6" t="str">
        <f>IF(AC241&gt;Scenario!$B$11,"",IF(AC$2&lt;&gt;"Ready",AC$2,IF(ISNUMBER(AG241),AH240+AF241,"INSUFFICIENT FUNDS")))</f>
        <v/>
      </c>
      <c r="AI241" t="str">
        <f>IF(AC241&gt;Scenario!$B$11,"",IF(AC$2&lt;&gt;"Ready",AC$2,IF(ISNUMBER(AG241),"OK","INSUFFICIENT FUNDS")))</f>
        <v/>
      </c>
      <c r="AJ241">
        <v>237</v>
      </c>
      <c r="AK241" s="6" t="str">
        <f>IF(AJ241&gt;Scenario!$B$11,"",IF(AJ$2&lt;&gt;"Ready",AJ$2,IF(AP240="OK",AN240,"INSUFFICIENT FUNDS")))</f>
        <v/>
      </c>
      <c r="AL241" s="6" t="str">
        <f>IF(AJ241&gt;Scenario!$B$11,"",IF(AJ$2&lt;&gt;"Ready",AJ$2,IF(ISNUMBER(AK241),IF(AND(AJ241&gt;=Scenario!$B$10,MOD(AJ241-Scenario!$B$10,Scenario!$B$18)=0),Scenario!$B$8,0),"INSUFFICIENT FUNDS")))</f>
        <v/>
      </c>
      <c r="AM241" s="6" t="str">
        <f>IF(AJ241&gt;Scenario!$B$11,"",IF(AJ$2&lt;&gt;"Ready",AJ$2,IF(ISNUMBER(AK241),(AK241+AL241)*(0+0+IF(Scenario!$B$13="Gross",0,0))/12+((0+0)/12+IF(AND(AJ241&gt;=Scenario!$B$10,MOD(AJ241-Scenario!$B$10,Scenario!$B$18)=0),0*0+0,0)+IF(AJ241=1,0*0+0,0)+IF(AJ241=Scenario!$B$11,0,0)),"INSUFFICIENT FUNDS")))</f>
        <v/>
      </c>
      <c r="AN241" s="6" t="str">
        <f>IF(AJ241&gt;Scenario!$B$11,"",IF(AJ$2&lt;&gt;"Ready",AJ$2,IF(ISNUMBER(AK241),IF((AK241+AL241)*(1+Scenario!$B$12/12)-AM241&lt;0,"INSUFFICIENT FUNDS",(AK241+AL241)*(1+Scenario!$B$12/12)-AM241),"INSUFFICIENT FUNDS")))</f>
        <v/>
      </c>
      <c r="AO241" s="6" t="str">
        <f>IF(AJ241&gt;Scenario!$B$11,"",IF(AJ$2&lt;&gt;"Ready",AJ$2,IF(ISNUMBER(AN241),AO240+AM241,"INSUFFICIENT FUNDS")))</f>
        <v/>
      </c>
      <c r="AP241" t="str">
        <f>IF(AJ241&gt;Scenario!$B$11,"",IF(AJ$2&lt;&gt;"Ready",AJ$2,IF(ISNUMBER(AN241),"OK","INSUFFICIENT FUNDS")))</f>
        <v/>
      </c>
    </row>
    <row r="242" spans="1:42" ht="32.1" customHeight="1" x14ac:dyDescent="0.2">
      <c r="A242">
        <v>238</v>
      </c>
      <c r="B242" s="6" t="str">
        <f>IF(A242&gt;Scenario!$B$11,"",IF(A$2&lt;&gt;"Ready",A$2,IF(G241="OK",E241,"INSUFFICIENT FUNDS")))</f>
        <v/>
      </c>
      <c r="C242" s="6" t="str">
        <f>IF(A242&gt;Scenario!$B$11,"",IF(A$2&lt;&gt;"Ready",A$2,IF(ISNUMBER(B242),IF(AND(A242&gt;=Scenario!$B$10,MOD(A242-Scenario!$B$10,Scenario!$B$18)=0),Scenario!$B$8,0),"INSUFFICIENT FUNDS")))</f>
        <v/>
      </c>
      <c r="D242" s="6" t="str">
        <f>IF(A242&gt;Scenario!$B$11,"",IF(A$2&lt;&gt;"Ready",A$2,IF(ISNUMBER(B242),(B242+C242)*(N('Option A'!$E$14)+N('Option A'!$E$15)+IF(Scenario!$B$13="Gross",N('Option A'!$E$16),0))/12+((N('Option A'!$E$12)+N('Option A'!$E$13))/12+IF(AND(A242&gt;=Scenario!$B$10,MOD(A242-Scenario!$B$10,Scenario!$B$18)=0),N('Option A'!$E$17)*N('Option A'!$E$18)+N('Option A'!$E$20),0)+IF(A242=1,N('Option A'!$E$17)*N('Option A'!$E$19)+N('Option A'!$E$21),0)+IF(A242=Scenario!$B$11,N('Option A'!$E$22),0)),"INSUFFICIENT FUNDS")))</f>
        <v/>
      </c>
      <c r="E242" s="6" t="str">
        <f>IF(A242&gt;Scenario!$B$11,"",IF(A$2&lt;&gt;"Ready",A$2,IF(ISNUMBER(B242),IF((B242+C242)*(1+Scenario!$B$12/12)-D242&lt;0,"INSUFFICIENT FUNDS",(B242+C242)*(1+Scenario!$B$12/12)-D242),"INSUFFICIENT FUNDS")))</f>
        <v/>
      </c>
      <c r="F242" s="6" t="str">
        <f>IF(A242&gt;Scenario!$B$11,"",IF(A$2&lt;&gt;"Ready",A$2,IF(ISNUMBER(E242),F241+D242,"INSUFFICIENT FUNDS")))</f>
        <v/>
      </c>
      <c r="G242" t="str">
        <f>IF(A242&gt;Scenario!$B$11,"",IF(A$2&lt;&gt;"Ready",A$2,IF(ISNUMBER(E242),"OK","INSUFFICIENT FUNDS")))</f>
        <v/>
      </c>
      <c r="H242">
        <v>238</v>
      </c>
      <c r="I242" s="6" t="str">
        <f>IF(H242&gt;Scenario!$B$11,"",IF(H$2&lt;&gt;"Ready",H$2,IF(N241="OK",L241,"INSUFFICIENT FUNDS")))</f>
        <v/>
      </c>
      <c r="J242" s="6" t="str">
        <f>IF(H242&gt;Scenario!$B$11,"",IF(H$2&lt;&gt;"Ready",H$2,IF(ISNUMBER(I242),IF(AND(H242&gt;=Scenario!$B$10,MOD(H242-Scenario!$B$10,Scenario!$B$18)=0),Scenario!$B$8,0),"INSUFFICIENT FUNDS")))</f>
        <v/>
      </c>
      <c r="K242" s="6" t="str">
        <f>IF(H242&gt;Scenario!$B$11,"",IF(H$2&lt;&gt;"Ready",H$2,IF(ISNUMBER(I242),(I242+J242)*(N('Option A'!$E$14)+N('Option A'!$E$15)+IF(Scenario!$B$13="Gross",N('Option A'!$E$16),0))/12+((0+0)/12+IF(AND(H242&gt;=Scenario!$B$10,MOD(H242-Scenario!$B$10,Scenario!$B$18)=0),N('Option A'!$E$17)*N('Option A'!$E$18)+N('Option A'!$E$20),0)+IF(H242=1,N('Option A'!$E$17)*N('Option A'!$E$19)+N('Option A'!$E$21),0)+IF(H242=Scenario!$B$11,N('Option A'!$E$22),0)),"INSUFFICIENT FUNDS")))</f>
        <v/>
      </c>
      <c r="L242" s="6" t="str">
        <f>IF(H242&gt;Scenario!$B$11,"",IF(H$2&lt;&gt;"Ready",H$2,IF(ISNUMBER(I242),IF((I242+J242)*(1+Scenario!$B$12/12)-K242&lt;0,"INSUFFICIENT FUNDS",(I242+J242)*(1+Scenario!$B$12/12)-K242),"INSUFFICIENT FUNDS")))</f>
        <v/>
      </c>
      <c r="M242" s="6" t="str">
        <f>IF(H242&gt;Scenario!$B$11,"",IF(H$2&lt;&gt;"Ready",H$2,IF(ISNUMBER(L242),M241+K242,"INSUFFICIENT FUNDS")))</f>
        <v/>
      </c>
      <c r="N242" t="str">
        <f>IF(H242&gt;Scenario!$B$11,"",IF(H$2&lt;&gt;"Ready",H$2,IF(ISNUMBER(L242),"OK","INSUFFICIENT FUNDS")))</f>
        <v/>
      </c>
      <c r="O242">
        <v>238</v>
      </c>
      <c r="P242" s="6" t="str">
        <f>IF(O242&gt;Scenario!$B$11,"",IF(O$2&lt;&gt;"Ready",O$2,IF(U241="OK",S241,"INSUFFICIENT FUNDS")))</f>
        <v/>
      </c>
      <c r="Q242" s="6" t="str">
        <f>IF(O242&gt;Scenario!$B$11,"",IF(O$2&lt;&gt;"Ready",O$2,IF(ISNUMBER(P242),IF(AND(O242&gt;=Scenario!$B$10,MOD(O242-Scenario!$B$10,Scenario!$B$18)=0),Scenario!$B$8,0),"INSUFFICIENT FUNDS")))</f>
        <v/>
      </c>
      <c r="R242" s="6" t="str">
        <f>IF(O242&gt;Scenario!$B$11,"",IF(O$2&lt;&gt;"Ready",O$2,IF(ISNUMBER(P242),(P242+Q242)*(0+N('Option A'!$E$15)+IF(Scenario!$B$13="Gross",N('Option A'!$E$16),0))/12+((N('Option A'!$E$12)+N('Option A'!$E$13))/12+IF(AND(O242&gt;=Scenario!$B$10,MOD(O242-Scenario!$B$10,Scenario!$B$18)=0),N('Option A'!$E$17)*N('Option A'!$E$18)+N('Option A'!$E$20),0)+IF(O242=1,N('Option A'!$E$17)*N('Option A'!$E$19)+N('Option A'!$E$21),0)+IF(O242=Scenario!$B$11,N('Option A'!$E$22),0)),"INSUFFICIENT FUNDS")))</f>
        <v/>
      </c>
      <c r="S242" s="6" t="str">
        <f>IF(O242&gt;Scenario!$B$11,"",IF(O$2&lt;&gt;"Ready",O$2,IF(ISNUMBER(P242),IF((P242+Q242)*(1+Scenario!$B$12/12)-R242&lt;0,"INSUFFICIENT FUNDS",(P242+Q242)*(1+Scenario!$B$12/12)-R242),"INSUFFICIENT FUNDS")))</f>
        <v/>
      </c>
      <c r="T242" s="6" t="str">
        <f>IF(O242&gt;Scenario!$B$11,"",IF(O$2&lt;&gt;"Ready",O$2,IF(ISNUMBER(S242),T241+R242,"INSUFFICIENT FUNDS")))</f>
        <v/>
      </c>
      <c r="U242" t="str">
        <f>IF(O242&gt;Scenario!$B$11,"",IF(O$2&lt;&gt;"Ready",O$2,IF(ISNUMBER(S242),"OK","INSUFFICIENT FUNDS")))</f>
        <v/>
      </c>
      <c r="V242">
        <v>238</v>
      </c>
      <c r="W242" s="6" t="str">
        <f>IF(V242&gt;Scenario!$B$11,"",IF(V$2&lt;&gt;"Ready",V$2,IF(AB241="OK",Z241,"INSUFFICIENT FUNDS")))</f>
        <v/>
      </c>
      <c r="X242" s="6" t="str">
        <f>IF(V242&gt;Scenario!$B$11,"",IF(V$2&lt;&gt;"Ready",V$2,IF(ISNUMBER(W242),IF(AND(V242&gt;=Scenario!$B$10,MOD(V242-Scenario!$B$10,Scenario!$B$18)=0),Scenario!$B$8,0),"INSUFFICIENT FUNDS")))</f>
        <v/>
      </c>
      <c r="Y242" s="6" t="str">
        <f>IF(V242&gt;Scenario!$B$11,"",IF(V$2&lt;&gt;"Ready",V$2,IF(ISNUMBER(W242),(W242+X242)*(N('Option A'!$E$14)+N('Option A'!$E$15)+IF(Scenario!$B$13="Gross",N('Option A'!$E$16),0))/12+((N('Option A'!$E$12)+N('Option A'!$E$13))/12+IF(AND(V242&gt;=Scenario!$B$10,MOD(V242-Scenario!$B$10,Scenario!$B$18)=0),0*0+0,0)+IF(V242=1,0*0+0,0)+IF(V242=Scenario!$B$11,0,0)),"INSUFFICIENT FUNDS")))</f>
        <v/>
      </c>
      <c r="Z242" s="6" t="str">
        <f>IF(V242&gt;Scenario!$B$11,"",IF(V$2&lt;&gt;"Ready",V$2,IF(ISNUMBER(W242),IF((W242+X242)*(1+Scenario!$B$12/12)-Y242&lt;0,"INSUFFICIENT FUNDS",(W242+X242)*(1+Scenario!$B$12/12)-Y242),"INSUFFICIENT FUNDS")))</f>
        <v/>
      </c>
      <c r="AA242" s="6" t="str">
        <f>IF(V242&gt;Scenario!$B$11,"",IF(V$2&lt;&gt;"Ready",V$2,IF(ISNUMBER(Z242),AA241+Y242,"INSUFFICIENT FUNDS")))</f>
        <v/>
      </c>
      <c r="AB242" t="str">
        <f>IF(V242&gt;Scenario!$B$11,"",IF(V$2&lt;&gt;"Ready",V$2,IF(ISNUMBER(Z242),"OK","INSUFFICIENT FUNDS")))</f>
        <v/>
      </c>
      <c r="AC242">
        <v>238</v>
      </c>
      <c r="AD242" s="6" t="str">
        <f>IF(AC242&gt;Scenario!$B$11,"",IF(AC$2&lt;&gt;"Ready",AC$2,IF(AI241="OK",AG241,"INSUFFICIENT FUNDS")))</f>
        <v/>
      </c>
      <c r="AE242" s="6" t="str">
        <f>IF(AC242&gt;Scenario!$B$11,"",IF(AC$2&lt;&gt;"Ready",AC$2,IF(ISNUMBER(AD242),IF(AND(AC242&gt;=Scenario!$B$10,MOD(AC242-Scenario!$B$10,Scenario!$B$18)=0),Scenario!$B$8,0),"INSUFFICIENT FUNDS")))</f>
        <v/>
      </c>
      <c r="AF242" s="6" t="str">
        <f>IF(AC242&gt;Scenario!$B$11,"",IF(AC$2&lt;&gt;"Ready",AC$2,IF(ISNUMBER(AD242),(AD242+AE242)*(N('Option A'!$E$14)+N('Option A'!$E$15)+IF(Scenario!$B$13="Gross",0,0))/12+((N('Option A'!$E$12)+N('Option A'!$E$13))/12+IF(AND(AC242&gt;=Scenario!$B$10,MOD(AC242-Scenario!$B$10,Scenario!$B$18)=0),N('Option A'!$E$17)*N('Option A'!$E$18)+N('Option A'!$E$20),0)+IF(AC242=1,N('Option A'!$E$17)*N('Option A'!$E$19)+N('Option A'!$E$21),0)+IF(AC242=Scenario!$B$11,N('Option A'!$E$22),0)),"INSUFFICIENT FUNDS")))</f>
        <v/>
      </c>
      <c r="AG242" s="6" t="str">
        <f>IF(AC242&gt;Scenario!$B$11,"",IF(AC$2&lt;&gt;"Ready",AC$2,IF(ISNUMBER(AD242),IF((AD242+AE242)*(1+Scenario!$B$12/12)-AF242&lt;0,"INSUFFICIENT FUNDS",(AD242+AE242)*(1+Scenario!$B$12/12)-AF242),"INSUFFICIENT FUNDS")))</f>
        <v/>
      </c>
      <c r="AH242" s="6" t="str">
        <f>IF(AC242&gt;Scenario!$B$11,"",IF(AC$2&lt;&gt;"Ready",AC$2,IF(ISNUMBER(AG242),AH241+AF242,"INSUFFICIENT FUNDS")))</f>
        <v/>
      </c>
      <c r="AI242" t="str">
        <f>IF(AC242&gt;Scenario!$B$11,"",IF(AC$2&lt;&gt;"Ready",AC$2,IF(ISNUMBER(AG242),"OK","INSUFFICIENT FUNDS")))</f>
        <v/>
      </c>
      <c r="AJ242">
        <v>238</v>
      </c>
      <c r="AK242" s="6" t="str">
        <f>IF(AJ242&gt;Scenario!$B$11,"",IF(AJ$2&lt;&gt;"Ready",AJ$2,IF(AP241="OK",AN241,"INSUFFICIENT FUNDS")))</f>
        <v/>
      </c>
      <c r="AL242" s="6" t="str">
        <f>IF(AJ242&gt;Scenario!$B$11,"",IF(AJ$2&lt;&gt;"Ready",AJ$2,IF(ISNUMBER(AK242),IF(AND(AJ242&gt;=Scenario!$B$10,MOD(AJ242-Scenario!$B$10,Scenario!$B$18)=0),Scenario!$B$8,0),"INSUFFICIENT FUNDS")))</f>
        <v/>
      </c>
      <c r="AM242" s="6" t="str">
        <f>IF(AJ242&gt;Scenario!$B$11,"",IF(AJ$2&lt;&gt;"Ready",AJ$2,IF(ISNUMBER(AK242),(AK242+AL242)*(0+0+IF(Scenario!$B$13="Gross",0,0))/12+((0+0)/12+IF(AND(AJ242&gt;=Scenario!$B$10,MOD(AJ242-Scenario!$B$10,Scenario!$B$18)=0),0*0+0,0)+IF(AJ242=1,0*0+0,0)+IF(AJ242=Scenario!$B$11,0,0)),"INSUFFICIENT FUNDS")))</f>
        <v/>
      </c>
      <c r="AN242" s="6" t="str">
        <f>IF(AJ242&gt;Scenario!$B$11,"",IF(AJ$2&lt;&gt;"Ready",AJ$2,IF(ISNUMBER(AK242),IF((AK242+AL242)*(1+Scenario!$B$12/12)-AM242&lt;0,"INSUFFICIENT FUNDS",(AK242+AL242)*(1+Scenario!$B$12/12)-AM242),"INSUFFICIENT FUNDS")))</f>
        <v/>
      </c>
      <c r="AO242" s="6" t="str">
        <f>IF(AJ242&gt;Scenario!$B$11,"",IF(AJ$2&lt;&gt;"Ready",AJ$2,IF(ISNUMBER(AN242),AO241+AM242,"INSUFFICIENT FUNDS")))</f>
        <v/>
      </c>
      <c r="AP242" t="str">
        <f>IF(AJ242&gt;Scenario!$B$11,"",IF(AJ$2&lt;&gt;"Ready",AJ$2,IF(ISNUMBER(AN242),"OK","INSUFFICIENT FUNDS")))</f>
        <v/>
      </c>
    </row>
    <row r="243" spans="1:42" ht="32.1" customHeight="1" x14ac:dyDescent="0.2">
      <c r="A243">
        <v>239</v>
      </c>
      <c r="B243" s="6" t="str">
        <f>IF(A243&gt;Scenario!$B$11,"",IF(A$2&lt;&gt;"Ready",A$2,IF(G242="OK",E242,"INSUFFICIENT FUNDS")))</f>
        <v/>
      </c>
      <c r="C243" s="6" t="str">
        <f>IF(A243&gt;Scenario!$B$11,"",IF(A$2&lt;&gt;"Ready",A$2,IF(ISNUMBER(B243),IF(AND(A243&gt;=Scenario!$B$10,MOD(A243-Scenario!$B$10,Scenario!$B$18)=0),Scenario!$B$8,0),"INSUFFICIENT FUNDS")))</f>
        <v/>
      </c>
      <c r="D243" s="6" t="str">
        <f>IF(A243&gt;Scenario!$B$11,"",IF(A$2&lt;&gt;"Ready",A$2,IF(ISNUMBER(B243),(B243+C243)*(N('Option A'!$E$14)+N('Option A'!$E$15)+IF(Scenario!$B$13="Gross",N('Option A'!$E$16),0))/12+((N('Option A'!$E$12)+N('Option A'!$E$13))/12+IF(AND(A243&gt;=Scenario!$B$10,MOD(A243-Scenario!$B$10,Scenario!$B$18)=0),N('Option A'!$E$17)*N('Option A'!$E$18)+N('Option A'!$E$20),0)+IF(A243=1,N('Option A'!$E$17)*N('Option A'!$E$19)+N('Option A'!$E$21),0)+IF(A243=Scenario!$B$11,N('Option A'!$E$22),0)),"INSUFFICIENT FUNDS")))</f>
        <v/>
      </c>
      <c r="E243" s="6" t="str">
        <f>IF(A243&gt;Scenario!$B$11,"",IF(A$2&lt;&gt;"Ready",A$2,IF(ISNUMBER(B243),IF((B243+C243)*(1+Scenario!$B$12/12)-D243&lt;0,"INSUFFICIENT FUNDS",(B243+C243)*(1+Scenario!$B$12/12)-D243),"INSUFFICIENT FUNDS")))</f>
        <v/>
      </c>
      <c r="F243" s="6" t="str">
        <f>IF(A243&gt;Scenario!$B$11,"",IF(A$2&lt;&gt;"Ready",A$2,IF(ISNUMBER(E243),F242+D243,"INSUFFICIENT FUNDS")))</f>
        <v/>
      </c>
      <c r="G243" t="str">
        <f>IF(A243&gt;Scenario!$B$11,"",IF(A$2&lt;&gt;"Ready",A$2,IF(ISNUMBER(E243),"OK","INSUFFICIENT FUNDS")))</f>
        <v/>
      </c>
      <c r="H243">
        <v>239</v>
      </c>
      <c r="I243" s="6" t="str">
        <f>IF(H243&gt;Scenario!$B$11,"",IF(H$2&lt;&gt;"Ready",H$2,IF(N242="OK",L242,"INSUFFICIENT FUNDS")))</f>
        <v/>
      </c>
      <c r="J243" s="6" t="str">
        <f>IF(H243&gt;Scenario!$B$11,"",IF(H$2&lt;&gt;"Ready",H$2,IF(ISNUMBER(I243),IF(AND(H243&gt;=Scenario!$B$10,MOD(H243-Scenario!$B$10,Scenario!$B$18)=0),Scenario!$B$8,0),"INSUFFICIENT FUNDS")))</f>
        <v/>
      </c>
      <c r="K243" s="6" t="str">
        <f>IF(H243&gt;Scenario!$B$11,"",IF(H$2&lt;&gt;"Ready",H$2,IF(ISNUMBER(I243),(I243+J243)*(N('Option A'!$E$14)+N('Option A'!$E$15)+IF(Scenario!$B$13="Gross",N('Option A'!$E$16),0))/12+((0+0)/12+IF(AND(H243&gt;=Scenario!$B$10,MOD(H243-Scenario!$B$10,Scenario!$B$18)=0),N('Option A'!$E$17)*N('Option A'!$E$18)+N('Option A'!$E$20),0)+IF(H243=1,N('Option A'!$E$17)*N('Option A'!$E$19)+N('Option A'!$E$21),0)+IF(H243=Scenario!$B$11,N('Option A'!$E$22),0)),"INSUFFICIENT FUNDS")))</f>
        <v/>
      </c>
      <c r="L243" s="6" t="str">
        <f>IF(H243&gt;Scenario!$B$11,"",IF(H$2&lt;&gt;"Ready",H$2,IF(ISNUMBER(I243),IF((I243+J243)*(1+Scenario!$B$12/12)-K243&lt;0,"INSUFFICIENT FUNDS",(I243+J243)*(1+Scenario!$B$12/12)-K243),"INSUFFICIENT FUNDS")))</f>
        <v/>
      </c>
      <c r="M243" s="6" t="str">
        <f>IF(H243&gt;Scenario!$B$11,"",IF(H$2&lt;&gt;"Ready",H$2,IF(ISNUMBER(L243),M242+K243,"INSUFFICIENT FUNDS")))</f>
        <v/>
      </c>
      <c r="N243" t="str">
        <f>IF(H243&gt;Scenario!$B$11,"",IF(H$2&lt;&gt;"Ready",H$2,IF(ISNUMBER(L243),"OK","INSUFFICIENT FUNDS")))</f>
        <v/>
      </c>
      <c r="O243">
        <v>239</v>
      </c>
      <c r="P243" s="6" t="str">
        <f>IF(O243&gt;Scenario!$B$11,"",IF(O$2&lt;&gt;"Ready",O$2,IF(U242="OK",S242,"INSUFFICIENT FUNDS")))</f>
        <v/>
      </c>
      <c r="Q243" s="6" t="str">
        <f>IF(O243&gt;Scenario!$B$11,"",IF(O$2&lt;&gt;"Ready",O$2,IF(ISNUMBER(P243),IF(AND(O243&gt;=Scenario!$B$10,MOD(O243-Scenario!$B$10,Scenario!$B$18)=0),Scenario!$B$8,0),"INSUFFICIENT FUNDS")))</f>
        <v/>
      </c>
      <c r="R243" s="6" t="str">
        <f>IF(O243&gt;Scenario!$B$11,"",IF(O$2&lt;&gt;"Ready",O$2,IF(ISNUMBER(P243),(P243+Q243)*(0+N('Option A'!$E$15)+IF(Scenario!$B$13="Gross",N('Option A'!$E$16),0))/12+((N('Option A'!$E$12)+N('Option A'!$E$13))/12+IF(AND(O243&gt;=Scenario!$B$10,MOD(O243-Scenario!$B$10,Scenario!$B$18)=0),N('Option A'!$E$17)*N('Option A'!$E$18)+N('Option A'!$E$20),0)+IF(O243=1,N('Option A'!$E$17)*N('Option A'!$E$19)+N('Option A'!$E$21),0)+IF(O243=Scenario!$B$11,N('Option A'!$E$22),0)),"INSUFFICIENT FUNDS")))</f>
        <v/>
      </c>
      <c r="S243" s="6" t="str">
        <f>IF(O243&gt;Scenario!$B$11,"",IF(O$2&lt;&gt;"Ready",O$2,IF(ISNUMBER(P243),IF((P243+Q243)*(1+Scenario!$B$12/12)-R243&lt;0,"INSUFFICIENT FUNDS",(P243+Q243)*(1+Scenario!$B$12/12)-R243),"INSUFFICIENT FUNDS")))</f>
        <v/>
      </c>
      <c r="T243" s="6" t="str">
        <f>IF(O243&gt;Scenario!$B$11,"",IF(O$2&lt;&gt;"Ready",O$2,IF(ISNUMBER(S243),T242+R243,"INSUFFICIENT FUNDS")))</f>
        <v/>
      </c>
      <c r="U243" t="str">
        <f>IF(O243&gt;Scenario!$B$11,"",IF(O$2&lt;&gt;"Ready",O$2,IF(ISNUMBER(S243),"OK","INSUFFICIENT FUNDS")))</f>
        <v/>
      </c>
      <c r="V243">
        <v>239</v>
      </c>
      <c r="W243" s="6" t="str">
        <f>IF(V243&gt;Scenario!$B$11,"",IF(V$2&lt;&gt;"Ready",V$2,IF(AB242="OK",Z242,"INSUFFICIENT FUNDS")))</f>
        <v/>
      </c>
      <c r="X243" s="6" t="str">
        <f>IF(V243&gt;Scenario!$B$11,"",IF(V$2&lt;&gt;"Ready",V$2,IF(ISNUMBER(W243),IF(AND(V243&gt;=Scenario!$B$10,MOD(V243-Scenario!$B$10,Scenario!$B$18)=0),Scenario!$B$8,0),"INSUFFICIENT FUNDS")))</f>
        <v/>
      </c>
      <c r="Y243" s="6" t="str">
        <f>IF(V243&gt;Scenario!$B$11,"",IF(V$2&lt;&gt;"Ready",V$2,IF(ISNUMBER(W243),(W243+X243)*(N('Option A'!$E$14)+N('Option A'!$E$15)+IF(Scenario!$B$13="Gross",N('Option A'!$E$16),0))/12+((N('Option A'!$E$12)+N('Option A'!$E$13))/12+IF(AND(V243&gt;=Scenario!$B$10,MOD(V243-Scenario!$B$10,Scenario!$B$18)=0),0*0+0,0)+IF(V243=1,0*0+0,0)+IF(V243=Scenario!$B$11,0,0)),"INSUFFICIENT FUNDS")))</f>
        <v/>
      </c>
      <c r="Z243" s="6" t="str">
        <f>IF(V243&gt;Scenario!$B$11,"",IF(V$2&lt;&gt;"Ready",V$2,IF(ISNUMBER(W243),IF((W243+X243)*(1+Scenario!$B$12/12)-Y243&lt;0,"INSUFFICIENT FUNDS",(W243+X243)*(1+Scenario!$B$12/12)-Y243),"INSUFFICIENT FUNDS")))</f>
        <v/>
      </c>
      <c r="AA243" s="6" t="str">
        <f>IF(V243&gt;Scenario!$B$11,"",IF(V$2&lt;&gt;"Ready",V$2,IF(ISNUMBER(Z243),AA242+Y243,"INSUFFICIENT FUNDS")))</f>
        <v/>
      </c>
      <c r="AB243" t="str">
        <f>IF(V243&gt;Scenario!$B$11,"",IF(V$2&lt;&gt;"Ready",V$2,IF(ISNUMBER(Z243),"OK","INSUFFICIENT FUNDS")))</f>
        <v/>
      </c>
      <c r="AC243">
        <v>239</v>
      </c>
      <c r="AD243" s="6" t="str">
        <f>IF(AC243&gt;Scenario!$B$11,"",IF(AC$2&lt;&gt;"Ready",AC$2,IF(AI242="OK",AG242,"INSUFFICIENT FUNDS")))</f>
        <v/>
      </c>
      <c r="AE243" s="6" t="str">
        <f>IF(AC243&gt;Scenario!$B$11,"",IF(AC$2&lt;&gt;"Ready",AC$2,IF(ISNUMBER(AD243),IF(AND(AC243&gt;=Scenario!$B$10,MOD(AC243-Scenario!$B$10,Scenario!$B$18)=0),Scenario!$B$8,0),"INSUFFICIENT FUNDS")))</f>
        <v/>
      </c>
      <c r="AF243" s="6" t="str">
        <f>IF(AC243&gt;Scenario!$B$11,"",IF(AC$2&lt;&gt;"Ready",AC$2,IF(ISNUMBER(AD243),(AD243+AE243)*(N('Option A'!$E$14)+N('Option A'!$E$15)+IF(Scenario!$B$13="Gross",0,0))/12+((N('Option A'!$E$12)+N('Option A'!$E$13))/12+IF(AND(AC243&gt;=Scenario!$B$10,MOD(AC243-Scenario!$B$10,Scenario!$B$18)=0),N('Option A'!$E$17)*N('Option A'!$E$18)+N('Option A'!$E$20),0)+IF(AC243=1,N('Option A'!$E$17)*N('Option A'!$E$19)+N('Option A'!$E$21),0)+IF(AC243=Scenario!$B$11,N('Option A'!$E$22),0)),"INSUFFICIENT FUNDS")))</f>
        <v/>
      </c>
      <c r="AG243" s="6" t="str">
        <f>IF(AC243&gt;Scenario!$B$11,"",IF(AC$2&lt;&gt;"Ready",AC$2,IF(ISNUMBER(AD243),IF((AD243+AE243)*(1+Scenario!$B$12/12)-AF243&lt;0,"INSUFFICIENT FUNDS",(AD243+AE243)*(1+Scenario!$B$12/12)-AF243),"INSUFFICIENT FUNDS")))</f>
        <v/>
      </c>
      <c r="AH243" s="6" t="str">
        <f>IF(AC243&gt;Scenario!$B$11,"",IF(AC$2&lt;&gt;"Ready",AC$2,IF(ISNUMBER(AG243),AH242+AF243,"INSUFFICIENT FUNDS")))</f>
        <v/>
      </c>
      <c r="AI243" t="str">
        <f>IF(AC243&gt;Scenario!$B$11,"",IF(AC$2&lt;&gt;"Ready",AC$2,IF(ISNUMBER(AG243),"OK","INSUFFICIENT FUNDS")))</f>
        <v/>
      </c>
      <c r="AJ243">
        <v>239</v>
      </c>
      <c r="AK243" s="6" t="str">
        <f>IF(AJ243&gt;Scenario!$B$11,"",IF(AJ$2&lt;&gt;"Ready",AJ$2,IF(AP242="OK",AN242,"INSUFFICIENT FUNDS")))</f>
        <v/>
      </c>
      <c r="AL243" s="6" t="str">
        <f>IF(AJ243&gt;Scenario!$B$11,"",IF(AJ$2&lt;&gt;"Ready",AJ$2,IF(ISNUMBER(AK243),IF(AND(AJ243&gt;=Scenario!$B$10,MOD(AJ243-Scenario!$B$10,Scenario!$B$18)=0),Scenario!$B$8,0),"INSUFFICIENT FUNDS")))</f>
        <v/>
      </c>
      <c r="AM243" s="6" t="str">
        <f>IF(AJ243&gt;Scenario!$B$11,"",IF(AJ$2&lt;&gt;"Ready",AJ$2,IF(ISNUMBER(AK243),(AK243+AL243)*(0+0+IF(Scenario!$B$13="Gross",0,0))/12+((0+0)/12+IF(AND(AJ243&gt;=Scenario!$B$10,MOD(AJ243-Scenario!$B$10,Scenario!$B$18)=0),0*0+0,0)+IF(AJ243=1,0*0+0,0)+IF(AJ243=Scenario!$B$11,0,0)),"INSUFFICIENT FUNDS")))</f>
        <v/>
      </c>
      <c r="AN243" s="6" t="str">
        <f>IF(AJ243&gt;Scenario!$B$11,"",IF(AJ$2&lt;&gt;"Ready",AJ$2,IF(ISNUMBER(AK243),IF((AK243+AL243)*(1+Scenario!$B$12/12)-AM243&lt;0,"INSUFFICIENT FUNDS",(AK243+AL243)*(1+Scenario!$B$12/12)-AM243),"INSUFFICIENT FUNDS")))</f>
        <v/>
      </c>
      <c r="AO243" s="6" t="str">
        <f>IF(AJ243&gt;Scenario!$B$11,"",IF(AJ$2&lt;&gt;"Ready",AJ$2,IF(ISNUMBER(AN243),AO242+AM243,"INSUFFICIENT FUNDS")))</f>
        <v/>
      </c>
      <c r="AP243" t="str">
        <f>IF(AJ243&gt;Scenario!$B$11,"",IF(AJ$2&lt;&gt;"Ready",AJ$2,IF(ISNUMBER(AN243),"OK","INSUFFICIENT FUNDS")))</f>
        <v/>
      </c>
    </row>
    <row r="244" spans="1:42" ht="32.1" customHeight="1" x14ac:dyDescent="0.2">
      <c r="A244">
        <v>240</v>
      </c>
      <c r="B244" s="6" t="str">
        <f>IF(A244&gt;Scenario!$B$11,"",IF(A$2&lt;&gt;"Ready",A$2,IF(G243="OK",E243,"INSUFFICIENT FUNDS")))</f>
        <v/>
      </c>
      <c r="C244" s="6" t="str">
        <f>IF(A244&gt;Scenario!$B$11,"",IF(A$2&lt;&gt;"Ready",A$2,IF(ISNUMBER(B244),IF(AND(A244&gt;=Scenario!$B$10,MOD(A244-Scenario!$B$10,Scenario!$B$18)=0),Scenario!$B$8,0),"INSUFFICIENT FUNDS")))</f>
        <v/>
      </c>
      <c r="D244" s="6" t="str">
        <f>IF(A244&gt;Scenario!$B$11,"",IF(A$2&lt;&gt;"Ready",A$2,IF(ISNUMBER(B244),(B244+C244)*(N('Option A'!$E$14)+N('Option A'!$E$15)+IF(Scenario!$B$13="Gross",N('Option A'!$E$16),0))/12+((N('Option A'!$E$12)+N('Option A'!$E$13))/12+IF(AND(A244&gt;=Scenario!$B$10,MOD(A244-Scenario!$B$10,Scenario!$B$18)=0),N('Option A'!$E$17)*N('Option A'!$E$18)+N('Option A'!$E$20),0)+IF(A244=1,N('Option A'!$E$17)*N('Option A'!$E$19)+N('Option A'!$E$21),0)+IF(A244=Scenario!$B$11,N('Option A'!$E$22),0)),"INSUFFICIENT FUNDS")))</f>
        <v/>
      </c>
      <c r="E244" s="6" t="str">
        <f>IF(A244&gt;Scenario!$B$11,"",IF(A$2&lt;&gt;"Ready",A$2,IF(ISNUMBER(B244),IF((B244+C244)*(1+Scenario!$B$12/12)-D244&lt;0,"INSUFFICIENT FUNDS",(B244+C244)*(1+Scenario!$B$12/12)-D244),"INSUFFICIENT FUNDS")))</f>
        <v/>
      </c>
      <c r="F244" s="6" t="str">
        <f>IF(A244&gt;Scenario!$B$11,"",IF(A$2&lt;&gt;"Ready",A$2,IF(ISNUMBER(E244),F243+D244,"INSUFFICIENT FUNDS")))</f>
        <v/>
      </c>
      <c r="G244" t="str">
        <f>IF(A244&gt;Scenario!$B$11,"",IF(A$2&lt;&gt;"Ready",A$2,IF(ISNUMBER(E244),"OK","INSUFFICIENT FUNDS")))</f>
        <v/>
      </c>
      <c r="H244">
        <v>240</v>
      </c>
      <c r="I244" s="6" t="str">
        <f>IF(H244&gt;Scenario!$B$11,"",IF(H$2&lt;&gt;"Ready",H$2,IF(N243="OK",L243,"INSUFFICIENT FUNDS")))</f>
        <v/>
      </c>
      <c r="J244" s="6" t="str">
        <f>IF(H244&gt;Scenario!$B$11,"",IF(H$2&lt;&gt;"Ready",H$2,IF(ISNUMBER(I244),IF(AND(H244&gt;=Scenario!$B$10,MOD(H244-Scenario!$B$10,Scenario!$B$18)=0),Scenario!$B$8,0),"INSUFFICIENT FUNDS")))</f>
        <v/>
      </c>
      <c r="K244" s="6" t="str">
        <f>IF(H244&gt;Scenario!$B$11,"",IF(H$2&lt;&gt;"Ready",H$2,IF(ISNUMBER(I244),(I244+J244)*(N('Option A'!$E$14)+N('Option A'!$E$15)+IF(Scenario!$B$13="Gross",N('Option A'!$E$16),0))/12+((0+0)/12+IF(AND(H244&gt;=Scenario!$B$10,MOD(H244-Scenario!$B$10,Scenario!$B$18)=0),N('Option A'!$E$17)*N('Option A'!$E$18)+N('Option A'!$E$20),0)+IF(H244=1,N('Option A'!$E$17)*N('Option A'!$E$19)+N('Option A'!$E$21),0)+IF(H244=Scenario!$B$11,N('Option A'!$E$22),0)),"INSUFFICIENT FUNDS")))</f>
        <v/>
      </c>
      <c r="L244" s="6" t="str">
        <f>IF(H244&gt;Scenario!$B$11,"",IF(H$2&lt;&gt;"Ready",H$2,IF(ISNUMBER(I244),IF((I244+J244)*(1+Scenario!$B$12/12)-K244&lt;0,"INSUFFICIENT FUNDS",(I244+J244)*(1+Scenario!$B$12/12)-K244),"INSUFFICIENT FUNDS")))</f>
        <v/>
      </c>
      <c r="M244" s="6" t="str">
        <f>IF(H244&gt;Scenario!$B$11,"",IF(H$2&lt;&gt;"Ready",H$2,IF(ISNUMBER(L244),M243+K244,"INSUFFICIENT FUNDS")))</f>
        <v/>
      </c>
      <c r="N244" t="str">
        <f>IF(H244&gt;Scenario!$B$11,"",IF(H$2&lt;&gt;"Ready",H$2,IF(ISNUMBER(L244),"OK","INSUFFICIENT FUNDS")))</f>
        <v/>
      </c>
      <c r="O244">
        <v>240</v>
      </c>
      <c r="P244" s="6" t="str">
        <f>IF(O244&gt;Scenario!$B$11,"",IF(O$2&lt;&gt;"Ready",O$2,IF(U243="OK",S243,"INSUFFICIENT FUNDS")))</f>
        <v/>
      </c>
      <c r="Q244" s="6" t="str">
        <f>IF(O244&gt;Scenario!$B$11,"",IF(O$2&lt;&gt;"Ready",O$2,IF(ISNUMBER(P244),IF(AND(O244&gt;=Scenario!$B$10,MOD(O244-Scenario!$B$10,Scenario!$B$18)=0),Scenario!$B$8,0),"INSUFFICIENT FUNDS")))</f>
        <v/>
      </c>
      <c r="R244" s="6" t="str">
        <f>IF(O244&gt;Scenario!$B$11,"",IF(O$2&lt;&gt;"Ready",O$2,IF(ISNUMBER(P244),(P244+Q244)*(0+N('Option A'!$E$15)+IF(Scenario!$B$13="Gross",N('Option A'!$E$16),0))/12+((N('Option A'!$E$12)+N('Option A'!$E$13))/12+IF(AND(O244&gt;=Scenario!$B$10,MOD(O244-Scenario!$B$10,Scenario!$B$18)=0),N('Option A'!$E$17)*N('Option A'!$E$18)+N('Option A'!$E$20),0)+IF(O244=1,N('Option A'!$E$17)*N('Option A'!$E$19)+N('Option A'!$E$21),0)+IF(O244=Scenario!$B$11,N('Option A'!$E$22),0)),"INSUFFICIENT FUNDS")))</f>
        <v/>
      </c>
      <c r="S244" s="6" t="str">
        <f>IF(O244&gt;Scenario!$B$11,"",IF(O$2&lt;&gt;"Ready",O$2,IF(ISNUMBER(P244),IF((P244+Q244)*(1+Scenario!$B$12/12)-R244&lt;0,"INSUFFICIENT FUNDS",(P244+Q244)*(1+Scenario!$B$12/12)-R244),"INSUFFICIENT FUNDS")))</f>
        <v/>
      </c>
      <c r="T244" s="6" t="str">
        <f>IF(O244&gt;Scenario!$B$11,"",IF(O$2&lt;&gt;"Ready",O$2,IF(ISNUMBER(S244),T243+R244,"INSUFFICIENT FUNDS")))</f>
        <v/>
      </c>
      <c r="U244" t="str">
        <f>IF(O244&gt;Scenario!$B$11,"",IF(O$2&lt;&gt;"Ready",O$2,IF(ISNUMBER(S244),"OK","INSUFFICIENT FUNDS")))</f>
        <v/>
      </c>
      <c r="V244">
        <v>240</v>
      </c>
      <c r="W244" s="6" t="str">
        <f>IF(V244&gt;Scenario!$B$11,"",IF(V$2&lt;&gt;"Ready",V$2,IF(AB243="OK",Z243,"INSUFFICIENT FUNDS")))</f>
        <v/>
      </c>
      <c r="X244" s="6" t="str">
        <f>IF(V244&gt;Scenario!$B$11,"",IF(V$2&lt;&gt;"Ready",V$2,IF(ISNUMBER(W244),IF(AND(V244&gt;=Scenario!$B$10,MOD(V244-Scenario!$B$10,Scenario!$B$18)=0),Scenario!$B$8,0),"INSUFFICIENT FUNDS")))</f>
        <v/>
      </c>
      <c r="Y244" s="6" t="str">
        <f>IF(V244&gt;Scenario!$B$11,"",IF(V$2&lt;&gt;"Ready",V$2,IF(ISNUMBER(W244),(W244+X244)*(N('Option A'!$E$14)+N('Option A'!$E$15)+IF(Scenario!$B$13="Gross",N('Option A'!$E$16),0))/12+((N('Option A'!$E$12)+N('Option A'!$E$13))/12+IF(AND(V244&gt;=Scenario!$B$10,MOD(V244-Scenario!$B$10,Scenario!$B$18)=0),0*0+0,0)+IF(V244=1,0*0+0,0)+IF(V244=Scenario!$B$11,0,0)),"INSUFFICIENT FUNDS")))</f>
        <v/>
      </c>
      <c r="Z244" s="6" t="str">
        <f>IF(V244&gt;Scenario!$B$11,"",IF(V$2&lt;&gt;"Ready",V$2,IF(ISNUMBER(W244),IF((W244+X244)*(1+Scenario!$B$12/12)-Y244&lt;0,"INSUFFICIENT FUNDS",(W244+X244)*(1+Scenario!$B$12/12)-Y244),"INSUFFICIENT FUNDS")))</f>
        <v/>
      </c>
      <c r="AA244" s="6" t="str">
        <f>IF(V244&gt;Scenario!$B$11,"",IF(V$2&lt;&gt;"Ready",V$2,IF(ISNUMBER(Z244),AA243+Y244,"INSUFFICIENT FUNDS")))</f>
        <v/>
      </c>
      <c r="AB244" t="str">
        <f>IF(V244&gt;Scenario!$B$11,"",IF(V$2&lt;&gt;"Ready",V$2,IF(ISNUMBER(Z244),"OK","INSUFFICIENT FUNDS")))</f>
        <v/>
      </c>
      <c r="AC244">
        <v>240</v>
      </c>
      <c r="AD244" s="6" t="str">
        <f>IF(AC244&gt;Scenario!$B$11,"",IF(AC$2&lt;&gt;"Ready",AC$2,IF(AI243="OK",AG243,"INSUFFICIENT FUNDS")))</f>
        <v/>
      </c>
      <c r="AE244" s="6" t="str">
        <f>IF(AC244&gt;Scenario!$B$11,"",IF(AC$2&lt;&gt;"Ready",AC$2,IF(ISNUMBER(AD244),IF(AND(AC244&gt;=Scenario!$B$10,MOD(AC244-Scenario!$B$10,Scenario!$B$18)=0),Scenario!$B$8,0),"INSUFFICIENT FUNDS")))</f>
        <v/>
      </c>
      <c r="AF244" s="6" t="str">
        <f>IF(AC244&gt;Scenario!$B$11,"",IF(AC$2&lt;&gt;"Ready",AC$2,IF(ISNUMBER(AD244),(AD244+AE244)*(N('Option A'!$E$14)+N('Option A'!$E$15)+IF(Scenario!$B$13="Gross",0,0))/12+((N('Option A'!$E$12)+N('Option A'!$E$13))/12+IF(AND(AC244&gt;=Scenario!$B$10,MOD(AC244-Scenario!$B$10,Scenario!$B$18)=0),N('Option A'!$E$17)*N('Option A'!$E$18)+N('Option A'!$E$20),0)+IF(AC244=1,N('Option A'!$E$17)*N('Option A'!$E$19)+N('Option A'!$E$21),0)+IF(AC244=Scenario!$B$11,N('Option A'!$E$22),0)),"INSUFFICIENT FUNDS")))</f>
        <v/>
      </c>
      <c r="AG244" s="6" t="str">
        <f>IF(AC244&gt;Scenario!$B$11,"",IF(AC$2&lt;&gt;"Ready",AC$2,IF(ISNUMBER(AD244),IF((AD244+AE244)*(1+Scenario!$B$12/12)-AF244&lt;0,"INSUFFICIENT FUNDS",(AD244+AE244)*(1+Scenario!$B$12/12)-AF244),"INSUFFICIENT FUNDS")))</f>
        <v/>
      </c>
      <c r="AH244" s="6" t="str">
        <f>IF(AC244&gt;Scenario!$B$11,"",IF(AC$2&lt;&gt;"Ready",AC$2,IF(ISNUMBER(AG244),AH243+AF244,"INSUFFICIENT FUNDS")))</f>
        <v/>
      </c>
      <c r="AI244" t="str">
        <f>IF(AC244&gt;Scenario!$B$11,"",IF(AC$2&lt;&gt;"Ready",AC$2,IF(ISNUMBER(AG244),"OK","INSUFFICIENT FUNDS")))</f>
        <v/>
      </c>
      <c r="AJ244">
        <v>240</v>
      </c>
      <c r="AK244" s="6" t="str">
        <f>IF(AJ244&gt;Scenario!$B$11,"",IF(AJ$2&lt;&gt;"Ready",AJ$2,IF(AP243="OK",AN243,"INSUFFICIENT FUNDS")))</f>
        <v/>
      </c>
      <c r="AL244" s="6" t="str">
        <f>IF(AJ244&gt;Scenario!$B$11,"",IF(AJ$2&lt;&gt;"Ready",AJ$2,IF(ISNUMBER(AK244),IF(AND(AJ244&gt;=Scenario!$B$10,MOD(AJ244-Scenario!$B$10,Scenario!$B$18)=0),Scenario!$B$8,0),"INSUFFICIENT FUNDS")))</f>
        <v/>
      </c>
      <c r="AM244" s="6" t="str">
        <f>IF(AJ244&gt;Scenario!$B$11,"",IF(AJ$2&lt;&gt;"Ready",AJ$2,IF(ISNUMBER(AK244),(AK244+AL244)*(0+0+IF(Scenario!$B$13="Gross",0,0))/12+((0+0)/12+IF(AND(AJ244&gt;=Scenario!$B$10,MOD(AJ244-Scenario!$B$10,Scenario!$B$18)=0),0*0+0,0)+IF(AJ244=1,0*0+0,0)+IF(AJ244=Scenario!$B$11,0,0)),"INSUFFICIENT FUNDS")))</f>
        <v/>
      </c>
      <c r="AN244" s="6" t="str">
        <f>IF(AJ244&gt;Scenario!$B$11,"",IF(AJ$2&lt;&gt;"Ready",AJ$2,IF(ISNUMBER(AK244),IF((AK244+AL244)*(1+Scenario!$B$12/12)-AM244&lt;0,"INSUFFICIENT FUNDS",(AK244+AL244)*(1+Scenario!$B$12/12)-AM244),"INSUFFICIENT FUNDS")))</f>
        <v/>
      </c>
      <c r="AO244" s="6" t="str">
        <f>IF(AJ244&gt;Scenario!$B$11,"",IF(AJ$2&lt;&gt;"Ready",AJ$2,IF(ISNUMBER(AN244),AO243+AM244,"INSUFFICIENT FUNDS")))</f>
        <v/>
      </c>
      <c r="AP244" t="str">
        <f>IF(AJ244&gt;Scenario!$B$11,"",IF(AJ$2&lt;&gt;"Ready",AJ$2,IF(ISNUMBER(AN244),"OK","INSUFFICIENT FUNDS")))</f>
        <v/>
      </c>
    </row>
    <row r="245" spans="1:42" ht="32.1" customHeight="1" x14ac:dyDescent="0.2">
      <c r="A245">
        <v>241</v>
      </c>
      <c r="B245" s="6" t="str">
        <f>IF(A245&gt;Scenario!$B$11,"",IF(A$2&lt;&gt;"Ready",A$2,IF(G244="OK",E244,"INSUFFICIENT FUNDS")))</f>
        <v/>
      </c>
      <c r="C245" s="6" t="str">
        <f>IF(A245&gt;Scenario!$B$11,"",IF(A$2&lt;&gt;"Ready",A$2,IF(ISNUMBER(B245),IF(AND(A245&gt;=Scenario!$B$10,MOD(A245-Scenario!$B$10,Scenario!$B$18)=0),Scenario!$B$8,0),"INSUFFICIENT FUNDS")))</f>
        <v/>
      </c>
      <c r="D245" s="6" t="str">
        <f>IF(A245&gt;Scenario!$B$11,"",IF(A$2&lt;&gt;"Ready",A$2,IF(ISNUMBER(B245),(B245+C245)*(N('Option A'!$E$14)+N('Option A'!$E$15)+IF(Scenario!$B$13="Gross",N('Option A'!$E$16),0))/12+((N('Option A'!$E$12)+N('Option A'!$E$13))/12+IF(AND(A245&gt;=Scenario!$B$10,MOD(A245-Scenario!$B$10,Scenario!$B$18)=0),N('Option A'!$E$17)*N('Option A'!$E$18)+N('Option A'!$E$20),0)+IF(A245=1,N('Option A'!$E$17)*N('Option A'!$E$19)+N('Option A'!$E$21),0)+IF(A245=Scenario!$B$11,N('Option A'!$E$22),0)),"INSUFFICIENT FUNDS")))</f>
        <v/>
      </c>
      <c r="E245" s="6" t="str">
        <f>IF(A245&gt;Scenario!$B$11,"",IF(A$2&lt;&gt;"Ready",A$2,IF(ISNUMBER(B245),IF((B245+C245)*(1+Scenario!$B$12/12)-D245&lt;0,"INSUFFICIENT FUNDS",(B245+C245)*(1+Scenario!$B$12/12)-D245),"INSUFFICIENT FUNDS")))</f>
        <v/>
      </c>
      <c r="F245" s="6" t="str">
        <f>IF(A245&gt;Scenario!$B$11,"",IF(A$2&lt;&gt;"Ready",A$2,IF(ISNUMBER(E245),F244+D245,"INSUFFICIENT FUNDS")))</f>
        <v/>
      </c>
      <c r="G245" t="str">
        <f>IF(A245&gt;Scenario!$B$11,"",IF(A$2&lt;&gt;"Ready",A$2,IF(ISNUMBER(E245),"OK","INSUFFICIENT FUNDS")))</f>
        <v/>
      </c>
      <c r="H245">
        <v>241</v>
      </c>
      <c r="I245" s="6" t="str">
        <f>IF(H245&gt;Scenario!$B$11,"",IF(H$2&lt;&gt;"Ready",H$2,IF(N244="OK",L244,"INSUFFICIENT FUNDS")))</f>
        <v/>
      </c>
      <c r="J245" s="6" t="str">
        <f>IF(H245&gt;Scenario!$B$11,"",IF(H$2&lt;&gt;"Ready",H$2,IF(ISNUMBER(I245),IF(AND(H245&gt;=Scenario!$B$10,MOD(H245-Scenario!$B$10,Scenario!$B$18)=0),Scenario!$B$8,0),"INSUFFICIENT FUNDS")))</f>
        <v/>
      </c>
      <c r="K245" s="6" t="str">
        <f>IF(H245&gt;Scenario!$B$11,"",IF(H$2&lt;&gt;"Ready",H$2,IF(ISNUMBER(I245),(I245+J245)*(N('Option A'!$E$14)+N('Option A'!$E$15)+IF(Scenario!$B$13="Gross",N('Option A'!$E$16),0))/12+((0+0)/12+IF(AND(H245&gt;=Scenario!$B$10,MOD(H245-Scenario!$B$10,Scenario!$B$18)=0),N('Option A'!$E$17)*N('Option A'!$E$18)+N('Option A'!$E$20),0)+IF(H245=1,N('Option A'!$E$17)*N('Option A'!$E$19)+N('Option A'!$E$21),0)+IF(H245=Scenario!$B$11,N('Option A'!$E$22),0)),"INSUFFICIENT FUNDS")))</f>
        <v/>
      </c>
      <c r="L245" s="6" t="str">
        <f>IF(H245&gt;Scenario!$B$11,"",IF(H$2&lt;&gt;"Ready",H$2,IF(ISNUMBER(I245),IF((I245+J245)*(1+Scenario!$B$12/12)-K245&lt;0,"INSUFFICIENT FUNDS",(I245+J245)*(1+Scenario!$B$12/12)-K245),"INSUFFICIENT FUNDS")))</f>
        <v/>
      </c>
      <c r="M245" s="6" t="str">
        <f>IF(H245&gt;Scenario!$B$11,"",IF(H$2&lt;&gt;"Ready",H$2,IF(ISNUMBER(L245),M244+K245,"INSUFFICIENT FUNDS")))</f>
        <v/>
      </c>
      <c r="N245" t="str">
        <f>IF(H245&gt;Scenario!$B$11,"",IF(H$2&lt;&gt;"Ready",H$2,IF(ISNUMBER(L245),"OK","INSUFFICIENT FUNDS")))</f>
        <v/>
      </c>
      <c r="O245">
        <v>241</v>
      </c>
      <c r="P245" s="6" t="str">
        <f>IF(O245&gt;Scenario!$B$11,"",IF(O$2&lt;&gt;"Ready",O$2,IF(U244="OK",S244,"INSUFFICIENT FUNDS")))</f>
        <v/>
      </c>
      <c r="Q245" s="6" t="str">
        <f>IF(O245&gt;Scenario!$B$11,"",IF(O$2&lt;&gt;"Ready",O$2,IF(ISNUMBER(P245),IF(AND(O245&gt;=Scenario!$B$10,MOD(O245-Scenario!$B$10,Scenario!$B$18)=0),Scenario!$B$8,0),"INSUFFICIENT FUNDS")))</f>
        <v/>
      </c>
      <c r="R245" s="6" t="str">
        <f>IF(O245&gt;Scenario!$B$11,"",IF(O$2&lt;&gt;"Ready",O$2,IF(ISNUMBER(P245),(P245+Q245)*(0+N('Option A'!$E$15)+IF(Scenario!$B$13="Gross",N('Option A'!$E$16),0))/12+((N('Option A'!$E$12)+N('Option A'!$E$13))/12+IF(AND(O245&gt;=Scenario!$B$10,MOD(O245-Scenario!$B$10,Scenario!$B$18)=0),N('Option A'!$E$17)*N('Option A'!$E$18)+N('Option A'!$E$20),0)+IF(O245=1,N('Option A'!$E$17)*N('Option A'!$E$19)+N('Option A'!$E$21),0)+IF(O245=Scenario!$B$11,N('Option A'!$E$22),0)),"INSUFFICIENT FUNDS")))</f>
        <v/>
      </c>
      <c r="S245" s="6" t="str">
        <f>IF(O245&gt;Scenario!$B$11,"",IF(O$2&lt;&gt;"Ready",O$2,IF(ISNUMBER(P245),IF((P245+Q245)*(1+Scenario!$B$12/12)-R245&lt;0,"INSUFFICIENT FUNDS",(P245+Q245)*(1+Scenario!$B$12/12)-R245),"INSUFFICIENT FUNDS")))</f>
        <v/>
      </c>
      <c r="T245" s="6" t="str">
        <f>IF(O245&gt;Scenario!$B$11,"",IF(O$2&lt;&gt;"Ready",O$2,IF(ISNUMBER(S245),T244+R245,"INSUFFICIENT FUNDS")))</f>
        <v/>
      </c>
      <c r="U245" t="str">
        <f>IF(O245&gt;Scenario!$B$11,"",IF(O$2&lt;&gt;"Ready",O$2,IF(ISNUMBER(S245),"OK","INSUFFICIENT FUNDS")))</f>
        <v/>
      </c>
      <c r="V245">
        <v>241</v>
      </c>
      <c r="W245" s="6" t="str">
        <f>IF(V245&gt;Scenario!$B$11,"",IF(V$2&lt;&gt;"Ready",V$2,IF(AB244="OK",Z244,"INSUFFICIENT FUNDS")))</f>
        <v/>
      </c>
      <c r="X245" s="6" t="str">
        <f>IF(V245&gt;Scenario!$B$11,"",IF(V$2&lt;&gt;"Ready",V$2,IF(ISNUMBER(W245),IF(AND(V245&gt;=Scenario!$B$10,MOD(V245-Scenario!$B$10,Scenario!$B$18)=0),Scenario!$B$8,0),"INSUFFICIENT FUNDS")))</f>
        <v/>
      </c>
      <c r="Y245" s="6" t="str">
        <f>IF(V245&gt;Scenario!$B$11,"",IF(V$2&lt;&gt;"Ready",V$2,IF(ISNUMBER(W245),(W245+X245)*(N('Option A'!$E$14)+N('Option A'!$E$15)+IF(Scenario!$B$13="Gross",N('Option A'!$E$16),0))/12+((N('Option A'!$E$12)+N('Option A'!$E$13))/12+IF(AND(V245&gt;=Scenario!$B$10,MOD(V245-Scenario!$B$10,Scenario!$B$18)=0),0*0+0,0)+IF(V245=1,0*0+0,0)+IF(V245=Scenario!$B$11,0,0)),"INSUFFICIENT FUNDS")))</f>
        <v/>
      </c>
      <c r="Z245" s="6" t="str">
        <f>IF(V245&gt;Scenario!$B$11,"",IF(V$2&lt;&gt;"Ready",V$2,IF(ISNUMBER(W245),IF((W245+X245)*(1+Scenario!$B$12/12)-Y245&lt;0,"INSUFFICIENT FUNDS",(W245+X245)*(1+Scenario!$B$12/12)-Y245),"INSUFFICIENT FUNDS")))</f>
        <v/>
      </c>
      <c r="AA245" s="6" t="str">
        <f>IF(V245&gt;Scenario!$B$11,"",IF(V$2&lt;&gt;"Ready",V$2,IF(ISNUMBER(Z245),AA244+Y245,"INSUFFICIENT FUNDS")))</f>
        <v/>
      </c>
      <c r="AB245" t="str">
        <f>IF(V245&gt;Scenario!$B$11,"",IF(V$2&lt;&gt;"Ready",V$2,IF(ISNUMBER(Z245),"OK","INSUFFICIENT FUNDS")))</f>
        <v/>
      </c>
      <c r="AC245">
        <v>241</v>
      </c>
      <c r="AD245" s="6" t="str">
        <f>IF(AC245&gt;Scenario!$B$11,"",IF(AC$2&lt;&gt;"Ready",AC$2,IF(AI244="OK",AG244,"INSUFFICIENT FUNDS")))</f>
        <v/>
      </c>
      <c r="AE245" s="6" t="str">
        <f>IF(AC245&gt;Scenario!$B$11,"",IF(AC$2&lt;&gt;"Ready",AC$2,IF(ISNUMBER(AD245),IF(AND(AC245&gt;=Scenario!$B$10,MOD(AC245-Scenario!$B$10,Scenario!$B$18)=0),Scenario!$B$8,0),"INSUFFICIENT FUNDS")))</f>
        <v/>
      </c>
      <c r="AF245" s="6" t="str">
        <f>IF(AC245&gt;Scenario!$B$11,"",IF(AC$2&lt;&gt;"Ready",AC$2,IF(ISNUMBER(AD245),(AD245+AE245)*(N('Option A'!$E$14)+N('Option A'!$E$15)+IF(Scenario!$B$13="Gross",0,0))/12+((N('Option A'!$E$12)+N('Option A'!$E$13))/12+IF(AND(AC245&gt;=Scenario!$B$10,MOD(AC245-Scenario!$B$10,Scenario!$B$18)=0),N('Option A'!$E$17)*N('Option A'!$E$18)+N('Option A'!$E$20),0)+IF(AC245=1,N('Option A'!$E$17)*N('Option A'!$E$19)+N('Option A'!$E$21),0)+IF(AC245=Scenario!$B$11,N('Option A'!$E$22),0)),"INSUFFICIENT FUNDS")))</f>
        <v/>
      </c>
      <c r="AG245" s="6" t="str">
        <f>IF(AC245&gt;Scenario!$B$11,"",IF(AC$2&lt;&gt;"Ready",AC$2,IF(ISNUMBER(AD245),IF((AD245+AE245)*(1+Scenario!$B$12/12)-AF245&lt;0,"INSUFFICIENT FUNDS",(AD245+AE245)*(1+Scenario!$B$12/12)-AF245),"INSUFFICIENT FUNDS")))</f>
        <v/>
      </c>
      <c r="AH245" s="6" t="str">
        <f>IF(AC245&gt;Scenario!$B$11,"",IF(AC$2&lt;&gt;"Ready",AC$2,IF(ISNUMBER(AG245),AH244+AF245,"INSUFFICIENT FUNDS")))</f>
        <v/>
      </c>
      <c r="AI245" t="str">
        <f>IF(AC245&gt;Scenario!$B$11,"",IF(AC$2&lt;&gt;"Ready",AC$2,IF(ISNUMBER(AG245),"OK","INSUFFICIENT FUNDS")))</f>
        <v/>
      </c>
      <c r="AJ245">
        <v>241</v>
      </c>
      <c r="AK245" s="6" t="str">
        <f>IF(AJ245&gt;Scenario!$B$11,"",IF(AJ$2&lt;&gt;"Ready",AJ$2,IF(AP244="OK",AN244,"INSUFFICIENT FUNDS")))</f>
        <v/>
      </c>
      <c r="AL245" s="6" t="str">
        <f>IF(AJ245&gt;Scenario!$B$11,"",IF(AJ$2&lt;&gt;"Ready",AJ$2,IF(ISNUMBER(AK245),IF(AND(AJ245&gt;=Scenario!$B$10,MOD(AJ245-Scenario!$B$10,Scenario!$B$18)=0),Scenario!$B$8,0),"INSUFFICIENT FUNDS")))</f>
        <v/>
      </c>
      <c r="AM245" s="6" t="str">
        <f>IF(AJ245&gt;Scenario!$B$11,"",IF(AJ$2&lt;&gt;"Ready",AJ$2,IF(ISNUMBER(AK245),(AK245+AL245)*(0+0+IF(Scenario!$B$13="Gross",0,0))/12+((0+0)/12+IF(AND(AJ245&gt;=Scenario!$B$10,MOD(AJ245-Scenario!$B$10,Scenario!$B$18)=0),0*0+0,0)+IF(AJ245=1,0*0+0,0)+IF(AJ245=Scenario!$B$11,0,0)),"INSUFFICIENT FUNDS")))</f>
        <v/>
      </c>
      <c r="AN245" s="6" t="str">
        <f>IF(AJ245&gt;Scenario!$B$11,"",IF(AJ$2&lt;&gt;"Ready",AJ$2,IF(ISNUMBER(AK245),IF((AK245+AL245)*(1+Scenario!$B$12/12)-AM245&lt;0,"INSUFFICIENT FUNDS",(AK245+AL245)*(1+Scenario!$B$12/12)-AM245),"INSUFFICIENT FUNDS")))</f>
        <v/>
      </c>
      <c r="AO245" s="6" t="str">
        <f>IF(AJ245&gt;Scenario!$B$11,"",IF(AJ$2&lt;&gt;"Ready",AJ$2,IF(ISNUMBER(AN245),AO244+AM245,"INSUFFICIENT FUNDS")))</f>
        <v/>
      </c>
      <c r="AP245" t="str">
        <f>IF(AJ245&gt;Scenario!$B$11,"",IF(AJ$2&lt;&gt;"Ready",AJ$2,IF(ISNUMBER(AN245),"OK","INSUFFICIENT FUNDS")))</f>
        <v/>
      </c>
    </row>
    <row r="246" spans="1:42" ht="32.1" customHeight="1" x14ac:dyDescent="0.2">
      <c r="A246">
        <v>242</v>
      </c>
      <c r="B246" s="6" t="str">
        <f>IF(A246&gt;Scenario!$B$11,"",IF(A$2&lt;&gt;"Ready",A$2,IF(G245="OK",E245,"INSUFFICIENT FUNDS")))</f>
        <v/>
      </c>
      <c r="C246" s="6" t="str">
        <f>IF(A246&gt;Scenario!$B$11,"",IF(A$2&lt;&gt;"Ready",A$2,IF(ISNUMBER(B246),IF(AND(A246&gt;=Scenario!$B$10,MOD(A246-Scenario!$B$10,Scenario!$B$18)=0),Scenario!$B$8,0),"INSUFFICIENT FUNDS")))</f>
        <v/>
      </c>
      <c r="D246" s="6" t="str">
        <f>IF(A246&gt;Scenario!$B$11,"",IF(A$2&lt;&gt;"Ready",A$2,IF(ISNUMBER(B246),(B246+C246)*(N('Option A'!$E$14)+N('Option A'!$E$15)+IF(Scenario!$B$13="Gross",N('Option A'!$E$16),0))/12+((N('Option A'!$E$12)+N('Option A'!$E$13))/12+IF(AND(A246&gt;=Scenario!$B$10,MOD(A246-Scenario!$B$10,Scenario!$B$18)=0),N('Option A'!$E$17)*N('Option A'!$E$18)+N('Option A'!$E$20),0)+IF(A246=1,N('Option A'!$E$17)*N('Option A'!$E$19)+N('Option A'!$E$21),0)+IF(A246=Scenario!$B$11,N('Option A'!$E$22),0)),"INSUFFICIENT FUNDS")))</f>
        <v/>
      </c>
      <c r="E246" s="6" t="str">
        <f>IF(A246&gt;Scenario!$B$11,"",IF(A$2&lt;&gt;"Ready",A$2,IF(ISNUMBER(B246),IF((B246+C246)*(1+Scenario!$B$12/12)-D246&lt;0,"INSUFFICIENT FUNDS",(B246+C246)*(1+Scenario!$B$12/12)-D246),"INSUFFICIENT FUNDS")))</f>
        <v/>
      </c>
      <c r="F246" s="6" t="str">
        <f>IF(A246&gt;Scenario!$B$11,"",IF(A$2&lt;&gt;"Ready",A$2,IF(ISNUMBER(E246),F245+D246,"INSUFFICIENT FUNDS")))</f>
        <v/>
      </c>
      <c r="G246" t="str">
        <f>IF(A246&gt;Scenario!$B$11,"",IF(A$2&lt;&gt;"Ready",A$2,IF(ISNUMBER(E246),"OK","INSUFFICIENT FUNDS")))</f>
        <v/>
      </c>
      <c r="H246">
        <v>242</v>
      </c>
      <c r="I246" s="6" t="str">
        <f>IF(H246&gt;Scenario!$B$11,"",IF(H$2&lt;&gt;"Ready",H$2,IF(N245="OK",L245,"INSUFFICIENT FUNDS")))</f>
        <v/>
      </c>
      <c r="J246" s="6" t="str">
        <f>IF(H246&gt;Scenario!$B$11,"",IF(H$2&lt;&gt;"Ready",H$2,IF(ISNUMBER(I246),IF(AND(H246&gt;=Scenario!$B$10,MOD(H246-Scenario!$B$10,Scenario!$B$18)=0),Scenario!$B$8,0),"INSUFFICIENT FUNDS")))</f>
        <v/>
      </c>
      <c r="K246" s="6" t="str">
        <f>IF(H246&gt;Scenario!$B$11,"",IF(H$2&lt;&gt;"Ready",H$2,IF(ISNUMBER(I246),(I246+J246)*(N('Option A'!$E$14)+N('Option A'!$E$15)+IF(Scenario!$B$13="Gross",N('Option A'!$E$16),0))/12+((0+0)/12+IF(AND(H246&gt;=Scenario!$B$10,MOD(H246-Scenario!$B$10,Scenario!$B$18)=0),N('Option A'!$E$17)*N('Option A'!$E$18)+N('Option A'!$E$20),0)+IF(H246=1,N('Option A'!$E$17)*N('Option A'!$E$19)+N('Option A'!$E$21),0)+IF(H246=Scenario!$B$11,N('Option A'!$E$22),0)),"INSUFFICIENT FUNDS")))</f>
        <v/>
      </c>
      <c r="L246" s="6" t="str">
        <f>IF(H246&gt;Scenario!$B$11,"",IF(H$2&lt;&gt;"Ready",H$2,IF(ISNUMBER(I246),IF((I246+J246)*(1+Scenario!$B$12/12)-K246&lt;0,"INSUFFICIENT FUNDS",(I246+J246)*(1+Scenario!$B$12/12)-K246),"INSUFFICIENT FUNDS")))</f>
        <v/>
      </c>
      <c r="M246" s="6" t="str">
        <f>IF(H246&gt;Scenario!$B$11,"",IF(H$2&lt;&gt;"Ready",H$2,IF(ISNUMBER(L246),M245+K246,"INSUFFICIENT FUNDS")))</f>
        <v/>
      </c>
      <c r="N246" t="str">
        <f>IF(H246&gt;Scenario!$B$11,"",IF(H$2&lt;&gt;"Ready",H$2,IF(ISNUMBER(L246),"OK","INSUFFICIENT FUNDS")))</f>
        <v/>
      </c>
      <c r="O246">
        <v>242</v>
      </c>
      <c r="P246" s="6" t="str">
        <f>IF(O246&gt;Scenario!$B$11,"",IF(O$2&lt;&gt;"Ready",O$2,IF(U245="OK",S245,"INSUFFICIENT FUNDS")))</f>
        <v/>
      </c>
      <c r="Q246" s="6" t="str">
        <f>IF(O246&gt;Scenario!$B$11,"",IF(O$2&lt;&gt;"Ready",O$2,IF(ISNUMBER(P246),IF(AND(O246&gt;=Scenario!$B$10,MOD(O246-Scenario!$B$10,Scenario!$B$18)=0),Scenario!$B$8,0),"INSUFFICIENT FUNDS")))</f>
        <v/>
      </c>
      <c r="R246" s="6" t="str">
        <f>IF(O246&gt;Scenario!$B$11,"",IF(O$2&lt;&gt;"Ready",O$2,IF(ISNUMBER(P246),(P246+Q246)*(0+N('Option A'!$E$15)+IF(Scenario!$B$13="Gross",N('Option A'!$E$16),0))/12+((N('Option A'!$E$12)+N('Option A'!$E$13))/12+IF(AND(O246&gt;=Scenario!$B$10,MOD(O246-Scenario!$B$10,Scenario!$B$18)=0),N('Option A'!$E$17)*N('Option A'!$E$18)+N('Option A'!$E$20),0)+IF(O246=1,N('Option A'!$E$17)*N('Option A'!$E$19)+N('Option A'!$E$21),0)+IF(O246=Scenario!$B$11,N('Option A'!$E$22),0)),"INSUFFICIENT FUNDS")))</f>
        <v/>
      </c>
      <c r="S246" s="6" t="str">
        <f>IF(O246&gt;Scenario!$B$11,"",IF(O$2&lt;&gt;"Ready",O$2,IF(ISNUMBER(P246),IF((P246+Q246)*(1+Scenario!$B$12/12)-R246&lt;0,"INSUFFICIENT FUNDS",(P246+Q246)*(1+Scenario!$B$12/12)-R246),"INSUFFICIENT FUNDS")))</f>
        <v/>
      </c>
      <c r="T246" s="6" t="str">
        <f>IF(O246&gt;Scenario!$B$11,"",IF(O$2&lt;&gt;"Ready",O$2,IF(ISNUMBER(S246),T245+R246,"INSUFFICIENT FUNDS")))</f>
        <v/>
      </c>
      <c r="U246" t="str">
        <f>IF(O246&gt;Scenario!$B$11,"",IF(O$2&lt;&gt;"Ready",O$2,IF(ISNUMBER(S246),"OK","INSUFFICIENT FUNDS")))</f>
        <v/>
      </c>
      <c r="V246">
        <v>242</v>
      </c>
      <c r="W246" s="6" t="str">
        <f>IF(V246&gt;Scenario!$B$11,"",IF(V$2&lt;&gt;"Ready",V$2,IF(AB245="OK",Z245,"INSUFFICIENT FUNDS")))</f>
        <v/>
      </c>
      <c r="X246" s="6" t="str">
        <f>IF(V246&gt;Scenario!$B$11,"",IF(V$2&lt;&gt;"Ready",V$2,IF(ISNUMBER(W246),IF(AND(V246&gt;=Scenario!$B$10,MOD(V246-Scenario!$B$10,Scenario!$B$18)=0),Scenario!$B$8,0),"INSUFFICIENT FUNDS")))</f>
        <v/>
      </c>
      <c r="Y246" s="6" t="str">
        <f>IF(V246&gt;Scenario!$B$11,"",IF(V$2&lt;&gt;"Ready",V$2,IF(ISNUMBER(W246),(W246+X246)*(N('Option A'!$E$14)+N('Option A'!$E$15)+IF(Scenario!$B$13="Gross",N('Option A'!$E$16),0))/12+((N('Option A'!$E$12)+N('Option A'!$E$13))/12+IF(AND(V246&gt;=Scenario!$B$10,MOD(V246-Scenario!$B$10,Scenario!$B$18)=0),0*0+0,0)+IF(V246=1,0*0+0,0)+IF(V246=Scenario!$B$11,0,0)),"INSUFFICIENT FUNDS")))</f>
        <v/>
      </c>
      <c r="Z246" s="6" t="str">
        <f>IF(V246&gt;Scenario!$B$11,"",IF(V$2&lt;&gt;"Ready",V$2,IF(ISNUMBER(W246),IF((W246+X246)*(1+Scenario!$B$12/12)-Y246&lt;0,"INSUFFICIENT FUNDS",(W246+X246)*(1+Scenario!$B$12/12)-Y246),"INSUFFICIENT FUNDS")))</f>
        <v/>
      </c>
      <c r="AA246" s="6" t="str">
        <f>IF(V246&gt;Scenario!$B$11,"",IF(V$2&lt;&gt;"Ready",V$2,IF(ISNUMBER(Z246),AA245+Y246,"INSUFFICIENT FUNDS")))</f>
        <v/>
      </c>
      <c r="AB246" t="str">
        <f>IF(V246&gt;Scenario!$B$11,"",IF(V$2&lt;&gt;"Ready",V$2,IF(ISNUMBER(Z246),"OK","INSUFFICIENT FUNDS")))</f>
        <v/>
      </c>
      <c r="AC246">
        <v>242</v>
      </c>
      <c r="AD246" s="6" t="str">
        <f>IF(AC246&gt;Scenario!$B$11,"",IF(AC$2&lt;&gt;"Ready",AC$2,IF(AI245="OK",AG245,"INSUFFICIENT FUNDS")))</f>
        <v/>
      </c>
      <c r="AE246" s="6" t="str">
        <f>IF(AC246&gt;Scenario!$B$11,"",IF(AC$2&lt;&gt;"Ready",AC$2,IF(ISNUMBER(AD246),IF(AND(AC246&gt;=Scenario!$B$10,MOD(AC246-Scenario!$B$10,Scenario!$B$18)=0),Scenario!$B$8,0),"INSUFFICIENT FUNDS")))</f>
        <v/>
      </c>
      <c r="AF246" s="6" t="str">
        <f>IF(AC246&gt;Scenario!$B$11,"",IF(AC$2&lt;&gt;"Ready",AC$2,IF(ISNUMBER(AD246),(AD246+AE246)*(N('Option A'!$E$14)+N('Option A'!$E$15)+IF(Scenario!$B$13="Gross",0,0))/12+((N('Option A'!$E$12)+N('Option A'!$E$13))/12+IF(AND(AC246&gt;=Scenario!$B$10,MOD(AC246-Scenario!$B$10,Scenario!$B$18)=0),N('Option A'!$E$17)*N('Option A'!$E$18)+N('Option A'!$E$20),0)+IF(AC246=1,N('Option A'!$E$17)*N('Option A'!$E$19)+N('Option A'!$E$21),0)+IF(AC246=Scenario!$B$11,N('Option A'!$E$22),0)),"INSUFFICIENT FUNDS")))</f>
        <v/>
      </c>
      <c r="AG246" s="6" t="str">
        <f>IF(AC246&gt;Scenario!$B$11,"",IF(AC$2&lt;&gt;"Ready",AC$2,IF(ISNUMBER(AD246),IF((AD246+AE246)*(1+Scenario!$B$12/12)-AF246&lt;0,"INSUFFICIENT FUNDS",(AD246+AE246)*(1+Scenario!$B$12/12)-AF246),"INSUFFICIENT FUNDS")))</f>
        <v/>
      </c>
      <c r="AH246" s="6" t="str">
        <f>IF(AC246&gt;Scenario!$B$11,"",IF(AC$2&lt;&gt;"Ready",AC$2,IF(ISNUMBER(AG246),AH245+AF246,"INSUFFICIENT FUNDS")))</f>
        <v/>
      </c>
      <c r="AI246" t="str">
        <f>IF(AC246&gt;Scenario!$B$11,"",IF(AC$2&lt;&gt;"Ready",AC$2,IF(ISNUMBER(AG246),"OK","INSUFFICIENT FUNDS")))</f>
        <v/>
      </c>
      <c r="AJ246">
        <v>242</v>
      </c>
      <c r="AK246" s="6" t="str">
        <f>IF(AJ246&gt;Scenario!$B$11,"",IF(AJ$2&lt;&gt;"Ready",AJ$2,IF(AP245="OK",AN245,"INSUFFICIENT FUNDS")))</f>
        <v/>
      </c>
      <c r="AL246" s="6" t="str">
        <f>IF(AJ246&gt;Scenario!$B$11,"",IF(AJ$2&lt;&gt;"Ready",AJ$2,IF(ISNUMBER(AK246),IF(AND(AJ246&gt;=Scenario!$B$10,MOD(AJ246-Scenario!$B$10,Scenario!$B$18)=0),Scenario!$B$8,0),"INSUFFICIENT FUNDS")))</f>
        <v/>
      </c>
      <c r="AM246" s="6" t="str">
        <f>IF(AJ246&gt;Scenario!$B$11,"",IF(AJ$2&lt;&gt;"Ready",AJ$2,IF(ISNUMBER(AK246),(AK246+AL246)*(0+0+IF(Scenario!$B$13="Gross",0,0))/12+((0+0)/12+IF(AND(AJ246&gt;=Scenario!$B$10,MOD(AJ246-Scenario!$B$10,Scenario!$B$18)=0),0*0+0,0)+IF(AJ246=1,0*0+0,0)+IF(AJ246=Scenario!$B$11,0,0)),"INSUFFICIENT FUNDS")))</f>
        <v/>
      </c>
      <c r="AN246" s="6" t="str">
        <f>IF(AJ246&gt;Scenario!$B$11,"",IF(AJ$2&lt;&gt;"Ready",AJ$2,IF(ISNUMBER(AK246),IF((AK246+AL246)*(1+Scenario!$B$12/12)-AM246&lt;0,"INSUFFICIENT FUNDS",(AK246+AL246)*(1+Scenario!$B$12/12)-AM246),"INSUFFICIENT FUNDS")))</f>
        <v/>
      </c>
      <c r="AO246" s="6" t="str">
        <f>IF(AJ246&gt;Scenario!$B$11,"",IF(AJ$2&lt;&gt;"Ready",AJ$2,IF(ISNUMBER(AN246),AO245+AM246,"INSUFFICIENT FUNDS")))</f>
        <v/>
      </c>
      <c r="AP246" t="str">
        <f>IF(AJ246&gt;Scenario!$B$11,"",IF(AJ$2&lt;&gt;"Ready",AJ$2,IF(ISNUMBER(AN246),"OK","INSUFFICIENT FUNDS")))</f>
        <v/>
      </c>
    </row>
    <row r="247" spans="1:42" ht="32.1" customHeight="1" x14ac:dyDescent="0.2">
      <c r="A247">
        <v>243</v>
      </c>
      <c r="B247" s="6" t="str">
        <f>IF(A247&gt;Scenario!$B$11,"",IF(A$2&lt;&gt;"Ready",A$2,IF(G246="OK",E246,"INSUFFICIENT FUNDS")))</f>
        <v/>
      </c>
      <c r="C247" s="6" t="str">
        <f>IF(A247&gt;Scenario!$B$11,"",IF(A$2&lt;&gt;"Ready",A$2,IF(ISNUMBER(B247),IF(AND(A247&gt;=Scenario!$B$10,MOD(A247-Scenario!$B$10,Scenario!$B$18)=0),Scenario!$B$8,0),"INSUFFICIENT FUNDS")))</f>
        <v/>
      </c>
      <c r="D247" s="6" t="str">
        <f>IF(A247&gt;Scenario!$B$11,"",IF(A$2&lt;&gt;"Ready",A$2,IF(ISNUMBER(B247),(B247+C247)*(N('Option A'!$E$14)+N('Option A'!$E$15)+IF(Scenario!$B$13="Gross",N('Option A'!$E$16),0))/12+((N('Option A'!$E$12)+N('Option A'!$E$13))/12+IF(AND(A247&gt;=Scenario!$B$10,MOD(A247-Scenario!$B$10,Scenario!$B$18)=0),N('Option A'!$E$17)*N('Option A'!$E$18)+N('Option A'!$E$20),0)+IF(A247=1,N('Option A'!$E$17)*N('Option A'!$E$19)+N('Option A'!$E$21),0)+IF(A247=Scenario!$B$11,N('Option A'!$E$22),0)),"INSUFFICIENT FUNDS")))</f>
        <v/>
      </c>
      <c r="E247" s="6" t="str">
        <f>IF(A247&gt;Scenario!$B$11,"",IF(A$2&lt;&gt;"Ready",A$2,IF(ISNUMBER(B247),IF((B247+C247)*(1+Scenario!$B$12/12)-D247&lt;0,"INSUFFICIENT FUNDS",(B247+C247)*(1+Scenario!$B$12/12)-D247),"INSUFFICIENT FUNDS")))</f>
        <v/>
      </c>
      <c r="F247" s="6" t="str">
        <f>IF(A247&gt;Scenario!$B$11,"",IF(A$2&lt;&gt;"Ready",A$2,IF(ISNUMBER(E247),F246+D247,"INSUFFICIENT FUNDS")))</f>
        <v/>
      </c>
      <c r="G247" t="str">
        <f>IF(A247&gt;Scenario!$B$11,"",IF(A$2&lt;&gt;"Ready",A$2,IF(ISNUMBER(E247),"OK","INSUFFICIENT FUNDS")))</f>
        <v/>
      </c>
      <c r="H247">
        <v>243</v>
      </c>
      <c r="I247" s="6" t="str">
        <f>IF(H247&gt;Scenario!$B$11,"",IF(H$2&lt;&gt;"Ready",H$2,IF(N246="OK",L246,"INSUFFICIENT FUNDS")))</f>
        <v/>
      </c>
      <c r="J247" s="6" t="str">
        <f>IF(H247&gt;Scenario!$B$11,"",IF(H$2&lt;&gt;"Ready",H$2,IF(ISNUMBER(I247),IF(AND(H247&gt;=Scenario!$B$10,MOD(H247-Scenario!$B$10,Scenario!$B$18)=0),Scenario!$B$8,0),"INSUFFICIENT FUNDS")))</f>
        <v/>
      </c>
      <c r="K247" s="6" t="str">
        <f>IF(H247&gt;Scenario!$B$11,"",IF(H$2&lt;&gt;"Ready",H$2,IF(ISNUMBER(I247),(I247+J247)*(N('Option A'!$E$14)+N('Option A'!$E$15)+IF(Scenario!$B$13="Gross",N('Option A'!$E$16),0))/12+((0+0)/12+IF(AND(H247&gt;=Scenario!$B$10,MOD(H247-Scenario!$B$10,Scenario!$B$18)=0),N('Option A'!$E$17)*N('Option A'!$E$18)+N('Option A'!$E$20),0)+IF(H247=1,N('Option A'!$E$17)*N('Option A'!$E$19)+N('Option A'!$E$21),0)+IF(H247=Scenario!$B$11,N('Option A'!$E$22),0)),"INSUFFICIENT FUNDS")))</f>
        <v/>
      </c>
      <c r="L247" s="6" t="str">
        <f>IF(H247&gt;Scenario!$B$11,"",IF(H$2&lt;&gt;"Ready",H$2,IF(ISNUMBER(I247),IF((I247+J247)*(1+Scenario!$B$12/12)-K247&lt;0,"INSUFFICIENT FUNDS",(I247+J247)*(1+Scenario!$B$12/12)-K247),"INSUFFICIENT FUNDS")))</f>
        <v/>
      </c>
      <c r="M247" s="6" t="str">
        <f>IF(H247&gt;Scenario!$B$11,"",IF(H$2&lt;&gt;"Ready",H$2,IF(ISNUMBER(L247),M246+K247,"INSUFFICIENT FUNDS")))</f>
        <v/>
      </c>
      <c r="N247" t="str">
        <f>IF(H247&gt;Scenario!$B$11,"",IF(H$2&lt;&gt;"Ready",H$2,IF(ISNUMBER(L247),"OK","INSUFFICIENT FUNDS")))</f>
        <v/>
      </c>
      <c r="O247">
        <v>243</v>
      </c>
      <c r="P247" s="6" t="str">
        <f>IF(O247&gt;Scenario!$B$11,"",IF(O$2&lt;&gt;"Ready",O$2,IF(U246="OK",S246,"INSUFFICIENT FUNDS")))</f>
        <v/>
      </c>
      <c r="Q247" s="6" t="str">
        <f>IF(O247&gt;Scenario!$B$11,"",IF(O$2&lt;&gt;"Ready",O$2,IF(ISNUMBER(P247),IF(AND(O247&gt;=Scenario!$B$10,MOD(O247-Scenario!$B$10,Scenario!$B$18)=0),Scenario!$B$8,0),"INSUFFICIENT FUNDS")))</f>
        <v/>
      </c>
      <c r="R247" s="6" t="str">
        <f>IF(O247&gt;Scenario!$B$11,"",IF(O$2&lt;&gt;"Ready",O$2,IF(ISNUMBER(P247),(P247+Q247)*(0+N('Option A'!$E$15)+IF(Scenario!$B$13="Gross",N('Option A'!$E$16),0))/12+((N('Option A'!$E$12)+N('Option A'!$E$13))/12+IF(AND(O247&gt;=Scenario!$B$10,MOD(O247-Scenario!$B$10,Scenario!$B$18)=0),N('Option A'!$E$17)*N('Option A'!$E$18)+N('Option A'!$E$20),0)+IF(O247=1,N('Option A'!$E$17)*N('Option A'!$E$19)+N('Option A'!$E$21),0)+IF(O247=Scenario!$B$11,N('Option A'!$E$22),0)),"INSUFFICIENT FUNDS")))</f>
        <v/>
      </c>
      <c r="S247" s="6" t="str">
        <f>IF(O247&gt;Scenario!$B$11,"",IF(O$2&lt;&gt;"Ready",O$2,IF(ISNUMBER(P247),IF((P247+Q247)*(1+Scenario!$B$12/12)-R247&lt;0,"INSUFFICIENT FUNDS",(P247+Q247)*(1+Scenario!$B$12/12)-R247),"INSUFFICIENT FUNDS")))</f>
        <v/>
      </c>
      <c r="T247" s="6" t="str">
        <f>IF(O247&gt;Scenario!$B$11,"",IF(O$2&lt;&gt;"Ready",O$2,IF(ISNUMBER(S247),T246+R247,"INSUFFICIENT FUNDS")))</f>
        <v/>
      </c>
      <c r="U247" t="str">
        <f>IF(O247&gt;Scenario!$B$11,"",IF(O$2&lt;&gt;"Ready",O$2,IF(ISNUMBER(S247),"OK","INSUFFICIENT FUNDS")))</f>
        <v/>
      </c>
      <c r="V247">
        <v>243</v>
      </c>
      <c r="W247" s="6" t="str">
        <f>IF(V247&gt;Scenario!$B$11,"",IF(V$2&lt;&gt;"Ready",V$2,IF(AB246="OK",Z246,"INSUFFICIENT FUNDS")))</f>
        <v/>
      </c>
      <c r="X247" s="6" t="str">
        <f>IF(V247&gt;Scenario!$B$11,"",IF(V$2&lt;&gt;"Ready",V$2,IF(ISNUMBER(W247),IF(AND(V247&gt;=Scenario!$B$10,MOD(V247-Scenario!$B$10,Scenario!$B$18)=0),Scenario!$B$8,0),"INSUFFICIENT FUNDS")))</f>
        <v/>
      </c>
      <c r="Y247" s="6" t="str">
        <f>IF(V247&gt;Scenario!$B$11,"",IF(V$2&lt;&gt;"Ready",V$2,IF(ISNUMBER(W247),(W247+X247)*(N('Option A'!$E$14)+N('Option A'!$E$15)+IF(Scenario!$B$13="Gross",N('Option A'!$E$16),0))/12+((N('Option A'!$E$12)+N('Option A'!$E$13))/12+IF(AND(V247&gt;=Scenario!$B$10,MOD(V247-Scenario!$B$10,Scenario!$B$18)=0),0*0+0,0)+IF(V247=1,0*0+0,0)+IF(V247=Scenario!$B$11,0,0)),"INSUFFICIENT FUNDS")))</f>
        <v/>
      </c>
      <c r="Z247" s="6" t="str">
        <f>IF(V247&gt;Scenario!$B$11,"",IF(V$2&lt;&gt;"Ready",V$2,IF(ISNUMBER(W247),IF((W247+X247)*(1+Scenario!$B$12/12)-Y247&lt;0,"INSUFFICIENT FUNDS",(W247+X247)*(1+Scenario!$B$12/12)-Y247),"INSUFFICIENT FUNDS")))</f>
        <v/>
      </c>
      <c r="AA247" s="6" t="str">
        <f>IF(V247&gt;Scenario!$B$11,"",IF(V$2&lt;&gt;"Ready",V$2,IF(ISNUMBER(Z247),AA246+Y247,"INSUFFICIENT FUNDS")))</f>
        <v/>
      </c>
      <c r="AB247" t="str">
        <f>IF(V247&gt;Scenario!$B$11,"",IF(V$2&lt;&gt;"Ready",V$2,IF(ISNUMBER(Z247),"OK","INSUFFICIENT FUNDS")))</f>
        <v/>
      </c>
      <c r="AC247">
        <v>243</v>
      </c>
      <c r="AD247" s="6" t="str">
        <f>IF(AC247&gt;Scenario!$B$11,"",IF(AC$2&lt;&gt;"Ready",AC$2,IF(AI246="OK",AG246,"INSUFFICIENT FUNDS")))</f>
        <v/>
      </c>
      <c r="AE247" s="6" t="str">
        <f>IF(AC247&gt;Scenario!$B$11,"",IF(AC$2&lt;&gt;"Ready",AC$2,IF(ISNUMBER(AD247),IF(AND(AC247&gt;=Scenario!$B$10,MOD(AC247-Scenario!$B$10,Scenario!$B$18)=0),Scenario!$B$8,0),"INSUFFICIENT FUNDS")))</f>
        <v/>
      </c>
      <c r="AF247" s="6" t="str">
        <f>IF(AC247&gt;Scenario!$B$11,"",IF(AC$2&lt;&gt;"Ready",AC$2,IF(ISNUMBER(AD247),(AD247+AE247)*(N('Option A'!$E$14)+N('Option A'!$E$15)+IF(Scenario!$B$13="Gross",0,0))/12+((N('Option A'!$E$12)+N('Option A'!$E$13))/12+IF(AND(AC247&gt;=Scenario!$B$10,MOD(AC247-Scenario!$B$10,Scenario!$B$18)=0),N('Option A'!$E$17)*N('Option A'!$E$18)+N('Option A'!$E$20),0)+IF(AC247=1,N('Option A'!$E$17)*N('Option A'!$E$19)+N('Option A'!$E$21),0)+IF(AC247=Scenario!$B$11,N('Option A'!$E$22),0)),"INSUFFICIENT FUNDS")))</f>
        <v/>
      </c>
      <c r="AG247" s="6" t="str">
        <f>IF(AC247&gt;Scenario!$B$11,"",IF(AC$2&lt;&gt;"Ready",AC$2,IF(ISNUMBER(AD247),IF((AD247+AE247)*(1+Scenario!$B$12/12)-AF247&lt;0,"INSUFFICIENT FUNDS",(AD247+AE247)*(1+Scenario!$B$12/12)-AF247),"INSUFFICIENT FUNDS")))</f>
        <v/>
      </c>
      <c r="AH247" s="6" t="str">
        <f>IF(AC247&gt;Scenario!$B$11,"",IF(AC$2&lt;&gt;"Ready",AC$2,IF(ISNUMBER(AG247),AH246+AF247,"INSUFFICIENT FUNDS")))</f>
        <v/>
      </c>
      <c r="AI247" t="str">
        <f>IF(AC247&gt;Scenario!$B$11,"",IF(AC$2&lt;&gt;"Ready",AC$2,IF(ISNUMBER(AG247),"OK","INSUFFICIENT FUNDS")))</f>
        <v/>
      </c>
      <c r="AJ247">
        <v>243</v>
      </c>
      <c r="AK247" s="6" t="str">
        <f>IF(AJ247&gt;Scenario!$B$11,"",IF(AJ$2&lt;&gt;"Ready",AJ$2,IF(AP246="OK",AN246,"INSUFFICIENT FUNDS")))</f>
        <v/>
      </c>
      <c r="AL247" s="6" t="str">
        <f>IF(AJ247&gt;Scenario!$B$11,"",IF(AJ$2&lt;&gt;"Ready",AJ$2,IF(ISNUMBER(AK247),IF(AND(AJ247&gt;=Scenario!$B$10,MOD(AJ247-Scenario!$B$10,Scenario!$B$18)=0),Scenario!$B$8,0),"INSUFFICIENT FUNDS")))</f>
        <v/>
      </c>
      <c r="AM247" s="6" t="str">
        <f>IF(AJ247&gt;Scenario!$B$11,"",IF(AJ$2&lt;&gt;"Ready",AJ$2,IF(ISNUMBER(AK247),(AK247+AL247)*(0+0+IF(Scenario!$B$13="Gross",0,0))/12+((0+0)/12+IF(AND(AJ247&gt;=Scenario!$B$10,MOD(AJ247-Scenario!$B$10,Scenario!$B$18)=0),0*0+0,0)+IF(AJ247=1,0*0+0,0)+IF(AJ247=Scenario!$B$11,0,0)),"INSUFFICIENT FUNDS")))</f>
        <v/>
      </c>
      <c r="AN247" s="6" t="str">
        <f>IF(AJ247&gt;Scenario!$B$11,"",IF(AJ$2&lt;&gt;"Ready",AJ$2,IF(ISNUMBER(AK247),IF((AK247+AL247)*(1+Scenario!$B$12/12)-AM247&lt;0,"INSUFFICIENT FUNDS",(AK247+AL247)*(1+Scenario!$B$12/12)-AM247),"INSUFFICIENT FUNDS")))</f>
        <v/>
      </c>
      <c r="AO247" s="6" t="str">
        <f>IF(AJ247&gt;Scenario!$B$11,"",IF(AJ$2&lt;&gt;"Ready",AJ$2,IF(ISNUMBER(AN247),AO246+AM247,"INSUFFICIENT FUNDS")))</f>
        <v/>
      </c>
      <c r="AP247" t="str">
        <f>IF(AJ247&gt;Scenario!$B$11,"",IF(AJ$2&lt;&gt;"Ready",AJ$2,IF(ISNUMBER(AN247),"OK","INSUFFICIENT FUNDS")))</f>
        <v/>
      </c>
    </row>
    <row r="248" spans="1:42" ht="32.1" customHeight="1" x14ac:dyDescent="0.2">
      <c r="A248">
        <v>244</v>
      </c>
      <c r="B248" s="6" t="str">
        <f>IF(A248&gt;Scenario!$B$11,"",IF(A$2&lt;&gt;"Ready",A$2,IF(G247="OK",E247,"INSUFFICIENT FUNDS")))</f>
        <v/>
      </c>
      <c r="C248" s="6" t="str">
        <f>IF(A248&gt;Scenario!$B$11,"",IF(A$2&lt;&gt;"Ready",A$2,IF(ISNUMBER(B248),IF(AND(A248&gt;=Scenario!$B$10,MOD(A248-Scenario!$B$10,Scenario!$B$18)=0),Scenario!$B$8,0),"INSUFFICIENT FUNDS")))</f>
        <v/>
      </c>
      <c r="D248" s="6" t="str">
        <f>IF(A248&gt;Scenario!$B$11,"",IF(A$2&lt;&gt;"Ready",A$2,IF(ISNUMBER(B248),(B248+C248)*(N('Option A'!$E$14)+N('Option A'!$E$15)+IF(Scenario!$B$13="Gross",N('Option A'!$E$16),0))/12+((N('Option A'!$E$12)+N('Option A'!$E$13))/12+IF(AND(A248&gt;=Scenario!$B$10,MOD(A248-Scenario!$B$10,Scenario!$B$18)=0),N('Option A'!$E$17)*N('Option A'!$E$18)+N('Option A'!$E$20),0)+IF(A248=1,N('Option A'!$E$17)*N('Option A'!$E$19)+N('Option A'!$E$21),0)+IF(A248=Scenario!$B$11,N('Option A'!$E$22),0)),"INSUFFICIENT FUNDS")))</f>
        <v/>
      </c>
      <c r="E248" s="6" t="str">
        <f>IF(A248&gt;Scenario!$B$11,"",IF(A$2&lt;&gt;"Ready",A$2,IF(ISNUMBER(B248),IF((B248+C248)*(1+Scenario!$B$12/12)-D248&lt;0,"INSUFFICIENT FUNDS",(B248+C248)*(1+Scenario!$B$12/12)-D248),"INSUFFICIENT FUNDS")))</f>
        <v/>
      </c>
      <c r="F248" s="6" t="str">
        <f>IF(A248&gt;Scenario!$B$11,"",IF(A$2&lt;&gt;"Ready",A$2,IF(ISNUMBER(E248),F247+D248,"INSUFFICIENT FUNDS")))</f>
        <v/>
      </c>
      <c r="G248" t="str">
        <f>IF(A248&gt;Scenario!$B$11,"",IF(A$2&lt;&gt;"Ready",A$2,IF(ISNUMBER(E248),"OK","INSUFFICIENT FUNDS")))</f>
        <v/>
      </c>
      <c r="H248">
        <v>244</v>
      </c>
      <c r="I248" s="6" t="str">
        <f>IF(H248&gt;Scenario!$B$11,"",IF(H$2&lt;&gt;"Ready",H$2,IF(N247="OK",L247,"INSUFFICIENT FUNDS")))</f>
        <v/>
      </c>
      <c r="J248" s="6" t="str">
        <f>IF(H248&gt;Scenario!$B$11,"",IF(H$2&lt;&gt;"Ready",H$2,IF(ISNUMBER(I248),IF(AND(H248&gt;=Scenario!$B$10,MOD(H248-Scenario!$B$10,Scenario!$B$18)=0),Scenario!$B$8,0),"INSUFFICIENT FUNDS")))</f>
        <v/>
      </c>
      <c r="K248" s="6" t="str">
        <f>IF(H248&gt;Scenario!$B$11,"",IF(H$2&lt;&gt;"Ready",H$2,IF(ISNUMBER(I248),(I248+J248)*(N('Option A'!$E$14)+N('Option A'!$E$15)+IF(Scenario!$B$13="Gross",N('Option A'!$E$16),0))/12+((0+0)/12+IF(AND(H248&gt;=Scenario!$B$10,MOD(H248-Scenario!$B$10,Scenario!$B$18)=0),N('Option A'!$E$17)*N('Option A'!$E$18)+N('Option A'!$E$20),0)+IF(H248=1,N('Option A'!$E$17)*N('Option A'!$E$19)+N('Option A'!$E$21),0)+IF(H248=Scenario!$B$11,N('Option A'!$E$22),0)),"INSUFFICIENT FUNDS")))</f>
        <v/>
      </c>
      <c r="L248" s="6" t="str">
        <f>IF(H248&gt;Scenario!$B$11,"",IF(H$2&lt;&gt;"Ready",H$2,IF(ISNUMBER(I248),IF((I248+J248)*(1+Scenario!$B$12/12)-K248&lt;0,"INSUFFICIENT FUNDS",(I248+J248)*(1+Scenario!$B$12/12)-K248),"INSUFFICIENT FUNDS")))</f>
        <v/>
      </c>
      <c r="M248" s="6" t="str">
        <f>IF(H248&gt;Scenario!$B$11,"",IF(H$2&lt;&gt;"Ready",H$2,IF(ISNUMBER(L248),M247+K248,"INSUFFICIENT FUNDS")))</f>
        <v/>
      </c>
      <c r="N248" t="str">
        <f>IF(H248&gt;Scenario!$B$11,"",IF(H$2&lt;&gt;"Ready",H$2,IF(ISNUMBER(L248),"OK","INSUFFICIENT FUNDS")))</f>
        <v/>
      </c>
      <c r="O248">
        <v>244</v>
      </c>
      <c r="P248" s="6" t="str">
        <f>IF(O248&gt;Scenario!$B$11,"",IF(O$2&lt;&gt;"Ready",O$2,IF(U247="OK",S247,"INSUFFICIENT FUNDS")))</f>
        <v/>
      </c>
      <c r="Q248" s="6" t="str">
        <f>IF(O248&gt;Scenario!$B$11,"",IF(O$2&lt;&gt;"Ready",O$2,IF(ISNUMBER(P248),IF(AND(O248&gt;=Scenario!$B$10,MOD(O248-Scenario!$B$10,Scenario!$B$18)=0),Scenario!$B$8,0),"INSUFFICIENT FUNDS")))</f>
        <v/>
      </c>
      <c r="R248" s="6" t="str">
        <f>IF(O248&gt;Scenario!$B$11,"",IF(O$2&lt;&gt;"Ready",O$2,IF(ISNUMBER(P248),(P248+Q248)*(0+N('Option A'!$E$15)+IF(Scenario!$B$13="Gross",N('Option A'!$E$16),0))/12+((N('Option A'!$E$12)+N('Option A'!$E$13))/12+IF(AND(O248&gt;=Scenario!$B$10,MOD(O248-Scenario!$B$10,Scenario!$B$18)=0),N('Option A'!$E$17)*N('Option A'!$E$18)+N('Option A'!$E$20),0)+IF(O248=1,N('Option A'!$E$17)*N('Option A'!$E$19)+N('Option A'!$E$21),0)+IF(O248=Scenario!$B$11,N('Option A'!$E$22),0)),"INSUFFICIENT FUNDS")))</f>
        <v/>
      </c>
      <c r="S248" s="6" t="str">
        <f>IF(O248&gt;Scenario!$B$11,"",IF(O$2&lt;&gt;"Ready",O$2,IF(ISNUMBER(P248),IF((P248+Q248)*(1+Scenario!$B$12/12)-R248&lt;0,"INSUFFICIENT FUNDS",(P248+Q248)*(1+Scenario!$B$12/12)-R248),"INSUFFICIENT FUNDS")))</f>
        <v/>
      </c>
      <c r="T248" s="6" t="str">
        <f>IF(O248&gt;Scenario!$B$11,"",IF(O$2&lt;&gt;"Ready",O$2,IF(ISNUMBER(S248),T247+R248,"INSUFFICIENT FUNDS")))</f>
        <v/>
      </c>
      <c r="U248" t="str">
        <f>IF(O248&gt;Scenario!$B$11,"",IF(O$2&lt;&gt;"Ready",O$2,IF(ISNUMBER(S248),"OK","INSUFFICIENT FUNDS")))</f>
        <v/>
      </c>
      <c r="V248">
        <v>244</v>
      </c>
      <c r="W248" s="6" t="str">
        <f>IF(V248&gt;Scenario!$B$11,"",IF(V$2&lt;&gt;"Ready",V$2,IF(AB247="OK",Z247,"INSUFFICIENT FUNDS")))</f>
        <v/>
      </c>
      <c r="X248" s="6" t="str">
        <f>IF(V248&gt;Scenario!$B$11,"",IF(V$2&lt;&gt;"Ready",V$2,IF(ISNUMBER(W248),IF(AND(V248&gt;=Scenario!$B$10,MOD(V248-Scenario!$B$10,Scenario!$B$18)=0),Scenario!$B$8,0),"INSUFFICIENT FUNDS")))</f>
        <v/>
      </c>
      <c r="Y248" s="6" t="str">
        <f>IF(V248&gt;Scenario!$B$11,"",IF(V$2&lt;&gt;"Ready",V$2,IF(ISNUMBER(W248),(W248+X248)*(N('Option A'!$E$14)+N('Option A'!$E$15)+IF(Scenario!$B$13="Gross",N('Option A'!$E$16),0))/12+((N('Option A'!$E$12)+N('Option A'!$E$13))/12+IF(AND(V248&gt;=Scenario!$B$10,MOD(V248-Scenario!$B$10,Scenario!$B$18)=0),0*0+0,0)+IF(V248=1,0*0+0,0)+IF(V248=Scenario!$B$11,0,0)),"INSUFFICIENT FUNDS")))</f>
        <v/>
      </c>
      <c r="Z248" s="6" t="str">
        <f>IF(V248&gt;Scenario!$B$11,"",IF(V$2&lt;&gt;"Ready",V$2,IF(ISNUMBER(W248),IF((W248+X248)*(1+Scenario!$B$12/12)-Y248&lt;0,"INSUFFICIENT FUNDS",(W248+X248)*(1+Scenario!$B$12/12)-Y248),"INSUFFICIENT FUNDS")))</f>
        <v/>
      </c>
      <c r="AA248" s="6" t="str">
        <f>IF(V248&gt;Scenario!$B$11,"",IF(V$2&lt;&gt;"Ready",V$2,IF(ISNUMBER(Z248),AA247+Y248,"INSUFFICIENT FUNDS")))</f>
        <v/>
      </c>
      <c r="AB248" t="str">
        <f>IF(V248&gt;Scenario!$B$11,"",IF(V$2&lt;&gt;"Ready",V$2,IF(ISNUMBER(Z248),"OK","INSUFFICIENT FUNDS")))</f>
        <v/>
      </c>
      <c r="AC248">
        <v>244</v>
      </c>
      <c r="AD248" s="6" t="str">
        <f>IF(AC248&gt;Scenario!$B$11,"",IF(AC$2&lt;&gt;"Ready",AC$2,IF(AI247="OK",AG247,"INSUFFICIENT FUNDS")))</f>
        <v/>
      </c>
      <c r="AE248" s="6" t="str">
        <f>IF(AC248&gt;Scenario!$B$11,"",IF(AC$2&lt;&gt;"Ready",AC$2,IF(ISNUMBER(AD248),IF(AND(AC248&gt;=Scenario!$B$10,MOD(AC248-Scenario!$B$10,Scenario!$B$18)=0),Scenario!$B$8,0),"INSUFFICIENT FUNDS")))</f>
        <v/>
      </c>
      <c r="AF248" s="6" t="str">
        <f>IF(AC248&gt;Scenario!$B$11,"",IF(AC$2&lt;&gt;"Ready",AC$2,IF(ISNUMBER(AD248),(AD248+AE248)*(N('Option A'!$E$14)+N('Option A'!$E$15)+IF(Scenario!$B$13="Gross",0,0))/12+((N('Option A'!$E$12)+N('Option A'!$E$13))/12+IF(AND(AC248&gt;=Scenario!$B$10,MOD(AC248-Scenario!$B$10,Scenario!$B$18)=0),N('Option A'!$E$17)*N('Option A'!$E$18)+N('Option A'!$E$20),0)+IF(AC248=1,N('Option A'!$E$17)*N('Option A'!$E$19)+N('Option A'!$E$21),0)+IF(AC248=Scenario!$B$11,N('Option A'!$E$22),0)),"INSUFFICIENT FUNDS")))</f>
        <v/>
      </c>
      <c r="AG248" s="6" t="str">
        <f>IF(AC248&gt;Scenario!$B$11,"",IF(AC$2&lt;&gt;"Ready",AC$2,IF(ISNUMBER(AD248),IF((AD248+AE248)*(1+Scenario!$B$12/12)-AF248&lt;0,"INSUFFICIENT FUNDS",(AD248+AE248)*(1+Scenario!$B$12/12)-AF248),"INSUFFICIENT FUNDS")))</f>
        <v/>
      </c>
      <c r="AH248" s="6" t="str">
        <f>IF(AC248&gt;Scenario!$B$11,"",IF(AC$2&lt;&gt;"Ready",AC$2,IF(ISNUMBER(AG248),AH247+AF248,"INSUFFICIENT FUNDS")))</f>
        <v/>
      </c>
      <c r="AI248" t="str">
        <f>IF(AC248&gt;Scenario!$B$11,"",IF(AC$2&lt;&gt;"Ready",AC$2,IF(ISNUMBER(AG248),"OK","INSUFFICIENT FUNDS")))</f>
        <v/>
      </c>
      <c r="AJ248">
        <v>244</v>
      </c>
      <c r="AK248" s="6" t="str">
        <f>IF(AJ248&gt;Scenario!$B$11,"",IF(AJ$2&lt;&gt;"Ready",AJ$2,IF(AP247="OK",AN247,"INSUFFICIENT FUNDS")))</f>
        <v/>
      </c>
      <c r="AL248" s="6" t="str">
        <f>IF(AJ248&gt;Scenario!$B$11,"",IF(AJ$2&lt;&gt;"Ready",AJ$2,IF(ISNUMBER(AK248),IF(AND(AJ248&gt;=Scenario!$B$10,MOD(AJ248-Scenario!$B$10,Scenario!$B$18)=0),Scenario!$B$8,0),"INSUFFICIENT FUNDS")))</f>
        <v/>
      </c>
      <c r="AM248" s="6" t="str">
        <f>IF(AJ248&gt;Scenario!$B$11,"",IF(AJ$2&lt;&gt;"Ready",AJ$2,IF(ISNUMBER(AK248),(AK248+AL248)*(0+0+IF(Scenario!$B$13="Gross",0,0))/12+((0+0)/12+IF(AND(AJ248&gt;=Scenario!$B$10,MOD(AJ248-Scenario!$B$10,Scenario!$B$18)=0),0*0+0,0)+IF(AJ248=1,0*0+0,0)+IF(AJ248=Scenario!$B$11,0,0)),"INSUFFICIENT FUNDS")))</f>
        <v/>
      </c>
      <c r="AN248" s="6" t="str">
        <f>IF(AJ248&gt;Scenario!$B$11,"",IF(AJ$2&lt;&gt;"Ready",AJ$2,IF(ISNUMBER(AK248),IF((AK248+AL248)*(1+Scenario!$B$12/12)-AM248&lt;0,"INSUFFICIENT FUNDS",(AK248+AL248)*(1+Scenario!$B$12/12)-AM248),"INSUFFICIENT FUNDS")))</f>
        <v/>
      </c>
      <c r="AO248" s="6" t="str">
        <f>IF(AJ248&gt;Scenario!$B$11,"",IF(AJ$2&lt;&gt;"Ready",AJ$2,IF(ISNUMBER(AN248),AO247+AM248,"INSUFFICIENT FUNDS")))</f>
        <v/>
      </c>
      <c r="AP248" t="str">
        <f>IF(AJ248&gt;Scenario!$B$11,"",IF(AJ$2&lt;&gt;"Ready",AJ$2,IF(ISNUMBER(AN248),"OK","INSUFFICIENT FUNDS")))</f>
        <v/>
      </c>
    </row>
    <row r="249" spans="1:42" ht="32.1" customHeight="1" x14ac:dyDescent="0.2">
      <c r="A249">
        <v>245</v>
      </c>
      <c r="B249" s="6" t="str">
        <f>IF(A249&gt;Scenario!$B$11,"",IF(A$2&lt;&gt;"Ready",A$2,IF(G248="OK",E248,"INSUFFICIENT FUNDS")))</f>
        <v/>
      </c>
      <c r="C249" s="6" t="str">
        <f>IF(A249&gt;Scenario!$B$11,"",IF(A$2&lt;&gt;"Ready",A$2,IF(ISNUMBER(B249),IF(AND(A249&gt;=Scenario!$B$10,MOD(A249-Scenario!$B$10,Scenario!$B$18)=0),Scenario!$B$8,0),"INSUFFICIENT FUNDS")))</f>
        <v/>
      </c>
      <c r="D249" s="6" t="str">
        <f>IF(A249&gt;Scenario!$B$11,"",IF(A$2&lt;&gt;"Ready",A$2,IF(ISNUMBER(B249),(B249+C249)*(N('Option A'!$E$14)+N('Option A'!$E$15)+IF(Scenario!$B$13="Gross",N('Option A'!$E$16),0))/12+((N('Option A'!$E$12)+N('Option A'!$E$13))/12+IF(AND(A249&gt;=Scenario!$B$10,MOD(A249-Scenario!$B$10,Scenario!$B$18)=0),N('Option A'!$E$17)*N('Option A'!$E$18)+N('Option A'!$E$20),0)+IF(A249=1,N('Option A'!$E$17)*N('Option A'!$E$19)+N('Option A'!$E$21),0)+IF(A249=Scenario!$B$11,N('Option A'!$E$22),0)),"INSUFFICIENT FUNDS")))</f>
        <v/>
      </c>
      <c r="E249" s="6" t="str">
        <f>IF(A249&gt;Scenario!$B$11,"",IF(A$2&lt;&gt;"Ready",A$2,IF(ISNUMBER(B249),IF((B249+C249)*(1+Scenario!$B$12/12)-D249&lt;0,"INSUFFICIENT FUNDS",(B249+C249)*(1+Scenario!$B$12/12)-D249),"INSUFFICIENT FUNDS")))</f>
        <v/>
      </c>
      <c r="F249" s="6" t="str">
        <f>IF(A249&gt;Scenario!$B$11,"",IF(A$2&lt;&gt;"Ready",A$2,IF(ISNUMBER(E249),F248+D249,"INSUFFICIENT FUNDS")))</f>
        <v/>
      </c>
      <c r="G249" t="str">
        <f>IF(A249&gt;Scenario!$B$11,"",IF(A$2&lt;&gt;"Ready",A$2,IF(ISNUMBER(E249),"OK","INSUFFICIENT FUNDS")))</f>
        <v/>
      </c>
      <c r="H249">
        <v>245</v>
      </c>
      <c r="I249" s="6" t="str">
        <f>IF(H249&gt;Scenario!$B$11,"",IF(H$2&lt;&gt;"Ready",H$2,IF(N248="OK",L248,"INSUFFICIENT FUNDS")))</f>
        <v/>
      </c>
      <c r="J249" s="6" t="str">
        <f>IF(H249&gt;Scenario!$B$11,"",IF(H$2&lt;&gt;"Ready",H$2,IF(ISNUMBER(I249),IF(AND(H249&gt;=Scenario!$B$10,MOD(H249-Scenario!$B$10,Scenario!$B$18)=0),Scenario!$B$8,0),"INSUFFICIENT FUNDS")))</f>
        <v/>
      </c>
      <c r="K249" s="6" t="str">
        <f>IF(H249&gt;Scenario!$B$11,"",IF(H$2&lt;&gt;"Ready",H$2,IF(ISNUMBER(I249),(I249+J249)*(N('Option A'!$E$14)+N('Option A'!$E$15)+IF(Scenario!$B$13="Gross",N('Option A'!$E$16),0))/12+((0+0)/12+IF(AND(H249&gt;=Scenario!$B$10,MOD(H249-Scenario!$B$10,Scenario!$B$18)=0),N('Option A'!$E$17)*N('Option A'!$E$18)+N('Option A'!$E$20),0)+IF(H249=1,N('Option A'!$E$17)*N('Option A'!$E$19)+N('Option A'!$E$21),0)+IF(H249=Scenario!$B$11,N('Option A'!$E$22),0)),"INSUFFICIENT FUNDS")))</f>
        <v/>
      </c>
      <c r="L249" s="6" t="str">
        <f>IF(H249&gt;Scenario!$B$11,"",IF(H$2&lt;&gt;"Ready",H$2,IF(ISNUMBER(I249),IF((I249+J249)*(1+Scenario!$B$12/12)-K249&lt;0,"INSUFFICIENT FUNDS",(I249+J249)*(1+Scenario!$B$12/12)-K249),"INSUFFICIENT FUNDS")))</f>
        <v/>
      </c>
      <c r="M249" s="6" t="str">
        <f>IF(H249&gt;Scenario!$B$11,"",IF(H$2&lt;&gt;"Ready",H$2,IF(ISNUMBER(L249),M248+K249,"INSUFFICIENT FUNDS")))</f>
        <v/>
      </c>
      <c r="N249" t="str">
        <f>IF(H249&gt;Scenario!$B$11,"",IF(H$2&lt;&gt;"Ready",H$2,IF(ISNUMBER(L249),"OK","INSUFFICIENT FUNDS")))</f>
        <v/>
      </c>
      <c r="O249">
        <v>245</v>
      </c>
      <c r="P249" s="6" t="str">
        <f>IF(O249&gt;Scenario!$B$11,"",IF(O$2&lt;&gt;"Ready",O$2,IF(U248="OK",S248,"INSUFFICIENT FUNDS")))</f>
        <v/>
      </c>
      <c r="Q249" s="6" t="str">
        <f>IF(O249&gt;Scenario!$B$11,"",IF(O$2&lt;&gt;"Ready",O$2,IF(ISNUMBER(P249),IF(AND(O249&gt;=Scenario!$B$10,MOD(O249-Scenario!$B$10,Scenario!$B$18)=0),Scenario!$B$8,0),"INSUFFICIENT FUNDS")))</f>
        <v/>
      </c>
      <c r="R249" s="6" t="str">
        <f>IF(O249&gt;Scenario!$B$11,"",IF(O$2&lt;&gt;"Ready",O$2,IF(ISNUMBER(P249),(P249+Q249)*(0+N('Option A'!$E$15)+IF(Scenario!$B$13="Gross",N('Option A'!$E$16),0))/12+((N('Option A'!$E$12)+N('Option A'!$E$13))/12+IF(AND(O249&gt;=Scenario!$B$10,MOD(O249-Scenario!$B$10,Scenario!$B$18)=0),N('Option A'!$E$17)*N('Option A'!$E$18)+N('Option A'!$E$20),0)+IF(O249=1,N('Option A'!$E$17)*N('Option A'!$E$19)+N('Option A'!$E$21),0)+IF(O249=Scenario!$B$11,N('Option A'!$E$22),0)),"INSUFFICIENT FUNDS")))</f>
        <v/>
      </c>
      <c r="S249" s="6" t="str">
        <f>IF(O249&gt;Scenario!$B$11,"",IF(O$2&lt;&gt;"Ready",O$2,IF(ISNUMBER(P249),IF((P249+Q249)*(1+Scenario!$B$12/12)-R249&lt;0,"INSUFFICIENT FUNDS",(P249+Q249)*(1+Scenario!$B$12/12)-R249),"INSUFFICIENT FUNDS")))</f>
        <v/>
      </c>
      <c r="T249" s="6" t="str">
        <f>IF(O249&gt;Scenario!$B$11,"",IF(O$2&lt;&gt;"Ready",O$2,IF(ISNUMBER(S249),T248+R249,"INSUFFICIENT FUNDS")))</f>
        <v/>
      </c>
      <c r="U249" t="str">
        <f>IF(O249&gt;Scenario!$B$11,"",IF(O$2&lt;&gt;"Ready",O$2,IF(ISNUMBER(S249),"OK","INSUFFICIENT FUNDS")))</f>
        <v/>
      </c>
      <c r="V249">
        <v>245</v>
      </c>
      <c r="W249" s="6" t="str">
        <f>IF(V249&gt;Scenario!$B$11,"",IF(V$2&lt;&gt;"Ready",V$2,IF(AB248="OK",Z248,"INSUFFICIENT FUNDS")))</f>
        <v/>
      </c>
      <c r="X249" s="6" t="str">
        <f>IF(V249&gt;Scenario!$B$11,"",IF(V$2&lt;&gt;"Ready",V$2,IF(ISNUMBER(W249),IF(AND(V249&gt;=Scenario!$B$10,MOD(V249-Scenario!$B$10,Scenario!$B$18)=0),Scenario!$B$8,0),"INSUFFICIENT FUNDS")))</f>
        <v/>
      </c>
      <c r="Y249" s="6" t="str">
        <f>IF(V249&gt;Scenario!$B$11,"",IF(V$2&lt;&gt;"Ready",V$2,IF(ISNUMBER(W249),(W249+X249)*(N('Option A'!$E$14)+N('Option A'!$E$15)+IF(Scenario!$B$13="Gross",N('Option A'!$E$16),0))/12+((N('Option A'!$E$12)+N('Option A'!$E$13))/12+IF(AND(V249&gt;=Scenario!$B$10,MOD(V249-Scenario!$B$10,Scenario!$B$18)=0),0*0+0,0)+IF(V249=1,0*0+0,0)+IF(V249=Scenario!$B$11,0,0)),"INSUFFICIENT FUNDS")))</f>
        <v/>
      </c>
      <c r="Z249" s="6" t="str">
        <f>IF(V249&gt;Scenario!$B$11,"",IF(V$2&lt;&gt;"Ready",V$2,IF(ISNUMBER(W249),IF((W249+X249)*(1+Scenario!$B$12/12)-Y249&lt;0,"INSUFFICIENT FUNDS",(W249+X249)*(1+Scenario!$B$12/12)-Y249),"INSUFFICIENT FUNDS")))</f>
        <v/>
      </c>
      <c r="AA249" s="6" t="str">
        <f>IF(V249&gt;Scenario!$B$11,"",IF(V$2&lt;&gt;"Ready",V$2,IF(ISNUMBER(Z249),AA248+Y249,"INSUFFICIENT FUNDS")))</f>
        <v/>
      </c>
      <c r="AB249" t="str">
        <f>IF(V249&gt;Scenario!$B$11,"",IF(V$2&lt;&gt;"Ready",V$2,IF(ISNUMBER(Z249),"OK","INSUFFICIENT FUNDS")))</f>
        <v/>
      </c>
      <c r="AC249">
        <v>245</v>
      </c>
      <c r="AD249" s="6" t="str">
        <f>IF(AC249&gt;Scenario!$B$11,"",IF(AC$2&lt;&gt;"Ready",AC$2,IF(AI248="OK",AG248,"INSUFFICIENT FUNDS")))</f>
        <v/>
      </c>
      <c r="AE249" s="6" t="str">
        <f>IF(AC249&gt;Scenario!$B$11,"",IF(AC$2&lt;&gt;"Ready",AC$2,IF(ISNUMBER(AD249),IF(AND(AC249&gt;=Scenario!$B$10,MOD(AC249-Scenario!$B$10,Scenario!$B$18)=0),Scenario!$B$8,0),"INSUFFICIENT FUNDS")))</f>
        <v/>
      </c>
      <c r="AF249" s="6" t="str">
        <f>IF(AC249&gt;Scenario!$B$11,"",IF(AC$2&lt;&gt;"Ready",AC$2,IF(ISNUMBER(AD249),(AD249+AE249)*(N('Option A'!$E$14)+N('Option A'!$E$15)+IF(Scenario!$B$13="Gross",0,0))/12+((N('Option A'!$E$12)+N('Option A'!$E$13))/12+IF(AND(AC249&gt;=Scenario!$B$10,MOD(AC249-Scenario!$B$10,Scenario!$B$18)=0),N('Option A'!$E$17)*N('Option A'!$E$18)+N('Option A'!$E$20),0)+IF(AC249=1,N('Option A'!$E$17)*N('Option A'!$E$19)+N('Option A'!$E$21),0)+IF(AC249=Scenario!$B$11,N('Option A'!$E$22),0)),"INSUFFICIENT FUNDS")))</f>
        <v/>
      </c>
      <c r="AG249" s="6" t="str">
        <f>IF(AC249&gt;Scenario!$B$11,"",IF(AC$2&lt;&gt;"Ready",AC$2,IF(ISNUMBER(AD249),IF((AD249+AE249)*(1+Scenario!$B$12/12)-AF249&lt;0,"INSUFFICIENT FUNDS",(AD249+AE249)*(1+Scenario!$B$12/12)-AF249),"INSUFFICIENT FUNDS")))</f>
        <v/>
      </c>
      <c r="AH249" s="6" t="str">
        <f>IF(AC249&gt;Scenario!$B$11,"",IF(AC$2&lt;&gt;"Ready",AC$2,IF(ISNUMBER(AG249),AH248+AF249,"INSUFFICIENT FUNDS")))</f>
        <v/>
      </c>
      <c r="AI249" t="str">
        <f>IF(AC249&gt;Scenario!$B$11,"",IF(AC$2&lt;&gt;"Ready",AC$2,IF(ISNUMBER(AG249),"OK","INSUFFICIENT FUNDS")))</f>
        <v/>
      </c>
      <c r="AJ249">
        <v>245</v>
      </c>
      <c r="AK249" s="6" t="str">
        <f>IF(AJ249&gt;Scenario!$B$11,"",IF(AJ$2&lt;&gt;"Ready",AJ$2,IF(AP248="OK",AN248,"INSUFFICIENT FUNDS")))</f>
        <v/>
      </c>
      <c r="AL249" s="6" t="str">
        <f>IF(AJ249&gt;Scenario!$B$11,"",IF(AJ$2&lt;&gt;"Ready",AJ$2,IF(ISNUMBER(AK249),IF(AND(AJ249&gt;=Scenario!$B$10,MOD(AJ249-Scenario!$B$10,Scenario!$B$18)=0),Scenario!$B$8,0),"INSUFFICIENT FUNDS")))</f>
        <v/>
      </c>
      <c r="AM249" s="6" t="str">
        <f>IF(AJ249&gt;Scenario!$B$11,"",IF(AJ$2&lt;&gt;"Ready",AJ$2,IF(ISNUMBER(AK249),(AK249+AL249)*(0+0+IF(Scenario!$B$13="Gross",0,0))/12+((0+0)/12+IF(AND(AJ249&gt;=Scenario!$B$10,MOD(AJ249-Scenario!$B$10,Scenario!$B$18)=0),0*0+0,0)+IF(AJ249=1,0*0+0,0)+IF(AJ249=Scenario!$B$11,0,0)),"INSUFFICIENT FUNDS")))</f>
        <v/>
      </c>
      <c r="AN249" s="6" t="str">
        <f>IF(AJ249&gt;Scenario!$B$11,"",IF(AJ$2&lt;&gt;"Ready",AJ$2,IF(ISNUMBER(AK249),IF((AK249+AL249)*(1+Scenario!$B$12/12)-AM249&lt;0,"INSUFFICIENT FUNDS",(AK249+AL249)*(1+Scenario!$B$12/12)-AM249),"INSUFFICIENT FUNDS")))</f>
        <v/>
      </c>
      <c r="AO249" s="6" t="str">
        <f>IF(AJ249&gt;Scenario!$B$11,"",IF(AJ$2&lt;&gt;"Ready",AJ$2,IF(ISNUMBER(AN249),AO248+AM249,"INSUFFICIENT FUNDS")))</f>
        <v/>
      </c>
      <c r="AP249" t="str">
        <f>IF(AJ249&gt;Scenario!$B$11,"",IF(AJ$2&lt;&gt;"Ready",AJ$2,IF(ISNUMBER(AN249),"OK","INSUFFICIENT FUNDS")))</f>
        <v/>
      </c>
    </row>
    <row r="250" spans="1:42" ht="32.1" customHeight="1" x14ac:dyDescent="0.2">
      <c r="A250">
        <v>246</v>
      </c>
      <c r="B250" s="6" t="str">
        <f>IF(A250&gt;Scenario!$B$11,"",IF(A$2&lt;&gt;"Ready",A$2,IF(G249="OK",E249,"INSUFFICIENT FUNDS")))</f>
        <v/>
      </c>
      <c r="C250" s="6" t="str">
        <f>IF(A250&gt;Scenario!$B$11,"",IF(A$2&lt;&gt;"Ready",A$2,IF(ISNUMBER(B250),IF(AND(A250&gt;=Scenario!$B$10,MOD(A250-Scenario!$B$10,Scenario!$B$18)=0),Scenario!$B$8,0),"INSUFFICIENT FUNDS")))</f>
        <v/>
      </c>
      <c r="D250" s="6" t="str">
        <f>IF(A250&gt;Scenario!$B$11,"",IF(A$2&lt;&gt;"Ready",A$2,IF(ISNUMBER(B250),(B250+C250)*(N('Option A'!$E$14)+N('Option A'!$E$15)+IF(Scenario!$B$13="Gross",N('Option A'!$E$16),0))/12+((N('Option A'!$E$12)+N('Option A'!$E$13))/12+IF(AND(A250&gt;=Scenario!$B$10,MOD(A250-Scenario!$B$10,Scenario!$B$18)=0),N('Option A'!$E$17)*N('Option A'!$E$18)+N('Option A'!$E$20),0)+IF(A250=1,N('Option A'!$E$17)*N('Option A'!$E$19)+N('Option A'!$E$21),0)+IF(A250=Scenario!$B$11,N('Option A'!$E$22),0)),"INSUFFICIENT FUNDS")))</f>
        <v/>
      </c>
      <c r="E250" s="6" t="str">
        <f>IF(A250&gt;Scenario!$B$11,"",IF(A$2&lt;&gt;"Ready",A$2,IF(ISNUMBER(B250),IF((B250+C250)*(1+Scenario!$B$12/12)-D250&lt;0,"INSUFFICIENT FUNDS",(B250+C250)*(1+Scenario!$B$12/12)-D250),"INSUFFICIENT FUNDS")))</f>
        <v/>
      </c>
      <c r="F250" s="6" t="str">
        <f>IF(A250&gt;Scenario!$B$11,"",IF(A$2&lt;&gt;"Ready",A$2,IF(ISNUMBER(E250),F249+D250,"INSUFFICIENT FUNDS")))</f>
        <v/>
      </c>
      <c r="G250" t="str">
        <f>IF(A250&gt;Scenario!$B$11,"",IF(A$2&lt;&gt;"Ready",A$2,IF(ISNUMBER(E250),"OK","INSUFFICIENT FUNDS")))</f>
        <v/>
      </c>
      <c r="H250">
        <v>246</v>
      </c>
      <c r="I250" s="6" t="str">
        <f>IF(H250&gt;Scenario!$B$11,"",IF(H$2&lt;&gt;"Ready",H$2,IF(N249="OK",L249,"INSUFFICIENT FUNDS")))</f>
        <v/>
      </c>
      <c r="J250" s="6" t="str">
        <f>IF(H250&gt;Scenario!$B$11,"",IF(H$2&lt;&gt;"Ready",H$2,IF(ISNUMBER(I250),IF(AND(H250&gt;=Scenario!$B$10,MOD(H250-Scenario!$B$10,Scenario!$B$18)=0),Scenario!$B$8,0),"INSUFFICIENT FUNDS")))</f>
        <v/>
      </c>
      <c r="K250" s="6" t="str">
        <f>IF(H250&gt;Scenario!$B$11,"",IF(H$2&lt;&gt;"Ready",H$2,IF(ISNUMBER(I250),(I250+J250)*(N('Option A'!$E$14)+N('Option A'!$E$15)+IF(Scenario!$B$13="Gross",N('Option A'!$E$16),0))/12+((0+0)/12+IF(AND(H250&gt;=Scenario!$B$10,MOD(H250-Scenario!$B$10,Scenario!$B$18)=0),N('Option A'!$E$17)*N('Option A'!$E$18)+N('Option A'!$E$20),0)+IF(H250=1,N('Option A'!$E$17)*N('Option A'!$E$19)+N('Option A'!$E$21),0)+IF(H250=Scenario!$B$11,N('Option A'!$E$22),0)),"INSUFFICIENT FUNDS")))</f>
        <v/>
      </c>
      <c r="L250" s="6" t="str">
        <f>IF(H250&gt;Scenario!$B$11,"",IF(H$2&lt;&gt;"Ready",H$2,IF(ISNUMBER(I250),IF((I250+J250)*(1+Scenario!$B$12/12)-K250&lt;0,"INSUFFICIENT FUNDS",(I250+J250)*(1+Scenario!$B$12/12)-K250),"INSUFFICIENT FUNDS")))</f>
        <v/>
      </c>
      <c r="M250" s="6" t="str">
        <f>IF(H250&gt;Scenario!$B$11,"",IF(H$2&lt;&gt;"Ready",H$2,IF(ISNUMBER(L250),M249+K250,"INSUFFICIENT FUNDS")))</f>
        <v/>
      </c>
      <c r="N250" t="str">
        <f>IF(H250&gt;Scenario!$B$11,"",IF(H$2&lt;&gt;"Ready",H$2,IF(ISNUMBER(L250),"OK","INSUFFICIENT FUNDS")))</f>
        <v/>
      </c>
      <c r="O250">
        <v>246</v>
      </c>
      <c r="P250" s="6" t="str">
        <f>IF(O250&gt;Scenario!$B$11,"",IF(O$2&lt;&gt;"Ready",O$2,IF(U249="OK",S249,"INSUFFICIENT FUNDS")))</f>
        <v/>
      </c>
      <c r="Q250" s="6" t="str">
        <f>IF(O250&gt;Scenario!$B$11,"",IF(O$2&lt;&gt;"Ready",O$2,IF(ISNUMBER(P250),IF(AND(O250&gt;=Scenario!$B$10,MOD(O250-Scenario!$B$10,Scenario!$B$18)=0),Scenario!$B$8,0),"INSUFFICIENT FUNDS")))</f>
        <v/>
      </c>
      <c r="R250" s="6" t="str">
        <f>IF(O250&gt;Scenario!$B$11,"",IF(O$2&lt;&gt;"Ready",O$2,IF(ISNUMBER(P250),(P250+Q250)*(0+N('Option A'!$E$15)+IF(Scenario!$B$13="Gross",N('Option A'!$E$16),0))/12+((N('Option A'!$E$12)+N('Option A'!$E$13))/12+IF(AND(O250&gt;=Scenario!$B$10,MOD(O250-Scenario!$B$10,Scenario!$B$18)=0),N('Option A'!$E$17)*N('Option A'!$E$18)+N('Option A'!$E$20),0)+IF(O250=1,N('Option A'!$E$17)*N('Option A'!$E$19)+N('Option A'!$E$21),0)+IF(O250=Scenario!$B$11,N('Option A'!$E$22),0)),"INSUFFICIENT FUNDS")))</f>
        <v/>
      </c>
      <c r="S250" s="6" t="str">
        <f>IF(O250&gt;Scenario!$B$11,"",IF(O$2&lt;&gt;"Ready",O$2,IF(ISNUMBER(P250),IF((P250+Q250)*(1+Scenario!$B$12/12)-R250&lt;0,"INSUFFICIENT FUNDS",(P250+Q250)*(1+Scenario!$B$12/12)-R250),"INSUFFICIENT FUNDS")))</f>
        <v/>
      </c>
      <c r="T250" s="6" t="str">
        <f>IF(O250&gt;Scenario!$B$11,"",IF(O$2&lt;&gt;"Ready",O$2,IF(ISNUMBER(S250),T249+R250,"INSUFFICIENT FUNDS")))</f>
        <v/>
      </c>
      <c r="U250" t="str">
        <f>IF(O250&gt;Scenario!$B$11,"",IF(O$2&lt;&gt;"Ready",O$2,IF(ISNUMBER(S250),"OK","INSUFFICIENT FUNDS")))</f>
        <v/>
      </c>
      <c r="V250">
        <v>246</v>
      </c>
      <c r="W250" s="6" t="str">
        <f>IF(V250&gt;Scenario!$B$11,"",IF(V$2&lt;&gt;"Ready",V$2,IF(AB249="OK",Z249,"INSUFFICIENT FUNDS")))</f>
        <v/>
      </c>
      <c r="X250" s="6" t="str">
        <f>IF(V250&gt;Scenario!$B$11,"",IF(V$2&lt;&gt;"Ready",V$2,IF(ISNUMBER(W250),IF(AND(V250&gt;=Scenario!$B$10,MOD(V250-Scenario!$B$10,Scenario!$B$18)=0),Scenario!$B$8,0),"INSUFFICIENT FUNDS")))</f>
        <v/>
      </c>
      <c r="Y250" s="6" t="str">
        <f>IF(V250&gt;Scenario!$B$11,"",IF(V$2&lt;&gt;"Ready",V$2,IF(ISNUMBER(W250),(W250+X250)*(N('Option A'!$E$14)+N('Option A'!$E$15)+IF(Scenario!$B$13="Gross",N('Option A'!$E$16),0))/12+((N('Option A'!$E$12)+N('Option A'!$E$13))/12+IF(AND(V250&gt;=Scenario!$B$10,MOD(V250-Scenario!$B$10,Scenario!$B$18)=0),0*0+0,0)+IF(V250=1,0*0+0,0)+IF(V250=Scenario!$B$11,0,0)),"INSUFFICIENT FUNDS")))</f>
        <v/>
      </c>
      <c r="Z250" s="6" t="str">
        <f>IF(V250&gt;Scenario!$B$11,"",IF(V$2&lt;&gt;"Ready",V$2,IF(ISNUMBER(W250),IF((W250+X250)*(1+Scenario!$B$12/12)-Y250&lt;0,"INSUFFICIENT FUNDS",(W250+X250)*(1+Scenario!$B$12/12)-Y250),"INSUFFICIENT FUNDS")))</f>
        <v/>
      </c>
      <c r="AA250" s="6" t="str">
        <f>IF(V250&gt;Scenario!$B$11,"",IF(V$2&lt;&gt;"Ready",V$2,IF(ISNUMBER(Z250),AA249+Y250,"INSUFFICIENT FUNDS")))</f>
        <v/>
      </c>
      <c r="AB250" t="str">
        <f>IF(V250&gt;Scenario!$B$11,"",IF(V$2&lt;&gt;"Ready",V$2,IF(ISNUMBER(Z250),"OK","INSUFFICIENT FUNDS")))</f>
        <v/>
      </c>
      <c r="AC250">
        <v>246</v>
      </c>
      <c r="AD250" s="6" t="str">
        <f>IF(AC250&gt;Scenario!$B$11,"",IF(AC$2&lt;&gt;"Ready",AC$2,IF(AI249="OK",AG249,"INSUFFICIENT FUNDS")))</f>
        <v/>
      </c>
      <c r="AE250" s="6" t="str">
        <f>IF(AC250&gt;Scenario!$B$11,"",IF(AC$2&lt;&gt;"Ready",AC$2,IF(ISNUMBER(AD250),IF(AND(AC250&gt;=Scenario!$B$10,MOD(AC250-Scenario!$B$10,Scenario!$B$18)=0),Scenario!$B$8,0),"INSUFFICIENT FUNDS")))</f>
        <v/>
      </c>
      <c r="AF250" s="6" t="str">
        <f>IF(AC250&gt;Scenario!$B$11,"",IF(AC$2&lt;&gt;"Ready",AC$2,IF(ISNUMBER(AD250),(AD250+AE250)*(N('Option A'!$E$14)+N('Option A'!$E$15)+IF(Scenario!$B$13="Gross",0,0))/12+((N('Option A'!$E$12)+N('Option A'!$E$13))/12+IF(AND(AC250&gt;=Scenario!$B$10,MOD(AC250-Scenario!$B$10,Scenario!$B$18)=0),N('Option A'!$E$17)*N('Option A'!$E$18)+N('Option A'!$E$20),0)+IF(AC250=1,N('Option A'!$E$17)*N('Option A'!$E$19)+N('Option A'!$E$21),0)+IF(AC250=Scenario!$B$11,N('Option A'!$E$22),0)),"INSUFFICIENT FUNDS")))</f>
        <v/>
      </c>
      <c r="AG250" s="6" t="str">
        <f>IF(AC250&gt;Scenario!$B$11,"",IF(AC$2&lt;&gt;"Ready",AC$2,IF(ISNUMBER(AD250),IF((AD250+AE250)*(1+Scenario!$B$12/12)-AF250&lt;0,"INSUFFICIENT FUNDS",(AD250+AE250)*(1+Scenario!$B$12/12)-AF250),"INSUFFICIENT FUNDS")))</f>
        <v/>
      </c>
      <c r="AH250" s="6" t="str">
        <f>IF(AC250&gt;Scenario!$B$11,"",IF(AC$2&lt;&gt;"Ready",AC$2,IF(ISNUMBER(AG250),AH249+AF250,"INSUFFICIENT FUNDS")))</f>
        <v/>
      </c>
      <c r="AI250" t="str">
        <f>IF(AC250&gt;Scenario!$B$11,"",IF(AC$2&lt;&gt;"Ready",AC$2,IF(ISNUMBER(AG250),"OK","INSUFFICIENT FUNDS")))</f>
        <v/>
      </c>
      <c r="AJ250">
        <v>246</v>
      </c>
      <c r="AK250" s="6" t="str">
        <f>IF(AJ250&gt;Scenario!$B$11,"",IF(AJ$2&lt;&gt;"Ready",AJ$2,IF(AP249="OK",AN249,"INSUFFICIENT FUNDS")))</f>
        <v/>
      </c>
      <c r="AL250" s="6" t="str">
        <f>IF(AJ250&gt;Scenario!$B$11,"",IF(AJ$2&lt;&gt;"Ready",AJ$2,IF(ISNUMBER(AK250),IF(AND(AJ250&gt;=Scenario!$B$10,MOD(AJ250-Scenario!$B$10,Scenario!$B$18)=0),Scenario!$B$8,0),"INSUFFICIENT FUNDS")))</f>
        <v/>
      </c>
      <c r="AM250" s="6" t="str">
        <f>IF(AJ250&gt;Scenario!$B$11,"",IF(AJ$2&lt;&gt;"Ready",AJ$2,IF(ISNUMBER(AK250),(AK250+AL250)*(0+0+IF(Scenario!$B$13="Gross",0,0))/12+((0+0)/12+IF(AND(AJ250&gt;=Scenario!$B$10,MOD(AJ250-Scenario!$B$10,Scenario!$B$18)=0),0*0+0,0)+IF(AJ250=1,0*0+0,0)+IF(AJ250=Scenario!$B$11,0,0)),"INSUFFICIENT FUNDS")))</f>
        <v/>
      </c>
      <c r="AN250" s="6" t="str">
        <f>IF(AJ250&gt;Scenario!$B$11,"",IF(AJ$2&lt;&gt;"Ready",AJ$2,IF(ISNUMBER(AK250),IF((AK250+AL250)*(1+Scenario!$B$12/12)-AM250&lt;0,"INSUFFICIENT FUNDS",(AK250+AL250)*(1+Scenario!$B$12/12)-AM250),"INSUFFICIENT FUNDS")))</f>
        <v/>
      </c>
      <c r="AO250" s="6" t="str">
        <f>IF(AJ250&gt;Scenario!$B$11,"",IF(AJ$2&lt;&gt;"Ready",AJ$2,IF(ISNUMBER(AN250),AO249+AM250,"INSUFFICIENT FUNDS")))</f>
        <v/>
      </c>
      <c r="AP250" t="str">
        <f>IF(AJ250&gt;Scenario!$B$11,"",IF(AJ$2&lt;&gt;"Ready",AJ$2,IF(ISNUMBER(AN250),"OK","INSUFFICIENT FUNDS")))</f>
        <v/>
      </c>
    </row>
    <row r="251" spans="1:42" ht="32.1" customHeight="1" x14ac:dyDescent="0.2">
      <c r="A251">
        <v>247</v>
      </c>
      <c r="B251" s="6" t="str">
        <f>IF(A251&gt;Scenario!$B$11,"",IF(A$2&lt;&gt;"Ready",A$2,IF(G250="OK",E250,"INSUFFICIENT FUNDS")))</f>
        <v/>
      </c>
      <c r="C251" s="6" t="str">
        <f>IF(A251&gt;Scenario!$B$11,"",IF(A$2&lt;&gt;"Ready",A$2,IF(ISNUMBER(B251),IF(AND(A251&gt;=Scenario!$B$10,MOD(A251-Scenario!$B$10,Scenario!$B$18)=0),Scenario!$B$8,0),"INSUFFICIENT FUNDS")))</f>
        <v/>
      </c>
      <c r="D251" s="6" t="str">
        <f>IF(A251&gt;Scenario!$B$11,"",IF(A$2&lt;&gt;"Ready",A$2,IF(ISNUMBER(B251),(B251+C251)*(N('Option A'!$E$14)+N('Option A'!$E$15)+IF(Scenario!$B$13="Gross",N('Option A'!$E$16),0))/12+((N('Option A'!$E$12)+N('Option A'!$E$13))/12+IF(AND(A251&gt;=Scenario!$B$10,MOD(A251-Scenario!$B$10,Scenario!$B$18)=0),N('Option A'!$E$17)*N('Option A'!$E$18)+N('Option A'!$E$20),0)+IF(A251=1,N('Option A'!$E$17)*N('Option A'!$E$19)+N('Option A'!$E$21),0)+IF(A251=Scenario!$B$11,N('Option A'!$E$22),0)),"INSUFFICIENT FUNDS")))</f>
        <v/>
      </c>
      <c r="E251" s="6" t="str">
        <f>IF(A251&gt;Scenario!$B$11,"",IF(A$2&lt;&gt;"Ready",A$2,IF(ISNUMBER(B251),IF((B251+C251)*(1+Scenario!$B$12/12)-D251&lt;0,"INSUFFICIENT FUNDS",(B251+C251)*(1+Scenario!$B$12/12)-D251),"INSUFFICIENT FUNDS")))</f>
        <v/>
      </c>
      <c r="F251" s="6" t="str">
        <f>IF(A251&gt;Scenario!$B$11,"",IF(A$2&lt;&gt;"Ready",A$2,IF(ISNUMBER(E251),F250+D251,"INSUFFICIENT FUNDS")))</f>
        <v/>
      </c>
      <c r="G251" t="str">
        <f>IF(A251&gt;Scenario!$B$11,"",IF(A$2&lt;&gt;"Ready",A$2,IF(ISNUMBER(E251),"OK","INSUFFICIENT FUNDS")))</f>
        <v/>
      </c>
      <c r="H251">
        <v>247</v>
      </c>
      <c r="I251" s="6" t="str">
        <f>IF(H251&gt;Scenario!$B$11,"",IF(H$2&lt;&gt;"Ready",H$2,IF(N250="OK",L250,"INSUFFICIENT FUNDS")))</f>
        <v/>
      </c>
      <c r="J251" s="6" t="str">
        <f>IF(H251&gt;Scenario!$B$11,"",IF(H$2&lt;&gt;"Ready",H$2,IF(ISNUMBER(I251),IF(AND(H251&gt;=Scenario!$B$10,MOD(H251-Scenario!$B$10,Scenario!$B$18)=0),Scenario!$B$8,0),"INSUFFICIENT FUNDS")))</f>
        <v/>
      </c>
      <c r="K251" s="6" t="str">
        <f>IF(H251&gt;Scenario!$B$11,"",IF(H$2&lt;&gt;"Ready",H$2,IF(ISNUMBER(I251),(I251+J251)*(N('Option A'!$E$14)+N('Option A'!$E$15)+IF(Scenario!$B$13="Gross",N('Option A'!$E$16),0))/12+((0+0)/12+IF(AND(H251&gt;=Scenario!$B$10,MOD(H251-Scenario!$B$10,Scenario!$B$18)=0),N('Option A'!$E$17)*N('Option A'!$E$18)+N('Option A'!$E$20),0)+IF(H251=1,N('Option A'!$E$17)*N('Option A'!$E$19)+N('Option A'!$E$21),0)+IF(H251=Scenario!$B$11,N('Option A'!$E$22),0)),"INSUFFICIENT FUNDS")))</f>
        <v/>
      </c>
      <c r="L251" s="6" t="str">
        <f>IF(H251&gt;Scenario!$B$11,"",IF(H$2&lt;&gt;"Ready",H$2,IF(ISNUMBER(I251),IF((I251+J251)*(1+Scenario!$B$12/12)-K251&lt;0,"INSUFFICIENT FUNDS",(I251+J251)*(1+Scenario!$B$12/12)-K251),"INSUFFICIENT FUNDS")))</f>
        <v/>
      </c>
      <c r="M251" s="6" t="str">
        <f>IF(H251&gt;Scenario!$B$11,"",IF(H$2&lt;&gt;"Ready",H$2,IF(ISNUMBER(L251),M250+K251,"INSUFFICIENT FUNDS")))</f>
        <v/>
      </c>
      <c r="N251" t="str">
        <f>IF(H251&gt;Scenario!$B$11,"",IF(H$2&lt;&gt;"Ready",H$2,IF(ISNUMBER(L251),"OK","INSUFFICIENT FUNDS")))</f>
        <v/>
      </c>
      <c r="O251">
        <v>247</v>
      </c>
      <c r="P251" s="6" t="str">
        <f>IF(O251&gt;Scenario!$B$11,"",IF(O$2&lt;&gt;"Ready",O$2,IF(U250="OK",S250,"INSUFFICIENT FUNDS")))</f>
        <v/>
      </c>
      <c r="Q251" s="6" t="str">
        <f>IF(O251&gt;Scenario!$B$11,"",IF(O$2&lt;&gt;"Ready",O$2,IF(ISNUMBER(P251),IF(AND(O251&gt;=Scenario!$B$10,MOD(O251-Scenario!$B$10,Scenario!$B$18)=0),Scenario!$B$8,0),"INSUFFICIENT FUNDS")))</f>
        <v/>
      </c>
      <c r="R251" s="6" t="str">
        <f>IF(O251&gt;Scenario!$B$11,"",IF(O$2&lt;&gt;"Ready",O$2,IF(ISNUMBER(P251),(P251+Q251)*(0+N('Option A'!$E$15)+IF(Scenario!$B$13="Gross",N('Option A'!$E$16),0))/12+((N('Option A'!$E$12)+N('Option A'!$E$13))/12+IF(AND(O251&gt;=Scenario!$B$10,MOD(O251-Scenario!$B$10,Scenario!$B$18)=0),N('Option A'!$E$17)*N('Option A'!$E$18)+N('Option A'!$E$20),0)+IF(O251=1,N('Option A'!$E$17)*N('Option A'!$E$19)+N('Option A'!$E$21),0)+IF(O251=Scenario!$B$11,N('Option A'!$E$22),0)),"INSUFFICIENT FUNDS")))</f>
        <v/>
      </c>
      <c r="S251" s="6" t="str">
        <f>IF(O251&gt;Scenario!$B$11,"",IF(O$2&lt;&gt;"Ready",O$2,IF(ISNUMBER(P251),IF((P251+Q251)*(1+Scenario!$B$12/12)-R251&lt;0,"INSUFFICIENT FUNDS",(P251+Q251)*(1+Scenario!$B$12/12)-R251),"INSUFFICIENT FUNDS")))</f>
        <v/>
      </c>
      <c r="T251" s="6" t="str">
        <f>IF(O251&gt;Scenario!$B$11,"",IF(O$2&lt;&gt;"Ready",O$2,IF(ISNUMBER(S251),T250+R251,"INSUFFICIENT FUNDS")))</f>
        <v/>
      </c>
      <c r="U251" t="str">
        <f>IF(O251&gt;Scenario!$B$11,"",IF(O$2&lt;&gt;"Ready",O$2,IF(ISNUMBER(S251),"OK","INSUFFICIENT FUNDS")))</f>
        <v/>
      </c>
      <c r="V251">
        <v>247</v>
      </c>
      <c r="W251" s="6" t="str">
        <f>IF(V251&gt;Scenario!$B$11,"",IF(V$2&lt;&gt;"Ready",V$2,IF(AB250="OK",Z250,"INSUFFICIENT FUNDS")))</f>
        <v/>
      </c>
      <c r="X251" s="6" t="str">
        <f>IF(V251&gt;Scenario!$B$11,"",IF(V$2&lt;&gt;"Ready",V$2,IF(ISNUMBER(W251),IF(AND(V251&gt;=Scenario!$B$10,MOD(V251-Scenario!$B$10,Scenario!$B$18)=0),Scenario!$B$8,0),"INSUFFICIENT FUNDS")))</f>
        <v/>
      </c>
      <c r="Y251" s="6" t="str">
        <f>IF(V251&gt;Scenario!$B$11,"",IF(V$2&lt;&gt;"Ready",V$2,IF(ISNUMBER(W251),(W251+X251)*(N('Option A'!$E$14)+N('Option A'!$E$15)+IF(Scenario!$B$13="Gross",N('Option A'!$E$16),0))/12+((N('Option A'!$E$12)+N('Option A'!$E$13))/12+IF(AND(V251&gt;=Scenario!$B$10,MOD(V251-Scenario!$B$10,Scenario!$B$18)=0),0*0+0,0)+IF(V251=1,0*0+0,0)+IF(V251=Scenario!$B$11,0,0)),"INSUFFICIENT FUNDS")))</f>
        <v/>
      </c>
      <c r="Z251" s="6" t="str">
        <f>IF(V251&gt;Scenario!$B$11,"",IF(V$2&lt;&gt;"Ready",V$2,IF(ISNUMBER(W251),IF((W251+X251)*(1+Scenario!$B$12/12)-Y251&lt;0,"INSUFFICIENT FUNDS",(W251+X251)*(1+Scenario!$B$12/12)-Y251),"INSUFFICIENT FUNDS")))</f>
        <v/>
      </c>
      <c r="AA251" s="6" t="str">
        <f>IF(V251&gt;Scenario!$B$11,"",IF(V$2&lt;&gt;"Ready",V$2,IF(ISNUMBER(Z251),AA250+Y251,"INSUFFICIENT FUNDS")))</f>
        <v/>
      </c>
      <c r="AB251" t="str">
        <f>IF(V251&gt;Scenario!$B$11,"",IF(V$2&lt;&gt;"Ready",V$2,IF(ISNUMBER(Z251),"OK","INSUFFICIENT FUNDS")))</f>
        <v/>
      </c>
      <c r="AC251">
        <v>247</v>
      </c>
      <c r="AD251" s="6" t="str">
        <f>IF(AC251&gt;Scenario!$B$11,"",IF(AC$2&lt;&gt;"Ready",AC$2,IF(AI250="OK",AG250,"INSUFFICIENT FUNDS")))</f>
        <v/>
      </c>
      <c r="AE251" s="6" t="str">
        <f>IF(AC251&gt;Scenario!$B$11,"",IF(AC$2&lt;&gt;"Ready",AC$2,IF(ISNUMBER(AD251),IF(AND(AC251&gt;=Scenario!$B$10,MOD(AC251-Scenario!$B$10,Scenario!$B$18)=0),Scenario!$B$8,0),"INSUFFICIENT FUNDS")))</f>
        <v/>
      </c>
      <c r="AF251" s="6" t="str">
        <f>IF(AC251&gt;Scenario!$B$11,"",IF(AC$2&lt;&gt;"Ready",AC$2,IF(ISNUMBER(AD251),(AD251+AE251)*(N('Option A'!$E$14)+N('Option A'!$E$15)+IF(Scenario!$B$13="Gross",0,0))/12+((N('Option A'!$E$12)+N('Option A'!$E$13))/12+IF(AND(AC251&gt;=Scenario!$B$10,MOD(AC251-Scenario!$B$10,Scenario!$B$18)=0),N('Option A'!$E$17)*N('Option A'!$E$18)+N('Option A'!$E$20),0)+IF(AC251=1,N('Option A'!$E$17)*N('Option A'!$E$19)+N('Option A'!$E$21),0)+IF(AC251=Scenario!$B$11,N('Option A'!$E$22),0)),"INSUFFICIENT FUNDS")))</f>
        <v/>
      </c>
      <c r="AG251" s="6" t="str">
        <f>IF(AC251&gt;Scenario!$B$11,"",IF(AC$2&lt;&gt;"Ready",AC$2,IF(ISNUMBER(AD251),IF((AD251+AE251)*(1+Scenario!$B$12/12)-AF251&lt;0,"INSUFFICIENT FUNDS",(AD251+AE251)*(1+Scenario!$B$12/12)-AF251),"INSUFFICIENT FUNDS")))</f>
        <v/>
      </c>
      <c r="AH251" s="6" t="str">
        <f>IF(AC251&gt;Scenario!$B$11,"",IF(AC$2&lt;&gt;"Ready",AC$2,IF(ISNUMBER(AG251),AH250+AF251,"INSUFFICIENT FUNDS")))</f>
        <v/>
      </c>
      <c r="AI251" t="str">
        <f>IF(AC251&gt;Scenario!$B$11,"",IF(AC$2&lt;&gt;"Ready",AC$2,IF(ISNUMBER(AG251),"OK","INSUFFICIENT FUNDS")))</f>
        <v/>
      </c>
      <c r="AJ251">
        <v>247</v>
      </c>
      <c r="AK251" s="6" t="str">
        <f>IF(AJ251&gt;Scenario!$B$11,"",IF(AJ$2&lt;&gt;"Ready",AJ$2,IF(AP250="OK",AN250,"INSUFFICIENT FUNDS")))</f>
        <v/>
      </c>
      <c r="AL251" s="6" t="str">
        <f>IF(AJ251&gt;Scenario!$B$11,"",IF(AJ$2&lt;&gt;"Ready",AJ$2,IF(ISNUMBER(AK251),IF(AND(AJ251&gt;=Scenario!$B$10,MOD(AJ251-Scenario!$B$10,Scenario!$B$18)=0),Scenario!$B$8,0),"INSUFFICIENT FUNDS")))</f>
        <v/>
      </c>
      <c r="AM251" s="6" t="str">
        <f>IF(AJ251&gt;Scenario!$B$11,"",IF(AJ$2&lt;&gt;"Ready",AJ$2,IF(ISNUMBER(AK251),(AK251+AL251)*(0+0+IF(Scenario!$B$13="Gross",0,0))/12+((0+0)/12+IF(AND(AJ251&gt;=Scenario!$B$10,MOD(AJ251-Scenario!$B$10,Scenario!$B$18)=0),0*0+0,0)+IF(AJ251=1,0*0+0,0)+IF(AJ251=Scenario!$B$11,0,0)),"INSUFFICIENT FUNDS")))</f>
        <v/>
      </c>
      <c r="AN251" s="6" t="str">
        <f>IF(AJ251&gt;Scenario!$B$11,"",IF(AJ$2&lt;&gt;"Ready",AJ$2,IF(ISNUMBER(AK251),IF((AK251+AL251)*(1+Scenario!$B$12/12)-AM251&lt;0,"INSUFFICIENT FUNDS",(AK251+AL251)*(1+Scenario!$B$12/12)-AM251),"INSUFFICIENT FUNDS")))</f>
        <v/>
      </c>
      <c r="AO251" s="6" t="str">
        <f>IF(AJ251&gt;Scenario!$B$11,"",IF(AJ$2&lt;&gt;"Ready",AJ$2,IF(ISNUMBER(AN251),AO250+AM251,"INSUFFICIENT FUNDS")))</f>
        <v/>
      </c>
      <c r="AP251" t="str">
        <f>IF(AJ251&gt;Scenario!$B$11,"",IF(AJ$2&lt;&gt;"Ready",AJ$2,IF(ISNUMBER(AN251),"OK","INSUFFICIENT FUNDS")))</f>
        <v/>
      </c>
    </row>
    <row r="252" spans="1:42" ht="32.1" customHeight="1" x14ac:dyDescent="0.2">
      <c r="A252">
        <v>248</v>
      </c>
      <c r="B252" s="6" t="str">
        <f>IF(A252&gt;Scenario!$B$11,"",IF(A$2&lt;&gt;"Ready",A$2,IF(G251="OK",E251,"INSUFFICIENT FUNDS")))</f>
        <v/>
      </c>
      <c r="C252" s="6" t="str">
        <f>IF(A252&gt;Scenario!$B$11,"",IF(A$2&lt;&gt;"Ready",A$2,IF(ISNUMBER(B252),IF(AND(A252&gt;=Scenario!$B$10,MOD(A252-Scenario!$B$10,Scenario!$B$18)=0),Scenario!$B$8,0),"INSUFFICIENT FUNDS")))</f>
        <v/>
      </c>
      <c r="D252" s="6" t="str">
        <f>IF(A252&gt;Scenario!$B$11,"",IF(A$2&lt;&gt;"Ready",A$2,IF(ISNUMBER(B252),(B252+C252)*(N('Option A'!$E$14)+N('Option A'!$E$15)+IF(Scenario!$B$13="Gross",N('Option A'!$E$16),0))/12+((N('Option A'!$E$12)+N('Option A'!$E$13))/12+IF(AND(A252&gt;=Scenario!$B$10,MOD(A252-Scenario!$B$10,Scenario!$B$18)=0),N('Option A'!$E$17)*N('Option A'!$E$18)+N('Option A'!$E$20),0)+IF(A252=1,N('Option A'!$E$17)*N('Option A'!$E$19)+N('Option A'!$E$21),0)+IF(A252=Scenario!$B$11,N('Option A'!$E$22),0)),"INSUFFICIENT FUNDS")))</f>
        <v/>
      </c>
      <c r="E252" s="6" t="str">
        <f>IF(A252&gt;Scenario!$B$11,"",IF(A$2&lt;&gt;"Ready",A$2,IF(ISNUMBER(B252),IF((B252+C252)*(1+Scenario!$B$12/12)-D252&lt;0,"INSUFFICIENT FUNDS",(B252+C252)*(1+Scenario!$B$12/12)-D252),"INSUFFICIENT FUNDS")))</f>
        <v/>
      </c>
      <c r="F252" s="6" t="str">
        <f>IF(A252&gt;Scenario!$B$11,"",IF(A$2&lt;&gt;"Ready",A$2,IF(ISNUMBER(E252),F251+D252,"INSUFFICIENT FUNDS")))</f>
        <v/>
      </c>
      <c r="G252" t="str">
        <f>IF(A252&gt;Scenario!$B$11,"",IF(A$2&lt;&gt;"Ready",A$2,IF(ISNUMBER(E252),"OK","INSUFFICIENT FUNDS")))</f>
        <v/>
      </c>
      <c r="H252">
        <v>248</v>
      </c>
      <c r="I252" s="6" t="str">
        <f>IF(H252&gt;Scenario!$B$11,"",IF(H$2&lt;&gt;"Ready",H$2,IF(N251="OK",L251,"INSUFFICIENT FUNDS")))</f>
        <v/>
      </c>
      <c r="J252" s="6" t="str">
        <f>IF(H252&gt;Scenario!$B$11,"",IF(H$2&lt;&gt;"Ready",H$2,IF(ISNUMBER(I252),IF(AND(H252&gt;=Scenario!$B$10,MOD(H252-Scenario!$B$10,Scenario!$B$18)=0),Scenario!$B$8,0),"INSUFFICIENT FUNDS")))</f>
        <v/>
      </c>
      <c r="K252" s="6" t="str">
        <f>IF(H252&gt;Scenario!$B$11,"",IF(H$2&lt;&gt;"Ready",H$2,IF(ISNUMBER(I252),(I252+J252)*(N('Option A'!$E$14)+N('Option A'!$E$15)+IF(Scenario!$B$13="Gross",N('Option A'!$E$16),0))/12+((0+0)/12+IF(AND(H252&gt;=Scenario!$B$10,MOD(H252-Scenario!$B$10,Scenario!$B$18)=0),N('Option A'!$E$17)*N('Option A'!$E$18)+N('Option A'!$E$20),0)+IF(H252=1,N('Option A'!$E$17)*N('Option A'!$E$19)+N('Option A'!$E$21),0)+IF(H252=Scenario!$B$11,N('Option A'!$E$22),0)),"INSUFFICIENT FUNDS")))</f>
        <v/>
      </c>
      <c r="L252" s="6" t="str">
        <f>IF(H252&gt;Scenario!$B$11,"",IF(H$2&lt;&gt;"Ready",H$2,IF(ISNUMBER(I252),IF((I252+J252)*(1+Scenario!$B$12/12)-K252&lt;0,"INSUFFICIENT FUNDS",(I252+J252)*(1+Scenario!$B$12/12)-K252),"INSUFFICIENT FUNDS")))</f>
        <v/>
      </c>
      <c r="M252" s="6" t="str">
        <f>IF(H252&gt;Scenario!$B$11,"",IF(H$2&lt;&gt;"Ready",H$2,IF(ISNUMBER(L252),M251+K252,"INSUFFICIENT FUNDS")))</f>
        <v/>
      </c>
      <c r="N252" t="str">
        <f>IF(H252&gt;Scenario!$B$11,"",IF(H$2&lt;&gt;"Ready",H$2,IF(ISNUMBER(L252),"OK","INSUFFICIENT FUNDS")))</f>
        <v/>
      </c>
      <c r="O252">
        <v>248</v>
      </c>
      <c r="P252" s="6" t="str">
        <f>IF(O252&gt;Scenario!$B$11,"",IF(O$2&lt;&gt;"Ready",O$2,IF(U251="OK",S251,"INSUFFICIENT FUNDS")))</f>
        <v/>
      </c>
      <c r="Q252" s="6" t="str">
        <f>IF(O252&gt;Scenario!$B$11,"",IF(O$2&lt;&gt;"Ready",O$2,IF(ISNUMBER(P252),IF(AND(O252&gt;=Scenario!$B$10,MOD(O252-Scenario!$B$10,Scenario!$B$18)=0),Scenario!$B$8,0),"INSUFFICIENT FUNDS")))</f>
        <v/>
      </c>
      <c r="R252" s="6" t="str">
        <f>IF(O252&gt;Scenario!$B$11,"",IF(O$2&lt;&gt;"Ready",O$2,IF(ISNUMBER(P252),(P252+Q252)*(0+N('Option A'!$E$15)+IF(Scenario!$B$13="Gross",N('Option A'!$E$16),0))/12+((N('Option A'!$E$12)+N('Option A'!$E$13))/12+IF(AND(O252&gt;=Scenario!$B$10,MOD(O252-Scenario!$B$10,Scenario!$B$18)=0),N('Option A'!$E$17)*N('Option A'!$E$18)+N('Option A'!$E$20),0)+IF(O252=1,N('Option A'!$E$17)*N('Option A'!$E$19)+N('Option A'!$E$21),0)+IF(O252=Scenario!$B$11,N('Option A'!$E$22),0)),"INSUFFICIENT FUNDS")))</f>
        <v/>
      </c>
      <c r="S252" s="6" t="str">
        <f>IF(O252&gt;Scenario!$B$11,"",IF(O$2&lt;&gt;"Ready",O$2,IF(ISNUMBER(P252),IF((P252+Q252)*(1+Scenario!$B$12/12)-R252&lt;0,"INSUFFICIENT FUNDS",(P252+Q252)*(1+Scenario!$B$12/12)-R252),"INSUFFICIENT FUNDS")))</f>
        <v/>
      </c>
      <c r="T252" s="6" t="str">
        <f>IF(O252&gt;Scenario!$B$11,"",IF(O$2&lt;&gt;"Ready",O$2,IF(ISNUMBER(S252),T251+R252,"INSUFFICIENT FUNDS")))</f>
        <v/>
      </c>
      <c r="U252" t="str">
        <f>IF(O252&gt;Scenario!$B$11,"",IF(O$2&lt;&gt;"Ready",O$2,IF(ISNUMBER(S252),"OK","INSUFFICIENT FUNDS")))</f>
        <v/>
      </c>
      <c r="V252">
        <v>248</v>
      </c>
      <c r="W252" s="6" t="str">
        <f>IF(V252&gt;Scenario!$B$11,"",IF(V$2&lt;&gt;"Ready",V$2,IF(AB251="OK",Z251,"INSUFFICIENT FUNDS")))</f>
        <v/>
      </c>
      <c r="X252" s="6" t="str">
        <f>IF(V252&gt;Scenario!$B$11,"",IF(V$2&lt;&gt;"Ready",V$2,IF(ISNUMBER(W252),IF(AND(V252&gt;=Scenario!$B$10,MOD(V252-Scenario!$B$10,Scenario!$B$18)=0),Scenario!$B$8,0),"INSUFFICIENT FUNDS")))</f>
        <v/>
      </c>
      <c r="Y252" s="6" t="str">
        <f>IF(V252&gt;Scenario!$B$11,"",IF(V$2&lt;&gt;"Ready",V$2,IF(ISNUMBER(W252),(W252+X252)*(N('Option A'!$E$14)+N('Option A'!$E$15)+IF(Scenario!$B$13="Gross",N('Option A'!$E$16),0))/12+((N('Option A'!$E$12)+N('Option A'!$E$13))/12+IF(AND(V252&gt;=Scenario!$B$10,MOD(V252-Scenario!$B$10,Scenario!$B$18)=0),0*0+0,0)+IF(V252=1,0*0+0,0)+IF(V252=Scenario!$B$11,0,0)),"INSUFFICIENT FUNDS")))</f>
        <v/>
      </c>
      <c r="Z252" s="6" t="str">
        <f>IF(V252&gt;Scenario!$B$11,"",IF(V$2&lt;&gt;"Ready",V$2,IF(ISNUMBER(W252),IF((W252+X252)*(1+Scenario!$B$12/12)-Y252&lt;0,"INSUFFICIENT FUNDS",(W252+X252)*(1+Scenario!$B$12/12)-Y252),"INSUFFICIENT FUNDS")))</f>
        <v/>
      </c>
      <c r="AA252" s="6" t="str">
        <f>IF(V252&gt;Scenario!$B$11,"",IF(V$2&lt;&gt;"Ready",V$2,IF(ISNUMBER(Z252),AA251+Y252,"INSUFFICIENT FUNDS")))</f>
        <v/>
      </c>
      <c r="AB252" t="str">
        <f>IF(V252&gt;Scenario!$B$11,"",IF(V$2&lt;&gt;"Ready",V$2,IF(ISNUMBER(Z252),"OK","INSUFFICIENT FUNDS")))</f>
        <v/>
      </c>
      <c r="AC252">
        <v>248</v>
      </c>
      <c r="AD252" s="6" t="str">
        <f>IF(AC252&gt;Scenario!$B$11,"",IF(AC$2&lt;&gt;"Ready",AC$2,IF(AI251="OK",AG251,"INSUFFICIENT FUNDS")))</f>
        <v/>
      </c>
      <c r="AE252" s="6" t="str">
        <f>IF(AC252&gt;Scenario!$B$11,"",IF(AC$2&lt;&gt;"Ready",AC$2,IF(ISNUMBER(AD252),IF(AND(AC252&gt;=Scenario!$B$10,MOD(AC252-Scenario!$B$10,Scenario!$B$18)=0),Scenario!$B$8,0),"INSUFFICIENT FUNDS")))</f>
        <v/>
      </c>
      <c r="AF252" s="6" t="str">
        <f>IF(AC252&gt;Scenario!$B$11,"",IF(AC$2&lt;&gt;"Ready",AC$2,IF(ISNUMBER(AD252),(AD252+AE252)*(N('Option A'!$E$14)+N('Option A'!$E$15)+IF(Scenario!$B$13="Gross",0,0))/12+((N('Option A'!$E$12)+N('Option A'!$E$13))/12+IF(AND(AC252&gt;=Scenario!$B$10,MOD(AC252-Scenario!$B$10,Scenario!$B$18)=0),N('Option A'!$E$17)*N('Option A'!$E$18)+N('Option A'!$E$20),0)+IF(AC252=1,N('Option A'!$E$17)*N('Option A'!$E$19)+N('Option A'!$E$21),0)+IF(AC252=Scenario!$B$11,N('Option A'!$E$22),0)),"INSUFFICIENT FUNDS")))</f>
        <v/>
      </c>
      <c r="AG252" s="6" t="str">
        <f>IF(AC252&gt;Scenario!$B$11,"",IF(AC$2&lt;&gt;"Ready",AC$2,IF(ISNUMBER(AD252),IF((AD252+AE252)*(1+Scenario!$B$12/12)-AF252&lt;0,"INSUFFICIENT FUNDS",(AD252+AE252)*(1+Scenario!$B$12/12)-AF252),"INSUFFICIENT FUNDS")))</f>
        <v/>
      </c>
      <c r="AH252" s="6" t="str">
        <f>IF(AC252&gt;Scenario!$B$11,"",IF(AC$2&lt;&gt;"Ready",AC$2,IF(ISNUMBER(AG252),AH251+AF252,"INSUFFICIENT FUNDS")))</f>
        <v/>
      </c>
      <c r="AI252" t="str">
        <f>IF(AC252&gt;Scenario!$B$11,"",IF(AC$2&lt;&gt;"Ready",AC$2,IF(ISNUMBER(AG252),"OK","INSUFFICIENT FUNDS")))</f>
        <v/>
      </c>
      <c r="AJ252">
        <v>248</v>
      </c>
      <c r="AK252" s="6" t="str">
        <f>IF(AJ252&gt;Scenario!$B$11,"",IF(AJ$2&lt;&gt;"Ready",AJ$2,IF(AP251="OK",AN251,"INSUFFICIENT FUNDS")))</f>
        <v/>
      </c>
      <c r="AL252" s="6" t="str">
        <f>IF(AJ252&gt;Scenario!$B$11,"",IF(AJ$2&lt;&gt;"Ready",AJ$2,IF(ISNUMBER(AK252),IF(AND(AJ252&gt;=Scenario!$B$10,MOD(AJ252-Scenario!$B$10,Scenario!$B$18)=0),Scenario!$B$8,0),"INSUFFICIENT FUNDS")))</f>
        <v/>
      </c>
      <c r="AM252" s="6" t="str">
        <f>IF(AJ252&gt;Scenario!$B$11,"",IF(AJ$2&lt;&gt;"Ready",AJ$2,IF(ISNUMBER(AK252),(AK252+AL252)*(0+0+IF(Scenario!$B$13="Gross",0,0))/12+((0+0)/12+IF(AND(AJ252&gt;=Scenario!$B$10,MOD(AJ252-Scenario!$B$10,Scenario!$B$18)=0),0*0+0,0)+IF(AJ252=1,0*0+0,0)+IF(AJ252=Scenario!$B$11,0,0)),"INSUFFICIENT FUNDS")))</f>
        <v/>
      </c>
      <c r="AN252" s="6" t="str">
        <f>IF(AJ252&gt;Scenario!$B$11,"",IF(AJ$2&lt;&gt;"Ready",AJ$2,IF(ISNUMBER(AK252),IF((AK252+AL252)*(1+Scenario!$B$12/12)-AM252&lt;0,"INSUFFICIENT FUNDS",(AK252+AL252)*(1+Scenario!$B$12/12)-AM252),"INSUFFICIENT FUNDS")))</f>
        <v/>
      </c>
      <c r="AO252" s="6" t="str">
        <f>IF(AJ252&gt;Scenario!$B$11,"",IF(AJ$2&lt;&gt;"Ready",AJ$2,IF(ISNUMBER(AN252),AO251+AM252,"INSUFFICIENT FUNDS")))</f>
        <v/>
      </c>
      <c r="AP252" t="str">
        <f>IF(AJ252&gt;Scenario!$B$11,"",IF(AJ$2&lt;&gt;"Ready",AJ$2,IF(ISNUMBER(AN252),"OK","INSUFFICIENT FUNDS")))</f>
        <v/>
      </c>
    </row>
    <row r="253" spans="1:42" ht="32.1" customHeight="1" x14ac:dyDescent="0.2">
      <c r="A253">
        <v>249</v>
      </c>
      <c r="B253" s="6" t="str">
        <f>IF(A253&gt;Scenario!$B$11,"",IF(A$2&lt;&gt;"Ready",A$2,IF(G252="OK",E252,"INSUFFICIENT FUNDS")))</f>
        <v/>
      </c>
      <c r="C253" s="6" t="str">
        <f>IF(A253&gt;Scenario!$B$11,"",IF(A$2&lt;&gt;"Ready",A$2,IF(ISNUMBER(B253),IF(AND(A253&gt;=Scenario!$B$10,MOD(A253-Scenario!$B$10,Scenario!$B$18)=0),Scenario!$B$8,0),"INSUFFICIENT FUNDS")))</f>
        <v/>
      </c>
      <c r="D253" s="6" t="str">
        <f>IF(A253&gt;Scenario!$B$11,"",IF(A$2&lt;&gt;"Ready",A$2,IF(ISNUMBER(B253),(B253+C253)*(N('Option A'!$E$14)+N('Option A'!$E$15)+IF(Scenario!$B$13="Gross",N('Option A'!$E$16),0))/12+((N('Option A'!$E$12)+N('Option A'!$E$13))/12+IF(AND(A253&gt;=Scenario!$B$10,MOD(A253-Scenario!$B$10,Scenario!$B$18)=0),N('Option A'!$E$17)*N('Option A'!$E$18)+N('Option A'!$E$20),0)+IF(A253=1,N('Option A'!$E$17)*N('Option A'!$E$19)+N('Option A'!$E$21),0)+IF(A253=Scenario!$B$11,N('Option A'!$E$22),0)),"INSUFFICIENT FUNDS")))</f>
        <v/>
      </c>
      <c r="E253" s="6" t="str">
        <f>IF(A253&gt;Scenario!$B$11,"",IF(A$2&lt;&gt;"Ready",A$2,IF(ISNUMBER(B253),IF((B253+C253)*(1+Scenario!$B$12/12)-D253&lt;0,"INSUFFICIENT FUNDS",(B253+C253)*(1+Scenario!$B$12/12)-D253),"INSUFFICIENT FUNDS")))</f>
        <v/>
      </c>
      <c r="F253" s="6" t="str">
        <f>IF(A253&gt;Scenario!$B$11,"",IF(A$2&lt;&gt;"Ready",A$2,IF(ISNUMBER(E253),F252+D253,"INSUFFICIENT FUNDS")))</f>
        <v/>
      </c>
      <c r="G253" t="str">
        <f>IF(A253&gt;Scenario!$B$11,"",IF(A$2&lt;&gt;"Ready",A$2,IF(ISNUMBER(E253),"OK","INSUFFICIENT FUNDS")))</f>
        <v/>
      </c>
      <c r="H253">
        <v>249</v>
      </c>
      <c r="I253" s="6" t="str">
        <f>IF(H253&gt;Scenario!$B$11,"",IF(H$2&lt;&gt;"Ready",H$2,IF(N252="OK",L252,"INSUFFICIENT FUNDS")))</f>
        <v/>
      </c>
      <c r="J253" s="6" t="str">
        <f>IF(H253&gt;Scenario!$B$11,"",IF(H$2&lt;&gt;"Ready",H$2,IF(ISNUMBER(I253),IF(AND(H253&gt;=Scenario!$B$10,MOD(H253-Scenario!$B$10,Scenario!$B$18)=0),Scenario!$B$8,0),"INSUFFICIENT FUNDS")))</f>
        <v/>
      </c>
      <c r="K253" s="6" t="str">
        <f>IF(H253&gt;Scenario!$B$11,"",IF(H$2&lt;&gt;"Ready",H$2,IF(ISNUMBER(I253),(I253+J253)*(N('Option A'!$E$14)+N('Option A'!$E$15)+IF(Scenario!$B$13="Gross",N('Option A'!$E$16),0))/12+((0+0)/12+IF(AND(H253&gt;=Scenario!$B$10,MOD(H253-Scenario!$B$10,Scenario!$B$18)=0),N('Option A'!$E$17)*N('Option A'!$E$18)+N('Option A'!$E$20),0)+IF(H253=1,N('Option A'!$E$17)*N('Option A'!$E$19)+N('Option A'!$E$21),0)+IF(H253=Scenario!$B$11,N('Option A'!$E$22),0)),"INSUFFICIENT FUNDS")))</f>
        <v/>
      </c>
      <c r="L253" s="6" t="str">
        <f>IF(H253&gt;Scenario!$B$11,"",IF(H$2&lt;&gt;"Ready",H$2,IF(ISNUMBER(I253),IF((I253+J253)*(1+Scenario!$B$12/12)-K253&lt;0,"INSUFFICIENT FUNDS",(I253+J253)*(1+Scenario!$B$12/12)-K253),"INSUFFICIENT FUNDS")))</f>
        <v/>
      </c>
      <c r="M253" s="6" t="str">
        <f>IF(H253&gt;Scenario!$B$11,"",IF(H$2&lt;&gt;"Ready",H$2,IF(ISNUMBER(L253),M252+K253,"INSUFFICIENT FUNDS")))</f>
        <v/>
      </c>
      <c r="N253" t="str">
        <f>IF(H253&gt;Scenario!$B$11,"",IF(H$2&lt;&gt;"Ready",H$2,IF(ISNUMBER(L253),"OK","INSUFFICIENT FUNDS")))</f>
        <v/>
      </c>
      <c r="O253">
        <v>249</v>
      </c>
      <c r="P253" s="6" t="str">
        <f>IF(O253&gt;Scenario!$B$11,"",IF(O$2&lt;&gt;"Ready",O$2,IF(U252="OK",S252,"INSUFFICIENT FUNDS")))</f>
        <v/>
      </c>
      <c r="Q253" s="6" t="str">
        <f>IF(O253&gt;Scenario!$B$11,"",IF(O$2&lt;&gt;"Ready",O$2,IF(ISNUMBER(P253),IF(AND(O253&gt;=Scenario!$B$10,MOD(O253-Scenario!$B$10,Scenario!$B$18)=0),Scenario!$B$8,0),"INSUFFICIENT FUNDS")))</f>
        <v/>
      </c>
      <c r="R253" s="6" t="str">
        <f>IF(O253&gt;Scenario!$B$11,"",IF(O$2&lt;&gt;"Ready",O$2,IF(ISNUMBER(P253),(P253+Q253)*(0+N('Option A'!$E$15)+IF(Scenario!$B$13="Gross",N('Option A'!$E$16),0))/12+((N('Option A'!$E$12)+N('Option A'!$E$13))/12+IF(AND(O253&gt;=Scenario!$B$10,MOD(O253-Scenario!$B$10,Scenario!$B$18)=0),N('Option A'!$E$17)*N('Option A'!$E$18)+N('Option A'!$E$20),0)+IF(O253=1,N('Option A'!$E$17)*N('Option A'!$E$19)+N('Option A'!$E$21),0)+IF(O253=Scenario!$B$11,N('Option A'!$E$22),0)),"INSUFFICIENT FUNDS")))</f>
        <v/>
      </c>
      <c r="S253" s="6" t="str">
        <f>IF(O253&gt;Scenario!$B$11,"",IF(O$2&lt;&gt;"Ready",O$2,IF(ISNUMBER(P253),IF((P253+Q253)*(1+Scenario!$B$12/12)-R253&lt;0,"INSUFFICIENT FUNDS",(P253+Q253)*(1+Scenario!$B$12/12)-R253),"INSUFFICIENT FUNDS")))</f>
        <v/>
      </c>
      <c r="T253" s="6" t="str">
        <f>IF(O253&gt;Scenario!$B$11,"",IF(O$2&lt;&gt;"Ready",O$2,IF(ISNUMBER(S253),T252+R253,"INSUFFICIENT FUNDS")))</f>
        <v/>
      </c>
      <c r="U253" t="str">
        <f>IF(O253&gt;Scenario!$B$11,"",IF(O$2&lt;&gt;"Ready",O$2,IF(ISNUMBER(S253),"OK","INSUFFICIENT FUNDS")))</f>
        <v/>
      </c>
      <c r="V253">
        <v>249</v>
      </c>
      <c r="W253" s="6" t="str">
        <f>IF(V253&gt;Scenario!$B$11,"",IF(V$2&lt;&gt;"Ready",V$2,IF(AB252="OK",Z252,"INSUFFICIENT FUNDS")))</f>
        <v/>
      </c>
      <c r="X253" s="6" t="str">
        <f>IF(V253&gt;Scenario!$B$11,"",IF(V$2&lt;&gt;"Ready",V$2,IF(ISNUMBER(W253),IF(AND(V253&gt;=Scenario!$B$10,MOD(V253-Scenario!$B$10,Scenario!$B$18)=0),Scenario!$B$8,0),"INSUFFICIENT FUNDS")))</f>
        <v/>
      </c>
      <c r="Y253" s="6" t="str">
        <f>IF(V253&gt;Scenario!$B$11,"",IF(V$2&lt;&gt;"Ready",V$2,IF(ISNUMBER(W253),(W253+X253)*(N('Option A'!$E$14)+N('Option A'!$E$15)+IF(Scenario!$B$13="Gross",N('Option A'!$E$16),0))/12+((N('Option A'!$E$12)+N('Option A'!$E$13))/12+IF(AND(V253&gt;=Scenario!$B$10,MOD(V253-Scenario!$B$10,Scenario!$B$18)=0),0*0+0,0)+IF(V253=1,0*0+0,0)+IF(V253=Scenario!$B$11,0,0)),"INSUFFICIENT FUNDS")))</f>
        <v/>
      </c>
      <c r="Z253" s="6" t="str">
        <f>IF(V253&gt;Scenario!$B$11,"",IF(V$2&lt;&gt;"Ready",V$2,IF(ISNUMBER(W253),IF((W253+X253)*(1+Scenario!$B$12/12)-Y253&lt;0,"INSUFFICIENT FUNDS",(W253+X253)*(1+Scenario!$B$12/12)-Y253),"INSUFFICIENT FUNDS")))</f>
        <v/>
      </c>
      <c r="AA253" s="6" t="str">
        <f>IF(V253&gt;Scenario!$B$11,"",IF(V$2&lt;&gt;"Ready",V$2,IF(ISNUMBER(Z253),AA252+Y253,"INSUFFICIENT FUNDS")))</f>
        <v/>
      </c>
      <c r="AB253" t="str">
        <f>IF(V253&gt;Scenario!$B$11,"",IF(V$2&lt;&gt;"Ready",V$2,IF(ISNUMBER(Z253),"OK","INSUFFICIENT FUNDS")))</f>
        <v/>
      </c>
      <c r="AC253">
        <v>249</v>
      </c>
      <c r="AD253" s="6" t="str">
        <f>IF(AC253&gt;Scenario!$B$11,"",IF(AC$2&lt;&gt;"Ready",AC$2,IF(AI252="OK",AG252,"INSUFFICIENT FUNDS")))</f>
        <v/>
      </c>
      <c r="AE253" s="6" t="str">
        <f>IF(AC253&gt;Scenario!$B$11,"",IF(AC$2&lt;&gt;"Ready",AC$2,IF(ISNUMBER(AD253),IF(AND(AC253&gt;=Scenario!$B$10,MOD(AC253-Scenario!$B$10,Scenario!$B$18)=0),Scenario!$B$8,0),"INSUFFICIENT FUNDS")))</f>
        <v/>
      </c>
      <c r="AF253" s="6" t="str">
        <f>IF(AC253&gt;Scenario!$B$11,"",IF(AC$2&lt;&gt;"Ready",AC$2,IF(ISNUMBER(AD253),(AD253+AE253)*(N('Option A'!$E$14)+N('Option A'!$E$15)+IF(Scenario!$B$13="Gross",0,0))/12+((N('Option A'!$E$12)+N('Option A'!$E$13))/12+IF(AND(AC253&gt;=Scenario!$B$10,MOD(AC253-Scenario!$B$10,Scenario!$B$18)=0),N('Option A'!$E$17)*N('Option A'!$E$18)+N('Option A'!$E$20),0)+IF(AC253=1,N('Option A'!$E$17)*N('Option A'!$E$19)+N('Option A'!$E$21),0)+IF(AC253=Scenario!$B$11,N('Option A'!$E$22),0)),"INSUFFICIENT FUNDS")))</f>
        <v/>
      </c>
      <c r="AG253" s="6" t="str">
        <f>IF(AC253&gt;Scenario!$B$11,"",IF(AC$2&lt;&gt;"Ready",AC$2,IF(ISNUMBER(AD253),IF((AD253+AE253)*(1+Scenario!$B$12/12)-AF253&lt;0,"INSUFFICIENT FUNDS",(AD253+AE253)*(1+Scenario!$B$12/12)-AF253),"INSUFFICIENT FUNDS")))</f>
        <v/>
      </c>
      <c r="AH253" s="6" t="str">
        <f>IF(AC253&gt;Scenario!$B$11,"",IF(AC$2&lt;&gt;"Ready",AC$2,IF(ISNUMBER(AG253),AH252+AF253,"INSUFFICIENT FUNDS")))</f>
        <v/>
      </c>
      <c r="AI253" t="str">
        <f>IF(AC253&gt;Scenario!$B$11,"",IF(AC$2&lt;&gt;"Ready",AC$2,IF(ISNUMBER(AG253),"OK","INSUFFICIENT FUNDS")))</f>
        <v/>
      </c>
      <c r="AJ253">
        <v>249</v>
      </c>
      <c r="AK253" s="6" t="str">
        <f>IF(AJ253&gt;Scenario!$B$11,"",IF(AJ$2&lt;&gt;"Ready",AJ$2,IF(AP252="OK",AN252,"INSUFFICIENT FUNDS")))</f>
        <v/>
      </c>
      <c r="AL253" s="6" t="str">
        <f>IF(AJ253&gt;Scenario!$B$11,"",IF(AJ$2&lt;&gt;"Ready",AJ$2,IF(ISNUMBER(AK253),IF(AND(AJ253&gt;=Scenario!$B$10,MOD(AJ253-Scenario!$B$10,Scenario!$B$18)=0),Scenario!$B$8,0),"INSUFFICIENT FUNDS")))</f>
        <v/>
      </c>
      <c r="AM253" s="6" t="str">
        <f>IF(AJ253&gt;Scenario!$B$11,"",IF(AJ$2&lt;&gt;"Ready",AJ$2,IF(ISNUMBER(AK253),(AK253+AL253)*(0+0+IF(Scenario!$B$13="Gross",0,0))/12+((0+0)/12+IF(AND(AJ253&gt;=Scenario!$B$10,MOD(AJ253-Scenario!$B$10,Scenario!$B$18)=0),0*0+0,0)+IF(AJ253=1,0*0+0,0)+IF(AJ253=Scenario!$B$11,0,0)),"INSUFFICIENT FUNDS")))</f>
        <v/>
      </c>
      <c r="AN253" s="6" t="str">
        <f>IF(AJ253&gt;Scenario!$B$11,"",IF(AJ$2&lt;&gt;"Ready",AJ$2,IF(ISNUMBER(AK253),IF((AK253+AL253)*(1+Scenario!$B$12/12)-AM253&lt;0,"INSUFFICIENT FUNDS",(AK253+AL253)*(1+Scenario!$B$12/12)-AM253),"INSUFFICIENT FUNDS")))</f>
        <v/>
      </c>
      <c r="AO253" s="6" t="str">
        <f>IF(AJ253&gt;Scenario!$B$11,"",IF(AJ$2&lt;&gt;"Ready",AJ$2,IF(ISNUMBER(AN253),AO252+AM253,"INSUFFICIENT FUNDS")))</f>
        <v/>
      </c>
      <c r="AP253" t="str">
        <f>IF(AJ253&gt;Scenario!$B$11,"",IF(AJ$2&lt;&gt;"Ready",AJ$2,IF(ISNUMBER(AN253),"OK","INSUFFICIENT FUNDS")))</f>
        <v/>
      </c>
    </row>
    <row r="254" spans="1:42" ht="32.1" customHeight="1" x14ac:dyDescent="0.2">
      <c r="A254">
        <v>250</v>
      </c>
      <c r="B254" s="6" t="str">
        <f>IF(A254&gt;Scenario!$B$11,"",IF(A$2&lt;&gt;"Ready",A$2,IF(G253="OK",E253,"INSUFFICIENT FUNDS")))</f>
        <v/>
      </c>
      <c r="C254" s="6" t="str">
        <f>IF(A254&gt;Scenario!$B$11,"",IF(A$2&lt;&gt;"Ready",A$2,IF(ISNUMBER(B254),IF(AND(A254&gt;=Scenario!$B$10,MOD(A254-Scenario!$B$10,Scenario!$B$18)=0),Scenario!$B$8,0),"INSUFFICIENT FUNDS")))</f>
        <v/>
      </c>
      <c r="D254" s="6" t="str">
        <f>IF(A254&gt;Scenario!$B$11,"",IF(A$2&lt;&gt;"Ready",A$2,IF(ISNUMBER(B254),(B254+C254)*(N('Option A'!$E$14)+N('Option A'!$E$15)+IF(Scenario!$B$13="Gross",N('Option A'!$E$16),0))/12+((N('Option A'!$E$12)+N('Option A'!$E$13))/12+IF(AND(A254&gt;=Scenario!$B$10,MOD(A254-Scenario!$B$10,Scenario!$B$18)=0),N('Option A'!$E$17)*N('Option A'!$E$18)+N('Option A'!$E$20),0)+IF(A254=1,N('Option A'!$E$17)*N('Option A'!$E$19)+N('Option A'!$E$21),0)+IF(A254=Scenario!$B$11,N('Option A'!$E$22),0)),"INSUFFICIENT FUNDS")))</f>
        <v/>
      </c>
      <c r="E254" s="6" t="str">
        <f>IF(A254&gt;Scenario!$B$11,"",IF(A$2&lt;&gt;"Ready",A$2,IF(ISNUMBER(B254),IF((B254+C254)*(1+Scenario!$B$12/12)-D254&lt;0,"INSUFFICIENT FUNDS",(B254+C254)*(1+Scenario!$B$12/12)-D254),"INSUFFICIENT FUNDS")))</f>
        <v/>
      </c>
      <c r="F254" s="6" t="str">
        <f>IF(A254&gt;Scenario!$B$11,"",IF(A$2&lt;&gt;"Ready",A$2,IF(ISNUMBER(E254),F253+D254,"INSUFFICIENT FUNDS")))</f>
        <v/>
      </c>
      <c r="G254" t="str">
        <f>IF(A254&gt;Scenario!$B$11,"",IF(A$2&lt;&gt;"Ready",A$2,IF(ISNUMBER(E254),"OK","INSUFFICIENT FUNDS")))</f>
        <v/>
      </c>
      <c r="H254">
        <v>250</v>
      </c>
      <c r="I254" s="6" t="str">
        <f>IF(H254&gt;Scenario!$B$11,"",IF(H$2&lt;&gt;"Ready",H$2,IF(N253="OK",L253,"INSUFFICIENT FUNDS")))</f>
        <v/>
      </c>
      <c r="J254" s="6" t="str">
        <f>IF(H254&gt;Scenario!$B$11,"",IF(H$2&lt;&gt;"Ready",H$2,IF(ISNUMBER(I254),IF(AND(H254&gt;=Scenario!$B$10,MOD(H254-Scenario!$B$10,Scenario!$B$18)=0),Scenario!$B$8,0),"INSUFFICIENT FUNDS")))</f>
        <v/>
      </c>
      <c r="K254" s="6" t="str">
        <f>IF(H254&gt;Scenario!$B$11,"",IF(H$2&lt;&gt;"Ready",H$2,IF(ISNUMBER(I254),(I254+J254)*(N('Option A'!$E$14)+N('Option A'!$E$15)+IF(Scenario!$B$13="Gross",N('Option A'!$E$16),0))/12+((0+0)/12+IF(AND(H254&gt;=Scenario!$B$10,MOD(H254-Scenario!$B$10,Scenario!$B$18)=0),N('Option A'!$E$17)*N('Option A'!$E$18)+N('Option A'!$E$20),0)+IF(H254=1,N('Option A'!$E$17)*N('Option A'!$E$19)+N('Option A'!$E$21),0)+IF(H254=Scenario!$B$11,N('Option A'!$E$22),0)),"INSUFFICIENT FUNDS")))</f>
        <v/>
      </c>
      <c r="L254" s="6" t="str">
        <f>IF(H254&gt;Scenario!$B$11,"",IF(H$2&lt;&gt;"Ready",H$2,IF(ISNUMBER(I254),IF((I254+J254)*(1+Scenario!$B$12/12)-K254&lt;0,"INSUFFICIENT FUNDS",(I254+J254)*(1+Scenario!$B$12/12)-K254),"INSUFFICIENT FUNDS")))</f>
        <v/>
      </c>
      <c r="M254" s="6" t="str">
        <f>IF(H254&gt;Scenario!$B$11,"",IF(H$2&lt;&gt;"Ready",H$2,IF(ISNUMBER(L254),M253+K254,"INSUFFICIENT FUNDS")))</f>
        <v/>
      </c>
      <c r="N254" t="str">
        <f>IF(H254&gt;Scenario!$B$11,"",IF(H$2&lt;&gt;"Ready",H$2,IF(ISNUMBER(L254),"OK","INSUFFICIENT FUNDS")))</f>
        <v/>
      </c>
      <c r="O254">
        <v>250</v>
      </c>
      <c r="P254" s="6" t="str">
        <f>IF(O254&gt;Scenario!$B$11,"",IF(O$2&lt;&gt;"Ready",O$2,IF(U253="OK",S253,"INSUFFICIENT FUNDS")))</f>
        <v/>
      </c>
      <c r="Q254" s="6" t="str">
        <f>IF(O254&gt;Scenario!$B$11,"",IF(O$2&lt;&gt;"Ready",O$2,IF(ISNUMBER(P254),IF(AND(O254&gt;=Scenario!$B$10,MOD(O254-Scenario!$B$10,Scenario!$B$18)=0),Scenario!$B$8,0),"INSUFFICIENT FUNDS")))</f>
        <v/>
      </c>
      <c r="R254" s="6" t="str">
        <f>IF(O254&gt;Scenario!$B$11,"",IF(O$2&lt;&gt;"Ready",O$2,IF(ISNUMBER(P254),(P254+Q254)*(0+N('Option A'!$E$15)+IF(Scenario!$B$13="Gross",N('Option A'!$E$16),0))/12+((N('Option A'!$E$12)+N('Option A'!$E$13))/12+IF(AND(O254&gt;=Scenario!$B$10,MOD(O254-Scenario!$B$10,Scenario!$B$18)=0),N('Option A'!$E$17)*N('Option A'!$E$18)+N('Option A'!$E$20),0)+IF(O254=1,N('Option A'!$E$17)*N('Option A'!$E$19)+N('Option A'!$E$21),0)+IF(O254=Scenario!$B$11,N('Option A'!$E$22),0)),"INSUFFICIENT FUNDS")))</f>
        <v/>
      </c>
      <c r="S254" s="6" t="str">
        <f>IF(O254&gt;Scenario!$B$11,"",IF(O$2&lt;&gt;"Ready",O$2,IF(ISNUMBER(P254),IF((P254+Q254)*(1+Scenario!$B$12/12)-R254&lt;0,"INSUFFICIENT FUNDS",(P254+Q254)*(1+Scenario!$B$12/12)-R254),"INSUFFICIENT FUNDS")))</f>
        <v/>
      </c>
      <c r="T254" s="6" t="str">
        <f>IF(O254&gt;Scenario!$B$11,"",IF(O$2&lt;&gt;"Ready",O$2,IF(ISNUMBER(S254),T253+R254,"INSUFFICIENT FUNDS")))</f>
        <v/>
      </c>
      <c r="U254" t="str">
        <f>IF(O254&gt;Scenario!$B$11,"",IF(O$2&lt;&gt;"Ready",O$2,IF(ISNUMBER(S254),"OK","INSUFFICIENT FUNDS")))</f>
        <v/>
      </c>
      <c r="V254">
        <v>250</v>
      </c>
      <c r="W254" s="6" t="str">
        <f>IF(V254&gt;Scenario!$B$11,"",IF(V$2&lt;&gt;"Ready",V$2,IF(AB253="OK",Z253,"INSUFFICIENT FUNDS")))</f>
        <v/>
      </c>
      <c r="X254" s="6" t="str">
        <f>IF(V254&gt;Scenario!$B$11,"",IF(V$2&lt;&gt;"Ready",V$2,IF(ISNUMBER(W254),IF(AND(V254&gt;=Scenario!$B$10,MOD(V254-Scenario!$B$10,Scenario!$B$18)=0),Scenario!$B$8,0),"INSUFFICIENT FUNDS")))</f>
        <v/>
      </c>
      <c r="Y254" s="6" t="str">
        <f>IF(V254&gt;Scenario!$B$11,"",IF(V$2&lt;&gt;"Ready",V$2,IF(ISNUMBER(W254),(W254+X254)*(N('Option A'!$E$14)+N('Option A'!$E$15)+IF(Scenario!$B$13="Gross",N('Option A'!$E$16),0))/12+((N('Option A'!$E$12)+N('Option A'!$E$13))/12+IF(AND(V254&gt;=Scenario!$B$10,MOD(V254-Scenario!$B$10,Scenario!$B$18)=0),0*0+0,0)+IF(V254=1,0*0+0,0)+IF(V254=Scenario!$B$11,0,0)),"INSUFFICIENT FUNDS")))</f>
        <v/>
      </c>
      <c r="Z254" s="6" t="str">
        <f>IF(V254&gt;Scenario!$B$11,"",IF(V$2&lt;&gt;"Ready",V$2,IF(ISNUMBER(W254),IF((W254+X254)*(1+Scenario!$B$12/12)-Y254&lt;0,"INSUFFICIENT FUNDS",(W254+X254)*(1+Scenario!$B$12/12)-Y254),"INSUFFICIENT FUNDS")))</f>
        <v/>
      </c>
      <c r="AA254" s="6" t="str">
        <f>IF(V254&gt;Scenario!$B$11,"",IF(V$2&lt;&gt;"Ready",V$2,IF(ISNUMBER(Z254),AA253+Y254,"INSUFFICIENT FUNDS")))</f>
        <v/>
      </c>
      <c r="AB254" t="str">
        <f>IF(V254&gt;Scenario!$B$11,"",IF(V$2&lt;&gt;"Ready",V$2,IF(ISNUMBER(Z254),"OK","INSUFFICIENT FUNDS")))</f>
        <v/>
      </c>
      <c r="AC254">
        <v>250</v>
      </c>
      <c r="AD254" s="6" t="str">
        <f>IF(AC254&gt;Scenario!$B$11,"",IF(AC$2&lt;&gt;"Ready",AC$2,IF(AI253="OK",AG253,"INSUFFICIENT FUNDS")))</f>
        <v/>
      </c>
      <c r="AE254" s="6" t="str">
        <f>IF(AC254&gt;Scenario!$B$11,"",IF(AC$2&lt;&gt;"Ready",AC$2,IF(ISNUMBER(AD254),IF(AND(AC254&gt;=Scenario!$B$10,MOD(AC254-Scenario!$B$10,Scenario!$B$18)=0),Scenario!$B$8,0),"INSUFFICIENT FUNDS")))</f>
        <v/>
      </c>
      <c r="AF254" s="6" t="str">
        <f>IF(AC254&gt;Scenario!$B$11,"",IF(AC$2&lt;&gt;"Ready",AC$2,IF(ISNUMBER(AD254),(AD254+AE254)*(N('Option A'!$E$14)+N('Option A'!$E$15)+IF(Scenario!$B$13="Gross",0,0))/12+((N('Option A'!$E$12)+N('Option A'!$E$13))/12+IF(AND(AC254&gt;=Scenario!$B$10,MOD(AC254-Scenario!$B$10,Scenario!$B$18)=0),N('Option A'!$E$17)*N('Option A'!$E$18)+N('Option A'!$E$20),0)+IF(AC254=1,N('Option A'!$E$17)*N('Option A'!$E$19)+N('Option A'!$E$21),0)+IF(AC254=Scenario!$B$11,N('Option A'!$E$22),0)),"INSUFFICIENT FUNDS")))</f>
        <v/>
      </c>
      <c r="AG254" s="6" t="str">
        <f>IF(AC254&gt;Scenario!$B$11,"",IF(AC$2&lt;&gt;"Ready",AC$2,IF(ISNUMBER(AD254),IF((AD254+AE254)*(1+Scenario!$B$12/12)-AF254&lt;0,"INSUFFICIENT FUNDS",(AD254+AE254)*(1+Scenario!$B$12/12)-AF254),"INSUFFICIENT FUNDS")))</f>
        <v/>
      </c>
      <c r="AH254" s="6" t="str">
        <f>IF(AC254&gt;Scenario!$B$11,"",IF(AC$2&lt;&gt;"Ready",AC$2,IF(ISNUMBER(AG254),AH253+AF254,"INSUFFICIENT FUNDS")))</f>
        <v/>
      </c>
      <c r="AI254" t="str">
        <f>IF(AC254&gt;Scenario!$B$11,"",IF(AC$2&lt;&gt;"Ready",AC$2,IF(ISNUMBER(AG254),"OK","INSUFFICIENT FUNDS")))</f>
        <v/>
      </c>
      <c r="AJ254">
        <v>250</v>
      </c>
      <c r="AK254" s="6" t="str">
        <f>IF(AJ254&gt;Scenario!$B$11,"",IF(AJ$2&lt;&gt;"Ready",AJ$2,IF(AP253="OK",AN253,"INSUFFICIENT FUNDS")))</f>
        <v/>
      </c>
      <c r="AL254" s="6" t="str">
        <f>IF(AJ254&gt;Scenario!$B$11,"",IF(AJ$2&lt;&gt;"Ready",AJ$2,IF(ISNUMBER(AK254),IF(AND(AJ254&gt;=Scenario!$B$10,MOD(AJ254-Scenario!$B$10,Scenario!$B$18)=0),Scenario!$B$8,0),"INSUFFICIENT FUNDS")))</f>
        <v/>
      </c>
      <c r="AM254" s="6" t="str">
        <f>IF(AJ254&gt;Scenario!$B$11,"",IF(AJ$2&lt;&gt;"Ready",AJ$2,IF(ISNUMBER(AK254),(AK254+AL254)*(0+0+IF(Scenario!$B$13="Gross",0,0))/12+((0+0)/12+IF(AND(AJ254&gt;=Scenario!$B$10,MOD(AJ254-Scenario!$B$10,Scenario!$B$18)=0),0*0+0,0)+IF(AJ254=1,0*0+0,0)+IF(AJ254=Scenario!$B$11,0,0)),"INSUFFICIENT FUNDS")))</f>
        <v/>
      </c>
      <c r="AN254" s="6" t="str">
        <f>IF(AJ254&gt;Scenario!$B$11,"",IF(AJ$2&lt;&gt;"Ready",AJ$2,IF(ISNUMBER(AK254),IF((AK254+AL254)*(1+Scenario!$B$12/12)-AM254&lt;0,"INSUFFICIENT FUNDS",(AK254+AL254)*(1+Scenario!$B$12/12)-AM254),"INSUFFICIENT FUNDS")))</f>
        <v/>
      </c>
      <c r="AO254" s="6" t="str">
        <f>IF(AJ254&gt;Scenario!$B$11,"",IF(AJ$2&lt;&gt;"Ready",AJ$2,IF(ISNUMBER(AN254),AO253+AM254,"INSUFFICIENT FUNDS")))</f>
        <v/>
      </c>
      <c r="AP254" t="str">
        <f>IF(AJ254&gt;Scenario!$B$11,"",IF(AJ$2&lt;&gt;"Ready",AJ$2,IF(ISNUMBER(AN254),"OK","INSUFFICIENT FUNDS")))</f>
        <v/>
      </c>
    </row>
    <row r="255" spans="1:42" ht="32.1" customHeight="1" x14ac:dyDescent="0.2">
      <c r="A255">
        <v>251</v>
      </c>
      <c r="B255" s="6" t="str">
        <f>IF(A255&gt;Scenario!$B$11,"",IF(A$2&lt;&gt;"Ready",A$2,IF(G254="OK",E254,"INSUFFICIENT FUNDS")))</f>
        <v/>
      </c>
      <c r="C255" s="6" t="str">
        <f>IF(A255&gt;Scenario!$B$11,"",IF(A$2&lt;&gt;"Ready",A$2,IF(ISNUMBER(B255),IF(AND(A255&gt;=Scenario!$B$10,MOD(A255-Scenario!$B$10,Scenario!$B$18)=0),Scenario!$B$8,0),"INSUFFICIENT FUNDS")))</f>
        <v/>
      </c>
      <c r="D255" s="6" t="str">
        <f>IF(A255&gt;Scenario!$B$11,"",IF(A$2&lt;&gt;"Ready",A$2,IF(ISNUMBER(B255),(B255+C255)*(N('Option A'!$E$14)+N('Option A'!$E$15)+IF(Scenario!$B$13="Gross",N('Option A'!$E$16),0))/12+((N('Option A'!$E$12)+N('Option A'!$E$13))/12+IF(AND(A255&gt;=Scenario!$B$10,MOD(A255-Scenario!$B$10,Scenario!$B$18)=0),N('Option A'!$E$17)*N('Option A'!$E$18)+N('Option A'!$E$20),0)+IF(A255=1,N('Option A'!$E$17)*N('Option A'!$E$19)+N('Option A'!$E$21),0)+IF(A255=Scenario!$B$11,N('Option A'!$E$22),0)),"INSUFFICIENT FUNDS")))</f>
        <v/>
      </c>
      <c r="E255" s="6" t="str">
        <f>IF(A255&gt;Scenario!$B$11,"",IF(A$2&lt;&gt;"Ready",A$2,IF(ISNUMBER(B255),IF((B255+C255)*(1+Scenario!$B$12/12)-D255&lt;0,"INSUFFICIENT FUNDS",(B255+C255)*(1+Scenario!$B$12/12)-D255),"INSUFFICIENT FUNDS")))</f>
        <v/>
      </c>
      <c r="F255" s="6" t="str">
        <f>IF(A255&gt;Scenario!$B$11,"",IF(A$2&lt;&gt;"Ready",A$2,IF(ISNUMBER(E255),F254+D255,"INSUFFICIENT FUNDS")))</f>
        <v/>
      </c>
      <c r="G255" t="str">
        <f>IF(A255&gt;Scenario!$B$11,"",IF(A$2&lt;&gt;"Ready",A$2,IF(ISNUMBER(E255),"OK","INSUFFICIENT FUNDS")))</f>
        <v/>
      </c>
      <c r="H255">
        <v>251</v>
      </c>
      <c r="I255" s="6" t="str">
        <f>IF(H255&gt;Scenario!$B$11,"",IF(H$2&lt;&gt;"Ready",H$2,IF(N254="OK",L254,"INSUFFICIENT FUNDS")))</f>
        <v/>
      </c>
      <c r="J255" s="6" t="str">
        <f>IF(H255&gt;Scenario!$B$11,"",IF(H$2&lt;&gt;"Ready",H$2,IF(ISNUMBER(I255),IF(AND(H255&gt;=Scenario!$B$10,MOD(H255-Scenario!$B$10,Scenario!$B$18)=0),Scenario!$B$8,0),"INSUFFICIENT FUNDS")))</f>
        <v/>
      </c>
      <c r="K255" s="6" t="str">
        <f>IF(H255&gt;Scenario!$B$11,"",IF(H$2&lt;&gt;"Ready",H$2,IF(ISNUMBER(I255),(I255+J255)*(N('Option A'!$E$14)+N('Option A'!$E$15)+IF(Scenario!$B$13="Gross",N('Option A'!$E$16),0))/12+((0+0)/12+IF(AND(H255&gt;=Scenario!$B$10,MOD(H255-Scenario!$B$10,Scenario!$B$18)=0),N('Option A'!$E$17)*N('Option A'!$E$18)+N('Option A'!$E$20),0)+IF(H255=1,N('Option A'!$E$17)*N('Option A'!$E$19)+N('Option A'!$E$21),0)+IF(H255=Scenario!$B$11,N('Option A'!$E$22),0)),"INSUFFICIENT FUNDS")))</f>
        <v/>
      </c>
      <c r="L255" s="6" t="str">
        <f>IF(H255&gt;Scenario!$B$11,"",IF(H$2&lt;&gt;"Ready",H$2,IF(ISNUMBER(I255),IF((I255+J255)*(1+Scenario!$B$12/12)-K255&lt;0,"INSUFFICIENT FUNDS",(I255+J255)*(1+Scenario!$B$12/12)-K255),"INSUFFICIENT FUNDS")))</f>
        <v/>
      </c>
      <c r="M255" s="6" t="str">
        <f>IF(H255&gt;Scenario!$B$11,"",IF(H$2&lt;&gt;"Ready",H$2,IF(ISNUMBER(L255),M254+K255,"INSUFFICIENT FUNDS")))</f>
        <v/>
      </c>
      <c r="N255" t="str">
        <f>IF(H255&gt;Scenario!$B$11,"",IF(H$2&lt;&gt;"Ready",H$2,IF(ISNUMBER(L255),"OK","INSUFFICIENT FUNDS")))</f>
        <v/>
      </c>
      <c r="O255">
        <v>251</v>
      </c>
      <c r="P255" s="6" t="str">
        <f>IF(O255&gt;Scenario!$B$11,"",IF(O$2&lt;&gt;"Ready",O$2,IF(U254="OK",S254,"INSUFFICIENT FUNDS")))</f>
        <v/>
      </c>
      <c r="Q255" s="6" t="str">
        <f>IF(O255&gt;Scenario!$B$11,"",IF(O$2&lt;&gt;"Ready",O$2,IF(ISNUMBER(P255),IF(AND(O255&gt;=Scenario!$B$10,MOD(O255-Scenario!$B$10,Scenario!$B$18)=0),Scenario!$B$8,0),"INSUFFICIENT FUNDS")))</f>
        <v/>
      </c>
      <c r="R255" s="6" t="str">
        <f>IF(O255&gt;Scenario!$B$11,"",IF(O$2&lt;&gt;"Ready",O$2,IF(ISNUMBER(P255),(P255+Q255)*(0+N('Option A'!$E$15)+IF(Scenario!$B$13="Gross",N('Option A'!$E$16),0))/12+((N('Option A'!$E$12)+N('Option A'!$E$13))/12+IF(AND(O255&gt;=Scenario!$B$10,MOD(O255-Scenario!$B$10,Scenario!$B$18)=0),N('Option A'!$E$17)*N('Option A'!$E$18)+N('Option A'!$E$20),0)+IF(O255=1,N('Option A'!$E$17)*N('Option A'!$E$19)+N('Option A'!$E$21),0)+IF(O255=Scenario!$B$11,N('Option A'!$E$22),0)),"INSUFFICIENT FUNDS")))</f>
        <v/>
      </c>
      <c r="S255" s="6" t="str">
        <f>IF(O255&gt;Scenario!$B$11,"",IF(O$2&lt;&gt;"Ready",O$2,IF(ISNUMBER(P255),IF((P255+Q255)*(1+Scenario!$B$12/12)-R255&lt;0,"INSUFFICIENT FUNDS",(P255+Q255)*(1+Scenario!$B$12/12)-R255),"INSUFFICIENT FUNDS")))</f>
        <v/>
      </c>
      <c r="T255" s="6" t="str">
        <f>IF(O255&gt;Scenario!$B$11,"",IF(O$2&lt;&gt;"Ready",O$2,IF(ISNUMBER(S255),T254+R255,"INSUFFICIENT FUNDS")))</f>
        <v/>
      </c>
      <c r="U255" t="str">
        <f>IF(O255&gt;Scenario!$B$11,"",IF(O$2&lt;&gt;"Ready",O$2,IF(ISNUMBER(S255),"OK","INSUFFICIENT FUNDS")))</f>
        <v/>
      </c>
      <c r="V255">
        <v>251</v>
      </c>
      <c r="W255" s="6" t="str">
        <f>IF(V255&gt;Scenario!$B$11,"",IF(V$2&lt;&gt;"Ready",V$2,IF(AB254="OK",Z254,"INSUFFICIENT FUNDS")))</f>
        <v/>
      </c>
      <c r="X255" s="6" t="str">
        <f>IF(V255&gt;Scenario!$B$11,"",IF(V$2&lt;&gt;"Ready",V$2,IF(ISNUMBER(W255),IF(AND(V255&gt;=Scenario!$B$10,MOD(V255-Scenario!$B$10,Scenario!$B$18)=0),Scenario!$B$8,0),"INSUFFICIENT FUNDS")))</f>
        <v/>
      </c>
      <c r="Y255" s="6" t="str">
        <f>IF(V255&gt;Scenario!$B$11,"",IF(V$2&lt;&gt;"Ready",V$2,IF(ISNUMBER(W255),(W255+X255)*(N('Option A'!$E$14)+N('Option A'!$E$15)+IF(Scenario!$B$13="Gross",N('Option A'!$E$16),0))/12+((N('Option A'!$E$12)+N('Option A'!$E$13))/12+IF(AND(V255&gt;=Scenario!$B$10,MOD(V255-Scenario!$B$10,Scenario!$B$18)=0),0*0+0,0)+IF(V255=1,0*0+0,0)+IF(V255=Scenario!$B$11,0,0)),"INSUFFICIENT FUNDS")))</f>
        <v/>
      </c>
      <c r="Z255" s="6" t="str">
        <f>IF(V255&gt;Scenario!$B$11,"",IF(V$2&lt;&gt;"Ready",V$2,IF(ISNUMBER(W255),IF((W255+X255)*(1+Scenario!$B$12/12)-Y255&lt;0,"INSUFFICIENT FUNDS",(W255+X255)*(1+Scenario!$B$12/12)-Y255),"INSUFFICIENT FUNDS")))</f>
        <v/>
      </c>
      <c r="AA255" s="6" t="str">
        <f>IF(V255&gt;Scenario!$B$11,"",IF(V$2&lt;&gt;"Ready",V$2,IF(ISNUMBER(Z255),AA254+Y255,"INSUFFICIENT FUNDS")))</f>
        <v/>
      </c>
      <c r="AB255" t="str">
        <f>IF(V255&gt;Scenario!$B$11,"",IF(V$2&lt;&gt;"Ready",V$2,IF(ISNUMBER(Z255),"OK","INSUFFICIENT FUNDS")))</f>
        <v/>
      </c>
      <c r="AC255">
        <v>251</v>
      </c>
      <c r="AD255" s="6" t="str">
        <f>IF(AC255&gt;Scenario!$B$11,"",IF(AC$2&lt;&gt;"Ready",AC$2,IF(AI254="OK",AG254,"INSUFFICIENT FUNDS")))</f>
        <v/>
      </c>
      <c r="AE255" s="6" t="str">
        <f>IF(AC255&gt;Scenario!$B$11,"",IF(AC$2&lt;&gt;"Ready",AC$2,IF(ISNUMBER(AD255),IF(AND(AC255&gt;=Scenario!$B$10,MOD(AC255-Scenario!$B$10,Scenario!$B$18)=0),Scenario!$B$8,0),"INSUFFICIENT FUNDS")))</f>
        <v/>
      </c>
      <c r="AF255" s="6" t="str">
        <f>IF(AC255&gt;Scenario!$B$11,"",IF(AC$2&lt;&gt;"Ready",AC$2,IF(ISNUMBER(AD255),(AD255+AE255)*(N('Option A'!$E$14)+N('Option A'!$E$15)+IF(Scenario!$B$13="Gross",0,0))/12+((N('Option A'!$E$12)+N('Option A'!$E$13))/12+IF(AND(AC255&gt;=Scenario!$B$10,MOD(AC255-Scenario!$B$10,Scenario!$B$18)=0),N('Option A'!$E$17)*N('Option A'!$E$18)+N('Option A'!$E$20),0)+IF(AC255=1,N('Option A'!$E$17)*N('Option A'!$E$19)+N('Option A'!$E$21),0)+IF(AC255=Scenario!$B$11,N('Option A'!$E$22),0)),"INSUFFICIENT FUNDS")))</f>
        <v/>
      </c>
      <c r="AG255" s="6" t="str">
        <f>IF(AC255&gt;Scenario!$B$11,"",IF(AC$2&lt;&gt;"Ready",AC$2,IF(ISNUMBER(AD255),IF((AD255+AE255)*(1+Scenario!$B$12/12)-AF255&lt;0,"INSUFFICIENT FUNDS",(AD255+AE255)*(1+Scenario!$B$12/12)-AF255),"INSUFFICIENT FUNDS")))</f>
        <v/>
      </c>
      <c r="AH255" s="6" t="str">
        <f>IF(AC255&gt;Scenario!$B$11,"",IF(AC$2&lt;&gt;"Ready",AC$2,IF(ISNUMBER(AG255),AH254+AF255,"INSUFFICIENT FUNDS")))</f>
        <v/>
      </c>
      <c r="AI255" t="str">
        <f>IF(AC255&gt;Scenario!$B$11,"",IF(AC$2&lt;&gt;"Ready",AC$2,IF(ISNUMBER(AG255),"OK","INSUFFICIENT FUNDS")))</f>
        <v/>
      </c>
      <c r="AJ255">
        <v>251</v>
      </c>
      <c r="AK255" s="6" t="str">
        <f>IF(AJ255&gt;Scenario!$B$11,"",IF(AJ$2&lt;&gt;"Ready",AJ$2,IF(AP254="OK",AN254,"INSUFFICIENT FUNDS")))</f>
        <v/>
      </c>
      <c r="AL255" s="6" t="str">
        <f>IF(AJ255&gt;Scenario!$B$11,"",IF(AJ$2&lt;&gt;"Ready",AJ$2,IF(ISNUMBER(AK255),IF(AND(AJ255&gt;=Scenario!$B$10,MOD(AJ255-Scenario!$B$10,Scenario!$B$18)=0),Scenario!$B$8,0),"INSUFFICIENT FUNDS")))</f>
        <v/>
      </c>
      <c r="AM255" s="6" t="str">
        <f>IF(AJ255&gt;Scenario!$B$11,"",IF(AJ$2&lt;&gt;"Ready",AJ$2,IF(ISNUMBER(AK255),(AK255+AL255)*(0+0+IF(Scenario!$B$13="Gross",0,0))/12+((0+0)/12+IF(AND(AJ255&gt;=Scenario!$B$10,MOD(AJ255-Scenario!$B$10,Scenario!$B$18)=0),0*0+0,0)+IF(AJ255=1,0*0+0,0)+IF(AJ255=Scenario!$B$11,0,0)),"INSUFFICIENT FUNDS")))</f>
        <v/>
      </c>
      <c r="AN255" s="6" t="str">
        <f>IF(AJ255&gt;Scenario!$B$11,"",IF(AJ$2&lt;&gt;"Ready",AJ$2,IF(ISNUMBER(AK255),IF((AK255+AL255)*(1+Scenario!$B$12/12)-AM255&lt;0,"INSUFFICIENT FUNDS",(AK255+AL255)*(1+Scenario!$B$12/12)-AM255),"INSUFFICIENT FUNDS")))</f>
        <v/>
      </c>
      <c r="AO255" s="6" t="str">
        <f>IF(AJ255&gt;Scenario!$B$11,"",IF(AJ$2&lt;&gt;"Ready",AJ$2,IF(ISNUMBER(AN255),AO254+AM255,"INSUFFICIENT FUNDS")))</f>
        <v/>
      </c>
      <c r="AP255" t="str">
        <f>IF(AJ255&gt;Scenario!$B$11,"",IF(AJ$2&lt;&gt;"Ready",AJ$2,IF(ISNUMBER(AN255),"OK","INSUFFICIENT FUNDS")))</f>
        <v/>
      </c>
    </row>
    <row r="256" spans="1:42" ht="32.1" customHeight="1" x14ac:dyDescent="0.2">
      <c r="A256">
        <v>252</v>
      </c>
      <c r="B256" s="6" t="str">
        <f>IF(A256&gt;Scenario!$B$11,"",IF(A$2&lt;&gt;"Ready",A$2,IF(G255="OK",E255,"INSUFFICIENT FUNDS")))</f>
        <v/>
      </c>
      <c r="C256" s="6" t="str">
        <f>IF(A256&gt;Scenario!$B$11,"",IF(A$2&lt;&gt;"Ready",A$2,IF(ISNUMBER(B256),IF(AND(A256&gt;=Scenario!$B$10,MOD(A256-Scenario!$B$10,Scenario!$B$18)=0),Scenario!$B$8,0),"INSUFFICIENT FUNDS")))</f>
        <v/>
      </c>
      <c r="D256" s="6" t="str">
        <f>IF(A256&gt;Scenario!$B$11,"",IF(A$2&lt;&gt;"Ready",A$2,IF(ISNUMBER(B256),(B256+C256)*(N('Option A'!$E$14)+N('Option A'!$E$15)+IF(Scenario!$B$13="Gross",N('Option A'!$E$16),0))/12+((N('Option A'!$E$12)+N('Option A'!$E$13))/12+IF(AND(A256&gt;=Scenario!$B$10,MOD(A256-Scenario!$B$10,Scenario!$B$18)=0),N('Option A'!$E$17)*N('Option A'!$E$18)+N('Option A'!$E$20),0)+IF(A256=1,N('Option A'!$E$17)*N('Option A'!$E$19)+N('Option A'!$E$21),0)+IF(A256=Scenario!$B$11,N('Option A'!$E$22),0)),"INSUFFICIENT FUNDS")))</f>
        <v/>
      </c>
      <c r="E256" s="6" t="str">
        <f>IF(A256&gt;Scenario!$B$11,"",IF(A$2&lt;&gt;"Ready",A$2,IF(ISNUMBER(B256),IF((B256+C256)*(1+Scenario!$B$12/12)-D256&lt;0,"INSUFFICIENT FUNDS",(B256+C256)*(1+Scenario!$B$12/12)-D256),"INSUFFICIENT FUNDS")))</f>
        <v/>
      </c>
      <c r="F256" s="6" t="str">
        <f>IF(A256&gt;Scenario!$B$11,"",IF(A$2&lt;&gt;"Ready",A$2,IF(ISNUMBER(E256),F255+D256,"INSUFFICIENT FUNDS")))</f>
        <v/>
      </c>
      <c r="G256" t="str">
        <f>IF(A256&gt;Scenario!$B$11,"",IF(A$2&lt;&gt;"Ready",A$2,IF(ISNUMBER(E256),"OK","INSUFFICIENT FUNDS")))</f>
        <v/>
      </c>
      <c r="H256">
        <v>252</v>
      </c>
      <c r="I256" s="6" t="str">
        <f>IF(H256&gt;Scenario!$B$11,"",IF(H$2&lt;&gt;"Ready",H$2,IF(N255="OK",L255,"INSUFFICIENT FUNDS")))</f>
        <v/>
      </c>
      <c r="J256" s="6" t="str">
        <f>IF(H256&gt;Scenario!$B$11,"",IF(H$2&lt;&gt;"Ready",H$2,IF(ISNUMBER(I256),IF(AND(H256&gt;=Scenario!$B$10,MOD(H256-Scenario!$B$10,Scenario!$B$18)=0),Scenario!$B$8,0),"INSUFFICIENT FUNDS")))</f>
        <v/>
      </c>
      <c r="K256" s="6" t="str">
        <f>IF(H256&gt;Scenario!$B$11,"",IF(H$2&lt;&gt;"Ready",H$2,IF(ISNUMBER(I256),(I256+J256)*(N('Option A'!$E$14)+N('Option A'!$E$15)+IF(Scenario!$B$13="Gross",N('Option A'!$E$16),0))/12+((0+0)/12+IF(AND(H256&gt;=Scenario!$B$10,MOD(H256-Scenario!$B$10,Scenario!$B$18)=0),N('Option A'!$E$17)*N('Option A'!$E$18)+N('Option A'!$E$20),0)+IF(H256=1,N('Option A'!$E$17)*N('Option A'!$E$19)+N('Option A'!$E$21),0)+IF(H256=Scenario!$B$11,N('Option A'!$E$22),0)),"INSUFFICIENT FUNDS")))</f>
        <v/>
      </c>
      <c r="L256" s="6" t="str">
        <f>IF(H256&gt;Scenario!$B$11,"",IF(H$2&lt;&gt;"Ready",H$2,IF(ISNUMBER(I256),IF((I256+J256)*(1+Scenario!$B$12/12)-K256&lt;0,"INSUFFICIENT FUNDS",(I256+J256)*(1+Scenario!$B$12/12)-K256),"INSUFFICIENT FUNDS")))</f>
        <v/>
      </c>
      <c r="M256" s="6" t="str">
        <f>IF(H256&gt;Scenario!$B$11,"",IF(H$2&lt;&gt;"Ready",H$2,IF(ISNUMBER(L256),M255+K256,"INSUFFICIENT FUNDS")))</f>
        <v/>
      </c>
      <c r="N256" t="str">
        <f>IF(H256&gt;Scenario!$B$11,"",IF(H$2&lt;&gt;"Ready",H$2,IF(ISNUMBER(L256),"OK","INSUFFICIENT FUNDS")))</f>
        <v/>
      </c>
      <c r="O256">
        <v>252</v>
      </c>
      <c r="P256" s="6" t="str">
        <f>IF(O256&gt;Scenario!$B$11,"",IF(O$2&lt;&gt;"Ready",O$2,IF(U255="OK",S255,"INSUFFICIENT FUNDS")))</f>
        <v/>
      </c>
      <c r="Q256" s="6" t="str">
        <f>IF(O256&gt;Scenario!$B$11,"",IF(O$2&lt;&gt;"Ready",O$2,IF(ISNUMBER(P256),IF(AND(O256&gt;=Scenario!$B$10,MOD(O256-Scenario!$B$10,Scenario!$B$18)=0),Scenario!$B$8,0),"INSUFFICIENT FUNDS")))</f>
        <v/>
      </c>
      <c r="R256" s="6" t="str">
        <f>IF(O256&gt;Scenario!$B$11,"",IF(O$2&lt;&gt;"Ready",O$2,IF(ISNUMBER(P256),(P256+Q256)*(0+N('Option A'!$E$15)+IF(Scenario!$B$13="Gross",N('Option A'!$E$16),0))/12+((N('Option A'!$E$12)+N('Option A'!$E$13))/12+IF(AND(O256&gt;=Scenario!$B$10,MOD(O256-Scenario!$B$10,Scenario!$B$18)=0),N('Option A'!$E$17)*N('Option A'!$E$18)+N('Option A'!$E$20),0)+IF(O256=1,N('Option A'!$E$17)*N('Option A'!$E$19)+N('Option A'!$E$21),0)+IF(O256=Scenario!$B$11,N('Option A'!$E$22),0)),"INSUFFICIENT FUNDS")))</f>
        <v/>
      </c>
      <c r="S256" s="6" t="str">
        <f>IF(O256&gt;Scenario!$B$11,"",IF(O$2&lt;&gt;"Ready",O$2,IF(ISNUMBER(P256),IF((P256+Q256)*(1+Scenario!$B$12/12)-R256&lt;0,"INSUFFICIENT FUNDS",(P256+Q256)*(1+Scenario!$B$12/12)-R256),"INSUFFICIENT FUNDS")))</f>
        <v/>
      </c>
      <c r="T256" s="6" t="str">
        <f>IF(O256&gt;Scenario!$B$11,"",IF(O$2&lt;&gt;"Ready",O$2,IF(ISNUMBER(S256),T255+R256,"INSUFFICIENT FUNDS")))</f>
        <v/>
      </c>
      <c r="U256" t="str">
        <f>IF(O256&gt;Scenario!$B$11,"",IF(O$2&lt;&gt;"Ready",O$2,IF(ISNUMBER(S256),"OK","INSUFFICIENT FUNDS")))</f>
        <v/>
      </c>
      <c r="V256">
        <v>252</v>
      </c>
      <c r="W256" s="6" t="str">
        <f>IF(V256&gt;Scenario!$B$11,"",IF(V$2&lt;&gt;"Ready",V$2,IF(AB255="OK",Z255,"INSUFFICIENT FUNDS")))</f>
        <v/>
      </c>
      <c r="X256" s="6" t="str">
        <f>IF(V256&gt;Scenario!$B$11,"",IF(V$2&lt;&gt;"Ready",V$2,IF(ISNUMBER(W256),IF(AND(V256&gt;=Scenario!$B$10,MOD(V256-Scenario!$B$10,Scenario!$B$18)=0),Scenario!$B$8,0),"INSUFFICIENT FUNDS")))</f>
        <v/>
      </c>
      <c r="Y256" s="6" t="str">
        <f>IF(V256&gt;Scenario!$B$11,"",IF(V$2&lt;&gt;"Ready",V$2,IF(ISNUMBER(W256),(W256+X256)*(N('Option A'!$E$14)+N('Option A'!$E$15)+IF(Scenario!$B$13="Gross",N('Option A'!$E$16),0))/12+((N('Option A'!$E$12)+N('Option A'!$E$13))/12+IF(AND(V256&gt;=Scenario!$B$10,MOD(V256-Scenario!$B$10,Scenario!$B$18)=0),0*0+0,0)+IF(V256=1,0*0+0,0)+IF(V256=Scenario!$B$11,0,0)),"INSUFFICIENT FUNDS")))</f>
        <v/>
      </c>
      <c r="Z256" s="6" t="str">
        <f>IF(V256&gt;Scenario!$B$11,"",IF(V$2&lt;&gt;"Ready",V$2,IF(ISNUMBER(W256),IF((W256+X256)*(1+Scenario!$B$12/12)-Y256&lt;0,"INSUFFICIENT FUNDS",(W256+X256)*(1+Scenario!$B$12/12)-Y256),"INSUFFICIENT FUNDS")))</f>
        <v/>
      </c>
      <c r="AA256" s="6" t="str">
        <f>IF(V256&gt;Scenario!$B$11,"",IF(V$2&lt;&gt;"Ready",V$2,IF(ISNUMBER(Z256),AA255+Y256,"INSUFFICIENT FUNDS")))</f>
        <v/>
      </c>
      <c r="AB256" t="str">
        <f>IF(V256&gt;Scenario!$B$11,"",IF(V$2&lt;&gt;"Ready",V$2,IF(ISNUMBER(Z256),"OK","INSUFFICIENT FUNDS")))</f>
        <v/>
      </c>
      <c r="AC256">
        <v>252</v>
      </c>
      <c r="AD256" s="6" t="str">
        <f>IF(AC256&gt;Scenario!$B$11,"",IF(AC$2&lt;&gt;"Ready",AC$2,IF(AI255="OK",AG255,"INSUFFICIENT FUNDS")))</f>
        <v/>
      </c>
      <c r="AE256" s="6" t="str">
        <f>IF(AC256&gt;Scenario!$B$11,"",IF(AC$2&lt;&gt;"Ready",AC$2,IF(ISNUMBER(AD256),IF(AND(AC256&gt;=Scenario!$B$10,MOD(AC256-Scenario!$B$10,Scenario!$B$18)=0),Scenario!$B$8,0),"INSUFFICIENT FUNDS")))</f>
        <v/>
      </c>
      <c r="AF256" s="6" t="str">
        <f>IF(AC256&gt;Scenario!$B$11,"",IF(AC$2&lt;&gt;"Ready",AC$2,IF(ISNUMBER(AD256),(AD256+AE256)*(N('Option A'!$E$14)+N('Option A'!$E$15)+IF(Scenario!$B$13="Gross",0,0))/12+((N('Option A'!$E$12)+N('Option A'!$E$13))/12+IF(AND(AC256&gt;=Scenario!$B$10,MOD(AC256-Scenario!$B$10,Scenario!$B$18)=0),N('Option A'!$E$17)*N('Option A'!$E$18)+N('Option A'!$E$20),0)+IF(AC256=1,N('Option A'!$E$17)*N('Option A'!$E$19)+N('Option A'!$E$21),0)+IF(AC256=Scenario!$B$11,N('Option A'!$E$22),0)),"INSUFFICIENT FUNDS")))</f>
        <v/>
      </c>
      <c r="AG256" s="6" t="str">
        <f>IF(AC256&gt;Scenario!$B$11,"",IF(AC$2&lt;&gt;"Ready",AC$2,IF(ISNUMBER(AD256),IF((AD256+AE256)*(1+Scenario!$B$12/12)-AF256&lt;0,"INSUFFICIENT FUNDS",(AD256+AE256)*(1+Scenario!$B$12/12)-AF256),"INSUFFICIENT FUNDS")))</f>
        <v/>
      </c>
      <c r="AH256" s="6" t="str">
        <f>IF(AC256&gt;Scenario!$B$11,"",IF(AC$2&lt;&gt;"Ready",AC$2,IF(ISNUMBER(AG256),AH255+AF256,"INSUFFICIENT FUNDS")))</f>
        <v/>
      </c>
      <c r="AI256" t="str">
        <f>IF(AC256&gt;Scenario!$B$11,"",IF(AC$2&lt;&gt;"Ready",AC$2,IF(ISNUMBER(AG256),"OK","INSUFFICIENT FUNDS")))</f>
        <v/>
      </c>
      <c r="AJ256">
        <v>252</v>
      </c>
      <c r="AK256" s="6" t="str">
        <f>IF(AJ256&gt;Scenario!$B$11,"",IF(AJ$2&lt;&gt;"Ready",AJ$2,IF(AP255="OK",AN255,"INSUFFICIENT FUNDS")))</f>
        <v/>
      </c>
      <c r="AL256" s="6" t="str">
        <f>IF(AJ256&gt;Scenario!$B$11,"",IF(AJ$2&lt;&gt;"Ready",AJ$2,IF(ISNUMBER(AK256),IF(AND(AJ256&gt;=Scenario!$B$10,MOD(AJ256-Scenario!$B$10,Scenario!$B$18)=0),Scenario!$B$8,0),"INSUFFICIENT FUNDS")))</f>
        <v/>
      </c>
      <c r="AM256" s="6" t="str">
        <f>IF(AJ256&gt;Scenario!$B$11,"",IF(AJ$2&lt;&gt;"Ready",AJ$2,IF(ISNUMBER(AK256),(AK256+AL256)*(0+0+IF(Scenario!$B$13="Gross",0,0))/12+((0+0)/12+IF(AND(AJ256&gt;=Scenario!$B$10,MOD(AJ256-Scenario!$B$10,Scenario!$B$18)=0),0*0+0,0)+IF(AJ256=1,0*0+0,0)+IF(AJ256=Scenario!$B$11,0,0)),"INSUFFICIENT FUNDS")))</f>
        <v/>
      </c>
      <c r="AN256" s="6" t="str">
        <f>IF(AJ256&gt;Scenario!$B$11,"",IF(AJ$2&lt;&gt;"Ready",AJ$2,IF(ISNUMBER(AK256),IF((AK256+AL256)*(1+Scenario!$B$12/12)-AM256&lt;0,"INSUFFICIENT FUNDS",(AK256+AL256)*(1+Scenario!$B$12/12)-AM256),"INSUFFICIENT FUNDS")))</f>
        <v/>
      </c>
      <c r="AO256" s="6" t="str">
        <f>IF(AJ256&gt;Scenario!$B$11,"",IF(AJ$2&lt;&gt;"Ready",AJ$2,IF(ISNUMBER(AN256),AO255+AM256,"INSUFFICIENT FUNDS")))</f>
        <v/>
      </c>
      <c r="AP256" t="str">
        <f>IF(AJ256&gt;Scenario!$B$11,"",IF(AJ$2&lt;&gt;"Ready",AJ$2,IF(ISNUMBER(AN256),"OK","INSUFFICIENT FUNDS")))</f>
        <v/>
      </c>
    </row>
    <row r="257" spans="1:42" ht="32.1" customHeight="1" x14ac:dyDescent="0.2">
      <c r="A257">
        <v>253</v>
      </c>
      <c r="B257" s="6" t="str">
        <f>IF(A257&gt;Scenario!$B$11,"",IF(A$2&lt;&gt;"Ready",A$2,IF(G256="OK",E256,"INSUFFICIENT FUNDS")))</f>
        <v/>
      </c>
      <c r="C257" s="6" t="str">
        <f>IF(A257&gt;Scenario!$B$11,"",IF(A$2&lt;&gt;"Ready",A$2,IF(ISNUMBER(B257),IF(AND(A257&gt;=Scenario!$B$10,MOD(A257-Scenario!$B$10,Scenario!$B$18)=0),Scenario!$B$8,0),"INSUFFICIENT FUNDS")))</f>
        <v/>
      </c>
      <c r="D257" s="6" t="str">
        <f>IF(A257&gt;Scenario!$B$11,"",IF(A$2&lt;&gt;"Ready",A$2,IF(ISNUMBER(B257),(B257+C257)*(N('Option A'!$E$14)+N('Option A'!$E$15)+IF(Scenario!$B$13="Gross",N('Option A'!$E$16),0))/12+((N('Option A'!$E$12)+N('Option A'!$E$13))/12+IF(AND(A257&gt;=Scenario!$B$10,MOD(A257-Scenario!$B$10,Scenario!$B$18)=0),N('Option A'!$E$17)*N('Option A'!$E$18)+N('Option A'!$E$20),0)+IF(A257=1,N('Option A'!$E$17)*N('Option A'!$E$19)+N('Option A'!$E$21),0)+IF(A257=Scenario!$B$11,N('Option A'!$E$22),0)),"INSUFFICIENT FUNDS")))</f>
        <v/>
      </c>
      <c r="E257" s="6" t="str">
        <f>IF(A257&gt;Scenario!$B$11,"",IF(A$2&lt;&gt;"Ready",A$2,IF(ISNUMBER(B257),IF((B257+C257)*(1+Scenario!$B$12/12)-D257&lt;0,"INSUFFICIENT FUNDS",(B257+C257)*(1+Scenario!$B$12/12)-D257),"INSUFFICIENT FUNDS")))</f>
        <v/>
      </c>
      <c r="F257" s="6" t="str">
        <f>IF(A257&gt;Scenario!$B$11,"",IF(A$2&lt;&gt;"Ready",A$2,IF(ISNUMBER(E257),F256+D257,"INSUFFICIENT FUNDS")))</f>
        <v/>
      </c>
      <c r="G257" t="str">
        <f>IF(A257&gt;Scenario!$B$11,"",IF(A$2&lt;&gt;"Ready",A$2,IF(ISNUMBER(E257),"OK","INSUFFICIENT FUNDS")))</f>
        <v/>
      </c>
      <c r="H257">
        <v>253</v>
      </c>
      <c r="I257" s="6" t="str">
        <f>IF(H257&gt;Scenario!$B$11,"",IF(H$2&lt;&gt;"Ready",H$2,IF(N256="OK",L256,"INSUFFICIENT FUNDS")))</f>
        <v/>
      </c>
      <c r="J257" s="6" t="str">
        <f>IF(H257&gt;Scenario!$B$11,"",IF(H$2&lt;&gt;"Ready",H$2,IF(ISNUMBER(I257),IF(AND(H257&gt;=Scenario!$B$10,MOD(H257-Scenario!$B$10,Scenario!$B$18)=0),Scenario!$B$8,0),"INSUFFICIENT FUNDS")))</f>
        <v/>
      </c>
      <c r="K257" s="6" t="str">
        <f>IF(H257&gt;Scenario!$B$11,"",IF(H$2&lt;&gt;"Ready",H$2,IF(ISNUMBER(I257),(I257+J257)*(N('Option A'!$E$14)+N('Option A'!$E$15)+IF(Scenario!$B$13="Gross",N('Option A'!$E$16),0))/12+((0+0)/12+IF(AND(H257&gt;=Scenario!$B$10,MOD(H257-Scenario!$B$10,Scenario!$B$18)=0),N('Option A'!$E$17)*N('Option A'!$E$18)+N('Option A'!$E$20),0)+IF(H257=1,N('Option A'!$E$17)*N('Option A'!$E$19)+N('Option A'!$E$21),0)+IF(H257=Scenario!$B$11,N('Option A'!$E$22),0)),"INSUFFICIENT FUNDS")))</f>
        <v/>
      </c>
      <c r="L257" s="6" t="str">
        <f>IF(H257&gt;Scenario!$B$11,"",IF(H$2&lt;&gt;"Ready",H$2,IF(ISNUMBER(I257),IF((I257+J257)*(1+Scenario!$B$12/12)-K257&lt;0,"INSUFFICIENT FUNDS",(I257+J257)*(1+Scenario!$B$12/12)-K257),"INSUFFICIENT FUNDS")))</f>
        <v/>
      </c>
      <c r="M257" s="6" t="str">
        <f>IF(H257&gt;Scenario!$B$11,"",IF(H$2&lt;&gt;"Ready",H$2,IF(ISNUMBER(L257),M256+K257,"INSUFFICIENT FUNDS")))</f>
        <v/>
      </c>
      <c r="N257" t="str">
        <f>IF(H257&gt;Scenario!$B$11,"",IF(H$2&lt;&gt;"Ready",H$2,IF(ISNUMBER(L257),"OK","INSUFFICIENT FUNDS")))</f>
        <v/>
      </c>
      <c r="O257">
        <v>253</v>
      </c>
      <c r="P257" s="6" t="str">
        <f>IF(O257&gt;Scenario!$B$11,"",IF(O$2&lt;&gt;"Ready",O$2,IF(U256="OK",S256,"INSUFFICIENT FUNDS")))</f>
        <v/>
      </c>
      <c r="Q257" s="6" t="str">
        <f>IF(O257&gt;Scenario!$B$11,"",IF(O$2&lt;&gt;"Ready",O$2,IF(ISNUMBER(P257),IF(AND(O257&gt;=Scenario!$B$10,MOD(O257-Scenario!$B$10,Scenario!$B$18)=0),Scenario!$B$8,0),"INSUFFICIENT FUNDS")))</f>
        <v/>
      </c>
      <c r="R257" s="6" t="str">
        <f>IF(O257&gt;Scenario!$B$11,"",IF(O$2&lt;&gt;"Ready",O$2,IF(ISNUMBER(P257),(P257+Q257)*(0+N('Option A'!$E$15)+IF(Scenario!$B$13="Gross",N('Option A'!$E$16),0))/12+((N('Option A'!$E$12)+N('Option A'!$E$13))/12+IF(AND(O257&gt;=Scenario!$B$10,MOD(O257-Scenario!$B$10,Scenario!$B$18)=0),N('Option A'!$E$17)*N('Option A'!$E$18)+N('Option A'!$E$20),0)+IF(O257=1,N('Option A'!$E$17)*N('Option A'!$E$19)+N('Option A'!$E$21),0)+IF(O257=Scenario!$B$11,N('Option A'!$E$22),0)),"INSUFFICIENT FUNDS")))</f>
        <v/>
      </c>
      <c r="S257" s="6" t="str">
        <f>IF(O257&gt;Scenario!$B$11,"",IF(O$2&lt;&gt;"Ready",O$2,IF(ISNUMBER(P257),IF((P257+Q257)*(1+Scenario!$B$12/12)-R257&lt;0,"INSUFFICIENT FUNDS",(P257+Q257)*(1+Scenario!$B$12/12)-R257),"INSUFFICIENT FUNDS")))</f>
        <v/>
      </c>
      <c r="T257" s="6" t="str">
        <f>IF(O257&gt;Scenario!$B$11,"",IF(O$2&lt;&gt;"Ready",O$2,IF(ISNUMBER(S257),T256+R257,"INSUFFICIENT FUNDS")))</f>
        <v/>
      </c>
      <c r="U257" t="str">
        <f>IF(O257&gt;Scenario!$B$11,"",IF(O$2&lt;&gt;"Ready",O$2,IF(ISNUMBER(S257),"OK","INSUFFICIENT FUNDS")))</f>
        <v/>
      </c>
      <c r="V257">
        <v>253</v>
      </c>
      <c r="W257" s="6" t="str">
        <f>IF(V257&gt;Scenario!$B$11,"",IF(V$2&lt;&gt;"Ready",V$2,IF(AB256="OK",Z256,"INSUFFICIENT FUNDS")))</f>
        <v/>
      </c>
      <c r="X257" s="6" t="str">
        <f>IF(V257&gt;Scenario!$B$11,"",IF(V$2&lt;&gt;"Ready",V$2,IF(ISNUMBER(W257),IF(AND(V257&gt;=Scenario!$B$10,MOD(V257-Scenario!$B$10,Scenario!$B$18)=0),Scenario!$B$8,0),"INSUFFICIENT FUNDS")))</f>
        <v/>
      </c>
      <c r="Y257" s="6" t="str">
        <f>IF(V257&gt;Scenario!$B$11,"",IF(V$2&lt;&gt;"Ready",V$2,IF(ISNUMBER(W257),(W257+X257)*(N('Option A'!$E$14)+N('Option A'!$E$15)+IF(Scenario!$B$13="Gross",N('Option A'!$E$16),0))/12+((N('Option A'!$E$12)+N('Option A'!$E$13))/12+IF(AND(V257&gt;=Scenario!$B$10,MOD(V257-Scenario!$B$10,Scenario!$B$18)=0),0*0+0,0)+IF(V257=1,0*0+0,0)+IF(V257=Scenario!$B$11,0,0)),"INSUFFICIENT FUNDS")))</f>
        <v/>
      </c>
      <c r="Z257" s="6" t="str">
        <f>IF(V257&gt;Scenario!$B$11,"",IF(V$2&lt;&gt;"Ready",V$2,IF(ISNUMBER(W257),IF((W257+X257)*(1+Scenario!$B$12/12)-Y257&lt;0,"INSUFFICIENT FUNDS",(W257+X257)*(1+Scenario!$B$12/12)-Y257),"INSUFFICIENT FUNDS")))</f>
        <v/>
      </c>
      <c r="AA257" s="6" t="str">
        <f>IF(V257&gt;Scenario!$B$11,"",IF(V$2&lt;&gt;"Ready",V$2,IF(ISNUMBER(Z257),AA256+Y257,"INSUFFICIENT FUNDS")))</f>
        <v/>
      </c>
      <c r="AB257" t="str">
        <f>IF(V257&gt;Scenario!$B$11,"",IF(V$2&lt;&gt;"Ready",V$2,IF(ISNUMBER(Z257),"OK","INSUFFICIENT FUNDS")))</f>
        <v/>
      </c>
      <c r="AC257">
        <v>253</v>
      </c>
      <c r="AD257" s="6" t="str">
        <f>IF(AC257&gt;Scenario!$B$11,"",IF(AC$2&lt;&gt;"Ready",AC$2,IF(AI256="OK",AG256,"INSUFFICIENT FUNDS")))</f>
        <v/>
      </c>
      <c r="AE257" s="6" t="str">
        <f>IF(AC257&gt;Scenario!$B$11,"",IF(AC$2&lt;&gt;"Ready",AC$2,IF(ISNUMBER(AD257),IF(AND(AC257&gt;=Scenario!$B$10,MOD(AC257-Scenario!$B$10,Scenario!$B$18)=0),Scenario!$B$8,0),"INSUFFICIENT FUNDS")))</f>
        <v/>
      </c>
      <c r="AF257" s="6" t="str">
        <f>IF(AC257&gt;Scenario!$B$11,"",IF(AC$2&lt;&gt;"Ready",AC$2,IF(ISNUMBER(AD257),(AD257+AE257)*(N('Option A'!$E$14)+N('Option A'!$E$15)+IF(Scenario!$B$13="Gross",0,0))/12+((N('Option A'!$E$12)+N('Option A'!$E$13))/12+IF(AND(AC257&gt;=Scenario!$B$10,MOD(AC257-Scenario!$B$10,Scenario!$B$18)=0),N('Option A'!$E$17)*N('Option A'!$E$18)+N('Option A'!$E$20),0)+IF(AC257=1,N('Option A'!$E$17)*N('Option A'!$E$19)+N('Option A'!$E$21),0)+IF(AC257=Scenario!$B$11,N('Option A'!$E$22),0)),"INSUFFICIENT FUNDS")))</f>
        <v/>
      </c>
      <c r="AG257" s="6" t="str">
        <f>IF(AC257&gt;Scenario!$B$11,"",IF(AC$2&lt;&gt;"Ready",AC$2,IF(ISNUMBER(AD257),IF((AD257+AE257)*(1+Scenario!$B$12/12)-AF257&lt;0,"INSUFFICIENT FUNDS",(AD257+AE257)*(1+Scenario!$B$12/12)-AF257),"INSUFFICIENT FUNDS")))</f>
        <v/>
      </c>
      <c r="AH257" s="6" t="str">
        <f>IF(AC257&gt;Scenario!$B$11,"",IF(AC$2&lt;&gt;"Ready",AC$2,IF(ISNUMBER(AG257),AH256+AF257,"INSUFFICIENT FUNDS")))</f>
        <v/>
      </c>
      <c r="AI257" t="str">
        <f>IF(AC257&gt;Scenario!$B$11,"",IF(AC$2&lt;&gt;"Ready",AC$2,IF(ISNUMBER(AG257),"OK","INSUFFICIENT FUNDS")))</f>
        <v/>
      </c>
      <c r="AJ257">
        <v>253</v>
      </c>
      <c r="AK257" s="6" t="str">
        <f>IF(AJ257&gt;Scenario!$B$11,"",IF(AJ$2&lt;&gt;"Ready",AJ$2,IF(AP256="OK",AN256,"INSUFFICIENT FUNDS")))</f>
        <v/>
      </c>
      <c r="AL257" s="6" t="str">
        <f>IF(AJ257&gt;Scenario!$B$11,"",IF(AJ$2&lt;&gt;"Ready",AJ$2,IF(ISNUMBER(AK257),IF(AND(AJ257&gt;=Scenario!$B$10,MOD(AJ257-Scenario!$B$10,Scenario!$B$18)=0),Scenario!$B$8,0),"INSUFFICIENT FUNDS")))</f>
        <v/>
      </c>
      <c r="AM257" s="6" t="str">
        <f>IF(AJ257&gt;Scenario!$B$11,"",IF(AJ$2&lt;&gt;"Ready",AJ$2,IF(ISNUMBER(AK257),(AK257+AL257)*(0+0+IF(Scenario!$B$13="Gross",0,0))/12+((0+0)/12+IF(AND(AJ257&gt;=Scenario!$B$10,MOD(AJ257-Scenario!$B$10,Scenario!$B$18)=0),0*0+0,0)+IF(AJ257=1,0*0+0,0)+IF(AJ257=Scenario!$B$11,0,0)),"INSUFFICIENT FUNDS")))</f>
        <v/>
      </c>
      <c r="AN257" s="6" t="str">
        <f>IF(AJ257&gt;Scenario!$B$11,"",IF(AJ$2&lt;&gt;"Ready",AJ$2,IF(ISNUMBER(AK257),IF((AK257+AL257)*(1+Scenario!$B$12/12)-AM257&lt;0,"INSUFFICIENT FUNDS",(AK257+AL257)*(1+Scenario!$B$12/12)-AM257),"INSUFFICIENT FUNDS")))</f>
        <v/>
      </c>
      <c r="AO257" s="6" t="str">
        <f>IF(AJ257&gt;Scenario!$B$11,"",IF(AJ$2&lt;&gt;"Ready",AJ$2,IF(ISNUMBER(AN257),AO256+AM257,"INSUFFICIENT FUNDS")))</f>
        <v/>
      </c>
      <c r="AP257" t="str">
        <f>IF(AJ257&gt;Scenario!$B$11,"",IF(AJ$2&lt;&gt;"Ready",AJ$2,IF(ISNUMBER(AN257),"OK","INSUFFICIENT FUNDS")))</f>
        <v/>
      </c>
    </row>
    <row r="258" spans="1:42" ht="32.1" customHeight="1" x14ac:dyDescent="0.2">
      <c r="A258">
        <v>254</v>
      </c>
      <c r="B258" s="6" t="str">
        <f>IF(A258&gt;Scenario!$B$11,"",IF(A$2&lt;&gt;"Ready",A$2,IF(G257="OK",E257,"INSUFFICIENT FUNDS")))</f>
        <v/>
      </c>
      <c r="C258" s="6" t="str">
        <f>IF(A258&gt;Scenario!$B$11,"",IF(A$2&lt;&gt;"Ready",A$2,IF(ISNUMBER(B258),IF(AND(A258&gt;=Scenario!$B$10,MOD(A258-Scenario!$B$10,Scenario!$B$18)=0),Scenario!$B$8,0),"INSUFFICIENT FUNDS")))</f>
        <v/>
      </c>
      <c r="D258" s="6" t="str">
        <f>IF(A258&gt;Scenario!$B$11,"",IF(A$2&lt;&gt;"Ready",A$2,IF(ISNUMBER(B258),(B258+C258)*(N('Option A'!$E$14)+N('Option A'!$E$15)+IF(Scenario!$B$13="Gross",N('Option A'!$E$16),0))/12+((N('Option A'!$E$12)+N('Option A'!$E$13))/12+IF(AND(A258&gt;=Scenario!$B$10,MOD(A258-Scenario!$B$10,Scenario!$B$18)=0),N('Option A'!$E$17)*N('Option A'!$E$18)+N('Option A'!$E$20),0)+IF(A258=1,N('Option A'!$E$17)*N('Option A'!$E$19)+N('Option A'!$E$21),0)+IF(A258=Scenario!$B$11,N('Option A'!$E$22),0)),"INSUFFICIENT FUNDS")))</f>
        <v/>
      </c>
      <c r="E258" s="6" t="str">
        <f>IF(A258&gt;Scenario!$B$11,"",IF(A$2&lt;&gt;"Ready",A$2,IF(ISNUMBER(B258),IF((B258+C258)*(1+Scenario!$B$12/12)-D258&lt;0,"INSUFFICIENT FUNDS",(B258+C258)*(1+Scenario!$B$12/12)-D258),"INSUFFICIENT FUNDS")))</f>
        <v/>
      </c>
      <c r="F258" s="6" t="str">
        <f>IF(A258&gt;Scenario!$B$11,"",IF(A$2&lt;&gt;"Ready",A$2,IF(ISNUMBER(E258),F257+D258,"INSUFFICIENT FUNDS")))</f>
        <v/>
      </c>
      <c r="G258" t="str">
        <f>IF(A258&gt;Scenario!$B$11,"",IF(A$2&lt;&gt;"Ready",A$2,IF(ISNUMBER(E258),"OK","INSUFFICIENT FUNDS")))</f>
        <v/>
      </c>
      <c r="H258">
        <v>254</v>
      </c>
      <c r="I258" s="6" t="str">
        <f>IF(H258&gt;Scenario!$B$11,"",IF(H$2&lt;&gt;"Ready",H$2,IF(N257="OK",L257,"INSUFFICIENT FUNDS")))</f>
        <v/>
      </c>
      <c r="J258" s="6" t="str">
        <f>IF(H258&gt;Scenario!$B$11,"",IF(H$2&lt;&gt;"Ready",H$2,IF(ISNUMBER(I258),IF(AND(H258&gt;=Scenario!$B$10,MOD(H258-Scenario!$B$10,Scenario!$B$18)=0),Scenario!$B$8,0),"INSUFFICIENT FUNDS")))</f>
        <v/>
      </c>
      <c r="K258" s="6" t="str">
        <f>IF(H258&gt;Scenario!$B$11,"",IF(H$2&lt;&gt;"Ready",H$2,IF(ISNUMBER(I258),(I258+J258)*(N('Option A'!$E$14)+N('Option A'!$E$15)+IF(Scenario!$B$13="Gross",N('Option A'!$E$16),0))/12+((0+0)/12+IF(AND(H258&gt;=Scenario!$B$10,MOD(H258-Scenario!$B$10,Scenario!$B$18)=0),N('Option A'!$E$17)*N('Option A'!$E$18)+N('Option A'!$E$20),0)+IF(H258=1,N('Option A'!$E$17)*N('Option A'!$E$19)+N('Option A'!$E$21),0)+IF(H258=Scenario!$B$11,N('Option A'!$E$22),0)),"INSUFFICIENT FUNDS")))</f>
        <v/>
      </c>
      <c r="L258" s="6" t="str">
        <f>IF(H258&gt;Scenario!$B$11,"",IF(H$2&lt;&gt;"Ready",H$2,IF(ISNUMBER(I258),IF((I258+J258)*(1+Scenario!$B$12/12)-K258&lt;0,"INSUFFICIENT FUNDS",(I258+J258)*(1+Scenario!$B$12/12)-K258),"INSUFFICIENT FUNDS")))</f>
        <v/>
      </c>
      <c r="M258" s="6" t="str">
        <f>IF(H258&gt;Scenario!$B$11,"",IF(H$2&lt;&gt;"Ready",H$2,IF(ISNUMBER(L258),M257+K258,"INSUFFICIENT FUNDS")))</f>
        <v/>
      </c>
      <c r="N258" t="str">
        <f>IF(H258&gt;Scenario!$B$11,"",IF(H$2&lt;&gt;"Ready",H$2,IF(ISNUMBER(L258),"OK","INSUFFICIENT FUNDS")))</f>
        <v/>
      </c>
      <c r="O258">
        <v>254</v>
      </c>
      <c r="P258" s="6" t="str">
        <f>IF(O258&gt;Scenario!$B$11,"",IF(O$2&lt;&gt;"Ready",O$2,IF(U257="OK",S257,"INSUFFICIENT FUNDS")))</f>
        <v/>
      </c>
      <c r="Q258" s="6" t="str">
        <f>IF(O258&gt;Scenario!$B$11,"",IF(O$2&lt;&gt;"Ready",O$2,IF(ISNUMBER(P258),IF(AND(O258&gt;=Scenario!$B$10,MOD(O258-Scenario!$B$10,Scenario!$B$18)=0),Scenario!$B$8,0),"INSUFFICIENT FUNDS")))</f>
        <v/>
      </c>
      <c r="R258" s="6" t="str">
        <f>IF(O258&gt;Scenario!$B$11,"",IF(O$2&lt;&gt;"Ready",O$2,IF(ISNUMBER(P258),(P258+Q258)*(0+N('Option A'!$E$15)+IF(Scenario!$B$13="Gross",N('Option A'!$E$16),0))/12+((N('Option A'!$E$12)+N('Option A'!$E$13))/12+IF(AND(O258&gt;=Scenario!$B$10,MOD(O258-Scenario!$B$10,Scenario!$B$18)=0),N('Option A'!$E$17)*N('Option A'!$E$18)+N('Option A'!$E$20),0)+IF(O258=1,N('Option A'!$E$17)*N('Option A'!$E$19)+N('Option A'!$E$21),0)+IF(O258=Scenario!$B$11,N('Option A'!$E$22),0)),"INSUFFICIENT FUNDS")))</f>
        <v/>
      </c>
      <c r="S258" s="6" t="str">
        <f>IF(O258&gt;Scenario!$B$11,"",IF(O$2&lt;&gt;"Ready",O$2,IF(ISNUMBER(P258),IF((P258+Q258)*(1+Scenario!$B$12/12)-R258&lt;0,"INSUFFICIENT FUNDS",(P258+Q258)*(1+Scenario!$B$12/12)-R258),"INSUFFICIENT FUNDS")))</f>
        <v/>
      </c>
      <c r="T258" s="6" t="str">
        <f>IF(O258&gt;Scenario!$B$11,"",IF(O$2&lt;&gt;"Ready",O$2,IF(ISNUMBER(S258),T257+R258,"INSUFFICIENT FUNDS")))</f>
        <v/>
      </c>
      <c r="U258" t="str">
        <f>IF(O258&gt;Scenario!$B$11,"",IF(O$2&lt;&gt;"Ready",O$2,IF(ISNUMBER(S258),"OK","INSUFFICIENT FUNDS")))</f>
        <v/>
      </c>
      <c r="V258">
        <v>254</v>
      </c>
      <c r="W258" s="6" t="str">
        <f>IF(V258&gt;Scenario!$B$11,"",IF(V$2&lt;&gt;"Ready",V$2,IF(AB257="OK",Z257,"INSUFFICIENT FUNDS")))</f>
        <v/>
      </c>
      <c r="X258" s="6" t="str">
        <f>IF(V258&gt;Scenario!$B$11,"",IF(V$2&lt;&gt;"Ready",V$2,IF(ISNUMBER(W258),IF(AND(V258&gt;=Scenario!$B$10,MOD(V258-Scenario!$B$10,Scenario!$B$18)=0),Scenario!$B$8,0),"INSUFFICIENT FUNDS")))</f>
        <v/>
      </c>
      <c r="Y258" s="6" t="str">
        <f>IF(V258&gt;Scenario!$B$11,"",IF(V$2&lt;&gt;"Ready",V$2,IF(ISNUMBER(W258),(W258+X258)*(N('Option A'!$E$14)+N('Option A'!$E$15)+IF(Scenario!$B$13="Gross",N('Option A'!$E$16),0))/12+((N('Option A'!$E$12)+N('Option A'!$E$13))/12+IF(AND(V258&gt;=Scenario!$B$10,MOD(V258-Scenario!$B$10,Scenario!$B$18)=0),0*0+0,0)+IF(V258=1,0*0+0,0)+IF(V258=Scenario!$B$11,0,0)),"INSUFFICIENT FUNDS")))</f>
        <v/>
      </c>
      <c r="Z258" s="6" t="str">
        <f>IF(V258&gt;Scenario!$B$11,"",IF(V$2&lt;&gt;"Ready",V$2,IF(ISNUMBER(W258),IF((W258+X258)*(1+Scenario!$B$12/12)-Y258&lt;0,"INSUFFICIENT FUNDS",(W258+X258)*(1+Scenario!$B$12/12)-Y258),"INSUFFICIENT FUNDS")))</f>
        <v/>
      </c>
      <c r="AA258" s="6" t="str">
        <f>IF(V258&gt;Scenario!$B$11,"",IF(V$2&lt;&gt;"Ready",V$2,IF(ISNUMBER(Z258),AA257+Y258,"INSUFFICIENT FUNDS")))</f>
        <v/>
      </c>
      <c r="AB258" t="str">
        <f>IF(V258&gt;Scenario!$B$11,"",IF(V$2&lt;&gt;"Ready",V$2,IF(ISNUMBER(Z258),"OK","INSUFFICIENT FUNDS")))</f>
        <v/>
      </c>
      <c r="AC258">
        <v>254</v>
      </c>
      <c r="AD258" s="6" t="str">
        <f>IF(AC258&gt;Scenario!$B$11,"",IF(AC$2&lt;&gt;"Ready",AC$2,IF(AI257="OK",AG257,"INSUFFICIENT FUNDS")))</f>
        <v/>
      </c>
      <c r="AE258" s="6" t="str">
        <f>IF(AC258&gt;Scenario!$B$11,"",IF(AC$2&lt;&gt;"Ready",AC$2,IF(ISNUMBER(AD258),IF(AND(AC258&gt;=Scenario!$B$10,MOD(AC258-Scenario!$B$10,Scenario!$B$18)=0),Scenario!$B$8,0),"INSUFFICIENT FUNDS")))</f>
        <v/>
      </c>
      <c r="AF258" s="6" t="str">
        <f>IF(AC258&gt;Scenario!$B$11,"",IF(AC$2&lt;&gt;"Ready",AC$2,IF(ISNUMBER(AD258),(AD258+AE258)*(N('Option A'!$E$14)+N('Option A'!$E$15)+IF(Scenario!$B$13="Gross",0,0))/12+((N('Option A'!$E$12)+N('Option A'!$E$13))/12+IF(AND(AC258&gt;=Scenario!$B$10,MOD(AC258-Scenario!$B$10,Scenario!$B$18)=0),N('Option A'!$E$17)*N('Option A'!$E$18)+N('Option A'!$E$20),0)+IF(AC258=1,N('Option A'!$E$17)*N('Option A'!$E$19)+N('Option A'!$E$21),0)+IF(AC258=Scenario!$B$11,N('Option A'!$E$22),0)),"INSUFFICIENT FUNDS")))</f>
        <v/>
      </c>
      <c r="AG258" s="6" t="str">
        <f>IF(AC258&gt;Scenario!$B$11,"",IF(AC$2&lt;&gt;"Ready",AC$2,IF(ISNUMBER(AD258),IF((AD258+AE258)*(1+Scenario!$B$12/12)-AF258&lt;0,"INSUFFICIENT FUNDS",(AD258+AE258)*(1+Scenario!$B$12/12)-AF258),"INSUFFICIENT FUNDS")))</f>
        <v/>
      </c>
      <c r="AH258" s="6" t="str">
        <f>IF(AC258&gt;Scenario!$B$11,"",IF(AC$2&lt;&gt;"Ready",AC$2,IF(ISNUMBER(AG258),AH257+AF258,"INSUFFICIENT FUNDS")))</f>
        <v/>
      </c>
      <c r="AI258" t="str">
        <f>IF(AC258&gt;Scenario!$B$11,"",IF(AC$2&lt;&gt;"Ready",AC$2,IF(ISNUMBER(AG258),"OK","INSUFFICIENT FUNDS")))</f>
        <v/>
      </c>
      <c r="AJ258">
        <v>254</v>
      </c>
      <c r="AK258" s="6" t="str">
        <f>IF(AJ258&gt;Scenario!$B$11,"",IF(AJ$2&lt;&gt;"Ready",AJ$2,IF(AP257="OK",AN257,"INSUFFICIENT FUNDS")))</f>
        <v/>
      </c>
      <c r="AL258" s="6" t="str">
        <f>IF(AJ258&gt;Scenario!$B$11,"",IF(AJ$2&lt;&gt;"Ready",AJ$2,IF(ISNUMBER(AK258),IF(AND(AJ258&gt;=Scenario!$B$10,MOD(AJ258-Scenario!$B$10,Scenario!$B$18)=0),Scenario!$B$8,0),"INSUFFICIENT FUNDS")))</f>
        <v/>
      </c>
      <c r="AM258" s="6" t="str">
        <f>IF(AJ258&gt;Scenario!$B$11,"",IF(AJ$2&lt;&gt;"Ready",AJ$2,IF(ISNUMBER(AK258),(AK258+AL258)*(0+0+IF(Scenario!$B$13="Gross",0,0))/12+((0+0)/12+IF(AND(AJ258&gt;=Scenario!$B$10,MOD(AJ258-Scenario!$B$10,Scenario!$B$18)=0),0*0+0,0)+IF(AJ258=1,0*0+0,0)+IF(AJ258=Scenario!$B$11,0,0)),"INSUFFICIENT FUNDS")))</f>
        <v/>
      </c>
      <c r="AN258" s="6" t="str">
        <f>IF(AJ258&gt;Scenario!$B$11,"",IF(AJ$2&lt;&gt;"Ready",AJ$2,IF(ISNUMBER(AK258),IF((AK258+AL258)*(1+Scenario!$B$12/12)-AM258&lt;0,"INSUFFICIENT FUNDS",(AK258+AL258)*(1+Scenario!$B$12/12)-AM258),"INSUFFICIENT FUNDS")))</f>
        <v/>
      </c>
      <c r="AO258" s="6" t="str">
        <f>IF(AJ258&gt;Scenario!$B$11,"",IF(AJ$2&lt;&gt;"Ready",AJ$2,IF(ISNUMBER(AN258),AO257+AM258,"INSUFFICIENT FUNDS")))</f>
        <v/>
      </c>
      <c r="AP258" t="str">
        <f>IF(AJ258&gt;Scenario!$B$11,"",IF(AJ$2&lt;&gt;"Ready",AJ$2,IF(ISNUMBER(AN258),"OK","INSUFFICIENT FUNDS")))</f>
        <v/>
      </c>
    </row>
    <row r="259" spans="1:42" ht="32.1" customHeight="1" x14ac:dyDescent="0.2">
      <c r="A259">
        <v>255</v>
      </c>
      <c r="B259" s="6" t="str">
        <f>IF(A259&gt;Scenario!$B$11,"",IF(A$2&lt;&gt;"Ready",A$2,IF(G258="OK",E258,"INSUFFICIENT FUNDS")))</f>
        <v/>
      </c>
      <c r="C259" s="6" t="str">
        <f>IF(A259&gt;Scenario!$B$11,"",IF(A$2&lt;&gt;"Ready",A$2,IF(ISNUMBER(B259),IF(AND(A259&gt;=Scenario!$B$10,MOD(A259-Scenario!$B$10,Scenario!$B$18)=0),Scenario!$B$8,0),"INSUFFICIENT FUNDS")))</f>
        <v/>
      </c>
      <c r="D259" s="6" t="str">
        <f>IF(A259&gt;Scenario!$B$11,"",IF(A$2&lt;&gt;"Ready",A$2,IF(ISNUMBER(B259),(B259+C259)*(N('Option A'!$E$14)+N('Option A'!$E$15)+IF(Scenario!$B$13="Gross",N('Option A'!$E$16),0))/12+((N('Option A'!$E$12)+N('Option A'!$E$13))/12+IF(AND(A259&gt;=Scenario!$B$10,MOD(A259-Scenario!$B$10,Scenario!$B$18)=0),N('Option A'!$E$17)*N('Option A'!$E$18)+N('Option A'!$E$20),0)+IF(A259=1,N('Option A'!$E$17)*N('Option A'!$E$19)+N('Option A'!$E$21),0)+IF(A259=Scenario!$B$11,N('Option A'!$E$22),0)),"INSUFFICIENT FUNDS")))</f>
        <v/>
      </c>
      <c r="E259" s="6" t="str">
        <f>IF(A259&gt;Scenario!$B$11,"",IF(A$2&lt;&gt;"Ready",A$2,IF(ISNUMBER(B259),IF((B259+C259)*(1+Scenario!$B$12/12)-D259&lt;0,"INSUFFICIENT FUNDS",(B259+C259)*(1+Scenario!$B$12/12)-D259),"INSUFFICIENT FUNDS")))</f>
        <v/>
      </c>
      <c r="F259" s="6" t="str">
        <f>IF(A259&gt;Scenario!$B$11,"",IF(A$2&lt;&gt;"Ready",A$2,IF(ISNUMBER(E259),F258+D259,"INSUFFICIENT FUNDS")))</f>
        <v/>
      </c>
      <c r="G259" t="str">
        <f>IF(A259&gt;Scenario!$B$11,"",IF(A$2&lt;&gt;"Ready",A$2,IF(ISNUMBER(E259),"OK","INSUFFICIENT FUNDS")))</f>
        <v/>
      </c>
      <c r="H259">
        <v>255</v>
      </c>
      <c r="I259" s="6" t="str">
        <f>IF(H259&gt;Scenario!$B$11,"",IF(H$2&lt;&gt;"Ready",H$2,IF(N258="OK",L258,"INSUFFICIENT FUNDS")))</f>
        <v/>
      </c>
      <c r="J259" s="6" t="str">
        <f>IF(H259&gt;Scenario!$B$11,"",IF(H$2&lt;&gt;"Ready",H$2,IF(ISNUMBER(I259),IF(AND(H259&gt;=Scenario!$B$10,MOD(H259-Scenario!$B$10,Scenario!$B$18)=0),Scenario!$B$8,0),"INSUFFICIENT FUNDS")))</f>
        <v/>
      </c>
      <c r="K259" s="6" t="str">
        <f>IF(H259&gt;Scenario!$B$11,"",IF(H$2&lt;&gt;"Ready",H$2,IF(ISNUMBER(I259),(I259+J259)*(N('Option A'!$E$14)+N('Option A'!$E$15)+IF(Scenario!$B$13="Gross",N('Option A'!$E$16),0))/12+((0+0)/12+IF(AND(H259&gt;=Scenario!$B$10,MOD(H259-Scenario!$B$10,Scenario!$B$18)=0),N('Option A'!$E$17)*N('Option A'!$E$18)+N('Option A'!$E$20),0)+IF(H259=1,N('Option A'!$E$17)*N('Option A'!$E$19)+N('Option A'!$E$21),0)+IF(H259=Scenario!$B$11,N('Option A'!$E$22),0)),"INSUFFICIENT FUNDS")))</f>
        <v/>
      </c>
      <c r="L259" s="6" t="str">
        <f>IF(H259&gt;Scenario!$B$11,"",IF(H$2&lt;&gt;"Ready",H$2,IF(ISNUMBER(I259),IF((I259+J259)*(1+Scenario!$B$12/12)-K259&lt;0,"INSUFFICIENT FUNDS",(I259+J259)*(1+Scenario!$B$12/12)-K259),"INSUFFICIENT FUNDS")))</f>
        <v/>
      </c>
      <c r="M259" s="6" t="str">
        <f>IF(H259&gt;Scenario!$B$11,"",IF(H$2&lt;&gt;"Ready",H$2,IF(ISNUMBER(L259),M258+K259,"INSUFFICIENT FUNDS")))</f>
        <v/>
      </c>
      <c r="N259" t="str">
        <f>IF(H259&gt;Scenario!$B$11,"",IF(H$2&lt;&gt;"Ready",H$2,IF(ISNUMBER(L259),"OK","INSUFFICIENT FUNDS")))</f>
        <v/>
      </c>
      <c r="O259">
        <v>255</v>
      </c>
      <c r="P259" s="6" t="str">
        <f>IF(O259&gt;Scenario!$B$11,"",IF(O$2&lt;&gt;"Ready",O$2,IF(U258="OK",S258,"INSUFFICIENT FUNDS")))</f>
        <v/>
      </c>
      <c r="Q259" s="6" t="str">
        <f>IF(O259&gt;Scenario!$B$11,"",IF(O$2&lt;&gt;"Ready",O$2,IF(ISNUMBER(P259),IF(AND(O259&gt;=Scenario!$B$10,MOD(O259-Scenario!$B$10,Scenario!$B$18)=0),Scenario!$B$8,0),"INSUFFICIENT FUNDS")))</f>
        <v/>
      </c>
      <c r="R259" s="6" t="str">
        <f>IF(O259&gt;Scenario!$B$11,"",IF(O$2&lt;&gt;"Ready",O$2,IF(ISNUMBER(P259),(P259+Q259)*(0+N('Option A'!$E$15)+IF(Scenario!$B$13="Gross",N('Option A'!$E$16),0))/12+((N('Option A'!$E$12)+N('Option A'!$E$13))/12+IF(AND(O259&gt;=Scenario!$B$10,MOD(O259-Scenario!$B$10,Scenario!$B$18)=0),N('Option A'!$E$17)*N('Option A'!$E$18)+N('Option A'!$E$20),0)+IF(O259=1,N('Option A'!$E$17)*N('Option A'!$E$19)+N('Option A'!$E$21),0)+IF(O259=Scenario!$B$11,N('Option A'!$E$22),0)),"INSUFFICIENT FUNDS")))</f>
        <v/>
      </c>
      <c r="S259" s="6" t="str">
        <f>IF(O259&gt;Scenario!$B$11,"",IF(O$2&lt;&gt;"Ready",O$2,IF(ISNUMBER(P259),IF((P259+Q259)*(1+Scenario!$B$12/12)-R259&lt;0,"INSUFFICIENT FUNDS",(P259+Q259)*(1+Scenario!$B$12/12)-R259),"INSUFFICIENT FUNDS")))</f>
        <v/>
      </c>
      <c r="T259" s="6" t="str">
        <f>IF(O259&gt;Scenario!$B$11,"",IF(O$2&lt;&gt;"Ready",O$2,IF(ISNUMBER(S259),T258+R259,"INSUFFICIENT FUNDS")))</f>
        <v/>
      </c>
      <c r="U259" t="str">
        <f>IF(O259&gt;Scenario!$B$11,"",IF(O$2&lt;&gt;"Ready",O$2,IF(ISNUMBER(S259),"OK","INSUFFICIENT FUNDS")))</f>
        <v/>
      </c>
      <c r="V259">
        <v>255</v>
      </c>
      <c r="W259" s="6" t="str">
        <f>IF(V259&gt;Scenario!$B$11,"",IF(V$2&lt;&gt;"Ready",V$2,IF(AB258="OK",Z258,"INSUFFICIENT FUNDS")))</f>
        <v/>
      </c>
      <c r="X259" s="6" t="str">
        <f>IF(V259&gt;Scenario!$B$11,"",IF(V$2&lt;&gt;"Ready",V$2,IF(ISNUMBER(W259),IF(AND(V259&gt;=Scenario!$B$10,MOD(V259-Scenario!$B$10,Scenario!$B$18)=0),Scenario!$B$8,0),"INSUFFICIENT FUNDS")))</f>
        <v/>
      </c>
      <c r="Y259" s="6" t="str">
        <f>IF(V259&gt;Scenario!$B$11,"",IF(V$2&lt;&gt;"Ready",V$2,IF(ISNUMBER(W259),(W259+X259)*(N('Option A'!$E$14)+N('Option A'!$E$15)+IF(Scenario!$B$13="Gross",N('Option A'!$E$16),0))/12+((N('Option A'!$E$12)+N('Option A'!$E$13))/12+IF(AND(V259&gt;=Scenario!$B$10,MOD(V259-Scenario!$B$10,Scenario!$B$18)=0),0*0+0,0)+IF(V259=1,0*0+0,0)+IF(V259=Scenario!$B$11,0,0)),"INSUFFICIENT FUNDS")))</f>
        <v/>
      </c>
      <c r="Z259" s="6" t="str">
        <f>IF(V259&gt;Scenario!$B$11,"",IF(V$2&lt;&gt;"Ready",V$2,IF(ISNUMBER(W259),IF((W259+X259)*(1+Scenario!$B$12/12)-Y259&lt;0,"INSUFFICIENT FUNDS",(W259+X259)*(1+Scenario!$B$12/12)-Y259),"INSUFFICIENT FUNDS")))</f>
        <v/>
      </c>
      <c r="AA259" s="6" t="str">
        <f>IF(V259&gt;Scenario!$B$11,"",IF(V$2&lt;&gt;"Ready",V$2,IF(ISNUMBER(Z259),AA258+Y259,"INSUFFICIENT FUNDS")))</f>
        <v/>
      </c>
      <c r="AB259" t="str">
        <f>IF(V259&gt;Scenario!$B$11,"",IF(V$2&lt;&gt;"Ready",V$2,IF(ISNUMBER(Z259),"OK","INSUFFICIENT FUNDS")))</f>
        <v/>
      </c>
      <c r="AC259">
        <v>255</v>
      </c>
      <c r="AD259" s="6" t="str">
        <f>IF(AC259&gt;Scenario!$B$11,"",IF(AC$2&lt;&gt;"Ready",AC$2,IF(AI258="OK",AG258,"INSUFFICIENT FUNDS")))</f>
        <v/>
      </c>
      <c r="AE259" s="6" t="str">
        <f>IF(AC259&gt;Scenario!$B$11,"",IF(AC$2&lt;&gt;"Ready",AC$2,IF(ISNUMBER(AD259),IF(AND(AC259&gt;=Scenario!$B$10,MOD(AC259-Scenario!$B$10,Scenario!$B$18)=0),Scenario!$B$8,0),"INSUFFICIENT FUNDS")))</f>
        <v/>
      </c>
      <c r="AF259" s="6" t="str">
        <f>IF(AC259&gt;Scenario!$B$11,"",IF(AC$2&lt;&gt;"Ready",AC$2,IF(ISNUMBER(AD259),(AD259+AE259)*(N('Option A'!$E$14)+N('Option A'!$E$15)+IF(Scenario!$B$13="Gross",0,0))/12+((N('Option A'!$E$12)+N('Option A'!$E$13))/12+IF(AND(AC259&gt;=Scenario!$B$10,MOD(AC259-Scenario!$B$10,Scenario!$B$18)=0),N('Option A'!$E$17)*N('Option A'!$E$18)+N('Option A'!$E$20),0)+IF(AC259=1,N('Option A'!$E$17)*N('Option A'!$E$19)+N('Option A'!$E$21),0)+IF(AC259=Scenario!$B$11,N('Option A'!$E$22),0)),"INSUFFICIENT FUNDS")))</f>
        <v/>
      </c>
      <c r="AG259" s="6" t="str">
        <f>IF(AC259&gt;Scenario!$B$11,"",IF(AC$2&lt;&gt;"Ready",AC$2,IF(ISNUMBER(AD259),IF((AD259+AE259)*(1+Scenario!$B$12/12)-AF259&lt;0,"INSUFFICIENT FUNDS",(AD259+AE259)*(1+Scenario!$B$12/12)-AF259),"INSUFFICIENT FUNDS")))</f>
        <v/>
      </c>
      <c r="AH259" s="6" t="str">
        <f>IF(AC259&gt;Scenario!$B$11,"",IF(AC$2&lt;&gt;"Ready",AC$2,IF(ISNUMBER(AG259),AH258+AF259,"INSUFFICIENT FUNDS")))</f>
        <v/>
      </c>
      <c r="AI259" t="str">
        <f>IF(AC259&gt;Scenario!$B$11,"",IF(AC$2&lt;&gt;"Ready",AC$2,IF(ISNUMBER(AG259),"OK","INSUFFICIENT FUNDS")))</f>
        <v/>
      </c>
      <c r="AJ259">
        <v>255</v>
      </c>
      <c r="AK259" s="6" t="str">
        <f>IF(AJ259&gt;Scenario!$B$11,"",IF(AJ$2&lt;&gt;"Ready",AJ$2,IF(AP258="OK",AN258,"INSUFFICIENT FUNDS")))</f>
        <v/>
      </c>
      <c r="AL259" s="6" t="str">
        <f>IF(AJ259&gt;Scenario!$B$11,"",IF(AJ$2&lt;&gt;"Ready",AJ$2,IF(ISNUMBER(AK259),IF(AND(AJ259&gt;=Scenario!$B$10,MOD(AJ259-Scenario!$B$10,Scenario!$B$18)=0),Scenario!$B$8,0),"INSUFFICIENT FUNDS")))</f>
        <v/>
      </c>
      <c r="AM259" s="6" t="str">
        <f>IF(AJ259&gt;Scenario!$B$11,"",IF(AJ$2&lt;&gt;"Ready",AJ$2,IF(ISNUMBER(AK259),(AK259+AL259)*(0+0+IF(Scenario!$B$13="Gross",0,0))/12+((0+0)/12+IF(AND(AJ259&gt;=Scenario!$B$10,MOD(AJ259-Scenario!$B$10,Scenario!$B$18)=0),0*0+0,0)+IF(AJ259=1,0*0+0,0)+IF(AJ259=Scenario!$B$11,0,0)),"INSUFFICIENT FUNDS")))</f>
        <v/>
      </c>
      <c r="AN259" s="6" t="str">
        <f>IF(AJ259&gt;Scenario!$B$11,"",IF(AJ$2&lt;&gt;"Ready",AJ$2,IF(ISNUMBER(AK259),IF((AK259+AL259)*(1+Scenario!$B$12/12)-AM259&lt;0,"INSUFFICIENT FUNDS",(AK259+AL259)*(1+Scenario!$B$12/12)-AM259),"INSUFFICIENT FUNDS")))</f>
        <v/>
      </c>
      <c r="AO259" s="6" t="str">
        <f>IF(AJ259&gt;Scenario!$B$11,"",IF(AJ$2&lt;&gt;"Ready",AJ$2,IF(ISNUMBER(AN259),AO258+AM259,"INSUFFICIENT FUNDS")))</f>
        <v/>
      </c>
      <c r="AP259" t="str">
        <f>IF(AJ259&gt;Scenario!$B$11,"",IF(AJ$2&lt;&gt;"Ready",AJ$2,IF(ISNUMBER(AN259),"OK","INSUFFICIENT FUNDS")))</f>
        <v/>
      </c>
    </row>
    <row r="260" spans="1:42" ht="32.1" customHeight="1" x14ac:dyDescent="0.2">
      <c r="A260">
        <v>256</v>
      </c>
      <c r="B260" s="6" t="str">
        <f>IF(A260&gt;Scenario!$B$11,"",IF(A$2&lt;&gt;"Ready",A$2,IF(G259="OK",E259,"INSUFFICIENT FUNDS")))</f>
        <v/>
      </c>
      <c r="C260" s="6" t="str">
        <f>IF(A260&gt;Scenario!$B$11,"",IF(A$2&lt;&gt;"Ready",A$2,IF(ISNUMBER(B260),IF(AND(A260&gt;=Scenario!$B$10,MOD(A260-Scenario!$B$10,Scenario!$B$18)=0),Scenario!$B$8,0),"INSUFFICIENT FUNDS")))</f>
        <v/>
      </c>
      <c r="D260" s="6" t="str">
        <f>IF(A260&gt;Scenario!$B$11,"",IF(A$2&lt;&gt;"Ready",A$2,IF(ISNUMBER(B260),(B260+C260)*(N('Option A'!$E$14)+N('Option A'!$E$15)+IF(Scenario!$B$13="Gross",N('Option A'!$E$16),0))/12+((N('Option A'!$E$12)+N('Option A'!$E$13))/12+IF(AND(A260&gt;=Scenario!$B$10,MOD(A260-Scenario!$B$10,Scenario!$B$18)=0),N('Option A'!$E$17)*N('Option A'!$E$18)+N('Option A'!$E$20),0)+IF(A260=1,N('Option A'!$E$17)*N('Option A'!$E$19)+N('Option A'!$E$21),0)+IF(A260=Scenario!$B$11,N('Option A'!$E$22),0)),"INSUFFICIENT FUNDS")))</f>
        <v/>
      </c>
      <c r="E260" s="6" t="str">
        <f>IF(A260&gt;Scenario!$B$11,"",IF(A$2&lt;&gt;"Ready",A$2,IF(ISNUMBER(B260),IF((B260+C260)*(1+Scenario!$B$12/12)-D260&lt;0,"INSUFFICIENT FUNDS",(B260+C260)*(1+Scenario!$B$12/12)-D260),"INSUFFICIENT FUNDS")))</f>
        <v/>
      </c>
      <c r="F260" s="6" t="str">
        <f>IF(A260&gt;Scenario!$B$11,"",IF(A$2&lt;&gt;"Ready",A$2,IF(ISNUMBER(E260),F259+D260,"INSUFFICIENT FUNDS")))</f>
        <v/>
      </c>
      <c r="G260" t="str">
        <f>IF(A260&gt;Scenario!$B$11,"",IF(A$2&lt;&gt;"Ready",A$2,IF(ISNUMBER(E260),"OK","INSUFFICIENT FUNDS")))</f>
        <v/>
      </c>
      <c r="H260">
        <v>256</v>
      </c>
      <c r="I260" s="6" t="str">
        <f>IF(H260&gt;Scenario!$B$11,"",IF(H$2&lt;&gt;"Ready",H$2,IF(N259="OK",L259,"INSUFFICIENT FUNDS")))</f>
        <v/>
      </c>
      <c r="J260" s="6" t="str">
        <f>IF(H260&gt;Scenario!$B$11,"",IF(H$2&lt;&gt;"Ready",H$2,IF(ISNUMBER(I260),IF(AND(H260&gt;=Scenario!$B$10,MOD(H260-Scenario!$B$10,Scenario!$B$18)=0),Scenario!$B$8,0),"INSUFFICIENT FUNDS")))</f>
        <v/>
      </c>
      <c r="K260" s="6" t="str">
        <f>IF(H260&gt;Scenario!$B$11,"",IF(H$2&lt;&gt;"Ready",H$2,IF(ISNUMBER(I260),(I260+J260)*(N('Option A'!$E$14)+N('Option A'!$E$15)+IF(Scenario!$B$13="Gross",N('Option A'!$E$16),0))/12+((0+0)/12+IF(AND(H260&gt;=Scenario!$B$10,MOD(H260-Scenario!$B$10,Scenario!$B$18)=0),N('Option A'!$E$17)*N('Option A'!$E$18)+N('Option A'!$E$20),0)+IF(H260=1,N('Option A'!$E$17)*N('Option A'!$E$19)+N('Option A'!$E$21),0)+IF(H260=Scenario!$B$11,N('Option A'!$E$22),0)),"INSUFFICIENT FUNDS")))</f>
        <v/>
      </c>
      <c r="L260" s="6" t="str">
        <f>IF(H260&gt;Scenario!$B$11,"",IF(H$2&lt;&gt;"Ready",H$2,IF(ISNUMBER(I260),IF((I260+J260)*(1+Scenario!$B$12/12)-K260&lt;0,"INSUFFICIENT FUNDS",(I260+J260)*(1+Scenario!$B$12/12)-K260),"INSUFFICIENT FUNDS")))</f>
        <v/>
      </c>
      <c r="M260" s="6" t="str">
        <f>IF(H260&gt;Scenario!$B$11,"",IF(H$2&lt;&gt;"Ready",H$2,IF(ISNUMBER(L260),M259+K260,"INSUFFICIENT FUNDS")))</f>
        <v/>
      </c>
      <c r="N260" t="str">
        <f>IF(H260&gt;Scenario!$B$11,"",IF(H$2&lt;&gt;"Ready",H$2,IF(ISNUMBER(L260),"OK","INSUFFICIENT FUNDS")))</f>
        <v/>
      </c>
      <c r="O260">
        <v>256</v>
      </c>
      <c r="P260" s="6" t="str">
        <f>IF(O260&gt;Scenario!$B$11,"",IF(O$2&lt;&gt;"Ready",O$2,IF(U259="OK",S259,"INSUFFICIENT FUNDS")))</f>
        <v/>
      </c>
      <c r="Q260" s="6" t="str">
        <f>IF(O260&gt;Scenario!$B$11,"",IF(O$2&lt;&gt;"Ready",O$2,IF(ISNUMBER(P260),IF(AND(O260&gt;=Scenario!$B$10,MOD(O260-Scenario!$B$10,Scenario!$B$18)=0),Scenario!$B$8,0),"INSUFFICIENT FUNDS")))</f>
        <v/>
      </c>
      <c r="R260" s="6" t="str">
        <f>IF(O260&gt;Scenario!$B$11,"",IF(O$2&lt;&gt;"Ready",O$2,IF(ISNUMBER(P260),(P260+Q260)*(0+N('Option A'!$E$15)+IF(Scenario!$B$13="Gross",N('Option A'!$E$16),0))/12+((N('Option A'!$E$12)+N('Option A'!$E$13))/12+IF(AND(O260&gt;=Scenario!$B$10,MOD(O260-Scenario!$B$10,Scenario!$B$18)=0),N('Option A'!$E$17)*N('Option A'!$E$18)+N('Option A'!$E$20),0)+IF(O260=1,N('Option A'!$E$17)*N('Option A'!$E$19)+N('Option A'!$E$21),0)+IF(O260=Scenario!$B$11,N('Option A'!$E$22),0)),"INSUFFICIENT FUNDS")))</f>
        <v/>
      </c>
      <c r="S260" s="6" t="str">
        <f>IF(O260&gt;Scenario!$B$11,"",IF(O$2&lt;&gt;"Ready",O$2,IF(ISNUMBER(P260),IF((P260+Q260)*(1+Scenario!$B$12/12)-R260&lt;0,"INSUFFICIENT FUNDS",(P260+Q260)*(1+Scenario!$B$12/12)-R260),"INSUFFICIENT FUNDS")))</f>
        <v/>
      </c>
      <c r="T260" s="6" t="str">
        <f>IF(O260&gt;Scenario!$B$11,"",IF(O$2&lt;&gt;"Ready",O$2,IF(ISNUMBER(S260),T259+R260,"INSUFFICIENT FUNDS")))</f>
        <v/>
      </c>
      <c r="U260" t="str">
        <f>IF(O260&gt;Scenario!$B$11,"",IF(O$2&lt;&gt;"Ready",O$2,IF(ISNUMBER(S260),"OK","INSUFFICIENT FUNDS")))</f>
        <v/>
      </c>
      <c r="V260">
        <v>256</v>
      </c>
      <c r="W260" s="6" t="str">
        <f>IF(V260&gt;Scenario!$B$11,"",IF(V$2&lt;&gt;"Ready",V$2,IF(AB259="OK",Z259,"INSUFFICIENT FUNDS")))</f>
        <v/>
      </c>
      <c r="X260" s="6" t="str">
        <f>IF(V260&gt;Scenario!$B$11,"",IF(V$2&lt;&gt;"Ready",V$2,IF(ISNUMBER(W260),IF(AND(V260&gt;=Scenario!$B$10,MOD(V260-Scenario!$B$10,Scenario!$B$18)=0),Scenario!$B$8,0),"INSUFFICIENT FUNDS")))</f>
        <v/>
      </c>
      <c r="Y260" s="6" t="str">
        <f>IF(V260&gt;Scenario!$B$11,"",IF(V$2&lt;&gt;"Ready",V$2,IF(ISNUMBER(W260),(W260+X260)*(N('Option A'!$E$14)+N('Option A'!$E$15)+IF(Scenario!$B$13="Gross",N('Option A'!$E$16),0))/12+((N('Option A'!$E$12)+N('Option A'!$E$13))/12+IF(AND(V260&gt;=Scenario!$B$10,MOD(V260-Scenario!$B$10,Scenario!$B$18)=0),0*0+0,0)+IF(V260=1,0*0+0,0)+IF(V260=Scenario!$B$11,0,0)),"INSUFFICIENT FUNDS")))</f>
        <v/>
      </c>
      <c r="Z260" s="6" t="str">
        <f>IF(V260&gt;Scenario!$B$11,"",IF(V$2&lt;&gt;"Ready",V$2,IF(ISNUMBER(W260),IF((W260+X260)*(1+Scenario!$B$12/12)-Y260&lt;0,"INSUFFICIENT FUNDS",(W260+X260)*(1+Scenario!$B$12/12)-Y260),"INSUFFICIENT FUNDS")))</f>
        <v/>
      </c>
      <c r="AA260" s="6" t="str">
        <f>IF(V260&gt;Scenario!$B$11,"",IF(V$2&lt;&gt;"Ready",V$2,IF(ISNUMBER(Z260),AA259+Y260,"INSUFFICIENT FUNDS")))</f>
        <v/>
      </c>
      <c r="AB260" t="str">
        <f>IF(V260&gt;Scenario!$B$11,"",IF(V$2&lt;&gt;"Ready",V$2,IF(ISNUMBER(Z260),"OK","INSUFFICIENT FUNDS")))</f>
        <v/>
      </c>
      <c r="AC260">
        <v>256</v>
      </c>
      <c r="AD260" s="6" t="str">
        <f>IF(AC260&gt;Scenario!$B$11,"",IF(AC$2&lt;&gt;"Ready",AC$2,IF(AI259="OK",AG259,"INSUFFICIENT FUNDS")))</f>
        <v/>
      </c>
      <c r="AE260" s="6" t="str">
        <f>IF(AC260&gt;Scenario!$B$11,"",IF(AC$2&lt;&gt;"Ready",AC$2,IF(ISNUMBER(AD260),IF(AND(AC260&gt;=Scenario!$B$10,MOD(AC260-Scenario!$B$10,Scenario!$B$18)=0),Scenario!$B$8,0),"INSUFFICIENT FUNDS")))</f>
        <v/>
      </c>
      <c r="AF260" s="6" t="str">
        <f>IF(AC260&gt;Scenario!$B$11,"",IF(AC$2&lt;&gt;"Ready",AC$2,IF(ISNUMBER(AD260),(AD260+AE260)*(N('Option A'!$E$14)+N('Option A'!$E$15)+IF(Scenario!$B$13="Gross",0,0))/12+((N('Option A'!$E$12)+N('Option A'!$E$13))/12+IF(AND(AC260&gt;=Scenario!$B$10,MOD(AC260-Scenario!$B$10,Scenario!$B$18)=0),N('Option A'!$E$17)*N('Option A'!$E$18)+N('Option A'!$E$20),0)+IF(AC260=1,N('Option A'!$E$17)*N('Option A'!$E$19)+N('Option A'!$E$21),0)+IF(AC260=Scenario!$B$11,N('Option A'!$E$22),0)),"INSUFFICIENT FUNDS")))</f>
        <v/>
      </c>
      <c r="AG260" s="6" t="str">
        <f>IF(AC260&gt;Scenario!$B$11,"",IF(AC$2&lt;&gt;"Ready",AC$2,IF(ISNUMBER(AD260),IF((AD260+AE260)*(1+Scenario!$B$12/12)-AF260&lt;0,"INSUFFICIENT FUNDS",(AD260+AE260)*(1+Scenario!$B$12/12)-AF260),"INSUFFICIENT FUNDS")))</f>
        <v/>
      </c>
      <c r="AH260" s="6" t="str">
        <f>IF(AC260&gt;Scenario!$B$11,"",IF(AC$2&lt;&gt;"Ready",AC$2,IF(ISNUMBER(AG260),AH259+AF260,"INSUFFICIENT FUNDS")))</f>
        <v/>
      </c>
      <c r="AI260" t="str">
        <f>IF(AC260&gt;Scenario!$B$11,"",IF(AC$2&lt;&gt;"Ready",AC$2,IF(ISNUMBER(AG260),"OK","INSUFFICIENT FUNDS")))</f>
        <v/>
      </c>
      <c r="AJ260">
        <v>256</v>
      </c>
      <c r="AK260" s="6" t="str">
        <f>IF(AJ260&gt;Scenario!$B$11,"",IF(AJ$2&lt;&gt;"Ready",AJ$2,IF(AP259="OK",AN259,"INSUFFICIENT FUNDS")))</f>
        <v/>
      </c>
      <c r="AL260" s="6" t="str">
        <f>IF(AJ260&gt;Scenario!$B$11,"",IF(AJ$2&lt;&gt;"Ready",AJ$2,IF(ISNUMBER(AK260),IF(AND(AJ260&gt;=Scenario!$B$10,MOD(AJ260-Scenario!$B$10,Scenario!$B$18)=0),Scenario!$B$8,0),"INSUFFICIENT FUNDS")))</f>
        <v/>
      </c>
      <c r="AM260" s="6" t="str">
        <f>IF(AJ260&gt;Scenario!$B$11,"",IF(AJ$2&lt;&gt;"Ready",AJ$2,IF(ISNUMBER(AK260),(AK260+AL260)*(0+0+IF(Scenario!$B$13="Gross",0,0))/12+((0+0)/12+IF(AND(AJ260&gt;=Scenario!$B$10,MOD(AJ260-Scenario!$B$10,Scenario!$B$18)=0),0*0+0,0)+IF(AJ260=1,0*0+0,0)+IF(AJ260=Scenario!$B$11,0,0)),"INSUFFICIENT FUNDS")))</f>
        <v/>
      </c>
      <c r="AN260" s="6" t="str">
        <f>IF(AJ260&gt;Scenario!$B$11,"",IF(AJ$2&lt;&gt;"Ready",AJ$2,IF(ISNUMBER(AK260),IF((AK260+AL260)*(1+Scenario!$B$12/12)-AM260&lt;0,"INSUFFICIENT FUNDS",(AK260+AL260)*(1+Scenario!$B$12/12)-AM260),"INSUFFICIENT FUNDS")))</f>
        <v/>
      </c>
      <c r="AO260" s="6" t="str">
        <f>IF(AJ260&gt;Scenario!$B$11,"",IF(AJ$2&lt;&gt;"Ready",AJ$2,IF(ISNUMBER(AN260),AO259+AM260,"INSUFFICIENT FUNDS")))</f>
        <v/>
      </c>
      <c r="AP260" t="str">
        <f>IF(AJ260&gt;Scenario!$B$11,"",IF(AJ$2&lt;&gt;"Ready",AJ$2,IF(ISNUMBER(AN260),"OK","INSUFFICIENT FUNDS")))</f>
        <v/>
      </c>
    </row>
    <row r="261" spans="1:42" ht="32.1" customHeight="1" x14ac:dyDescent="0.2">
      <c r="A261">
        <v>257</v>
      </c>
      <c r="B261" s="6" t="str">
        <f>IF(A261&gt;Scenario!$B$11,"",IF(A$2&lt;&gt;"Ready",A$2,IF(G260="OK",E260,"INSUFFICIENT FUNDS")))</f>
        <v/>
      </c>
      <c r="C261" s="6" t="str">
        <f>IF(A261&gt;Scenario!$B$11,"",IF(A$2&lt;&gt;"Ready",A$2,IF(ISNUMBER(B261),IF(AND(A261&gt;=Scenario!$B$10,MOD(A261-Scenario!$B$10,Scenario!$B$18)=0),Scenario!$B$8,0),"INSUFFICIENT FUNDS")))</f>
        <v/>
      </c>
      <c r="D261" s="6" t="str">
        <f>IF(A261&gt;Scenario!$B$11,"",IF(A$2&lt;&gt;"Ready",A$2,IF(ISNUMBER(B261),(B261+C261)*(N('Option A'!$E$14)+N('Option A'!$E$15)+IF(Scenario!$B$13="Gross",N('Option A'!$E$16),0))/12+((N('Option A'!$E$12)+N('Option A'!$E$13))/12+IF(AND(A261&gt;=Scenario!$B$10,MOD(A261-Scenario!$B$10,Scenario!$B$18)=0),N('Option A'!$E$17)*N('Option A'!$E$18)+N('Option A'!$E$20),0)+IF(A261=1,N('Option A'!$E$17)*N('Option A'!$E$19)+N('Option A'!$E$21),0)+IF(A261=Scenario!$B$11,N('Option A'!$E$22),0)),"INSUFFICIENT FUNDS")))</f>
        <v/>
      </c>
      <c r="E261" s="6" t="str">
        <f>IF(A261&gt;Scenario!$B$11,"",IF(A$2&lt;&gt;"Ready",A$2,IF(ISNUMBER(B261),IF((B261+C261)*(1+Scenario!$B$12/12)-D261&lt;0,"INSUFFICIENT FUNDS",(B261+C261)*(1+Scenario!$B$12/12)-D261),"INSUFFICIENT FUNDS")))</f>
        <v/>
      </c>
      <c r="F261" s="6" t="str">
        <f>IF(A261&gt;Scenario!$B$11,"",IF(A$2&lt;&gt;"Ready",A$2,IF(ISNUMBER(E261),F260+D261,"INSUFFICIENT FUNDS")))</f>
        <v/>
      </c>
      <c r="G261" t="str">
        <f>IF(A261&gt;Scenario!$B$11,"",IF(A$2&lt;&gt;"Ready",A$2,IF(ISNUMBER(E261),"OK","INSUFFICIENT FUNDS")))</f>
        <v/>
      </c>
      <c r="H261">
        <v>257</v>
      </c>
      <c r="I261" s="6" t="str">
        <f>IF(H261&gt;Scenario!$B$11,"",IF(H$2&lt;&gt;"Ready",H$2,IF(N260="OK",L260,"INSUFFICIENT FUNDS")))</f>
        <v/>
      </c>
      <c r="J261" s="6" t="str">
        <f>IF(H261&gt;Scenario!$B$11,"",IF(H$2&lt;&gt;"Ready",H$2,IF(ISNUMBER(I261),IF(AND(H261&gt;=Scenario!$B$10,MOD(H261-Scenario!$B$10,Scenario!$B$18)=0),Scenario!$B$8,0),"INSUFFICIENT FUNDS")))</f>
        <v/>
      </c>
      <c r="K261" s="6" t="str">
        <f>IF(H261&gt;Scenario!$B$11,"",IF(H$2&lt;&gt;"Ready",H$2,IF(ISNUMBER(I261),(I261+J261)*(N('Option A'!$E$14)+N('Option A'!$E$15)+IF(Scenario!$B$13="Gross",N('Option A'!$E$16),0))/12+((0+0)/12+IF(AND(H261&gt;=Scenario!$B$10,MOD(H261-Scenario!$B$10,Scenario!$B$18)=0),N('Option A'!$E$17)*N('Option A'!$E$18)+N('Option A'!$E$20),0)+IF(H261=1,N('Option A'!$E$17)*N('Option A'!$E$19)+N('Option A'!$E$21),0)+IF(H261=Scenario!$B$11,N('Option A'!$E$22),0)),"INSUFFICIENT FUNDS")))</f>
        <v/>
      </c>
      <c r="L261" s="6" t="str">
        <f>IF(H261&gt;Scenario!$B$11,"",IF(H$2&lt;&gt;"Ready",H$2,IF(ISNUMBER(I261),IF((I261+J261)*(1+Scenario!$B$12/12)-K261&lt;0,"INSUFFICIENT FUNDS",(I261+J261)*(1+Scenario!$B$12/12)-K261),"INSUFFICIENT FUNDS")))</f>
        <v/>
      </c>
      <c r="M261" s="6" t="str">
        <f>IF(H261&gt;Scenario!$B$11,"",IF(H$2&lt;&gt;"Ready",H$2,IF(ISNUMBER(L261),M260+K261,"INSUFFICIENT FUNDS")))</f>
        <v/>
      </c>
      <c r="N261" t="str">
        <f>IF(H261&gt;Scenario!$B$11,"",IF(H$2&lt;&gt;"Ready",H$2,IF(ISNUMBER(L261),"OK","INSUFFICIENT FUNDS")))</f>
        <v/>
      </c>
      <c r="O261">
        <v>257</v>
      </c>
      <c r="P261" s="6" t="str">
        <f>IF(O261&gt;Scenario!$B$11,"",IF(O$2&lt;&gt;"Ready",O$2,IF(U260="OK",S260,"INSUFFICIENT FUNDS")))</f>
        <v/>
      </c>
      <c r="Q261" s="6" t="str">
        <f>IF(O261&gt;Scenario!$B$11,"",IF(O$2&lt;&gt;"Ready",O$2,IF(ISNUMBER(P261),IF(AND(O261&gt;=Scenario!$B$10,MOD(O261-Scenario!$B$10,Scenario!$B$18)=0),Scenario!$B$8,0),"INSUFFICIENT FUNDS")))</f>
        <v/>
      </c>
      <c r="R261" s="6" t="str">
        <f>IF(O261&gt;Scenario!$B$11,"",IF(O$2&lt;&gt;"Ready",O$2,IF(ISNUMBER(P261),(P261+Q261)*(0+N('Option A'!$E$15)+IF(Scenario!$B$13="Gross",N('Option A'!$E$16),0))/12+((N('Option A'!$E$12)+N('Option A'!$E$13))/12+IF(AND(O261&gt;=Scenario!$B$10,MOD(O261-Scenario!$B$10,Scenario!$B$18)=0),N('Option A'!$E$17)*N('Option A'!$E$18)+N('Option A'!$E$20),0)+IF(O261=1,N('Option A'!$E$17)*N('Option A'!$E$19)+N('Option A'!$E$21),0)+IF(O261=Scenario!$B$11,N('Option A'!$E$22),0)),"INSUFFICIENT FUNDS")))</f>
        <v/>
      </c>
      <c r="S261" s="6" t="str">
        <f>IF(O261&gt;Scenario!$B$11,"",IF(O$2&lt;&gt;"Ready",O$2,IF(ISNUMBER(P261),IF((P261+Q261)*(1+Scenario!$B$12/12)-R261&lt;0,"INSUFFICIENT FUNDS",(P261+Q261)*(1+Scenario!$B$12/12)-R261),"INSUFFICIENT FUNDS")))</f>
        <v/>
      </c>
      <c r="T261" s="6" t="str">
        <f>IF(O261&gt;Scenario!$B$11,"",IF(O$2&lt;&gt;"Ready",O$2,IF(ISNUMBER(S261),T260+R261,"INSUFFICIENT FUNDS")))</f>
        <v/>
      </c>
      <c r="U261" t="str">
        <f>IF(O261&gt;Scenario!$B$11,"",IF(O$2&lt;&gt;"Ready",O$2,IF(ISNUMBER(S261),"OK","INSUFFICIENT FUNDS")))</f>
        <v/>
      </c>
      <c r="V261">
        <v>257</v>
      </c>
      <c r="W261" s="6" t="str">
        <f>IF(V261&gt;Scenario!$B$11,"",IF(V$2&lt;&gt;"Ready",V$2,IF(AB260="OK",Z260,"INSUFFICIENT FUNDS")))</f>
        <v/>
      </c>
      <c r="X261" s="6" t="str">
        <f>IF(V261&gt;Scenario!$B$11,"",IF(V$2&lt;&gt;"Ready",V$2,IF(ISNUMBER(W261),IF(AND(V261&gt;=Scenario!$B$10,MOD(V261-Scenario!$B$10,Scenario!$B$18)=0),Scenario!$B$8,0),"INSUFFICIENT FUNDS")))</f>
        <v/>
      </c>
      <c r="Y261" s="6" t="str">
        <f>IF(V261&gt;Scenario!$B$11,"",IF(V$2&lt;&gt;"Ready",V$2,IF(ISNUMBER(W261),(W261+X261)*(N('Option A'!$E$14)+N('Option A'!$E$15)+IF(Scenario!$B$13="Gross",N('Option A'!$E$16),0))/12+((N('Option A'!$E$12)+N('Option A'!$E$13))/12+IF(AND(V261&gt;=Scenario!$B$10,MOD(V261-Scenario!$B$10,Scenario!$B$18)=0),0*0+0,0)+IF(V261=1,0*0+0,0)+IF(V261=Scenario!$B$11,0,0)),"INSUFFICIENT FUNDS")))</f>
        <v/>
      </c>
      <c r="Z261" s="6" t="str">
        <f>IF(V261&gt;Scenario!$B$11,"",IF(V$2&lt;&gt;"Ready",V$2,IF(ISNUMBER(W261),IF((W261+X261)*(1+Scenario!$B$12/12)-Y261&lt;0,"INSUFFICIENT FUNDS",(W261+X261)*(1+Scenario!$B$12/12)-Y261),"INSUFFICIENT FUNDS")))</f>
        <v/>
      </c>
      <c r="AA261" s="6" t="str">
        <f>IF(V261&gt;Scenario!$B$11,"",IF(V$2&lt;&gt;"Ready",V$2,IF(ISNUMBER(Z261),AA260+Y261,"INSUFFICIENT FUNDS")))</f>
        <v/>
      </c>
      <c r="AB261" t="str">
        <f>IF(V261&gt;Scenario!$B$11,"",IF(V$2&lt;&gt;"Ready",V$2,IF(ISNUMBER(Z261),"OK","INSUFFICIENT FUNDS")))</f>
        <v/>
      </c>
      <c r="AC261">
        <v>257</v>
      </c>
      <c r="AD261" s="6" t="str">
        <f>IF(AC261&gt;Scenario!$B$11,"",IF(AC$2&lt;&gt;"Ready",AC$2,IF(AI260="OK",AG260,"INSUFFICIENT FUNDS")))</f>
        <v/>
      </c>
      <c r="AE261" s="6" t="str">
        <f>IF(AC261&gt;Scenario!$B$11,"",IF(AC$2&lt;&gt;"Ready",AC$2,IF(ISNUMBER(AD261),IF(AND(AC261&gt;=Scenario!$B$10,MOD(AC261-Scenario!$B$10,Scenario!$B$18)=0),Scenario!$B$8,0),"INSUFFICIENT FUNDS")))</f>
        <v/>
      </c>
      <c r="AF261" s="6" t="str">
        <f>IF(AC261&gt;Scenario!$B$11,"",IF(AC$2&lt;&gt;"Ready",AC$2,IF(ISNUMBER(AD261),(AD261+AE261)*(N('Option A'!$E$14)+N('Option A'!$E$15)+IF(Scenario!$B$13="Gross",0,0))/12+((N('Option A'!$E$12)+N('Option A'!$E$13))/12+IF(AND(AC261&gt;=Scenario!$B$10,MOD(AC261-Scenario!$B$10,Scenario!$B$18)=0),N('Option A'!$E$17)*N('Option A'!$E$18)+N('Option A'!$E$20),0)+IF(AC261=1,N('Option A'!$E$17)*N('Option A'!$E$19)+N('Option A'!$E$21),0)+IF(AC261=Scenario!$B$11,N('Option A'!$E$22),0)),"INSUFFICIENT FUNDS")))</f>
        <v/>
      </c>
      <c r="AG261" s="6" t="str">
        <f>IF(AC261&gt;Scenario!$B$11,"",IF(AC$2&lt;&gt;"Ready",AC$2,IF(ISNUMBER(AD261),IF((AD261+AE261)*(1+Scenario!$B$12/12)-AF261&lt;0,"INSUFFICIENT FUNDS",(AD261+AE261)*(1+Scenario!$B$12/12)-AF261),"INSUFFICIENT FUNDS")))</f>
        <v/>
      </c>
      <c r="AH261" s="6" t="str">
        <f>IF(AC261&gt;Scenario!$B$11,"",IF(AC$2&lt;&gt;"Ready",AC$2,IF(ISNUMBER(AG261),AH260+AF261,"INSUFFICIENT FUNDS")))</f>
        <v/>
      </c>
      <c r="AI261" t="str">
        <f>IF(AC261&gt;Scenario!$B$11,"",IF(AC$2&lt;&gt;"Ready",AC$2,IF(ISNUMBER(AG261),"OK","INSUFFICIENT FUNDS")))</f>
        <v/>
      </c>
      <c r="AJ261">
        <v>257</v>
      </c>
      <c r="AK261" s="6" t="str">
        <f>IF(AJ261&gt;Scenario!$B$11,"",IF(AJ$2&lt;&gt;"Ready",AJ$2,IF(AP260="OK",AN260,"INSUFFICIENT FUNDS")))</f>
        <v/>
      </c>
      <c r="AL261" s="6" t="str">
        <f>IF(AJ261&gt;Scenario!$B$11,"",IF(AJ$2&lt;&gt;"Ready",AJ$2,IF(ISNUMBER(AK261),IF(AND(AJ261&gt;=Scenario!$B$10,MOD(AJ261-Scenario!$B$10,Scenario!$B$18)=0),Scenario!$B$8,0),"INSUFFICIENT FUNDS")))</f>
        <v/>
      </c>
      <c r="AM261" s="6" t="str">
        <f>IF(AJ261&gt;Scenario!$B$11,"",IF(AJ$2&lt;&gt;"Ready",AJ$2,IF(ISNUMBER(AK261),(AK261+AL261)*(0+0+IF(Scenario!$B$13="Gross",0,0))/12+((0+0)/12+IF(AND(AJ261&gt;=Scenario!$B$10,MOD(AJ261-Scenario!$B$10,Scenario!$B$18)=0),0*0+0,0)+IF(AJ261=1,0*0+0,0)+IF(AJ261=Scenario!$B$11,0,0)),"INSUFFICIENT FUNDS")))</f>
        <v/>
      </c>
      <c r="AN261" s="6" t="str">
        <f>IF(AJ261&gt;Scenario!$B$11,"",IF(AJ$2&lt;&gt;"Ready",AJ$2,IF(ISNUMBER(AK261),IF((AK261+AL261)*(1+Scenario!$B$12/12)-AM261&lt;0,"INSUFFICIENT FUNDS",(AK261+AL261)*(1+Scenario!$B$12/12)-AM261),"INSUFFICIENT FUNDS")))</f>
        <v/>
      </c>
      <c r="AO261" s="6" t="str">
        <f>IF(AJ261&gt;Scenario!$B$11,"",IF(AJ$2&lt;&gt;"Ready",AJ$2,IF(ISNUMBER(AN261),AO260+AM261,"INSUFFICIENT FUNDS")))</f>
        <v/>
      </c>
      <c r="AP261" t="str">
        <f>IF(AJ261&gt;Scenario!$B$11,"",IF(AJ$2&lt;&gt;"Ready",AJ$2,IF(ISNUMBER(AN261),"OK","INSUFFICIENT FUNDS")))</f>
        <v/>
      </c>
    </row>
    <row r="262" spans="1:42" ht="32.1" customHeight="1" x14ac:dyDescent="0.2">
      <c r="A262">
        <v>258</v>
      </c>
      <c r="B262" s="6" t="str">
        <f>IF(A262&gt;Scenario!$B$11,"",IF(A$2&lt;&gt;"Ready",A$2,IF(G261="OK",E261,"INSUFFICIENT FUNDS")))</f>
        <v/>
      </c>
      <c r="C262" s="6" t="str">
        <f>IF(A262&gt;Scenario!$B$11,"",IF(A$2&lt;&gt;"Ready",A$2,IF(ISNUMBER(B262),IF(AND(A262&gt;=Scenario!$B$10,MOD(A262-Scenario!$B$10,Scenario!$B$18)=0),Scenario!$B$8,0),"INSUFFICIENT FUNDS")))</f>
        <v/>
      </c>
      <c r="D262" s="6" t="str">
        <f>IF(A262&gt;Scenario!$B$11,"",IF(A$2&lt;&gt;"Ready",A$2,IF(ISNUMBER(B262),(B262+C262)*(N('Option A'!$E$14)+N('Option A'!$E$15)+IF(Scenario!$B$13="Gross",N('Option A'!$E$16),0))/12+((N('Option A'!$E$12)+N('Option A'!$E$13))/12+IF(AND(A262&gt;=Scenario!$B$10,MOD(A262-Scenario!$B$10,Scenario!$B$18)=0),N('Option A'!$E$17)*N('Option A'!$E$18)+N('Option A'!$E$20),0)+IF(A262=1,N('Option A'!$E$17)*N('Option A'!$E$19)+N('Option A'!$E$21),0)+IF(A262=Scenario!$B$11,N('Option A'!$E$22),0)),"INSUFFICIENT FUNDS")))</f>
        <v/>
      </c>
      <c r="E262" s="6" t="str">
        <f>IF(A262&gt;Scenario!$B$11,"",IF(A$2&lt;&gt;"Ready",A$2,IF(ISNUMBER(B262),IF((B262+C262)*(1+Scenario!$B$12/12)-D262&lt;0,"INSUFFICIENT FUNDS",(B262+C262)*(1+Scenario!$B$12/12)-D262),"INSUFFICIENT FUNDS")))</f>
        <v/>
      </c>
      <c r="F262" s="6" t="str">
        <f>IF(A262&gt;Scenario!$B$11,"",IF(A$2&lt;&gt;"Ready",A$2,IF(ISNUMBER(E262),F261+D262,"INSUFFICIENT FUNDS")))</f>
        <v/>
      </c>
      <c r="G262" t="str">
        <f>IF(A262&gt;Scenario!$B$11,"",IF(A$2&lt;&gt;"Ready",A$2,IF(ISNUMBER(E262),"OK","INSUFFICIENT FUNDS")))</f>
        <v/>
      </c>
      <c r="H262">
        <v>258</v>
      </c>
      <c r="I262" s="6" t="str">
        <f>IF(H262&gt;Scenario!$B$11,"",IF(H$2&lt;&gt;"Ready",H$2,IF(N261="OK",L261,"INSUFFICIENT FUNDS")))</f>
        <v/>
      </c>
      <c r="J262" s="6" t="str">
        <f>IF(H262&gt;Scenario!$B$11,"",IF(H$2&lt;&gt;"Ready",H$2,IF(ISNUMBER(I262),IF(AND(H262&gt;=Scenario!$B$10,MOD(H262-Scenario!$B$10,Scenario!$B$18)=0),Scenario!$B$8,0),"INSUFFICIENT FUNDS")))</f>
        <v/>
      </c>
      <c r="K262" s="6" t="str">
        <f>IF(H262&gt;Scenario!$B$11,"",IF(H$2&lt;&gt;"Ready",H$2,IF(ISNUMBER(I262),(I262+J262)*(N('Option A'!$E$14)+N('Option A'!$E$15)+IF(Scenario!$B$13="Gross",N('Option A'!$E$16),0))/12+((0+0)/12+IF(AND(H262&gt;=Scenario!$B$10,MOD(H262-Scenario!$B$10,Scenario!$B$18)=0),N('Option A'!$E$17)*N('Option A'!$E$18)+N('Option A'!$E$20),0)+IF(H262=1,N('Option A'!$E$17)*N('Option A'!$E$19)+N('Option A'!$E$21),0)+IF(H262=Scenario!$B$11,N('Option A'!$E$22),0)),"INSUFFICIENT FUNDS")))</f>
        <v/>
      </c>
      <c r="L262" s="6" t="str">
        <f>IF(H262&gt;Scenario!$B$11,"",IF(H$2&lt;&gt;"Ready",H$2,IF(ISNUMBER(I262),IF((I262+J262)*(1+Scenario!$B$12/12)-K262&lt;0,"INSUFFICIENT FUNDS",(I262+J262)*(1+Scenario!$B$12/12)-K262),"INSUFFICIENT FUNDS")))</f>
        <v/>
      </c>
      <c r="M262" s="6" t="str">
        <f>IF(H262&gt;Scenario!$B$11,"",IF(H$2&lt;&gt;"Ready",H$2,IF(ISNUMBER(L262),M261+K262,"INSUFFICIENT FUNDS")))</f>
        <v/>
      </c>
      <c r="N262" t="str">
        <f>IF(H262&gt;Scenario!$B$11,"",IF(H$2&lt;&gt;"Ready",H$2,IF(ISNUMBER(L262),"OK","INSUFFICIENT FUNDS")))</f>
        <v/>
      </c>
      <c r="O262">
        <v>258</v>
      </c>
      <c r="P262" s="6" t="str">
        <f>IF(O262&gt;Scenario!$B$11,"",IF(O$2&lt;&gt;"Ready",O$2,IF(U261="OK",S261,"INSUFFICIENT FUNDS")))</f>
        <v/>
      </c>
      <c r="Q262" s="6" t="str">
        <f>IF(O262&gt;Scenario!$B$11,"",IF(O$2&lt;&gt;"Ready",O$2,IF(ISNUMBER(P262),IF(AND(O262&gt;=Scenario!$B$10,MOD(O262-Scenario!$B$10,Scenario!$B$18)=0),Scenario!$B$8,0),"INSUFFICIENT FUNDS")))</f>
        <v/>
      </c>
      <c r="R262" s="6" t="str">
        <f>IF(O262&gt;Scenario!$B$11,"",IF(O$2&lt;&gt;"Ready",O$2,IF(ISNUMBER(P262),(P262+Q262)*(0+N('Option A'!$E$15)+IF(Scenario!$B$13="Gross",N('Option A'!$E$16),0))/12+((N('Option A'!$E$12)+N('Option A'!$E$13))/12+IF(AND(O262&gt;=Scenario!$B$10,MOD(O262-Scenario!$B$10,Scenario!$B$18)=0),N('Option A'!$E$17)*N('Option A'!$E$18)+N('Option A'!$E$20),0)+IF(O262=1,N('Option A'!$E$17)*N('Option A'!$E$19)+N('Option A'!$E$21),0)+IF(O262=Scenario!$B$11,N('Option A'!$E$22),0)),"INSUFFICIENT FUNDS")))</f>
        <v/>
      </c>
      <c r="S262" s="6" t="str">
        <f>IF(O262&gt;Scenario!$B$11,"",IF(O$2&lt;&gt;"Ready",O$2,IF(ISNUMBER(P262),IF((P262+Q262)*(1+Scenario!$B$12/12)-R262&lt;0,"INSUFFICIENT FUNDS",(P262+Q262)*(1+Scenario!$B$12/12)-R262),"INSUFFICIENT FUNDS")))</f>
        <v/>
      </c>
      <c r="T262" s="6" t="str">
        <f>IF(O262&gt;Scenario!$B$11,"",IF(O$2&lt;&gt;"Ready",O$2,IF(ISNUMBER(S262),T261+R262,"INSUFFICIENT FUNDS")))</f>
        <v/>
      </c>
      <c r="U262" t="str">
        <f>IF(O262&gt;Scenario!$B$11,"",IF(O$2&lt;&gt;"Ready",O$2,IF(ISNUMBER(S262),"OK","INSUFFICIENT FUNDS")))</f>
        <v/>
      </c>
      <c r="V262">
        <v>258</v>
      </c>
      <c r="W262" s="6" t="str">
        <f>IF(V262&gt;Scenario!$B$11,"",IF(V$2&lt;&gt;"Ready",V$2,IF(AB261="OK",Z261,"INSUFFICIENT FUNDS")))</f>
        <v/>
      </c>
      <c r="X262" s="6" t="str">
        <f>IF(V262&gt;Scenario!$B$11,"",IF(V$2&lt;&gt;"Ready",V$2,IF(ISNUMBER(W262),IF(AND(V262&gt;=Scenario!$B$10,MOD(V262-Scenario!$B$10,Scenario!$B$18)=0),Scenario!$B$8,0),"INSUFFICIENT FUNDS")))</f>
        <v/>
      </c>
      <c r="Y262" s="6" t="str">
        <f>IF(V262&gt;Scenario!$B$11,"",IF(V$2&lt;&gt;"Ready",V$2,IF(ISNUMBER(W262),(W262+X262)*(N('Option A'!$E$14)+N('Option A'!$E$15)+IF(Scenario!$B$13="Gross",N('Option A'!$E$16),0))/12+((N('Option A'!$E$12)+N('Option A'!$E$13))/12+IF(AND(V262&gt;=Scenario!$B$10,MOD(V262-Scenario!$B$10,Scenario!$B$18)=0),0*0+0,0)+IF(V262=1,0*0+0,0)+IF(V262=Scenario!$B$11,0,0)),"INSUFFICIENT FUNDS")))</f>
        <v/>
      </c>
      <c r="Z262" s="6" t="str">
        <f>IF(V262&gt;Scenario!$B$11,"",IF(V$2&lt;&gt;"Ready",V$2,IF(ISNUMBER(W262),IF((W262+X262)*(1+Scenario!$B$12/12)-Y262&lt;0,"INSUFFICIENT FUNDS",(W262+X262)*(1+Scenario!$B$12/12)-Y262),"INSUFFICIENT FUNDS")))</f>
        <v/>
      </c>
      <c r="AA262" s="6" t="str">
        <f>IF(V262&gt;Scenario!$B$11,"",IF(V$2&lt;&gt;"Ready",V$2,IF(ISNUMBER(Z262),AA261+Y262,"INSUFFICIENT FUNDS")))</f>
        <v/>
      </c>
      <c r="AB262" t="str">
        <f>IF(V262&gt;Scenario!$B$11,"",IF(V$2&lt;&gt;"Ready",V$2,IF(ISNUMBER(Z262),"OK","INSUFFICIENT FUNDS")))</f>
        <v/>
      </c>
      <c r="AC262">
        <v>258</v>
      </c>
      <c r="AD262" s="6" t="str">
        <f>IF(AC262&gt;Scenario!$B$11,"",IF(AC$2&lt;&gt;"Ready",AC$2,IF(AI261="OK",AG261,"INSUFFICIENT FUNDS")))</f>
        <v/>
      </c>
      <c r="AE262" s="6" t="str">
        <f>IF(AC262&gt;Scenario!$B$11,"",IF(AC$2&lt;&gt;"Ready",AC$2,IF(ISNUMBER(AD262),IF(AND(AC262&gt;=Scenario!$B$10,MOD(AC262-Scenario!$B$10,Scenario!$B$18)=0),Scenario!$B$8,0),"INSUFFICIENT FUNDS")))</f>
        <v/>
      </c>
      <c r="AF262" s="6" t="str">
        <f>IF(AC262&gt;Scenario!$B$11,"",IF(AC$2&lt;&gt;"Ready",AC$2,IF(ISNUMBER(AD262),(AD262+AE262)*(N('Option A'!$E$14)+N('Option A'!$E$15)+IF(Scenario!$B$13="Gross",0,0))/12+((N('Option A'!$E$12)+N('Option A'!$E$13))/12+IF(AND(AC262&gt;=Scenario!$B$10,MOD(AC262-Scenario!$B$10,Scenario!$B$18)=0),N('Option A'!$E$17)*N('Option A'!$E$18)+N('Option A'!$E$20),0)+IF(AC262=1,N('Option A'!$E$17)*N('Option A'!$E$19)+N('Option A'!$E$21),0)+IF(AC262=Scenario!$B$11,N('Option A'!$E$22),0)),"INSUFFICIENT FUNDS")))</f>
        <v/>
      </c>
      <c r="AG262" s="6" t="str">
        <f>IF(AC262&gt;Scenario!$B$11,"",IF(AC$2&lt;&gt;"Ready",AC$2,IF(ISNUMBER(AD262),IF((AD262+AE262)*(1+Scenario!$B$12/12)-AF262&lt;0,"INSUFFICIENT FUNDS",(AD262+AE262)*(1+Scenario!$B$12/12)-AF262),"INSUFFICIENT FUNDS")))</f>
        <v/>
      </c>
      <c r="AH262" s="6" t="str">
        <f>IF(AC262&gt;Scenario!$B$11,"",IF(AC$2&lt;&gt;"Ready",AC$2,IF(ISNUMBER(AG262),AH261+AF262,"INSUFFICIENT FUNDS")))</f>
        <v/>
      </c>
      <c r="AI262" t="str">
        <f>IF(AC262&gt;Scenario!$B$11,"",IF(AC$2&lt;&gt;"Ready",AC$2,IF(ISNUMBER(AG262),"OK","INSUFFICIENT FUNDS")))</f>
        <v/>
      </c>
      <c r="AJ262">
        <v>258</v>
      </c>
      <c r="AK262" s="6" t="str">
        <f>IF(AJ262&gt;Scenario!$B$11,"",IF(AJ$2&lt;&gt;"Ready",AJ$2,IF(AP261="OK",AN261,"INSUFFICIENT FUNDS")))</f>
        <v/>
      </c>
      <c r="AL262" s="6" t="str">
        <f>IF(AJ262&gt;Scenario!$B$11,"",IF(AJ$2&lt;&gt;"Ready",AJ$2,IF(ISNUMBER(AK262),IF(AND(AJ262&gt;=Scenario!$B$10,MOD(AJ262-Scenario!$B$10,Scenario!$B$18)=0),Scenario!$B$8,0),"INSUFFICIENT FUNDS")))</f>
        <v/>
      </c>
      <c r="AM262" s="6" t="str">
        <f>IF(AJ262&gt;Scenario!$B$11,"",IF(AJ$2&lt;&gt;"Ready",AJ$2,IF(ISNUMBER(AK262),(AK262+AL262)*(0+0+IF(Scenario!$B$13="Gross",0,0))/12+((0+0)/12+IF(AND(AJ262&gt;=Scenario!$B$10,MOD(AJ262-Scenario!$B$10,Scenario!$B$18)=0),0*0+0,0)+IF(AJ262=1,0*0+0,0)+IF(AJ262=Scenario!$B$11,0,0)),"INSUFFICIENT FUNDS")))</f>
        <v/>
      </c>
      <c r="AN262" s="6" t="str">
        <f>IF(AJ262&gt;Scenario!$B$11,"",IF(AJ$2&lt;&gt;"Ready",AJ$2,IF(ISNUMBER(AK262),IF((AK262+AL262)*(1+Scenario!$B$12/12)-AM262&lt;0,"INSUFFICIENT FUNDS",(AK262+AL262)*(1+Scenario!$B$12/12)-AM262),"INSUFFICIENT FUNDS")))</f>
        <v/>
      </c>
      <c r="AO262" s="6" t="str">
        <f>IF(AJ262&gt;Scenario!$B$11,"",IF(AJ$2&lt;&gt;"Ready",AJ$2,IF(ISNUMBER(AN262),AO261+AM262,"INSUFFICIENT FUNDS")))</f>
        <v/>
      </c>
      <c r="AP262" t="str">
        <f>IF(AJ262&gt;Scenario!$B$11,"",IF(AJ$2&lt;&gt;"Ready",AJ$2,IF(ISNUMBER(AN262),"OK","INSUFFICIENT FUNDS")))</f>
        <v/>
      </c>
    </row>
    <row r="263" spans="1:42" ht="32.1" customHeight="1" x14ac:dyDescent="0.2">
      <c r="A263">
        <v>259</v>
      </c>
      <c r="B263" s="6" t="str">
        <f>IF(A263&gt;Scenario!$B$11,"",IF(A$2&lt;&gt;"Ready",A$2,IF(G262="OK",E262,"INSUFFICIENT FUNDS")))</f>
        <v/>
      </c>
      <c r="C263" s="6" t="str">
        <f>IF(A263&gt;Scenario!$B$11,"",IF(A$2&lt;&gt;"Ready",A$2,IF(ISNUMBER(B263),IF(AND(A263&gt;=Scenario!$B$10,MOD(A263-Scenario!$B$10,Scenario!$B$18)=0),Scenario!$B$8,0),"INSUFFICIENT FUNDS")))</f>
        <v/>
      </c>
      <c r="D263" s="6" t="str">
        <f>IF(A263&gt;Scenario!$B$11,"",IF(A$2&lt;&gt;"Ready",A$2,IF(ISNUMBER(B263),(B263+C263)*(N('Option A'!$E$14)+N('Option A'!$E$15)+IF(Scenario!$B$13="Gross",N('Option A'!$E$16),0))/12+((N('Option A'!$E$12)+N('Option A'!$E$13))/12+IF(AND(A263&gt;=Scenario!$B$10,MOD(A263-Scenario!$B$10,Scenario!$B$18)=0),N('Option A'!$E$17)*N('Option A'!$E$18)+N('Option A'!$E$20),0)+IF(A263=1,N('Option A'!$E$17)*N('Option A'!$E$19)+N('Option A'!$E$21),0)+IF(A263=Scenario!$B$11,N('Option A'!$E$22),0)),"INSUFFICIENT FUNDS")))</f>
        <v/>
      </c>
      <c r="E263" s="6" t="str">
        <f>IF(A263&gt;Scenario!$B$11,"",IF(A$2&lt;&gt;"Ready",A$2,IF(ISNUMBER(B263),IF((B263+C263)*(1+Scenario!$B$12/12)-D263&lt;0,"INSUFFICIENT FUNDS",(B263+C263)*(1+Scenario!$B$12/12)-D263),"INSUFFICIENT FUNDS")))</f>
        <v/>
      </c>
      <c r="F263" s="6" t="str">
        <f>IF(A263&gt;Scenario!$B$11,"",IF(A$2&lt;&gt;"Ready",A$2,IF(ISNUMBER(E263),F262+D263,"INSUFFICIENT FUNDS")))</f>
        <v/>
      </c>
      <c r="G263" t="str">
        <f>IF(A263&gt;Scenario!$B$11,"",IF(A$2&lt;&gt;"Ready",A$2,IF(ISNUMBER(E263),"OK","INSUFFICIENT FUNDS")))</f>
        <v/>
      </c>
      <c r="H263">
        <v>259</v>
      </c>
      <c r="I263" s="6" t="str">
        <f>IF(H263&gt;Scenario!$B$11,"",IF(H$2&lt;&gt;"Ready",H$2,IF(N262="OK",L262,"INSUFFICIENT FUNDS")))</f>
        <v/>
      </c>
      <c r="J263" s="6" t="str">
        <f>IF(H263&gt;Scenario!$B$11,"",IF(H$2&lt;&gt;"Ready",H$2,IF(ISNUMBER(I263),IF(AND(H263&gt;=Scenario!$B$10,MOD(H263-Scenario!$B$10,Scenario!$B$18)=0),Scenario!$B$8,0),"INSUFFICIENT FUNDS")))</f>
        <v/>
      </c>
      <c r="K263" s="6" t="str">
        <f>IF(H263&gt;Scenario!$B$11,"",IF(H$2&lt;&gt;"Ready",H$2,IF(ISNUMBER(I263),(I263+J263)*(N('Option A'!$E$14)+N('Option A'!$E$15)+IF(Scenario!$B$13="Gross",N('Option A'!$E$16),0))/12+((0+0)/12+IF(AND(H263&gt;=Scenario!$B$10,MOD(H263-Scenario!$B$10,Scenario!$B$18)=0),N('Option A'!$E$17)*N('Option A'!$E$18)+N('Option A'!$E$20),0)+IF(H263=1,N('Option A'!$E$17)*N('Option A'!$E$19)+N('Option A'!$E$21),0)+IF(H263=Scenario!$B$11,N('Option A'!$E$22),0)),"INSUFFICIENT FUNDS")))</f>
        <v/>
      </c>
      <c r="L263" s="6" t="str">
        <f>IF(H263&gt;Scenario!$B$11,"",IF(H$2&lt;&gt;"Ready",H$2,IF(ISNUMBER(I263),IF((I263+J263)*(1+Scenario!$B$12/12)-K263&lt;0,"INSUFFICIENT FUNDS",(I263+J263)*(1+Scenario!$B$12/12)-K263),"INSUFFICIENT FUNDS")))</f>
        <v/>
      </c>
      <c r="M263" s="6" t="str">
        <f>IF(H263&gt;Scenario!$B$11,"",IF(H$2&lt;&gt;"Ready",H$2,IF(ISNUMBER(L263),M262+K263,"INSUFFICIENT FUNDS")))</f>
        <v/>
      </c>
      <c r="N263" t="str">
        <f>IF(H263&gt;Scenario!$B$11,"",IF(H$2&lt;&gt;"Ready",H$2,IF(ISNUMBER(L263),"OK","INSUFFICIENT FUNDS")))</f>
        <v/>
      </c>
      <c r="O263">
        <v>259</v>
      </c>
      <c r="P263" s="6" t="str">
        <f>IF(O263&gt;Scenario!$B$11,"",IF(O$2&lt;&gt;"Ready",O$2,IF(U262="OK",S262,"INSUFFICIENT FUNDS")))</f>
        <v/>
      </c>
      <c r="Q263" s="6" t="str">
        <f>IF(O263&gt;Scenario!$B$11,"",IF(O$2&lt;&gt;"Ready",O$2,IF(ISNUMBER(P263),IF(AND(O263&gt;=Scenario!$B$10,MOD(O263-Scenario!$B$10,Scenario!$B$18)=0),Scenario!$B$8,0),"INSUFFICIENT FUNDS")))</f>
        <v/>
      </c>
      <c r="R263" s="6" t="str">
        <f>IF(O263&gt;Scenario!$B$11,"",IF(O$2&lt;&gt;"Ready",O$2,IF(ISNUMBER(P263),(P263+Q263)*(0+N('Option A'!$E$15)+IF(Scenario!$B$13="Gross",N('Option A'!$E$16),0))/12+((N('Option A'!$E$12)+N('Option A'!$E$13))/12+IF(AND(O263&gt;=Scenario!$B$10,MOD(O263-Scenario!$B$10,Scenario!$B$18)=0),N('Option A'!$E$17)*N('Option A'!$E$18)+N('Option A'!$E$20),0)+IF(O263=1,N('Option A'!$E$17)*N('Option A'!$E$19)+N('Option A'!$E$21),0)+IF(O263=Scenario!$B$11,N('Option A'!$E$22),0)),"INSUFFICIENT FUNDS")))</f>
        <v/>
      </c>
      <c r="S263" s="6" t="str">
        <f>IF(O263&gt;Scenario!$B$11,"",IF(O$2&lt;&gt;"Ready",O$2,IF(ISNUMBER(P263),IF((P263+Q263)*(1+Scenario!$B$12/12)-R263&lt;0,"INSUFFICIENT FUNDS",(P263+Q263)*(1+Scenario!$B$12/12)-R263),"INSUFFICIENT FUNDS")))</f>
        <v/>
      </c>
      <c r="T263" s="6" t="str">
        <f>IF(O263&gt;Scenario!$B$11,"",IF(O$2&lt;&gt;"Ready",O$2,IF(ISNUMBER(S263),T262+R263,"INSUFFICIENT FUNDS")))</f>
        <v/>
      </c>
      <c r="U263" t="str">
        <f>IF(O263&gt;Scenario!$B$11,"",IF(O$2&lt;&gt;"Ready",O$2,IF(ISNUMBER(S263),"OK","INSUFFICIENT FUNDS")))</f>
        <v/>
      </c>
      <c r="V263">
        <v>259</v>
      </c>
      <c r="W263" s="6" t="str">
        <f>IF(V263&gt;Scenario!$B$11,"",IF(V$2&lt;&gt;"Ready",V$2,IF(AB262="OK",Z262,"INSUFFICIENT FUNDS")))</f>
        <v/>
      </c>
      <c r="X263" s="6" t="str">
        <f>IF(V263&gt;Scenario!$B$11,"",IF(V$2&lt;&gt;"Ready",V$2,IF(ISNUMBER(W263),IF(AND(V263&gt;=Scenario!$B$10,MOD(V263-Scenario!$B$10,Scenario!$B$18)=0),Scenario!$B$8,0),"INSUFFICIENT FUNDS")))</f>
        <v/>
      </c>
      <c r="Y263" s="6" t="str">
        <f>IF(V263&gt;Scenario!$B$11,"",IF(V$2&lt;&gt;"Ready",V$2,IF(ISNUMBER(W263),(W263+X263)*(N('Option A'!$E$14)+N('Option A'!$E$15)+IF(Scenario!$B$13="Gross",N('Option A'!$E$16),0))/12+((N('Option A'!$E$12)+N('Option A'!$E$13))/12+IF(AND(V263&gt;=Scenario!$B$10,MOD(V263-Scenario!$B$10,Scenario!$B$18)=0),0*0+0,0)+IF(V263=1,0*0+0,0)+IF(V263=Scenario!$B$11,0,0)),"INSUFFICIENT FUNDS")))</f>
        <v/>
      </c>
      <c r="Z263" s="6" t="str">
        <f>IF(V263&gt;Scenario!$B$11,"",IF(V$2&lt;&gt;"Ready",V$2,IF(ISNUMBER(W263),IF((W263+X263)*(1+Scenario!$B$12/12)-Y263&lt;0,"INSUFFICIENT FUNDS",(W263+X263)*(1+Scenario!$B$12/12)-Y263),"INSUFFICIENT FUNDS")))</f>
        <v/>
      </c>
      <c r="AA263" s="6" t="str">
        <f>IF(V263&gt;Scenario!$B$11,"",IF(V$2&lt;&gt;"Ready",V$2,IF(ISNUMBER(Z263),AA262+Y263,"INSUFFICIENT FUNDS")))</f>
        <v/>
      </c>
      <c r="AB263" t="str">
        <f>IF(V263&gt;Scenario!$B$11,"",IF(V$2&lt;&gt;"Ready",V$2,IF(ISNUMBER(Z263),"OK","INSUFFICIENT FUNDS")))</f>
        <v/>
      </c>
      <c r="AC263">
        <v>259</v>
      </c>
      <c r="AD263" s="6" t="str">
        <f>IF(AC263&gt;Scenario!$B$11,"",IF(AC$2&lt;&gt;"Ready",AC$2,IF(AI262="OK",AG262,"INSUFFICIENT FUNDS")))</f>
        <v/>
      </c>
      <c r="AE263" s="6" t="str">
        <f>IF(AC263&gt;Scenario!$B$11,"",IF(AC$2&lt;&gt;"Ready",AC$2,IF(ISNUMBER(AD263),IF(AND(AC263&gt;=Scenario!$B$10,MOD(AC263-Scenario!$B$10,Scenario!$B$18)=0),Scenario!$B$8,0),"INSUFFICIENT FUNDS")))</f>
        <v/>
      </c>
      <c r="AF263" s="6" t="str">
        <f>IF(AC263&gt;Scenario!$B$11,"",IF(AC$2&lt;&gt;"Ready",AC$2,IF(ISNUMBER(AD263),(AD263+AE263)*(N('Option A'!$E$14)+N('Option A'!$E$15)+IF(Scenario!$B$13="Gross",0,0))/12+((N('Option A'!$E$12)+N('Option A'!$E$13))/12+IF(AND(AC263&gt;=Scenario!$B$10,MOD(AC263-Scenario!$B$10,Scenario!$B$18)=0),N('Option A'!$E$17)*N('Option A'!$E$18)+N('Option A'!$E$20),0)+IF(AC263=1,N('Option A'!$E$17)*N('Option A'!$E$19)+N('Option A'!$E$21),0)+IF(AC263=Scenario!$B$11,N('Option A'!$E$22),0)),"INSUFFICIENT FUNDS")))</f>
        <v/>
      </c>
      <c r="AG263" s="6" t="str">
        <f>IF(AC263&gt;Scenario!$B$11,"",IF(AC$2&lt;&gt;"Ready",AC$2,IF(ISNUMBER(AD263),IF((AD263+AE263)*(1+Scenario!$B$12/12)-AF263&lt;0,"INSUFFICIENT FUNDS",(AD263+AE263)*(1+Scenario!$B$12/12)-AF263),"INSUFFICIENT FUNDS")))</f>
        <v/>
      </c>
      <c r="AH263" s="6" t="str">
        <f>IF(AC263&gt;Scenario!$B$11,"",IF(AC$2&lt;&gt;"Ready",AC$2,IF(ISNUMBER(AG263),AH262+AF263,"INSUFFICIENT FUNDS")))</f>
        <v/>
      </c>
      <c r="AI263" t="str">
        <f>IF(AC263&gt;Scenario!$B$11,"",IF(AC$2&lt;&gt;"Ready",AC$2,IF(ISNUMBER(AG263),"OK","INSUFFICIENT FUNDS")))</f>
        <v/>
      </c>
      <c r="AJ263">
        <v>259</v>
      </c>
      <c r="AK263" s="6" t="str">
        <f>IF(AJ263&gt;Scenario!$B$11,"",IF(AJ$2&lt;&gt;"Ready",AJ$2,IF(AP262="OK",AN262,"INSUFFICIENT FUNDS")))</f>
        <v/>
      </c>
      <c r="AL263" s="6" t="str">
        <f>IF(AJ263&gt;Scenario!$B$11,"",IF(AJ$2&lt;&gt;"Ready",AJ$2,IF(ISNUMBER(AK263),IF(AND(AJ263&gt;=Scenario!$B$10,MOD(AJ263-Scenario!$B$10,Scenario!$B$18)=0),Scenario!$B$8,0),"INSUFFICIENT FUNDS")))</f>
        <v/>
      </c>
      <c r="AM263" s="6" t="str">
        <f>IF(AJ263&gt;Scenario!$B$11,"",IF(AJ$2&lt;&gt;"Ready",AJ$2,IF(ISNUMBER(AK263),(AK263+AL263)*(0+0+IF(Scenario!$B$13="Gross",0,0))/12+((0+0)/12+IF(AND(AJ263&gt;=Scenario!$B$10,MOD(AJ263-Scenario!$B$10,Scenario!$B$18)=0),0*0+0,0)+IF(AJ263=1,0*0+0,0)+IF(AJ263=Scenario!$B$11,0,0)),"INSUFFICIENT FUNDS")))</f>
        <v/>
      </c>
      <c r="AN263" s="6" t="str">
        <f>IF(AJ263&gt;Scenario!$B$11,"",IF(AJ$2&lt;&gt;"Ready",AJ$2,IF(ISNUMBER(AK263),IF((AK263+AL263)*(1+Scenario!$B$12/12)-AM263&lt;0,"INSUFFICIENT FUNDS",(AK263+AL263)*(1+Scenario!$B$12/12)-AM263),"INSUFFICIENT FUNDS")))</f>
        <v/>
      </c>
      <c r="AO263" s="6" t="str">
        <f>IF(AJ263&gt;Scenario!$B$11,"",IF(AJ$2&lt;&gt;"Ready",AJ$2,IF(ISNUMBER(AN263),AO262+AM263,"INSUFFICIENT FUNDS")))</f>
        <v/>
      </c>
      <c r="AP263" t="str">
        <f>IF(AJ263&gt;Scenario!$B$11,"",IF(AJ$2&lt;&gt;"Ready",AJ$2,IF(ISNUMBER(AN263),"OK","INSUFFICIENT FUNDS")))</f>
        <v/>
      </c>
    </row>
    <row r="264" spans="1:42" ht="32.1" customHeight="1" x14ac:dyDescent="0.2">
      <c r="A264">
        <v>260</v>
      </c>
      <c r="B264" s="6" t="str">
        <f>IF(A264&gt;Scenario!$B$11,"",IF(A$2&lt;&gt;"Ready",A$2,IF(G263="OK",E263,"INSUFFICIENT FUNDS")))</f>
        <v/>
      </c>
      <c r="C264" s="6" t="str">
        <f>IF(A264&gt;Scenario!$B$11,"",IF(A$2&lt;&gt;"Ready",A$2,IF(ISNUMBER(B264),IF(AND(A264&gt;=Scenario!$B$10,MOD(A264-Scenario!$B$10,Scenario!$B$18)=0),Scenario!$B$8,0),"INSUFFICIENT FUNDS")))</f>
        <v/>
      </c>
      <c r="D264" s="6" t="str">
        <f>IF(A264&gt;Scenario!$B$11,"",IF(A$2&lt;&gt;"Ready",A$2,IF(ISNUMBER(B264),(B264+C264)*(N('Option A'!$E$14)+N('Option A'!$E$15)+IF(Scenario!$B$13="Gross",N('Option A'!$E$16),0))/12+((N('Option A'!$E$12)+N('Option A'!$E$13))/12+IF(AND(A264&gt;=Scenario!$B$10,MOD(A264-Scenario!$B$10,Scenario!$B$18)=0),N('Option A'!$E$17)*N('Option A'!$E$18)+N('Option A'!$E$20),0)+IF(A264=1,N('Option A'!$E$17)*N('Option A'!$E$19)+N('Option A'!$E$21),0)+IF(A264=Scenario!$B$11,N('Option A'!$E$22),0)),"INSUFFICIENT FUNDS")))</f>
        <v/>
      </c>
      <c r="E264" s="6" t="str">
        <f>IF(A264&gt;Scenario!$B$11,"",IF(A$2&lt;&gt;"Ready",A$2,IF(ISNUMBER(B264),IF((B264+C264)*(1+Scenario!$B$12/12)-D264&lt;0,"INSUFFICIENT FUNDS",(B264+C264)*(1+Scenario!$B$12/12)-D264),"INSUFFICIENT FUNDS")))</f>
        <v/>
      </c>
      <c r="F264" s="6" t="str">
        <f>IF(A264&gt;Scenario!$B$11,"",IF(A$2&lt;&gt;"Ready",A$2,IF(ISNUMBER(E264),F263+D264,"INSUFFICIENT FUNDS")))</f>
        <v/>
      </c>
      <c r="G264" t="str">
        <f>IF(A264&gt;Scenario!$B$11,"",IF(A$2&lt;&gt;"Ready",A$2,IF(ISNUMBER(E264),"OK","INSUFFICIENT FUNDS")))</f>
        <v/>
      </c>
      <c r="H264">
        <v>260</v>
      </c>
      <c r="I264" s="6" t="str">
        <f>IF(H264&gt;Scenario!$B$11,"",IF(H$2&lt;&gt;"Ready",H$2,IF(N263="OK",L263,"INSUFFICIENT FUNDS")))</f>
        <v/>
      </c>
      <c r="J264" s="6" t="str">
        <f>IF(H264&gt;Scenario!$B$11,"",IF(H$2&lt;&gt;"Ready",H$2,IF(ISNUMBER(I264),IF(AND(H264&gt;=Scenario!$B$10,MOD(H264-Scenario!$B$10,Scenario!$B$18)=0),Scenario!$B$8,0),"INSUFFICIENT FUNDS")))</f>
        <v/>
      </c>
      <c r="K264" s="6" t="str">
        <f>IF(H264&gt;Scenario!$B$11,"",IF(H$2&lt;&gt;"Ready",H$2,IF(ISNUMBER(I264),(I264+J264)*(N('Option A'!$E$14)+N('Option A'!$E$15)+IF(Scenario!$B$13="Gross",N('Option A'!$E$16),0))/12+((0+0)/12+IF(AND(H264&gt;=Scenario!$B$10,MOD(H264-Scenario!$B$10,Scenario!$B$18)=0),N('Option A'!$E$17)*N('Option A'!$E$18)+N('Option A'!$E$20),0)+IF(H264=1,N('Option A'!$E$17)*N('Option A'!$E$19)+N('Option A'!$E$21),0)+IF(H264=Scenario!$B$11,N('Option A'!$E$22),0)),"INSUFFICIENT FUNDS")))</f>
        <v/>
      </c>
      <c r="L264" s="6" t="str">
        <f>IF(H264&gt;Scenario!$B$11,"",IF(H$2&lt;&gt;"Ready",H$2,IF(ISNUMBER(I264),IF((I264+J264)*(1+Scenario!$B$12/12)-K264&lt;0,"INSUFFICIENT FUNDS",(I264+J264)*(1+Scenario!$B$12/12)-K264),"INSUFFICIENT FUNDS")))</f>
        <v/>
      </c>
      <c r="M264" s="6" t="str">
        <f>IF(H264&gt;Scenario!$B$11,"",IF(H$2&lt;&gt;"Ready",H$2,IF(ISNUMBER(L264),M263+K264,"INSUFFICIENT FUNDS")))</f>
        <v/>
      </c>
      <c r="N264" t="str">
        <f>IF(H264&gt;Scenario!$B$11,"",IF(H$2&lt;&gt;"Ready",H$2,IF(ISNUMBER(L264),"OK","INSUFFICIENT FUNDS")))</f>
        <v/>
      </c>
      <c r="O264">
        <v>260</v>
      </c>
      <c r="P264" s="6" t="str">
        <f>IF(O264&gt;Scenario!$B$11,"",IF(O$2&lt;&gt;"Ready",O$2,IF(U263="OK",S263,"INSUFFICIENT FUNDS")))</f>
        <v/>
      </c>
      <c r="Q264" s="6" t="str">
        <f>IF(O264&gt;Scenario!$B$11,"",IF(O$2&lt;&gt;"Ready",O$2,IF(ISNUMBER(P264),IF(AND(O264&gt;=Scenario!$B$10,MOD(O264-Scenario!$B$10,Scenario!$B$18)=0),Scenario!$B$8,0),"INSUFFICIENT FUNDS")))</f>
        <v/>
      </c>
      <c r="R264" s="6" t="str">
        <f>IF(O264&gt;Scenario!$B$11,"",IF(O$2&lt;&gt;"Ready",O$2,IF(ISNUMBER(P264),(P264+Q264)*(0+N('Option A'!$E$15)+IF(Scenario!$B$13="Gross",N('Option A'!$E$16),0))/12+((N('Option A'!$E$12)+N('Option A'!$E$13))/12+IF(AND(O264&gt;=Scenario!$B$10,MOD(O264-Scenario!$B$10,Scenario!$B$18)=0),N('Option A'!$E$17)*N('Option A'!$E$18)+N('Option A'!$E$20),0)+IF(O264=1,N('Option A'!$E$17)*N('Option A'!$E$19)+N('Option A'!$E$21),0)+IF(O264=Scenario!$B$11,N('Option A'!$E$22),0)),"INSUFFICIENT FUNDS")))</f>
        <v/>
      </c>
      <c r="S264" s="6" t="str">
        <f>IF(O264&gt;Scenario!$B$11,"",IF(O$2&lt;&gt;"Ready",O$2,IF(ISNUMBER(P264),IF((P264+Q264)*(1+Scenario!$B$12/12)-R264&lt;0,"INSUFFICIENT FUNDS",(P264+Q264)*(1+Scenario!$B$12/12)-R264),"INSUFFICIENT FUNDS")))</f>
        <v/>
      </c>
      <c r="T264" s="6" t="str">
        <f>IF(O264&gt;Scenario!$B$11,"",IF(O$2&lt;&gt;"Ready",O$2,IF(ISNUMBER(S264),T263+R264,"INSUFFICIENT FUNDS")))</f>
        <v/>
      </c>
      <c r="U264" t="str">
        <f>IF(O264&gt;Scenario!$B$11,"",IF(O$2&lt;&gt;"Ready",O$2,IF(ISNUMBER(S264),"OK","INSUFFICIENT FUNDS")))</f>
        <v/>
      </c>
      <c r="V264">
        <v>260</v>
      </c>
      <c r="W264" s="6" t="str">
        <f>IF(V264&gt;Scenario!$B$11,"",IF(V$2&lt;&gt;"Ready",V$2,IF(AB263="OK",Z263,"INSUFFICIENT FUNDS")))</f>
        <v/>
      </c>
      <c r="X264" s="6" t="str">
        <f>IF(V264&gt;Scenario!$B$11,"",IF(V$2&lt;&gt;"Ready",V$2,IF(ISNUMBER(W264),IF(AND(V264&gt;=Scenario!$B$10,MOD(V264-Scenario!$B$10,Scenario!$B$18)=0),Scenario!$B$8,0),"INSUFFICIENT FUNDS")))</f>
        <v/>
      </c>
      <c r="Y264" s="6" t="str">
        <f>IF(V264&gt;Scenario!$B$11,"",IF(V$2&lt;&gt;"Ready",V$2,IF(ISNUMBER(W264),(W264+X264)*(N('Option A'!$E$14)+N('Option A'!$E$15)+IF(Scenario!$B$13="Gross",N('Option A'!$E$16),0))/12+((N('Option A'!$E$12)+N('Option A'!$E$13))/12+IF(AND(V264&gt;=Scenario!$B$10,MOD(V264-Scenario!$B$10,Scenario!$B$18)=0),0*0+0,0)+IF(V264=1,0*0+0,0)+IF(V264=Scenario!$B$11,0,0)),"INSUFFICIENT FUNDS")))</f>
        <v/>
      </c>
      <c r="Z264" s="6" t="str">
        <f>IF(V264&gt;Scenario!$B$11,"",IF(V$2&lt;&gt;"Ready",V$2,IF(ISNUMBER(W264),IF((W264+X264)*(1+Scenario!$B$12/12)-Y264&lt;0,"INSUFFICIENT FUNDS",(W264+X264)*(1+Scenario!$B$12/12)-Y264),"INSUFFICIENT FUNDS")))</f>
        <v/>
      </c>
      <c r="AA264" s="6" t="str">
        <f>IF(V264&gt;Scenario!$B$11,"",IF(V$2&lt;&gt;"Ready",V$2,IF(ISNUMBER(Z264),AA263+Y264,"INSUFFICIENT FUNDS")))</f>
        <v/>
      </c>
      <c r="AB264" t="str">
        <f>IF(V264&gt;Scenario!$B$11,"",IF(V$2&lt;&gt;"Ready",V$2,IF(ISNUMBER(Z264),"OK","INSUFFICIENT FUNDS")))</f>
        <v/>
      </c>
      <c r="AC264">
        <v>260</v>
      </c>
      <c r="AD264" s="6" t="str">
        <f>IF(AC264&gt;Scenario!$B$11,"",IF(AC$2&lt;&gt;"Ready",AC$2,IF(AI263="OK",AG263,"INSUFFICIENT FUNDS")))</f>
        <v/>
      </c>
      <c r="AE264" s="6" t="str">
        <f>IF(AC264&gt;Scenario!$B$11,"",IF(AC$2&lt;&gt;"Ready",AC$2,IF(ISNUMBER(AD264),IF(AND(AC264&gt;=Scenario!$B$10,MOD(AC264-Scenario!$B$10,Scenario!$B$18)=0),Scenario!$B$8,0),"INSUFFICIENT FUNDS")))</f>
        <v/>
      </c>
      <c r="AF264" s="6" t="str">
        <f>IF(AC264&gt;Scenario!$B$11,"",IF(AC$2&lt;&gt;"Ready",AC$2,IF(ISNUMBER(AD264),(AD264+AE264)*(N('Option A'!$E$14)+N('Option A'!$E$15)+IF(Scenario!$B$13="Gross",0,0))/12+((N('Option A'!$E$12)+N('Option A'!$E$13))/12+IF(AND(AC264&gt;=Scenario!$B$10,MOD(AC264-Scenario!$B$10,Scenario!$B$18)=0),N('Option A'!$E$17)*N('Option A'!$E$18)+N('Option A'!$E$20),0)+IF(AC264=1,N('Option A'!$E$17)*N('Option A'!$E$19)+N('Option A'!$E$21),0)+IF(AC264=Scenario!$B$11,N('Option A'!$E$22),0)),"INSUFFICIENT FUNDS")))</f>
        <v/>
      </c>
      <c r="AG264" s="6" t="str">
        <f>IF(AC264&gt;Scenario!$B$11,"",IF(AC$2&lt;&gt;"Ready",AC$2,IF(ISNUMBER(AD264),IF((AD264+AE264)*(1+Scenario!$B$12/12)-AF264&lt;0,"INSUFFICIENT FUNDS",(AD264+AE264)*(1+Scenario!$B$12/12)-AF264),"INSUFFICIENT FUNDS")))</f>
        <v/>
      </c>
      <c r="AH264" s="6" t="str">
        <f>IF(AC264&gt;Scenario!$B$11,"",IF(AC$2&lt;&gt;"Ready",AC$2,IF(ISNUMBER(AG264),AH263+AF264,"INSUFFICIENT FUNDS")))</f>
        <v/>
      </c>
      <c r="AI264" t="str">
        <f>IF(AC264&gt;Scenario!$B$11,"",IF(AC$2&lt;&gt;"Ready",AC$2,IF(ISNUMBER(AG264),"OK","INSUFFICIENT FUNDS")))</f>
        <v/>
      </c>
      <c r="AJ264">
        <v>260</v>
      </c>
      <c r="AK264" s="6" t="str">
        <f>IF(AJ264&gt;Scenario!$B$11,"",IF(AJ$2&lt;&gt;"Ready",AJ$2,IF(AP263="OK",AN263,"INSUFFICIENT FUNDS")))</f>
        <v/>
      </c>
      <c r="AL264" s="6" t="str">
        <f>IF(AJ264&gt;Scenario!$B$11,"",IF(AJ$2&lt;&gt;"Ready",AJ$2,IF(ISNUMBER(AK264),IF(AND(AJ264&gt;=Scenario!$B$10,MOD(AJ264-Scenario!$B$10,Scenario!$B$18)=0),Scenario!$B$8,0),"INSUFFICIENT FUNDS")))</f>
        <v/>
      </c>
      <c r="AM264" s="6" t="str">
        <f>IF(AJ264&gt;Scenario!$B$11,"",IF(AJ$2&lt;&gt;"Ready",AJ$2,IF(ISNUMBER(AK264),(AK264+AL264)*(0+0+IF(Scenario!$B$13="Gross",0,0))/12+((0+0)/12+IF(AND(AJ264&gt;=Scenario!$B$10,MOD(AJ264-Scenario!$B$10,Scenario!$B$18)=0),0*0+0,0)+IF(AJ264=1,0*0+0,0)+IF(AJ264=Scenario!$B$11,0,0)),"INSUFFICIENT FUNDS")))</f>
        <v/>
      </c>
      <c r="AN264" s="6" t="str">
        <f>IF(AJ264&gt;Scenario!$B$11,"",IF(AJ$2&lt;&gt;"Ready",AJ$2,IF(ISNUMBER(AK264),IF((AK264+AL264)*(1+Scenario!$B$12/12)-AM264&lt;0,"INSUFFICIENT FUNDS",(AK264+AL264)*(1+Scenario!$B$12/12)-AM264),"INSUFFICIENT FUNDS")))</f>
        <v/>
      </c>
      <c r="AO264" s="6" t="str">
        <f>IF(AJ264&gt;Scenario!$B$11,"",IF(AJ$2&lt;&gt;"Ready",AJ$2,IF(ISNUMBER(AN264),AO263+AM264,"INSUFFICIENT FUNDS")))</f>
        <v/>
      </c>
      <c r="AP264" t="str">
        <f>IF(AJ264&gt;Scenario!$B$11,"",IF(AJ$2&lt;&gt;"Ready",AJ$2,IF(ISNUMBER(AN264),"OK","INSUFFICIENT FUNDS")))</f>
        <v/>
      </c>
    </row>
    <row r="265" spans="1:42" ht="32.1" customHeight="1" x14ac:dyDescent="0.2">
      <c r="A265">
        <v>261</v>
      </c>
      <c r="B265" s="6" t="str">
        <f>IF(A265&gt;Scenario!$B$11,"",IF(A$2&lt;&gt;"Ready",A$2,IF(G264="OK",E264,"INSUFFICIENT FUNDS")))</f>
        <v/>
      </c>
      <c r="C265" s="6" t="str">
        <f>IF(A265&gt;Scenario!$B$11,"",IF(A$2&lt;&gt;"Ready",A$2,IF(ISNUMBER(B265),IF(AND(A265&gt;=Scenario!$B$10,MOD(A265-Scenario!$B$10,Scenario!$B$18)=0),Scenario!$B$8,0),"INSUFFICIENT FUNDS")))</f>
        <v/>
      </c>
      <c r="D265" s="6" t="str">
        <f>IF(A265&gt;Scenario!$B$11,"",IF(A$2&lt;&gt;"Ready",A$2,IF(ISNUMBER(B265),(B265+C265)*(N('Option A'!$E$14)+N('Option A'!$E$15)+IF(Scenario!$B$13="Gross",N('Option A'!$E$16),0))/12+((N('Option A'!$E$12)+N('Option A'!$E$13))/12+IF(AND(A265&gt;=Scenario!$B$10,MOD(A265-Scenario!$B$10,Scenario!$B$18)=0),N('Option A'!$E$17)*N('Option A'!$E$18)+N('Option A'!$E$20),0)+IF(A265=1,N('Option A'!$E$17)*N('Option A'!$E$19)+N('Option A'!$E$21),0)+IF(A265=Scenario!$B$11,N('Option A'!$E$22),0)),"INSUFFICIENT FUNDS")))</f>
        <v/>
      </c>
      <c r="E265" s="6" t="str">
        <f>IF(A265&gt;Scenario!$B$11,"",IF(A$2&lt;&gt;"Ready",A$2,IF(ISNUMBER(B265),IF((B265+C265)*(1+Scenario!$B$12/12)-D265&lt;0,"INSUFFICIENT FUNDS",(B265+C265)*(1+Scenario!$B$12/12)-D265),"INSUFFICIENT FUNDS")))</f>
        <v/>
      </c>
      <c r="F265" s="6" t="str">
        <f>IF(A265&gt;Scenario!$B$11,"",IF(A$2&lt;&gt;"Ready",A$2,IF(ISNUMBER(E265),F264+D265,"INSUFFICIENT FUNDS")))</f>
        <v/>
      </c>
      <c r="G265" t="str">
        <f>IF(A265&gt;Scenario!$B$11,"",IF(A$2&lt;&gt;"Ready",A$2,IF(ISNUMBER(E265),"OK","INSUFFICIENT FUNDS")))</f>
        <v/>
      </c>
      <c r="H265">
        <v>261</v>
      </c>
      <c r="I265" s="6" t="str">
        <f>IF(H265&gt;Scenario!$B$11,"",IF(H$2&lt;&gt;"Ready",H$2,IF(N264="OK",L264,"INSUFFICIENT FUNDS")))</f>
        <v/>
      </c>
      <c r="J265" s="6" t="str">
        <f>IF(H265&gt;Scenario!$B$11,"",IF(H$2&lt;&gt;"Ready",H$2,IF(ISNUMBER(I265),IF(AND(H265&gt;=Scenario!$B$10,MOD(H265-Scenario!$B$10,Scenario!$B$18)=0),Scenario!$B$8,0),"INSUFFICIENT FUNDS")))</f>
        <v/>
      </c>
      <c r="K265" s="6" t="str">
        <f>IF(H265&gt;Scenario!$B$11,"",IF(H$2&lt;&gt;"Ready",H$2,IF(ISNUMBER(I265),(I265+J265)*(N('Option A'!$E$14)+N('Option A'!$E$15)+IF(Scenario!$B$13="Gross",N('Option A'!$E$16),0))/12+((0+0)/12+IF(AND(H265&gt;=Scenario!$B$10,MOD(H265-Scenario!$B$10,Scenario!$B$18)=0),N('Option A'!$E$17)*N('Option A'!$E$18)+N('Option A'!$E$20),0)+IF(H265=1,N('Option A'!$E$17)*N('Option A'!$E$19)+N('Option A'!$E$21),0)+IF(H265=Scenario!$B$11,N('Option A'!$E$22),0)),"INSUFFICIENT FUNDS")))</f>
        <v/>
      </c>
      <c r="L265" s="6" t="str">
        <f>IF(H265&gt;Scenario!$B$11,"",IF(H$2&lt;&gt;"Ready",H$2,IF(ISNUMBER(I265),IF((I265+J265)*(1+Scenario!$B$12/12)-K265&lt;0,"INSUFFICIENT FUNDS",(I265+J265)*(1+Scenario!$B$12/12)-K265),"INSUFFICIENT FUNDS")))</f>
        <v/>
      </c>
      <c r="M265" s="6" t="str">
        <f>IF(H265&gt;Scenario!$B$11,"",IF(H$2&lt;&gt;"Ready",H$2,IF(ISNUMBER(L265),M264+K265,"INSUFFICIENT FUNDS")))</f>
        <v/>
      </c>
      <c r="N265" t="str">
        <f>IF(H265&gt;Scenario!$B$11,"",IF(H$2&lt;&gt;"Ready",H$2,IF(ISNUMBER(L265),"OK","INSUFFICIENT FUNDS")))</f>
        <v/>
      </c>
      <c r="O265">
        <v>261</v>
      </c>
      <c r="P265" s="6" t="str">
        <f>IF(O265&gt;Scenario!$B$11,"",IF(O$2&lt;&gt;"Ready",O$2,IF(U264="OK",S264,"INSUFFICIENT FUNDS")))</f>
        <v/>
      </c>
      <c r="Q265" s="6" t="str">
        <f>IF(O265&gt;Scenario!$B$11,"",IF(O$2&lt;&gt;"Ready",O$2,IF(ISNUMBER(P265),IF(AND(O265&gt;=Scenario!$B$10,MOD(O265-Scenario!$B$10,Scenario!$B$18)=0),Scenario!$B$8,0),"INSUFFICIENT FUNDS")))</f>
        <v/>
      </c>
      <c r="R265" s="6" t="str">
        <f>IF(O265&gt;Scenario!$B$11,"",IF(O$2&lt;&gt;"Ready",O$2,IF(ISNUMBER(P265),(P265+Q265)*(0+N('Option A'!$E$15)+IF(Scenario!$B$13="Gross",N('Option A'!$E$16),0))/12+((N('Option A'!$E$12)+N('Option A'!$E$13))/12+IF(AND(O265&gt;=Scenario!$B$10,MOD(O265-Scenario!$B$10,Scenario!$B$18)=0),N('Option A'!$E$17)*N('Option A'!$E$18)+N('Option A'!$E$20),0)+IF(O265=1,N('Option A'!$E$17)*N('Option A'!$E$19)+N('Option A'!$E$21),0)+IF(O265=Scenario!$B$11,N('Option A'!$E$22),0)),"INSUFFICIENT FUNDS")))</f>
        <v/>
      </c>
      <c r="S265" s="6" t="str">
        <f>IF(O265&gt;Scenario!$B$11,"",IF(O$2&lt;&gt;"Ready",O$2,IF(ISNUMBER(P265),IF((P265+Q265)*(1+Scenario!$B$12/12)-R265&lt;0,"INSUFFICIENT FUNDS",(P265+Q265)*(1+Scenario!$B$12/12)-R265),"INSUFFICIENT FUNDS")))</f>
        <v/>
      </c>
      <c r="T265" s="6" t="str">
        <f>IF(O265&gt;Scenario!$B$11,"",IF(O$2&lt;&gt;"Ready",O$2,IF(ISNUMBER(S265),T264+R265,"INSUFFICIENT FUNDS")))</f>
        <v/>
      </c>
      <c r="U265" t="str">
        <f>IF(O265&gt;Scenario!$B$11,"",IF(O$2&lt;&gt;"Ready",O$2,IF(ISNUMBER(S265),"OK","INSUFFICIENT FUNDS")))</f>
        <v/>
      </c>
      <c r="V265">
        <v>261</v>
      </c>
      <c r="W265" s="6" t="str">
        <f>IF(V265&gt;Scenario!$B$11,"",IF(V$2&lt;&gt;"Ready",V$2,IF(AB264="OK",Z264,"INSUFFICIENT FUNDS")))</f>
        <v/>
      </c>
      <c r="X265" s="6" t="str">
        <f>IF(V265&gt;Scenario!$B$11,"",IF(V$2&lt;&gt;"Ready",V$2,IF(ISNUMBER(W265),IF(AND(V265&gt;=Scenario!$B$10,MOD(V265-Scenario!$B$10,Scenario!$B$18)=0),Scenario!$B$8,0),"INSUFFICIENT FUNDS")))</f>
        <v/>
      </c>
      <c r="Y265" s="6" t="str">
        <f>IF(V265&gt;Scenario!$B$11,"",IF(V$2&lt;&gt;"Ready",V$2,IF(ISNUMBER(W265),(W265+X265)*(N('Option A'!$E$14)+N('Option A'!$E$15)+IF(Scenario!$B$13="Gross",N('Option A'!$E$16),0))/12+((N('Option A'!$E$12)+N('Option A'!$E$13))/12+IF(AND(V265&gt;=Scenario!$B$10,MOD(V265-Scenario!$B$10,Scenario!$B$18)=0),0*0+0,0)+IF(V265=1,0*0+0,0)+IF(V265=Scenario!$B$11,0,0)),"INSUFFICIENT FUNDS")))</f>
        <v/>
      </c>
      <c r="Z265" s="6" t="str">
        <f>IF(V265&gt;Scenario!$B$11,"",IF(V$2&lt;&gt;"Ready",V$2,IF(ISNUMBER(W265),IF((W265+X265)*(1+Scenario!$B$12/12)-Y265&lt;0,"INSUFFICIENT FUNDS",(W265+X265)*(1+Scenario!$B$12/12)-Y265),"INSUFFICIENT FUNDS")))</f>
        <v/>
      </c>
      <c r="AA265" s="6" t="str">
        <f>IF(V265&gt;Scenario!$B$11,"",IF(V$2&lt;&gt;"Ready",V$2,IF(ISNUMBER(Z265),AA264+Y265,"INSUFFICIENT FUNDS")))</f>
        <v/>
      </c>
      <c r="AB265" t="str">
        <f>IF(V265&gt;Scenario!$B$11,"",IF(V$2&lt;&gt;"Ready",V$2,IF(ISNUMBER(Z265),"OK","INSUFFICIENT FUNDS")))</f>
        <v/>
      </c>
      <c r="AC265">
        <v>261</v>
      </c>
      <c r="AD265" s="6" t="str">
        <f>IF(AC265&gt;Scenario!$B$11,"",IF(AC$2&lt;&gt;"Ready",AC$2,IF(AI264="OK",AG264,"INSUFFICIENT FUNDS")))</f>
        <v/>
      </c>
      <c r="AE265" s="6" t="str">
        <f>IF(AC265&gt;Scenario!$B$11,"",IF(AC$2&lt;&gt;"Ready",AC$2,IF(ISNUMBER(AD265),IF(AND(AC265&gt;=Scenario!$B$10,MOD(AC265-Scenario!$B$10,Scenario!$B$18)=0),Scenario!$B$8,0),"INSUFFICIENT FUNDS")))</f>
        <v/>
      </c>
      <c r="AF265" s="6" t="str">
        <f>IF(AC265&gt;Scenario!$B$11,"",IF(AC$2&lt;&gt;"Ready",AC$2,IF(ISNUMBER(AD265),(AD265+AE265)*(N('Option A'!$E$14)+N('Option A'!$E$15)+IF(Scenario!$B$13="Gross",0,0))/12+((N('Option A'!$E$12)+N('Option A'!$E$13))/12+IF(AND(AC265&gt;=Scenario!$B$10,MOD(AC265-Scenario!$B$10,Scenario!$B$18)=0),N('Option A'!$E$17)*N('Option A'!$E$18)+N('Option A'!$E$20),0)+IF(AC265=1,N('Option A'!$E$17)*N('Option A'!$E$19)+N('Option A'!$E$21),0)+IF(AC265=Scenario!$B$11,N('Option A'!$E$22),0)),"INSUFFICIENT FUNDS")))</f>
        <v/>
      </c>
      <c r="AG265" s="6" t="str">
        <f>IF(AC265&gt;Scenario!$B$11,"",IF(AC$2&lt;&gt;"Ready",AC$2,IF(ISNUMBER(AD265),IF((AD265+AE265)*(1+Scenario!$B$12/12)-AF265&lt;0,"INSUFFICIENT FUNDS",(AD265+AE265)*(1+Scenario!$B$12/12)-AF265),"INSUFFICIENT FUNDS")))</f>
        <v/>
      </c>
      <c r="AH265" s="6" t="str">
        <f>IF(AC265&gt;Scenario!$B$11,"",IF(AC$2&lt;&gt;"Ready",AC$2,IF(ISNUMBER(AG265),AH264+AF265,"INSUFFICIENT FUNDS")))</f>
        <v/>
      </c>
      <c r="AI265" t="str">
        <f>IF(AC265&gt;Scenario!$B$11,"",IF(AC$2&lt;&gt;"Ready",AC$2,IF(ISNUMBER(AG265),"OK","INSUFFICIENT FUNDS")))</f>
        <v/>
      </c>
      <c r="AJ265">
        <v>261</v>
      </c>
      <c r="AK265" s="6" t="str">
        <f>IF(AJ265&gt;Scenario!$B$11,"",IF(AJ$2&lt;&gt;"Ready",AJ$2,IF(AP264="OK",AN264,"INSUFFICIENT FUNDS")))</f>
        <v/>
      </c>
      <c r="AL265" s="6" t="str">
        <f>IF(AJ265&gt;Scenario!$B$11,"",IF(AJ$2&lt;&gt;"Ready",AJ$2,IF(ISNUMBER(AK265),IF(AND(AJ265&gt;=Scenario!$B$10,MOD(AJ265-Scenario!$B$10,Scenario!$B$18)=0),Scenario!$B$8,0),"INSUFFICIENT FUNDS")))</f>
        <v/>
      </c>
      <c r="AM265" s="6" t="str">
        <f>IF(AJ265&gt;Scenario!$B$11,"",IF(AJ$2&lt;&gt;"Ready",AJ$2,IF(ISNUMBER(AK265),(AK265+AL265)*(0+0+IF(Scenario!$B$13="Gross",0,0))/12+((0+0)/12+IF(AND(AJ265&gt;=Scenario!$B$10,MOD(AJ265-Scenario!$B$10,Scenario!$B$18)=0),0*0+0,0)+IF(AJ265=1,0*0+0,0)+IF(AJ265=Scenario!$B$11,0,0)),"INSUFFICIENT FUNDS")))</f>
        <v/>
      </c>
      <c r="AN265" s="6" t="str">
        <f>IF(AJ265&gt;Scenario!$B$11,"",IF(AJ$2&lt;&gt;"Ready",AJ$2,IF(ISNUMBER(AK265),IF((AK265+AL265)*(1+Scenario!$B$12/12)-AM265&lt;0,"INSUFFICIENT FUNDS",(AK265+AL265)*(1+Scenario!$B$12/12)-AM265),"INSUFFICIENT FUNDS")))</f>
        <v/>
      </c>
      <c r="AO265" s="6" t="str">
        <f>IF(AJ265&gt;Scenario!$B$11,"",IF(AJ$2&lt;&gt;"Ready",AJ$2,IF(ISNUMBER(AN265),AO264+AM265,"INSUFFICIENT FUNDS")))</f>
        <v/>
      </c>
      <c r="AP265" t="str">
        <f>IF(AJ265&gt;Scenario!$B$11,"",IF(AJ$2&lt;&gt;"Ready",AJ$2,IF(ISNUMBER(AN265),"OK","INSUFFICIENT FUNDS")))</f>
        <v/>
      </c>
    </row>
    <row r="266" spans="1:42" ht="32.1" customHeight="1" x14ac:dyDescent="0.2">
      <c r="A266">
        <v>262</v>
      </c>
      <c r="B266" s="6" t="str">
        <f>IF(A266&gt;Scenario!$B$11,"",IF(A$2&lt;&gt;"Ready",A$2,IF(G265="OK",E265,"INSUFFICIENT FUNDS")))</f>
        <v/>
      </c>
      <c r="C266" s="6" t="str">
        <f>IF(A266&gt;Scenario!$B$11,"",IF(A$2&lt;&gt;"Ready",A$2,IF(ISNUMBER(B266),IF(AND(A266&gt;=Scenario!$B$10,MOD(A266-Scenario!$B$10,Scenario!$B$18)=0),Scenario!$B$8,0),"INSUFFICIENT FUNDS")))</f>
        <v/>
      </c>
      <c r="D266" s="6" t="str">
        <f>IF(A266&gt;Scenario!$B$11,"",IF(A$2&lt;&gt;"Ready",A$2,IF(ISNUMBER(B266),(B266+C266)*(N('Option A'!$E$14)+N('Option A'!$E$15)+IF(Scenario!$B$13="Gross",N('Option A'!$E$16),0))/12+((N('Option A'!$E$12)+N('Option A'!$E$13))/12+IF(AND(A266&gt;=Scenario!$B$10,MOD(A266-Scenario!$B$10,Scenario!$B$18)=0),N('Option A'!$E$17)*N('Option A'!$E$18)+N('Option A'!$E$20),0)+IF(A266=1,N('Option A'!$E$17)*N('Option A'!$E$19)+N('Option A'!$E$21),0)+IF(A266=Scenario!$B$11,N('Option A'!$E$22),0)),"INSUFFICIENT FUNDS")))</f>
        <v/>
      </c>
      <c r="E266" s="6" t="str">
        <f>IF(A266&gt;Scenario!$B$11,"",IF(A$2&lt;&gt;"Ready",A$2,IF(ISNUMBER(B266),IF((B266+C266)*(1+Scenario!$B$12/12)-D266&lt;0,"INSUFFICIENT FUNDS",(B266+C266)*(1+Scenario!$B$12/12)-D266),"INSUFFICIENT FUNDS")))</f>
        <v/>
      </c>
      <c r="F266" s="6" t="str">
        <f>IF(A266&gt;Scenario!$B$11,"",IF(A$2&lt;&gt;"Ready",A$2,IF(ISNUMBER(E266),F265+D266,"INSUFFICIENT FUNDS")))</f>
        <v/>
      </c>
      <c r="G266" t="str">
        <f>IF(A266&gt;Scenario!$B$11,"",IF(A$2&lt;&gt;"Ready",A$2,IF(ISNUMBER(E266),"OK","INSUFFICIENT FUNDS")))</f>
        <v/>
      </c>
      <c r="H266">
        <v>262</v>
      </c>
      <c r="I266" s="6" t="str">
        <f>IF(H266&gt;Scenario!$B$11,"",IF(H$2&lt;&gt;"Ready",H$2,IF(N265="OK",L265,"INSUFFICIENT FUNDS")))</f>
        <v/>
      </c>
      <c r="J266" s="6" t="str">
        <f>IF(H266&gt;Scenario!$B$11,"",IF(H$2&lt;&gt;"Ready",H$2,IF(ISNUMBER(I266),IF(AND(H266&gt;=Scenario!$B$10,MOD(H266-Scenario!$B$10,Scenario!$B$18)=0),Scenario!$B$8,0),"INSUFFICIENT FUNDS")))</f>
        <v/>
      </c>
      <c r="K266" s="6" t="str">
        <f>IF(H266&gt;Scenario!$B$11,"",IF(H$2&lt;&gt;"Ready",H$2,IF(ISNUMBER(I266),(I266+J266)*(N('Option A'!$E$14)+N('Option A'!$E$15)+IF(Scenario!$B$13="Gross",N('Option A'!$E$16),0))/12+((0+0)/12+IF(AND(H266&gt;=Scenario!$B$10,MOD(H266-Scenario!$B$10,Scenario!$B$18)=0),N('Option A'!$E$17)*N('Option A'!$E$18)+N('Option A'!$E$20),0)+IF(H266=1,N('Option A'!$E$17)*N('Option A'!$E$19)+N('Option A'!$E$21),0)+IF(H266=Scenario!$B$11,N('Option A'!$E$22),0)),"INSUFFICIENT FUNDS")))</f>
        <v/>
      </c>
      <c r="L266" s="6" t="str">
        <f>IF(H266&gt;Scenario!$B$11,"",IF(H$2&lt;&gt;"Ready",H$2,IF(ISNUMBER(I266),IF((I266+J266)*(1+Scenario!$B$12/12)-K266&lt;0,"INSUFFICIENT FUNDS",(I266+J266)*(1+Scenario!$B$12/12)-K266),"INSUFFICIENT FUNDS")))</f>
        <v/>
      </c>
      <c r="M266" s="6" t="str">
        <f>IF(H266&gt;Scenario!$B$11,"",IF(H$2&lt;&gt;"Ready",H$2,IF(ISNUMBER(L266),M265+K266,"INSUFFICIENT FUNDS")))</f>
        <v/>
      </c>
      <c r="N266" t="str">
        <f>IF(H266&gt;Scenario!$B$11,"",IF(H$2&lt;&gt;"Ready",H$2,IF(ISNUMBER(L266),"OK","INSUFFICIENT FUNDS")))</f>
        <v/>
      </c>
      <c r="O266">
        <v>262</v>
      </c>
      <c r="P266" s="6" t="str">
        <f>IF(O266&gt;Scenario!$B$11,"",IF(O$2&lt;&gt;"Ready",O$2,IF(U265="OK",S265,"INSUFFICIENT FUNDS")))</f>
        <v/>
      </c>
      <c r="Q266" s="6" t="str">
        <f>IF(O266&gt;Scenario!$B$11,"",IF(O$2&lt;&gt;"Ready",O$2,IF(ISNUMBER(P266),IF(AND(O266&gt;=Scenario!$B$10,MOD(O266-Scenario!$B$10,Scenario!$B$18)=0),Scenario!$B$8,0),"INSUFFICIENT FUNDS")))</f>
        <v/>
      </c>
      <c r="R266" s="6" t="str">
        <f>IF(O266&gt;Scenario!$B$11,"",IF(O$2&lt;&gt;"Ready",O$2,IF(ISNUMBER(P266),(P266+Q266)*(0+N('Option A'!$E$15)+IF(Scenario!$B$13="Gross",N('Option A'!$E$16),0))/12+((N('Option A'!$E$12)+N('Option A'!$E$13))/12+IF(AND(O266&gt;=Scenario!$B$10,MOD(O266-Scenario!$B$10,Scenario!$B$18)=0),N('Option A'!$E$17)*N('Option A'!$E$18)+N('Option A'!$E$20),0)+IF(O266=1,N('Option A'!$E$17)*N('Option A'!$E$19)+N('Option A'!$E$21),0)+IF(O266=Scenario!$B$11,N('Option A'!$E$22),0)),"INSUFFICIENT FUNDS")))</f>
        <v/>
      </c>
      <c r="S266" s="6" t="str">
        <f>IF(O266&gt;Scenario!$B$11,"",IF(O$2&lt;&gt;"Ready",O$2,IF(ISNUMBER(P266),IF((P266+Q266)*(1+Scenario!$B$12/12)-R266&lt;0,"INSUFFICIENT FUNDS",(P266+Q266)*(1+Scenario!$B$12/12)-R266),"INSUFFICIENT FUNDS")))</f>
        <v/>
      </c>
      <c r="T266" s="6" t="str">
        <f>IF(O266&gt;Scenario!$B$11,"",IF(O$2&lt;&gt;"Ready",O$2,IF(ISNUMBER(S266),T265+R266,"INSUFFICIENT FUNDS")))</f>
        <v/>
      </c>
      <c r="U266" t="str">
        <f>IF(O266&gt;Scenario!$B$11,"",IF(O$2&lt;&gt;"Ready",O$2,IF(ISNUMBER(S266),"OK","INSUFFICIENT FUNDS")))</f>
        <v/>
      </c>
      <c r="V266">
        <v>262</v>
      </c>
      <c r="W266" s="6" t="str">
        <f>IF(V266&gt;Scenario!$B$11,"",IF(V$2&lt;&gt;"Ready",V$2,IF(AB265="OK",Z265,"INSUFFICIENT FUNDS")))</f>
        <v/>
      </c>
      <c r="X266" s="6" t="str">
        <f>IF(V266&gt;Scenario!$B$11,"",IF(V$2&lt;&gt;"Ready",V$2,IF(ISNUMBER(W266),IF(AND(V266&gt;=Scenario!$B$10,MOD(V266-Scenario!$B$10,Scenario!$B$18)=0),Scenario!$B$8,0),"INSUFFICIENT FUNDS")))</f>
        <v/>
      </c>
      <c r="Y266" s="6" t="str">
        <f>IF(V266&gt;Scenario!$B$11,"",IF(V$2&lt;&gt;"Ready",V$2,IF(ISNUMBER(W266),(W266+X266)*(N('Option A'!$E$14)+N('Option A'!$E$15)+IF(Scenario!$B$13="Gross",N('Option A'!$E$16),0))/12+((N('Option A'!$E$12)+N('Option A'!$E$13))/12+IF(AND(V266&gt;=Scenario!$B$10,MOD(V266-Scenario!$B$10,Scenario!$B$18)=0),0*0+0,0)+IF(V266=1,0*0+0,0)+IF(V266=Scenario!$B$11,0,0)),"INSUFFICIENT FUNDS")))</f>
        <v/>
      </c>
      <c r="Z266" s="6" t="str">
        <f>IF(V266&gt;Scenario!$B$11,"",IF(V$2&lt;&gt;"Ready",V$2,IF(ISNUMBER(W266),IF((W266+X266)*(1+Scenario!$B$12/12)-Y266&lt;0,"INSUFFICIENT FUNDS",(W266+X266)*(1+Scenario!$B$12/12)-Y266),"INSUFFICIENT FUNDS")))</f>
        <v/>
      </c>
      <c r="AA266" s="6" t="str">
        <f>IF(V266&gt;Scenario!$B$11,"",IF(V$2&lt;&gt;"Ready",V$2,IF(ISNUMBER(Z266),AA265+Y266,"INSUFFICIENT FUNDS")))</f>
        <v/>
      </c>
      <c r="AB266" t="str">
        <f>IF(V266&gt;Scenario!$B$11,"",IF(V$2&lt;&gt;"Ready",V$2,IF(ISNUMBER(Z266),"OK","INSUFFICIENT FUNDS")))</f>
        <v/>
      </c>
      <c r="AC266">
        <v>262</v>
      </c>
      <c r="AD266" s="6" t="str">
        <f>IF(AC266&gt;Scenario!$B$11,"",IF(AC$2&lt;&gt;"Ready",AC$2,IF(AI265="OK",AG265,"INSUFFICIENT FUNDS")))</f>
        <v/>
      </c>
      <c r="AE266" s="6" t="str">
        <f>IF(AC266&gt;Scenario!$B$11,"",IF(AC$2&lt;&gt;"Ready",AC$2,IF(ISNUMBER(AD266),IF(AND(AC266&gt;=Scenario!$B$10,MOD(AC266-Scenario!$B$10,Scenario!$B$18)=0),Scenario!$B$8,0),"INSUFFICIENT FUNDS")))</f>
        <v/>
      </c>
      <c r="AF266" s="6" t="str">
        <f>IF(AC266&gt;Scenario!$B$11,"",IF(AC$2&lt;&gt;"Ready",AC$2,IF(ISNUMBER(AD266),(AD266+AE266)*(N('Option A'!$E$14)+N('Option A'!$E$15)+IF(Scenario!$B$13="Gross",0,0))/12+((N('Option A'!$E$12)+N('Option A'!$E$13))/12+IF(AND(AC266&gt;=Scenario!$B$10,MOD(AC266-Scenario!$B$10,Scenario!$B$18)=0),N('Option A'!$E$17)*N('Option A'!$E$18)+N('Option A'!$E$20),0)+IF(AC266=1,N('Option A'!$E$17)*N('Option A'!$E$19)+N('Option A'!$E$21),0)+IF(AC266=Scenario!$B$11,N('Option A'!$E$22),0)),"INSUFFICIENT FUNDS")))</f>
        <v/>
      </c>
      <c r="AG266" s="6" t="str">
        <f>IF(AC266&gt;Scenario!$B$11,"",IF(AC$2&lt;&gt;"Ready",AC$2,IF(ISNUMBER(AD266),IF((AD266+AE266)*(1+Scenario!$B$12/12)-AF266&lt;0,"INSUFFICIENT FUNDS",(AD266+AE266)*(1+Scenario!$B$12/12)-AF266),"INSUFFICIENT FUNDS")))</f>
        <v/>
      </c>
      <c r="AH266" s="6" t="str">
        <f>IF(AC266&gt;Scenario!$B$11,"",IF(AC$2&lt;&gt;"Ready",AC$2,IF(ISNUMBER(AG266),AH265+AF266,"INSUFFICIENT FUNDS")))</f>
        <v/>
      </c>
      <c r="AI266" t="str">
        <f>IF(AC266&gt;Scenario!$B$11,"",IF(AC$2&lt;&gt;"Ready",AC$2,IF(ISNUMBER(AG266),"OK","INSUFFICIENT FUNDS")))</f>
        <v/>
      </c>
      <c r="AJ266">
        <v>262</v>
      </c>
      <c r="AK266" s="6" t="str">
        <f>IF(AJ266&gt;Scenario!$B$11,"",IF(AJ$2&lt;&gt;"Ready",AJ$2,IF(AP265="OK",AN265,"INSUFFICIENT FUNDS")))</f>
        <v/>
      </c>
      <c r="AL266" s="6" t="str">
        <f>IF(AJ266&gt;Scenario!$B$11,"",IF(AJ$2&lt;&gt;"Ready",AJ$2,IF(ISNUMBER(AK266),IF(AND(AJ266&gt;=Scenario!$B$10,MOD(AJ266-Scenario!$B$10,Scenario!$B$18)=0),Scenario!$B$8,0),"INSUFFICIENT FUNDS")))</f>
        <v/>
      </c>
      <c r="AM266" s="6" t="str">
        <f>IF(AJ266&gt;Scenario!$B$11,"",IF(AJ$2&lt;&gt;"Ready",AJ$2,IF(ISNUMBER(AK266),(AK266+AL266)*(0+0+IF(Scenario!$B$13="Gross",0,0))/12+((0+0)/12+IF(AND(AJ266&gt;=Scenario!$B$10,MOD(AJ266-Scenario!$B$10,Scenario!$B$18)=0),0*0+0,0)+IF(AJ266=1,0*0+0,0)+IF(AJ266=Scenario!$B$11,0,0)),"INSUFFICIENT FUNDS")))</f>
        <v/>
      </c>
      <c r="AN266" s="6" t="str">
        <f>IF(AJ266&gt;Scenario!$B$11,"",IF(AJ$2&lt;&gt;"Ready",AJ$2,IF(ISNUMBER(AK266),IF((AK266+AL266)*(1+Scenario!$B$12/12)-AM266&lt;0,"INSUFFICIENT FUNDS",(AK266+AL266)*(1+Scenario!$B$12/12)-AM266),"INSUFFICIENT FUNDS")))</f>
        <v/>
      </c>
      <c r="AO266" s="6" t="str">
        <f>IF(AJ266&gt;Scenario!$B$11,"",IF(AJ$2&lt;&gt;"Ready",AJ$2,IF(ISNUMBER(AN266),AO265+AM266,"INSUFFICIENT FUNDS")))</f>
        <v/>
      </c>
      <c r="AP266" t="str">
        <f>IF(AJ266&gt;Scenario!$B$11,"",IF(AJ$2&lt;&gt;"Ready",AJ$2,IF(ISNUMBER(AN266),"OK","INSUFFICIENT FUNDS")))</f>
        <v/>
      </c>
    </row>
    <row r="267" spans="1:42" ht="32.1" customHeight="1" x14ac:dyDescent="0.2">
      <c r="A267">
        <v>263</v>
      </c>
      <c r="B267" s="6" t="str">
        <f>IF(A267&gt;Scenario!$B$11,"",IF(A$2&lt;&gt;"Ready",A$2,IF(G266="OK",E266,"INSUFFICIENT FUNDS")))</f>
        <v/>
      </c>
      <c r="C267" s="6" t="str">
        <f>IF(A267&gt;Scenario!$B$11,"",IF(A$2&lt;&gt;"Ready",A$2,IF(ISNUMBER(B267),IF(AND(A267&gt;=Scenario!$B$10,MOD(A267-Scenario!$B$10,Scenario!$B$18)=0),Scenario!$B$8,0),"INSUFFICIENT FUNDS")))</f>
        <v/>
      </c>
      <c r="D267" s="6" t="str">
        <f>IF(A267&gt;Scenario!$B$11,"",IF(A$2&lt;&gt;"Ready",A$2,IF(ISNUMBER(B267),(B267+C267)*(N('Option A'!$E$14)+N('Option A'!$E$15)+IF(Scenario!$B$13="Gross",N('Option A'!$E$16),0))/12+((N('Option A'!$E$12)+N('Option A'!$E$13))/12+IF(AND(A267&gt;=Scenario!$B$10,MOD(A267-Scenario!$B$10,Scenario!$B$18)=0),N('Option A'!$E$17)*N('Option A'!$E$18)+N('Option A'!$E$20),0)+IF(A267=1,N('Option A'!$E$17)*N('Option A'!$E$19)+N('Option A'!$E$21),0)+IF(A267=Scenario!$B$11,N('Option A'!$E$22),0)),"INSUFFICIENT FUNDS")))</f>
        <v/>
      </c>
      <c r="E267" s="6" t="str">
        <f>IF(A267&gt;Scenario!$B$11,"",IF(A$2&lt;&gt;"Ready",A$2,IF(ISNUMBER(B267),IF((B267+C267)*(1+Scenario!$B$12/12)-D267&lt;0,"INSUFFICIENT FUNDS",(B267+C267)*(1+Scenario!$B$12/12)-D267),"INSUFFICIENT FUNDS")))</f>
        <v/>
      </c>
      <c r="F267" s="6" t="str">
        <f>IF(A267&gt;Scenario!$B$11,"",IF(A$2&lt;&gt;"Ready",A$2,IF(ISNUMBER(E267),F266+D267,"INSUFFICIENT FUNDS")))</f>
        <v/>
      </c>
      <c r="G267" t="str">
        <f>IF(A267&gt;Scenario!$B$11,"",IF(A$2&lt;&gt;"Ready",A$2,IF(ISNUMBER(E267),"OK","INSUFFICIENT FUNDS")))</f>
        <v/>
      </c>
      <c r="H267">
        <v>263</v>
      </c>
      <c r="I267" s="6" t="str">
        <f>IF(H267&gt;Scenario!$B$11,"",IF(H$2&lt;&gt;"Ready",H$2,IF(N266="OK",L266,"INSUFFICIENT FUNDS")))</f>
        <v/>
      </c>
      <c r="J267" s="6" t="str">
        <f>IF(H267&gt;Scenario!$B$11,"",IF(H$2&lt;&gt;"Ready",H$2,IF(ISNUMBER(I267),IF(AND(H267&gt;=Scenario!$B$10,MOD(H267-Scenario!$B$10,Scenario!$B$18)=0),Scenario!$B$8,0),"INSUFFICIENT FUNDS")))</f>
        <v/>
      </c>
      <c r="K267" s="6" t="str">
        <f>IF(H267&gt;Scenario!$B$11,"",IF(H$2&lt;&gt;"Ready",H$2,IF(ISNUMBER(I267),(I267+J267)*(N('Option A'!$E$14)+N('Option A'!$E$15)+IF(Scenario!$B$13="Gross",N('Option A'!$E$16),0))/12+((0+0)/12+IF(AND(H267&gt;=Scenario!$B$10,MOD(H267-Scenario!$B$10,Scenario!$B$18)=0),N('Option A'!$E$17)*N('Option A'!$E$18)+N('Option A'!$E$20),0)+IF(H267=1,N('Option A'!$E$17)*N('Option A'!$E$19)+N('Option A'!$E$21),0)+IF(H267=Scenario!$B$11,N('Option A'!$E$22),0)),"INSUFFICIENT FUNDS")))</f>
        <v/>
      </c>
      <c r="L267" s="6" t="str">
        <f>IF(H267&gt;Scenario!$B$11,"",IF(H$2&lt;&gt;"Ready",H$2,IF(ISNUMBER(I267),IF((I267+J267)*(1+Scenario!$B$12/12)-K267&lt;0,"INSUFFICIENT FUNDS",(I267+J267)*(1+Scenario!$B$12/12)-K267),"INSUFFICIENT FUNDS")))</f>
        <v/>
      </c>
      <c r="M267" s="6" t="str">
        <f>IF(H267&gt;Scenario!$B$11,"",IF(H$2&lt;&gt;"Ready",H$2,IF(ISNUMBER(L267),M266+K267,"INSUFFICIENT FUNDS")))</f>
        <v/>
      </c>
      <c r="N267" t="str">
        <f>IF(H267&gt;Scenario!$B$11,"",IF(H$2&lt;&gt;"Ready",H$2,IF(ISNUMBER(L267),"OK","INSUFFICIENT FUNDS")))</f>
        <v/>
      </c>
      <c r="O267">
        <v>263</v>
      </c>
      <c r="P267" s="6" t="str">
        <f>IF(O267&gt;Scenario!$B$11,"",IF(O$2&lt;&gt;"Ready",O$2,IF(U266="OK",S266,"INSUFFICIENT FUNDS")))</f>
        <v/>
      </c>
      <c r="Q267" s="6" t="str">
        <f>IF(O267&gt;Scenario!$B$11,"",IF(O$2&lt;&gt;"Ready",O$2,IF(ISNUMBER(P267),IF(AND(O267&gt;=Scenario!$B$10,MOD(O267-Scenario!$B$10,Scenario!$B$18)=0),Scenario!$B$8,0),"INSUFFICIENT FUNDS")))</f>
        <v/>
      </c>
      <c r="R267" s="6" t="str">
        <f>IF(O267&gt;Scenario!$B$11,"",IF(O$2&lt;&gt;"Ready",O$2,IF(ISNUMBER(P267),(P267+Q267)*(0+N('Option A'!$E$15)+IF(Scenario!$B$13="Gross",N('Option A'!$E$16),0))/12+((N('Option A'!$E$12)+N('Option A'!$E$13))/12+IF(AND(O267&gt;=Scenario!$B$10,MOD(O267-Scenario!$B$10,Scenario!$B$18)=0),N('Option A'!$E$17)*N('Option A'!$E$18)+N('Option A'!$E$20),0)+IF(O267=1,N('Option A'!$E$17)*N('Option A'!$E$19)+N('Option A'!$E$21),0)+IF(O267=Scenario!$B$11,N('Option A'!$E$22),0)),"INSUFFICIENT FUNDS")))</f>
        <v/>
      </c>
      <c r="S267" s="6" t="str">
        <f>IF(O267&gt;Scenario!$B$11,"",IF(O$2&lt;&gt;"Ready",O$2,IF(ISNUMBER(P267),IF((P267+Q267)*(1+Scenario!$B$12/12)-R267&lt;0,"INSUFFICIENT FUNDS",(P267+Q267)*(1+Scenario!$B$12/12)-R267),"INSUFFICIENT FUNDS")))</f>
        <v/>
      </c>
      <c r="T267" s="6" t="str">
        <f>IF(O267&gt;Scenario!$B$11,"",IF(O$2&lt;&gt;"Ready",O$2,IF(ISNUMBER(S267),T266+R267,"INSUFFICIENT FUNDS")))</f>
        <v/>
      </c>
      <c r="U267" t="str">
        <f>IF(O267&gt;Scenario!$B$11,"",IF(O$2&lt;&gt;"Ready",O$2,IF(ISNUMBER(S267),"OK","INSUFFICIENT FUNDS")))</f>
        <v/>
      </c>
      <c r="V267">
        <v>263</v>
      </c>
      <c r="W267" s="6" t="str">
        <f>IF(V267&gt;Scenario!$B$11,"",IF(V$2&lt;&gt;"Ready",V$2,IF(AB266="OK",Z266,"INSUFFICIENT FUNDS")))</f>
        <v/>
      </c>
      <c r="X267" s="6" t="str">
        <f>IF(V267&gt;Scenario!$B$11,"",IF(V$2&lt;&gt;"Ready",V$2,IF(ISNUMBER(W267),IF(AND(V267&gt;=Scenario!$B$10,MOD(V267-Scenario!$B$10,Scenario!$B$18)=0),Scenario!$B$8,0),"INSUFFICIENT FUNDS")))</f>
        <v/>
      </c>
      <c r="Y267" s="6" t="str">
        <f>IF(V267&gt;Scenario!$B$11,"",IF(V$2&lt;&gt;"Ready",V$2,IF(ISNUMBER(W267),(W267+X267)*(N('Option A'!$E$14)+N('Option A'!$E$15)+IF(Scenario!$B$13="Gross",N('Option A'!$E$16),0))/12+((N('Option A'!$E$12)+N('Option A'!$E$13))/12+IF(AND(V267&gt;=Scenario!$B$10,MOD(V267-Scenario!$B$10,Scenario!$B$18)=0),0*0+0,0)+IF(V267=1,0*0+0,0)+IF(V267=Scenario!$B$11,0,0)),"INSUFFICIENT FUNDS")))</f>
        <v/>
      </c>
      <c r="Z267" s="6" t="str">
        <f>IF(V267&gt;Scenario!$B$11,"",IF(V$2&lt;&gt;"Ready",V$2,IF(ISNUMBER(W267),IF((W267+X267)*(1+Scenario!$B$12/12)-Y267&lt;0,"INSUFFICIENT FUNDS",(W267+X267)*(1+Scenario!$B$12/12)-Y267),"INSUFFICIENT FUNDS")))</f>
        <v/>
      </c>
      <c r="AA267" s="6" t="str">
        <f>IF(V267&gt;Scenario!$B$11,"",IF(V$2&lt;&gt;"Ready",V$2,IF(ISNUMBER(Z267),AA266+Y267,"INSUFFICIENT FUNDS")))</f>
        <v/>
      </c>
      <c r="AB267" t="str">
        <f>IF(V267&gt;Scenario!$B$11,"",IF(V$2&lt;&gt;"Ready",V$2,IF(ISNUMBER(Z267),"OK","INSUFFICIENT FUNDS")))</f>
        <v/>
      </c>
      <c r="AC267">
        <v>263</v>
      </c>
      <c r="AD267" s="6" t="str">
        <f>IF(AC267&gt;Scenario!$B$11,"",IF(AC$2&lt;&gt;"Ready",AC$2,IF(AI266="OK",AG266,"INSUFFICIENT FUNDS")))</f>
        <v/>
      </c>
      <c r="AE267" s="6" t="str">
        <f>IF(AC267&gt;Scenario!$B$11,"",IF(AC$2&lt;&gt;"Ready",AC$2,IF(ISNUMBER(AD267),IF(AND(AC267&gt;=Scenario!$B$10,MOD(AC267-Scenario!$B$10,Scenario!$B$18)=0),Scenario!$B$8,0),"INSUFFICIENT FUNDS")))</f>
        <v/>
      </c>
      <c r="AF267" s="6" t="str">
        <f>IF(AC267&gt;Scenario!$B$11,"",IF(AC$2&lt;&gt;"Ready",AC$2,IF(ISNUMBER(AD267),(AD267+AE267)*(N('Option A'!$E$14)+N('Option A'!$E$15)+IF(Scenario!$B$13="Gross",0,0))/12+((N('Option A'!$E$12)+N('Option A'!$E$13))/12+IF(AND(AC267&gt;=Scenario!$B$10,MOD(AC267-Scenario!$B$10,Scenario!$B$18)=0),N('Option A'!$E$17)*N('Option A'!$E$18)+N('Option A'!$E$20),0)+IF(AC267=1,N('Option A'!$E$17)*N('Option A'!$E$19)+N('Option A'!$E$21),0)+IF(AC267=Scenario!$B$11,N('Option A'!$E$22),0)),"INSUFFICIENT FUNDS")))</f>
        <v/>
      </c>
      <c r="AG267" s="6" t="str">
        <f>IF(AC267&gt;Scenario!$B$11,"",IF(AC$2&lt;&gt;"Ready",AC$2,IF(ISNUMBER(AD267),IF((AD267+AE267)*(1+Scenario!$B$12/12)-AF267&lt;0,"INSUFFICIENT FUNDS",(AD267+AE267)*(1+Scenario!$B$12/12)-AF267),"INSUFFICIENT FUNDS")))</f>
        <v/>
      </c>
      <c r="AH267" s="6" t="str">
        <f>IF(AC267&gt;Scenario!$B$11,"",IF(AC$2&lt;&gt;"Ready",AC$2,IF(ISNUMBER(AG267),AH266+AF267,"INSUFFICIENT FUNDS")))</f>
        <v/>
      </c>
      <c r="AI267" t="str">
        <f>IF(AC267&gt;Scenario!$B$11,"",IF(AC$2&lt;&gt;"Ready",AC$2,IF(ISNUMBER(AG267),"OK","INSUFFICIENT FUNDS")))</f>
        <v/>
      </c>
      <c r="AJ267">
        <v>263</v>
      </c>
      <c r="AK267" s="6" t="str">
        <f>IF(AJ267&gt;Scenario!$B$11,"",IF(AJ$2&lt;&gt;"Ready",AJ$2,IF(AP266="OK",AN266,"INSUFFICIENT FUNDS")))</f>
        <v/>
      </c>
      <c r="AL267" s="6" t="str">
        <f>IF(AJ267&gt;Scenario!$B$11,"",IF(AJ$2&lt;&gt;"Ready",AJ$2,IF(ISNUMBER(AK267),IF(AND(AJ267&gt;=Scenario!$B$10,MOD(AJ267-Scenario!$B$10,Scenario!$B$18)=0),Scenario!$B$8,0),"INSUFFICIENT FUNDS")))</f>
        <v/>
      </c>
      <c r="AM267" s="6" t="str">
        <f>IF(AJ267&gt;Scenario!$B$11,"",IF(AJ$2&lt;&gt;"Ready",AJ$2,IF(ISNUMBER(AK267),(AK267+AL267)*(0+0+IF(Scenario!$B$13="Gross",0,0))/12+((0+0)/12+IF(AND(AJ267&gt;=Scenario!$B$10,MOD(AJ267-Scenario!$B$10,Scenario!$B$18)=0),0*0+0,0)+IF(AJ267=1,0*0+0,0)+IF(AJ267=Scenario!$B$11,0,0)),"INSUFFICIENT FUNDS")))</f>
        <v/>
      </c>
      <c r="AN267" s="6" t="str">
        <f>IF(AJ267&gt;Scenario!$B$11,"",IF(AJ$2&lt;&gt;"Ready",AJ$2,IF(ISNUMBER(AK267),IF((AK267+AL267)*(1+Scenario!$B$12/12)-AM267&lt;0,"INSUFFICIENT FUNDS",(AK267+AL267)*(1+Scenario!$B$12/12)-AM267),"INSUFFICIENT FUNDS")))</f>
        <v/>
      </c>
      <c r="AO267" s="6" t="str">
        <f>IF(AJ267&gt;Scenario!$B$11,"",IF(AJ$2&lt;&gt;"Ready",AJ$2,IF(ISNUMBER(AN267),AO266+AM267,"INSUFFICIENT FUNDS")))</f>
        <v/>
      </c>
      <c r="AP267" t="str">
        <f>IF(AJ267&gt;Scenario!$B$11,"",IF(AJ$2&lt;&gt;"Ready",AJ$2,IF(ISNUMBER(AN267),"OK","INSUFFICIENT FUNDS")))</f>
        <v/>
      </c>
    </row>
    <row r="268" spans="1:42" ht="32.1" customHeight="1" x14ac:dyDescent="0.2">
      <c r="A268">
        <v>264</v>
      </c>
      <c r="B268" s="6" t="str">
        <f>IF(A268&gt;Scenario!$B$11,"",IF(A$2&lt;&gt;"Ready",A$2,IF(G267="OK",E267,"INSUFFICIENT FUNDS")))</f>
        <v/>
      </c>
      <c r="C268" s="6" t="str">
        <f>IF(A268&gt;Scenario!$B$11,"",IF(A$2&lt;&gt;"Ready",A$2,IF(ISNUMBER(B268),IF(AND(A268&gt;=Scenario!$B$10,MOD(A268-Scenario!$B$10,Scenario!$B$18)=0),Scenario!$B$8,0),"INSUFFICIENT FUNDS")))</f>
        <v/>
      </c>
      <c r="D268" s="6" t="str">
        <f>IF(A268&gt;Scenario!$B$11,"",IF(A$2&lt;&gt;"Ready",A$2,IF(ISNUMBER(B268),(B268+C268)*(N('Option A'!$E$14)+N('Option A'!$E$15)+IF(Scenario!$B$13="Gross",N('Option A'!$E$16),0))/12+((N('Option A'!$E$12)+N('Option A'!$E$13))/12+IF(AND(A268&gt;=Scenario!$B$10,MOD(A268-Scenario!$B$10,Scenario!$B$18)=0),N('Option A'!$E$17)*N('Option A'!$E$18)+N('Option A'!$E$20),0)+IF(A268=1,N('Option A'!$E$17)*N('Option A'!$E$19)+N('Option A'!$E$21),0)+IF(A268=Scenario!$B$11,N('Option A'!$E$22),0)),"INSUFFICIENT FUNDS")))</f>
        <v/>
      </c>
      <c r="E268" s="6" t="str">
        <f>IF(A268&gt;Scenario!$B$11,"",IF(A$2&lt;&gt;"Ready",A$2,IF(ISNUMBER(B268),IF((B268+C268)*(1+Scenario!$B$12/12)-D268&lt;0,"INSUFFICIENT FUNDS",(B268+C268)*(1+Scenario!$B$12/12)-D268),"INSUFFICIENT FUNDS")))</f>
        <v/>
      </c>
      <c r="F268" s="6" t="str">
        <f>IF(A268&gt;Scenario!$B$11,"",IF(A$2&lt;&gt;"Ready",A$2,IF(ISNUMBER(E268),F267+D268,"INSUFFICIENT FUNDS")))</f>
        <v/>
      </c>
      <c r="G268" t="str">
        <f>IF(A268&gt;Scenario!$B$11,"",IF(A$2&lt;&gt;"Ready",A$2,IF(ISNUMBER(E268),"OK","INSUFFICIENT FUNDS")))</f>
        <v/>
      </c>
      <c r="H268">
        <v>264</v>
      </c>
      <c r="I268" s="6" t="str">
        <f>IF(H268&gt;Scenario!$B$11,"",IF(H$2&lt;&gt;"Ready",H$2,IF(N267="OK",L267,"INSUFFICIENT FUNDS")))</f>
        <v/>
      </c>
      <c r="J268" s="6" t="str">
        <f>IF(H268&gt;Scenario!$B$11,"",IF(H$2&lt;&gt;"Ready",H$2,IF(ISNUMBER(I268),IF(AND(H268&gt;=Scenario!$B$10,MOD(H268-Scenario!$B$10,Scenario!$B$18)=0),Scenario!$B$8,0),"INSUFFICIENT FUNDS")))</f>
        <v/>
      </c>
      <c r="K268" s="6" t="str">
        <f>IF(H268&gt;Scenario!$B$11,"",IF(H$2&lt;&gt;"Ready",H$2,IF(ISNUMBER(I268),(I268+J268)*(N('Option A'!$E$14)+N('Option A'!$E$15)+IF(Scenario!$B$13="Gross",N('Option A'!$E$16),0))/12+((0+0)/12+IF(AND(H268&gt;=Scenario!$B$10,MOD(H268-Scenario!$B$10,Scenario!$B$18)=0),N('Option A'!$E$17)*N('Option A'!$E$18)+N('Option A'!$E$20),0)+IF(H268=1,N('Option A'!$E$17)*N('Option A'!$E$19)+N('Option A'!$E$21),0)+IF(H268=Scenario!$B$11,N('Option A'!$E$22),0)),"INSUFFICIENT FUNDS")))</f>
        <v/>
      </c>
      <c r="L268" s="6" t="str">
        <f>IF(H268&gt;Scenario!$B$11,"",IF(H$2&lt;&gt;"Ready",H$2,IF(ISNUMBER(I268),IF((I268+J268)*(1+Scenario!$B$12/12)-K268&lt;0,"INSUFFICIENT FUNDS",(I268+J268)*(1+Scenario!$B$12/12)-K268),"INSUFFICIENT FUNDS")))</f>
        <v/>
      </c>
      <c r="M268" s="6" t="str">
        <f>IF(H268&gt;Scenario!$B$11,"",IF(H$2&lt;&gt;"Ready",H$2,IF(ISNUMBER(L268),M267+K268,"INSUFFICIENT FUNDS")))</f>
        <v/>
      </c>
      <c r="N268" t="str">
        <f>IF(H268&gt;Scenario!$B$11,"",IF(H$2&lt;&gt;"Ready",H$2,IF(ISNUMBER(L268),"OK","INSUFFICIENT FUNDS")))</f>
        <v/>
      </c>
      <c r="O268">
        <v>264</v>
      </c>
      <c r="P268" s="6" t="str">
        <f>IF(O268&gt;Scenario!$B$11,"",IF(O$2&lt;&gt;"Ready",O$2,IF(U267="OK",S267,"INSUFFICIENT FUNDS")))</f>
        <v/>
      </c>
      <c r="Q268" s="6" t="str">
        <f>IF(O268&gt;Scenario!$B$11,"",IF(O$2&lt;&gt;"Ready",O$2,IF(ISNUMBER(P268),IF(AND(O268&gt;=Scenario!$B$10,MOD(O268-Scenario!$B$10,Scenario!$B$18)=0),Scenario!$B$8,0),"INSUFFICIENT FUNDS")))</f>
        <v/>
      </c>
      <c r="R268" s="6" t="str">
        <f>IF(O268&gt;Scenario!$B$11,"",IF(O$2&lt;&gt;"Ready",O$2,IF(ISNUMBER(P268),(P268+Q268)*(0+N('Option A'!$E$15)+IF(Scenario!$B$13="Gross",N('Option A'!$E$16),0))/12+((N('Option A'!$E$12)+N('Option A'!$E$13))/12+IF(AND(O268&gt;=Scenario!$B$10,MOD(O268-Scenario!$B$10,Scenario!$B$18)=0),N('Option A'!$E$17)*N('Option A'!$E$18)+N('Option A'!$E$20),0)+IF(O268=1,N('Option A'!$E$17)*N('Option A'!$E$19)+N('Option A'!$E$21),0)+IF(O268=Scenario!$B$11,N('Option A'!$E$22),0)),"INSUFFICIENT FUNDS")))</f>
        <v/>
      </c>
      <c r="S268" s="6" t="str">
        <f>IF(O268&gt;Scenario!$B$11,"",IF(O$2&lt;&gt;"Ready",O$2,IF(ISNUMBER(P268),IF((P268+Q268)*(1+Scenario!$B$12/12)-R268&lt;0,"INSUFFICIENT FUNDS",(P268+Q268)*(1+Scenario!$B$12/12)-R268),"INSUFFICIENT FUNDS")))</f>
        <v/>
      </c>
      <c r="T268" s="6" t="str">
        <f>IF(O268&gt;Scenario!$B$11,"",IF(O$2&lt;&gt;"Ready",O$2,IF(ISNUMBER(S268),T267+R268,"INSUFFICIENT FUNDS")))</f>
        <v/>
      </c>
      <c r="U268" t="str">
        <f>IF(O268&gt;Scenario!$B$11,"",IF(O$2&lt;&gt;"Ready",O$2,IF(ISNUMBER(S268),"OK","INSUFFICIENT FUNDS")))</f>
        <v/>
      </c>
      <c r="V268">
        <v>264</v>
      </c>
      <c r="W268" s="6" t="str">
        <f>IF(V268&gt;Scenario!$B$11,"",IF(V$2&lt;&gt;"Ready",V$2,IF(AB267="OK",Z267,"INSUFFICIENT FUNDS")))</f>
        <v/>
      </c>
      <c r="X268" s="6" t="str">
        <f>IF(V268&gt;Scenario!$B$11,"",IF(V$2&lt;&gt;"Ready",V$2,IF(ISNUMBER(W268),IF(AND(V268&gt;=Scenario!$B$10,MOD(V268-Scenario!$B$10,Scenario!$B$18)=0),Scenario!$B$8,0),"INSUFFICIENT FUNDS")))</f>
        <v/>
      </c>
      <c r="Y268" s="6" t="str">
        <f>IF(V268&gt;Scenario!$B$11,"",IF(V$2&lt;&gt;"Ready",V$2,IF(ISNUMBER(W268),(W268+X268)*(N('Option A'!$E$14)+N('Option A'!$E$15)+IF(Scenario!$B$13="Gross",N('Option A'!$E$16),0))/12+((N('Option A'!$E$12)+N('Option A'!$E$13))/12+IF(AND(V268&gt;=Scenario!$B$10,MOD(V268-Scenario!$B$10,Scenario!$B$18)=0),0*0+0,0)+IF(V268=1,0*0+0,0)+IF(V268=Scenario!$B$11,0,0)),"INSUFFICIENT FUNDS")))</f>
        <v/>
      </c>
      <c r="Z268" s="6" t="str">
        <f>IF(V268&gt;Scenario!$B$11,"",IF(V$2&lt;&gt;"Ready",V$2,IF(ISNUMBER(W268),IF((W268+X268)*(1+Scenario!$B$12/12)-Y268&lt;0,"INSUFFICIENT FUNDS",(W268+X268)*(1+Scenario!$B$12/12)-Y268),"INSUFFICIENT FUNDS")))</f>
        <v/>
      </c>
      <c r="AA268" s="6" t="str">
        <f>IF(V268&gt;Scenario!$B$11,"",IF(V$2&lt;&gt;"Ready",V$2,IF(ISNUMBER(Z268),AA267+Y268,"INSUFFICIENT FUNDS")))</f>
        <v/>
      </c>
      <c r="AB268" t="str">
        <f>IF(V268&gt;Scenario!$B$11,"",IF(V$2&lt;&gt;"Ready",V$2,IF(ISNUMBER(Z268),"OK","INSUFFICIENT FUNDS")))</f>
        <v/>
      </c>
      <c r="AC268">
        <v>264</v>
      </c>
      <c r="AD268" s="6" t="str">
        <f>IF(AC268&gt;Scenario!$B$11,"",IF(AC$2&lt;&gt;"Ready",AC$2,IF(AI267="OK",AG267,"INSUFFICIENT FUNDS")))</f>
        <v/>
      </c>
      <c r="AE268" s="6" t="str">
        <f>IF(AC268&gt;Scenario!$B$11,"",IF(AC$2&lt;&gt;"Ready",AC$2,IF(ISNUMBER(AD268),IF(AND(AC268&gt;=Scenario!$B$10,MOD(AC268-Scenario!$B$10,Scenario!$B$18)=0),Scenario!$B$8,0),"INSUFFICIENT FUNDS")))</f>
        <v/>
      </c>
      <c r="AF268" s="6" t="str">
        <f>IF(AC268&gt;Scenario!$B$11,"",IF(AC$2&lt;&gt;"Ready",AC$2,IF(ISNUMBER(AD268),(AD268+AE268)*(N('Option A'!$E$14)+N('Option A'!$E$15)+IF(Scenario!$B$13="Gross",0,0))/12+((N('Option A'!$E$12)+N('Option A'!$E$13))/12+IF(AND(AC268&gt;=Scenario!$B$10,MOD(AC268-Scenario!$B$10,Scenario!$B$18)=0),N('Option A'!$E$17)*N('Option A'!$E$18)+N('Option A'!$E$20),0)+IF(AC268=1,N('Option A'!$E$17)*N('Option A'!$E$19)+N('Option A'!$E$21),0)+IF(AC268=Scenario!$B$11,N('Option A'!$E$22),0)),"INSUFFICIENT FUNDS")))</f>
        <v/>
      </c>
      <c r="AG268" s="6" t="str">
        <f>IF(AC268&gt;Scenario!$B$11,"",IF(AC$2&lt;&gt;"Ready",AC$2,IF(ISNUMBER(AD268),IF((AD268+AE268)*(1+Scenario!$B$12/12)-AF268&lt;0,"INSUFFICIENT FUNDS",(AD268+AE268)*(1+Scenario!$B$12/12)-AF268),"INSUFFICIENT FUNDS")))</f>
        <v/>
      </c>
      <c r="AH268" s="6" t="str">
        <f>IF(AC268&gt;Scenario!$B$11,"",IF(AC$2&lt;&gt;"Ready",AC$2,IF(ISNUMBER(AG268),AH267+AF268,"INSUFFICIENT FUNDS")))</f>
        <v/>
      </c>
      <c r="AI268" t="str">
        <f>IF(AC268&gt;Scenario!$B$11,"",IF(AC$2&lt;&gt;"Ready",AC$2,IF(ISNUMBER(AG268),"OK","INSUFFICIENT FUNDS")))</f>
        <v/>
      </c>
      <c r="AJ268">
        <v>264</v>
      </c>
      <c r="AK268" s="6" t="str">
        <f>IF(AJ268&gt;Scenario!$B$11,"",IF(AJ$2&lt;&gt;"Ready",AJ$2,IF(AP267="OK",AN267,"INSUFFICIENT FUNDS")))</f>
        <v/>
      </c>
      <c r="AL268" s="6" t="str">
        <f>IF(AJ268&gt;Scenario!$B$11,"",IF(AJ$2&lt;&gt;"Ready",AJ$2,IF(ISNUMBER(AK268),IF(AND(AJ268&gt;=Scenario!$B$10,MOD(AJ268-Scenario!$B$10,Scenario!$B$18)=0),Scenario!$B$8,0),"INSUFFICIENT FUNDS")))</f>
        <v/>
      </c>
      <c r="AM268" s="6" t="str">
        <f>IF(AJ268&gt;Scenario!$B$11,"",IF(AJ$2&lt;&gt;"Ready",AJ$2,IF(ISNUMBER(AK268),(AK268+AL268)*(0+0+IF(Scenario!$B$13="Gross",0,0))/12+((0+0)/12+IF(AND(AJ268&gt;=Scenario!$B$10,MOD(AJ268-Scenario!$B$10,Scenario!$B$18)=0),0*0+0,0)+IF(AJ268=1,0*0+0,0)+IF(AJ268=Scenario!$B$11,0,0)),"INSUFFICIENT FUNDS")))</f>
        <v/>
      </c>
      <c r="AN268" s="6" t="str">
        <f>IF(AJ268&gt;Scenario!$B$11,"",IF(AJ$2&lt;&gt;"Ready",AJ$2,IF(ISNUMBER(AK268),IF((AK268+AL268)*(1+Scenario!$B$12/12)-AM268&lt;0,"INSUFFICIENT FUNDS",(AK268+AL268)*(1+Scenario!$B$12/12)-AM268),"INSUFFICIENT FUNDS")))</f>
        <v/>
      </c>
      <c r="AO268" s="6" t="str">
        <f>IF(AJ268&gt;Scenario!$B$11,"",IF(AJ$2&lt;&gt;"Ready",AJ$2,IF(ISNUMBER(AN268),AO267+AM268,"INSUFFICIENT FUNDS")))</f>
        <v/>
      </c>
      <c r="AP268" t="str">
        <f>IF(AJ268&gt;Scenario!$B$11,"",IF(AJ$2&lt;&gt;"Ready",AJ$2,IF(ISNUMBER(AN268),"OK","INSUFFICIENT FUNDS")))</f>
        <v/>
      </c>
    </row>
    <row r="269" spans="1:42" ht="32.1" customHeight="1" x14ac:dyDescent="0.2">
      <c r="A269">
        <v>265</v>
      </c>
      <c r="B269" s="6" t="str">
        <f>IF(A269&gt;Scenario!$B$11,"",IF(A$2&lt;&gt;"Ready",A$2,IF(G268="OK",E268,"INSUFFICIENT FUNDS")))</f>
        <v/>
      </c>
      <c r="C269" s="6" t="str">
        <f>IF(A269&gt;Scenario!$B$11,"",IF(A$2&lt;&gt;"Ready",A$2,IF(ISNUMBER(B269),IF(AND(A269&gt;=Scenario!$B$10,MOD(A269-Scenario!$B$10,Scenario!$B$18)=0),Scenario!$B$8,0),"INSUFFICIENT FUNDS")))</f>
        <v/>
      </c>
      <c r="D269" s="6" t="str">
        <f>IF(A269&gt;Scenario!$B$11,"",IF(A$2&lt;&gt;"Ready",A$2,IF(ISNUMBER(B269),(B269+C269)*(N('Option A'!$E$14)+N('Option A'!$E$15)+IF(Scenario!$B$13="Gross",N('Option A'!$E$16),0))/12+((N('Option A'!$E$12)+N('Option A'!$E$13))/12+IF(AND(A269&gt;=Scenario!$B$10,MOD(A269-Scenario!$B$10,Scenario!$B$18)=0),N('Option A'!$E$17)*N('Option A'!$E$18)+N('Option A'!$E$20),0)+IF(A269=1,N('Option A'!$E$17)*N('Option A'!$E$19)+N('Option A'!$E$21),0)+IF(A269=Scenario!$B$11,N('Option A'!$E$22),0)),"INSUFFICIENT FUNDS")))</f>
        <v/>
      </c>
      <c r="E269" s="6" t="str">
        <f>IF(A269&gt;Scenario!$B$11,"",IF(A$2&lt;&gt;"Ready",A$2,IF(ISNUMBER(B269),IF((B269+C269)*(1+Scenario!$B$12/12)-D269&lt;0,"INSUFFICIENT FUNDS",(B269+C269)*(1+Scenario!$B$12/12)-D269),"INSUFFICIENT FUNDS")))</f>
        <v/>
      </c>
      <c r="F269" s="6" t="str">
        <f>IF(A269&gt;Scenario!$B$11,"",IF(A$2&lt;&gt;"Ready",A$2,IF(ISNUMBER(E269),F268+D269,"INSUFFICIENT FUNDS")))</f>
        <v/>
      </c>
      <c r="G269" t="str">
        <f>IF(A269&gt;Scenario!$B$11,"",IF(A$2&lt;&gt;"Ready",A$2,IF(ISNUMBER(E269),"OK","INSUFFICIENT FUNDS")))</f>
        <v/>
      </c>
      <c r="H269">
        <v>265</v>
      </c>
      <c r="I269" s="6" t="str">
        <f>IF(H269&gt;Scenario!$B$11,"",IF(H$2&lt;&gt;"Ready",H$2,IF(N268="OK",L268,"INSUFFICIENT FUNDS")))</f>
        <v/>
      </c>
      <c r="J269" s="6" t="str">
        <f>IF(H269&gt;Scenario!$B$11,"",IF(H$2&lt;&gt;"Ready",H$2,IF(ISNUMBER(I269),IF(AND(H269&gt;=Scenario!$B$10,MOD(H269-Scenario!$B$10,Scenario!$B$18)=0),Scenario!$B$8,0),"INSUFFICIENT FUNDS")))</f>
        <v/>
      </c>
      <c r="K269" s="6" t="str">
        <f>IF(H269&gt;Scenario!$B$11,"",IF(H$2&lt;&gt;"Ready",H$2,IF(ISNUMBER(I269),(I269+J269)*(N('Option A'!$E$14)+N('Option A'!$E$15)+IF(Scenario!$B$13="Gross",N('Option A'!$E$16),0))/12+((0+0)/12+IF(AND(H269&gt;=Scenario!$B$10,MOD(H269-Scenario!$B$10,Scenario!$B$18)=0),N('Option A'!$E$17)*N('Option A'!$E$18)+N('Option A'!$E$20),0)+IF(H269=1,N('Option A'!$E$17)*N('Option A'!$E$19)+N('Option A'!$E$21),0)+IF(H269=Scenario!$B$11,N('Option A'!$E$22),0)),"INSUFFICIENT FUNDS")))</f>
        <v/>
      </c>
      <c r="L269" s="6" t="str">
        <f>IF(H269&gt;Scenario!$B$11,"",IF(H$2&lt;&gt;"Ready",H$2,IF(ISNUMBER(I269),IF((I269+J269)*(1+Scenario!$B$12/12)-K269&lt;0,"INSUFFICIENT FUNDS",(I269+J269)*(1+Scenario!$B$12/12)-K269),"INSUFFICIENT FUNDS")))</f>
        <v/>
      </c>
      <c r="M269" s="6" t="str">
        <f>IF(H269&gt;Scenario!$B$11,"",IF(H$2&lt;&gt;"Ready",H$2,IF(ISNUMBER(L269),M268+K269,"INSUFFICIENT FUNDS")))</f>
        <v/>
      </c>
      <c r="N269" t="str">
        <f>IF(H269&gt;Scenario!$B$11,"",IF(H$2&lt;&gt;"Ready",H$2,IF(ISNUMBER(L269),"OK","INSUFFICIENT FUNDS")))</f>
        <v/>
      </c>
      <c r="O269">
        <v>265</v>
      </c>
      <c r="P269" s="6" t="str">
        <f>IF(O269&gt;Scenario!$B$11,"",IF(O$2&lt;&gt;"Ready",O$2,IF(U268="OK",S268,"INSUFFICIENT FUNDS")))</f>
        <v/>
      </c>
      <c r="Q269" s="6" t="str">
        <f>IF(O269&gt;Scenario!$B$11,"",IF(O$2&lt;&gt;"Ready",O$2,IF(ISNUMBER(P269),IF(AND(O269&gt;=Scenario!$B$10,MOD(O269-Scenario!$B$10,Scenario!$B$18)=0),Scenario!$B$8,0),"INSUFFICIENT FUNDS")))</f>
        <v/>
      </c>
      <c r="R269" s="6" t="str">
        <f>IF(O269&gt;Scenario!$B$11,"",IF(O$2&lt;&gt;"Ready",O$2,IF(ISNUMBER(P269),(P269+Q269)*(0+N('Option A'!$E$15)+IF(Scenario!$B$13="Gross",N('Option A'!$E$16),0))/12+((N('Option A'!$E$12)+N('Option A'!$E$13))/12+IF(AND(O269&gt;=Scenario!$B$10,MOD(O269-Scenario!$B$10,Scenario!$B$18)=0),N('Option A'!$E$17)*N('Option A'!$E$18)+N('Option A'!$E$20),0)+IF(O269=1,N('Option A'!$E$17)*N('Option A'!$E$19)+N('Option A'!$E$21),0)+IF(O269=Scenario!$B$11,N('Option A'!$E$22),0)),"INSUFFICIENT FUNDS")))</f>
        <v/>
      </c>
      <c r="S269" s="6" t="str">
        <f>IF(O269&gt;Scenario!$B$11,"",IF(O$2&lt;&gt;"Ready",O$2,IF(ISNUMBER(P269),IF((P269+Q269)*(1+Scenario!$B$12/12)-R269&lt;0,"INSUFFICIENT FUNDS",(P269+Q269)*(1+Scenario!$B$12/12)-R269),"INSUFFICIENT FUNDS")))</f>
        <v/>
      </c>
      <c r="T269" s="6" t="str">
        <f>IF(O269&gt;Scenario!$B$11,"",IF(O$2&lt;&gt;"Ready",O$2,IF(ISNUMBER(S269),T268+R269,"INSUFFICIENT FUNDS")))</f>
        <v/>
      </c>
      <c r="U269" t="str">
        <f>IF(O269&gt;Scenario!$B$11,"",IF(O$2&lt;&gt;"Ready",O$2,IF(ISNUMBER(S269),"OK","INSUFFICIENT FUNDS")))</f>
        <v/>
      </c>
      <c r="V269">
        <v>265</v>
      </c>
      <c r="W269" s="6" t="str">
        <f>IF(V269&gt;Scenario!$B$11,"",IF(V$2&lt;&gt;"Ready",V$2,IF(AB268="OK",Z268,"INSUFFICIENT FUNDS")))</f>
        <v/>
      </c>
      <c r="X269" s="6" t="str">
        <f>IF(V269&gt;Scenario!$B$11,"",IF(V$2&lt;&gt;"Ready",V$2,IF(ISNUMBER(W269),IF(AND(V269&gt;=Scenario!$B$10,MOD(V269-Scenario!$B$10,Scenario!$B$18)=0),Scenario!$B$8,0),"INSUFFICIENT FUNDS")))</f>
        <v/>
      </c>
      <c r="Y269" s="6" t="str">
        <f>IF(V269&gt;Scenario!$B$11,"",IF(V$2&lt;&gt;"Ready",V$2,IF(ISNUMBER(W269),(W269+X269)*(N('Option A'!$E$14)+N('Option A'!$E$15)+IF(Scenario!$B$13="Gross",N('Option A'!$E$16),0))/12+((N('Option A'!$E$12)+N('Option A'!$E$13))/12+IF(AND(V269&gt;=Scenario!$B$10,MOD(V269-Scenario!$B$10,Scenario!$B$18)=0),0*0+0,0)+IF(V269=1,0*0+0,0)+IF(V269=Scenario!$B$11,0,0)),"INSUFFICIENT FUNDS")))</f>
        <v/>
      </c>
      <c r="Z269" s="6" t="str">
        <f>IF(V269&gt;Scenario!$B$11,"",IF(V$2&lt;&gt;"Ready",V$2,IF(ISNUMBER(W269),IF((W269+X269)*(1+Scenario!$B$12/12)-Y269&lt;0,"INSUFFICIENT FUNDS",(W269+X269)*(1+Scenario!$B$12/12)-Y269),"INSUFFICIENT FUNDS")))</f>
        <v/>
      </c>
      <c r="AA269" s="6" t="str">
        <f>IF(V269&gt;Scenario!$B$11,"",IF(V$2&lt;&gt;"Ready",V$2,IF(ISNUMBER(Z269),AA268+Y269,"INSUFFICIENT FUNDS")))</f>
        <v/>
      </c>
      <c r="AB269" t="str">
        <f>IF(V269&gt;Scenario!$B$11,"",IF(V$2&lt;&gt;"Ready",V$2,IF(ISNUMBER(Z269),"OK","INSUFFICIENT FUNDS")))</f>
        <v/>
      </c>
      <c r="AC269">
        <v>265</v>
      </c>
      <c r="AD269" s="6" t="str">
        <f>IF(AC269&gt;Scenario!$B$11,"",IF(AC$2&lt;&gt;"Ready",AC$2,IF(AI268="OK",AG268,"INSUFFICIENT FUNDS")))</f>
        <v/>
      </c>
      <c r="AE269" s="6" t="str">
        <f>IF(AC269&gt;Scenario!$B$11,"",IF(AC$2&lt;&gt;"Ready",AC$2,IF(ISNUMBER(AD269),IF(AND(AC269&gt;=Scenario!$B$10,MOD(AC269-Scenario!$B$10,Scenario!$B$18)=0),Scenario!$B$8,0),"INSUFFICIENT FUNDS")))</f>
        <v/>
      </c>
      <c r="AF269" s="6" t="str">
        <f>IF(AC269&gt;Scenario!$B$11,"",IF(AC$2&lt;&gt;"Ready",AC$2,IF(ISNUMBER(AD269),(AD269+AE269)*(N('Option A'!$E$14)+N('Option A'!$E$15)+IF(Scenario!$B$13="Gross",0,0))/12+((N('Option A'!$E$12)+N('Option A'!$E$13))/12+IF(AND(AC269&gt;=Scenario!$B$10,MOD(AC269-Scenario!$B$10,Scenario!$B$18)=0),N('Option A'!$E$17)*N('Option A'!$E$18)+N('Option A'!$E$20),0)+IF(AC269=1,N('Option A'!$E$17)*N('Option A'!$E$19)+N('Option A'!$E$21),0)+IF(AC269=Scenario!$B$11,N('Option A'!$E$22),0)),"INSUFFICIENT FUNDS")))</f>
        <v/>
      </c>
      <c r="AG269" s="6" t="str">
        <f>IF(AC269&gt;Scenario!$B$11,"",IF(AC$2&lt;&gt;"Ready",AC$2,IF(ISNUMBER(AD269),IF((AD269+AE269)*(1+Scenario!$B$12/12)-AF269&lt;0,"INSUFFICIENT FUNDS",(AD269+AE269)*(1+Scenario!$B$12/12)-AF269),"INSUFFICIENT FUNDS")))</f>
        <v/>
      </c>
      <c r="AH269" s="6" t="str">
        <f>IF(AC269&gt;Scenario!$B$11,"",IF(AC$2&lt;&gt;"Ready",AC$2,IF(ISNUMBER(AG269),AH268+AF269,"INSUFFICIENT FUNDS")))</f>
        <v/>
      </c>
      <c r="AI269" t="str">
        <f>IF(AC269&gt;Scenario!$B$11,"",IF(AC$2&lt;&gt;"Ready",AC$2,IF(ISNUMBER(AG269),"OK","INSUFFICIENT FUNDS")))</f>
        <v/>
      </c>
      <c r="AJ269">
        <v>265</v>
      </c>
      <c r="AK269" s="6" t="str">
        <f>IF(AJ269&gt;Scenario!$B$11,"",IF(AJ$2&lt;&gt;"Ready",AJ$2,IF(AP268="OK",AN268,"INSUFFICIENT FUNDS")))</f>
        <v/>
      </c>
      <c r="AL269" s="6" t="str">
        <f>IF(AJ269&gt;Scenario!$B$11,"",IF(AJ$2&lt;&gt;"Ready",AJ$2,IF(ISNUMBER(AK269),IF(AND(AJ269&gt;=Scenario!$B$10,MOD(AJ269-Scenario!$B$10,Scenario!$B$18)=0),Scenario!$B$8,0),"INSUFFICIENT FUNDS")))</f>
        <v/>
      </c>
      <c r="AM269" s="6" t="str">
        <f>IF(AJ269&gt;Scenario!$B$11,"",IF(AJ$2&lt;&gt;"Ready",AJ$2,IF(ISNUMBER(AK269),(AK269+AL269)*(0+0+IF(Scenario!$B$13="Gross",0,0))/12+((0+0)/12+IF(AND(AJ269&gt;=Scenario!$B$10,MOD(AJ269-Scenario!$B$10,Scenario!$B$18)=0),0*0+0,0)+IF(AJ269=1,0*0+0,0)+IF(AJ269=Scenario!$B$11,0,0)),"INSUFFICIENT FUNDS")))</f>
        <v/>
      </c>
      <c r="AN269" s="6" t="str">
        <f>IF(AJ269&gt;Scenario!$B$11,"",IF(AJ$2&lt;&gt;"Ready",AJ$2,IF(ISNUMBER(AK269),IF((AK269+AL269)*(1+Scenario!$B$12/12)-AM269&lt;0,"INSUFFICIENT FUNDS",(AK269+AL269)*(1+Scenario!$B$12/12)-AM269),"INSUFFICIENT FUNDS")))</f>
        <v/>
      </c>
      <c r="AO269" s="6" t="str">
        <f>IF(AJ269&gt;Scenario!$B$11,"",IF(AJ$2&lt;&gt;"Ready",AJ$2,IF(ISNUMBER(AN269),AO268+AM269,"INSUFFICIENT FUNDS")))</f>
        <v/>
      </c>
      <c r="AP269" t="str">
        <f>IF(AJ269&gt;Scenario!$B$11,"",IF(AJ$2&lt;&gt;"Ready",AJ$2,IF(ISNUMBER(AN269),"OK","INSUFFICIENT FUNDS")))</f>
        <v/>
      </c>
    </row>
    <row r="270" spans="1:42" ht="32.1" customHeight="1" x14ac:dyDescent="0.2">
      <c r="A270">
        <v>266</v>
      </c>
      <c r="B270" s="6" t="str">
        <f>IF(A270&gt;Scenario!$B$11,"",IF(A$2&lt;&gt;"Ready",A$2,IF(G269="OK",E269,"INSUFFICIENT FUNDS")))</f>
        <v/>
      </c>
      <c r="C270" s="6" t="str">
        <f>IF(A270&gt;Scenario!$B$11,"",IF(A$2&lt;&gt;"Ready",A$2,IF(ISNUMBER(B270),IF(AND(A270&gt;=Scenario!$B$10,MOD(A270-Scenario!$B$10,Scenario!$B$18)=0),Scenario!$B$8,0),"INSUFFICIENT FUNDS")))</f>
        <v/>
      </c>
      <c r="D270" s="6" t="str">
        <f>IF(A270&gt;Scenario!$B$11,"",IF(A$2&lt;&gt;"Ready",A$2,IF(ISNUMBER(B270),(B270+C270)*(N('Option A'!$E$14)+N('Option A'!$E$15)+IF(Scenario!$B$13="Gross",N('Option A'!$E$16),0))/12+((N('Option A'!$E$12)+N('Option A'!$E$13))/12+IF(AND(A270&gt;=Scenario!$B$10,MOD(A270-Scenario!$B$10,Scenario!$B$18)=0),N('Option A'!$E$17)*N('Option A'!$E$18)+N('Option A'!$E$20),0)+IF(A270=1,N('Option A'!$E$17)*N('Option A'!$E$19)+N('Option A'!$E$21),0)+IF(A270=Scenario!$B$11,N('Option A'!$E$22),0)),"INSUFFICIENT FUNDS")))</f>
        <v/>
      </c>
      <c r="E270" s="6" t="str">
        <f>IF(A270&gt;Scenario!$B$11,"",IF(A$2&lt;&gt;"Ready",A$2,IF(ISNUMBER(B270),IF((B270+C270)*(1+Scenario!$B$12/12)-D270&lt;0,"INSUFFICIENT FUNDS",(B270+C270)*(1+Scenario!$B$12/12)-D270),"INSUFFICIENT FUNDS")))</f>
        <v/>
      </c>
      <c r="F270" s="6" t="str">
        <f>IF(A270&gt;Scenario!$B$11,"",IF(A$2&lt;&gt;"Ready",A$2,IF(ISNUMBER(E270),F269+D270,"INSUFFICIENT FUNDS")))</f>
        <v/>
      </c>
      <c r="G270" t="str">
        <f>IF(A270&gt;Scenario!$B$11,"",IF(A$2&lt;&gt;"Ready",A$2,IF(ISNUMBER(E270),"OK","INSUFFICIENT FUNDS")))</f>
        <v/>
      </c>
      <c r="H270">
        <v>266</v>
      </c>
      <c r="I270" s="6" t="str">
        <f>IF(H270&gt;Scenario!$B$11,"",IF(H$2&lt;&gt;"Ready",H$2,IF(N269="OK",L269,"INSUFFICIENT FUNDS")))</f>
        <v/>
      </c>
      <c r="J270" s="6" t="str">
        <f>IF(H270&gt;Scenario!$B$11,"",IF(H$2&lt;&gt;"Ready",H$2,IF(ISNUMBER(I270),IF(AND(H270&gt;=Scenario!$B$10,MOD(H270-Scenario!$B$10,Scenario!$B$18)=0),Scenario!$B$8,0),"INSUFFICIENT FUNDS")))</f>
        <v/>
      </c>
      <c r="K270" s="6" t="str">
        <f>IF(H270&gt;Scenario!$B$11,"",IF(H$2&lt;&gt;"Ready",H$2,IF(ISNUMBER(I270),(I270+J270)*(N('Option A'!$E$14)+N('Option A'!$E$15)+IF(Scenario!$B$13="Gross",N('Option A'!$E$16),0))/12+((0+0)/12+IF(AND(H270&gt;=Scenario!$B$10,MOD(H270-Scenario!$B$10,Scenario!$B$18)=0),N('Option A'!$E$17)*N('Option A'!$E$18)+N('Option A'!$E$20),0)+IF(H270=1,N('Option A'!$E$17)*N('Option A'!$E$19)+N('Option A'!$E$21),0)+IF(H270=Scenario!$B$11,N('Option A'!$E$22),0)),"INSUFFICIENT FUNDS")))</f>
        <v/>
      </c>
      <c r="L270" s="6" t="str">
        <f>IF(H270&gt;Scenario!$B$11,"",IF(H$2&lt;&gt;"Ready",H$2,IF(ISNUMBER(I270),IF((I270+J270)*(1+Scenario!$B$12/12)-K270&lt;0,"INSUFFICIENT FUNDS",(I270+J270)*(1+Scenario!$B$12/12)-K270),"INSUFFICIENT FUNDS")))</f>
        <v/>
      </c>
      <c r="M270" s="6" t="str">
        <f>IF(H270&gt;Scenario!$B$11,"",IF(H$2&lt;&gt;"Ready",H$2,IF(ISNUMBER(L270),M269+K270,"INSUFFICIENT FUNDS")))</f>
        <v/>
      </c>
      <c r="N270" t="str">
        <f>IF(H270&gt;Scenario!$B$11,"",IF(H$2&lt;&gt;"Ready",H$2,IF(ISNUMBER(L270),"OK","INSUFFICIENT FUNDS")))</f>
        <v/>
      </c>
      <c r="O270">
        <v>266</v>
      </c>
      <c r="P270" s="6" t="str">
        <f>IF(O270&gt;Scenario!$B$11,"",IF(O$2&lt;&gt;"Ready",O$2,IF(U269="OK",S269,"INSUFFICIENT FUNDS")))</f>
        <v/>
      </c>
      <c r="Q270" s="6" t="str">
        <f>IF(O270&gt;Scenario!$B$11,"",IF(O$2&lt;&gt;"Ready",O$2,IF(ISNUMBER(P270),IF(AND(O270&gt;=Scenario!$B$10,MOD(O270-Scenario!$B$10,Scenario!$B$18)=0),Scenario!$B$8,0),"INSUFFICIENT FUNDS")))</f>
        <v/>
      </c>
      <c r="R270" s="6" t="str">
        <f>IF(O270&gt;Scenario!$B$11,"",IF(O$2&lt;&gt;"Ready",O$2,IF(ISNUMBER(P270),(P270+Q270)*(0+N('Option A'!$E$15)+IF(Scenario!$B$13="Gross",N('Option A'!$E$16),0))/12+((N('Option A'!$E$12)+N('Option A'!$E$13))/12+IF(AND(O270&gt;=Scenario!$B$10,MOD(O270-Scenario!$B$10,Scenario!$B$18)=0),N('Option A'!$E$17)*N('Option A'!$E$18)+N('Option A'!$E$20),0)+IF(O270=1,N('Option A'!$E$17)*N('Option A'!$E$19)+N('Option A'!$E$21),0)+IF(O270=Scenario!$B$11,N('Option A'!$E$22),0)),"INSUFFICIENT FUNDS")))</f>
        <v/>
      </c>
      <c r="S270" s="6" t="str">
        <f>IF(O270&gt;Scenario!$B$11,"",IF(O$2&lt;&gt;"Ready",O$2,IF(ISNUMBER(P270),IF((P270+Q270)*(1+Scenario!$B$12/12)-R270&lt;0,"INSUFFICIENT FUNDS",(P270+Q270)*(1+Scenario!$B$12/12)-R270),"INSUFFICIENT FUNDS")))</f>
        <v/>
      </c>
      <c r="T270" s="6" t="str">
        <f>IF(O270&gt;Scenario!$B$11,"",IF(O$2&lt;&gt;"Ready",O$2,IF(ISNUMBER(S270),T269+R270,"INSUFFICIENT FUNDS")))</f>
        <v/>
      </c>
      <c r="U270" t="str">
        <f>IF(O270&gt;Scenario!$B$11,"",IF(O$2&lt;&gt;"Ready",O$2,IF(ISNUMBER(S270),"OK","INSUFFICIENT FUNDS")))</f>
        <v/>
      </c>
      <c r="V270">
        <v>266</v>
      </c>
      <c r="W270" s="6" t="str">
        <f>IF(V270&gt;Scenario!$B$11,"",IF(V$2&lt;&gt;"Ready",V$2,IF(AB269="OK",Z269,"INSUFFICIENT FUNDS")))</f>
        <v/>
      </c>
      <c r="X270" s="6" t="str">
        <f>IF(V270&gt;Scenario!$B$11,"",IF(V$2&lt;&gt;"Ready",V$2,IF(ISNUMBER(W270),IF(AND(V270&gt;=Scenario!$B$10,MOD(V270-Scenario!$B$10,Scenario!$B$18)=0),Scenario!$B$8,0),"INSUFFICIENT FUNDS")))</f>
        <v/>
      </c>
      <c r="Y270" s="6" t="str">
        <f>IF(V270&gt;Scenario!$B$11,"",IF(V$2&lt;&gt;"Ready",V$2,IF(ISNUMBER(W270),(W270+X270)*(N('Option A'!$E$14)+N('Option A'!$E$15)+IF(Scenario!$B$13="Gross",N('Option A'!$E$16),0))/12+((N('Option A'!$E$12)+N('Option A'!$E$13))/12+IF(AND(V270&gt;=Scenario!$B$10,MOD(V270-Scenario!$B$10,Scenario!$B$18)=0),0*0+0,0)+IF(V270=1,0*0+0,0)+IF(V270=Scenario!$B$11,0,0)),"INSUFFICIENT FUNDS")))</f>
        <v/>
      </c>
      <c r="Z270" s="6" t="str">
        <f>IF(V270&gt;Scenario!$B$11,"",IF(V$2&lt;&gt;"Ready",V$2,IF(ISNUMBER(W270),IF((W270+X270)*(1+Scenario!$B$12/12)-Y270&lt;0,"INSUFFICIENT FUNDS",(W270+X270)*(1+Scenario!$B$12/12)-Y270),"INSUFFICIENT FUNDS")))</f>
        <v/>
      </c>
      <c r="AA270" s="6" t="str">
        <f>IF(V270&gt;Scenario!$B$11,"",IF(V$2&lt;&gt;"Ready",V$2,IF(ISNUMBER(Z270),AA269+Y270,"INSUFFICIENT FUNDS")))</f>
        <v/>
      </c>
      <c r="AB270" t="str">
        <f>IF(V270&gt;Scenario!$B$11,"",IF(V$2&lt;&gt;"Ready",V$2,IF(ISNUMBER(Z270),"OK","INSUFFICIENT FUNDS")))</f>
        <v/>
      </c>
      <c r="AC270">
        <v>266</v>
      </c>
      <c r="AD270" s="6" t="str">
        <f>IF(AC270&gt;Scenario!$B$11,"",IF(AC$2&lt;&gt;"Ready",AC$2,IF(AI269="OK",AG269,"INSUFFICIENT FUNDS")))</f>
        <v/>
      </c>
      <c r="AE270" s="6" t="str">
        <f>IF(AC270&gt;Scenario!$B$11,"",IF(AC$2&lt;&gt;"Ready",AC$2,IF(ISNUMBER(AD270),IF(AND(AC270&gt;=Scenario!$B$10,MOD(AC270-Scenario!$B$10,Scenario!$B$18)=0),Scenario!$B$8,0),"INSUFFICIENT FUNDS")))</f>
        <v/>
      </c>
      <c r="AF270" s="6" t="str">
        <f>IF(AC270&gt;Scenario!$B$11,"",IF(AC$2&lt;&gt;"Ready",AC$2,IF(ISNUMBER(AD270),(AD270+AE270)*(N('Option A'!$E$14)+N('Option A'!$E$15)+IF(Scenario!$B$13="Gross",0,0))/12+((N('Option A'!$E$12)+N('Option A'!$E$13))/12+IF(AND(AC270&gt;=Scenario!$B$10,MOD(AC270-Scenario!$B$10,Scenario!$B$18)=0),N('Option A'!$E$17)*N('Option A'!$E$18)+N('Option A'!$E$20),0)+IF(AC270=1,N('Option A'!$E$17)*N('Option A'!$E$19)+N('Option A'!$E$21),0)+IF(AC270=Scenario!$B$11,N('Option A'!$E$22),0)),"INSUFFICIENT FUNDS")))</f>
        <v/>
      </c>
      <c r="AG270" s="6" t="str">
        <f>IF(AC270&gt;Scenario!$B$11,"",IF(AC$2&lt;&gt;"Ready",AC$2,IF(ISNUMBER(AD270),IF((AD270+AE270)*(1+Scenario!$B$12/12)-AF270&lt;0,"INSUFFICIENT FUNDS",(AD270+AE270)*(1+Scenario!$B$12/12)-AF270),"INSUFFICIENT FUNDS")))</f>
        <v/>
      </c>
      <c r="AH270" s="6" t="str">
        <f>IF(AC270&gt;Scenario!$B$11,"",IF(AC$2&lt;&gt;"Ready",AC$2,IF(ISNUMBER(AG270),AH269+AF270,"INSUFFICIENT FUNDS")))</f>
        <v/>
      </c>
      <c r="AI270" t="str">
        <f>IF(AC270&gt;Scenario!$B$11,"",IF(AC$2&lt;&gt;"Ready",AC$2,IF(ISNUMBER(AG270),"OK","INSUFFICIENT FUNDS")))</f>
        <v/>
      </c>
      <c r="AJ270">
        <v>266</v>
      </c>
      <c r="AK270" s="6" t="str">
        <f>IF(AJ270&gt;Scenario!$B$11,"",IF(AJ$2&lt;&gt;"Ready",AJ$2,IF(AP269="OK",AN269,"INSUFFICIENT FUNDS")))</f>
        <v/>
      </c>
      <c r="AL270" s="6" t="str">
        <f>IF(AJ270&gt;Scenario!$B$11,"",IF(AJ$2&lt;&gt;"Ready",AJ$2,IF(ISNUMBER(AK270),IF(AND(AJ270&gt;=Scenario!$B$10,MOD(AJ270-Scenario!$B$10,Scenario!$B$18)=0),Scenario!$B$8,0),"INSUFFICIENT FUNDS")))</f>
        <v/>
      </c>
      <c r="AM270" s="6" t="str">
        <f>IF(AJ270&gt;Scenario!$B$11,"",IF(AJ$2&lt;&gt;"Ready",AJ$2,IF(ISNUMBER(AK270),(AK270+AL270)*(0+0+IF(Scenario!$B$13="Gross",0,0))/12+((0+0)/12+IF(AND(AJ270&gt;=Scenario!$B$10,MOD(AJ270-Scenario!$B$10,Scenario!$B$18)=0),0*0+0,0)+IF(AJ270=1,0*0+0,0)+IF(AJ270=Scenario!$B$11,0,0)),"INSUFFICIENT FUNDS")))</f>
        <v/>
      </c>
      <c r="AN270" s="6" t="str">
        <f>IF(AJ270&gt;Scenario!$B$11,"",IF(AJ$2&lt;&gt;"Ready",AJ$2,IF(ISNUMBER(AK270),IF((AK270+AL270)*(1+Scenario!$B$12/12)-AM270&lt;0,"INSUFFICIENT FUNDS",(AK270+AL270)*(1+Scenario!$B$12/12)-AM270),"INSUFFICIENT FUNDS")))</f>
        <v/>
      </c>
      <c r="AO270" s="6" t="str">
        <f>IF(AJ270&gt;Scenario!$B$11,"",IF(AJ$2&lt;&gt;"Ready",AJ$2,IF(ISNUMBER(AN270),AO269+AM270,"INSUFFICIENT FUNDS")))</f>
        <v/>
      </c>
      <c r="AP270" t="str">
        <f>IF(AJ270&gt;Scenario!$B$11,"",IF(AJ$2&lt;&gt;"Ready",AJ$2,IF(ISNUMBER(AN270),"OK","INSUFFICIENT FUNDS")))</f>
        <v/>
      </c>
    </row>
    <row r="271" spans="1:42" ht="32.1" customHeight="1" x14ac:dyDescent="0.2">
      <c r="A271">
        <v>267</v>
      </c>
      <c r="B271" s="6" t="str">
        <f>IF(A271&gt;Scenario!$B$11,"",IF(A$2&lt;&gt;"Ready",A$2,IF(G270="OK",E270,"INSUFFICIENT FUNDS")))</f>
        <v/>
      </c>
      <c r="C271" s="6" t="str">
        <f>IF(A271&gt;Scenario!$B$11,"",IF(A$2&lt;&gt;"Ready",A$2,IF(ISNUMBER(B271),IF(AND(A271&gt;=Scenario!$B$10,MOD(A271-Scenario!$B$10,Scenario!$B$18)=0),Scenario!$B$8,0),"INSUFFICIENT FUNDS")))</f>
        <v/>
      </c>
      <c r="D271" s="6" t="str">
        <f>IF(A271&gt;Scenario!$B$11,"",IF(A$2&lt;&gt;"Ready",A$2,IF(ISNUMBER(B271),(B271+C271)*(N('Option A'!$E$14)+N('Option A'!$E$15)+IF(Scenario!$B$13="Gross",N('Option A'!$E$16),0))/12+((N('Option A'!$E$12)+N('Option A'!$E$13))/12+IF(AND(A271&gt;=Scenario!$B$10,MOD(A271-Scenario!$B$10,Scenario!$B$18)=0),N('Option A'!$E$17)*N('Option A'!$E$18)+N('Option A'!$E$20),0)+IF(A271=1,N('Option A'!$E$17)*N('Option A'!$E$19)+N('Option A'!$E$21),0)+IF(A271=Scenario!$B$11,N('Option A'!$E$22),0)),"INSUFFICIENT FUNDS")))</f>
        <v/>
      </c>
      <c r="E271" s="6" t="str">
        <f>IF(A271&gt;Scenario!$B$11,"",IF(A$2&lt;&gt;"Ready",A$2,IF(ISNUMBER(B271),IF((B271+C271)*(1+Scenario!$B$12/12)-D271&lt;0,"INSUFFICIENT FUNDS",(B271+C271)*(1+Scenario!$B$12/12)-D271),"INSUFFICIENT FUNDS")))</f>
        <v/>
      </c>
      <c r="F271" s="6" t="str">
        <f>IF(A271&gt;Scenario!$B$11,"",IF(A$2&lt;&gt;"Ready",A$2,IF(ISNUMBER(E271),F270+D271,"INSUFFICIENT FUNDS")))</f>
        <v/>
      </c>
      <c r="G271" t="str">
        <f>IF(A271&gt;Scenario!$B$11,"",IF(A$2&lt;&gt;"Ready",A$2,IF(ISNUMBER(E271),"OK","INSUFFICIENT FUNDS")))</f>
        <v/>
      </c>
      <c r="H271">
        <v>267</v>
      </c>
      <c r="I271" s="6" t="str">
        <f>IF(H271&gt;Scenario!$B$11,"",IF(H$2&lt;&gt;"Ready",H$2,IF(N270="OK",L270,"INSUFFICIENT FUNDS")))</f>
        <v/>
      </c>
      <c r="J271" s="6" t="str">
        <f>IF(H271&gt;Scenario!$B$11,"",IF(H$2&lt;&gt;"Ready",H$2,IF(ISNUMBER(I271),IF(AND(H271&gt;=Scenario!$B$10,MOD(H271-Scenario!$B$10,Scenario!$B$18)=0),Scenario!$B$8,0),"INSUFFICIENT FUNDS")))</f>
        <v/>
      </c>
      <c r="K271" s="6" t="str">
        <f>IF(H271&gt;Scenario!$B$11,"",IF(H$2&lt;&gt;"Ready",H$2,IF(ISNUMBER(I271),(I271+J271)*(N('Option A'!$E$14)+N('Option A'!$E$15)+IF(Scenario!$B$13="Gross",N('Option A'!$E$16),0))/12+((0+0)/12+IF(AND(H271&gt;=Scenario!$B$10,MOD(H271-Scenario!$B$10,Scenario!$B$18)=0),N('Option A'!$E$17)*N('Option A'!$E$18)+N('Option A'!$E$20),0)+IF(H271=1,N('Option A'!$E$17)*N('Option A'!$E$19)+N('Option A'!$E$21),0)+IF(H271=Scenario!$B$11,N('Option A'!$E$22),0)),"INSUFFICIENT FUNDS")))</f>
        <v/>
      </c>
      <c r="L271" s="6" t="str">
        <f>IF(H271&gt;Scenario!$B$11,"",IF(H$2&lt;&gt;"Ready",H$2,IF(ISNUMBER(I271),IF((I271+J271)*(1+Scenario!$B$12/12)-K271&lt;0,"INSUFFICIENT FUNDS",(I271+J271)*(1+Scenario!$B$12/12)-K271),"INSUFFICIENT FUNDS")))</f>
        <v/>
      </c>
      <c r="M271" s="6" t="str">
        <f>IF(H271&gt;Scenario!$B$11,"",IF(H$2&lt;&gt;"Ready",H$2,IF(ISNUMBER(L271),M270+K271,"INSUFFICIENT FUNDS")))</f>
        <v/>
      </c>
      <c r="N271" t="str">
        <f>IF(H271&gt;Scenario!$B$11,"",IF(H$2&lt;&gt;"Ready",H$2,IF(ISNUMBER(L271),"OK","INSUFFICIENT FUNDS")))</f>
        <v/>
      </c>
      <c r="O271">
        <v>267</v>
      </c>
      <c r="P271" s="6" t="str">
        <f>IF(O271&gt;Scenario!$B$11,"",IF(O$2&lt;&gt;"Ready",O$2,IF(U270="OK",S270,"INSUFFICIENT FUNDS")))</f>
        <v/>
      </c>
      <c r="Q271" s="6" t="str">
        <f>IF(O271&gt;Scenario!$B$11,"",IF(O$2&lt;&gt;"Ready",O$2,IF(ISNUMBER(P271),IF(AND(O271&gt;=Scenario!$B$10,MOD(O271-Scenario!$B$10,Scenario!$B$18)=0),Scenario!$B$8,0),"INSUFFICIENT FUNDS")))</f>
        <v/>
      </c>
      <c r="R271" s="6" t="str">
        <f>IF(O271&gt;Scenario!$B$11,"",IF(O$2&lt;&gt;"Ready",O$2,IF(ISNUMBER(P271),(P271+Q271)*(0+N('Option A'!$E$15)+IF(Scenario!$B$13="Gross",N('Option A'!$E$16),0))/12+((N('Option A'!$E$12)+N('Option A'!$E$13))/12+IF(AND(O271&gt;=Scenario!$B$10,MOD(O271-Scenario!$B$10,Scenario!$B$18)=0),N('Option A'!$E$17)*N('Option A'!$E$18)+N('Option A'!$E$20),0)+IF(O271=1,N('Option A'!$E$17)*N('Option A'!$E$19)+N('Option A'!$E$21),0)+IF(O271=Scenario!$B$11,N('Option A'!$E$22),0)),"INSUFFICIENT FUNDS")))</f>
        <v/>
      </c>
      <c r="S271" s="6" t="str">
        <f>IF(O271&gt;Scenario!$B$11,"",IF(O$2&lt;&gt;"Ready",O$2,IF(ISNUMBER(P271),IF((P271+Q271)*(1+Scenario!$B$12/12)-R271&lt;0,"INSUFFICIENT FUNDS",(P271+Q271)*(1+Scenario!$B$12/12)-R271),"INSUFFICIENT FUNDS")))</f>
        <v/>
      </c>
      <c r="T271" s="6" t="str">
        <f>IF(O271&gt;Scenario!$B$11,"",IF(O$2&lt;&gt;"Ready",O$2,IF(ISNUMBER(S271),T270+R271,"INSUFFICIENT FUNDS")))</f>
        <v/>
      </c>
      <c r="U271" t="str">
        <f>IF(O271&gt;Scenario!$B$11,"",IF(O$2&lt;&gt;"Ready",O$2,IF(ISNUMBER(S271),"OK","INSUFFICIENT FUNDS")))</f>
        <v/>
      </c>
      <c r="V271">
        <v>267</v>
      </c>
      <c r="W271" s="6" t="str">
        <f>IF(V271&gt;Scenario!$B$11,"",IF(V$2&lt;&gt;"Ready",V$2,IF(AB270="OK",Z270,"INSUFFICIENT FUNDS")))</f>
        <v/>
      </c>
      <c r="X271" s="6" t="str">
        <f>IF(V271&gt;Scenario!$B$11,"",IF(V$2&lt;&gt;"Ready",V$2,IF(ISNUMBER(W271),IF(AND(V271&gt;=Scenario!$B$10,MOD(V271-Scenario!$B$10,Scenario!$B$18)=0),Scenario!$B$8,0),"INSUFFICIENT FUNDS")))</f>
        <v/>
      </c>
      <c r="Y271" s="6" t="str">
        <f>IF(V271&gt;Scenario!$B$11,"",IF(V$2&lt;&gt;"Ready",V$2,IF(ISNUMBER(W271),(W271+X271)*(N('Option A'!$E$14)+N('Option A'!$E$15)+IF(Scenario!$B$13="Gross",N('Option A'!$E$16),0))/12+((N('Option A'!$E$12)+N('Option A'!$E$13))/12+IF(AND(V271&gt;=Scenario!$B$10,MOD(V271-Scenario!$B$10,Scenario!$B$18)=0),0*0+0,0)+IF(V271=1,0*0+0,0)+IF(V271=Scenario!$B$11,0,0)),"INSUFFICIENT FUNDS")))</f>
        <v/>
      </c>
      <c r="Z271" s="6" t="str">
        <f>IF(V271&gt;Scenario!$B$11,"",IF(V$2&lt;&gt;"Ready",V$2,IF(ISNUMBER(W271),IF((W271+X271)*(1+Scenario!$B$12/12)-Y271&lt;0,"INSUFFICIENT FUNDS",(W271+X271)*(1+Scenario!$B$12/12)-Y271),"INSUFFICIENT FUNDS")))</f>
        <v/>
      </c>
      <c r="AA271" s="6" t="str">
        <f>IF(V271&gt;Scenario!$B$11,"",IF(V$2&lt;&gt;"Ready",V$2,IF(ISNUMBER(Z271),AA270+Y271,"INSUFFICIENT FUNDS")))</f>
        <v/>
      </c>
      <c r="AB271" t="str">
        <f>IF(V271&gt;Scenario!$B$11,"",IF(V$2&lt;&gt;"Ready",V$2,IF(ISNUMBER(Z271),"OK","INSUFFICIENT FUNDS")))</f>
        <v/>
      </c>
      <c r="AC271">
        <v>267</v>
      </c>
      <c r="AD271" s="6" t="str">
        <f>IF(AC271&gt;Scenario!$B$11,"",IF(AC$2&lt;&gt;"Ready",AC$2,IF(AI270="OK",AG270,"INSUFFICIENT FUNDS")))</f>
        <v/>
      </c>
      <c r="AE271" s="6" t="str">
        <f>IF(AC271&gt;Scenario!$B$11,"",IF(AC$2&lt;&gt;"Ready",AC$2,IF(ISNUMBER(AD271),IF(AND(AC271&gt;=Scenario!$B$10,MOD(AC271-Scenario!$B$10,Scenario!$B$18)=0),Scenario!$B$8,0),"INSUFFICIENT FUNDS")))</f>
        <v/>
      </c>
      <c r="AF271" s="6" t="str">
        <f>IF(AC271&gt;Scenario!$B$11,"",IF(AC$2&lt;&gt;"Ready",AC$2,IF(ISNUMBER(AD271),(AD271+AE271)*(N('Option A'!$E$14)+N('Option A'!$E$15)+IF(Scenario!$B$13="Gross",0,0))/12+((N('Option A'!$E$12)+N('Option A'!$E$13))/12+IF(AND(AC271&gt;=Scenario!$B$10,MOD(AC271-Scenario!$B$10,Scenario!$B$18)=0),N('Option A'!$E$17)*N('Option A'!$E$18)+N('Option A'!$E$20),0)+IF(AC271=1,N('Option A'!$E$17)*N('Option A'!$E$19)+N('Option A'!$E$21),0)+IF(AC271=Scenario!$B$11,N('Option A'!$E$22),0)),"INSUFFICIENT FUNDS")))</f>
        <v/>
      </c>
      <c r="AG271" s="6" t="str">
        <f>IF(AC271&gt;Scenario!$B$11,"",IF(AC$2&lt;&gt;"Ready",AC$2,IF(ISNUMBER(AD271),IF((AD271+AE271)*(1+Scenario!$B$12/12)-AF271&lt;0,"INSUFFICIENT FUNDS",(AD271+AE271)*(1+Scenario!$B$12/12)-AF271),"INSUFFICIENT FUNDS")))</f>
        <v/>
      </c>
      <c r="AH271" s="6" t="str">
        <f>IF(AC271&gt;Scenario!$B$11,"",IF(AC$2&lt;&gt;"Ready",AC$2,IF(ISNUMBER(AG271),AH270+AF271,"INSUFFICIENT FUNDS")))</f>
        <v/>
      </c>
      <c r="AI271" t="str">
        <f>IF(AC271&gt;Scenario!$B$11,"",IF(AC$2&lt;&gt;"Ready",AC$2,IF(ISNUMBER(AG271),"OK","INSUFFICIENT FUNDS")))</f>
        <v/>
      </c>
      <c r="AJ271">
        <v>267</v>
      </c>
      <c r="AK271" s="6" t="str">
        <f>IF(AJ271&gt;Scenario!$B$11,"",IF(AJ$2&lt;&gt;"Ready",AJ$2,IF(AP270="OK",AN270,"INSUFFICIENT FUNDS")))</f>
        <v/>
      </c>
      <c r="AL271" s="6" t="str">
        <f>IF(AJ271&gt;Scenario!$B$11,"",IF(AJ$2&lt;&gt;"Ready",AJ$2,IF(ISNUMBER(AK271),IF(AND(AJ271&gt;=Scenario!$B$10,MOD(AJ271-Scenario!$B$10,Scenario!$B$18)=0),Scenario!$B$8,0),"INSUFFICIENT FUNDS")))</f>
        <v/>
      </c>
      <c r="AM271" s="6" t="str">
        <f>IF(AJ271&gt;Scenario!$B$11,"",IF(AJ$2&lt;&gt;"Ready",AJ$2,IF(ISNUMBER(AK271),(AK271+AL271)*(0+0+IF(Scenario!$B$13="Gross",0,0))/12+((0+0)/12+IF(AND(AJ271&gt;=Scenario!$B$10,MOD(AJ271-Scenario!$B$10,Scenario!$B$18)=0),0*0+0,0)+IF(AJ271=1,0*0+0,0)+IF(AJ271=Scenario!$B$11,0,0)),"INSUFFICIENT FUNDS")))</f>
        <v/>
      </c>
      <c r="AN271" s="6" t="str">
        <f>IF(AJ271&gt;Scenario!$B$11,"",IF(AJ$2&lt;&gt;"Ready",AJ$2,IF(ISNUMBER(AK271),IF((AK271+AL271)*(1+Scenario!$B$12/12)-AM271&lt;0,"INSUFFICIENT FUNDS",(AK271+AL271)*(1+Scenario!$B$12/12)-AM271),"INSUFFICIENT FUNDS")))</f>
        <v/>
      </c>
      <c r="AO271" s="6" t="str">
        <f>IF(AJ271&gt;Scenario!$B$11,"",IF(AJ$2&lt;&gt;"Ready",AJ$2,IF(ISNUMBER(AN271),AO270+AM271,"INSUFFICIENT FUNDS")))</f>
        <v/>
      </c>
      <c r="AP271" t="str">
        <f>IF(AJ271&gt;Scenario!$B$11,"",IF(AJ$2&lt;&gt;"Ready",AJ$2,IF(ISNUMBER(AN271),"OK","INSUFFICIENT FUNDS")))</f>
        <v/>
      </c>
    </row>
    <row r="272" spans="1:42" ht="32.1" customHeight="1" x14ac:dyDescent="0.2">
      <c r="A272">
        <v>268</v>
      </c>
      <c r="B272" s="6" t="str">
        <f>IF(A272&gt;Scenario!$B$11,"",IF(A$2&lt;&gt;"Ready",A$2,IF(G271="OK",E271,"INSUFFICIENT FUNDS")))</f>
        <v/>
      </c>
      <c r="C272" s="6" t="str">
        <f>IF(A272&gt;Scenario!$B$11,"",IF(A$2&lt;&gt;"Ready",A$2,IF(ISNUMBER(B272),IF(AND(A272&gt;=Scenario!$B$10,MOD(A272-Scenario!$B$10,Scenario!$B$18)=0),Scenario!$B$8,0),"INSUFFICIENT FUNDS")))</f>
        <v/>
      </c>
      <c r="D272" s="6" t="str">
        <f>IF(A272&gt;Scenario!$B$11,"",IF(A$2&lt;&gt;"Ready",A$2,IF(ISNUMBER(B272),(B272+C272)*(N('Option A'!$E$14)+N('Option A'!$E$15)+IF(Scenario!$B$13="Gross",N('Option A'!$E$16),0))/12+((N('Option A'!$E$12)+N('Option A'!$E$13))/12+IF(AND(A272&gt;=Scenario!$B$10,MOD(A272-Scenario!$B$10,Scenario!$B$18)=0),N('Option A'!$E$17)*N('Option A'!$E$18)+N('Option A'!$E$20),0)+IF(A272=1,N('Option A'!$E$17)*N('Option A'!$E$19)+N('Option A'!$E$21),0)+IF(A272=Scenario!$B$11,N('Option A'!$E$22),0)),"INSUFFICIENT FUNDS")))</f>
        <v/>
      </c>
      <c r="E272" s="6" t="str">
        <f>IF(A272&gt;Scenario!$B$11,"",IF(A$2&lt;&gt;"Ready",A$2,IF(ISNUMBER(B272),IF((B272+C272)*(1+Scenario!$B$12/12)-D272&lt;0,"INSUFFICIENT FUNDS",(B272+C272)*(1+Scenario!$B$12/12)-D272),"INSUFFICIENT FUNDS")))</f>
        <v/>
      </c>
      <c r="F272" s="6" t="str">
        <f>IF(A272&gt;Scenario!$B$11,"",IF(A$2&lt;&gt;"Ready",A$2,IF(ISNUMBER(E272),F271+D272,"INSUFFICIENT FUNDS")))</f>
        <v/>
      </c>
      <c r="G272" t="str">
        <f>IF(A272&gt;Scenario!$B$11,"",IF(A$2&lt;&gt;"Ready",A$2,IF(ISNUMBER(E272),"OK","INSUFFICIENT FUNDS")))</f>
        <v/>
      </c>
      <c r="H272">
        <v>268</v>
      </c>
      <c r="I272" s="6" t="str">
        <f>IF(H272&gt;Scenario!$B$11,"",IF(H$2&lt;&gt;"Ready",H$2,IF(N271="OK",L271,"INSUFFICIENT FUNDS")))</f>
        <v/>
      </c>
      <c r="J272" s="6" t="str">
        <f>IF(H272&gt;Scenario!$B$11,"",IF(H$2&lt;&gt;"Ready",H$2,IF(ISNUMBER(I272),IF(AND(H272&gt;=Scenario!$B$10,MOD(H272-Scenario!$B$10,Scenario!$B$18)=0),Scenario!$B$8,0),"INSUFFICIENT FUNDS")))</f>
        <v/>
      </c>
      <c r="K272" s="6" t="str">
        <f>IF(H272&gt;Scenario!$B$11,"",IF(H$2&lt;&gt;"Ready",H$2,IF(ISNUMBER(I272),(I272+J272)*(N('Option A'!$E$14)+N('Option A'!$E$15)+IF(Scenario!$B$13="Gross",N('Option A'!$E$16),0))/12+((0+0)/12+IF(AND(H272&gt;=Scenario!$B$10,MOD(H272-Scenario!$B$10,Scenario!$B$18)=0),N('Option A'!$E$17)*N('Option A'!$E$18)+N('Option A'!$E$20),0)+IF(H272=1,N('Option A'!$E$17)*N('Option A'!$E$19)+N('Option A'!$E$21),0)+IF(H272=Scenario!$B$11,N('Option A'!$E$22),0)),"INSUFFICIENT FUNDS")))</f>
        <v/>
      </c>
      <c r="L272" s="6" t="str">
        <f>IF(H272&gt;Scenario!$B$11,"",IF(H$2&lt;&gt;"Ready",H$2,IF(ISNUMBER(I272),IF((I272+J272)*(1+Scenario!$B$12/12)-K272&lt;0,"INSUFFICIENT FUNDS",(I272+J272)*(1+Scenario!$B$12/12)-K272),"INSUFFICIENT FUNDS")))</f>
        <v/>
      </c>
      <c r="M272" s="6" t="str">
        <f>IF(H272&gt;Scenario!$B$11,"",IF(H$2&lt;&gt;"Ready",H$2,IF(ISNUMBER(L272),M271+K272,"INSUFFICIENT FUNDS")))</f>
        <v/>
      </c>
      <c r="N272" t="str">
        <f>IF(H272&gt;Scenario!$B$11,"",IF(H$2&lt;&gt;"Ready",H$2,IF(ISNUMBER(L272),"OK","INSUFFICIENT FUNDS")))</f>
        <v/>
      </c>
      <c r="O272">
        <v>268</v>
      </c>
      <c r="P272" s="6" t="str">
        <f>IF(O272&gt;Scenario!$B$11,"",IF(O$2&lt;&gt;"Ready",O$2,IF(U271="OK",S271,"INSUFFICIENT FUNDS")))</f>
        <v/>
      </c>
      <c r="Q272" s="6" t="str">
        <f>IF(O272&gt;Scenario!$B$11,"",IF(O$2&lt;&gt;"Ready",O$2,IF(ISNUMBER(P272),IF(AND(O272&gt;=Scenario!$B$10,MOD(O272-Scenario!$B$10,Scenario!$B$18)=0),Scenario!$B$8,0),"INSUFFICIENT FUNDS")))</f>
        <v/>
      </c>
      <c r="R272" s="6" t="str">
        <f>IF(O272&gt;Scenario!$B$11,"",IF(O$2&lt;&gt;"Ready",O$2,IF(ISNUMBER(P272),(P272+Q272)*(0+N('Option A'!$E$15)+IF(Scenario!$B$13="Gross",N('Option A'!$E$16),0))/12+((N('Option A'!$E$12)+N('Option A'!$E$13))/12+IF(AND(O272&gt;=Scenario!$B$10,MOD(O272-Scenario!$B$10,Scenario!$B$18)=0),N('Option A'!$E$17)*N('Option A'!$E$18)+N('Option A'!$E$20),0)+IF(O272=1,N('Option A'!$E$17)*N('Option A'!$E$19)+N('Option A'!$E$21),0)+IF(O272=Scenario!$B$11,N('Option A'!$E$22),0)),"INSUFFICIENT FUNDS")))</f>
        <v/>
      </c>
      <c r="S272" s="6" t="str">
        <f>IF(O272&gt;Scenario!$B$11,"",IF(O$2&lt;&gt;"Ready",O$2,IF(ISNUMBER(P272),IF((P272+Q272)*(1+Scenario!$B$12/12)-R272&lt;0,"INSUFFICIENT FUNDS",(P272+Q272)*(1+Scenario!$B$12/12)-R272),"INSUFFICIENT FUNDS")))</f>
        <v/>
      </c>
      <c r="T272" s="6" t="str">
        <f>IF(O272&gt;Scenario!$B$11,"",IF(O$2&lt;&gt;"Ready",O$2,IF(ISNUMBER(S272),T271+R272,"INSUFFICIENT FUNDS")))</f>
        <v/>
      </c>
      <c r="U272" t="str">
        <f>IF(O272&gt;Scenario!$B$11,"",IF(O$2&lt;&gt;"Ready",O$2,IF(ISNUMBER(S272),"OK","INSUFFICIENT FUNDS")))</f>
        <v/>
      </c>
      <c r="V272">
        <v>268</v>
      </c>
      <c r="W272" s="6" t="str">
        <f>IF(V272&gt;Scenario!$B$11,"",IF(V$2&lt;&gt;"Ready",V$2,IF(AB271="OK",Z271,"INSUFFICIENT FUNDS")))</f>
        <v/>
      </c>
      <c r="X272" s="6" t="str">
        <f>IF(V272&gt;Scenario!$B$11,"",IF(V$2&lt;&gt;"Ready",V$2,IF(ISNUMBER(W272),IF(AND(V272&gt;=Scenario!$B$10,MOD(V272-Scenario!$B$10,Scenario!$B$18)=0),Scenario!$B$8,0),"INSUFFICIENT FUNDS")))</f>
        <v/>
      </c>
      <c r="Y272" s="6" t="str">
        <f>IF(V272&gt;Scenario!$B$11,"",IF(V$2&lt;&gt;"Ready",V$2,IF(ISNUMBER(W272),(W272+X272)*(N('Option A'!$E$14)+N('Option A'!$E$15)+IF(Scenario!$B$13="Gross",N('Option A'!$E$16),0))/12+((N('Option A'!$E$12)+N('Option A'!$E$13))/12+IF(AND(V272&gt;=Scenario!$B$10,MOD(V272-Scenario!$B$10,Scenario!$B$18)=0),0*0+0,0)+IF(V272=1,0*0+0,0)+IF(V272=Scenario!$B$11,0,0)),"INSUFFICIENT FUNDS")))</f>
        <v/>
      </c>
      <c r="Z272" s="6" t="str">
        <f>IF(V272&gt;Scenario!$B$11,"",IF(V$2&lt;&gt;"Ready",V$2,IF(ISNUMBER(W272),IF((W272+X272)*(1+Scenario!$B$12/12)-Y272&lt;0,"INSUFFICIENT FUNDS",(W272+X272)*(1+Scenario!$B$12/12)-Y272),"INSUFFICIENT FUNDS")))</f>
        <v/>
      </c>
      <c r="AA272" s="6" t="str">
        <f>IF(V272&gt;Scenario!$B$11,"",IF(V$2&lt;&gt;"Ready",V$2,IF(ISNUMBER(Z272),AA271+Y272,"INSUFFICIENT FUNDS")))</f>
        <v/>
      </c>
      <c r="AB272" t="str">
        <f>IF(V272&gt;Scenario!$B$11,"",IF(V$2&lt;&gt;"Ready",V$2,IF(ISNUMBER(Z272),"OK","INSUFFICIENT FUNDS")))</f>
        <v/>
      </c>
      <c r="AC272">
        <v>268</v>
      </c>
      <c r="AD272" s="6" t="str">
        <f>IF(AC272&gt;Scenario!$B$11,"",IF(AC$2&lt;&gt;"Ready",AC$2,IF(AI271="OK",AG271,"INSUFFICIENT FUNDS")))</f>
        <v/>
      </c>
      <c r="AE272" s="6" t="str">
        <f>IF(AC272&gt;Scenario!$B$11,"",IF(AC$2&lt;&gt;"Ready",AC$2,IF(ISNUMBER(AD272),IF(AND(AC272&gt;=Scenario!$B$10,MOD(AC272-Scenario!$B$10,Scenario!$B$18)=0),Scenario!$B$8,0),"INSUFFICIENT FUNDS")))</f>
        <v/>
      </c>
      <c r="AF272" s="6" t="str">
        <f>IF(AC272&gt;Scenario!$B$11,"",IF(AC$2&lt;&gt;"Ready",AC$2,IF(ISNUMBER(AD272),(AD272+AE272)*(N('Option A'!$E$14)+N('Option A'!$E$15)+IF(Scenario!$B$13="Gross",0,0))/12+((N('Option A'!$E$12)+N('Option A'!$E$13))/12+IF(AND(AC272&gt;=Scenario!$B$10,MOD(AC272-Scenario!$B$10,Scenario!$B$18)=0),N('Option A'!$E$17)*N('Option A'!$E$18)+N('Option A'!$E$20),0)+IF(AC272=1,N('Option A'!$E$17)*N('Option A'!$E$19)+N('Option A'!$E$21),0)+IF(AC272=Scenario!$B$11,N('Option A'!$E$22),0)),"INSUFFICIENT FUNDS")))</f>
        <v/>
      </c>
      <c r="AG272" s="6" t="str">
        <f>IF(AC272&gt;Scenario!$B$11,"",IF(AC$2&lt;&gt;"Ready",AC$2,IF(ISNUMBER(AD272),IF((AD272+AE272)*(1+Scenario!$B$12/12)-AF272&lt;0,"INSUFFICIENT FUNDS",(AD272+AE272)*(1+Scenario!$B$12/12)-AF272),"INSUFFICIENT FUNDS")))</f>
        <v/>
      </c>
      <c r="AH272" s="6" t="str">
        <f>IF(AC272&gt;Scenario!$B$11,"",IF(AC$2&lt;&gt;"Ready",AC$2,IF(ISNUMBER(AG272),AH271+AF272,"INSUFFICIENT FUNDS")))</f>
        <v/>
      </c>
      <c r="AI272" t="str">
        <f>IF(AC272&gt;Scenario!$B$11,"",IF(AC$2&lt;&gt;"Ready",AC$2,IF(ISNUMBER(AG272),"OK","INSUFFICIENT FUNDS")))</f>
        <v/>
      </c>
      <c r="AJ272">
        <v>268</v>
      </c>
      <c r="AK272" s="6" t="str">
        <f>IF(AJ272&gt;Scenario!$B$11,"",IF(AJ$2&lt;&gt;"Ready",AJ$2,IF(AP271="OK",AN271,"INSUFFICIENT FUNDS")))</f>
        <v/>
      </c>
      <c r="AL272" s="6" t="str">
        <f>IF(AJ272&gt;Scenario!$B$11,"",IF(AJ$2&lt;&gt;"Ready",AJ$2,IF(ISNUMBER(AK272),IF(AND(AJ272&gt;=Scenario!$B$10,MOD(AJ272-Scenario!$B$10,Scenario!$B$18)=0),Scenario!$B$8,0),"INSUFFICIENT FUNDS")))</f>
        <v/>
      </c>
      <c r="AM272" s="6" t="str">
        <f>IF(AJ272&gt;Scenario!$B$11,"",IF(AJ$2&lt;&gt;"Ready",AJ$2,IF(ISNUMBER(AK272),(AK272+AL272)*(0+0+IF(Scenario!$B$13="Gross",0,0))/12+((0+0)/12+IF(AND(AJ272&gt;=Scenario!$B$10,MOD(AJ272-Scenario!$B$10,Scenario!$B$18)=0),0*0+0,0)+IF(AJ272=1,0*0+0,0)+IF(AJ272=Scenario!$B$11,0,0)),"INSUFFICIENT FUNDS")))</f>
        <v/>
      </c>
      <c r="AN272" s="6" t="str">
        <f>IF(AJ272&gt;Scenario!$B$11,"",IF(AJ$2&lt;&gt;"Ready",AJ$2,IF(ISNUMBER(AK272),IF((AK272+AL272)*(1+Scenario!$B$12/12)-AM272&lt;0,"INSUFFICIENT FUNDS",(AK272+AL272)*(1+Scenario!$B$12/12)-AM272),"INSUFFICIENT FUNDS")))</f>
        <v/>
      </c>
      <c r="AO272" s="6" t="str">
        <f>IF(AJ272&gt;Scenario!$B$11,"",IF(AJ$2&lt;&gt;"Ready",AJ$2,IF(ISNUMBER(AN272),AO271+AM272,"INSUFFICIENT FUNDS")))</f>
        <v/>
      </c>
      <c r="AP272" t="str">
        <f>IF(AJ272&gt;Scenario!$B$11,"",IF(AJ$2&lt;&gt;"Ready",AJ$2,IF(ISNUMBER(AN272),"OK","INSUFFICIENT FUNDS")))</f>
        <v/>
      </c>
    </row>
    <row r="273" spans="1:42" ht="32.1" customHeight="1" x14ac:dyDescent="0.2">
      <c r="A273">
        <v>269</v>
      </c>
      <c r="B273" s="6" t="str">
        <f>IF(A273&gt;Scenario!$B$11,"",IF(A$2&lt;&gt;"Ready",A$2,IF(G272="OK",E272,"INSUFFICIENT FUNDS")))</f>
        <v/>
      </c>
      <c r="C273" s="6" t="str">
        <f>IF(A273&gt;Scenario!$B$11,"",IF(A$2&lt;&gt;"Ready",A$2,IF(ISNUMBER(B273),IF(AND(A273&gt;=Scenario!$B$10,MOD(A273-Scenario!$B$10,Scenario!$B$18)=0),Scenario!$B$8,0),"INSUFFICIENT FUNDS")))</f>
        <v/>
      </c>
      <c r="D273" s="6" t="str">
        <f>IF(A273&gt;Scenario!$B$11,"",IF(A$2&lt;&gt;"Ready",A$2,IF(ISNUMBER(B273),(B273+C273)*(N('Option A'!$E$14)+N('Option A'!$E$15)+IF(Scenario!$B$13="Gross",N('Option A'!$E$16),0))/12+((N('Option A'!$E$12)+N('Option A'!$E$13))/12+IF(AND(A273&gt;=Scenario!$B$10,MOD(A273-Scenario!$B$10,Scenario!$B$18)=0),N('Option A'!$E$17)*N('Option A'!$E$18)+N('Option A'!$E$20),0)+IF(A273=1,N('Option A'!$E$17)*N('Option A'!$E$19)+N('Option A'!$E$21),0)+IF(A273=Scenario!$B$11,N('Option A'!$E$22),0)),"INSUFFICIENT FUNDS")))</f>
        <v/>
      </c>
      <c r="E273" s="6" t="str">
        <f>IF(A273&gt;Scenario!$B$11,"",IF(A$2&lt;&gt;"Ready",A$2,IF(ISNUMBER(B273),IF((B273+C273)*(1+Scenario!$B$12/12)-D273&lt;0,"INSUFFICIENT FUNDS",(B273+C273)*(1+Scenario!$B$12/12)-D273),"INSUFFICIENT FUNDS")))</f>
        <v/>
      </c>
      <c r="F273" s="6" t="str">
        <f>IF(A273&gt;Scenario!$B$11,"",IF(A$2&lt;&gt;"Ready",A$2,IF(ISNUMBER(E273),F272+D273,"INSUFFICIENT FUNDS")))</f>
        <v/>
      </c>
      <c r="G273" t="str">
        <f>IF(A273&gt;Scenario!$B$11,"",IF(A$2&lt;&gt;"Ready",A$2,IF(ISNUMBER(E273),"OK","INSUFFICIENT FUNDS")))</f>
        <v/>
      </c>
      <c r="H273">
        <v>269</v>
      </c>
      <c r="I273" s="6" t="str">
        <f>IF(H273&gt;Scenario!$B$11,"",IF(H$2&lt;&gt;"Ready",H$2,IF(N272="OK",L272,"INSUFFICIENT FUNDS")))</f>
        <v/>
      </c>
      <c r="J273" s="6" t="str">
        <f>IF(H273&gt;Scenario!$B$11,"",IF(H$2&lt;&gt;"Ready",H$2,IF(ISNUMBER(I273),IF(AND(H273&gt;=Scenario!$B$10,MOD(H273-Scenario!$B$10,Scenario!$B$18)=0),Scenario!$B$8,0),"INSUFFICIENT FUNDS")))</f>
        <v/>
      </c>
      <c r="K273" s="6" t="str">
        <f>IF(H273&gt;Scenario!$B$11,"",IF(H$2&lt;&gt;"Ready",H$2,IF(ISNUMBER(I273),(I273+J273)*(N('Option A'!$E$14)+N('Option A'!$E$15)+IF(Scenario!$B$13="Gross",N('Option A'!$E$16),0))/12+((0+0)/12+IF(AND(H273&gt;=Scenario!$B$10,MOD(H273-Scenario!$B$10,Scenario!$B$18)=0),N('Option A'!$E$17)*N('Option A'!$E$18)+N('Option A'!$E$20),0)+IF(H273=1,N('Option A'!$E$17)*N('Option A'!$E$19)+N('Option A'!$E$21),0)+IF(H273=Scenario!$B$11,N('Option A'!$E$22),0)),"INSUFFICIENT FUNDS")))</f>
        <v/>
      </c>
      <c r="L273" s="6" t="str">
        <f>IF(H273&gt;Scenario!$B$11,"",IF(H$2&lt;&gt;"Ready",H$2,IF(ISNUMBER(I273),IF((I273+J273)*(1+Scenario!$B$12/12)-K273&lt;0,"INSUFFICIENT FUNDS",(I273+J273)*(1+Scenario!$B$12/12)-K273),"INSUFFICIENT FUNDS")))</f>
        <v/>
      </c>
      <c r="M273" s="6" t="str">
        <f>IF(H273&gt;Scenario!$B$11,"",IF(H$2&lt;&gt;"Ready",H$2,IF(ISNUMBER(L273),M272+K273,"INSUFFICIENT FUNDS")))</f>
        <v/>
      </c>
      <c r="N273" t="str">
        <f>IF(H273&gt;Scenario!$B$11,"",IF(H$2&lt;&gt;"Ready",H$2,IF(ISNUMBER(L273),"OK","INSUFFICIENT FUNDS")))</f>
        <v/>
      </c>
      <c r="O273">
        <v>269</v>
      </c>
      <c r="P273" s="6" t="str">
        <f>IF(O273&gt;Scenario!$B$11,"",IF(O$2&lt;&gt;"Ready",O$2,IF(U272="OK",S272,"INSUFFICIENT FUNDS")))</f>
        <v/>
      </c>
      <c r="Q273" s="6" t="str">
        <f>IF(O273&gt;Scenario!$B$11,"",IF(O$2&lt;&gt;"Ready",O$2,IF(ISNUMBER(P273),IF(AND(O273&gt;=Scenario!$B$10,MOD(O273-Scenario!$B$10,Scenario!$B$18)=0),Scenario!$B$8,0),"INSUFFICIENT FUNDS")))</f>
        <v/>
      </c>
      <c r="R273" s="6" t="str">
        <f>IF(O273&gt;Scenario!$B$11,"",IF(O$2&lt;&gt;"Ready",O$2,IF(ISNUMBER(P273),(P273+Q273)*(0+N('Option A'!$E$15)+IF(Scenario!$B$13="Gross",N('Option A'!$E$16),0))/12+((N('Option A'!$E$12)+N('Option A'!$E$13))/12+IF(AND(O273&gt;=Scenario!$B$10,MOD(O273-Scenario!$B$10,Scenario!$B$18)=0),N('Option A'!$E$17)*N('Option A'!$E$18)+N('Option A'!$E$20),0)+IF(O273=1,N('Option A'!$E$17)*N('Option A'!$E$19)+N('Option A'!$E$21),0)+IF(O273=Scenario!$B$11,N('Option A'!$E$22),0)),"INSUFFICIENT FUNDS")))</f>
        <v/>
      </c>
      <c r="S273" s="6" t="str">
        <f>IF(O273&gt;Scenario!$B$11,"",IF(O$2&lt;&gt;"Ready",O$2,IF(ISNUMBER(P273),IF((P273+Q273)*(1+Scenario!$B$12/12)-R273&lt;0,"INSUFFICIENT FUNDS",(P273+Q273)*(1+Scenario!$B$12/12)-R273),"INSUFFICIENT FUNDS")))</f>
        <v/>
      </c>
      <c r="T273" s="6" t="str">
        <f>IF(O273&gt;Scenario!$B$11,"",IF(O$2&lt;&gt;"Ready",O$2,IF(ISNUMBER(S273),T272+R273,"INSUFFICIENT FUNDS")))</f>
        <v/>
      </c>
      <c r="U273" t="str">
        <f>IF(O273&gt;Scenario!$B$11,"",IF(O$2&lt;&gt;"Ready",O$2,IF(ISNUMBER(S273),"OK","INSUFFICIENT FUNDS")))</f>
        <v/>
      </c>
      <c r="V273">
        <v>269</v>
      </c>
      <c r="W273" s="6" t="str">
        <f>IF(V273&gt;Scenario!$B$11,"",IF(V$2&lt;&gt;"Ready",V$2,IF(AB272="OK",Z272,"INSUFFICIENT FUNDS")))</f>
        <v/>
      </c>
      <c r="X273" s="6" t="str">
        <f>IF(V273&gt;Scenario!$B$11,"",IF(V$2&lt;&gt;"Ready",V$2,IF(ISNUMBER(W273),IF(AND(V273&gt;=Scenario!$B$10,MOD(V273-Scenario!$B$10,Scenario!$B$18)=0),Scenario!$B$8,0),"INSUFFICIENT FUNDS")))</f>
        <v/>
      </c>
      <c r="Y273" s="6" t="str">
        <f>IF(V273&gt;Scenario!$B$11,"",IF(V$2&lt;&gt;"Ready",V$2,IF(ISNUMBER(W273),(W273+X273)*(N('Option A'!$E$14)+N('Option A'!$E$15)+IF(Scenario!$B$13="Gross",N('Option A'!$E$16),0))/12+((N('Option A'!$E$12)+N('Option A'!$E$13))/12+IF(AND(V273&gt;=Scenario!$B$10,MOD(V273-Scenario!$B$10,Scenario!$B$18)=0),0*0+0,0)+IF(V273=1,0*0+0,0)+IF(V273=Scenario!$B$11,0,0)),"INSUFFICIENT FUNDS")))</f>
        <v/>
      </c>
      <c r="Z273" s="6" t="str">
        <f>IF(V273&gt;Scenario!$B$11,"",IF(V$2&lt;&gt;"Ready",V$2,IF(ISNUMBER(W273),IF((W273+X273)*(1+Scenario!$B$12/12)-Y273&lt;0,"INSUFFICIENT FUNDS",(W273+X273)*(1+Scenario!$B$12/12)-Y273),"INSUFFICIENT FUNDS")))</f>
        <v/>
      </c>
      <c r="AA273" s="6" t="str">
        <f>IF(V273&gt;Scenario!$B$11,"",IF(V$2&lt;&gt;"Ready",V$2,IF(ISNUMBER(Z273),AA272+Y273,"INSUFFICIENT FUNDS")))</f>
        <v/>
      </c>
      <c r="AB273" t="str">
        <f>IF(V273&gt;Scenario!$B$11,"",IF(V$2&lt;&gt;"Ready",V$2,IF(ISNUMBER(Z273),"OK","INSUFFICIENT FUNDS")))</f>
        <v/>
      </c>
      <c r="AC273">
        <v>269</v>
      </c>
      <c r="AD273" s="6" t="str">
        <f>IF(AC273&gt;Scenario!$B$11,"",IF(AC$2&lt;&gt;"Ready",AC$2,IF(AI272="OK",AG272,"INSUFFICIENT FUNDS")))</f>
        <v/>
      </c>
      <c r="AE273" s="6" t="str">
        <f>IF(AC273&gt;Scenario!$B$11,"",IF(AC$2&lt;&gt;"Ready",AC$2,IF(ISNUMBER(AD273),IF(AND(AC273&gt;=Scenario!$B$10,MOD(AC273-Scenario!$B$10,Scenario!$B$18)=0),Scenario!$B$8,0),"INSUFFICIENT FUNDS")))</f>
        <v/>
      </c>
      <c r="AF273" s="6" t="str">
        <f>IF(AC273&gt;Scenario!$B$11,"",IF(AC$2&lt;&gt;"Ready",AC$2,IF(ISNUMBER(AD273),(AD273+AE273)*(N('Option A'!$E$14)+N('Option A'!$E$15)+IF(Scenario!$B$13="Gross",0,0))/12+((N('Option A'!$E$12)+N('Option A'!$E$13))/12+IF(AND(AC273&gt;=Scenario!$B$10,MOD(AC273-Scenario!$B$10,Scenario!$B$18)=0),N('Option A'!$E$17)*N('Option A'!$E$18)+N('Option A'!$E$20),0)+IF(AC273=1,N('Option A'!$E$17)*N('Option A'!$E$19)+N('Option A'!$E$21),0)+IF(AC273=Scenario!$B$11,N('Option A'!$E$22),0)),"INSUFFICIENT FUNDS")))</f>
        <v/>
      </c>
      <c r="AG273" s="6" t="str">
        <f>IF(AC273&gt;Scenario!$B$11,"",IF(AC$2&lt;&gt;"Ready",AC$2,IF(ISNUMBER(AD273),IF((AD273+AE273)*(1+Scenario!$B$12/12)-AF273&lt;0,"INSUFFICIENT FUNDS",(AD273+AE273)*(1+Scenario!$B$12/12)-AF273),"INSUFFICIENT FUNDS")))</f>
        <v/>
      </c>
      <c r="AH273" s="6" t="str">
        <f>IF(AC273&gt;Scenario!$B$11,"",IF(AC$2&lt;&gt;"Ready",AC$2,IF(ISNUMBER(AG273),AH272+AF273,"INSUFFICIENT FUNDS")))</f>
        <v/>
      </c>
      <c r="AI273" t="str">
        <f>IF(AC273&gt;Scenario!$B$11,"",IF(AC$2&lt;&gt;"Ready",AC$2,IF(ISNUMBER(AG273),"OK","INSUFFICIENT FUNDS")))</f>
        <v/>
      </c>
      <c r="AJ273">
        <v>269</v>
      </c>
      <c r="AK273" s="6" t="str">
        <f>IF(AJ273&gt;Scenario!$B$11,"",IF(AJ$2&lt;&gt;"Ready",AJ$2,IF(AP272="OK",AN272,"INSUFFICIENT FUNDS")))</f>
        <v/>
      </c>
      <c r="AL273" s="6" t="str">
        <f>IF(AJ273&gt;Scenario!$B$11,"",IF(AJ$2&lt;&gt;"Ready",AJ$2,IF(ISNUMBER(AK273),IF(AND(AJ273&gt;=Scenario!$B$10,MOD(AJ273-Scenario!$B$10,Scenario!$B$18)=0),Scenario!$B$8,0),"INSUFFICIENT FUNDS")))</f>
        <v/>
      </c>
      <c r="AM273" s="6" t="str">
        <f>IF(AJ273&gt;Scenario!$B$11,"",IF(AJ$2&lt;&gt;"Ready",AJ$2,IF(ISNUMBER(AK273),(AK273+AL273)*(0+0+IF(Scenario!$B$13="Gross",0,0))/12+((0+0)/12+IF(AND(AJ273&gt;=Scenario!$B$10,MOD(AJ273-Scenario!$B$10,Scenario!$B$18)=0),0*0+0,0)+IF(AJ273=1,0*0+0,0)+IF(AJ273=Scenario!$B$11,0,0)),"INSUFFICIENT FUNDS")))</f>
        <v/>
      </c>
      <c r="AN273" s="6" t="str">
        <f>IF(AJ273&gt;Scenario!$B$11,"",IF(AJ$2&lt;&gt;"Ready",AJ$2,IF(ISNUMBER(AK273),IF((AK273+AL273)*(1+Scenario!$B$12/12)-AM273&lt;0,"INSUFFICIENT FUNDS",(AK273+AL273)*(1+Scenario!$B$12/12)-AM273),"INSUFFICIENT FUNDS")))</f>
        <v/>
      </c>
      <c r="AO273" s="6" t="str">
        <f>IF(AJ273&gt;Scenario!$B$11,"",IF(AJ$2&lt;&gt;"Ready",AJ$2,IF(ISNUMBER(AN273),AO272+AM273,"INSUFFICIENT FUNDS")))</f>
        <v/>
      </c>
      <c r="AP273" t="str">
        <f>IF(AJ273&gt;Scenario!$B$11,"",IF(AJ$2&lt;&gt;"Ready",AJ$2,IF(ISNUMBER(AN273),"OK","INSUFFICIENT FUNDS")))</f>
        <v/>
      </c>
    </row>
    <row r="274" spans="1:42" ht="32.1" customHeight="1" x14ac:dyDescent="0.2">
      <c r="A274">
        <v>270</v>
      </c>
      <c r="B274" s="6" t="str">
        <f>IF(A274&gt;Scenario!$B$11,"",IF(A$2&lt;&gt;"Ready",A$2,IF(G273="OK",E273,"INSUFFICIENT FUNDS")))</f>
        <v/>
      </c>
      <c r="C274" s="6" t="str">
        <f>IF(A274&gt;Scenario!$B$11,"",IF(A$2&lt;&gt;"Ready",A$2,IF(ISNUMBER(B274),IF(AND(A274&gt;=Scenario!$B$10,MOD(A274-Scenario!$B$10,Scenario!$B$18)=0),Scenario!$B$8,0),"INSUFFICIENT FUNDS")))</f>
        <v/>
      </c>
      <c r="D274" s="6" t="str">
        <f>IF(A274&gt;Scenario!$B$11,"",IF(A$2&lt;&gt;"Ready",A$2,IF(ISNUMBER(B274),(B274+C274)*(N('Option A'!$E$14)+N('Option A'!$E$15)+IF(Scenario!$B$13="Gross",N('Option A'!$E$16),0))/12+((N('Option A'!$E$12)+N('Option A'!$E$13))/12+IF(AND(A274&gt;=Scenario!$B$10,MOD(A274-Scenario!$B$10,Scenario!$B$18)=0),N('Option A'!$E$17)*N('Option A'!$E$18)+N('Option A'!$E$20),0)+IF(A274=1,N('Option A'!$E$17)*N('Option A'!$E$19)+N('Option A'!$E$21),0)+IF(A274=Scenario!$B$11,N('Option A'!$E$22),0)),"INSUFFICIENT FUNDS")))</f>
        <v/>
      </c>
      <c r="E274" s="6" t="str">
        <f>IF(A274&gt;Scenario!$B$11,"",IF(A$2&lt;&gt;"Ready",A$2,IF(ISNUMBER(B274),IF((B274+C274)*(1+Scenario!$B$12/12)-D274&lt;0,"INSUFFICIENT FUNDS",(B274+C274)*(1+Scenario!$B$12/12)-D274),"INSUFFICIENT FUNDS")))</f>
        <v/>
      </c>
      <c r="F274" s="6" t="str">
        <f>IF(A274&gt;Scenario!$B$11,"",IF(A$2&lt;&gt;"Ready",A$2,IF(ISNUMBER(E274),F273+D274,"INSUFFICIENT FUNDS")))</f>
        <v/>
      </c>
      <c r="G274" t="str">
        <f>IF(A274&gt;Scenario!$B$11,"",IF(A$2&lt;&gt;"Ready",A$2,IF(ISNUMBER(E274),"OK","INSUFFICIENT FUNDS")))</f>
        <v/>
      </c>
      <c r="H274">
        <v>270</v>
      </c>
      <c r="I274" s="6" t="str">
        <f>IF(H274&gt;Scenario!$B$11,"",IF(H$2&lt;&gt;"Ready",H$2,IF(N273="OK",L273,"INSUFFICIENT FUNDS")))</f>
        <v/>
      </c>
      <c r="J274" s="6" t="str">
        <f>IF(H274&gt;Scenario!$B$11,"",IF(H$2&lt;&gt;"Ready",H$2,IF(ISNUMBER(I274),IF(AND(H274&gt;=Scenario!$B$10,MOD(H274-Scenario!$B$10,Scenario!$B$18)=0),Scenario!$B$8,0),"INSUFFICIENT FUNDS")))</f>
        <v/>
      </c>
      <c r="K274" s="6" t="str">
        <f>IF(H274&gt;Scenario!$B$11,"",IF(H$2&lt;&gt;"Ready",H$2,IF(ISNUMBER(I274),(I274+J274)*(N('Option A'!$E$14)+N('Option A'!$E$15)+IF(Scenario!$B$13="Gross",N('Option A'!$E$16),0))/12+((0+0)/12+IF(AND(H274&gt;=Scenario!$B$10,MOD(H274-Scenario!$B$10,Scenario!$B$18)=0),N('Option A'!$E$17)*N('Option A'!$E$18)+N('Option A'!$E$20),0)+IF(H274=1,N('Option A'!$E$17)*N('Option A'!$E$19)+N('Option A'!$E$21),0)+IF(H274=Scenario!$B$11,N('Option A'!$E$22),0)),"INSUFFICIENT FUNDS")))</f>
        <v/>
      </c>
      <c r="L274" s="6" t="str">
        <f>IF(H274&gt;Scenario!$B$11,"",IF(H$2&lt;&gt;"Ready",H$2,IF(ISNUMBER(I274),IF((I274+J274)*(1+Scenario!$B$12/12)-K274&lt;0,"INSUFFICIENT FUNDS",(I274+J274)*(1+Scenario!$B$12/12)-K274),"INSUFFICIENT FUNDS")))</f>
        <v/>
      </c>
      <c r="M274" s="6" t="str">
        <f>IF(H274&gt;Scenario!$B$11,"",IF(H$2&lt;&gt;"Ready",H$2,IF(ISNUMBER(L274),M273+K274,"INSUFFICIENT FUNDS")))</f>
        <v/>
      </c>
      <c r="N274" t="str">
        <f>IF(H274&gt;Scenario!$B$11,"",IF(H$2&lt;&gt;"Ready",H$2,IF(ISNUMBER(L274),"OK","INSUFFICIENT FUNDS")))</f>
        <v/>
      </c>
      <c r="O274">
        <v>270</v>
      </c>
      <c r="P274" s="6" t="str">
        <f>IF(O274&gt;Scenario!$B$11,"",IF(O$2&lt;&gt;"Ready",O$2,IF(U273="OK",S273,"INSUFFICIENT FUNDS")))</f>
        <v/>
      </c>
      <c r="Q274" s="6" t="str">
        <f>IF(O274&gt;Scenario!$B$11,"",IF(O$2&lt;&gt;"Ready",O$2,IF(ISNUMBER(P274),IF(AND(O274&gt;=Scenario!$B$10,MOD(O274-Scenario!$B$10,Scenario!$B$18)=0),Scenario!$B$8,0),"INSUFFICIENT FUNDS")))</f>
        <v/>
      </c>
      <c r="R274" s="6" t="str">
        <f>IF(O274&gt;Scenario!$B$11,"",IF(O$2&lt;&gt;"Ready",O$2,IF(ISNUMBER(P274),(P274+Q274)*(0+N('Option A'!$E$15)+IF(Scenario!$B$13="Gross",N('Option A'!$E$16),0))/12+((N('Option A'!$E$12)+N('Option A'!$E$13))/12+IF(AND(O274&gt;=Scenario!$B$10,MOD(O274-Scenario!$B$10,Scenario!$B$18)=0),N('Option A'!$E$17)*N('Option A'!$E$18)+N('Option A'!$E$20),0)+IF(O274=1,N('Option A'!$E$17)*N('Option A'!$E$19)+N('Option A'!$E$21),0)+IF(O274=Scenario!$B$11,N('Option A'!$E$22),0)),"INSUFFICIENT FUNDS")))</f>
        <v/>
      </c>
      <c r="S274" s="6" t="str">
        <f>IF(O274&gt;Scenario!$B$11,"",IF(O$2&lt;&gt;"Ready",O$2,IF(ISNUMBER(P274),IF((P274+Q274)*(1+Scenario!$B$12/12)-R274&lt;0,"INSUFFICIENT FUNDS",(P274+Q274)*(1+Scenario!$B$12/12)-R274),"INSUFFICIENT FUNDS")))</f>
        <v/>
      </c>
      <c r="T274" s="6" t="str">
        <f>IF(O274&gt;Scenario!$B$11,"",IF(O$2&lt;&gt;"Ready",O$2,IF(ISNUMBER(S274),T273+R274,"INSUFFICIENT FUNDS")))</f>
        <v/>
      </c>
      <c r="U274" t="str">
        <f>IF(O274&gt;Scenario!$B$11,"",IF(O$2&lt;&gt;"Ready",O$2,IF(ISNUMBER(S274),"OK","INSUFFICIENT FUNDS")))</f>
        <v/>
      </c>
      <c r="V274">
        <v>270</v>
      </c>
      <c r="W274" s="6" t="str">
        <f>IF(V274&gt;Scenario!$B$11,"",IF(V$2&lt;&gt;"Ready",V$2,IF(AB273="OK",Z273,"INSUFFICIENT FUNDS")))</f>
        <v/>
      </c>
      <c r="X274" s="6" t="str">
        <f>IF(V274&gt;Scenario!$B$11,"",IF(V$2&lt;&gt;"Ready",V$2,IF(ISNUMBER(W274),IF(AND(V274&gt;=Scenario!$B$10,MOD(V274-Scenario!$B$10,Scenario!$B$18)=0),Scenario!$B$8,0),"INSUFFICIENT FUNDS")))</f>
        <v/>
      </c>
      <c r="Y274" s="6" t="str">
        <f>IF(V274&gt;Scenario!$B$11,"",IF(V$2&lt;&gt;"Ready",V$2,IF(ISNUMBER(W274),(W274+X274)*(N('Option A'!$E$14)+N('Option A'!$E$15)+IF(Scenario!$B$13="Gross",N('Option A'!$E$16),0))/12+((N('Option A'!$E$12)+N('Option A'!$E$13))/12+IF(AND(V274&gt;=Scenario!$B$10,MOD(V274-Scenario!$B$10,Scenario!$B$18)=0),0*0+0,0)+IF(V274=1,0*0+0,0)+IF(V274=Scenario!$B$11,0,0)),"INSUFFICIENT FUNDS")))</f>
        <v/>
      </c>
      <c r="Z274" s="6" t="str">
        <f>IF(V274&gt;Scenario!$B$11,"",IF(V$2&lt;&gt;"Ready",V$2,IF(ISNUMBER(W274),IF((W274+X274)*(1+Scenario!$B$12/12)-Y274&lt;0,"INSUFFICIENT FUNDS",(W274+X274)*(1+Scenario!$B$12/12)-Y274),"INSUFFICIENT FUNDS")))</f>
        <v/>
      </c>
      <c r="AA274" s="6" t="str">
        <f>IF(V274&gt;Scenario!$B$11,"",IF(V$2&lt;&gt;"Ready",V$2,IF(ISNUMBER(Z274),AA273+Y274,"INSUFFICIENT FUNDS")))</f>
        <v/>
      </c>
      <c r="AB274" t="str">
        <f>IF(V274&gt;Scenario!$B$11,"",IF(V$2&lt;&gt;"Ready",V$2,IF(ISNUMBER(Z274),"OK","INSUFFICIENT FUNDS")))</f>
        <v/>
      </c>
      <c r="AC274">
        <v>270</v>
      </c>
      <c r="AD274" s="6" t="str">
        <f>IF(AC274&gt;Scenario!$B$11,"",IF(AC$2&lt;&gt;"Ready",AC$2,IF(AI273="OK",AG273,"INSUFFICIENT FUNDS")))</f>
        <v/>
      </c>
      <c r="AE274" s="6" t="str">
        <f>IF(AC274&gt;Scenario!$B$11,"",IF(AC$2&lt;&gt;"Ready",AC$2,IF(ISNUMBER(AD274),IF(AND(AC274&gt;=Scenario!$B$10,MOD(AC274-Scenario!$B$10,Scenario!$B$18)=0),Scenario!$B$8,0),"INSUFFICIENT FUNDS")))</f>
        <v/>
      </c>
      <c r="AF274" s="6" t="str">
        <f>IF(AC274&gt;Scenario!$B$11,"",IF(AC$2&lt;&gt;"Ready",AC$2,IF(ISNUMBER(AD274),(AD274+AE274)*(N('Option A'!$E$14)+N('Option A'!$E$15)+IF(Scenario!$B$13="Gross",0,0))/12+((N('Option A'!$E$12)+N('Option A'!$E$13))/12+IF(AND(AC274&gt;=Scenario!$B$10,MOD(AC274-Scenario!$B$10,Scenario!$B$18)=0),N('Option A'!$E$17)*N('Option A'!$E$18)+N('Option A'!$E$20),0)+IF(AC274=1,N('Option A'!$E$17)*N('Option A'!$E$19)+N('Option A'!$E$21),0)+IF(AC274=Scenario!$B$11,N('Option A'!$E$22),0)),"INSUFFICIENT FUNDS")))</f>
        <v/>
      </c>
      <c r="AG274" s="6" t="str">
        <f>IF(AC274&gt;Scenario!$B$11,"",IF(AC$2&lt;&gt;"Ready",AC$2,IF(ISNUMBER(AD274),IF((AD274+AE274)*(1+Scenario!$B$12/12)-AF274&lt;0,"INSUFFICIENT FUNDS",(AD274+AE274)*(1+Scenario!$B$12/12)-AF274),"INSUFFICIENT FUNDS")))</f>
        <v/>
      </c>
      <c r="AH274" s="6" t="str">
        <f>IF(AC274&gt;Scenario!$B$11,"",IF(AC$2&lt;&gt;"Ready",AC$2,IF(ISNUMBER(AG274),AH273+AF274,"INSUFFICIENT FUNDS")))</f>
        <v/>
      </c>
      <c r="AI274" t="str">
        <f>IF(AC274&gt;Scenario!$B$11,"",IF(AC$2&lt;&gt;"Ready",AC$2,IF(ISNUMBER(AG274),"OK","INSUFFICIENT FUNDS")))</f>
        <v/>
      </c>
      <c r="AJ274">
        <v>270</v>
      </c>
      <c r="AK274" s="6" t="str">
        <f>IF(AJ274&gt;Scenario!$B$11,"",IF(AJ$2&lt;&gt;"Ready",AJ$2,IF(AP273="OK",AN273,"INSUFFICIENT FUNDS")))</f>
        <v/>
      </c>
      <c r="AL274" s="6" t="str">
        <f>IF(AJ274&gt;Scenario!$B$11,"",IF(AJ$2&lt;&gt;"Ready",AJ$2,IF(ISNUMBER(AK274),IF(AND(AJ274&gt;=Scenario!$B$10,MOD(AJ274-Scenario!$B$10,Scenario!$B$18)=0),Scenario!$B$8,0),"INSUFFICIENT FUNDS")))</f>
        <v/>
      </c>
      <c r="AM274" s="6" t="str">
        <f>IF(AJ274&gt;Scenario!$B$11,"",IF(AJ$2&lt;&gt;"Ready",AJ$2,IF(ISNUMBER(AK274),(AK274+AL274)*(0+0+IF(Scenario!$B$13="Gross",0,0))/12+((0+0)/12+IF(AND(AJ274&gt;=Scenario!$B$10,MOD(AJ274-Scenario!$B$10,Scenario!$B$18)=0),0*0+0,0)+IF(AJ274=1,0*0+0,0)+IF(AJ274=Scenario!$B$11,0,0)),"INSUFFICIENT FUNDS")))</f>
        <v/>
      </c>
      <c r="AN274" s="6" t="str">
        <f>IF(AJ274&gt;Scenario!$B$11,"",IF(AJ$2&lt;&gt;"Ready",AJ$2,IF(ISNUMBER(AK274),IF((AK274+AL274)*(1+Scenario!$B$12/12)-AM274&lt;0,"INSUFFICIENT FUNDS",(AK274+AL274)*(1+Scenario!$B$12/12)-AM274),"INSUFFICIENT FUNDS")))</f>
        <v/>
      </c>
      <c r="AO274" s="6" t="str">
        <f>IF(AJ274&gt;Scenario!$B$11,"",IF(AJ$2&lt;&gt;"Ready",AJ$2,IF(ISNUMBER(AN274),AO273+AM274,"INSUFFICIENT FUNDS")))</f>
        <v/>
      </c>
      <c r="AP274" t="str">
        <f>IF(AJ274&gt;Scenario!$B$11,"",IF(AJ$2&lt;&gt;"Ready",AJ$2,IF(ISNUMBER(AN274),"OK","INSUFFICIENT FUNDS")))</f>
        <v/>
      </c>
    </row>
    <row r="275" spans="1:42" ht="32.1" customHeight="1" x14ac:dyDescent="0.2">
      <c r="A275">
        <v>271</v>
      </c>
      <c r="B275" s="6" t="str">
        <f>IF(A275&gt;Scenario!$B$11,"",IF(A$2&lt;&gt;"Ready",A$2,IF(G274="OK",E274,"INSUFFICIENT FUNDS")))</f>
        <v/>
      </c>
      <c r="C275" s="6" t="str">
        <f>IF(A275&gt;Scenario!$B$11,"",IF(A$2&lt;&gt;"Ready",A$2,IF(ISNUMBER(B275),IF(AND(A275&gt;=Scenario!$B$10,MOD(A275-Scenario!$B$10,Scenario!$B$18)=0),Scenario!$B$8,0),"INSUFFICIENT FUNDS")))</f>
        <v/>
      </c>
      <c r="D275" s="6" t="str">
        <f>IF(A275&gt;Scenario!$B$11,"",IF(A$2&lt;&gt;"Ready",A$2,IF(ISNUMBER(B275),(B275+C275)*(N('Option A'!$E$14)+N('Option A'!$E$15)+IF(Scenario!$B$13="Gross",N('Option A'!$E$16),0))/12+((N('Option A'!$E$12)+N('Option A'!$E$13))/12+IF(AND(A275&gt;=Scenario!$B$10,MOD(A275-Scenario!$B$10,Scenario!$B$18)=0),N('Option A'!$E$17)*N('Option A'!$E$18)+N('Option A'!$E$20),0)+IF(A275=1,N('Option A'!$E$17)*N('Option A'!$E$19)+N('Option A'!$E$21),0)+IF(A275=Scenario!$B$11,N('Option A'!$E$22),0)),"INSUFFICIENT FUNDS")))</f>
        <v/>
      </c>
      <c r="E275" s="6" t="str">
        <f>IF(A275&gt;Scenario!$B$11,"",IF(A$2&lt;&gt;"Ready",A$2,IF(ISNUMBER(B275),IF((B275+C275)*(1+Scenario!$B$12/12)-D275&lt;0,"INSUFFICIENT FUNDS",(B275+C275)*(1+Scenario!$B$12/12)-D275),"INSUFFICIENT FUNDS")))</f>
        <v/>
      </c>
      <c r="F275" s="6" t="str">
        <f>IF(A275&gt;Scenario!$B$11,"",IF(A$2&lt;&gt;"Ready",A$2,IF(ISNUMBER(E275),F274+D275,"INSUFFICIENT FUNDS")))</f>
        <v/>
      </c>
      <c r="G275" t="str">
        <f>IF(A275&gt;Scenario!$B$11,"",IF(A$2&lt;&gt;"Ready",A$2,IF(ISNUMBER(E275),"OK","INSUFFICIENT FUNDS")))</f>
        <v/>
      </c>
      <c r="H275">
        <v>271</v>
      </c>
      <c r="I275" s="6" t="str">
        <f>IF(H275&gt;Scenario!$B$11,"",IF(H$2&lt;&gt;"Ready",H$2,IF(N274="OK",L274,"INSUFFICIENT FUNDS")))</f>
        <v/>
      </c>
      <c r="J275" s="6" t="str">
        <f>IF(H275&gt;Scenario!$B$11,"",IF(H$2&lt;&gt;"Ready",H$2,IF(ISNUMBER(I275),IF(AND(H275&gt;=Scenario!$B$10,MOD(H275-Scenario!$B$10,Scenario!$B$18)=0),Scenario!$B$8,0),"INSUFFICIENT FUNDS")))</f>
        <v/>
      </c>
      <c r="K275" s="6" t="str">
        <f>IF(H275&gt;Scenario!$B$11,"",IF(H$2&lt;&gt;"Ready",H$2,IF(ISNUMBER(I275),(I275+J275)*(N('Option A'!$E$14)+N('Option A'!$E$15)+IF(Scenario!$B$13="Gross",N('Option A'!$E$16),0))/12+((0+0)/12+IF(AND(H275&gt;=Scenario!$B$10,MOD(H275-Scenario!$B$10,Scenario!$B$18)=0),N('Option A'!$E$17)*N('Option A'!$E$18)+N('Option A'!$E$20),0)+IF(H275=1,N('Option A'!$E$17)*N('Option A'!$E$19)+N('Option A'!$E$21),0)+IF(H275=Scenario!$B$11,N('Option A'!$E$22),0)),"INSUFFICIENT FUNDS")))</f>
        <v/>
      </c>
      <c r="L275" s="6" t="str">
        <f>IF(H275&gt;Scenario!$B$11,"",IF(H$2&lt;&gt;"Ready",H$2,IF(ISNUMBER(I275),IF((I275+J275)*(1+Scenario!$B$12/12)-K275&lt;0,"INSUFFICIENT FUNDS",(I275+J275)*(1+Scenario!$B$12/12)-K275),"INSUFFICIENT FUNDS")))</f>
        <v/>
      </c>
      <c r="M275" s="6" t="str">
        <f>IF(H275&gt;Scenario!$B$11,"",IF(H$2&lt;&gt;"Ready",H$2,IF(ISNUMBER(L275),M274+K275,"INSUFFICIENT FUNDS")))</f>
        <v/>
      </c>
      <c r="N275" t="str">
        <f>IF(H275&gt;Scenario!$B$11,"",IF(H$2&lt;&gt;"Ready",H$2,IF(ISNUMBER(L275),"OK","INSUFFICIENT FUNDS")))</f>
        <v/>
      </c>
      <c r="O275">
        <v>271</v>
      </c>
      <c r="P275" s="6" t="str">
        <f>IF(O275&gt;Scenario!$B$11,"",IF(O$2&lt;&gt;"Ready",O$2,IF(U274="OK",S274,"INSUFFICIENT FUNDS")))</f>
        <v/>
      </c>
      <c r="Q275" s="6" t="str">
        <f>IF(O275&gt;Scenario!$B$11,"",IF(O$2&lt;&gt;"Ready",O$2,IF(ISNUMBER(P275),IF(AND(O275&gt;=Scenario!$B$10,MOD(O275-Scenario!$B$10,Scenario!$B$18)=0),Scenario!$B$8,0),"INSUFFICIENT FUNDS")))</f>
        <v/>
      </c>
      <c r="R275" s="6" t="str">
        <f>IF(O275&gt;Scenario!$B$11,"",IF(O$2&lt;&gt;"Ready",O$2,IF(ISNUMBER(P275),(P275+Q275)*(0+N('Option A'!$E$15)+IF(Scenario!$B$13="Gross",N('Option A'!$E$16),0))/12+((N('Option A'!$E$12)+N('Option A'!$E$13))/12+IF(AND(O275&gt;=Scenario!$B$10,MOD(O275-Scenario!$B$10,Scenario!$B$18)=0),N('Option A'!$E$17)*N('Option A'!$E$18)+N('Option A'!$E$20),0)+IF(O275=1,N('Option A'!$E$17)*N('Option A'!$E$19)+N('Option A'!$E$21),0)+IF(O275=Scenario!$B$11,N('Option A'!$E$22),0)),"INSUFFICIENT FUNDS")))</f>
        <v/>
      </c>
      <c r="S275" s="6" t="str">
        <f>IF(O275&gt;Scenario!$B$11,"",IF(O$2&lt;&gt;"Ready",O$2,IF(ISNUMBER(P275),IF((P275+Q275)*(1+Scenario!$B$12/12)-R275&lt;0,"INSUFFICIENT FUNDS",(P275+Q275)*(1+Scenario!$B$12/12)-R275),"INSUFFICIENT FUNDS")))</f>
        <v/>
      </c>
      <c r="T275" s="6" t="str">
        <f>IF(O275&gt;Scenario!$B$11,"",IF(O$2&lt;&gt;"Ready",O$2,IF(ISNUMBER(S275),T274+R275,"INSUFFICIENT FUNDS")))</f>
        <v/>
      </c>
      <c r="U275" t="str">
        <f>IF(O275&gt;Scenario!$B$11,"",IF(O$2&lt;&gt;"Ready",O$2,IF(ISNUMBER(S275),"OK","INSUFFICIENT FUNDS")))</f>
        <v/>
      </c>
      <c r="V275">
        <v>271</v>
      </c>
      <c r="W275" s="6" t="str">
        <f>IF(V275&gt;Scenario!$B$11,"",IF(V$2&lt;&gt;"Ready",V$2,IF(AB274="OK",Z274,"INSUFFICIENT FUNDS")))</f>
        <v/>
      </c>
      <c r="X275" s="6" t="str">
        <f>IF(V275&gt;Scenario!$B$11,"",IF(V$2&lt;&gt;"Ready",V$2,IF(ISNUMBER(W275),IF(AND(V275&gt;=Scenario!$B$10,MOD(V275-Scenario!$B$10,Scenario!$B$18)=0),Scenario!$B$8,0),"INSUFFICIENT FUNDS")))</f>
        <v/>
      </c>
      <c r="Y275" s="6" t="str">
        <f>IF(V275&gt;Scenario!$B$11,"",IF(V$2&lt;&gt;"Ready",V$2,IF(ISNUMBER(W275),(W275+X275)*(N('Option A'!$E$14)+N('Option A'!$E$15)+IF(Scenario!$B$13="Gross",N('Option A'!$E$16),0))/12+((N('Option A'!$E$12)+N('Option A'!$E$13))/12+IF(AND(V275&gt;=Scenario!$B$10,MOD(V275-Scenario!$B$10,Scenario!$B$18)=0),0*0+0,0)+IF(V275=1,0*0+0,0)+IF(V275=Scenario!$B$11,0,0)),"INSUFFICIENT FUNDS")))</f>
        <v/>
      </c>
      <c r="Z275" s="6" t="str">
        <f>IF(V275&gt;Scenario!$B$11,"",IF(V$2&lt;&gt;"Ready",V$2,IF(ISNUMBER(W275),IF((W275+X275)*(1+Scenario!$B$12/12)-Y275&lt;0,"INSUFFICIENT FUNDS",(W275+X275)*(1+Scenario!$B$12/12)-Y275),"INSUFFICIENT FUNDS")))</f>
        <v/>
      </c>
      <c r="AA275" s="6" t="str">
        <f>IF(V275&gt;Scenario!$B$11,"",IF(V$2&lt;&gt;"Ready",V$2,IF(ISNUMBER(Z275),AA274+Y275,"INSUFFICIENT FUNDS")))</f>
        <v/>
      </c>
      <c r="AB275" t="str">
        <f>IF(V275&gt;Scenario!$B$11,"",IF(V$2&lt;&gt;"Ready",V$2,IF(ISNUMBER(Z275),"OK","INSUFFICIENT FUNDS")))</f>
        <v/>
      </c>
      <c r="AC275">
        <v>271</v>
      </c>
      <c r="AD275" s="6" t="str">
        <f>IF(AC275&gt;Scenario!$B$11,"",IF(AC$2&lt;&gt;"Ready",AC$2,IF(AI274="OK",AG274,"INSUFFICIENT FUNDS")))</f>
        <v/>
      </c>
      <c r="AE275" s="6" t="str">
        <f>IF(AC275&gt;Scenario!$B$11,"",IF(AC$2&lt;&gt;"Ready",AC$2,IF(ISNUMBER(AD275),IF(AND(AC275&gt;=Scenario!$B$10,MOD(AC275-Scenario!$B$10,Scenario!$B$18)=0),Scenario!$B$8,0),"INSUFFICIENT FUNDS")))</f>
        <v/>
      </c>
      <c r="AF275" s="6" t="str">
        <f>IF(AC275&gt;Scenario!$B$11,"",IF(AC$2&lt;&gt;"Ready",AC$2,IF(ISNUMBER(AD275),(AD275+AE275)*(N('Option A'!$E$14)+N('Option A'!$E$15)+IF(Scenario!$B$13="Gross",0,0))/12+((N('Option A'!$E$12)+N('Option A'!$E$13))/12+IF(AND(AC275&gt;=Scenario!$B$10,MOD(AC275-Scenario!$B$10,Scenario!$B$18)=0),N('Option A'!$E$17)*N('Option A'!$E$18)+N('Option A'!$E$20),0)+IF(AC275=1,N('Option A'!$E$17)*N('Option A'!$E$19)+N('Option A'!$E$21),0)+IF(AC275=Scenario!$B$11,N('Option A'!$E$22),0)),"INSUFFICIENT FUNDS")))</f>
        <v/>
      </c>
      <c r="AG275" s="6" t="str">
        <f>IF(AC275&gt;Scenario!$B$11,"",IF(AC$2&lt;&gt;"Ready",AC$2,IF(ISNUMBER(AD275),IF((AD275+AE275)*(1+Scenario!$B$12/12)-AF275&lt;0,"INSUFFICIENT FUNDS",(AD275+AE275)*(1+Scenario!$B$12/12)-AF275),"INSUFFICIENT FUNDS")))</f>
        <v/>
      </c>
      <c r="AH275" s="6" t="str">
        <f>IF(AC275&gt;Scenario!$B$11,"",IF(AC$2&lt;&gt;"Ready",AC$2,IF(ISNUMBER(AG275),AH274+AF275,"INSUFFICIENT FUNDS")))</f>
        <v/>
      </c>
      <c r="AI275" t="str">
        <f>IF(AC275&gt;Scenario!$B$11,"",IF(AC$2&lt;&gt;"Ready",AC$2,IF(ISNUMBER(AG275),"OK","INSUFFICIENT FUNDS")))</f>
        <v/>
      </c>
      <c r="AJ275">
        <v>271</v>
      </c>
      <c r="AK275" s="6" t="str">
        <f>IF(AJ275&gt;Scenario!$B$11,"",IF(AJ$2&lt;&gt;"Ready",AJ$2,IF(AP274="OK",AN274,"INSUFFICIENT FUNDS")))</f>
        <v/>
      </c>
      <c r="AL275" s="6" t="str">
        <f>IF(AJ275&gt;Scenario!$B$11,"",IF(AJ$2&lt;&gt;"Ready",AJ$2,IF(ISNUMBER(AK275),IF(AND(AJ275&gt;=Scenario!$B$10,MOD(AJ275-Scenario!$B$10,Scenario!$B$18)=0),Scenario!$B$8,0),"INSUFFICIENT FUNDS")))</f>
        <v/>
      </c>
      <c r="AM275" s="6" t="str">
        <f>IF(AJ275&gt;Scenario!$B$11,"",IF(AJ$2&lt;&gt;"Ready",AJ$2,IF(ISNUMBER(AK275),(AK275+AL275)*(0+0+IF(Scenario!$B$13="Gross",0,0))/12+((0+0)/12+IF(AND(AJ275&gt;=Scenario!$B$10,MOD(AJ275-Scenario!$B$10,Scenario!$B$18)=0),0*0+0,0)+IF(AJ275=1,0*0+0,0)+IF(AJ275=Scenario!$B$11,0,0)),"INSUFFICIENT FUNDS")))</f>
        <v/>
      </c>
      <c r="AN275" s="6" t="str">
        <f>IF(AJ275&gt;Scenario!$B$11,"",IF(AJ$2&lt;&gt;"Ready",AJ$2,IF(ISNUMBER(AK275),IF((AK275+AL275)*(1+Scenario!$B$12/12)-AM275&lt;0,"INSUFFICIENT FUNDS",(AK275+AL275)*(1+Scenario!$B$12/12)-AM275),"INSUFFICIENT FUNDS")))</f>
        <v/>
      </c>
      <c r="AO275" s="6" t="str">
        <f>IF(AJ275&gt;Scenario!$B$11,"",IF(AJ$2&lt;&gt;"Ready",AJ$2,IF(ISNUMBER(AN275),AO274+AM275,"INSUFFICIENT FUNDS")))</f>
        <v/>
      </c>
      <c r="AP275" t="str">
        <f>IF(AJ275&gt;Scenario!$B$11,"",IF(AJ$2&lt;&gt;"Ready",AJ$2,IF(ISNUMBER(AN275),"OK","INSUFFICIENT FUNDS")))</f>
        <v/>
      </c>
    </row>
    <row r="276" spans="1:42" ht="32.1" customHeight="1" x14ac:dyDescent="0.2">
      <c r="A276">
        <v>272</v>
      </c>
      <c r="B276" s="6" t="str">
        <f>IF(A276&gt;Scenario!$B$11,"",IF(A$2&lt;&gt;"Ready",A$2,IF(G275="OK",E275,"INSUFFICIENT FUNDS")))</f>
        <v/>
      </c>
      <c r="C276" s="6" t="str">
        <f>IF(A276&gt;Scenario!$B$11,"",IF(A$2&lt;&gt;"Ready",A$2,IF(ISNUMBER(B276),IF(AND(A276&gt;=Scenario!$B$10,MOD(A276-Scenario!$B$10,Scenario!$B$18)=0),Scenario!$B$8,0),"INSUFFICIENT FUNDS")))</f>
        <v/>
      </c>
      <c r="D276" s="6" t="str">
        <f>IF(A276&gt;Scenario!$B$11,"",IF(A$2&lt;&gt;"Ready",A$2,IF(ISNUMBER(B276),(B276+C276)*(N('Option A'!$E$14)+N('Option A'!$E$15)+IF(Scenario!$B$13="Gross",N('Option A'!$E$16),0))/12+((N('Option A'!$E$12)+N('Option A'!$E$13))/12+IF(AND(A276&gt;=Scenario!$B$10,MOD(A276-Scenario!$B$10,Scenario!$B$18)=0),N('Option A'!$E$17)*N('Option A'!$E$18)+N('Option A'!$E$20),0)+IF(A276=1,N('Option A'!$E$17)*N('Option A'!$E$19)+N('Option A'!$E$21),0)+IF(A276=Scenario!$B$11,N('Option A'!$E$22),0)),"INSUFFICIENT FUNDS")))</f>
        <v/>
      </c>
      <c r="E276" s="6" t="str">
        <f>IF(A276&gt;Scenario!$B$11,"",IF(A$2&lt;&gt;"Ready",A$2,IF(ISNUMBER(B276),IF((B276+C276)*(1+Scenario!$B$12/12)-D276&lt;0,"INSUFFICIENT FUNDS",(B276+C276)*(1+Scenario!$B$12/12)-D276),"INSUFFICIENT FUNDS")))</f>
        <v/>
      </c>
      <c r="F276" s="6" t="str">
        <f>IF(A276&gt;Scenario!$B$11,"",IF(A$2&lt;&gt;"Ready",A$2,IF(ISNUMBER(E276),F275+D276,"INSUFFICIENT FUNDS")))</f>
        <v/>
      </c>
      <c r="G276" t="str">
        <f>IF(A276&gt;Scenario!$B$11,"",IF(A$2&lt;&gt;"Ready",A$2,IF(ISNUMBER(E276),"OK","INSUFFICIENT FUNDS")))</f>
        <v/>
      </c>
      <c r="H276">
        <v>272</v>
      </c>
      <c r="I276" s="6" t="str">
        <f>IF(H276&gt;Scenario!$B$11,"",IF(H$2&lt;&gt;"Ready",H$2,IF(N275="OK",L275,"INSUFFICIENT FUNDS")))</f>
        <v/>
      </c>
      <c r="J276" s="6" t="str">
        <f>IF(H276&gt;Scenario!$B$11,"",IF(H$2&lt;&gt;"Ready",H$2,IF(ISNUMBER(I276),IF(AND(H276&gt;=Scenario!$B$10,MOD(H276-Scenario!$B$10,Scenario!$B$18)=0),Scenario!$B$8,0),"INSUFFICIENT FUNDS")))</f>
        <v/>
      </c>
      <c r="K276" s="6" t="str">
        <f>IF(H276&gt;Scenario!$B$11,"",IF(H$2&lt;&gt;"Ready",H$2,IF(ISNUMBER(I276),(I276+J276)*(N('Option A'!$E$14)+N('Option A'!$E$15)+IF(Scenario!$B$13="Gross",N('Option A'!$E$16),0))/12+((0+0)/12+IF(AND(H276&gt;=Scenario!$B$10,MOD(H276-Scenario!$B$10,Scenario!$B$18)=0),N('Option A'!$E$17)*N('Option A'!$E$18)+N('Option A'!$E$20),0)+IF(H276=1,N('Option A'!$E$17)*N('Option A'!$E$19)+N('Option A'!$E$21),0)+IF(H276=Scenario!$B$11,N('Option A'!$E$22),0)),"INSUFFICIENT FUNDS")))</f>
        <v/>
      </c>
      <c r="L276" s="6" t="str">
        <f>IF(H276&gt;Scenario!$B$11,"",IF(H$2&lt;&gt;"Ready",H$2,IF(ISNUMBER(I276),IF((I276+J276)*(1+Scenario!$B$12/12)-K276&lt;0,"INSUFFICIENT FUNDS",(I276+J276)*(1+Scenario!$B$12/12)-K276),"INSUFFICIENT FUNDS")))</f>
        <v/>
      </c>
      <c r="M276" s="6" t="str">
        <f>IF(H276&gt;Scenario!$B$11,"",IF(H$2&lt;&gt;"Ready",H$2,IF(ISNUMBER(L276),M275+K276,"INSUFFICIENT FUNDS")))</f>
        <v/>
      </c>
      <c r="N276" t="str">
        <f>IF(H276&gt;Scenario!$B$11,"",IF(H$2&lt;&gt;"Ready",H$2,IF(ISNUMBER(L276),"OK","INSUFFICIENT FUNDS")))</f>
        <v/>
      </c>
      <c r="O276">
        <v>272</v>
      </c>
      <c r="P276" s="6" t="str">
        <f>IF(O276&gt;Scenario!$B$11,"",IF(O$2&lt;&gt;"Ready",O$2,IF(U275="OK",S275,"INSUFFICIENT FUNDS")))</f>
        <v/>
      </c>
      <c r="Q276" s="6" t="str">
        <f>IF(O276&gt;Scenario!$B$11,"",IF(O$2&lt;&gt;"Ready",O$2,IF(ISNUMBER(P276),IF(AND(O276&gt;=Scenario!$B$10,MOD(O276-Scenario!$B$10,Scenario!$B$18)=0),Scenario!$B$8,0),"INSUFFICIENT FUNDS")))</f>
        <v/>
      </c>
      <c r="R276" s="6" t="str">
        <f>IF(O276&gt;Scenario!$B$11,"",IF(O$2&lt;&gt;"Ready",O$2,IF(ISNUMBER(P276),(P276+Q276)*(0+N('Option A'!$E$15)+IF(Scenario!$B$13="Gross",N('Option A'!$E$16),0))/12+((N('Option A'!$E$12)+N('Option A'!$E$13))/12+IF(AND(O276&gt;=Scenario!$B$10,MOD(O276-Scenario!$B$10,Scenario!$B$18)=0),N('Option A'!$E$17)*N('Option A'!$E$18)+N('Option A'!$E$20),0)+IF(O276=1,N('Option A'!$E$17)*N('Option A'!$E$19)+N('Option A'!$E$21),0)+IF(O276=Scenario!$B$11,N('Option A'!$E$22),0)),"INSUFFICIENT FUNDS")))</f>
        <v/>
      </c>
      <c r="S276" s="6" t="str">
        <f>IF(O276&gt;Scenario!$B$11,"",IF(O$2&lt;&gt;"Ready",O$2,IF(ISNUMBER(P276),IF((P276+Q276)*(1+Scenario!$B$12/12)-R276&lt;0,"INSUFFICIENT FUNDS",(P276+Q276)*(1+Scenario!$B$12/12)-R276),"INSUFFICIENT FUNDS")))</f>
        <v/>
      </c>
      <c r="T276" s="6" t="str">
        <f>IF(O276&gt;Scenario!$B$11,"",IF(O$2&lt;&gt;"Ready",O$2,IF(ISNUMBER(S276),T275+R276,"INSUFFICIENT FUNDS")))</f>
        <v/>
      </c>
      <c r="U276" t="str">
        <f>IF(O276&gt;Scenario!$B$11,"",IF(O$2&lt;&gt;"Ready",O$2,IF(ISNUMBER(S276),"OK","INSUFFICIENT FUNDS")))</f>
        <v/>
      </c>
      <c r="V276">
        <v>272</v>
      </c>
      <c r="W276" s="6" t="str">
        <f>IF(V276&gt;Scenario!$B$11,"",IF(V$2&lt;&gt;"Ready",V$2,IF(AB275="OK",Z275,"INSUFFICIENT FUNDS")))</f>
        <v/>
      </c>
      <c r="X276" s="6" t="str">
        <f>IF(V276&gt;Scenario!$B$11,"",IF(V$2&lt;&gt;"Ready",V$2,IF(ISNUMBER(W276),IF(AND(V276&gt;=Scenario!$B$10,MOD(V276-Scenario!$B$10,Scenario!$B$18)=0),Scenario!$B$8,0),"INSUFFICIENT FUNDS")))</f>
        <v/>
      </c>
      <c r="Y276" s="6" t="str">
        <f>IF(V276&gt;Scenario!$B$11,"",IF(V$2&lt;&gt;"Ready",V$2,IF(ISNUMBER(W276),(W276+X276)*(N('Option A'!$E$14)+N('Option A'!$E$15)+IF(Scenario!$B$13="Gross",N('Option A'!$E$16),0))/12+((N('Option A'!$E$12)+N('Option A'!$E$13))/12+IF(AND(V276&gt;=Scenario!$B$10,MOD(V276-Scenario!$B$10,Scenario!$B$18)=0),0*0+0,0)+IF(V276=1,0*0+0,0)+IF(V276=Scenario!$B$11,0,0)),"INSUFFICIENT FUNDS")))</f>
        <v/>
      </c>
      <c r="Z276" s="6" t="str">
        <f>IF(V276&gt;Scenario!$B$11,"",IF(V$2&lt;&gt;"Ready",V$2,IF(ISNUMBER(W276),IF((W276+X276)*(1+Scenario!$B$12/12)-Y276&lt;0,"INSUFFICIENT FUNDS",(W276+X276)*(1+Scenario!$B$12/12)-Y276),"INSUFFICIENT FUNDS")))</f>
        <v/>
      </c>
      <c r="AA276" s="6" t="str">
        <f>IF(V276&gt;Scenario!$B$11,"",IF(V$2&lt;&gt;"Ready",V$2,IF(ISNUMBER(Z276),AA275+Y276,"INSUFFICIENT FUNDS")))</f>
        <v/>
      </c>
      <c r="AB276" t="str">
        <f>IF(V276&gt;Scenario!$B$11,"",IF(V$2&lt;&gt;"Ready",V$2,IF(ISNUMBER(Z276),"OK","INSUFFICIENT FUNDS")))</f>
        <v/>
      </c>
      <c r="AC276">
        <v>272</v>
      </c>
      <c r="AD276" s="6" t="str">
        <f>IF(AC276&gt;Scenario!$B$11,"",IF(AC$2&lt;&gt;"Ready",AC$2,IF(AI275="OK",AG275,"INSUFFICIENT FUNDS")))</f>
        <v/>
      </c>
      <c r="AE276" s="6" t="str">
        <f>IF(AC276&gt;Scenario!$B$11,"",IF(AC$2&lt;&gt;"Ready",AC$2,IF(ISNUMBER(AD276),IF(AND(AC276&gt;=Scenario!$B$10,MOD(AC276-Scenario!$B$10,Scenario!$B$18)=0),Scenario!$B$8,0),"INSUFFICIENT FUNDS")))</f>
        <v/>
      </c>
      <c r="AF276" s="6" t="str">
        <f>IF(AC276&gt;Scenario!$B$11,"",IF(AC$2&lt;&gt;"Ready",AC$2,IF(ISNUMBER(AD276),(AD276+AE276)*(N('Option A'!$E$14)+N('Option A'!$E$15)+IF(Scenario!$B$13="Gross",0,0))/12+((N('Option A'!$E$12)+N('Option A'!$E$13))/12+IF(AND(AC276&gt;=Scenario!$B$10,MOD(AC276-Scenario!$B$10,Scenario!$B$18)=0),N('Option A'!$E$17)*N('Option A'!$E$18)+N('Option A'!$E$20),0)+IF(AC276=1,N('Option A'!$E$17)*N('Option A'!$E$19)+N('Option A'!$E$21),0)+IF(AC276=Scenario!$B$11,N('Option A'!$E$22),0)),"INSUFFICIENT FUNDS")))</f>
        <v/>
      </c>
      <c r="AG276" s="6" t="str">
        <f>IF(AC276&gt;Scenario!$B$11,"",IF(AC$2&lt;&gt;"Ready",AC$2,IF(ISNUMBER(AD276),IF((AD276+AE276)*(1+Scenario!$B$12/12)-AF276&lt;0,"INSUFFICIENT FUNDS",(AD276+AE276)*(1+Scenario!$B$12/12)-AF276),"INSUFFICIENT FUNDS")))</f>
        <v/>
      </c>
      <c r="AH276" s="6" t="str">
        <f>IF(AC276&gt;Scenario!$B$11,"",IF(AC$2&lt;&gt;"Ready",AC$2,IF(ISNUMBER(AG276),AH275+AF276,"INSUFFICIENT FUNDS")))</f>
        <v/>
      </c>
      <c r="AI276" t="str">
        <f>IF(AC276&gt;Scenario!$B$11,"",IF(AC$2&lt;&gt;"Ready",AC$2,IF(ISNUMBER(AG276),"OK","INSUFFICIENT FUNDS")))</f>
        <v/>
      </c>
      <c r="AJ276">
        <v>272</v>
      </c>
      <c r="AK276" s="6" t="str">
        <f>IF(AJ276&gt;Scenario!$B$11,"",IF(AJ$2&lt;&gt;"Ready",AJ$2,IF(AP275="OK",AN275,"INSUFFICIENT FUNDS")))</f>
        <v/>
      </c>
      <c r="AL276" s="6" t="str">
        <f>IF(AJ276&gt;Scenario!$B$11,"",IF(AJ$2&lt;&gt;"Ready",AJ$2,IF(ISNUMBER(AK276),IF(AND(AJ276&gt;=Scenario!$B$10,MOD(AJ276-Scenario!$B$10,Scenario!$B$18)=0),Scenario!$B$8,0),"INSUFFICIENT FUNDS")))</f>
        <v/>
      </c>
      <c r="AM276" s="6" t="str">
        <f>IF(AJ276&gt;Scenario!$B$11,"",IF(AJ$2&lt;&gt;"Ready",AJ$2,IF(ISNUMBER(AK276),(AK276+AL276)*(0+0+IF(Scenario!$B$13="Gross",0,0))/12+((0+0)/12+IF(AND(AJ276&gt;=Scenario!$B$10,MOD(AJ276-Scenario!$B$10,Scenario!$B$18)=0),0*0+0,0)+IF(AJ276=1,0*0+0,0)+IF(AJ276=Scenario!$B$11,0,0)),"INSUFFICIENT FUNDS")))</f>
        <v/>
      </c>
      <c r="AN276" s="6" t="str">
        <f>IF(AJ276&gt;Scenario!$B$11,"",IF(AJ$2&lt;&gt;"Ready",AJ$2,IF(ISNUMBER(AK276),IF((AK276+AL276)*(1+Scenario!$B$12/12)-AM276&lt;0,"INSUFFICIENT FUNDS",(AK276+AL276)*(1+Scenario!$B$12/12)-AM276),"INSUFFICIENT FUNDS")))</f>
        <v/>
      </c>
      <c r="AO276" s="6" t="str">
        <f>IF(AJ276&gt;Scenario!$B$11,"",IF(AJ$2&lt;&gt;"Ready",AJ$2,IF(ISNUMBER(AN276),AO275+AM276,"INSUFFICIENT FUNDS")))</f>
        <v/>
      </c>
      <c r="AP276" t="str">
        <f>IF(AJ276&gt;Scenario!$B$11,"",IF(AJ$2&lt;&gt;"Ready",AJ$2,IF(ISNUMBER(AN276),"OK","INSUFFICIENT FUNDS")))</f>
        <v/>
      </c>
    </row>
    <row r="277" spans="1:42" ht="32.1" customHeight="1" x14ac:dyDescent="0.2">
      <c r="A277">
        <v>273</v>
      </c>
      <c r="B277" s="6" t="str">
        <f>IF(A277&gt;Scenario!$B$11,"",IF(A$2&lt;&gt;"Ready",A$2,IF(G276="OK",E276,"INSUFFICIENT FUNDS")))</f>
        <v/>
      </c>
      <c r="C277" s="6" t="str">
        <f>IF(A277&gt;Scenario!$B$11,"",IF(A$2&lt;&gt;"Ready",A$2,IF(ISNUMBER(B277),IF(AND(A277&gt;=Scenario!$B$10,MOD(A277-Scenario!$B$10,Scenario!$B$18)=0),Scenario!$B$8,0),"INSUFFICIENT FUNDS")))</f>
        <v/>
      </c>
      <c r="D277" s="6" t="str">
        <f>IF(A277&gt;Scenario!$B$11,"",IF(A$2&lt;&gt;"Ready",A$2,IF(ISNUMBER(B277),(B277+C277)*(N('Option A'!$E$14)+N('Option A'!$E$15)+IF(Scenario!$B$13="Gross",N('Option A'!$E$16),0))/12+((N('Option A'!$E$12)+N('Option A'!$E$13))/12+IF(AND(A277&gt;=Scenario!$B$10,MOD(A277-Scenario!$B$10,Scenario!$B$18)=0),N('Option A'!$E$17)*N('Option A'!$E$18)+N('Option A'!$E$20),0)+IF(A277=1,N('Option A'!$E$17)*N('Option A'!$E$19)+N('Option A'!$E$21),0)+IF(A277=Scenario!$B$11,N('Option A'!$E$22),0)),"INSUFFICIENT FUNDS")))</f>
        <v/>
      </c>
      <c r="E277" s="6" t="str">
        <f>IF(A277&gt;Scenario!$B$11,"",IF(A$2&lt;&gt;"Ready",A$2,IF(ISNUMBER(B277),IF((B277+C277)*(1+Scenario!$B$12/12)-D277&lt;0,"INSUFFICIENT FUNDS",(B277+C277)*(1+Scenario!$B$12/12)-D277),"INSUFFICIENT FUNDS")))</f>
        <v/>
      </c>
      <c r="F277" s="6" t="str">
        <f>IF(A277&gt;Scenario!$B$11,"",IF(A$2&lt;&gt;"Ready",A$2,IF(ISNUMBER(E277),F276+D277,"INSUFFICIENT FUNDS")))</f>
        <v/>
      </c>
      <c r="G277" t="str">
        <f>IF(A277&gt;Scenario!$B$11,"",IF(A$2&lt;&gt;"Ready",A$2,IF(ISNUMBER(E277),"OK","INSUFFICIENT FUNDS")))</f>
        <v/>
      </c>
      <c r="H277">
        <v>273</v>
      </c>
      <c r="I277" s="6" t="str">
        <f>IF(H277&gt;Scenario!$B$11,"",IF(H$2&lt;&gt;"Ready",H$2,IF(N276="OK",L276,"INSUFFICIENT FUNDS")))</f>
        <v/>
      </c>
      <c r="J277" s="6" t="str">
        <f>IF(H277&gt;Scenario!$B$11,"",IF(H$2&lt;&gt;"Ready",H$2,IF(ISNUMBER(I277),IF(AND(H277&gt;=Scenario!$B$10,MOD(H277-Scenario!$B$10,Scenario!$B$18)=0),Scenario!$B$8,0),"INSUFFICIENT FUNDS")))</f>
        <v/>
      </c>
      <c r="K277" s="6" t="str">
        <f>IF(H277&gt;Scenario!$B$11,"",IF(H$2&lt;&gt;"Ready",H$2,IF(ISNUMBER(I277),(I277+J277)*(N('Option A'!$E$14)+N('Option A'!$E$15)+IF(Scenario!$B$13="Gross",N('Option A'!$E$16),0))/12+((0+0)/12+IF(AND(H277&gt;=Scenario!$B$10,MOD(H277-Scenario!$B$10,Scenario!$B$18)=0),N('Option A'!$E$17)*N('Option A'!$E$18)+N('Option A'!$E$20),0)+IF(H277=1,N('Option A'!$E$17)*N('Option A'!$E$19)+N('Option A'!$E$21),0)+IF(H277=Scenario!$B$11,N('Option A'!$E$22),0)),"INSUFFICIENT FUNDS")))</f>
        <v/>
      </c>
      <c r="L277" s="6" t="str">
        <f>IF(H277&gt;Scenario!$B$11,"",IF(H$2&lt;&gt;"Ready",H$2,IF(ISNUMBER(I277),IF((I277+J277)*(1+Scenario!$B$12/12)-K277&lt;0,"INSUFFICIENT FUNDS",(I277+J277)*(1+Scenario!$B$12/12)-K277),"INSUFFICIENT FUNDS")))</f>
        <v/>
      </c>
      <c r="M277" s="6" t="str">
        <f>IF(H277&gt;Scenario!$B$11,"",IF(H$2&lt;&gt;"Ready",H$2,IF(ISNUMBER(L277),M276+K277,"INSUFFICIENT FUNDS")))</f>
        <v/>
      </c>
      <c r="N277" t="str">
        <f>IF(H277&gt;Scenario!$B$11,"",IF(H$2&lt;&gt;"Ready",H$2,IF(ISNUMBER(L277),"OK","INSUFFICIENT FUNDS")))</f>
        <v/>
      </c>
      <c r="O277">
        <v>273</v>
      </c>
      <c r="P277" s="6" t="str">
        <f>IF(O277&gt;Scenario!$B$11,"",IF(O$2&lt;&gt;"Ready",O$2,IF(U276="OK",S276,"INSUFFICIENT FUNDS")))</f>
        <v/>
      </c>
      <c r="Q277" s="6" t="str">
        <f>IF(O277&gt;Scenario!$B$11,"",IF(O$2&lt;&gt;"Ready",O$2,IF(ISNUMBER(P277),IF(AND(O277&gt;=Scenario!$B$10,MOD(O277-Scenario!$B$10,Scenario!$B$18)=0),Scenario!$B$8,0),"INSUFFICIENT FUNDS")))</f>
        <v/>
      </c>
      <c r="R277" s="6" t="str">
        <f>IF(O277&gt;Scenario!$B$11,"",IF(O$2&lt;&gt;"Ready",O$2,IF(ISNUMBER(P277),(P277+Q277)*(0+N('Option A'!$E$15)+IF(Scenario!$B$13="Gross",N('Option A'!$E$16),0))/12+((N('Option A'!$E$12)+N('Option A'!$E$13))/12+IF(AND(O277&gt;=Scenario!$B$10,MOD(O277-Scenario!$B$10,Scenario!$B$18)=0),N('Option A'!$E$17)*N('Option A'!$E$18)+N('Option A'!$E$20),0)+IF(O277=1,N('Option A'!$E$17)*N('Option A'!$E$19)+N('Option A'!$E$21),0)+IF(O277=Scenario!$B$11,N('Option A'!$E$22),0)),"INSUFFICIENT FUNDS")))</f>
        <v/>
      </c>
      <c r="S277" s="6" t="str">
        <f>IF(O277&gt;Scenario!$B$11,"",IF(O$2&lt;&gt;"Ready",O$2,IF(ISNUMBER(P277),IF((P277+Q277)*(1+Scenario!$B$12/12)-R277&lt;0,"INSUFFICIENT FUNDS",(P277+Q277)*(1+Scenario!$B$12/12)-R277),"INSUFFICIENT FUNDS")))</f>
        <v/>
      </c>
      <c r="T277" s="6" t="str">
        <f>IF(O277&gt;Scenario!$B$11,"",IF(O$2&lt;&gt;"Ready",O$2,IF(ISNUMBER(S277),T276+R277,"INSUFFICIENT FUNDS")))</f>
        <v/>
      </c>
      <c r="U277" t="str">
        <f>IF(O277&gt;Scenario!$B$11,"",IF(O$2&lt;&gt;"Ready",O$2,IF(ISNUMBER(S277),"OK","INSUFFICIENT FUNDS")))</f>
        <v/>
      </c>
      <c r="V277">
        <v>273</v>
      </c>
      <c r="W277" s="6" t="str">
        <f>IF(V277&gt;Scenario!$B$11,"",IF(V$2&lt;&gt;"Ready",V$2,IF(AB276="OK",Z276,"INSUFFICIENT FUNDS")))</f>
        <v/>
      </c>
      <c r="X277" s="6" t="str">
        <f>IF(V277&gt;Scenario!$B$11,"",IF(V$2&lt;&gt;"Ready",V$2,IF(ISNUMBER(W277),IF(AND(V277&gt;=Scenario!$B$10,MOD(V277-Scenario!$B$10,Scenario!$B$18)=0),Scenario!$B$8,0),"INSUFFICIENT FUNDS")))</f>
        <v/>
      </c>
      <c r="Y277" s="6" t="str">
        <f>IF(V277&gt;Scenario!$B$11,"",IF(V$2&lt;&gt;"Ready",V$2,IF(ISNUMBER(W277),(W277+X277)*(N('Option A'!$E$14)+N('Option A'!$E$15)+IF(Scenario!$B$13="Gross",N('Option A'!$E$16),0))/12+((N('Option A'!$E$12)+N('Option A'!$E$13))/12+IF(AND(V277&gt;=Scenario!$B$10,MOD(V277-Scenario!$B$10,Scenario!$B$18)=0),0*0+0,0)+IF(V277=1,0*0+0,0)+IF(V277=Scenario!$B$11,0,0)),"INSUFFICIENT FUNDS")))</f>
        <v/>
      </c>
      <c r="Z277" s="6" t="str">
        <f>IF(V277&gt;Scenario!$B$11,"",IF(V$2&lt;&gt;"Ready",V$2,IF(ISNUMBER(W277),IF((W277+X277)*(1+Scenario!$B$12/12)-Y277&lt;0,"INSUFFICIENT FUNDS",(W277+X277)*(1+Scenario!$B$12/12)-Y277),"INSUFFICIENT FUNDS")))</f>
        <v/>
      </c>
      <c r="AA277" s="6" t="str">
        <f>IF(V277&gt;Scenario!$B$11,"",IF(V$2&lt;&gt;"Ready",V$2,IF(ISNUMBER(Z277),AA276+Y277,"INSUFFICIENT FUNDS")))</f>
        <v/>
      </c>
      <c r="AB277" t="str">
        <f>IF(V277&gt;Scenario!$B$11,"",IF(V$2&lt;&gt;"Ready",V$2,IF(ISNUMBER(Z277),"OK","INSUFFICIENT FUNDS")))</f>
        <v/>
      </c>
      <c r="AC277">
        <v>273</v>
      </c>
      <c r="AD277" s="6" t="str">
        <f>IF(AC277&gt;Scenario!$B$11,"",IF(AC$2&lt;&gt;"Ready",AC$2,IF(AI276="OK",AG276,"INSUFFICIENT FUNDS")))</f>
        <v/>
      </c>
      <c r="AE277" s="6" t="str">
        <f>IF(AC277&gt;Scenario!$B$11,"",IF(AC$2&lt;&gt;"Ready",AC$2,IF(ISNUMBER(AD277),IF(AND(AC277&gt;=Scenario!$B$10,MOD(AC277-Scenario!$B$10,Scenario!$B$18)=0),Scenario!$B$8,0),"INSUFFICIENT FUNDS")))</f>
        <v/>
      </c>
      <c r="AF277" s="6" t="str">
        <f>IF(AC277&gt;Scenario!$B$11,"",IF(AC$2&lt;&gt;"Ready",AC$2,IF(ISNUMBER(AD277),(AD277+AE277)*(N('Option A'!$E$14)+N('Option A'!$E$15)+IF(Scenario!$B$13="Gross",0,0))/12+((N('Option A'!$E$12)+N('Option A'!$E$13))/12+IF(AND(AC277&gt;=Scenario!$B$10,MOD(AC277-Scenario!$B$10,Scenario!$B$18)=0),N('Option A'!$E$17)*N('Option A'!$E$18)+N('Option A'!$E$20),0)+IF(AC277=1,N('Option A'!$E$17)*N('Option A'!$E$19)+N('Option A'!$E$21),0)+IF(AC277=Scenario!$B$11,N('Option A'!$E$22),0)),"INSUFFICIENT FUNDS")))</f>
        <v/>
      </c>
      <c r="AG277" s="6" t="str">
        <f>IF(AC277&gt;Scenario!$B$11,"",IF(AC$2&lt;&gt;"Ready",AC$2,IF(ISNUMBER(AD277),IF((AD277+AE277)*(1+Scenario!$B$12/12)-AF277&lt;0,"INSUFFICIENT FUNDS",(AD277+AE277)*(1+Scenario!$B$12/12)-AF277),"INSUFFICIENT FUNDS")))</f>
        <v/>
      </c>
      <c r="AH277" s="6" t="str">
        <f>IF(AC277&gt;Scenario!$B$11,"",IF(AC$2&lt;&gt;"Ready",AC$2,IF(ISNUMBER(AG277),AH276+AF277,"INSUFFICIENT FUNDS")))</f>
        <v/>
      </c>
      <c r="AI277" t="str">
        <f>IF(AC277&gt;Scenario!$B$11,"",IF(AC$2&lt;&gt;"Ready",AC$2,IF(ISNUMBER(AG277),"OK","INSUFFICIENT FUNDS")))</f>
        <v/>
      </c>
      <c r="AJ277">
        <v>273</v>
      </c>
      <c r="AK277" s="6" t="str">
        <f>IF(AJ277&gt;Scenario!$B$11,"",IF(AJ$2&lt;&gt;"Ready",AJ$2,IF(AP276="OK",AN276,"INSUFFICIENT FUNDS")))</f>
        <v/>
      </c>
      <c r="AL277" s="6" t="str">
        <f>IF(AJ277&gt;Scenario!$B$11,"",IF(AJ$2&lt;&gt;"Ready",AJ$2,IF(ISNUMBER(AK277),IF(AND(AJ277&gt;=Scenario!$B$10,MOD(AJ277-Scenario!$B$10,Scenario!$B$18)=0),Scenario!$B$8,0),"INSUFFICIENT FUNDS")))</f>
        <v/>
      </c>
      <c r="AM277" s="6" t="str">
        <f>IF(AJ277&gt;Scenario!$B$11,"",IF(AJ$2&lt;&gt;"Ready",AJ$2,IF(ISNUMBER(AK277),(AK277+AL277)*(0+0+IF(Scenario!$B$13="Gross",0,0))/12+((0+0)/12+IF(AND(AJ277&gt;=Scenario!$B$10,MOD(AJ277-Scenario!$B$10,Scenario!$B$18)=0),0*0+0,0)+IF(AJ277=1,0*0+0,0)+IF(AJ277=Scenario!$B$11,0,0)),"INSUFFICIENT FUNDS")))</f>
        <v/>
      </c>
      <c r="AN277" s="6" t="str">
        <f>IF(AJ277&gt;Scenario!$B$11,"",IF(AJ$2&lt;&gt;"Ready",AJ$2,IF(ISNUMBER(AK277),IF((AK277+AL277)*(1+Scenario!$B$12/12)-AM277&lt;0,"INSUFFICIENT FUNDS",(AK277+AL277)*(1+Scenario!$B$12/12)-AM277),"INSUFFICIENT FUNDS")))</f>
        <v/>
      </c>
      <c r="AO277" s="6" t="str">
        <f>IF(AJ277&gt;Scenario!$B$11,"",IF(AJ$2&lt;&gt;"Ready",AJ$2,IF(ISNUMBER(AN277),AO276+AM277,"INSUFFICIENT FUNDS")))</f>
        <v/>
      </c>
      <c r="AP277" t="str">
        <f>IF(AJ277&gt;Scenario!$B$11,"",IF(AJ$2&lt;&gt;"Ready",AJ$2,IF(ISNUMBER(AN277),"OK","INSUFFICIENT FUNDS")))</f>
        <v/>
      </c>
    </row>
    <row r="278" spans="1:42" ht="32.1" customHeight="1" x14ac:dyDescent="0.2">
      <c r="A278">
        <v>274</v>
      </c>
      <c r="B278" s="6" t="str">
        <f>IF(A278&gt;Scenario!$B$11,"",IF(A$2&lt;&gt;"Ready",A$2,IF(G277="OK",E277,"INSUFFICIENT FUNDS")))</f>
        <v/>
      </c>
      <c r="C278" s="6" t="str">
        <f>IF(A278&gt;Scenario!$B$11,"",IF(A$2&lt;&gt;"Ready",A$2,IF(ISNUMBER(B278),IF(AND(A278&gt;=Scenario!$B$10,MOD(A278-Scenario!$B$10,Scenario!$B$18)=0),Scenario!$B$8,0),"INSUFFICIENT FUNDS")))</f>
        <v/>
      </c>
      <c r="D278" s="6" t="str">
        <f>IF(A278&gt;Scenario!$B$11,"",IF(A$2&lt;&gt;"Ready",A$2,IF(ISNUMBER(B278),(B278+C278)*(N('Option A'!$E$14)+N('Option A'!$E$15)+IF(Scenario!$B$13="Gross",N('Option A'!$E$16),0))/12+((N('Option A'!$E$12)+N('Option A'!$E$13))/12+IF(AND(A278&gt;=Scenario!$B$10,MOD(A278-Scenario!$B$10,Scenario!$B$18)=0),N('Option A'!$E$17)*N('Option A'!$E$18)+N('Option A'!$E$20),0)+IF(A278=1,N('Option A'!$E$17)*N('Option A'!$E$19)+N('Option A'!$E$21),0)+IF(A278=Scenario!$B$11,N('Option A'!$E$22),0)),"INSUFFICIENT FUNDS")))</f>
        <v/>
      </c>
      <c r="E278" s="6" t="str">
        <f>IF(A278&gt;Scenario!$B$11,"",IF(A$2&lt;&gt;"Ready",A$2,IF(ISNUMBER(B278),IF((B278+C278)*(1+Scenario!$B$12/12)-D278&lt;0,"INSUFFICIENT FUNDS",(B278+C278)*(1+Scenario!$B$12/12)-D278),"INSUFFICIENT FUNDS")))</f>
        <v/>
      </c>
      <c r="F278" s="6" t="str">
        <f>IF(A278&gt;Scenario!$B$11,"",IF(A$2&lt;&gt;"Ready",A$2,IF(ISNUMBER(E278),F277+D278,"INSUFFICIENT FUNDS")))</f>
        <v/>
      </c>
      <c r="G278" t="str">
        <f>IF(A278&gt;Scenario!$B$11,"",IF(A$2&lt;&gt;"Ready",A$2,IF(ISNUMBER(E278),"OK","INSUFFICIENT FUNDS")))</f>
        <v/>
      </c>
      <c r="H278">
        <v>274</v>
      </c>
      <c r="I278" s="6" t="str">
        <f>IF(H278&gt;Scenario!$B$11,"",IF(H$2&lt;&gt;"Ready",H$2,IF(N277="OK",L277,"INSUFFICIENT FUNDS")))</f>
        <v/>
      </c>
      <c r="J278" s="6" t="str">
        <f>IF(H278&gt;Scenario!$B$11,"",IF(H$2&lt;&gt;"Ready",H$2,IF(ISNUMBER(I278),IF(AND(H278&gt;=Scenario!$B$10,MOD(H278-Scenario!$B$10,Scenario!$B$18)=0),Scenario!$B$8,0),"INSUFFICIENT FUNDS")))</f>
        <v/>
      </c>
      <c r="K278" s="6" t="str">
        <f>IF(H278&gt;Scenario!$B$11,"",IF(H$2&lt;&gt;"Ready",H$2,IF(ISNUMBER(I278),(I278+J278)*(N('Option A'!$E$14)+N('Option A'!$E$15)+IF(Scenario!$B$13="Gross",N('Option A'!$E$16),0))/12+((0+0)/12+IF(AND(H278&gt;=Scenario!$B$10,MOD(H278-Scenario!$B$10,Scenario!$B$18)=0),N('Option A'!$E$17)*N('Option A'!$E$18)+N('Option A'!$E$20),0)+IF(H278=1,N('Option A'!$E$17)*N('Option A'!$E$19)+N('Option A'!$E$21),0)+IF(H278=Scenario!$B$11,N('Option A'!$E$22),0)),"INSUFFICIENT FUNDS")))</f>
        <v/>
      </c>
      <c r="L278" s="6" t="str">
        <f>IF(H278&gt;Scenario!$B$11,"",IF(H$2&lt;&gt;"Ready",H$2,IF(ISNUMBER(I278),IF((I278+J278)*(1+Scenario!$B$12/12)-K278&lt;0,"INSUFFICIENT FUNDS",(I278+J278)*(1+Scenario!$B$12/12)-K278),"INSUFFICIENT FUNDS")))</f>
        <v/>
      </c>
      <c r="M278" s="6" t="str">
        <f>IF(H278&gt;Scenario!$B$11,"",IF(H$2&lt;&gt;"Ready",H$2,IF(ISNUMBER(L278),M277+K278,"INSUFFICIENT FUNDS")))</f>
        <v/>
      </c>
      <c r="N278" t="str">
        <f>IF(H278&gt;Scenario!$B$11,"",IF(H$2&lt;&gt;"Ready",H$2,IF(ISNUMBER(L278),"OK","INSUFFICIENT FUNDS")))</f>
        <v/>
      </c>
      <c r="O278">
        <v>274</v>
      </c>
      <c r="P278" s="6" t="str">
        <f>IF(O278&gt;Scenario!$B$11,"",IF(O$2&lt;&gt;"Ready",O$2,IF(U277="OK",S277,"INSUFFICIENT FUNDS")))</f>
        <v/>
      </c>
      <c r="Q278" s="6" t="str">
        <f>IF(O278&gt;Scenario!$B$11,"",IF(O$2&lt;&gt;"Ready",O$2,IF(ISNUMBER(P278),IF(AND(O278&gt;=Scenario!$B$10,MOD(O278-Scenario!$B$10,Scenario!$B$18)=0),Scenario!$B$8,0),"INSUFFICIENT FUNDS")))</f>
        <v/>
      </c>
      <c r="R278" s="6" t="str">
        <f>IF(O278&gt;Scenario!$B$11,"",IF(O$2&lt;&gt;"Ready",O$2,IF(ISNUMBER(P278),(P278+Q278)*(0+N('Option A'!$E$15)+IF(Scenario!$B$13="Gross",N('Option A'!$E$16),0))/12+((N('Option A'!$E$12)+N('Option A'!$E$13))/12+IF(AND(O278&gt;=Scenario!$B$10,MOD(O278-Scenario!$B$10,Scenario!$B$18)=0),N('Option A'!$E$17)*N('Option A'!$E$18)+N('Option A'!$E$20),0)+IF(O278=1,N('Option A'!$E$17)*N('Option A'!$E$19)+N('Option A'!$E$21),0)+IF(O278=Scenario!$B$11,N('Option A'!$E$22),0)),"INSUFFICIENT FUNDS")))</f>
        <v/>
      </c>
      <c r="S278" s="6" t="str">
        <f>IF(O278&gt;Scenario!$B$11,"",IF(O$2&lt;&gt;"Ready",O$2,IF(ISNUMBER(P278),IF((P278+Q278)*(1+Scenario!$B$12/12)-R278&lt;0,"INSUFFICIENT FUNDS",(P278+Q278)*(1+Scenario!$B$12/12)-R278),"INSUFFICIENT FUNDS")))</f>
        <v/>
      </c>
      <c r="T278" s="6" t="str">
        <f>IF(O278&gt;Scenario!$B$11,"",IF(O$2&lt;&gt;"Ready",O$2,IF(ISNUMBER(S278),T277+R278,"INSUFFICIENT FUNDS")))</f>
        <v/>
      </c>
      <c r="U278" t="str">
        <f>IF(O278&gt;Scenario!$B$11,"",IF(O$2&lt;&gt;"Ready",O$2,IF(ISNUMBER(S278),"OK","INSUFFICIENT FUNDS")))</f>
        <v/>
      </c>
      <c r="V278">
        <v>274</v>
      </c>
      <c r="W278" s="6" t="str">
        <f>IF(V278&gt;Scenario!$B$11,"",IF(V$2&lt;&gt;"Ready",V$2,IF(AB277="OK",Z277,"INSUFFICIENT FUNDS")))</f>
        <v/>
      </c>
      <c r="X278" s="6" t="str">
        <f>IF(V278&gt;Scenario!$B$11,"",IF(V$2&lt;&gt;"Ready",V$2,IF(ISNUMBER(W278),IF(AND(V278&gt;=Scenario!$B$10,MOD(V278-Scenario!$B$10,Scenario!$B$18)=0),Scenario!$B$8,0),"INSUFFICIENT FUNDS")))</f>
        <v/>
      </c>
      <c r="Y278" s="6" t="str">
        <f>IF(V278&gt;Scenario!$B$11,"",IF(V$2&lt;&gt;"Ready",V$2,IF(ISNUMBER(W278),(W278+X278)*(N('Option A'!$E$14)+N('Option A'!$E$15)+IF(Scenario!$B$13="Gross",N('Option A'!$E$16),0))/12+((N('Option A'!$E$12)+N('Option A'!$E$13))/12+IF(AND(V278&gt;=Scenario!$B$10,MOD(V278-Scenario!$B$10,Scenario!$B$18)=0),0*0+0,0)+IF(V278=1,0*0+0,0)+IF(V278=Scenario!$B$11,0,0)),"INSUFFICIENT FUNDS")))</f>
        <v/>
      </c>
      <c r="Z278" s="6" t="str">
        <f>IF(V278&gt;Scenario!$B$11,"",IF(V$2&lt;&gt;"Ready",V$2,IF(ISNUMBER(W278),IF((W278+X278)*(1+Scenario!$B$12/12)-Y278&lt;0,"INSUFFICIENT FUNDS",(W278+X278)*(1+Scenario!$B$12/12)-Y278),"INSUFFICIENT FUNDS")))</f>
        <v/>
      </c>
      <c r="AA278" s="6" t="str">
        <f>IF(V278&gt;Scenario!$B$11,"",IF(V$2&lt;&gt;"Ready",V$2,IF(ISNUMBER(Z278),AA277+Y278,"INSUFFICIENT FUNDS")))</f>
        <v/>
      </c>
      <c r="AB278" t="str">
        <f>IF(V278&gt;Scenario!$B$11,"",IF(V$2&lt;&gt;"Ready",V$2,IF(ISNUMBER(Z278),"OK","INSUFFICIENT FUNDS")))</f>
        <v/>
      </c>
      <c r="AC278">
        <v>274</v>
      </c>
      <c r="AD278" s="6" t="str">
        <f>IF(AC278&gt;Scenario!$B$11,"",IF(AC$2&lt;&gt;"Ready",AC$2,IF(AI277="OK",AG277,"INSUFFICIENT FUNDS")))</f>
        <v/>
      </c>
      <c r="AE278" s="6" t="str">
        <f>IF(AC278&gt;Scenario!$B$11,"",IF(AC$2&lt;&gt;"Ready",AC$2,IF(ISNUMBER(AD278),IF(AND(AC278&gt;=Scenario!$B$10,MOD(AC278-Scenario!$B$10,Scenario!$B$18)=0),Scenario!$B$8,0),"INSUFFICIENT FUNDS")))</f>
        <v/>
      </c>
      <c r="AF278" s="6" t="str">
        <f>IF(AC278&gt;Scenario!$B$11,"",IF(AC$2&lt;&gt;"Ready",AC$2,IF(ISNUMBER(AD278),(AD278+AE278)*(N('Option A'!$E$14)+N('Option A'!$E$15)+IF(Scenario!$B$13="Gross",0,0))/12+((N('Option A'!$E$12)+N('Option A'!$E$13))/12+IF(AND(AC278&gt;=Scenario!$B$10,MOD(AC278-Scenario!$B$10,Scenario!$B$18)=0),N('Option A'!$E$17)*N('Option A'!$E$18)+N('Option A'!$E$20),0)+IF(AC278=1,N('Option A'!$E$17)*N('Option A'!$E$19)+N('Option A'!$E$21),0)+IF(AC278=Scenario!$B$11,N('Option A'!$E$22),0)),"INSUFFICIENT FUNDS")))</f>
        <v/>
      </c>
      <c r="AG278" s="6" t="str">
        <f>IF(AC278&gt;Scenario!$B$11,"",IF(AC$2&lt;&gt;"Ready",AC$2,IF(ISNUMBER(AD278),IF((AD278+AE278)*(1+Scenario!$B$12/12)-AF278&lt;0,"INSUFFICIENT FUNDS",(AD278+AE278)*(1+Scenario!$B$12/12)-AF278),"INSUFFICIENT FUNDS")))</f>
        <v/>
      </c>
      <c r="AH278" s="6" t="str">
        <f>IF(AC278&gt;Scenario!$B$11,"",IF(AC$2&lt;&gt;"Ready",AC$2,IF(ISNUMBER(AG278),AH277+AF278,"INSUFFICIENT FUNDS")))</f>
        <v/>
      </c>
      <c r="AI278" t="str">
        <f>IF(AC278&gt;Scenario!$B$11,"",IF(AC$2&lt;&gt;"Ready",AC$2,IF(ISNUMBER(AG278),"OK","INSUFFICIENT FUNDS")))</f>
        <v/>
      </c>
      <c r="AJ278">
        <v>274</v>
      </c>
      <c r="AK278" s="6" t="str">
        <f>IF(AJ278&gt;Scenario!$B$11,"",IF(AJ$2&lt;&gt;"Ready",AJ$2,IF(AP277="OK",AN277,"INSUFFICIENT FUNDS")))</f>
        <v/>
      </c>
      <c r="AL278" s="6" t="str">
        <f>IF(AJ278&gt;Scenario!$B$11,"",IF(AJ$2&lt;&gt;"Ready",AJ$2,IF(ISNUMBER(AK278),IF(AND(AJ278&gt;=Scenario!$B$10,MOD(AJ278-Scenario!$B$10,Scenario!$B$18)=0),Scenario!$B$8,0),"INSUFFICIENT FUNDS")))</f>
        <v/>
      </c>
      <c r="AM278" s="6" t="str">
        <f>IF(AJ278&gt;Scenario!$B$11,"",IF(AJ$2&lt;&gt;"Ready",AJ$2,IF(ISNUMBER(AK278),(AK278+AL278)*(0+0+IF(Scenario!$B$13="Gross",0,0))/12+((0+0)/12+IF(AND(AJ278&gt;=Scenario!$B$10,MOD(AJ278-Scenario!$B$10,Scenario!$B$18)=0),0*0+0,0)+IF(AJ278=1,0*0+0,0)+IF(AJ278=Scenario!$B$11,0,0)),"INSUFFICIENT FUNDS")))</f>
        <v/>
      </c>
      <c r="AN278" s="6" t="str">
        <f>IF(AJ278&gt;Scenario!$B$11,"",IF(AJ$2&lt;&gt;"Ready",AJ$2,IF(ISNUMBER(AK278),IF((AK278+AL278)*(1+Scenario!$B$12/12)-AM278&lt;0,"INSUFFICIENT FUNDS",(AK278+AL278)*(1+Scenario!$B$12/12)-AM278),"INSUFFICIENT FUNDS")))</f>
        <v/>
      </c>
      <c r="AO278" s="6" t="str">
        <f>IF(AJ278&gt;Scenario!$B$11,"",IF(AJ$2&lt;&gt;"Ready",AJ$2,IF(ISNUMBER(AN278),AO277+AM278,"INSUFFICIENT FUNDS")))</f>
        <v/>
      </c>
      <c r="AP278" t="str">
        <f>IF(AJ278&gt;Scenario!$B$11,"",IF(AJ$2&lt;&gt;"Ready",AJ$2,IF(ISNUMBER(AN278),"OK","INSUFFICIENT FUNDS")))</f>
        <v/>
      </c>
    </row>
    <row r="279" spans="1:42" ht="32.1" customHeight="1" x14ac:dyDescent="0.2">
      <c r="A279">
        <v>275</v>
      </c>
      <c r="B279" s="6" t="str">
        <f>IF(A279&gt;Scenario!$B$11,"",IF(A$2&lt;&gt;"Ready",A$2,IF(G278="OK",E278,"INSUFFICIENT FUNDS")))</f>
        <v/>
      </c>
      <c r="C279" s="6" t="str">
        <f>IF(A279&gt;Scenario!$B$11,"",IF(A$2&lt;&gt;"Ready",A$2,IF(ISNUMBER(B279),IF(AND(A279&gt;=Scenario!$B$10,MOD(A279-Scenario!$B$10,Scenario!$B$18)=0),Scenario!$B$8,0),"INSUFFICIENT FUNDS")))</f>
        <v/>
      </c>
      <c r="D279" s="6" t="str">
        <f>IF(A279&gt;Scenario!$B$11,"",IF(A$2&lt;&gt;"Ready",A$2,IF(ISNUMBER(B279),(B279+C279)*(N('Option A'!$E$14)+N('Option A'!$E$15)+IF(Scenario!$B$13="Gross",N('Option A'!$E$16),0))/12+((N('Option A'!$E$12)+N('Option A'!$E$13))/12+IF(AND(A279&gt;=Scenario!$B$10,MOD(A279-Scenario!$B$10,Scenario!$B$18)=0),N('Option A'!$E$17)*N('Option A'!$E$18)+N('Option A'!$E$20),0)+IF(A279=1,N('Option A'!$E$17)*N('Option A'!$E$19)+N('Option A'!$E$21),0)+IF(A279=Scenario!$B$11,N('Option A'!$E$22),0)),"INSUFFICIENT FUNDS")))</f>
        <v/>
      </c>
      <c r="E279" s="6" t="str">
        <f>IF(A279&gt;Scenario!$B$11,"",IF(A$2&lt;&gt;"Ready",A$2,IF(ISNUMBER(B279),IF((B279+C279)*(1+Scenario!$B$12/12)-D279&lt;0,"INSUFFICIENT FUNDS",(B279+C279)*(1+Scenario!$B$12/12)-D279),"INSUFFICIENT FUNDS")))</f>
        <v/>
      </c>
      <c r="F279" s="6" t="str">
        <f>IF(A279&gt;Scenario!$B$11,"",IF(A$2&lt;&gt;"Ready",A$2,IF(ISNUMBER(E279),F278+D279,"INSUFFICIENT FUNDS")))</f>
        <v/>
      </c>
      <c r="G279" t="str">
        <f>IF(A279&gt;Scenario!$B$11,"",IF(A$2&lt;&gt;"Ready",A$2,IF(ISNUMBER(E279),"OK","INSUFFICIENT FUNDS")))</f>
        <v/>
      </c>
      <c r="H279">
        <v>275</v>
      </c>
      <c r="I279" s="6" t="str">
        <f>IF(H279&gt;Scenario!$B$11,"",IF(H$2&lt;&gt;"Ready",H$2,IF(N278="OK",L278,"INSUFFICIENT FUNDS")))</f>
        <v/>
      </c>
      <c r="J279" s="6" t="str">
        <f>IF(H279&gt;Scenario!$B$11,"",IF(H$2&lt;&gt;"Ready",H$2,IF(ISNUMBER(I279),IF(AND(H279&gt;=Scenario!$B$10,MOD(H279-Scenario!$B$10,Scenario!$B$18)=0),Scenario!$B$8,0),"INSUFFICIENT FUNDS")))</f>
        <v/>
      </c>
      <c r="K279" s="6" t="str">
        <f>IF(H279&gt;Scenario!$B$11,"",IF(H$2&lt;&gt;"Ready",H$2,IF(ISNUMBER(I279),(I279+J279)*(N('Option A'!$E$14)+N('Option A'!$E$15)+IF(Scenario!$B$13="Gross",N('Option A'!$E$16),0))/12+((0+0)/12+IF(AND(H279&gt;=Scenario!$B$10,MOD(H279-Scenario!$B$10,Scenario!$B$18)=0),N('Option A'!$E$17)*N('Option A'!$E$18)+N('Option A'!$E$20),0)+IF(H279=1,N('Option A'!$E$17)*N('Option A'!$E$19)+N('Option A'!$E$21),0)+IF(H279=Scenario!$B$11,N('Option A'!$E$22),0)),"INSUFFICIENT FUNDS")))</f>
        <v/>
      </c>
      <c r="L279" s="6" t="str">
        <f>IF(H279&gt;Scenario!$B$11,"",IF(H$2&lt;&gt;"Ready",H$2,IF(ISNUMBER(I279),IF((I279+J279)*(1+Scenario!$B$12/12)-K279&lt;0,"INSUFFICIENT FUNDS",(I279+J279)*(1+Scenario!$B$12/12)-K279),"INSUFFICIENT FUNDS")))</f>
        <v/>
      </c>
      <c r="M279" s="6" t="str">
        <f>IF(H279&gt;Scenario!$B$11,"",IF(H$2&lt;&gt;"Ready",H$2,IF(ISNUMBER(L279),M278+K279,"INSUFFICIENT FUNDS")))</f>
        <v/>
      </c>
      <c r="N279" t="str">
        <f>IF(H279&gt;Scenario!$B$11,"",IF(H$2&lt;&gt;"Ready",H$2,IF(ISNUMBER(L279),"OK","INSUFFICIENT FUNDS")))</f>
        <v/>
      </c>
      <c r="O279">
        <v>275</v>
      </c>
      <c r="P279" s="6" t="str">
        <f>IF(O279&gt;Scenario!$B$11,"",IF(O$2&lt;&gt;"Ready",O$2,IF(U278="OK",S278,"INSUFFICIENT FUNDS")))</f>
        <v/>
      </c>
      <c r="Q279" s="6" t="str">
        <f>IF(O279&gt;Scenario!$B$11,"",IF(O$2&lt;&gt;"Ready",O$2,IF(ISNUMBER(P279),IF(AND(O279&gt;=Scenario!$B$10,MOD(O279-Scenario!$B$10,Scenario!$B$18)=0),Scenario!$B$8,0),"INSUFFICIENT FUNDS")))</f>
        <v/>
      </c>
      <c r="R279" s="6" t="str">
        <f>IF(O279&gt;Scenario!$B$11,"",IF(O$2&lt;&gt;"Ready",O$2,IF(ISNUMBER(P279),(P279+Q279)*(0+N('Option A'!$E$15)+IF(Scenario!$B$13="Gross",N('Option A'!$E$16),0))/12+((N('Option A'!$E$12)+N('Option A'!$E$13))/12+IF(AND(O279&gt;=Scenario!$B$10,MOD(O279-Scenario!$B$10,Scenario!$B$18)=0),N('Option A'!$E$17)*N('Option A'!$E$18)+N('Option A'!$E$20),0)+IF(O279=1,N('Option A'!$E$17)*N('Option A'!$E$19)+N('Option A'!$E$21),0)+IF(O279=Scenario!$B$11,N('Option A'!$E$22),0)),"INSUFFICIENT FUNDS")))</f>
        <v/>
      </c>
      <c r="S279" s="6" t="str">
        <f>IF(O279&gt;Scenario!$B$11,"",IF(O$2&lt;&gt;"Ready",O$2,IF(ISNUMBER(P279),IF((P279+Q279)*(1+Scenario!$B$12/12)-R279&lt;0,"INSUFFICIENT FUNDS",(P279+Q279)*(1+Scenario!$B$12/12)-R279),"INSUFFICIENT FUNDS")))</f>
        <v/>
      </c>
      <c r="T279" s="6" t="str">
        <f>IF(O279&gt;Scenario!$B$11,"",IF(O$2&lt;&gt;"Ready",O$2,IF(ISNUMBER(S279),T278+R279,"INSUFFICIENT FUNDS")))</f>
        <v/>
      </c>
      <c r="U279" t="str">
        <f>IF(O279&gt;Scenario!$B$11,"",IF(O$2&lt;&gt;"Ready",O$2,IF(ISNUMBER(S279),"OK","INSUFFICIENT FUNDS")))</f>
        <v/>
      </c>
      <c r="V279">
        <v>275</v>
      </c>
      <c r="W279" s="6" t="str">
        <f>IF(V279&gt;Scenario!$B$11,"",IF(V$2&lt;&gt;"Ready",V$2,IF(AB278="OK",Z278,"INSUFFICIENT FUNDS")))</f>
        <v/>
      </c>
      <c r="X279" s="6" t="str">
        <f>IF(V279&gt;Scenario!$B$11,"",IF(V$2&lt;&gt;"Ready",V$2,IF(ISNUMBER(W279),IF(AND(V279&gt;=Scenario!$B$10,MOD(V279-Scenario!$B$10,Scenario!$B$18)=0),Scenario!$B$8,0),"INSUFFICIENT FUNDS")))</f>
        <v/>
      </c>
      <c r="Y279" s="6" t="str">
        <f>IF(V279&gt;Scenario!$B$11,"",IF(V$2&lt;&gt;"Ready",V$2,IF(ISNUMBER(W279),(W279+X279)*(N('Option A'!$E$14)+N('Option A'!$E$15)+IF(Scenario!$B$13="Gross",N('Option A'!$E$16),0))/12+((N('Option A'!$E$12)+N('Option A'!$E$13))/12+IF(AND(V279&gt;=Scenario!$B$10,MOD(V279-Scenario!$B$10,Scenario!$B$18)=0),0*0+0,0)+IF(V279=1,0*0+0,0)+IF(V279=Scenario!$B$11,0,0)),"INSUFFICIENT FUNDS")))</f>
        <v/>
      </c>
      <c r="Z279" s="6" t="str">
        <f>IF(V279&gt;Scenario!$B$11,"",IF(V$2&lt;&gt;"Ready",V$2,IF(ISNUMBER(W279),IF((W279+X279)*(1+Scenario!$B$12/12)-Y279&lt;0,"INSUFFICIENT FUNDS",(W279+X279)*(1+Scenario!$B$12/12)-Y279),"INSUFFICIENT FUNDS")))</f>
        <v/>
      </c>
      <c r="AA279" s="6" t="str">
        <f>IF(V279&gt;Scenario!$B$11,"",IF(V$2&lt;&gt;"Ready",V$2,IF(ISNUMBER(Z279),AA278+Y279,"INSUFFICIENT FUNDS")))</f>
        <v/>
      </c>
      <c r="AB279" t="str">
        <f>IF(V279&gt;Scenario!$B$11,"",IF(V$2&lt;&gt;"Ready",V$2,IF(ISNUMBER(Z279),"OK","INSUFFICIENT FUNDS")))</f>
        <v/>
      </c>
      <c r="AC279">
        <v>275</v>
      </c>
      <c r="AD279" s="6" t="str">
        <f>IF(AC279&gt;Scenario!$B$11,"",IF(AC$2&lt;&gt;"Ready",AC$2,IF(AI278="OK",AG278,"INSUFFICIENT FUNDS")))</f>
        <v/>
      </c>
      <c r="AE279" s="6" t="str">
        <f>IF(AC279&gt;Scenario!$B$11,"",IF(AC$2&lt;&gt;"Ready",AC$2,IF(ISNUMBER(AD279),IF(AND(AC279&gt;=Scenario!$B$10,MOD(AC279-Scenario!$B$10,Scenario!$B$18)=0),Scenario!$B$8,0),"INSUFFICIENT FUNDS")))</f>
        <v/>
      </c>
      <c r="AF279" s="6" t="str">
        <f>IF(AC279&gt;Scenario!$B$11,"",IF(AC$2&lt;&gt;"Ready",AC$2,IF(ISNUMBER(AD279),(AD279+AE279)*(N('Option A'!$E$14)+N('Option A'!$E$15)+IF(Scenario!$B$13="Gross",0,0))/12+((N('Option A'!$E$12)+N('Option A'!$E$13))/12+IF(AND(AC279&gt;=Scenario!$B$10,MOD(AC279-Scenario!$B$10,Scenario!$B$18)=0),N('Option A'!$E$17)*N('Option A'!$E$18)+N('Option A'!$E$20),0)+IF(AC279=1,N('Option A'!$E$17)*N('Option A'!$E$19)+N('Option A'!$E$21),0)+IF(AC279=Scenario!$B$11,N('Option A'!$E$22),0)),"INSUFFICIENT FUNDS")))</f>
        <v/>
      </c>
      <c r="AG279" s="6" t="str">
        <f>IF(AC279&gt;Scenario!$B$11,"",IF(AC$2&lt;&gt;"Ready",AC$2,IF(ISNUMBER(AD279),IF((AD279+AE279)*(1+Scenario!$B$12/12)-AF279&lt;0,"INSUFFICIENT FUNDS",(AD279+AE279)*(1+Scenario!$B$12/12)-AF279),"INSUFFICIENT FUNDS")))</f>
        <v/>
      </c>
      <c r="AH279" s="6" t="str">
        <f>IF(AC279&gt;Scenario!$B$11,"",IF(AC$2&lt;&gt;"Ready",AC$2,IF(ISNUMBER(AG279),AH278+AF279,"INSUFFICIENT FUNDS")))</f>
        <v/>
      </c>
      <c r="AI279" t="str">
        <f>IF(AC279&gt;Scenario!$B$11,"",IF(AC$2&lt;&gt;"Ready",AC$2,IF(ISNUMBER(AG279),"OK","INSUFFICIENT FUNDS")))</f>
        <v/>
      </c>
      <c r="AJ279">
        <v>275</v>
      </c>
      <c r="AK279" s="6" t="str">
        <f>IF(AJ279&gt;Scenario!$B$11,"",IF(AJ$2&lt;&gt;"Ready",AJ$2,IF(AP278="OK",AN278,"INSUFFICIENT FUNDS")))</f>
        <v/>
      </c>
      <c r="AL279" s="6" t="str">
        <f>IF(AJ279&gt;Scenario!$B$11,"",IF(AJ$2&lt;&gt;"Ready",AJ$2,IF(ISNUMBER(AK279),IF(AND(AJ279&gt;=Scenario!$B$10,MOD(AJ279-Scenario!$B$10,Scenario!$B$18)=0),Scenario!$B$8,0),"INSUFFICIENT FUNDS")))</f>
        <v/>
      </c>
      <c r="AM279" s="6" t="str">
        <f>IF(AJ279&gt;Scenario!$B$11,"",IF(AJ$2&lt;&gt;"Ready",AJ$2,IF(ISNUMBER(AK279),(AK279+AL279)*(0+0+IF(Scenario!$B$13="Gross",0,0))/12+((0+0)/12+IF(AND(AJ279&gt;=Scenario!$B$10,MOD(AJ279-Scenario!$B$10,Scenario!$B$18)=0),0*0+0,0)+IF(AJ279=1,0*0+0,0)+IF(AJ279=Scenario!$B$11,0,0)),"INSUFFICIENT FUNDS")))</f>
        <v/>
      </c>
      <c r="AN279" s="6" t="str">
        <f>IF(AJ279&gt;Scenario!$B$11,"",IF(AJ$2&lt;&gt;"Ready",AJ$2,IF(ISNUMBER(AK279),IF((AK279+AL279)*(1+Scenario!$B$12/12)-AM279&lt;0,"INSUFFICIENT FUNDS",(AK279+AL279)*(1+Scenario!$B$12/12)-AM279),"INSUFFICIENT FUNDS")))</f>
        <v/>
      </c>
      <c r="AO279" s="6" t="str">
        <f>IF(AJ279&gt;Scenario!$B$11,"",IF(AJ$2&lt;&gt;"Ready",AJ$2,IF(ISNUMBER(AN279),AO278+AM279,"INSUFFICIENT FUNDS")))</f>
        <v/>
      </c>
      <c r="AP279" t="str">
        <f>IF(AJ279&gt;Scenario!$B$11,"",IF(AJ$2&lt;&gt;"Ready",AJ$2,IF(ISNUMBER(AN279),"OK","INSUFFICIENT FUNDS")))</f>
        <v/>
      </c>
    </row>
    <row r="280" spans="1:42" ht="32.1" customHeight="1" x14ac:dyDescent="0.2">
      <c r="A280">
        <v>276</v>
      </c>
      <c r="B280" s="6" t="str">
        <f>IF(A280&gt;Scenario!$B$11,"",IF(A$2&lt;&gt;"Ready",A$2,IF(G279="OK",E279,"INSUFFICIENT FUNDS")))</f>
        <v/>
      </c>
      <c r="C280" s="6" t="str">
        <f>IF(A280&gt;Scenario!$B$11,"",IF(A$2&lt;&gt;"Ready",A$2,IF(ISNUMBER(B280),IF(AND(A280&gt;=Scenario!$B$10,MOD(A280-Scenario!$B$10,Scenario!$B$18)=0),Scenario!$B$8,0),"INSUFFICIENT FUNDS")))</f>
        <v/>
      </c>
      <c r="D280" s="6" t="str">
        <f>IF(A280&gt;Scenario!$B$11,"",IF(A$2&lt;&gt;"Ready",A$2,IF(ISNUMBER(B280),(B280+C280)*(N('Option A'!$E$14)+N('Option A'!$E$15)+IF(Scenario!$B$13="Gross",N('Option A'!$E$16),0))/12+((N('Option A'!$E$12)+N('Option A'!$E$13))/12+IF(AND(A280&gt;=Scenario!$B$10,MOD(A280-Scenario!$B$10,Scenario!$B$18)=0),N('Option A'!$E$17)*N('Option A'!$E$18)+N('Option A'!$E$20),0)+IF(A280=1,N('Option A'!$E$17)*N('Option A'!$E$19)+N('Option A'!$E$21),0)+IF(A280=Scenario!$B$11,N('Option A'!$E$22),0)),"INSUFFICIENT FUNDS")))</f>
        <v/>
      </c>
      <c r="E280" s="6" t="str">
        <f>IF(A280&gt;Scenario!$B$11,"",IF(A$2&lt;&gt;"Ready",A$2,IF(ISNUMBER(B280),IF((B280+C280)*(1+Scenario!$B$12/12)-D280&lt;0,"INSUFFICIENT FUNDS",(B280+C280)*(1+Scenario!$B$12/12)-D280),"INSUFFICIENT FUNDS")))</f>
        <v/>
      </c>
      <c r="F280" s="6" t="str">
        <f>IF(A280&gt;Scenario!$B$11,"",IF(A$2&lt;&gt;"Ready",A$2,IF(ISNUMBER(E280),F279+D280,"INSUFFICIENT FUNDS")))</f>
        <v/>
      </c>
      <c r="G280" t="str">
        <f>IF(A280&gt;Scenario!$B$11,"",IF(A$2&lt;&gt;"Ready",A$2,IF(ISNUMBER(E280),"OK","INSUFFICIENT FUNDS")))</f>
        <v/>
      </c>
      <c r="H280">
        <v>276</v>
      </c>
      <c r="I280" s="6" t="str">
        <f>IF(H280&gt;Scenario!$B$11,"",IF(H$2&lt;&gt;"Ready",H$2,IF(N279="OK",L279,"INSUFFICIENT FUNDS")))</f>
        <v/>
      </c>
      <c r="J280" s="6" t="str">
        <f>IF(H280&gt;Scenario!$B$11,"",IF(H$2&lt;&gt;"Ready",H$2,IF(ISNUMBER(I280),IF(AND(H280&gt;=Scenario!$B$10,MOD(H280-Scenario!$B$10,Scenario!$B$18)=0),Scenario!$B$8,0),"INSUFFICIENT FUNDS")))</f>
        <v/>
      </c>
      <c r="K280" s="6" t="str">
        <f>IF(H280&gt;Scenario!$B$11,"",IF(H$2&lt;&gt;"Ready",H$2,IF(ISNUMBER(I280),(I280+J280)*(N('Option A'!$E$14)+N('Option A'!$E$15)+IF(Scenario!$B$13="Gross",N('Option A'!$E$16),0))/12+((0+0)/12+IF(AND(H280&gt;=Scenario!$B$10,MOD(H280-Scenario!$B$10,Scenario!$B$18)=0),N('Option A'!$E$17)*N('Option A'!$E$18)+N('Option A'!$E$20),0)+IF(H280=1,N('Option A'!$E$17)*N('Option A'!$E$19)+N('Option A'!$E$21),0)+IF(H280=Scenario!$B$11,N('Option A'!$E$22),0)),"INSUFFICIENT FUNDS")))</f>
        <v/>
      </c>
      <c r="L280" s="6" t="str">
        <f>IF(H280&gt;Scenario!$B$11,"",IF(H$2&lt;&gt;"Ready",H$2,IF(ISNUMBER(I280),IF((I280+J280)*(1+Scenario!$B$12/12)-K280&lt;0,"INSUFFICIENT FUNDS",(I280+J280)*(1+Scenario!$B$12/12)-K280),"INSUFFICIENT FUNDS")))</f>
        <v/>
      </c>
      <c r="M280" s="6" t="str">
        <f>IF(H280&gt;Scenario!$B$11,"",IF(H$2&lt;&gt;"Ready",H$2,IF(ISNUMBER(L280),M279+K280,"INSUFFICIENT FUNDS")))</f>
        <v/>
      </c>
      <c r="N280" t="str">
        <f>IF(H280&gt;Scenario!$B$11,"",IF(H$2&lt;&gt;"Ready",H$2,IF(ISNUMBER(L280),"OK","INSUFFICIENT FUNDS")))</f>
        <v/>
      </c>
      <c r="O280">
        <v>276</v>
      </c>
      <c r="P280" s="6" t="str">
        <f>IF(O280&gt;Scenario!$B$11,"",IF(O$2&lt;&gt;"Ready",O$2,IF(U279="OK",S279,"INSUFFICIENT FUNDS")))</f>
        <v/>
      </c>
      <c r="Q280" s="6" t="str">
        <f>IF(O280&gt;Scenario!$B$11,"",IF(O$2&lt;&gt;"Ready",O$2,IF(ISNUMBER(P280),IF(AND(O280&gt;=Scenario!$B$10,MOD(O280-Scenario!$B$10,Scenario!$B$18)=0),Scenario!$B$8,0),"INSUFFICIENT FUNDS")))</f>
        <v/>
      </c>
      <c r="R280" s="6" t="str">
        <f>IF(O280&gt;Scenario!$B$11,"",IF(O$2&lt;&gt;"Ready",O$2,IF(ISNUMBER(P280),(P280+Q280)*(0+N('Option A'!$E$15)+IF(Scenario!$B$13="Gross",N('Option A'!$E$16),0))/12+((N('Option A'!$E$12)+N('Option A'!$E$13))/12+IF(AND(O280&gt;=Scenario!$B$10,MOD(O280-Scenario!$B$10,Scenario!$B$18)=0),N('Option A'!$E$17)*N('Option A'!$E$18)+N('Option A'!$E$20),0)+IF(O280=1,N('Option A'!$E$17)*N('Option A'!$E$19)+N('Option A'!$E$21),0)+IF(O280=Scenario!$B$11,N('Option A'!$E$22),0)),"INSUFFICIENT FUNDS")))</f>
        <v/>
      </c>
      <c r="S280" s="6" t="str">
        <f>IF(O280&gt;Scenario!$B$11,"",IF(O$2&lt;&gt;"Ready",O$2,IF(ISNUMBER(P280),IF((P280+Q280)*(1+Scenario!$B$12/12)-R280&lt;0,"INSUFFICIENT FUNDS",(P280+Q280)*(1+Scenario!$B$12/12)-R280),"INSUFFICIENT FUNDS")))</f>
        <v/>
      </c>
      <c r="T280" s="6" t="str">
        <f>IF(O280&gt;Scenario!$B$11,"",IF(O$2&lt;&gt;"Ready",O$2,IF(ISNUMBER(S280),T279+R280,"INSUFFICIENT FUNDS")))</f>
        <v/>
      </c>
      <c r="U280" t="str">
        <f>IF(O280&gt;Scenario!$B$11,"",IF(O$2&lt;&gt;"Ready",O$2,IF(ISNUMBER(S280),"OK","INSUFFICIENT FUNDS")))</f>
        <v/>
      </c>
      <c r="V280">
        <v>276</v>
      </c>
      <c r="W280" s="6" t="str">
        <f>IF(V280&gt;Scenario!$B$11,"",IF(V$2&lt;&gt;"Ready",V$2,IF(AB279="OK",Z279,"INSUFFICIENT FUNDS")))</f>
        <v/>
      </c>
      <c r="X280" s="6" t="str">
        <f>IF(V280&gt;Scenario!$B$11,"",IF(V$2&lt;&gt;"Ready",V$2,IF(ISNUMBER(W280),IF(AND(V280&gt;=Scenario!$B$10,MOD(V280-Scenario!$B$10,Scenario!$B$18)=0),Scenario!$B$8,0),"INSUFFICIENT FUNDS")))</f>
        <v/>
      </c>
      <c r="Y280" s="6" t="str">
        <f>IF(V280&gt;Scenario!$B$11,"",IF(V$2&lt;&gt;"Ready",V$2,IF(ISNUMBER(W280),(W280+X280)*(N('Option A'!$E$14)+N('Option A'!$E$15)+IF(Scenario!$B$13="Gross",N('Option A'!$E$16),0))/12+((N('Option A'!$E$12)+N('Option A'!$E$13))/12+IF(AND(V280&gt;=Scenario!$B$10,MOD(V280-Scenario!$B$10,Scenario!$B$18)=0),0*0+0,0)+IF(V280=1,0*0+0,0)+IF(V280=Scenario!$B$11,0,0)),"INSUFFICIENT FUNDS")))</f>
        <v/>
      </c>
      <c r="Z280" s="6" t="str">
        <f>IF(V280&gt;Scenario!$B$11,"",IF(V$2&lt;&gt;"Ready",V$2,IF(ISNUMBER(W280),IF((W280+X280)*(1+Scenario!$B$12/12)-Y280&lt;0,"INSUFFICIENT FUNDS",(W280+X280)*(1+Scenario!$B$12/12)-Y280),"INSUFFICIENT FUNDS")))</f>
        <v/>
      </c>
      <c r="AA280" s="6" t="str">
        <f>IF(V280&gt;Scenario!$B$11,"",IF(V$2&lt;&gt;"Ready",V$2,IF(ISNUMBER(Z280),AA279+Y280,"INSUFFICIENT FUNDS")))</f>
        <v/>
      </c>
      <c r="AB280" t="str">
        <f>IF(V280&gt;Scenario!$B$11,"",IF(V$2&lt;&gt;"Ready",V$2,IF(ISNUMBER(Z280),"OK","INSUFFICIENT FUNDS")))</f>
        <v/>
      </c>
      <c r="AC280">
        <v>276</v>
      </c>
      <c r="AD280" s="6" t="str">
        <f>IF(AC280&gt;Scenario!$B$11,"",IF(AC$2&lt;&gt;"Ready",AC$2,IF(AI279="OK",AG279,"INSUFFICIENT FUNDS")))</f>
        <v/>
      </c>
      <c r="AE280" s="6" t="str">
        <f>IF(AC280&gt;Scenario!$B$11,"",IF(AC$2&lt;&gt;"Ready",AC$2,IF(ISNUMBER(AD280),IF(AND(AC280&gt;=Scenario!$B$10,MOD(AC280-Scenario!$B$10,Scenario!$B$18)=0),Scenario!$B$8,0),"INSUFFICIENT FUNDS")))</f>
        <v/>
      </c>
      <c r="AF280" s="6" t="str">
        <f>IF(AC280&gt;Scenario!$B$11,"",IF(AC$2&lt;&gt;"Ready",AC$2,IF(ISNUMBER(AD280),(AD280+AE280)*(N('Option A'!$E$14)+N('Option A'!$E$15)+IF(Scenario!$B$13="Gross",0,0))/12+((N('Option A'!$E$12)+N('Option A'!$E$13))/12+IF(AND(AC280&gt;=Scenario!$B$10,MOD(AC280-Scenario!$B$10,Scenario!$B$18)=0),N('Option A'!$E$17)*N('Option A'!$E$18)+N('Option A'!$E$20),0)+IF(AC280=1,N('Option A'!$E$17)*N('Option A'!$E$19)+N('Option A'!$E$21),0)+IF(AC280=Scenario!$B$11,N('Option A'!$E$22),0)),"INSUFFICIENT FUNDS")))</f>
        <v/>
      </c>
      <c r="AG280" s="6" t="str">
        <f>IF(AC280&gt;Scenario!$B$11,"",IF(AC$2&lt;&gt;"Ready",AC$2,IF(ISNUMBER(AD280),IF((AD280+AE280)*(1+Scenario!$B$12/12)-AF280&lt;0,"INSUFFICIENT FUNDS",(AD280+AE280)*(1+Scenario!$B$12/12)-AF280),"INSUFFICIENT FUNDS")))</f>
        <v/>
      </c>
      <c r="AH280" s="6" t="str">
        <f>IF(AC280&gt;Scenario!$B$11,"",IF(AC$2&lt;&gt;"Ready",AC$2,IF(ISNUMBER(AG280),AH279+AF280,"INSUFFICIENT FUNDS")))</f>
        <v/>
      </c>
      <c r="AI280" t="str">
        <f>IF(AC280&gt;Scenario!$B$11,"",IF(AC$2&lt;&gt;"Ready",AC$2,IF(ISNUMBER(AG280),"OK","INSUFFICIENT FUNDS")))</f>
        <v/>
      </c>
      <c r="AJ280">
        <v>276</v>
      </c>
      <c r="AK280" s="6" t="str">
        <f>IF(AJ280&gt;Scenario!$B$11,"",IF(AJ$2&lt;&gt;"Ready",AJ$2,IF(AP279="OK",AN279,"INSUFFICIENT FUNDS")))</f>
        <v/>
      </c>
      <c r="AL280" s="6" t="str">
        <f>IF(AJ280&gt;Scenario!$B$11,"",IF(AJ$2&lt;&gt;"Ready",AJ$2,IF(ISNUMBER(AK280),IF(AND(AJ280&gt;=Scenario!$B$10,MOD(AJ280-Scenario!$B$10,Scenario!$B$18)=0),Scenario!$B$8,0),"INSUFFICIENT FUNDS")))</f>
        <v/>
      </c>
      <c r="AM280" s="6" t="str">
        <f>IF(AJ280&gt;Scenario!$B$11,"",IF(AJ$2&lt;&gt;"Ready",AJ$2,IF(ISNUMBER(AK280),(AK280+AL280)*(0+0+IF(Scenario!$B$13="Gross",0,0))/12+((0+0)/12+IF(AND(AJ280&gt;=Scenario!$B$10,MOD(AJ280-Scenario!$B$10,Scenario!$B$18)=0),0*0+0,0)+IF(AJ280=1,0*0+0,0)+IF(AJ280=Scenario!$B$11,0,0)),"INSUFFICIENT FUNDS")))</f>
        <v/>
      </c>
      <c r="AN280" s="6" t="str">
        <f>IF(AJ280&gt;Scenario!$B$11,"",IF(AJ$2&lt;&gt;"Ready",AJ$2,IF(ISNUMBER(AK280),IF((AK280+AL280)*(1+Scenario!$B$12/12)-AM280&lt;0,"INSUFFICIENT FUNDS",(AK280+AL280)*(1+Scenario!$B$12/12)-AM280),"INSUFFICIENT FUNDS")))</f>
        <v/>
      </c>
      <c r="AO280" s="6" t="str">
        <f>IF(AJ280&gt;Scenario!$B$11,"",IF(AJ$2&lt;&gt;"Ready",AJ$2,IF(ISNUMBER(AN280),AO279+AM280,"INSUFFICIENT FUNDS")))</f>
        <v/>
      </c>
      <c r="AP280" t="str">
        <f>IF(AJ280&gt;Scenario!$B$11,"",IF(AJ$2&lt;&gt;"Ready",AJ$2,IF(ISNUMBER(AN280),"OK","INSUFFICIENT FUNDS")))</f>
        <v/>
      </c>
    </row>
    <row r="281" spans="1:42" ht="32.1" customHeight="1" x14ac:dyDescent="0.2">
      <c r="A281">
        <v>277</v>
      </c>
      <c r="B281" s="6" t="str">
        <f>IF(A281&gt;Scenario!$B$11,"",IF(A$2&lt;&gt;"Ready",A$2,IF(G280="OK",E280,"INSUFFICIENT FUNDS")))</f>
        <v/>
      </c>
      <c r="C281" s="6" t="str">
        <f>IF(A281&gt;Scenario!$B$11,"",IF(A$2&lt;&gt;"Ready",A$2,IF(ISNUMBER(B281),IF(AND(A281&gt;=Scenario!$B$10,MOD(A281-Scenario!$B$10,Scenario!$B$18)=0),Scenario!$B$8,0),"INSUFFICIENT FUNDS")))</f>
        <v/>
      </c>
      <c r="D281" s="6" t="str">
        <f>IF(A281&gt;Scenario!$B$11,"",IF(A$2&lt;&gt;"Ready",A$2,IF(ISNUMBER(B281),(B281+C281)*(N('Option A'!$E$14)+N('Option A'!$E$15)+IF(Scenario!$B$13="Gross",N('Option A'!$E$16),0))/12+((N('Option A'!$E$12)+N('Option A'!$E$13))/12+IF(AND(A281&gt;=Scenario!$B$10,MOD(A281-Scenario!$B$10,Scenario!$B$18)=0),N('Option A'!$E$17)*N('Option A'!$E$18)+N('Option A'!$E$20),0)+IF(A281=1,N('Option A'!$E$17)*N('Option A'!$E$19)+N('Option A'!$E$21),0)+IF(A281=Scenario!$B$11,N('Option A'!$E$22),0)),"INSUFFICIENT FUNDS")))</f>
        <v/>
      </c>
      <c r="E281" s="6" t="str">
        <f>IF(A281&gt;Scenario!$B$11,"",IF(A$2&lt;&gt;"Ready",A$2,IF(ISNUMBER(B281),IF((B281+C281)*(1+Scenario!$B$12/12)-D281&lt;0,"INSUFFICIENT FUNDS",(B281+C281)*(1+Scenario!$B$12/12)-D281),"INSUFFICIENT FUNDS")))</f>
        <v/>
      </c>
      <c r="F281" s="6" t="str">
        <f>IF(A281&gt;Scenario!$B$11,"",IF(A$2&lt;&gt;"Ready",A$2,IF(ISNUMBER(E281),F280+D281,"INSUFFICIENT FUNDS")))</f>
        <v/>
      </c>
      <c r="G281" t="str">
        <f>IF(A281&gt;Scenario!$B$11,"",IF(A$2&lt;&gt;"Ready",A$2,IF(ISNUMBER(E281),"OK","INSUFFICIENT FUNDS")))</f>
        <v/>
      </c>
      <c r="H281">
        <v>277</v>
      </c>
      <c r="I281" s="6" t="str">
        <f>IF(H281&gt;Scenario!$B$11,"",IF(H$2&lt;&gt;"Ready",H$2,IF(N280="OK",L280,"INSUFFICIENT FUNDS")))</f>
        <v/>
      </c>
      <c r="J281" s="6" t="str">
        <f>IF(H281&gt;Scenario!$B$11,"",IF(H$2&lt;&gt;"Ready",H$2,IF(ISNUMBER(I281),IF(AND(H281&gt;=Scenario!$B$10,MOD(H281-Scenario!$B$10,Scenario!$B$18)=0),Scenario!$B$8,0),"INSUFFICIENT FUNDS")))</f>
        <v/>
      </c>
      <c r="K281" s="6" t="str">
        <f>IF(H281&gt;Scenario!$B$11,"",IF(H$2&lt;&gt;"Ready",H$2,IF(ISNUMBER(I281),(I281+J281)*(N('Option A'!$E$14)+N('Option A'!$E$15)+IF(Scenario!$B$13="Gross",N('Option A'!$E$16),0))/12+((0+0)/12+IF(AND(H281&gt;=Scenario!$B$10,MOD(H281-Scenario!$B$10,Scenario!$B$18)=0),N('Option A'!$E$17)*N('Option A'!$E$18)+N('Option A'!$E$20),0)+IF(H281=1,N('Option A'!$E$17)*N('Option A'!$E$19)+N('Option A'!$E$21),0)+IF(H281=Scenario!$B$11,N('Option A'!$E$22),0)),"INSUFFICIENT FUNDS")))</f>
        <v/>
      </c>
      <c r="L281" s="6" t="str">
        <f>IF(H281&gt;Scenario!$B$11,"",IF(H$2&lt;&gt;"Ready",H$2,IF(ISNUMBER(I281),IF((I281+J281)*(1+Scenario!$B$12/12)-K281&lt;0,"INSUFFICIENT FUNDS",(I281+J281)*(1+Scenario!$B$12/12)-K281),"INSUFFICIENT FUNDS")))</f>
        <v/>
      </c>
      <c r="M281" s="6" t="str">
        <f>IF(H281&gt;Scenario!$B$11,"",IF(H$2&lt;&gt;"Ready",H$2,IF(ISNUMBER(L281),M280+K281,"INSUFFICIENT FUNDS")))</f>
        <v/>
      </c>
      <c r="N281" t="str">
        <f>IF(H281&gt;Scenario!$B$11,"",IF(H$2&lt;&gt;"Ready",H$2,IF(ISNUMBER(L281),"OK","INSUFFICIENT FUNDS")))</f>
        <v/>
      </c>
      <c r="O281">
        <v>277</v>
      </c>
      <c r="P281" s="6" t="str">
        <f>IF(O281&gt;Scenario!$B$11,"",IF(O$2&lt;&gt;"Ready",O$2,IF(U280="OK",S280,"INSUFFICIENT FUNDS")))</f>
        <v/>
      </c>
      <c r="Q281" s="6" t="str">
        <f>IF(O281&gt;Scenario!$B$11,"",IF(O$2&lt;&gt;"Ready",O$2,IF(ISNUMBER(P281),IF(AND(O281&gt;=Scenario!$B$10,MOD(O281-Scenario!$B$10,Scenario!$B$18)=0),Scenario!$B$8,0),"INSUFFICIENT FUNDS")))</f>
        <v/>
      </c>
      <c r="R281" s="6" t="str">
        <f>IF(O281&gt;Scenario!$B$11,"",IF(O$2&lt;&gt;"Ready",O$2,IF(ISNUMBER(P281),(P281+Q281)*(0+N('Option A'!$E$15)+IF(Scenario!$B$13="Gross",N('Option A'!$E$16),0))/12+((N('Option A'!$E$12)+N('Option A'!$E$13))/12+IF(AND(O281&gt;=Scenario!$B$10,MOD(O281-Scenario!$B$10,Scenario!$B$18)=0),N('Option A'!$E$17)*N('Option A'!$E$18)+N('Option A'!$E$20),0)+IF(O281=1,N('Option A'!$E$17)*N('Option A'!$E$19)+N('Option A'!$E$21),0)+IF(O281=Scenario!$B$11,N('Option A'!$E$22),0)),"INSUFFICIENT FUNDS")))</f>
        <v/>
      </c>
      <c r="S281" s="6" t="str">
        <f>IF(O281&gt;Scenario!$B$11,"",IF(O$2&lt;&gt;"Ready",O$2,IF(ISNUMBER(P281),IF((P281+Q281)*(1+Scenario!$B$12/12)-R281&lt;0,"INSUFFICIENT FUNDS",(P281+Q281)*(1+Scenario!$B$12/12)-R281),"INSUFFICIENT FUNDS")))</f>
        <v/>
      </c>
      <c r="T281" s="6" t="str">
        <f>IF(O281&gt;Scenario!$B$11,"",IF(O$2&lt;&gt;"Ready",O$2,IF(ISNUMBER(S281),T280+R281,"INSUFFICIENT FUNDS")))</f>
        <v/>
      </c>
      <c r="U281" t="str">
        <f>IF(O281&gt;Scenario!$B$11,"",IF(O$2&lt;&gt;"Ready",O$2,IF(ISNUMBER(S281),"OK","INSUFFICIENT FUNDS")))</f>
        <v/>
      </c>
      <c r="V281">
        <v>277</v>
      </c>
      <c r="W281" s="6" t="str">
        <f>IF(V281&gt;Scenario!$B$11,"",IF(V$2&lt;&gt;"Ready",V$2,IF(AB280="OK",Z280,"INSUFFICIENT FUNDS")))</f>
        <v/>
      </c>
      <c r="X281" s="6" t="str">
        <f>IF(V281&gt;Scenario!$B$11,"",IF(V$2&lt;&gt;"Ready",V$2,IF(ISNUMBER(W281),IF(AND(V281&gt;=Scenario!$B$10,MOD(V281-Scenario!$B$10,Scenario!$B$18)=0),Scenario!$B$8,0),"INSUFFICIENT FUNDS")))</f>
        <v/>
      </c>
      <c r="Y281" s="6" t="str">
        <f>IF(V281&gt;Scenario!$B$11,"",IF(V$2&lt;&gt;"Ready",V$2,IF(ISNUMBER(W281),(W281+X281)*(N('Option A'!$E$14)+N('Option A'!$E$15)+IF(Scenario!$B$13="Gross",N('Option A'!$E$16),0))/12+((N('Option A'!$E$12)+N('Option A'!$E$13))/12+IF(AND(V281&gt;=Scenario!$B$10,MOD(V281-Scenario!$B$10,Scenario!$B$18)=0),0*0+0,0)+IF(V281=1,0*0+0,0)+IF(V281=Scenario!$B$11,0,0)),"INSUFFICIENT FUNDS")))</f>
        <v/>
      </c>
      <c r="Z281" s="6" t="str">
        <f>IF(V281&gt;Scenario!$B$11,"",IF(V$2&lt;&gt;"Ready",V$2,IF(ISNUMBER(W281),IF((W281+X281)*(1+Scenario!$B$12/12)-Y281&lt;0,"INSUFFICIENT FUNDS",(W281+X281)*(1+Scenario!$B$12/12)-Y281),"INSUFFICIENT FUNDS")))</f>
        <v/>
      </c>
      <c r="AA281" s="6" t="str">
        <f>IF(V281&gt;Scenario!$B$11,"",IF(V$2&lt;&gt;"Ready",V$2,IF(ISNUMBER(Z281),AA280+Y281,"INSUFFICIENT FUNDS")))</f>
        <v/>
      </c>
      <c r="AB281" t="str">
        <f>IF(V281&gt;Scenario!$B$11,"",IF(V$2&lt;&gt;"Ready",V$2,IF(ISNUMBER(Z281),"OK","INSUFFICIENT FUNDS")))</f>
        <v/>
      </c>
      <c r="AC281">
        <v>277</v>
      </c>
      <c r="AD281" s="6" t="str">
        <f>IF(AC281&gt;Scenario!$B$11,"",IF(AC$2&lt;&gt;"Ready",AC$2,IF(AI280="OK",AG280,"INSUFFICIENT FUNDS")))</f>
        <v/>
      </c>
      <c r="AE281" s="6" t="str">
        <f>IF(AC281&gt;Scenario!$B$11,"",IF(AC$2&lt;&gt;"Ready",AC$2,IF(ISNUMBER(AD281),IF(AND(AC281&gt;=Scenario!$B$10,MOD(AC281-Scenario!$B$10,Scenario!$B$18)=0),Scenario!$B$8,0),"INSUFFICIENT FUNDS")))</f>
        <v/>
      </c>
      <c r="AF281" s="6" t="str">
        <f>IF(AC281&gt;Scenario!$B$11,"",IF(AC$2&lt;&gt;"Ready",AC$2,IF(ISNUMBER(AD281),(AD281+AE281)*(N('Option A'!$E$14)+N('Option A'!$E$15)+IF(Scenario!$B$13="Gross",0,0))/12+((N('Option A'!$E$12)+N('Option A'!$E$13))/12+IF(AND(AC281&gt;=Scenario!$B$10,MOD(AC281-Scenario!$B$10,Scenario!$B$18)=0),N('Option A'!$E$17)*N('Option A'!$E$18)+N('Option A'!$E$20),0)+IF(AC281=1,N('Option A'!$E$17)*N('Option A'!$E$19)+N('Option A'!$E$21),0)+IF(AC281=Scenario!$B$11,N('Option A'!$E$22),0)),"INSUFFICIENT FUNDS")))</f>
        <v/>
      </c>
      <c r="AG281" s="6" t="str">
        <f>IF(AC281&gt;Scenario!$B$11,"",IF(AC$2&lt;&gt;"Ready",AC$2,IF(ISNUMBER(AD281),IF((AD281+AE281)*(1+Scenario!$B$12/12)-AF281&lt;0,"INSUFFICIENT FUNDS",(AD281+AE281)*(1+Scenario!$B$12/12)-AF281),"INSUFFICIENT FUNDS")))</f>
        <v/>
      </c>
      <c r="AH281" s="6" t="str">
        <f>IF(AC281&gt;Scenario!$B$11,"",IF(AC$2&lt;&gt;"Ready",AC$2,IF(ISNUMBER(AG281),AH280+AF281,"INSUFFICIENT FUNDS")))</f>
        <v/>
      </c>
      <c r="AI281" t="str">
        <f>IF(AC281&gt;Scenario!$B$11,"",IF(AC$2&lt;&gt;"Ready",AC$2,IF(ISNUMBER(AG281),"OK","INSUFFICIENT FUNDS")))</f>
        <v/>
      </c>
      <c r="AJ281">
        <v>277</v>
      </c>
      <c r="AK281" s="6" t="str">
        <f>IF(AJ281&gt;Scenario!$B$11,"",IF(AJ$2&lt;&gt;"Ready",AJ$2,IF(AP280="OK",AN280,"INSUFFICIENT FUNDS")))</f>
        <v/>
      </c>
      <c r="AL281" s="6" t="str">
        <f>IF(AJ281&gt;Scenario!$B$11,"",IF(AJ$2&lt;&gt;"Ready",AJ$2,IF(ISNUMBER(AK281),IF(AND(AJ281&gt;=Scenario!$B$10,MOD(AJ281-Scenario!$B$10,Scenario!$B$18)=0),Scenario!$B$8,0),"INSUFFICIENT FUNDS")))</f>
        <v/>
      </c>
      <c r="AM281" s="6" t="str">
        <f>IF(AJ281&gt;Scenario!$B$11,"",IF(AJ$2&lt;&gt;"Ready",AJ$2,IF(ISNUMBER(AK281),(AK281+AL281)*(0+0+IF(Scenario!$B$13="Gross",0,0))/12+((0+0)/12+IF(AND(AJ281&gt;=Scenario!$B$10,MOD(AJ281-Scenario!$B$10,Scenario!$B$18)=0),0*0+0,0)+IF(AJ281=1,0*0+0,0)+IF(AJ281=Scenario!$B$11,0,0)),"INSUFFICIENT FUNDS")))</f>
        <v/>
      </c>
      <c r="AN281" s="6" t="str">
        <f>IF(AJ281&gt;Scenario!$B$11,"",IF(AJ$2&lt;&gt;"Ready",AJ$2,IF(ISNUMBER(AK281),IF((AK281+AL281)*(1+Scenario!$B$12/12)-AM281&lt;0,"INSUFFICIENT FUNDS",(AK281+AL281)*(1+Scenario!$B$12/12)-AM281),"INSUFFICIENT FUNDS")))</f>
        <v/>
      </c>
      <c r="AO281" s="6" t="str">
        <f>IF(AJ281&gt;Scenario!$B$11,"",IF(AJ$2&lt;&gt;"Ready",AJ$2,IF(ISNUMBER(AN281),AO280+AM281,"INSUFFICIENT FUNDS")))</f>
        <v/>
      </c>
      <c r="AP281" t="str">
        <f>IF(AJ281&gt;Scenario!$B$11,"",IF(AJ$2&lt;&gt;"Ready",AJ$2,IF(ISNUMBER(AN281),"OK","INSUFFICIENT FUNDS")))</f>
        <v/>
      </c>
    </row>
    <row r="282" spans="1:42" ht="32.1" customHeight="1" x14ac:dyDescent="0.2">
      <c r="A282">
        <v>278</v>
      </c>
      <c r="B282" s="6" t="str">
        <f>IF(A282&gt;Scenario!$B$11,"",IF(A$2&lt;&gt;"Ready",A$2,IF(G281="OK",E281,"INSUFFICIENT FUNDS")))</f>
        <v/>
      </c>
      <c r="C282" s="6" t="str">
        <f>IF(A282&gt;Scenario!$B$11,"",IF(A$2&lt;&gt;"Ready",A$2,IF(ISNUMBER(B282),IF(AND(A282&gt;=Scenario!$B$10,MOD(A282-Scenario!$B$10,Scenario!$B$18)=0),Scenario!$B$8,0),"INSUFFICIENT FUNDS")))</f>
        <v/>
      </c>
      <c r="D282" s="6" t="str">
        <f>IF(A282&gt;Scenario!$B$11,"",IF(A$2&lt;&gt;"Ready",A$2,IF(ISNUMBER(B282),(B282+C282)*(N('Option A'!$E$14)+N('Option A'!$E$15)+IF(Scenario!$B$13="Gross",N('Option A'!$E$16),0))/12+((N('Option A'!$E$12)+N('Option A'!$E$13))/12+IF(AND(A282&gt;=Scenario!$B$10,MOD(A282-Scenario!$B$10,Scenario!$B$18)=0),N('Option A'!$E$17)*N('Option A'!$E$18)+N('Option A'!$E$20),0)+IF(A282=1,N('Option A'!$E$17)*N('Option A'!$E$19)+N('Option A'!$E$21),0)+IF(A282=Scenario!$B$11,N('Option A'!$E$22),0)),"INSUFFICIENT FUNDS")))</f>
        <v/>
      </c>
      <c r="E282" s="6" t="str">
        <f>IF(A282&gt;Scenario!$B$11,"",IF(A$2&lt;&gt;"Ready",A$2,IF(ISNUMBER(B282),IF((B282+C282)*(1+Scenario!$B$12/12)-D282&lt;0,"INSUFFICIENT FUNDS",(B282+C282)*(1+Scenario!$B$12/12)-D282),"INSUFFICIENT FUNDS")))</f>
        <v/>
      </c>
      <c r="F282" s="6" t="str">
        <f>IF(A282&gt;Scenario!$B$11,"",IF(A$2&lt;&gt;"Ready",A$2,IF(ISNUMBER(E282),F281+D282,"INSUFFICIENT FUNDS")))</f>
        <v/>
      </c>
      <c r="G282" t="str">
        <f>IF(A282&gt;Scenario!$B$11,"",IF(A$2&lt;&gt;"Ready",A$2,IF(ISNUMBER(E282),"OK","INSUFFICIENT FUNDS")))</f>
        <v/>
      </c>
      <c r="H282">
        <v>278</v>
      </c>
      <c r="I282" s="6" t="str">
        <f>IF(H282&gt;Scenario!$B$11,"",IF(H$2&lt;&gt;"Ready",H$2,IF(N281="OK",L281,"INSUFFICIENT FUNDS")))</f>
        <v/>
      </c>
      <c r="J282" s="6" t="str">
        <f>IF(H282&gt;Scenario!$B$11,"",IF(H$2&lt;&gt;"Ready",H$2,IF(ISNUMBER(I282),IF(AND(H282&gt;=Scenario!$B$10,MOD(H282-Scenario!$B$10,Scenario!$B$18)=0),Scenario!$B$8,0),"INSUFFICIENT FUNDS")))</f>
        <v/>
      </c>
      <c r="K282" s="6" t="str">
        <f>IF(H282&gt;Scenario!$B$11,"",IF(H$2&lt;&gt;"Ready",H$2,IF(ISNUMBER(I282),(I282+J282)*(N('Option A'!$E$14)+N('Option A'!$E$15)+IF(Scenario!$B$13="Gross",N('Option A'!$E$16),0))/12+((0+0)/12+IF(AND(H282&gt;=Scenario!$B$10,MOD(H282-Scenario!$B$10,Scenario!$B$18)=0),N('Option A'!$E$17)*N('Option A'!$E$18)+N('Option A'!$E$20),0)+IF(H282=1,N('Option A'!$E$17)*N('Option A'!$E$19)+N('Option A'!$E$21),0)+IF(H282=Scenario!$B$11,N('Option A'!$E$22),0)),"INSUFFICIENT FUNDS")))</f>
        <v/>
      </c>
      <c r="L282" s="6" t="str">
        <f>IF(H282&gt;Scenario!$B$11,"",IF(H$2&lt;&gt;"Ready",H$2,IF(ISNUMBER(I282),IF((I282+J282)*(1+Scenario!$B$12/12)-K282&lt;0,"INSUFFICIENT FUNDS",(I282+J282)*(1+Scenario!$B$12/12)-K282),"INSUFFICIENT FUNDS")))</f>
        <v/>
      </c>
      <c r="M282" s="6" t="str">
        <f>IF(H282&gt;Scenario!$B$11,"",IF(H$2&lt;&gt;"Ready",H$2,IF(ISNUMBER(L282),M281+K282,"INSUFFICIENT FUNDS")))</f>
        <v/>
      </c>
      <c r="N282" t="str">
        <f>IF(H282&gt;Scenario!$B$11,"",IF(H$2&lt;&gt;"Ready",H$2,IF(ISNUMBER(L282),"OK","INSUFFICIENT FUNDS")))</f>
        <v/>
      </c>
      <c r="O282">
        <v>278</v>
      </c>
      <c r="P282" s="6" t="str">
        <f>IF(O282&gt;Scenario!$B$11,"",IF(O$2&lt;&gt;"Ready",O$2,IF(U281="OK",S281,"INSUFFICIENT FUNDS")))</f>
        <v/>
      </c>
      <c r="Q282" s="6" t="str">
        <f>IF(O282&gt;Scenario!$B$11,"",IF(O$2&lt;&gt;"Ready",O$2,IF(ISNUMBER(P282),IF(AND(O282&gt;=Scenario!$B$10,MOD(O282-Scenario!$B$10,Scenario!$B$18)=0),Scenario!$B$8,0),"INSUFFICIENT FUNDS")))</f>
        <v/>
      </c>
      <c r="R282" s="6" t="str">
        <f>IF(O282&gt;Scenario!$B$11,"",IF(O$2&lt;&gt;"Ready",O$2,IF(ISNUMBER(P282),(P282+Q282)*(0+N('Option A'!$E$15)+IF(Scenario!$B$13="Gross",N('Option A'!$E$16),0))/12+((N('Option A'!$E$12)+N('Option A'!$E$13))/12+IF(AND(O282&gt;=Scenario!$B$10,MOD(O282-Scenario!$B$10,Scenario!$B$18)=0),N('Option A'!$E$17)*N('Option A'!$E$18)+N('Option A'!$E$20),0)+IF(O282=1,N('Option A'!$E$17)*N('Option A'!$E$19)+N('Option A'!$E$21),0)+IF(O282=Scenario!$B$11,N('Option A'!$E$22),0)),"INSUFFICIENT FUNDS")))</f>
        <v/>
      </c>
      <c r="S282" s="6" t="str">
        <f>IF(O282&gt;Scenario!$B$11,"",IF(O$2&lt;&gt;"Ready",O$2,IF(ISNUMBER(P282),IF((P282+Q282)*(1+Scenario!$B$12/12)-R282&lt;0,"INSUFFICIENT FUNDS",(P282+Q282)*(1+Scenario!$B$12/12)-R282),"INSUFFICIENT FUNDS")))</f>
        <v/>
      </c>
      <c r="T282" s="6" t="str">
        <f>IF(O282&gt;Scenario!$B$11,"",IF(O$2&lt;&gt;"Ready",O$2,IF(ISNUMBER(S282),T281+R282,"INSUFFICIENT FUNDS")))</f>
        <v/>
      </c>
      <c r="U282" t="str">
        <f>IF(O282&gt;Scenario!$B$11,"",IF(O$2&lt;&gt;"Ready",O$2,IF(ISNUMBER(S282),"OK","INSUFFICIENT FUNDS")))</f>
        <v/>
      </c>
      <c r="V282">
        <v>278</v>
      </c>
      <c r="W282" s="6" t="str">
        <f>IF(V282&gt;Scenario!$B$11,"",IF(V$2&lt;&gt;"Ready",V$2,IF(AB281="OK",Z281,"INSUFFICIENT FUNDS")))</f>
        <v/>
      </c>
      <c r="X282" s="6" t="str">
        <f>IF(V282&gt;Scenario!$B$11,"",IF(V$2&lt;&gt;"Ready",V$2,IF(ISNUMBER(W282),IF(AND(V282&gt;=Scenario!$B$10,MOD(V282-Scenario!$B$10,Scenario!$B$18)=0),Scenario!$B$8,0),"INSUFFICIENT FUNDS")))</f>
        <v/>
      </c>
      <c r="Y282" s="6" t="str">
        <f>IF(V282&gt;Scenario!$B$11,"",IF(V$2&lt;&gt;"Ready",V$2,IF(ISNUMBER(W282),(W282+X282)*(N('Option A'!$E$14)+N('Option A'!$E$15)+IF(Scenario!$B$13="Gross",N('Option A'!$E$16),0))/12+((N('Option A'!$E$12)+N('Option A'!$E$13))/12+IF(AND(V282&gt;=Scenario!$B$10,MOD(V282-Scenario!$B$10,Scenario!$B$18)=0),0*0+0,0)+IF(V282=1,0*0+0,0)+IF(V282=Scenario!$B$11,0,0)),"INSUFFICIENT FUNDS")))</f>
        <v/>
      </c>
      <c r="Z282" s="6" t="str">
        <f>IF(V282&gt;Scenario!$B$11,"",IF(V$2&lt;&gt;"Ready",V$2,IF(ISNUMBER(W282),IF((W282+X282)*(1+Scenario!$B$12/12)-Y282&lt;0,"INSUFFICIENT FUNDS",(W282+X282)*(1+Scenario!$B$12/12)-Y282),"INSUFFICIENT FUNDS")))</f>
        <v/>
      </c>
      <c r="AA282" s="6" t="str">
        <f>IF(V282&gt;Scenario!$B$11,"",IF(V$2&lt;&gt;"Ready",V$2,IF(ISNUMBER(Z282),AA281+Y282,"INSUFFICIENT FUNDS")))</f>
        <v/>
      </c>
      <c r="AB282" t="str">
        <f>IF(V282&gt;Scenario!$B$11,"",IF(V$2&lt;&gt;"Ready",V$2,IF(ISNUMBER(Z282),"OK","INSUFFICIENT FUNDS")))</f>
        <v/>
      </c>
      <c r="AC282">
        <v>278</v>
      </c>
      <c r="AD282" s="6" t="str">
        <f>IF(AC282&gt;Scenario!$B$11,"",IF(AC$2&lt;&gt;"Ready",AC$2,IF(AI281="OK",AG281,"INSUFFICIENT FUNDS")))</f>
        <v/>
      </c>
      <c r="AE282" s="6" t="str">
        <f>IF(AC282&gt;Scenario!$B$11,"",IF(AC$2&lt;&gt;"Ready",AC$2,IF(ISNUMBER(AD282),IF(AND(AC282&gt;=Scenario!$B$10,MOD(AC282-Scenario!$B$10,Scenario!$B$18)=0),Scenario!$B$8,0),"INSUFFICIENT FUNDS")))</f>
        <v/>
      </c>
      <c r="AF282" s="6" t="str">
        <f>IF(AC282&gt;Scenario!$B$11,"",IF(AC$2&lt;&gt;"Ready",AC$2,IF(ISNUMBER(AD282),(AD282+AE282)*(N('Option A'!$E$14)+N('Option A'!$E$15)+IF(Scenario!$B$13="Gross",0,0))/12+((N('Option A'!$E$12)+N('Option A'!$E$13))/12+IF(AND(AC282&gt;=Scenario!$B$10,MOD(AC282-Scenario!$B$10,Scenario!$B$18)=0),N('Option A'!$E$17)*N('Option A'!$E$18)+N('Option A'!$E$20),0)+IF(AC282=1,N('Option A'!$E$17)*N('Option A'!$E$19)+N('Option A'!$E$21),0)+IF(AC282=Scenario!$B$11,N('Option A'!$E$22),0)),"INSUFFICIENT FUNDS")))</f>
        <v/>
      </c>
      <c r="AG282" s="6" t="str">
        <f>IF(AC282&gt;Scenario!$B$11,"",IF(AC$2&lt;&gt;"Ready",AC$2,IF(ISNUMBER(AD282),IF((AD282+AE282)*(1+Scenario!$B$12/12)-AF282&lt;0,"INSUFFICIENT FUNDS",(AD282+AE282)*(1+Scenario!$B$12/12)-AF282),"INSUFFICIENT FUNDS")))</f>
        <v/>
      </c>
      <c r="AH282" s="6" t="str">
        <f>IF(AC282&gt;Scenario!$B$11,"",IF(AC$2&lt;&gt;"Ready",AC$2,IF(ISNUMBER(AG282),AH281+AF282,"INSUFFICIENT FUNDS")))</f>
        <v/>
      </c>
      <c r="AI282" t="str">
        <f>IF(AC282&gt;Scenario!$B$11,"",IF(AC$2&lt;&gt;"Ready",AC$2,IF(ISNUMBER(AG282),"OK","INSUFFICIENT FUNDS")))</f>
        <v/>
      </c>
      <c r="AJ282">
        <v>278</v>
      </c>
      <c r="AK282" s="6" t="str">
        <f>IF(AJ282&gt;Scenario!$B$11,"",IF(AJ$2&lt;&gt;"Ready",AJ$2,IF(AP281="OK",AN281,"INSUFFICIENT FUNDS")))</f>
        <v/>
      </c>
      <c r="AL282" s="6" t="str">
        <f>IF(AJ282&gt;Scenario!$B$11,"",IF(AJ$2&lt;&gt;"Ready",AJ$2,IF(ISNUMBER(AK282),IF(AND(AJ282&gt;=Scenario!$B$10,MOD(AJ282-Scenario!$B$10,Scenario!$B$18)=0),Scenario!$B$8,0),"INSUFFICIENT FUNDS")))</f>
        <v/>
      </c>
      <c r="AM282" s="6" t="str">
        <f>IF(AJ282&gt;Scenario!$B$11,"",IF(AJ$2&lt;&gt;"Ready",AJ$2,IF(ISNUMBER(AK282),(AK282+AL282)*(0+0+IF(Scenario!$B$13="Gross",0,0))/12+((0+0)/12+IF(AND(AJ282&gt;=Scenario!$B$10,MOD(AJ282-Scenario!$B$10,Scenario!$B$18)=0),0*0+0,0)+IF(AJ282=1,0*0+0,0)+IF(AJ282=Scenario!$B$11,0,0)),"INSUFFICIENT FUNDS")))</f>
        <v/>
      </c>
      <c r="AN282" s="6" t="str">
        <f>IF(AJ282&gt;Scenario!$B$11,"",IF(AJ$2&lt;&gt;"Ready",AJ$2,IF(ISNUMBER(AK282),IF((AK282+AL282)*(1+Scenario!$B$12/12)-AM282&lt;0,"INSUFFICIENT FUNDS",(AK282+AL282)*(1+Scenario!$B$12/12)-AM282),"INSUFFICIENT FUNDS")))</f>
        <v/>
      </c>
      <c r="AO282" s="6" t="str">
        <f>IF(AJ282&gt;Scenario!$B$11,"",IF(AJ$2&lt;&gt;"Ready",AJ$2,IF(ISNUMBER(AN282),AO281+AM282,"INSUFFICIENT FUNDS")))</f>
        <v/>
      </c>
      <c r="AP282" t="str">
        <f>IF(AJ282&gt;Scenario!$B$11,"",IF(AJ$2&lt;&gt;"Ready",AJ$2,IF(ISNUMBER(AN282),"OK","INSUFFICIENT FUNDS")))</f>
        <v/>
      </c>
    </row>
    <row r="283" spans="1:42" ht="32.1" customHeight="1" x14ac:dyDescent="0.2">
      <c r="A283">
        <v>279</v>
      </c>
      <c r="B283" s="6" t="str">
        <f>IF(A283&gt;Scenario!$B$11,"",IF(A$2&lt;&gt;"Ready",A$2,IF(G282="OK",E282,"INSUFFICIENT FUNDS")))</f>
        <v/>
      </c>
      <c r="C283" s="6" t="str">
        <f>IF(A283&gt;Scenario!$B$11,"",IF(A$2&lt;&gt;"Ready",A$2,IF(ISNUMBER(B283),IF(AND(A283&gt;=Scenario!$B$10,MOD(A283-Scenario!$B$10,Scenario!$B$18)=0),Scenario!$B$8,0),"INSUFFICIENT FUNDS")))</f>
        <v/>
      </c>
      <c r="D283" s="6" t="str">
        <f>IF(A283&gt;Scenario!$B$11,"",IF(A$2&lt;&gt;"Ready",A$2,IF(ISNUMBER(B283),(B283+C283)*(N('Option A'!$E$14)+N('Option A'!$E$15)+IF(Scenario!$B$13="Gross",N('Option A'!$E$16),0))/12+((N('Option A'!$E$12)+N('Option A'!$E$13))/12+IF(AND(A283&gt;=Scenario!$B$10,MOD(A283-Scenario!$B$10,Scenario!$B$18)=0),N('Option A'!$E$17)*N('Option A'!$E$18)+N('Option A'!$E$20),0)+IF(A283=1,N('Option A'!$E$17)*N('Option A'!$E$19)+N('Option A'!$E$21),0)+IF(A283=Scenario!$B$11,N('Option A'!$E$22),0)),"INSUFFICIENT FUNDS")))</f>
        <v/>
      </c>
      <c r="E283" s="6" t="str">
        <f>IF(A283&gt;Scenario!$B$11,"",IF(A$2&lt;&gt;"Ready",A$2,IF(ISNUMBER(B283),IF((B283+C283)*(1+Scenario!$B$12/12)-D283&lt;0,"INSUFFICIENT FUNDS",(B283+C283)*(1+Scenario!$B$12/12)-D283),"INSUFFICIENT FUNDS")))</f>
        <v/>
      </c>
      <c r="F283" s="6" t="str">
        <f>IF(A283&gt;Scenario!$B$11,"",IF(A$2&lt;&gt;"Ready",A$2,IF(ISNUMBER(E283),F282+D283,"INSUFFICIENT FUNDS")))</f>
        <v/>
      </c>
      <c r="G283" t="str">
        <f>IF(A283&gt;Scenario!$B$11,"",IF(A$2&lt;&gt;"Ready",A$2,IF(ISNUMBER(E283),"OK","INSUFFICIENT FUNDS")))</f>
        <v/>
      </c>
      <c r="H283">
        <v>279</v>
      </c>
      <c r="I283" s="6" t="str">
        <f>IF(H283&gt;Scenario!$B$11,"",IF(H$2&lt;&gt;"Ready",H$2,IF(N282="OK",L282,"INSUFFICIENT FUNDS")))</f>
        <v/>
      </c>
      <c r="J283" s="6" t="str">
        <f>IF(H283&gt;Scenario!$B$11,"",IF(H$2&lt;&gt;"Ready",H$2,IF(ISNUMBER(I283),IF(AND(H283&gt;=Scenario!$B$10,MOD(H283-Scenario!$B$10,Scenario!$B$18)=0),Scenario!$B$8,0),"INSUFFICIENT FUNDS")))</f>
        <v/>
      </c>
      <c r="K283" s="6" t="str">
        <f>IF(H283&gt;Scenario!$B$11,"",IF(H$2&lt;&gt;"Ready",H$2,IF(ISNUMBER(I283),(I283+J283)*(N('Option A'!$E$14)+N('Option A'!$E$15)+IF(Scenario!$B$13="Gross",N('Option A'!$E$16),0))/12+((0+0)/12+IF(AND(H283&gt;=Scenario!$B$10,MOD(H283-Scenario!$B$10,Scenario!$B$18)=0),N('Option A'!$E$17)*N('Option A'!$E$18)+N('Option A'!$E$20),0)+IF(H283=1,N('Option A'!$E$17)*N('Option A'!$E$19)+N('Option A'!$E$21),0)+IF(H283=Scenario!$B$11,N('Option A'!$E$22),0)),"INSUFFICIENT FUNDS")))</f>
        <v/>
      </c>
      <c r="L283" s="6" t="str">
        <f>IF(H283&gt;Scenario!$B$11,"",IF(H$2&lt;&gt;"Ready",H$2,IF(ISNUMBER(I283),IF((I283+J283)*(1+Scenario!$B$12/12)-K283&lt;0,"INSUFFICIENT FUNDS",(I283+J283)*(1+Scenario!$B$12/12)-K283),"INSUFFICIENT FUNDS")))</f>
        <v/>
      </c>
      <c r="M283" s="6" t="str">
        <f>IF(H283&gt;Scenario!$B$11,"",IF(H$2&lt;&gt;"Ready",H$2,IF(ISNUMBER(L283),M282+K283,"INSUFFICIENT FUNDS")))</f>
        <v/>
      </c>
      <c r="N283" t="str">
        <f>IF(H283&gt;Scenario!$B$11,"",IF(H$2&lt;&gt;"Ready",H$2,IF(ISNUMBER(L283),"OK","INSUFFICIENT FUNDS")))</f>
        <v/>
      </c>
      <c r="O283">
        <v>279</v>
      </c>
      <c r="P283" s="6" t="str">
        <f>IF(O283&gt;Scenario!$B$11,"",IF(O$2&lt;&gt;"Ready",O$2,IF(U282="OK",S282,"INSUFFICIENT FUNDS")))</f>
        <v/>
      </c>
      <c r="Q283" s="6" t="str">
        <f>IF(O283&gt;Scenario!$B$11,"",IF(O$2&lt;&gt;"Ready",O$2,IF(ISNUMBER(P283),IF(AND(O283&gt;=Scenario!$B$10,MOD(O283-Scenario!$B$10,Scenario!$B$18)=0),Scenario!$B$8,0),"INSUFFICIENT FUNDS")))</f>
        <v/>
      </c>
      <c r="R283" s="6" t="str">
        <f>IF(O283&gt;Scenario!$B$11,"",IF(O$2&lt;&gt;"Ready",O$2,IF(ISNUMBER(P283),(P283+Q283)*(0+N('Option A'!$E$15)+IF(Scenario!$B$13="Gross",N('Option A'!$E$16),0))/12+((N('Option A'!$E$12)+N('Option A'!$E$13))/12+IF(AND(O283&gt;=Scenario!$B$10,MOD(O283-Scenario!$B$10,Scenario!$B$18)=0),N('Option A'!$E$17)*N('Option A'!$E$18)+N('Option A'!$E$20),0)+IF(O283=1,N('Option A'!$E$17)*N('Option A'!$E$19)+N('Option A'!$E$21),0)+IF(O283=Scenario!$B$11,N('Option A'!$E$22),0)),"INSUFFICIENT FUNDS")))</f>
        <v/>
      </c>
      <c r="S283" s="6" t="str">
        <f>IF(O283&gt;Scenario!$B$11,"",IF(O$2&lt;&gt;"Ready",O$2,IF(ISNUMBER(P283),IF((P283+Q283)*(1+Scenario!$B$12/12)-R283&lt;0,"INSUFFICIENT FUNDS",(P283+Q283)*(1+Scenario!$B$12/12)-R283),"INSUFFICIENT FUNDS")))</f>
        <v/>
      </c>
      <c r="T283" s="6" t="str">
        <f>IF(O283&gt;Scenario!$B$11,"",IF(O$2&lt;&gt;"Ready",O$2,IF(ISNUMBER(S283),T282+R283,"INSUFFICIENT FUNDS")))</f>
        <v/>
      </c>
      <c r="U283" t="str">
        <f>IF(O283&gt;Scenario!$B$11,"",IF(O$2&lt;&gt;"Ready",O$2,IF(ISNUMBER(S283),"OK","INSUFFICIENT FUNDS")))</f>
        <v/>
      </c>
      <c r="V283">
        <v>279</v>
      </c>
      <c r="W283" s="6" t="str">
        <f>IF(V283&gt;Scenario!$B$11,"",IF(V$2&lt;&gt;"Ready",V$2,IF(AB282="OK",Z282,"INSUFFICIENT FUNDS")))</f>
        <v/>
      </c>
      <c r="X283" s="6" t="str">
        <f>IF(V283&gt;Scenario!$B$11,"",IF(V$2&lt;&gt;"Ready",V$2,IF(ISNUMBER(W283),IF(AND(V283&gt;=Scenario!$B$10,MOD(V283-Scenario!$B$10,Scenario!$B$18)=0),Scenario!$B$8,0),"INSUFFICIENT FUNDS")))</f>
        <v/>
      </c>
      <c r="Y283" s="6" t="str">
        <f>IF(V283&gt;Scenario!$B$11,"",IF(V$2&lt;&gt;"Ready",V$2,IF(ISNUMBER(W283),(W283+X283)*(N('Option A'!$E$14)+N('Option A'!$E$15)+IF(Scenario!$B$13="Gross",N('Option A'!$E$16),0))/12+((N('Option A'!$E$12)+N('Option A'!$E$13))/12+IF(AND(V283&gt;=Scenario!$B$10,MOD(V283-Scenario!$B$10,Scenario!$B$18)=0),0*0+0,0)+IF(V283=1,0*0+0,0)+IF(V283=Scenario!$B$11,0,0)),"INSUFFICIENT FUNDS")))</f>
        <v/>
      </c>
      <c r="Z283" s="6" t="str">
        <f>IF(V283&gt;Scenario!$B$11,"",IF(V$2&lt;&gt;"Ready",V$2,IF(ISNUMBER(W283),IF((W283+X283)*(1+Scenario!$B$12/12)-Y283&lt;0,"INSUFFICIENT FUNDS",(W283+X283)*(1+Scenario!$B$12/12)-Y283),"INSUFFICIENT FUNDS")))</f>
        <v/>
      </c>
      <c r="AA283" s="6" t="str">
        <f>IF(V283&gt;Scenario!$B$11,"",IF(V$2&lt;&gt;"Ready",V$2,IF(ISNUMBER(Z283),AA282+Y283,"INSUFFICIENT FUNDS")))</f>
        <v/>
      </c>
      <c r="AB283" t="str">
        <f>IF(V283&gt;Scenario!$B$11,"",IF(V$2&lt;&gt;"Ready",V$2,IF(ISNUMBER(Z283),"OK","INSUFFICIENT FUNDS")))</f>
        <v/>
      </c>
      <c r="AC283">
        <v>279</v>
      </c>
      <c r="AD283" s="6" t="str">
        <f>IF(AC283&gt;Scenario!$B$11,"",IF(AC$2&lt;&gt;"Ready",AC$2,IF(AI282="OK",AG282,"INSUFFICIENT FUNDS")))</f>
        <v/>
      </c>
      <c r="AE283" s="6" t="str">
        <f>IF(AC283&gt;Scenario!$B$11,"",IF(AC$2&lt;&gt;"Ready",AC$2,IF(ISNUMBER(AD283),IF(AND(AC283&gt;=Scenario!$B$10,MOD(AC283-Scenario!$B$10,Scenario!$B$18)=0),Scenario!$B$8,0),"INSUFFICIENT FUNDS")))</f>
        <v/>
      </c>
      <c r="AF283" s="6" t="str">
        <f>IF(AC283&gt;Scenario!$B$11,"",IF(AC$2&lt;&gt;"Ready",AC$2,IF(ISNUMBER(AD283),(AD283+AE283)*(N('Option A'!$E$14)+N('Option A'!$E$15)+IF(Scenario!$B$13="Gross",0,0))/12+((N('Option A'!$E$12)+N('Option A'!$E$13))/12+IF(AND(AC283&gt;=Scenario!$B$10,MOD(AC283-Scenario!$B$10,Scenario!$B$18)=0),N('Option A'!$E$17)*N('Option A'!$E$18)+N('Option A'!$E$20),0)+IF(AC283=1,N('Option A'!$E$17)*N('Option A'!$E$19)+N('Option A'!$E$21),0)+IF(AC283=Scenario!$B$11,N('Option A'!$E$22),0)),"INSUFFICIENT FUNDS")))</f>
        <v/>
      </c>
      <c r="AG283" s="6" t="str">
        <f>IF(AC283&gt;Scenario!$B$11,"",IF(AC$2&lt;&gt;"Ready",AC$2,IF(ISNUMBER(AD283),IF((AD283+AE283)*(1+Scenario!$B$12/12)-AF283&lt;0,"INSUFFICIENT FUNDS",(AD283+AE283)*(1+Scenario!$B$12/12)-AF283),"INSUFFICIENT FUNDS")))</f>
        <v/>
      </c>
      <c r="AH283" s="6" t="str">
        <f>IF(AC283&gt;Scenario!$B$11,"",IF(AC$2&lt;&gt;"Ready",AC$2,IF(ISNUMBER(AG283),AH282+AF283,"INSUFFICIENT FUNDS")))</f>
        <v/>
      </c>
      <c r="AI283" t="str">
        <f>IF(AC283&gt;Scenario!$B$11,"",IF(AC$2&lt;&gt;"Ready",AC$2,IF(ISNUMBER(AG283),"OK","INSUFFICIENT FUNDS")))</f>
        <v/>
      </c>
      <c r="AJ283">
        <v>279</v>
      </c>
      <c r="AK283" s="6" t="str">
        <f>IF(AJ283&gt;Scenario!$B$11,"",IF(AJ$2&lt;&gt;"Ready",AJ$2,IF(AP282="OK",AN282,"INSUFFICIENT FUNDS")))</f>
        <v/>
      </c>
      <c r="AL283" s="6" t="str">
        <f>IF(AJ283&gt;Scenario!$B$11,"",IF(AJ$2&lt;&gt;"Ready",AJ$2,IF(ISNUMBER(AK283),IF(AND(AJ283&gt;=Scenario!$B$10,MOD(AJ283-Scenario!$B$10,Scenario!$B$18)=0),Scenario!$B$8,0),"INSUFFICIENT FUNDS")))</f>
        <v/>
      </c>
      <c r="AM283" s="6" t="str">
        <f>IF(AJ283&gt;Scenario!$B$11,"",IF(AJ$2&lt;&gt;"Ready",AJ$2,IF(ISNUMBER(AK283),(AK283+AL283)*(0+0+IF(Scenario!$B$13="Gross",0,0))/12+((0+0)/12+IF(AND(AJ283&gt;=Scenario!$B$10,MOD(AJ283-Scenario!$B$10,Scenario!$B$18)=0),0*0+0,0)+IF(AJ283=1,0*0+0,0)+IF(AJ283=Scenario!$B$11,0,0)),"INSUFFICIENT FUNDS")))</f>
        <v/>
      </c>
      <c r="AN283" s="6" t="str">
        <f>IF(AJ283&gt;Scenario!$B$11,"",IF(AJ$2&lt;&gt;"Ready",AJ$2,IF(ISNUMBER(AK283),IF((AK283+AL283)*(1+Scenario!$B$12/12)-AM283&lt;0,"INSUFFICIENT FUNDS",(AK283+AL283)*(1+Scenario!$B$12/12)-AM283),"INSUFFICIENT FUNDS")))</f>
        <v/>
      </c>
      <c r="AO283" s="6" t="str">
        <f>IF(AJ283&gt;Scenario!$B$11,"",IF(AJ$2&lt;&gt;"Ready",AJ$2,IF(ISNUMBER(AN283),AO282+AM283,"INSUFFICIENT FUNDS")))</f>
        <v/>
      </c>
      <c r="AP283" t="str">
        <f>IF(AJ283&gt;Scenario!$B$11,"",IF(AJ$2&lt;&gt;"Ready",AJ$2,IF(ISNUMBER(AN283),"OK","INSUFFICIENT FUNDS")))</f>
        <v/>
      </c>
    </row>
    <row r="284" spans="1:42" ht="32.1" customHeight="1" x14ac:dyDescent="0.2">
      <c r="A284">
        <v>280</v>
      </c>
      <c r="B284" s="6" t="str">
        <f>IF(A284&gt;Scenario!$B$11,"",IF(A$2&lt;&gt;"Ready",A$2,IF(G283="OK",E283,"INSUFFICIENT FUNDS")))</f>
        <v/>
      </c>
      <c r="C284" s="6" t="str">
        <f>IF(A284&gt;Scenario!$B$11,"",IF(A$2&lt;&gt;"Ready",A$2,IF(ISNUMBER(B284),IF(AND(A284&gt;=Scenario!$B$10,MOD(A284-Scenario!$B$10,Scenario!$B$18)=0),Scenario!$B$8,0),"INSUFFICIENT FUNDS")))</f>
        <v/>
      </c>
      <c r="D284" s="6" t="str">
        <f>IF(A284&gt;Scenario!$B$11,"",IF(A$2&lt;&gt;"Ready",A$2,IF(ISNUMBER(B284),(B284+C284)*(N('Option A'!$E$14)+N('Option A'!$E$15)+IF(Scenario!$B$13="Gross",N('Option A'!$E$16),0))/12+((N('Option A'!$E$12)+N('Option A'!$E$13))/12+IF(AND(A284&gt;=Scenario!$B$10,MOD(A284-Scenario!$B$10,Scenario!$B$18)=0),N('Option A'!$E$17)*N('Option A'!$E$18)+N('Option A'!$E$20),0)+IF(A284=1,N('Option A'!$E$17)*N('Option A'!$E$19)+N('Option A'!$E$21),0)+IF(A284=Scenario!$B$11,N('Option A'!$E$22),0)),"INSUFFICIENT FUNDS")))</f>
        <v/>
      </c>
      <c r="E284" s="6" t="str">
        <f>IF(A284&gt;Scenario!$B$11,"",IF(A$2&lt;&gt;"Ready",A$2,IF(ISNUMBER(B284),IF((B284+C284)*(1+Scenario!$B$12/12)-D284&lt;0,"INSUFFICIENT FUNDS",(B284+C284)*(1+Scenario!$B$12/12)-D284),"INSUFFICIENT FUNDS")))</f>
        <v/>
      </c>
      <c r="F284" s="6" t="str">
        <f>IF(A284&gt;Scenario!$B$11,"",IF(A$2&lt;&gt;"Ready",A$2,IF(ISNUMBER(E284),F283+D284,"INSUFFICIENT FUNDS")))</f>
        <v/>
      </c>
      <c r="G284" t="str">
        <f>IF(A284&gt;Scenario!$B$11,"",IF(A$2&lt;&gt;"Ready",A$2,IF(ISNUMBER(E284),"OK","INSUFFICIENT FUNDS")))</f>
        <v/>
      </c>
      <c r="H284">
        <v>280</v>
      </c>
      <c r="I284" s="6" t="str">
        <f>IF(H284&gt;Scenario!$B$11,"",IF(H$2&lt;&gt;"Ready",H$2,IF(N283="OK",L283,"INSUFFICIENT FUNDS")))</f>
        <v/>
      </c>
      <c r="J284" s="6" t="str">
        <f>IF(H284&gt;Scenario!$B$11,"",IF(H$2&lt;&gt;"Ready",H$2,IF(ISNUMBER(I284),IF(AND(H284&gt;=Scenario!$B$10,MOD(H284-Scenario!$B$10,Scenario!$B$18)=0),Scenario!$B$8,0),"INSUFFICIENT FUNDS")))</f>
        <v/>
      </c>
      <c r="K284" s="6" t="str">
        <f>IF(H284&gt;Scenario!$B$11,"",IF(H$2&lt;&gt;"Ready",H$2,IF(ISNUMBER(I284),(I284+J284)*(N('Option A'!$E$14)+N('Option A'!$E$15)+IF(Scenario!$B$13="Gross",N('Option A'!$E$16),0))/12+((0+0)/12+IF(AND(H284&gt;=Scenario!$B$10,MOD(H284-Scenario!$B$10,Scenario!$B$18)=0),N('Option A'!$E$17)*N('Option A'!$E$18)+N('Option A'!$E$20),0)+IF(H284=1,N('Option A'!$E$17)*N('Option A'!$E$19)+N('Option A'!$E$21),0)+IF(H284=Scenario!$B$11,N('Option A'!$E$22),0)),"INSUFFICIENT FUNDS")))</f>
        <v/>
      </c>
      <c r="L284" s="6" t="str">
        <f>IF(H284&gt;Scenario!$B$11,"",IF(H$2&lt;&gt;"Ready",H$2,IF(ISNUMBER(I284),IF((I284+J284)*(1+Scenario!$B$12/12)-K284&lt;0,"INSUFFICIENT FUNDS",(I284+J284)*(1+Scenario!$B$12/12)-K284),"INSUFFICIENT FUNDS")))</f>
        <v/>
      </c>
      <c r="M284" s="6" t="str">
        <f>IF(H284&gt;Scenario!$B$11,"",IF(H$2&lt;&gt;"Ready",H$2,IF(ISNUMBER(L284),M283+K284,"INSUFFICIENT FUNDS")))</f>
        <v/>
      </c>
      <c r="N284" t="str">
        <f>IF(H284&gt;Scenario!$B$11,"",IF(H$2&lt;&gt;"Ready",H$2,IF(ISNUMBER(L284),"OK","INSUFFICIENT FUNDS")))</f>
        <v/>
      </c>
      <c r="O284">
        <v>280</v>
      </c>
      <c r="P284" s="6" t="str">
        <f>IF(O284&gt;Scenario!$B$11,"",IF(O$2&lt;&gt;"Ready",O$2,IF(U283="OK",S283,"INSUFFICIENT FUNDS")))</f>
        <v/>
      </c>
      <c r="Q284" s="6" t="str">
        <f>IF(O284&gt;Scenario!$B$11,"",IF(O$2&lt;&gt;"Ready",O$2,IF(ISNUMBER(P284),IF(AND(O284&gt;=Scenario!$B$10,MOD(O284-Scenario!$B$10,Scenario!$B$18)=0),Scenario!$B$8,0),"INSUFFICIENT FUNDS")))</f>
        <v/>
      </c>
      <c r="R284" s="6" t="str">
        <f>IF(O284&gt;Scenario!$B$11,"",IF(O$2&lt;&gt;"Ready",O$2,IF(ISNUMBER(P284),(P284+Q284)*(0+N('Option A'!$E$15)+IF(Scenario!$B$13="Gross",N('Option A'!$E$16),0))/12+((N('Option A'!$E$12)+N('Option A'!$E$13))/12+IF(AND(O284&gt;=Scenario!$B$10,MOD(O284-Scenario!$B$10,Scenario!$B$18)=0),N('Option A'!$E$17)*N('Option A'!$E$18)+N('Option A'!$E$20),0)+IF(O284=1,N('Option A'!$E$17)*N('Option A'!$E$19)+N('Option A'!$E$21),0)+IF(O284=Scenario!$B$11,N('Option A'!$E$22),0)),"INSUFFICIENT FUNDS")))</f>
        <v/>
      </c>
      <c r="S284" s="6" t="str">
        <f>IF(O284&gt;Scenario!$B$11,"",IF(O$2&lt;&gt;"Ready",O$2,IF(ISNUMBER(P284),IF((P284+Q284)*(1+Scenario!$B$12/12)-R284&lt;0,"INSUFFICIENT FUNDS",(P284+Q284)*(1+Scenario!$B$12/12)-R284),"INSUFFICIENT FUNDS")))</f>
        <v/>
      </c>
      <c r="T284" s="6" t="str">
        <f>IF(O284&gt;Scenario!$B$11,"",IF(O$2&lt;&gt;"Ready",O$2,IF(ISNUMBER(S284),T283+R284,"INSUFFICIENT FUNDS")))</f>
        <v/>
      </c>
      <c r="U284" t="str">
        <f>IF(O284&gt;Scenario!$B$11,"",IF(O$2&lt;&gt;"Ready",O$2,IF(ISNUMBER(S284),"OK","INSUFFICIENT FUNDS")))</f>
        <v/>
      </c>
      <c r="V284">
        <v>280</v>
      </c>
      <c r="W284" s="6" t="str">
        <f>IF(V284&gt;Scenario!$B$11,"",IF(V$2&lt;&gt;"Ready",V$2,IF(AB283="OK",Z283,"INSUFFICIENT FUNDS")))</f>
        <v/>
      </c>
      <c r="X284" s="6" t="str">
        <f>IF(V284&gt;Scenario!$B$11,"",IF(V$2&lt;&gt;"Ready",V$2,IF(ISNUMBER(W284),IF(AND(V284&gt;=Scenario!$B$10,MOD(V284-Scenario!$B$10,Scenario!$B$18)=0),Scenario!$B$8,0),"INSUFFICIENT FUNDS")))</f>
        <v/>
      </c>
      <c r="Y284" s="6" t="str">
        <f>IF(V284&gt;Scenario!$B$11,"",IF(V$2&lt;&gt;"Ready",V$2,IF(ISNUMBER(W284),(W284+X284)*(N('Option A'!$E$14)+N('Option A'!$E$15)+IF(Scenario!$B$13="Gross",N('Option A'!$E$16),0))/12+((N('Option A'!$E$12)+N('Option A'!$E$13))/12+IF(AND(V284&gt;=Scenario!$B$10,MOD(V284-Scenario!$B$10,Scenario!$B$18)=0),0*0+0,0)+IF(V284=1,0*0+0,0)+IF(V284=Scenario!$B$11,0,0)),"INSUFFICIENT FUNDS")))</f>
        <v/>
      </c>
      <c r="Z284" s="6" t="str">
        <f>IF(V284&gt;Scenario!$B$11,"",IF(V$2&lt;&gt;"Ready",V$2,IF(ISNUMBER(W284),IF((W284+X284)*(1+Scenario!$B$12/12)-Y284&lt;0,"INSUFFICIENT FUNDS",(W284+X284)*(1+Scenario!$B$12/12)-Y284),"INSUFFICIENT FUNDS")))</f>
        <v/>
      </c>
      <c r="AA284" s="6" t="str">
        <f>IF(V284&gt;Scenario!$B$11,"",IF(V$2&lt;&gt;"Ready",V$2,IF(ISNUMBER(Z284),AA283+Y284,"INSUFFICIENT FUNDS")))</f>
        <v/>
      </c>
      <c r="AB284" t="str">
        <f>IF(V284&gt;Scenario!$B$11,"",IF(V$2&lt;&gt;"Ready",V$2,IF(ISNUMBER(Z284),"OK","INSUFFICIENT FUNDS")))</f>
        <v/>
      </c>
      <c r="AC284">
        <v>280</v>
      </c>
      <c r="AD284" s="6" t="str">
        <f>IF(AC284&gt;Scenario!$B$11,"",IF(AC$2&lt;&gt;"Ready",AC$2,IF(AI283="OK",AG283,"INSUFFICIENT FUNDS")))</f>
        <v/>
      </c>
      <c r="AE284" s="6" t="str">
        <f>IF(AC284&gt;Scenario!$B$11,"",IF(AC$2&lt;&gt;"Ready",AC$2,IF(ISNUMBER(AD284),IF(AND(AC284&gt;=Scenario!$B$10,MOD(AC284-Scenario!$B$10,Scenario!$B$18)=0),Scenario!$B$8,0),"INSUFFICIENT FUNDS")))</f>
        <v/>
      </c>
      <c r="AF284" s="6" t="str">
        <f>IF(AC284&gt;Scenario!$B$11,"",IF(AC$2&lt;&gt;"Ready",AC$2,IF(ISNUMBER(AD284),(AD284+AE284)*(N('Option A'!$E$14)+N('Option A'!$E$15)+IF(Scenario!$B$13="Gross",0,0))/12+((N('Option A'!$E$12)+N('Option A'!$E$13))/12+IF(AND(AC284&gt;=Scenario!$B$10,MOD(AC284-Scenario!$B$10,Scenario!$B$18)=0),N('Option A'!$E$17)*N('Option A'!$E$18)+N('Option A'!$E$20),0)+IF(AC284=1,N('Option A'!$E$17)*N('Option A'!$E$19)+N('Option A'!$E$21),0)+IF(AC284=Scenario!$B$11,N('Option A'!$E$22),0)),"INSUFFICIENT FUNDS")))</f>
        <v/>
      </c>
      <c r="AG284" s="6" t="str">
        <f>IF(AC284&gt;Scenario!$B$11,"",IF(AC$2&lt;&gt;"Ready",AC$2,IF(ISNUMBER(AD284),IF((AD284+AE284)*(1+Scenario!$B$12/12)-AF284&lt;0,"INSUFFICIENT FUNDS",(AD284+AE284)*(1+Scenario!$B$12/12)-AF284),"INSUFFICIENT FUNDS")))</f>
        <v/>
      </c>
      <c r="AH284" s="6" t="str">
        <f>IF(AC284&gt;Scenario!$B$11,"",IF(AC$2&lt;&gt;"Ready",AC$2,IF(ISNUMBER(AG284),AH283+AF284,"INSUFFICIENT FUNDS")))</f>
        <v/>
      </c>
      <c r="AI284" t="str">
        <f>IF(AC284&gt;Scenario!$B$11,"",IF(AC$2&lt;&gt;"Ready",AC$2,IF(ISNUMBER(AG284),"OK","INSUFFICIENT FUNDS")))</f>
        <v/>
      </c>
      <c r="AJ284">
        <v>280</v>
      </c>
      <c r="AK284" s="6" t="str">
        <f>IF(AJ284&gt;Scenario!$B$11,"",IF(AJ$2&lt;&gt;"Ready",AJ$2,IF(AP283="OK",AN283,"INSUFFICIENT FUNDS")))</f>
        <v/>
      </c>
      <c r="AL284" s="6" t="str">
        <f>IF(AJ284&gt;Scenario!$B$11,"",IF(AJ$2&lt;&gt;"Ready",AJ$2,IF(ISNUMBER(AK284),IF(AND(AJ284&gt;=Scenario!$B$10,MOD(AJ284-Scenario!$B$10,Scenario!$B$18)=0),Scenario!$B$8,0),"INSUFFICIENT FUNDS")))</f>
        <v/>
      </c>
      <c r="AM284" s="6" t="str">
        <f>IF(AJ284&gt;Scenario!$B$11,"",IF(AJ$2&lt;&gt;"Ready",AJ$2,IF(ISNUMBER(AK284),(AK284+AL284)*(0+0+IF(Scenario!$B$13="Gross",0,0))/12+((0+0)/12+IF(AND(AJ284&gt;=Scenario!$B$10,MOD(AJ284-Scenario!$B$10,Scenario!$B$18)=0),0*0+0,0)+IF(AJ284=1,0*0+0,0)+IF(AJ284=Scenario!$B$11,0,0)),"INSUFFICIENT FUNDS")))</f>
        <v/>
      </c>
      <c r="AN284" s="6" t="str">
        <f>IF(AJ284&gt;Scenario!$B$11,"",IF(AJ$2&lt;&gt;"Ready",AJ$2,IF(ISNUMBER(AK284),IF((AK284+AL284)*(1+Scenario!$B$12/12)-AM284&lt;0,"INSUFFICIENT FUNDS",(AK284+AL284)*(1+Scenario!$B$12/12)-AM284),"INSUFFICIENT FUNDS")))</f>
        <v/>
      </c>
      <c r="AO284" s="6" t="str">
        <f>IF(AJ284&gt;Scenario!$B$11,"",IF(AJ$2&lt;&gt;"Ready",AJ$2,IF(ISNUMBER(AN284),AO283+AM284,"INSUFFICIENT FUNDS")))</f>
        <v/>
      </c>
      <c r="AP284" t="str">
        <f>IF(AJ284&gt;Scenario!$B$11,"",IF(AJ$2&lt;&gt;"Ready",AJ$2,IF(ISNUMBER(AN284),"OK","INSUFFICIENT FUNDS")))</f>
        <v/>
      </c>
    </row>
    <row r="285" spans="1:42" ht="32.1" customHeight="1" x14ac:dyDescent="0.2">
      <c r="A285">
        <v>281</v>
      </c>
      <c r="B285" s="6" t="str">
        <f>IF(A285&gt;Scenario!$B$11,"",IF(A$2&lt;&gt;"Ready",A$2,IF(G284="OK",E284,"INSUFFICIENT FUNDS")))</f>
        <v/>
      </c>
      <c r="C285" s="6" t="str">
        <f>IF(A285&gt;Scenario!$B$11,"",IF(A$2&lt;&gt;"Ready",A$2,IF(ISNUMBER(B285),IF(AND(A285&gt;=Scenario!$B$10,MOD(A285-Scenario!$B$10,Scenario!$B$18)=0),Scenario!$B$8,0),"INSUFFICIENT FUNDS")))</f>
        <v/>
      </c>
      <c r="D285" s="6" t="str">
        <f>IF(A285&gt;Scenario!$B$11,"",IF(A$2&lt;&gt;"Ready",A$2,IF(ISNUMBER(B285),(B285+C285)*(N('Option A'!$E$14)+N('Option A'!$E$15)+IF(Scenario!$B$13="Gross",N('Option A'!$E$16),0))/12+((N('Option A'!$E$12)+N('Option A'!$E$13))/12+IF(AND(A285&gt;=Scenario!$B$10,MOD(A285-Scenario!$B$10,Scenario!$B$18)=0),N('Option A'!$E$17)*N('Option A'!$E$18)+N('Option A'!$E$20),0)+IF(A285=1,N('Option A'!$E$17)*N('Option A'!$E$19)+N('Option A'!$E$21),0)+IF(A285=Scenario!$B$11,N('Option A'!$E$22),0)),"INSUFFICIENT FUNDS")))</f>
        <v/>
      </c>
      <c r="E285" s="6" t="str">
        <f>IF(A285&gt;Scenario!$B$11,"",IF(A$2&lt;&gt;"Ready",A$2,IF(ISNUMBER(B285),IF((B285+C285)*(1+Scenario!$B$12/12)-D285&lt;0,"INSUFFICIENT FUNDS",(B285+C285)*(1+Scenario!$B$12/12)-D285),"INSUFFICIENT FUNDS")))</f>
        <v/>
      </c>
      <c r="F285" s="6" t="str">
        <f>IF(A285&gt;Scenario!$B$11,"",IF(A$2&lt;&gt;"Ready",A$2,IF(ISNUMBER(E285),F284+D285,"INSUFFICIENT FUNDS")))</f>
        <v/>
      </c>
      <c r="G285" t="str">
        <f>IF(A285&gt;Scenario!$B$11,"",IF(A$2&lt;&gt;"Ready",A$2,IF(ISNUMBER(E285),"OK","INSUFFICIENT FUNDS")))</f>
        <v/>
      </c>
      <c r="H285">
        <v>281</v>
      </c>
      <c r="I285" s="6" t="str">
        <f>IF(H285&gt;Scenario!$B$11,"",IF(H$2&lt;&gt;"Ready",H$2,IF(N284="OK",L284,"INSUFFICIENT FUNDS")))</f>
        <v/>
      </c>
      <c r="J285" s="6" t="str">
        <f>IF(H285&gt;Scenario!$B$11,"",IF(H$2&lt;&gt;"Ready",H$2,IF(ISNUMBER(I285),IF(AND(H285&gt;=Scenario!$B$10,MOD(H285-Scenario!$B$10,Scenario!$B$18)=0),Scenario!$B$8,0),"INSUFFICIENT FUNDS")))</f>
        <v/>
      </c>
      <c r="K285" s="6" t="str">
        <f>IF(H285&gt;Scenario!$B$11,"",IF(H$2&lt;&gt;"Ready",H$2,IF(ISNUMBER(I285),(I285+J285)*(N('Option A'!$E$14)+N('Option A'!$E$15)+IF(Scenario!$B$13="Gross",N('Option A'!$E$16),0))/12+((0+0)/12+IF(AND(H285&gt;=Scenario!$B$10,MOD(H285-Scenario!$B$10,Scenario!$B$18)=0),N('Option A'!$E$17)*N('Option A'!$E$18)+N('Option A'!$E$20),0)+IF(H285=1,N('Option A'!$E$17)*N('Option A'!$E$19)+N('Option A'!$E$21),0)+IF(H285=Scenario!$B$11,N('Option A'!$E$22),0)),"INSUFFICIENT FUNDS")))</f>
        <v/>
      </c>
      <c r="L285" s="6" t="str">
        <f>IF(H285&gt;Scenario!$B$11,"",IF(H$2&lt;&gt;"Ready",H$2,IF(ISNUMBER(I285),IF((I285+J285)*(1+Scenario!$B$12/12)-K285&lt;0,"INSUFFICIENT FUNDS",(I285+J285)*(1+Scenario!$B$12/12)-K285),"INSUFFICIENT FUNDS")))</f>
        <v/>
      </c>
      <c r="M285" s="6" t="str">
        <f>IF(H285&gt;Scenario!$B$11,"",IF(H$2&lt;&gt;"Ready",H$2,IF(ISNUMBER(L285),M284+K285,"INSUFFICIENT FUNDS")))</f>
        <v/>
      </c>
      <c r="N285" t="str">
        <f>IF(H285&gt;Scenario!$B$11,"",IF(H$2&lt;&gt;"Ready",H$2,IF(ISNUMBER(L285),"OK","INSUFFICIENT FUNDS")))</f>
        <v/>
      </c>
      <c r="O285">
        <v>281</v>
      </c>
      <c r="P285" s="6" t="str">
        <f>IF(O285&gt;Scenario!$B$11,"",IF(O$2&lt;&gt;"Ready",O$2,IF(U284="OK",S284,"INSUFFICIENT FUNDS")))</f>
        <v/>
      </c>
      <c r="Q285" s="6" t="str">
        <f>IF(O285&gt;Scenario!$B$11,"",IF(O$2&lt;&gt;"Ready",O$2,IF(ISNUMBER(P285),IF(AND(O285&gt;=Scenario!$B$10,MOD(O285-Scenario!$B$10,Scenario!$B$18)=0),Scenario!$B$8,0),"INSUFFICIENT FUNDS")))</f>
        <v/>
      </c>
      <c r="R285" s="6" t="str">
        <f>IF(O285&gt;Scenario!$B$11,"",IF(O$2&lt;&gt;"Ready",O$2,IF(ISNUMBER(P285),(P285+Q285)*(0+N('Option A'!$E$15)+IF(Scenario!$B$13="Gross",N('Option A'!$E$16),0))/12+((N('Option A'!$E$12)+N('Option A'!$E$13))/12+IF(AND(O285&gt;=Scenario!$B$10,MOD(O285-Scenario!$B$10,Scenario!$B$18)=0),N('Option A'!$E$17)*N('Option A'!$E$18)+N('Option A'!$E$20),0)+IF(O285=1,N('Option A'!$E$17)*N('Option A'!$E$19)+N('Option A'!$E$21),0)+IF(O285=Scenario!$B$11,N('Option A'!$E$22),0)),"INSUFFICIENT FUNDS")))</f>
        <v/>
      </c>
      <c r="S285" s="6" t="str">
        <f>IF(O285&gt;Scenario!$B$11,"",IF(O$2&lt;&gt;"Ready",O$2,IF(ISNUMBER(P285),IF((P285+Q285)*(1+Scenario!$B$12/12)-R285&lt;0,"INSUFFICIENT FUNDS",(P285+Q285)*(1+Scenario!$B$12/12)-R285),"INSUFFICIENT FUNDS")))</f>
        <v/>
      </c>
      <c r="T285" s="6" t="str">
        <f>IF(O285&gt;Scenario!$B$11,"",IF(O$2&lt;&gt;"Ready",O$2,IF(ISNUMBER(S285),T284+R285,"INSUFFICIENT FUNDS")))</f>
        <v/>
      </c>
      <c r="U285" t="str">
        <f>IF(O285&gt;Scenario!$B$11,"",IF(O$2&lt;&gt;"Ready",O$2,IF(ISNUMBER(S285),"OK","INSUFFICIENT FUNDS")))</f>
        <v/>
      </c>
      <c r="V285">
        <v>281</v>
      </c>
      <c r="W285" s="6" t="str">
        <f>IF(V285&gt;Scenario!$B$11,"",IF(V$2&lt;&gt;"Ready",V$2,IF(AB284="OK",Z284,"INSUFFICIENT FUNDS")))</f>
        <v/>
      </c>
      <c r="X285" s="6" t="str">
        <f>IF(V285&gt;Scenario!$B$11,"",IF(V$2&lt;&gt;"Ready",V$2,IF(ISNUMBER(W285),IF(AND(V285&gt;=Scenario!$B$10,MOD(V285-Scenario!$B$10,Scenario!$B$18)=0),Scenario!$B$8,0),"INSUFFICIENT FUNDS")))</f>
        <v/>
      </c>
      <c r="Y285" s="6" t="str">
        <f>IF(V285&gt;Scenario!$B$11,"",IF(V$2&lt;&gt;"Ready",V$2,IF(ISNUMBER(W285),(W285+X285)*(N('Option A'!$E$14)+N('Option A'!$E$15)+IF(Scenario!$B$13="Gross",N('Option A'!$E$16),0))/12+((N('Option A'!$E$12)+N('Option A'!$E$13))/12+IF(AND(V285&gt;=Scenario!$B$10,MOD(V285-Scenario!$B$10,Scenario!$B$18)=0),0*0+0,0)+IF(V285=1,0*0+0,0)+IF(V285=Scenario!$B$11,0,0)),"INSUFFICIENT FUNDS")))</f>
        <v/>
      </c>
      <c r="Z285" s="6" t="str">
        <f>IF(V285&gt;Scenario!$B$11,"",IF(V$2&lt;&gt;"Ready",V$2,IF(ISNUMBER(W285),IF((W285+X285)*(1+Scenario!$B$12/12)-Y285&lt;0,"INSUFFICIENT FUNDS",(W285+X285)*(1+Scenario!$B$12/12)-Y285),"INSUFFICIENT FUNDS")))</f>
        <v/>
      </c>
      <c r="AA285" s="6" t="str">
        <f>IF(V285&gt;Scenario!$B$11,"",IF(V$2&lt;&gt;"Ready",V$2,IF(ISNUMBER(Z285),AA284+Y285,"INSUFFICIENT FUNDS")))</f>
        <v/>
      </c>
      <c r="AB285" t="str">
        <f>IF(V285&gt;Scenario!$B$11,"",IF(V$2&lt;&gt;"Ready",V$2,IF(ISNUMBER(Z285),"OK","INSUFFICIENT FUNDS")))</f>
        <v/>
      </c>
      <c r="AC285">
        <v>281</v>
      </c>
      <c r="AD285" s="6" t="str">
        <f>IF(AC285&gt;Scenario!$B$11,"",IF(AC$2&lt;&gt;"Ready",AC$2,IF(AI284="OK",AG284,"INSUFFICIENT FUNDS")))</f>
        <v/>
      </c>
      <c r="AE285" s="6" t="str">
        <f>IF(AC285&gt;Scenario!$B$11,"",IF(AC$2&lt;&gt;"Ready",AC$2,IF(ISNUMBER(AD285),IF(AND(AC285&gt;=Scenario!$B$10,MOD(AC285-Scenario!$B$10,Scenario!$B$18)=0),Scenario!$B$8,0),"INSUFFICIENT FUNDS")))</f>
        <v/>
      </c>
      <c r="AF285" s="6" t="str">
        <f>IF(AC285&gt;Scenario!$B$11,"",IF(AC$2&lt;&gt;"Ready",AC$2,IF(ISNUMBER(AD285),(AD285+AE285)*(N('Option A'!$E$14)+N('Option A'!$E$15)+IF(Scenario!$B$13="Gross",0,0))/12+((N('Option A'!$E$12)+N('Option A'!$E$13))/12+IF(AND(AC285&gt;=Scenario!$B$10,MOD(AC285-Scenario!$B$10,Scenario!$B$18)=0),N('Option A'!$E$17)*N('Option A'!$E$18)+N('Option A'!$E$20),0)+IF(AC285=1,N('Option A'!$E$17)*N('Option A'!$E$19)+N('Option A'!$E$21),0)+IF(AC285=Scenario!$B$11,N('Option A'!$E$22),0)),"INSUFFICIENT FUNDS")))</f>
        <v/>
      </c>
      <c r="AG285" s="6" t="str">
        <f>IF(AC285&gt;Scenario!$B$11,"",IF(AC$2&lt;&gt;"Ready",AC$2,IF(ISNUMBER(AD285),IF((AD285+AE285)*(1+Scenario!$B$12/12)-AF285&lt;0,"INSUFFICIENT FUNDS",(AD285+AE285)*(1+Scenario!$B$12/12)-AF285),"INSUFFICIENT FUNDS")))</f>
        <v/>
      </c>
      <c r="AH285" s="6" t="str">
        <f>IF(AC285&gt;Scenario!$B$11,"",IF(AC$2&lt;&gt;"Ready",AC$2,IF(ISNUMBER(AG285),AH284+AF285,"INSUFFICIENT FUNDS")))</f>
        <v/>
      </c>
      <c r="AI285" t="str">
        <f>IF(AC285&gt;Scenario!$B$11,"",IF(AC$2&lt;&gt;"Ready",AC$2,IF(ISNUMBER(AG285),"OK","INSUFFICIENT FUNDS")))</f>
        <v/>
      </c>
      <c r="AJ285">
        <v>281</v>
      </c>
      <c r="AK285" s="6" t="str">
        <f>IF(AJ285&gt;Scenario!$B$11,"",IF(AJ$2&lt;&gt;"Ready",AJ$2,IF(AP284="OK",AN284,"INSUFFICIENT FUNDS")))</f>
        <v/>
      </c>
      <c r="AL285" s="6" t="str">
        <f>IF(AJ285&gt;Scenario!$B$11,"",IF(AJ$2&lt;&gt;"Ready",AJ$2,IF(ISNUMBER(AK285),IF(AND(AJ285&gt;=Scenario!$B$10,MOD(AJ285-Scenario!$B$10,Scenario!$B$18)=0),Scenario!$B$8,0),"INSUFFICIENT FUNDS")))</f>
        <v/>
      </c>
      <c r="AM285" s="6" t="str">
        <f>IF(AJ285&gt;Scenario!$B$11,"",IF(AJ$2&lt;&gt;"Ready",AJ$2,IF(ISNUMBER(AK285),(AK285+AL285)*(0+0+IF(Scenario!$B$13="Gross",0,0))/12+((0+0)/12+IF(AND(AJ285&gt;=Scenario!$B$10,MOD(AJ285-Scenario!$B$10,Scenario!$B$18)=0),0*0+0,0)+IF(AJ285=1,0*0+0,0)+IF(AJ285=Scenario!$B$11,0,0)),"INSUFFICIENT FUNDS")))</f>
        <v/>
      </c>
      <c r="AN285" s="6" t="str">
        <f>IF(AJ285&gt;Scenario!$B$11,"",IF(AJ$2&lt;&gt;"Ready",AJ$2,IF(ISNUMBER(AK285),IF((AK285+AL285)*(1+Scenario!$B$12/12)-AM285&lt;0,"INSUFFICIENT FUNDS",(AK285+AL285)*(1+Scenario!$B$12/12)-AM285),"INSUFFICIENT FUNDS")))</f>
        <v/>
      </c>
      <c r="AO285" s="6" t="str">
        <f>IF(AJ285&gt;Scenario!$B$11,"",IF(AJ$2&lt;&gt;"Ready",AJ$2,IF(ISNUMBER(AN285),AO284+AM285,"INSUFFICIENT FUNDS")))</f>
        <v/>
      </c>
      <c r="AP285" t="str">
        <f>IF(AJ285&gt;Scenario!$B$11,"",IF(AJ$2&lt;&gt;"Ready",AJ$2,IF(ISNUMBER(AN285),"OK","INSUFFICIENT FUNDS")))</f>
        <v/>
      </c>
    </row>
    <row r="286" spans="1:42" ht="32.1" customHeight="1" x14ac:dyDescent="0.2">
      <c r="A286">
        <v>282</v>
      </c>
      <c r="B286" s="6" t="str">
        <f>IF(A286&gt;Scenario!$B$11,"",IF(A$2&lt;&gt;"Ready",A$2,IF(G285="OK",E285,"INSUFFICIENT FUNDS")))</f>
        <v/>
      </c>
      <c r="C286" s="6" t="str">
        <f>IF(A286&gt;Scenario!$B$11,"",IF(A$2&lt;&gt;"Ready",A$2,IF(ISNUMBER(B286),IF(AND(A286&gt;=Scenario!$B$10,MOD(A286-Scenario!$B$10,Scenario!$B$18)=0),Scenario!$B$8,0),"INSUFFICIENT FUNDS")))</f>
        <v/>
      </c>
      <c r="D286" s="6" t="str">
        <f>IF(A286&gt;Scenario!$B$11,"",IF(A$2&lt;&gt;"Ready",A$2,IF(ISNUMBER(B286),(B286+C286)*(N('Option A'!$E$14)+N('Option A'!$E$15)+IF(Scenario!$B$13="Gross",N('Option A'!$E$16),0))/12+((N('Option A'!$E$12)+N('Option A'!$E$13))/12+IF(AND(A286&gt;=Scenario!$B$10,MOD(A286-Scenario!$B$10,Scenario!$B$18)=0),N('Option A'!$E$17)*N('Option A'!$E$18)+N('Option A'!$E$20),0)+IF(A286=1,N('Option A'!$E$17)*N('Option A'!$E$19)+N('Option A'!$E$21),0)+IF(A286=Scenario!$B$11,N('Option A'!$E$22),0)),"INSUFFICIENT FUNDS")))</f>
        <v/>
      </c>
      <c r="E286" s="6" t="str">
        <f>IF(A286&gt;Scenario!$B$11,"",IF(A$2&lt;&gt;"Ready",A$2,IF(ISNUMBER(B286),IF((B286+C286)*(1+Scenario!$B$12/12)-D286&lt;0,"INSUFFICIENT FUNDS",(B286+C286)*(1+Scenario!$B$12/12)-D286),"INSUFFICIENT FUNDS")))</f>
        <v/>
      </c>
      <c r="F286" s="6" t="str">
        <f>IF(A286&gt;Scenario!$B$11,"",IF(A$2&lt;&gt;"Ready",A$2,IF(ISNUMBER(E286),F285+D286,"INSUFFICIENT FUNDS")))</f>
        <v/>
      </c>
      <c r="G286" t="str">
        <f>IF(A286&gt;Scenario!$B$11,"",IF(A$2&lt;&gt;"Ready",A$2,IF(ISNUMBER(E286),"OK","INSUFFICIENT FUNDS")))</f>
        <v/>
      </c>
      <c r="H286">
        <v>282</v>
      </c>
      <c r="I286" s="6" t="str">
        <f>IF(H286&gt;Scenario!$B$11,"",IF(H$2&lt;&gt;"Ready",H$2,IF(N285="OK",L285,"INSUFFICIENT FUNDS")))</f>
        <v/>
      </c>
      <c r="J286" s="6" t="str">
        <f>IF(H286&gt;Scenario!$B$11,"",IF(H$2&lt;&gt;"Ready",H$2,IF(ISNUMBER(I286),IF(AND(H286&gt;=Scenario!$B$10,MOD(H286-Scenario!$B$10,Scenario!$B$18)=0),Scenario!$B$8,0),"INSUFFICIENT FUNDS")))</f>
        <v/>
      </c>
      <c r="K286" s="6" t="str">
        <f>IF(H286&gt;Scenario!$B$11,"",IF(H$2&lt;&gt;"Ready",H$2,IF(ISNUMBER(I286),(I286+J286)*(N('Option A'!$E$14)+N('Option A'!$E$15)+IF(Scenario!$B$13="Gross",N('Option A'!$E$16),0))/12+((0+0)/12+IF(AND(H286&gt;=Scenario!$B$10,MOD(H286-Scenario!$B$10,Scenario!$B$18)=0),N('Option A'!$E$17)*N('Option A'!$E$18)+N('Option A'!$E$20),0)+IF(H286=1,N('Option A'!$E$17)*N('Option A'!$E$19)+N('Option A'!$E$21),0)+IF(H286=Scenario!$B$11,N('Option A'!$E$22),0)),"INSUFFICIENT FUNDS")))</f>
        <v/>
      </c>
      <c r="L286" s="6" t="str">
        <f>IF(H286&gt;Scenario!$B$11,"",IF(H$2&lt;&gt;"Ready",H$2,IF(ISNUMBER(I286),IF((I286+J286)*(1+Scenario!$B$12/12)-K286&lt;0,"INSUFFICIENT FUNDS",(I286+J286)*(1+Scenario!$B$12/12)-K286),"INSUFFICIENT FUNDS")))</f>
        <v/>
      </c>
      <c r="M286" s="6" t="str">
        <f>IF(H286&gt;Scenario!$B$11,"",IF(H$2&lt;&gt;"Ready",H$2,IF(ISNUMBER(L286),M285+K286,"INSUFFICIENT FUNDS")))</f>
        <v/>
      </c>
      <c r="N286" t="str">
        <f>IF(H286&gt;Scenario!$B$11,"",IF(H$2&lt;&gt;"Ready",H$2,IF(ISNUMBER(L286),"OK","INSUFFICIENT FUNDS")))</f>
        <v/>
      </c>
      <c r="O286">
        <v>282</v>
      </c>
      <c r="P286" s="6" t="str">
        <f>IF(O286&gt;Scenario!$B$11,"",IF(O$2&lt;&gt;"Ready",O$2,IF(U285="OK",S285,"INSUFFICIENT FUNDS")))</f>
        <v/>
      </c>
      <c r="Q286" s="6" t="str">
        <f>IF(O286&gt;Scenario!$B$11,"",IF(O$2&lt;&gt;"Ready",O$2,IF(ISNUMBER(P286),IF(AND(O286&gt;=Scenario!$B$10,MOD(O286-Scenario!$B$10,Scenario!$B$18)=0),Scenario!$B$8,0),"INSUFFICIENT FUNDS")))</f>
        <v/>
      </c>
      <c r="R286" s="6" t="str">
        <f>IF(O286&gt;Scenario!$B$11,"",IF(O$2&lt;&gt;"Ready",O$2,IF(ISNUMBER(P286),(P286+Q286)*(0+N('Option A'!$E$15)+IF(Scenario!$B$13="Gross",N('Option A'!$E$16),0))/12+((N('Option A'!$E$12)+N('Option A'!$E$13))/12+IF(AND(O286&gt;=Scenario!$B$10,MOD(O286-Scenario!$B$10,Scenario!$B$18)=0),N('Option A'!$E$17)*N('Option A'!$E$18)+N('Option A'!$E$20),0)+IF(O286=1,N('Option A'!$E$17)*N('Option A'!$E$19)+N('Option A'!$E$21),0)+IF(O286=Scenario!$B$11,N('Option A'!$E$22),0)),"INSUFFICIENT FUNDS")))</f>
        <v/>
      </c>
      <c r="S286" s="6" t="str">
        <f>IF(O286&gt;Scenario!$B$11,"",IF(O$2&lt;&gt;"Ready",O$2,IF(ISNUMBER(P286),IF((P286+Q286)*(1+Scenario!$B$12/12)-R286&lt;0,"INSUFFICIENT FUNDS",(P286+Q286)*(1+Scenario!$B$12/12)-R286),"INSUFFICIENT FUNDS")))</f>
        <v/>
      </c>
      <c r="T286" s="6" t="str">
        <f>IF(O286&gt;Scenario!$B$11,"",IF(O$2&lt;&gt;"Ready",O$2,IF(ISNUMBER(S286),T285+R286,"INSUFFICIENT FUNDS")))</f>
        <v/>
      </c>
      <c r="U286" t="str">
        <f>IF(O286&gt;Scenario!$B$11,"",IF(O$2&lt;&gt;"Ready",O$2,IF(ISNUMBER(S286),"OK","INSUFFICIENT FUNDS")))</f>
        <v/>
      </c>
      <c r="V286">
        <v>282</v>
      </c>
      <c r="W286" s="6" t="str">
        <f>IF(V286&gt;Scenario!$B$11,"",IF(V$2&lt;&gt;"Ready",V$2,IF(AB285="OK",Z285,"INSUFFICIENT FUNDS")))</f>
        <v/>
      </c>
      <c r="X286" s="6" t="str">
        <f>IF(V286&gt;Scenario!$B$11,"",IF(V$2&lt;&gt;"Ready",V$2,IF(ISNUMBER(W286),IF(AND(V286&gt;=Scenario!$B$10,MOD(V286-Scenario!$B$10,Scenario!$B$18)=0),Scenario!$B$8,0),"INSUFFICIENT FUNDS")))</f>
        <v/>
      </c>
      <c r="Y286" s="6" t="str">
        <f>IF(V286&gt;Scenario!$B$11,"",IF(V$2&lt;&gt;"Ready",V$2,IF(ISNUMBER(W286),(W286+X286)*(N('Option A'!$E$14)+N('Option A'!$E$15)+IF(Scenario!$B$13="Gross",N('Option A'!$E$16),0))/12+((N('Option A'!$E$12)+N('Option A'!$E$13))/12+IF(AND(V286&gt;=Scenario!$B$10,MOD(V286-Scenario!$B$10,Scenario!$B$18)=0),0*0+0,0)+IF(V286=1,0*0+0,0)+IF(V286=Scenario!$B$11,0,0)),"INSUFFICIENT FUNDS")))</f>
        <v/>
      </c>
      <c r="Z286" s="6" t="str">
        <f>IF(V286&gt;Scenario!$B$11,"",IF(V$2&lt;&gt;"Ready",V$2,IF(ISNUMBER(W286),IF((W286+X286)*(1+Scenario!$B$12/12)-Y286&lt;0,"INSUFFICIENT FUNDS",(W286+X286)*(1+Scenario!$B$12/12)-Y286),"INSUFFICIENT FUNDS")))</f>
        <v/>
      </c>
      <c r="AA286" s="6" t="str">
        <f>IF(V286&gt;Scenario!$B$11,"",IF(V$2&lt;&gt;"Ready",V$2,IF(ISNUMBER(Z286),AA285+Y286,"INSUFFICIENT FUNDS")))</f>
        <v/>
      </c>
      <c r="AB286" t="str">
        <f>IF(V286&gt;Scenario!$B$11,"",IF(V$2&lt;&gt;"Ready",V$2,IF(ISNUMBER(Z286),"OK","INSUFFICIENT FUNDS")))</f>
        <v/>
      </c>
      <c r="AC286">
        <v>282</v>
      </c>
      <c r="AD286" s="6" t="str">
        <f>IF(AC286&gt;Scenario!$B$11,"",IF(AC$2&lt;&gt;"Ready",AC$2,IF(AI285="OK",AG285,"INSUFFICIENT FUNDS")))</f>
        <v/>
      </c>
      <c r="AE286" s="6" t="str">
        <f>IF(AC286&gt;Scenario!$B$11,"",IF(AC$2&lt;&gt;"Ready",AC$2,IF(ISNUMBER(AD286),IF(AND(AC286&gt;=Scenario!$B$10,MOD(AC286-Scenario!$B$10,Scenario!$B$18)=0),Scenario!$B$8,0),"INSUFFICIENT FUNDS")))</f>
        <v/>
      </c>
      <c r="AF286" s="6" t="str">
        <f>IF(AC286&gt;Scenario!$B$11,"",IF(AC$2&lt;&gt;"Ready",AC$2,IF(ISNUMBER(AD286),(AD286+AE286)*(N('Option A'!$E$14)+N('Option A'!$E$15)+IF(Scenario!$B$13="Gross",0,0))/12+((N('Option A'!$E$12)+N('Option A'!$E$13))/12+IF(AND(AC286&gt;=Scenario!$B$10,MOD(AC286-Scenario!$B$10,Scenario!$B$18)=0),N('Option A'!$E$17)*N('Option A'!$E$18)+N('Option A'!$E$20),0)+IF(AC286=1,N('Option A'!$E$17)*N('Option A'!$E$19)+N('Option A'!$E$21),0)+IF(AC286=Scenario!$B$11,N('Option A'!$E$22),0)),"INSUFFICIENT FUNDS")))</f>
        <v/>
      </c>
      <c r="AG286" s="6" t="str">
        <f>IF(AC286&gt;Scenario!$B$11,"",IF(AC$2&lt;&gt;"Ready",AC$2,IF(ISNUMBER(AD286),IF((AD286+AE286)*(1+Scenario!$B$12/12)-AF286&lt;0,"INSUFFICIENT FUNDS",(AD286+AE286)*(1+Scenario!$B$12/12)-AF286),"INSUFFICIENT FUNDS")))</f>
        <v/>
      </c>
      <c r="AH286" s="6" t="str">
        <f>IF(AC286&gt;Scenario!$B$11,"",IF(AC$2&lt;&gt;"Ready",AC$2,IF(ISNUMBER(AG286),AH285+AF286,"INSUFFICIENT FUNDS")))</f>
        <v/>
      </c>
      <c r="AI286" t="str">
        <f>IF(AC286&gt;Scenario!$B$11,"",IF(AC$2&lt;&gt;"Ready",AC$2,IF(ISNUMBER(AG286),"OK","INSUFFICIENT FUNDS")))</f>
        <v/>
      </c>
      <c r="AJ286">
        <v>282</v>
      </c>
      <c r="AK286" s="6" t="str">
        <f>IF(AJ286&gt;Scenario!$B$11,"",IF(AJ$2&lt;&gt;"Ready",AJ$2,IF(AP285="OK",AN285,"INSUFFICIENT FUNDS")))</f>
        <v/>
      </c>
      <c r="AL286" s="6" t="str">
        <f>IF(AJ286&gt;Scenario!$B$11,"",IF(AJ$2&lt;&gt;"Ready",AJ$2,IF(ISNUMBER(AK286),IF(AND(AJ286&gt;=Scenario!$B$10,MOD(AJ286-Scenario!$B$10,Scenario!$B$18)=0),Scenario!$B$8,0),"INSUFFICIENT FUNDS")))</f>
        <v/>
      </c>
      <c r="AM286" s="6" t="str">
        <f>IF(AJ286&gt;Scenario!$B$11,"",IF(AJ$2&lt;&gt;"Ready",AJ$2,IF(ISNUMBER(AK286),(AK286+AL286)*(0+0+IF(Scenario!$B$13="Gross",0,0))/12+((0+0)/12+IF(AND(AJ286&gt;=Scenario!$B$10,MOD(AJ286-Scenario!$B$10,Scenario!$B$18)=0),0*0+0,0)+IF(AJ286=1,0*0+0,0)+IF(AJ286=Scenario!$B$11,0,0)),"INSUFFICIENT FUNDS")))</f>
        <v/>
      </c>
      <c r="AN286" s="6" t="str">
        <f>IF(AJ286&gt;Scenario!$B$11,"",IF(AJ$2&lt;&gt;"Ready",AJ$2,IF(ISNUMBER(AK286),IF((AK286+AL286)*(1+Scenario!$B$12/12)-AM286&lt;0,"INSUFFICIENT FUNDS",(AK286+AL286)*(1+Scenario!$B$12/12)-AM286),"INSUFFICIENT FUNDS")))</f>
        <v/>
      </c>
      <c r="AO286" s="6" t="str">
        <f>IF(AJ286&gt;Scenario!$B$11,"",IF(AJ$2&lt;&gt;"Ready",AJ$2,IF(ISNUMBER(AN286),AO285+AM286,"INSUFFICIENT FUNDS")))</f>
        <v/>
      </c>
      <c r="AP286" t="str">
        <f>IF(AJ286&gt;Scenario!$B$11,"",IF(AJ$2&lt;&gt;"Ready",AJ$2,IF(ISNUMBER(AN286),"OK","INSUFFICIENT FUNDS")))</f>
        <v/>
      </c>
    </row>
    <row r="287" spans="1:42" ht="32.1" customHeight="1" x14ac:dyDescent="0.2">
      <c r="A287">
        <v>283</v>
      </c>
      <c r="B287" s="6" t="str">
        <f>IF(A287&gt;Scenario!$B$11,"",IF(A$2&lt;&gt;"Ready",A$2,IF(G286="OK",E286,"INSUFFICIENT FUNDS")))</f>
        <v/>
      </c>
      <c r="C287" s="6" t="str">
        <f>IF(A287&gt;Scenario!$B$11,"",IF(A$2&lt;&gt;"Ready",A$2,IF(ISNUMBER(B287),IF(AND(A287&gt;=Scenario!$B$10,MOD(A287-Scenario!$B$10,Scenario!$B$18)=0),Scenario!$B$8,0),"INSUFFICIENT FUNDS")))</f>
        <v/>
      </c>
      <c r="D287" s="6" t="str">
        <f>IF(A287&gt;Scenario!$B$11,"",IF(A$2&lt;&gt;"Ready",A$2,IF(ISNUMBER(B287),(B287+C287)*(N('Option A'!$E$14)+N('Option A'!$E$15)+IF(Scenario!$B$13="Gross",N('Option A'!$E$16),0))/12+((N('Option A'!$E$12)+N('Option A'!$E$13))/12+IF(AND(A287&gt;=Scenario!$B$10,MOD(A287-Scenario!$B$10,Scenario!$B$18)=0),N('Option A'!$E$17)*N('Option A'!$E$18)+N('Option A'!$E$20),0)+IF(A287=1,N('Option A'!$E$17)*N('Option A'!$E$19)+N('Option A'!$E$21),0)+IF(A287=Scenario!$B$11,N('Option A'!$E$22),0)),"INSUFFICIENT FUNDS")))</f>
        <v/>
      </c>
      <c r="E287" s="6" t="str">
        <f>IF(A287&gt;Scenario!$B$11,"",IF(A$2&lt;&gt;"Ready",A$2,IF(ISNUMBER(B287),IF((B287+C287)*(1+Scenario!$B$12/12)-D287&lt;0,"INSUFFICIENT FUNDS",(B287+C287)*(1+Scenario!$B$12/12)-D287),"INSUFFICIENT FUNDS")))</f>
        <v/>
      </c>
      <c r="F287" s="6" t="str">
        <f>IF(A287&gt;Scenario!$B$11,"",IF(A$2&lt;&gt;"Ready",A$2,IF(ISNUMBER(E287),F286+D287,"INSUFFICIENT FUNDS")))</f>
        <v/>
      </c>
      <c r="G287" t="str">
        <f>IF(A287&gt;Scenario!$B$11,"",IF(A$2&lt;&gt;"Ready",A$2,IF(ISNUMBER(E287),"OK","INSUFFICIENT FUNDS")))</f>
        <v/>
      </c>
      <c r="H287">
        <v>283</v>
      </c>
      <c r="I287" s="6" t="str">
        <f>IF(H287&gt;Scenario!$B$11,"",IF(H$2&lt;&gt;"Ready",H$2,IF(N286="OK",L286,"INSUFFICIENT FUNDS")))</f>
        <v/>
      </c>
      <c r="J287" s="6" t="str">
        <f>IF(H287&gt;Scenario!$B$11,"",IF(H$2&lt;&gt;"Ready",H$2,IF(ISNUMBER(I287),IF(AND(H287&gt;=Scenario!$B$10,MOD(H287-Scenario!$B$10,Scenario!$B$18)=0),Scenario!$B$8,0),"INSUFFICIENT FUNDS")))</f>
        <v/>
      </c>
      <c r="K287" s="6" t="str">
        <f>IF(H287&gt;Scenario!$B$11,"",IF(H$2&lt;&gt;"Ready",H$2,IF(ISNUMBER(I287),(I287+J287)*(N('Option A'!$E$14)+N('Option A'!$E$15)+IF(Scenario!$B$13="Gross",N('Option A'!$E$16),0))/12+((0+0)/12+IF(AND(H287&gt;=Scenario!$B$10,MOD(H287-Scenario!$B$10,Scenario!$B$18)=0),N('Option A'!$E$17)*N('Option A'!$E$18)+N('Option A'!$E$20),0)+IF(H287=1,N('Option A'!$E$17)*N('Option A'!$E$19)+N('Option A'!$E$21),0)+IF(H287=Scenario!$B$11,N('Option A'!$E$22),0)),"INSUFFICIENT FUNDS")))</f>
        <v/>
      </c>
      <c r="L287" s="6" t="str">
        <f>IF(H287&gt;Scenario!$B$11,"",IF(H$2&lt;&gt;"Ready",H$2,IF(ISNUMBER(I287),IF((I287+J287)*(1+Scenario!$B$12/12)-K287&lt;0,"INSUFFICIENT FUNDS",(I287+J287)*(1+Scenario!$B$12/12)-K287),"INSUFFICIENT FUNDS")))</f>
        <v/>
      </c>
      <c r="M287" s="6" t="str">
        <f>IF(H287&gt;Scenario!$B$11,"",IF(H$2&lt;&gt;"Ready",H$2,IF(ISNUMBER(L287),M286+K287,"INSUFFICIENT FUNDS")))</f>
        <v/>
      </c>
      <c r="N287" t="str">
        <f>IF(H287&gt;Scenario!$B$11,"",IF(H$2&lt;&gt;"Ready",H$2,IF(ISNUMBER(L287),"OK","INSUFFICIENT FUNDS")))</f>
        <v/>
      </c>
      <c r="O287">
        <v>283</v>
      </c>
      <c r="P287" s="6" t="str">
        <f>IF(O287&gt;Scenario!$B$11,"",IF(O$2&lt;&gt;"Ready",O$2,IF(U286="OK",S286,"INSUFFICIENT FUNDS")))</f>
        <v/>
      </c>
      <c r="Q287" s="6" t="str">
        <f>IF(O287&gt;Scenario!$B$11,"",IF(O$2&lt;&gt;"Ready",O$2,IF(ISNUMBER(P287),IF(AND(O287&gt;=Scenario!$B$10,MOD(O287-Scenario!$B$10,Scenario!$B$18)=0),Scenario!$B$8,0),"INSUFFICIENT FUNDS")))</f>
        <v/>
      </c>
      <c r="R287" s="6" t="str">
        <f>IF(O287&gt;Scenario!$B$11,"",IF(O$2&lt;&gt;"Ready",O$2,IF(ISNUMBER(P287),(P287+Q287)*(0+N('Option A'!$E$15)+IF(Scenario!$B$13="Gross",N('Option A'!$E$16),0))/12+((N('Option A'!$E$12)+N('Option A'!$E$13))/12+IF(AND(O287&gt;=Scenario!$B$10,MOD(O287-Scenario!$B$10,Scenario!$B$18)=0),N('Option A'!$E$17)*N('Option A'!$E$18)+N('Option A'!$E$20),0)+IF(O287=1,N('Option A'!$E$17)*N('Option A'!$E$19)+N('Option A'!$E$21),0)+IF(O287=Scenario!$B$11,N('Option A'!$E$22),0)),"INSUFFICIENT FUNDS")))</f>
        <v/>
      </c>
      <c r="S287" s="6" t="str">
        <f>IF(O287&gt;Scenario!$B$11,"",IF(O$2&lt;&gt;"Ready",O$2,IF(ISNUMBER(P287),IF((P287+Q287)*(1+Scenario!$B$12/12)-R287&lt;0,"INSUFFICIENT FUNDS",(P287+Q287)*(1+Scenario!$B$12/12)-R287),"INSUFFICIENT FUNDS")))</f>
        <v/>
      </c>
      <c r="T287" s="6" t="str">
        <f>IF(O287&gt;Scenario!$B$11,"",IF(O$2&lt;&gt;"Ready",O$2,IF(ISNUMBER(S287),T286+R287,"INSUFFICIENT FUNDS")))</f>
        <v/>
      </c>
      <c r="U287" t="str">
        <f>IF(O287&gt;Scenario!$B$11,"",IF(O$2&lt;&gt;"Ready",O$2,IF(ISNUMBER(S287),"OK","INSUFFICIENT FUNDS")))</f>
        <v/>
      </c>
      <c r="V287">
        <v>283</v>
      </c>
      <c r="W287" s="6" t="str">
        <f>IF(V287&gt;Scenario!$B$11,"",IF(V$2&lt;&gt;"Ready",V$2,IF(AB286="OK",Z286,"INSUFFICIENT FUNDS")))</f>
        <v/>
      </c>
      <c r="X287" s="6" t="str">
        <f>IF(V287&gt;Scenario!$B$11,"",IF(V$2&lt;&gt;"Ready",V$2,IF(ISNUMBER(W287),IF(AND(V287&gt;=Scenario!$B$10,MOD(V287-Scenario!$B$10,Scenario!$B$18)=0),Scenario!$B$8,0),"INSUFFICIENT FUNDS")))</f>
        <v/>
      </c>
      <c r="Y287" s="6" t="str">
        <f>IF(V287&gt;Scenario!$B$11,"",IF(V$2&lt;&gt;"Ready",V$2,IF(ISNUMBER(W287),(W287+X287)*(N('Option A'!$E$14)+N('Option A'!$E$15)+IF(Scenario!$B$13="Gross",N('Option A'!$E$16),0))/12+((N('Option A'!$E$12)+N('Option A'!$E$13))/12+IF(AND(V287&gt;=Scenario!$B$10,MOD(V287-Scenario!$B$10,Scenario!$B$18)=0),0*0+0,0)+IF(V287=1,0*0+0,0)+IF(V287=Scenario!$B$11,0,0)),"INSUFFICIENT FUNDS")))</f>
        <v/>
      </c>
      <c r="Z287" s="6" t="str">
        <f>IF(V287&gt;Scenario!$B$11,"",IF(V$2&lt;&gt;"Ready",V$2,IF(ISNUMBER(W287),IF((W287+X287)*(1+Scenario!$B$12/12)-Y287&lt;0,"INSUFFICIENT FUNDS",(W287+X287)*(1+Scenario!$B$12/12)-Y287),"INSUFFICIENT FUNDS")))</f>
        <v/>
      </c>
      <c r="AA287" s="6" t="str">
        <f>IF(V287&gt;Scenario!$B$11,"",IF(V$2&lt;&gt;"Ready",V$2,IF(ISNUMBER(Z287),AA286+Y287,"INSUFFICIENT FUNDS")))</f>
        <v/>
      </c>
      <c r="AB287" t="str">
        <f>IF(V287&gt;Scenario!$B$11,"",IF(V$2&lt;&gt;"Ready",V$2,IF(ISNUMBER(Z287),"OK","INSUFFICIENT FUNDS")))</f>
        <v/>
      </c>
      <c r="AC287">
        <v>283</v>
      </c>
      <c r="AD287" s="6" t="str">
        <f>IF(AC287&gt;Scenario!$B$11,"",IF(AC$2&lt;&gt;"Ready",AC$2,IF(AI286="OK",AG286,"INSUFFICIENT FUNDS")))</f>
        <v/>
      </c>
      <c r="AE287" s="6" t="str">
        <f>IF(AC287&gt;Scenario!$B$11,"",IF(AC$2&lt;&gt;"Ready",AC$2,IF(ISNUMBER(AD287),IF(AND(AC287&gt;=Scenario!$B$10,MOD(AC287-Scenario!$B$10,Scenario!$B$18)=0),Scenario!$B$8,0),"INSUFFICIENT FUNDS")))</f>
        <v/>
      </c>
      <c r="AF287" s="6" t="str">
        <f>IF(AC287&gt;Scenario!$B$11,"",IF(AC$2&lt;&gt;"Ready",AC$2,IF(ISNUMBER(AD287),(AD287+AE287)*(N('Option A'!$E$14)+N('Option A'!$E$15)+IF(Scenario!$B$13="Gross",0,0))/12+((N('Option A'!$E$12)+N('Option A'!$E$13))/12+IF(AND(AC287&gt;=Scenario!$B$10,MOD(AC287-Scenario!$B$10,Scenario!$B$18)=0),N('Option A'!$E$17)*N('Option A'!$E$18)+N('Option A'!$E$20),0)+IF(AC287=1,N('Option A'!$E$17)*N('Option A'!$E$19)+N('Option A'!$E$21),0)+IF(AC287=Scenario!$B$11,N('Option A'!$E$22),0)),"INSUFFICIENT FUNDS")))</f>
        <v/>
      </c>
      <c r="AG287" s="6" t="str">
        <f>IF(AC287&gt;Scenario!$B$11,"",IF(AC$2&lt;&gt;"Ready",AC$2,IF(ISNUMBER(AD287),IF((AD287+AE287)*(1+Scenario!$B$12/12)-AF287&lt;0,"INSUFFICIENT FUNDS",(AD287+AE287)*(1+Scenario!$B$12/12)-AF287),"INSUFFICIENT FUNDS")))</f>
        <v/>
      </c>
      <c r="AH287" s="6" t="str">
        <f>IF(AC287&gt;Scenario!$B$11,"",IF(AC$2&lt;&gt;"Ready",AC$2,IF(ISNUMBER(AG287),AH286+AF287,"INSUFFICIENT FUNDS")))</f>
        <v/>
      </c>
      <c r="AI287" t="str">
        <f>IF(AC287&gt;Scenario!$B$11,"",IF(AC$2&lt;&gt;"Ready",AC$2,IF(ISNUMBER(AG287),"OK","INSUFFICIENT FUNDS")))</f>
        <v/>
      </c>
      <c r="AJ287">
        <v>283</v>
      </c>
      <c r="AK287" s="6" t="str">
        <f>IF(AJ287&gt;Scenario!$B$11,"",IF(AJ$2&lt;&gt;"Ready",AJ$2,IF(AP286="OK",AN286,"INSUFFICIENT FUNDS")))</f>
        <v/>
      </c>
      <c r="AL287" s="6" t="str">
        <f>IF(AJ287&gt;Scenario!$B$11,"",IF(AJ$2&lt;&gt;"Ready",AJ$2,IF(ISNUMBER(AK287),IF(AND(AJ287&gt;=Scenario!$B$10,MOD(AJ287-Scenario!$B$10,Scenario!$B$18)=0),Scenario!$B$8,0),"INSUFFICIENT FUNDS")))</f>
        <v/>
      </c>
      <c r="AM287" s="6" t="str">
        <f>IF(AJ287&gt;Scenario!$B$11,"",IF(AJ$2&lt;&gt;"Ready",AJ$2,IF(ISNUMBER(AK287),(AK287+AL287)*(0+0+IF(Scenario!$B$13="Gross",0,0))/12+((0+0)/12+IF(AND(AJ287&gt;=Scenario!$B$10,MOD(AJ287-Scenario!$B$10,Scenario!$B$18)=0),0*0+0,0)+IF(AJ287=1,0*0+0,0)+IF(AJ287=Scenario!$B$11,0,0)),"INSUFFICIENT FUNDS")))</f>
        <v/>
      </c>
      <c r="AN287" s="6" t="str">
        <f>IF(AJ287&gt;Scenario!$B$11,"",IF(AJ$2&lt;&gt;"Ready",AJ$2,IF(ISNUMBER(AK287),IF((AK287+AL287)*(1+Scenario!$B$12/12)-AM287&lt;0,"INSUFFICIENT FUNDS",(AK287+AL287)*(1+Scenario!$B$12/12)-AM287),"INSUFFICIENT FUNDS")))</f>
        <v/>
      </c>
      <c r="AO287" s="6" t="str">
        <f>IF(AJ287&gt;Scenario!$B$11,"",IF(AJ$2&lt;&gt;"Ready",AJ$2,IF(ISNUMBER(AN287),AO286+AM287,"INSUFFICIENT FUNDS")))</f>
        <v/>
      </c>
      <c r="AP287" t="str">
        <f>IF(AJ287&gt;Scenario!$B$11,"",IF(AJ$2&lt;&gt;"Ready",AJ$2,IF(ISNUMBER(AN287),"OK","INSUFFICIENT FUNDS")))</f>
        <v/>
      </c>
    </row>
    <row r="288" spans="1:42" ht="32.1" customHeight="1" x14ac:dyDescent="0.2">
      <c r="A288">
        <v>284</v>
      </c>
      <c r="B288" s="6" t="str">
        <f>IF(A288&gt;Scenario!$B$11,"",IF(A$2&lt;&gt;"Ready",A$2,IF(G287="OK",E287,"INSUFFICIENT FUNDS")))</f>
        <v/>
      </c>
      <c r="C288" s="6" t="str">
        <f>IF(A288&gt;Scenario!$B$11,"",IF(A$2&lt;&gt;"Ready",A$2,IF(ISNUMBER(B288),IF(AND(A288&gt;=Scenario!$B$10,MOD(A288-Scenario!$B$10,Scenario!$B$18)=0),Scenario!$B$8,0),"INSUFFICIENT FUNDS")))</f>
        <v/>
      </c>
      <c r="D288" s="6" t="str">
        <f>IF(A288&gt;Scenario!$B$11,"",IF(A$2&lt;&gt;"Ready",A$2,IF(ISNUMBER(B288),(B288+C288)*(N('Option A'!$E$14)+N('Option A'!$E$15)+IF(Scenario!$B$13="Gross",N('Option A'!$E$16),0))/12+((N('Option A'!$E$12)+N('Option A'!$E$13))/12+IF(AND(A288&gt;=Scenario!$B$10,MOD(A288-Scenario!$B$10,Scenario!$B$18)=0),N('Option A'!$E$17)*N('Option A'!$E$18)+N('Option A'!$E$20),0)+IF(A288=1,N('Option A'!$E$17)*N('Option A'!$E$19)+N('Option A'!$E$21),0)+IF(A288=Scenario!$B$11,N('Option A'!$E$22),0)),"INSUFFICIENT FUNDS")))</f>
        <v/>
      </c>
      <c r="E288" s="6" t="str">
        <f>IF(A288&gt;Scenario!$B$11,"",IF(A$2&lt;&gt;"Ready",A$2,IF(ISNUMBER(B288),IF((B288+C288)*(1+Scenario!$B$12/12)-D288&lt;0,"INSUFFICIENT FUNDS",(B288+C288)*(1+Scenario!$B$12/12)-D288),"INSUFFICIENT FUNDS")))</f>
        <v/>
      </c>
      <c r="F288" s="6" t="str">
        <f>IF(A288&gt;Scenario!$B$11,"",IF(A$2&lt;&gt;"Ready",A$2,IF(ISNUMBER(E288),F287+D288,"INSUFFICIENT FUNDS")))</f>
        <v/>
      </c>
      <c r="G288" t="str">
        <f>IF(A288&gt;Scenario!$B$11,"",IF(A$2&lt;&gt;"Ready",A$2,IF(ISNUMBER(E288),"OK","INSUFFICIENT FUNDS")))</f>
        <v/>
      </c>
      <c r="H288">
        <v>284</v>
      </c>
      <c r="I288" s="6" t="str">
        <f>IF(H288&gt;Scenario!$B$11,"",IF(H$2&lt;&gt;"Ready",H$2,IF(N287="OK",L287,"INSUFFICIENT FUNDS")))</f>
        <v/>
      </c>
      <c r="J288" s="6" t="str">
        <f>IF(H288&gt;Scenario!$B$11,"",IF(H$2&lt;&gt;"Ready",H$2,IF(ISNUMBER(I288),IF(AND(H288&gt;=Scenario!$B$10,MOD(H288-Scenario!$B$10,Scenario!$B$18)=0),Scenario!$B$8,0),"INSUFFICIENT FUNDS")))</f>
        <v/>
      </c>
      <c r="K288" s="6" t="str">
        <f>IF(H288&gt;Scenario!$B$11,"",IF(H$2&lt;&gt;"Ready",H$2,IF(ISNUMBER(I288),(I288+J288)*(N('Option A'!$E$14)+N('Option A'!$E$15)+IF(Scenario!$B$13="Gross",N('Option A'!$E$16),0))/12+((0+0)/12+IF(AND(H288&gt;=Scenario!$B$10,MOD(H288-Scenario!$B$10,Scenario!$B$18)=0),N('Option A'!$E$17)*N('Option A'!$E$18)+N('Option A'!$E$20),0)+IF(H288=1,N('Option A'!$E$17)*N('Option A'!$E$19)+N('Option A'!$E$21),0)+IF(H288=Scenario!$B$11,N('Option A'!$E$22),0)),"INSUFFICIENT FUNDS")))</f>
        <v/>
      </c>
      <c r="L288" s="6" t="str">
        <f>IF(H288&gt;Scenario!$B$11,"",IF(H$2&lt;&gt;"Ready",H$2,IF(ISNUMBER(I288),IF((I288+J288)*(1+Scenario!$B$12/12)-K288&lt;0,"INSUFFICIENT FUNDS",(I288+J288)*(1+Scenario!$B$12/12)-K288),"INSUFFICIENT FUNDS")))</f>
        <v/>
      </c>
      <c r="M288" s="6" t="str">
        <f>IF(H288&gt;Scenario!$B$11,"",IF(H$2&lt;&gt;"Ready",H$2,IF(ISNUMBER(L288),M287+K288,"INSUFFICIENT FUNDS")))</f>
        <v/>
      </c>
      <c r="N288" t="str">
        <f>IF(H288&gt;Scenario!$B$11,"",IF(H$2&lt;&gt;"Ready",H$2,IF(ISNUMBER(L288),"OK","INSUFFICIENT FUNDS")))</f>
        <v/>
      </c>
      <c r="O288">
        <v>284</v>
      </c>
      <c r="P288" s="6" t="str">
        <f>IF(O288&gt;Scenario!$B$11,"",IF(O$2&lt;&gt;"Ready",O$2,IF(U287="OK",S287,"INSUFFICIENT FUNDS")))</f>
        <v/>
      </c>
      <c r="Q288" s="6" t="str">
        <f>IF(O288&gt;Scenario!$B$11,"",IF(O$2&lt;&gt;"Ready",O$2,IF(ISNUMBER(P288),IF(AND(O288&gt;=Scenario!$B$10,MOD(O288-Scenario!$B$10,Scenario!$B$18)=0),Scenario!$B$8,0),"INSUFFICIENT FUNDS")))</f>
        <v/>
      </c>
      <c r="R288" s="6" t="str">
        <f>IF(O288&gt;Scenario!$B$11,"",IF(O$2&lt;&gt;"Ready",O$2,IF(ISNUMBER(P288),(P288+Q288)*(0+N('Option A'!$E$15)+IF(Scenario!$B$13="Gross",N('Option A'!$E$16),0))/12+((N('Option A'!$E$12)+N('Option A'!$E$13))/12+IF(AND(O288&gt;=Scenario!$B$10,MOD(O288-Scenario!$B$10,Scenario!$B$18)=0),N('Option A'!$E$17)*N('Option A'!$E$18)+N('Option A'!$E$20),0)+IF(O288=1,N('Option A'!$E$17)*N('Option A'!$E$19)+N('Option A'!$E$21),0)+IF(O288=Scenario!$B$11,N('Option A'!$E$22),0)),"INSUFFICIENT FUNDS")))</f>
        <v/>
      </c>
      <c r="S288" s="6" t="str">
        <f>IF(O288&gt;Scenario!$B$11,"",IF(O$2&lt;&gt;"Ready",O$2,IF(ISNUMBER(P288),IF((P288+Q288)*(1+Scenario!$B$12/12)-R288&lt;0,"INSUFFICIENT FUNDS",(P288+Q288)*(1+Scenario!$B$12/12)-R288),"INSUFFICIENT FUNDS")))</f>
        <v/>
      </c>
      <c r="T288" s="6" t="str">
        <f>IF(O288&gt;Scenario!$B$11,"",IF(O$2&lt;&gt;"Ready",O$2,IF(ISNUMBER(S288),T287+R288,"INSUFFICIENT FUNDS")))</f>
        <v/>
      </c>
      <c r="U288" t="str">
        <f>IF(O288&gt;Scenario!$B$11,"",IF(O$2&lt;&gt;"Ready",O$2,IF(ISNUMBER(S288),"OK","INSUFFICIENT FUNDS")))</f>
        <v/>
      </c>
      <c r="V288">
        <v>284</v>
      </c>
      <c r="W288" s="6" t="str">
        <f>IF(V288&gt;Scenario!$B$11,"",IF(V$2&lt;&gt;"Ready",V$2,IF(AB287="OK",Z287,"INSUFFICIENT FUNDS")))</f>
        <v/>
      </c>
      <c r="X288" s="6" t="str">
        <f>IF(V288&gt;Scenario!$B$11,"",IF(V$2&lt;&gt;"Ready",V$2,IF(ISNUMBER(W288),IF(AND(V288&gt;=Scenario!$B$10,MOD(V288-Scenario!$B$10,Scenario!$B$18)=0),Scenario!$B$8,0),"INSUFFICIENT FUNDS")))</f>
        <v/>
      </c>
      <c r="Y288" s="6" t="str">
        <f>IF(V288&gt;Scenario!$B$11,"",IF(V$2&lt;&gt;"Ready",V$2,IF(ISNUMBER(W288),(W288+X288)*(N('Option A'!$E$14)+N('Option A'!$E$15)+IF(Scenario!$B$13="Gross",N('Option A'!$E$16),0))/12+((N('Option A'!$E$12)+N('Option A'!$E$13))/12+IF(AND(V288&gt;=Scenario!$B$10,MOD(V288-Scenario!$B$10,Scenario!$B$18)=0),0*0+0,0)+IF(V288=1,0*0+0,0)+IF(V288=Scenario!$B$11,0,0)),"INSUFFICIENT FUNDS")))</f>
        <v/>
      </c>
      <c r="Z288" s="6" t="str">
        <f>IF(V288&gt;Scenario!$B$11,"",IF(V$2&lt;&gt;"Ready",V$2,IF(ISNUMBER(W288),IF((W288+X288)*(1+Scenario!$B$12/12)-Y288&lt;0,"INSUFFICIENT FUNDS",(W288+X288)*(1+Scenario!$B$12/12)-Y288),"INSUFFICIENT FUNDS")))</f>
        <v/>
      </c>
      <c r="AA288" s="6" t="str">
        <f>IF(V288&gt;Scenario!$B$11,"",IF(V$2&lt;&gt;"Ready",V$2,IF(ISNUMBER(Z288),AA287+Y288,"INSUFFICIENT FUNDS")))</f>
        <v/>
      </c>
      <c r="AB288" t="str">
        <f>IF(V288&gt;Scenario!$B$11,"",IF(V$2&lt;&gt;"Ready",V$2,IF(ISNUMBER(Z288),"OK","INSUFFICIENT FUNDS")))</f>
        <v/>
      </c>
      <c r="AC288">
        <v>284</v>
      </c>
      <c r="AD288" s="6" t="str">
        <f>IF(AC288&gt;Scenario!$B$11,"",IF(AC$2&lt;&gt;"Ready",AC$2,IF(AI287="OK",AG287,"INSUFFICIENT FUNDS")))</f>
        <v/>
      </c>
      <c r="AE288" s="6" t="str">
        <f>IF(AC288&gt;Scenario!$B$11,"",IF(AC$2&lt;&gt;"Ready",AC$2,IF(ISNUMBER(AD288),IF(AND(AC288&gt;=Scenario!$B$10,MOD(AC288-Scenario!$B$10,Scenario!$B$18)=0),Scenario!$B$8,0),"INSUFFICIENT FUNDS")))</f>
        <v/>
      </c>
      <c r="AF288" s="6" t="str">
        <f>IF(AC288&gt;Scenario!$B$11,"",IF(AC$2&lt;&gt;"Ready",AC$2,IF(ISNUMBER(AD288),(AD288+AE288)*(N('Option A'!$E$14)+N('Option A'!$E$15)+IF(Scenario!$B$13="Gross",0,0))/12+((N('Option A'!$E$12)+N('Option A'!$E$13))/12+IF(AND(AC288&gt;=Scenario!$B$10,MOD(AC288-Scenario!$B$10,Scenario!$B$18)=0),N('Option A'!$E$17)*N('Option A'!$E$18)+N('Option A'!$E$20),0)+IF(AC288=1,N('Option A'!$E$17)*N('Option A'!$E$19)+N('Option A'!$E$21),0)+IF(AC288=Scenario!$B$11,N('Option A'!$E$22),0)),"INSUFFICIENT FUNDS")))</f>
        <v/>
      </c>
      <c r="AG288" s="6" t="str">
        <f>IF(AC288&gt;Scenario!$B$11,"",IF(AC$2&lt;&gt;"Ready",AC$2,IF(ISNUMBER(AD288),IF((AD288+AE288)*(1+Scenario!$B$12/12)-AF288&lt;0,"INSUFFICIENT FUNDS",(AD288+AE288)*(1+Scenario!$B$12/12)-AF288),"INSUFFICIENT FUNDS")))</f>
        <v/>
      </c>
      <c r="AH288" s="6" t="str">
        <f>IF(AC288&gt;Scenario!$B$11,"",IF(AC$2&lt;&gt;"Ready",AC$2,IF(ISNUMBER(AG288),AH287+AF288,"INSUFFICIENT FUNDS")))</f>
        <v/>
      </c>
      <c r="AI288" t="str">
        <f>IF(AC288&gt;Scenario!$B$11,"",IF(AC$2&lt;&gt;"Ready",AC$2,IF(ISNUMBER(AG288),"OK","INSUFFICIENT FUNDS")))</f>
        <v/>
      </c>
      <c r="AJ288">
        <v>284</v>
      </c>
      <c r="AK288" s="6" t="str">
        <f>IF(AJ288&gt;Scenario!$B$11,"",IF(AJ$2&lt;&gt;"Ready",AJ$2,IF(AP287="OK",AN287,"INSUFFICIENT FUNDS")))</f>
        <v/>
      </c>
      <c r="AL288" s="6" t="str">
        <f>IF(AJ288&gt;Scenario!$B$11,"",IF(AJ$2&lt;&gt;"Ready",AJ$2,IF(ISNUMBER(AK288),IF(AND(AJ288&gt;=Scenario!$B$10,MOD(AJ288-Scenario!$B$10,Scenario!$B$18)=0),Scenario!$B$8,0),"INSUFFICIENT FUNDS")))</f>
        <v/>
      </c>
      <c r="AM288" s="6" t="str">
        <f>IF(AJ288&gt;Scenario!$B$11,"",IF(AJ$2&lt;&gt;"Ready",AJ$2,IF(ISNUMBER(AK288),(AK288+AL288)*(0+0+IF(Scenario!$B$13="Gross",0,0))/12+((0+0)/12+IF(AND(AJ288&gt;=Scenario!$B$10,MOD(AJ288-Scenario!$B$10,Scenario!$B$18)=0),0*0+0,0)+IF(AJ288=1,0*0+0,0)+IF(AJ288=Scenario!$B$11,0,0)),"INSUFFICIENT FUNDS")))</f>
        <v/>
      </c>
      <c r="AN288" s="6" t="str">
        <f>IF(AJ288&gt;Scenario!$B$11,"",IF(AJ$2&lt;&gt;"Ready",AJ$2,IF(ISNUMBER(AK288),IF((AK288+AL288)*(1+Scenario!$B$12/12)-AM288&lt;0,"INSUFFICIENT FUNDS",(AK288+AL288)*(1+Scenario!$B$12/12)-AM288),"INSUFFICIENT FUNDS")))</f>
        <v/>
      </c>
      <c r="AO288" s="6" t="str">
        <f>IF(AJ288&gt;Scenario!$B$11,"",IF(AJ$2&lt;&gt;"Ready",AJ$2,IF(ISNUMBER(AN288),AO287+AM288,"INSUFFICIENT FUNDS")))</f>
        <v/>
      </c>
      <c r="AP288" t="str">
        <f>IF(AJ288&gt;Scenario!$B$11,"",IF(AJ$2&lt;&gt;"Ready",AJ$2,IF(ISNUMBER(AN288),"OK","INSUFFICIENT FUNDS")))</f>
        <v/>
      </c>
    </row>
    <row r="289" spans="1:42" ht="32.1" customHeight="1" x14ac:dyDescent="0.2">
      <c r="A289">
        <v>285</v>
      </c>
      <c r="B289" s="6" t="str">
        <f>IF(A289&gt;Scenario!$B$11,"",IF(A$2&lt;&gt;"Ready",A$2,IF(G288="OK",E288,"INSUFFICIENT FUNDS")))</f>
        <v/>
      </c>
      <c r="C289" s="6" t="str">
        <f>IF(A289&gt;Scenario!$B$11,"",IF(A$2&lt;&gt;"Ready",A$2,IF(ISNUMBER(B289),IF(AND(A289&gt;=Scenario!$B$10,MOD(A289-Scenario!$B$10,Scenario!$B$18)=0),Scenario!$B$8,0),"INSUFFICIENT FUNDS")))</f>
        <v/>
      </c>
      <c r="D289" s="6" t="str">
        <f>IF(A289&gt;Scenario!$B$11,"",IF(A$2&lt;&gt;"Ready",A$2,IF(ISNUMBER(B289),(B289+C289)*(N('Option A'!$E$14)+N('Option A'!$E$15)+IF(Scenario!$B$13="Gross",N('Option A'!$E$16),0))/12+((N('Option A'!$E$12)+N('Option A'!$E$13))/12+IF(AND(A289&gt;=Scenario!$B$10,MOD(A289-Scenario!$B$10,Scenario!$B$18)=0),N('Option A'!$E$17)*N('Option A'!$E$18)+N('Option A'!$E$20),0)+IF(A289=1,N('Option A'!$E$17)*N('Option A'!$E$19)+N('Option A'!$E$21),0)+IF(A289=Scenario!$B$11,N('Option A'!$E$22),0)),"INSUFFICIENT FUNDS")))</f>
        <v/>
      </c>
      <c r="E289" s="6" t="str">
        <f>IF(A289&gt;Scenario!$B$11,"",IF(A$2&lt;&gt;"Ready",A$2,IF(ISNUMBER(B289),IF((B289+C289)*(1+Scenario!$B$12/12)-D289&lt;0,"INSUFFICIENT FUNDS",(B289+C289)*(1+Scenario!$B$12/12)-D289),"INSUFFICIENT FUNDS")))</f>
        <v/>
      </c>
      <c r="F289" s="6" t="str">
        <f>IF(A289&gt;Scenario!$B$11,"",IF(A$2&lt;&gt;"Ready",A$2,IF(ISNUMBER(E289),F288+D289,"INSUFFICIENT FUNDS")))</f>
        <v/>
      </c>
      <c r="G289" t="str">
        <f>IF(A289&gt;Scenario!$B$11,"",IF(A$2&lt;&gt;"Ready",A$2,IF(ISNUMBER(E289),"OK","INSUFFICIENT FUNDS")))</f>
        <v/>
      </c>
      <c r="H289">
        <v>285</v>
      </c>
      <c r="I289" s="6" t="str">
        <f>IF(H289&gt;Scenario!$B$11,"",IF(H$2&lt;&gt;"Ready",H$2,IF(N288="OK",L288,"INSUFFICIENT FUNDS")))</f>
        <v/>
      </c>
      <c r="J289" s="6" t="str">
        <f>IF(H289&gt;Scenario!$B$11,"",IF(H$2&lt;&gt;"Ready",H$2,IF(ISNUMBER(I289),IF(AND(H289&gt;=Scenario!$B$10,MOD(H289-Scenario!$B$10,Scenario!$B$18)=0),Scenario!$B$8,0),"INSUFFICIENT FUNDS")))</f>
        <v/>
      </c>
      <c r="K289" s="6" t="str">
        <f>IF(H289&gt;Scenario!$B$11,"",IF(H$2&lt;&gt;"Ready",H$2,IF(ISNUMBER(I289),(I289+J289)*(N('Option A'!$E$14)+N('Option A'!$E$15)+IF(Scenario!$B$13="Gross",N('Option A'!$E$16),0))/12+((0+0)/12+IF(AND(H289&gt;=Scenario!$B$10,MOD(H289-Scenario!$B$10,Scenario!$B$18)=0),N('Option A'!$E$17)*N('Option A'!$E$18)+N('Option A'!$E$20),0)+IF(H289=1,N('Option A'!$E$17)*N('Option A'!$E$19)+N('Option A'!$E$21),0)+IF(H289=Scenario!$B$11,N('Option A'!$E$22),0)),"INSUFFICIENT FUNDS")))</f>
        <v/>
      </c>
      <c r="L289" s="6" t="str">
        <f>IF(H289&gt;Scenario!$B$11,"",IF(H$2&lt;&gt;"Ready",H$2,IF(ISNUMBER(I289),IF((I289+J289)*(1+Scenario!$B$12/12)-K289&lt;0,"INSUFFICIENT FUNDS",(I289+J289)*(1+Scenario!$B$12/12)-K289),"INSUFFICIENT FUNDS")))</f>
        <v/>
      </c>
      <c r="M289" s="6" t="str">
        <f>IF(H289&gt;Scenario!$B$11,"",IF(H$2&lt;&gt;"Ready",H$2,IF(ISNUMBER(L289),M288+K289,"INSUFFICIENT FUNDS")))</f>
        <v/>
      </c>
      <c r="N289" t="str">
        <f>IF(H289&gt;Scenario!$B$11,"",IF(H$2&lt;&gt;"Ready",H$2,IF(ISNUMBER(L289),"OK","INSUFFICIENT FUNDS")))</f>
        <v/>
      </c>
      <c r="O289">
        <v>285</v>
      </c>
      <c r="P289" s="6" t="str">
        <f>IF(O289&gt;Scenario!$B$11,"",IF(O$2&lt;&gt;"Ready",O$2,IF(U288="OK",S288,"INSUFFICIENT FUNDS")))</f>
        <v/>
      </c>
      <c r="Q289" s="6" t="str">
        <f>IF(O289&gt;Scenario!$B$11,"",IF(O$2&lt;&gt;"Ready",O$2,IF(ISNUMBER(P289),IF(AND(O289&gt;=Scenario!$B$10,MOD(O289-Scenario!$B$10,Scenario!$B$18)=0),Scenario!$B$8,0),"INSUFFICIENT FUNDS")))</f>
        <v/>
      </c>
      <c r="R289" s="6" t="str">
        <f>IF(O289&gt;Scenario!$B$11,"",IF(O$2&lt;&gt;"Ready",O$2,IF(ISNUMBER(P289),(P289+Q289)*(0+N('Option A'!$E$15)+IF(Scenario!$B$13="Gross",N('Option A'!$E$16),0))/12+((N('Option A'!$E$12)+N('Option A'!$E$13))/12+IF(AND(O289&gt;=Scenario!$B$10,MOD(O289-Scenario!$B$10,Scenario!$B$18)=0),N('Option A'!$E$17)*N('Option A'!$E$18)+N('Option A'!$E$20),0)+IF(O289=1,N('Option A'!$E$17)*N('Option A'!$E$19)+N('Option A'!$E$21),0)+IF(O289=Scenario!$B$11,N('Option A'!$E$22),0)),"INSUFFICIENT FUNDS")))</f>
        <v/>
      </c>
      <c r="S289" s="6" t="str">
        <f>IF(O289&gt;Scenario!$B$11,"",IF(O$2&lt;&gt;"Ready",O$2,IF(ISNUMBER(P289),IF((P289+Q289)*(1+Scenario!$B$12/12)-R289&lt;0,"INSUFFICIENT FUNDS",(P289+Q289)*(1+Scenario!$B$12/12)-R289),"INSUFFICIENT FUNDS")))</f>
        <v/>
      </c>
      <c r="T289" s="6" t="str">
        <f>IF(O289&gt;Scenario!$B$11,"",IF(O$2&lt;&gt;"Ready",O$2,IF(ISNUMBER(S289),T288+R289,"INSUFFICIENT FUNDS")))</f>
        <v/>
      </c>
      <c r="U289" t="str">
        <f>IF(O289&gt;Scenario!$B$11,"",IF(O$2&lt;&gt;"Ready",O$2,IF(ISNUMBER(S289),"OK","INSUFFICIENT FUNDS")))</f>
        <v/>
      </c>
      <c r="V289">
        <v>285</v>
      </c>
      <c r="W289" s="6" t="str">
        <f>IF(V289&gt;Scenario!$B$11,"",IF(V$2&lt;&gt;"Ready",V$2,IF(AB288="OK",Z288,"INSUFFICIENT FUNDS")))</f>
        <v/>
      </c>
      <c r="X289" s="6" t="str">
        <f>IF(V289&gt;Scenario!$B$11,"",IF(V$2&lt;&gt;"Ready",V$2,IF(ISNUMBER(W289),IF(AND(V289&gt;=Scenario!$B$10,MOD(V289-Scenario!$B$10,Scenario!$B$18)=0),Scenario!$B$8,0),"INSUFFICIENT FUNDS")))</f>
        <v/>
      </c>
      <c r="Y289" s="6" t="str">
        <f>IF(V289&gt;Scenario!$B$11,"",IF(V$2&lt;&gt;"Ready",V$2,IF(ISNUMBER(W289),(W289+X289)*(N('Option A'!$E$14)+N('Option A'!$E$15)+IF(Scenario!$B$13="Gross",N('Option A'!$E$16),0))/12+((N('Option A'!$E$12)+N('Option A'!$E$13))/12+IF(AND(V289&gt;=Scenario!$B$10,MOD(V289-Scenario!$B$10,Scenario!$B$18)=0),0*0+0,0)+IF(V289=1,0*0+0,0)+IF(V289=Scenario!$B$11,0,0)),"INSUFFICIENT FUNDS")))</f>
        <v/>
      </c>
      <c r="Z289" s="6" t="str">
        <f>IF(V289&gt;Scenario!$B$11,"",IF(V$2&lt;&gt;"Ready",V$2,IF(ISNUMBER(W289),IF((W289+X289)*(1+Scenario!$B$12/12)-Y289&lt;0,"INSUFFICIENT FUNDS",(W289+X289)*(1+Scenario!$B$12/12)-Y289),"INSUFFICIENT FUNDS")))</f>
        <v/>
      </c>
      <c r="AA289" s="6" t="str">
        <f>IF(V289&gt;Scenario!$B$11,"",IF(V$2&lt;&gt;"Ready",V$2,IF(ISNUMBER(Z289),AA288+Y289,"INSUFFICIENT FUNDS")))</f>
        <v/>
      </c>
      <c r="AB289" t="str">
        <f>IF(V289&gt;Scenario!$B$11,"",IF(V$2&lt;&gt;"Ready",V$2,IF(ISNUMBER(Z289),"OK","INSUFFICIENT FUNDS")))</f>
        <v/>
      </c>
      <c r="AC289">
        <v>285</v>
      </c>
      <c r="AD289" s="6" t="str">
        <f>IF(AC289&gt;Scenario!$B$11,"",IF(AC$2&lt;&gt;"Ready",AC$2,IF(AI288="OK",AG288,"INSUFFICIENT FUNDS")))</f>
        <v/>
      </c>
      <c r="AE289" s="6" t="str">
        <f>IF(AC289&gt;Scenario!$B$11,"",IF(AC$2&lt;&gt;"Ready",AC$2,IF(ISNUMBER(AD289),IF(AND(AC289&gt;=Scenario!$B$10,MOD(AC289-Scenario!$B$10,Scenario!$B$18)=0),Scenario!$B$8,0),"INSUFFICIENT FUNDS")))</f>
        <v/>
      </c>
      <c r="AF289" s="6" t="str">
        <f>IF(AC289&gt;Scenario!$B$11,"",IF(AC$2&lt;&gt;"Ready",AC$2,IF(ISNUMBER(AD289),(AD289+AE289)*(N('Option A'!$E$14)+N('Option A'!$E$15)+IF(Scenario!$B$13="Gross",0,0))/12+((N('Option A'!$E$12)+N('Option A'!$E$13))/12+IF(AND(AC289&gt;=Scenario!$B$10,MOD(AC289-Scenario!$B$10,Scenario!$B$18)=0),N('Option A'!$E$17)*N('Option A'!$E$18)+N('Option A'!$E$20),0)+IF(AC289=1,N('Option A'!$E$17)*N('Option A'!$E$19)+N('Option A'!$E$21),0)+IF(AC289=Scenario!$B$11,N('Option A'!$E$22),0)),"INSUFFICIENT FUNDS")))</f>
        <v/>
      </c>
      <c r="AG289" s="6" t="str">
        <f>IF(AC289&gt;Scenario!$B$11,"",IF(AC$2&lt;&gt;"Ready",AC$2,IF(ISNUMBER(AD289),IF((AD289+AE289)*(1+Scenario!$B$12/12)-AF289&lt;0,"INSUFFICIENT FUNDS",(AD289+AE289)*(1+Scenario!$B$12/12)-AF289),"INSUFFICIENT FUNDS")))</f>
        <v/>
      </c>
      <c r="AH289" s="6" t="str">
        <f>IF(AC289&gt;Scenario!$B$11,"",IF(AC$2&lt;&gt;"Ready",AC$2,IF(ISNUMBER(AG289),AH288+AF289,"INSUFFICIENT FUNDS")))</f>
        <v/>
      </c>
      <c r="AI289" t="str">
        <f>IF(AC289&gt;Scenario!$B$11,"",IF(AC$2&lt;&gt;"Ready",AC$2,IF(ISNUMBER(AG289),"OK","INSUFFICIENT FUNDS")))</f>
        <v/>
      </c>
      <c r="AJ289">
        <v>285</v>
      </c>
      <c r="AK289" s="6" t="str">
        <f>IF(AJ289&gt;Scenario!$B$11,"",IF(AJ$2&lt;&gt;"Ready",AJ$2,IF(AP288="OK",AN288,"INSUFFICIENT FUNDS")))</f>
        <v/>
      </c>
      <c r="AL289" s="6" t="str">
        <f>IF(AJ289&gt;Scenario!$B$11,"",IF(AJ$2&lt;&gt;"Ready",AJ$2,IF(ISNUMBER(AK289),IF(AND(AJ289&gt;=Scenario!$B$10,MOD(AJ289-Scenario!$B$10,Scenario!$B$18)=0),Scenario!$B$8,0),"INSUFFICIENT FUNDS")))</f>
        <v/>
      </c>
      <c r="AM289" s="6" t="str">
        <f>IF(AJ289&gt;Scenario!$B$11,"",IF(AJ$2&lt;&gt;"Ready",AJ$2,IF(ISNUMBER(AK289),(AK289+AL289)*(0+0+IF(Scenario!$B$13="Gross",0,0))/12+((0+0)/12+IF(AND(AJ289&gt;=Scenario!$B$10,MOD(AJ289-Scenario!$B$10,Scenario!$B$18)=0),0*0+0,0)+IF(AJ289=1,0*0+0,0)+IF(AJ289=Scenario!$B$11,0,0)),"INSUFFICIENT FUNDS")))</f>
        <v/>
      </c>
      <c r="AN289" s="6" t="str">
        <f>IF(AJ289&gt;Scenario!$B$11,"",IF(AJ$2&lt;&gt;"Ready",AJ$2,IF(ISNUMBER(AK289),IF((AK289+AL289)*(1+Scenario!$B$12/12)-AM289&lt;0,"INSUFFICIENT FUNDS",(AK289+AL289)*(1+Scenario!$B$12/12)-AM289),"INSUFFICIENT FUNDS")))</f>
        <v/>
      </c>
      <c r="AO289" s="6" t="str">
        <f>IF(AJ289&gt;Scenario!$B$11,"",IF(AJ$2&lt;&gt;"Ready",AJ$2,IF(ISNUMBER(AN289),AO288+AM289,"INSUFFICIENT FUNDS")))</f>
        <v/>
      </c>
      <c r="AP289" t="str">
        <f>IF(AJ289&gt;Scenario!$B$11,"",IF(AJ$2&lt;&gt;"Ready",AJ$2,IF(ISNUMBER(AN289),"OK","INSUFFICIENT FUNDS")))</f>
        <v/>
      </c>
    </row>
    <row r="290" spans="1:42" ht="32.1" customHeight="1" x14ac:dyDescent="0.2">
      <c r="A290">
        <v>286</v>
      </c>
      <c r="B290" s="6" t="str">
        <f>IF(A290&gt;Scenario!$B$11,"",IF(A$2&lt;&gt;"Ready",A$2,IF(G289="OK",E289,"INSUFFICIENT FUNDS")))</f>
        <v/>
      </c>
      <c r="C290" s="6" t="str">
        <f>IF(A290&gt;Scenario!$B$11,"",IF(A$2&lt;&gt;"Ready",A$2,IF(ISNUMBER(B290),IF(AND(A290&gt;=Scenario!$B$10,MOD(A290-Scenario!$B$10,Scenario!$B$18)=0),Scenario!$B$8,0),"INSUFFICIENT FUNDS")))</f>
        <v/>
      </c>
      <c r="D290" s="6" t="str">
        <f>IF(A290&gt;Scenario!$B$11,"",IF(A$2&lt;&gt;"Ready",A$2,IF(ISNUMBER(B290),(B290+C290)*(N('Option A'!$E$14)+N('Option A'!$E$15)+IF(Scenario!$B$13="Gross",N('Option A'!$E$16),0))/12+((N('Option A'!$E$12)+N('Option A'!$E$13))/12+IF(AND(A290&gt;=Scenario!$B$10,MOD(A290-Scenario!$B$10,Scenario!$B$18)=0),N('Option A'!$E$17)*N('Option A'!$E$18)+N('Option A'!$E$20),0)+IF(A290=1,N('Option A'!$E$17)*N('Option A'!$E$19)+N('Option A'!$E$21),0)+IF(A290=Scenario!$B$11,N('Option A'!$E$22),0)),"INSUFFICIENT FUNDS")))</f>
        <v/>
      </c>
      <c r="E290" s="6" t="str">
        <f>IF(A290&gt;Scenario!$B$11,"",IF(A$2&lt;&gt;"Ready",A$2,IF(ISNUMBER(B290),IF((B290+C290)*(1+Scenario!$B$12/12)-D290&lt;0,"INSUFFICIENT FUNDS",(B290+C290)*(1+Scenario!$B$12/12)-D290),"INSUFFICIENT FUNDS")))</f>
        <v/>
      </c>
      <c r="F290" s="6" t="str">
        <f>IF(A290&gt;Scenario!$B$11,"",IF(A$2&lt;&gt;"Ready",A$2,IF(ISNUMBER(E290),F289+D290,"INSUFFICIENT FUNDS")))</f>
        <v/>
      </c>
      <c r="G290" t="str">
        <f>IF(A290&gt;Scenario!$B$11,"",IF(A$2&lt;&gt;"Ready",A$2,IF(ISNUMBER(E290),"OK","INSUFFICIENT FUNDS")))</f>
        <v/>
      </c>
      <c r="H290">
        <v>286</v>
      </c>
      <c r="I290" s="6" t="str">
        <f>IF(H290&gt;Scenario!$B$11,"",IF(H$2&lt;&gt;"Ready",H$2,IF(N289="OK",L289,"INSUFFICIENT FUNDS")))</f>
        <v/>
      </c>
      <c r="J290" s="6" t="str">
        <f>IF(H290&gt;Scenario!$B$11,"",IF(H$2&lt;&gt;"Ready",H$2,IF(ISNUMBER(I290),IF(AND(H290&gt;=Scenario!$B$10,MOD(H290-Scenario!$B$10,Scenario!$B$18)=0),Scenario!$B$8,0),"INSUFFICIENT FUNDS")))</f>
        <v/>
      </c>
      <c r="K290" s="6" t="str">
        <f>IF(H290&gt;Scenario!$B$11,"",IF(H$2&lt;&gt;"Ready",H$2,IF(ISNUMBER(I290),(I290+J290)*(N('Option A'!$E$14)+N('Option A'!$E$15)+IF(Scenario!$B$13="Gross",N('Option A'!$E$16),0))/12+((0+0)/12+IF(AND(H290&gt;=Scenario!$B$10,MOD(H290-Scenario!$B$10,Scenario!$B$18)=0),N('Option A'!$E$17)*N('Option A'!$E$18)+N('Option A'!$E$20),0)+IF(H290=1,N('Option A'!$E$17)*N('Option A'!$E$19)+N('Option A'!$E$21),0)+IF(H290=Scenario!$B$11,N('Option A'!$E$22),0)),"INSUFFICIENT FUNDS")))</f>
        <v/>
      </c>
      <c r="L290" s="6" t="str">
        <f>IF(H290&gt;Scenario!$B$11,"",IF(H$2&lt;&gt;"Ready",H$2,IF(ISNUMBER(I290),IF((I290+J290)*(1+Scenario!$B$12/12)-K290&lt;0,"INSUFFICIENT FUNDS",(I290+J290)*(1+Scenario!$B$12/12)-K290),"INSUFFICIENT FUNDS")))</f>
        <v/>
      </c>
      <c r="M290" s="6" t="str">
        <f>IF(H290&gt;Scenario!$B$11,"",IF(H$2&lt;&gt;"Ready",H$2,IF(ISNUMBER(L290),M289+K290,"INSUFFICIENT FUNDS")))</f>
        <v/>
      </c>
      <c r="N290" t="str">
        <f>IF(H290&gt;Scenario!$B$11,"",IF(H$2&lt;&gt;"Ready",H$2,IF(ISNUMBER(L290),"OK","INSUFFICIENT FUNDS")))</f>
        <v/>
      </c>
      <c r="O290">
        <v>286</v>
      </c>
      <c r="P290" s="6" t="str">
        <f>IF(O290&gt;Scenario!$B$11,"",IF(O$2&lt;&gt;"Ready",O$2,IF(U289="OK",S289,"INSUFFICIENT FUNDS")))</f>
        <v/>
      </c>
      <c r="Q290" s="6" t="str">
        <f>IF(O290&gt;Scenario!$B$11,"",IF(O$2&lt;&gt;"Ready",O$2,IF(ISNUMBER(P290),IF(AND(O290&gt;=Scenario!$B$10,MOD(O290-Scenario!$B$10,Scenario!$B$18)=0),Scenario!$B$8,0),"INSUFFICIENT FUNDS")))</f>
        <v/>
      </c>
      <c r="R290" s="6" t="str">
        <f>IF(O290&gt;Scenario!$B$11,"",IF(O$2&lt;&gt;"Ready",O$2,IF(ISNUMBER(P290),(P290+Q290)*(0+N('Option A'!$E$15)+IF(Scenario!$B$13="Gross",N('Option A'!$E$16),0))/12+((N('Option A'!$E$12)+N('Option A'!$E$13))/12+IF(AND(O290&gt;=Scenario!$B$10,MOD(O290-Scenario!$B$10,Scenario!$B$18)=0),N('Option A'!$E$17)*N('Option A'!$E$18)+N('Option A'!$E$20),0)+IF(O290=1,N('Option A'!$E$17)*N('Option A'!$E$19)+N('Option A'!$E$21),0)+IF(O290=Scenario!$B$11,N('Option A'!$E$22),0)),"INSUFFICIENT FUNDS")))</f>
        <v/>
      </c>
      <c r="S290" s="6" t="str">
        <f>IF(O290&gt;Scenario!$B$11,"",IF(O$2&lt;&gt;"Ready",O$2,IF(ISNUMBER(P290),IF((P290+Q290)*(1+Scenario!$B$12/12)-R290&lt;0,"INSUFFICIENT FUNDS",(P290+Q290)*(1+Scenario!$B$12/12)-R290),"INSUFFICIENT FUNDS")))</f>
        <v/>
      </c>
      <c r="T290" s="6" t="str">
        <f>IF(O290&gt;Scenario!$B$11,"",IF(O$2&lt;&gt;"Ready",O$2,IF(ISNUMBER(S290),T289+R290,"INSUFFICIENT FUNDS")))</f>
        <v/>
      </c>
      <c r="U290" t="str">
        <f>IF(O290&gt;Scenario!$B$11,"",IF(O$2&lt;&gt;"Ready",O$2,IF(ISNUMBER(S290),"OK","INSUFFICIENT FUNDS")))</f>
        <v/>
      </c>
      <c r="V290">
        <v>286</v>
      </c>
      <c r="W290" s="6" t="str">
        <f>IF(V290&gt;Scenario!$B$11,"",IF(V$2&lt;&gt;"Ready",V$2,IF(AB289="OK",Z289,"INSUFFICIENT FUNDS")))</f>
        <v/>
      </c>
      <c r="X290" s="6" t="str">
        <f>IF(V290&gt;Scenario!$B$11,"",IF(V$2&lt;&gt;"Ready",V$2,IF(ISNUMBER(W290),IF(AND(V290&gt;=Scenario!$B$10,MOD(V290-Scenario!$B$10,Scenario!$B$18)=0),Scenario!$B$8,0),"INSUFFICIENT FUNDS")))</f>
        <v/>
      </c>
      <c r="Y290" s="6" t="str">
        <f>IF(V290&gt;Scenario!$B$11,"",IF(V$2&lt;&gt;"Ready",V$2,IF(ISNUMBER(W290),(W290+X290)*(N('Option A'!$E$14)+N('Option A'!$E$15)+IF(Scenario!$B$13="Gross",N('Option A'!$E$16),0))/12+((N('Option A'!$E$12)+N('Option A'!$E$13))/12+IF(AND(V290&gt;=Scenario!$B$10,MOD(V290-Scenario!$B$10,Scenario!$B$18)=0),0*0+0,0)+IF(V290=1,0*0+0,0)+IF(V290=Scenario!$B$11,0,0)),"INSUFFICIENT FUNDS")))</f>
        <v/>
      </c>
      <c r="Z290" s="6" t="str">
        <f>IF(V290&gt;Scenario!$B$11,"",IF(V$2&lt;&gt;"Ready",V$2,IF(ISNUMBER(W290),IF((W290+X290)*(1+Scenario!$B$12/12)-Y290&lt;0,"INSUFFICIENT FUNDS",(W290+X290)*(1+Scenario!$B$12/12)-Y290),"INSUFFICIENT FUNDS")))</f>
        <v/>
      </c>
      <c r="AA290" s="6" t="str">
        <f>IF(V290&gt;Scenario!$B$11,"",IF(V$2&lt;&gt;"Ready",V$2,IF(ISNUMBER(Z290),AA289+Y290,"INSUFFICIENT FUNDS")))</f>
        <v/>
      </c>
      <c r="AB290" t="str">
        <f>IF(V290&gt;Scenario!$B$11,"",IF(V$2&lt;&gt;"Ready",V$2,IF(ISNUMBER(Z290),"OK","INSUFFICIENT FUNDS")))</f>
        <v/>
      </c>
      <c r="AC290">
        <v>286</v>
      </c>
      <c r="AD290" s="6" t="str">
        <f>IF(AC290&gt;Scenario!$B$11,"",IF(AC$2&lt;&gt;"Ready",AC$2,IF(AI289="OK",AG289,"INSUFFICIENT FUNDS")))</f>
        <v/>
      </c>
      <c r="AE290" s="6" t="str">
        <f>IF(AC290&gt;Scenario!$B$11,"",IF(AC$2&lt;&gt;"Ready",AC$2,IF(ISNUMBER(AD290),IF(AND(AC290&gt;=Scenario!$B$10,MOD(AC290-Scenario!$B$10,Scenario!$B$18)=0),Scenario!$B$8,0),"INSUFFICIENT FUNDS")))</f>
        <v/>
      </c>
      <c r="AF290" s="6" t="str">
        <f>IF(AC290&gt;Scenario!$B$11,"",IF(AC$2&lt;&gt;"Ready",AC$2,IF(ISNUMBER(AD290),(AD290+AE290)*(N('Option A'!$E$14)+N('Option A'!$E$15)+IF(Scenario!$B$13="Gross",0,0))/12+((N('Option A'!$E$12)+N('Option A'!$E$13))/12+IF(AND(AC290&gt;=Scenario!$B$10,MOD(AC290-Scenario!$B$10,Scenario!$B$18)=0),N('Option A'!$E$17)*N('Option A'!$E$18)+N('Option A'!$E$20),0)+IF(AC290=1,N('Option A'!$E$17)*N('Option A'!$E$19)+N('Option A'!$E$21),0)+IF(AC290=Scenario!$B$11,N('Option A'!$E$22),0)),"INSUFFICIENT FUNDS")))</f>
        <v/>
      </c>
      <c r="AG290" s="6" t="str">
        <f>IF(AC290&gt;Scenario!$B$11,"",IF(AC$2&lt;&gt;"Ready",AC$2,IF(ISNUMBER(AD290),IF((AD290+AE290)*(1+Scenario!$B$12/12)-AF290&lt;0,"INSUFFICIENT FUNDS",(AD290+AE290)*(1+Scenario!$B$12/12)-AF290),"INSUFFICIENT FUNDS")))</f>
        <v/>
      </c>
      <c r="AH290" s="6" t="str">
        <f>IF(AC290&gt;Scenario!$B$11,"",IF(AC$2&lt;&gt;"Ready",AC$2,IF(ISNUMBER(AG290),AH289+AF290,"INSUFFICIENT FUNDS")))</f>
        <v/>
      </c>
      <c r="AI290" t="str">
        <f>IF(AC290&gt;Scenario!$B$11,"",IF(AC$2&lt;&gt;"Ready",AC$2,IF(ISNUMBER(AG290),"OK","INSUFFICIENT FUNDS")))</f>
        <v/>
      </c>
      <c r="AJ290">
        <v>286</v>
      </c>
      <c r="AK290" s="6" t="str">
        <f>IF(AJ290&gt;Scenario!$B$11,"",IF(AJ$2&lt;&gt;"Ready",AJ$2,IF(AP289="OK",AN289,"INSUFFICIENT FUNDS")))</f>
        <v/>
      </c>
      <c r="AL290" s="6" t="str">
        <f>IF(AJ290&gt;Scenario!$B$11,"",IF(AJ$2&lt;&gt;"Ready",AJ$2,IF(ISNUMBER(AK290),IF(AND(AJ290&gt;=Scenario!$B$10,MOD(AJ290-Scenario!$B$10,Scenario!$B$18)=0),Scenario!$B$8,0),"INSUFFICIENT FUNDS")))</f>
        <v/>
      </c>
      <c r="AM290" s="6" t="str">
        <f>IF(AJ290&gt;Scenario!$B$11,"",IF(AJ$2&lt;&gt;"Ready",AJ$2,IF(ISNUMBER(AK290),(AK290+AL290)*(0+0+IF(Scenario!$B$13="Gross",0,0))/12+((0+0)/12+IF(AND(AJ290&gt;=Scenario!$B$10,MOD(AJ290-Scenario!$B$10,Scenario!$B$18)=0),0*0+0,0)+IF(AJ290=1,0*0+0,0)+IF(AJ290=Scenario!$B$11,0,0)),"INSUFFICIENT FUNDS")))</f>
        <v/>
      </c>
      <c r="AN290" s="6" t="str">
        <f>IF(AJ290&gt;Scenario!$B$11,"",IF(AJ$2&lt;&gt;"Ready",AJ$2,IF(ISNUMBER(AK290),IF((AK290+AL290)*(1+Scenario!$B$12/12)-AM290&lt;0,"INSUFFICIENT FUNDS",(AK290+AL290)*(1+Scenario!$B$12/12)-AM290),"INSUFFICIENT FUNDS")))</f>
        <v/>
      </c>
      <c r="AO290" s="6" t="str">
        <f>IF(AJ290&gt;Scenario!$B$11,"",IF(AJ$2&lt;&gt;"Ready",AJ$2,IF(ISNUMBER(AN290),AO289+AM290,"INSUFFICIENT FUNDS")))</f>
        <v/>
      </c>
      <c r="AP290" t="str">
        <f>IF(AJ290&gt;Scenario!$B$11,"",IF(AJ$2&lt;&gt;"Ready",AJ$2,IF(ISNUMBER(AN290),"OK","INSUFFICIENT FUNDS")))</f>
        <v/>
      </c>
    </row>
    <row r="291" spans="1:42" ht="32.1" customHeight="1" x14ac:dyDescent="0.2">
      <c r="A291">
        <v>287</v>
      </c>
      <c r="B291" s="6" t="str">
        <f>IF(A291&gt;Scenario!$B$11,"",IF(A$2&lt;&gt;"Ready",A$2,IF(G290="OK",E290,"INSUFFICIENT FUNDS")))</f>
        <v/>
      </c>
      <c r="C291" s="6" t="str">
        <f>IF(A291&gt;Scenario!$B$11,"",IF(A$2&lt;&gt;"Ready",A$2,IF(ISNUMBER(B291),IF(AND(A291&gt;=Scenario!$B$10,MOD(A291-Scenario!$B$10,Scenario!$B$18)=0),Scenario!$B$8,0),"INSUFFICIENT FUNDS")))</f>
        <v/>
      </c>
      <c r="D291" s="6" t="str">
        <f>IF(A291&gt;Scenario!$B$11,"",IF(A$2&lt;&gt;"Ready",A$2,IF(ISNUMBER(B291),(B291+C291)*(N('Option A'!$E$14)+N('Option A'!$E$15)+IF(Scenario!$B$13="Gross",N('Option A'!$E$16),0))/12+((N('Option A'!$E$12)+N('Option A'!$E$13))/12+IF(AND(A291&gt;=Scenario!$B$10,MOD(A291-Scenario!$B$10,Scenario!$B$18)=0),N('Option A'!$E$17)*N('Option A'!$E$18)+N('Option A'!$E$20),0)+IF(A291=1,N('Option A'!$E$17)*N('Option A'!$E$19)+N('Option A'!$E$21),0)+IF(A291=Scenario!$B$11,N('Option A'!$E$22),0)),"INSUFFICIENT FUNDS")))</f>
        <v/>
      </c>
      <c r="E291" s="6" t="str">
        <f>IF(A291&gt;Scenario!$B$11,"",IF(A$2&lt;&gt;"Ready",A$2,IF(ISNUMBER(B291),IF((B291+C291)*(1+Scenario!$B$12/12)-D291&lt;0,"INSUFFICIENT FUNDS",(B291+C291)*(1+Scenario!$B$12/12)-D291),"INSUFFICIENT FUNDS")))</f>
        <v/>
      </c>
      <c r="F291" s="6" t="str">
        <f>IF(A291&gt;Scenario!$B$11,"",IF(A$2&lt;&gt;"Ready",A$2,IF(ISNUMBER(E291),F290+D291,"INSUFFICIENT FUNDS")))</f>
        <v/>
      </c>
      <c r="G291" t="str">
        <f>IF(A291&gt;Scenario!$B$11,"",IF(A$2&lt;&gt;"Ready",A$2,IF(ISNUMBER(E291),"OK","INSUFFICIENT FUNDS")))</f>
        <v/>
      </c>
      <c r="H291">
        <v>287</v>
      </c>
      <c r="I291" s="6" t="str">
        <f>IF(H291&gt;Scenario!$B$11,"",IF(H$2&lt;&gt;"Ready",H$2,IF(N290="OK",L290,"INSUFFICIENT FUNDS")))</f>
        <v/>
      </c>
      <c r="J291" s="6" t="str">
        <f>IF(H291&gt;Scenario!$B$11,"",IF(H$2&lt;&gt;"Ready",H$2,IF(ISNUMBER(I291),IF(AND(H291&gt;=Scenario!$B$10,MOD(H291-Scenario!$B$10,Scenario!$B$18)=0),Scenario!$B$8,0),"INSUFFICIENT FUNDS")))</f>
        <v/>
      </c>
      <c r="K291" s="6" t="str">
        <f>IF(H291&gt;Scenario!$B$11,"",IF(H$2&lt;&gt;"Ready",H$2,IF(ISNUMBER(I291),(I291+J291)*(N('Option A'!$E$14)+N('Option A'!$E$15)+IF(Scenario!$B$13="Gross",N('Option A'!$E$16),0))/12+((0+0)/12+IF(AND(H291&gt;=Scenario!$B$10,MOD(H291-Scenario!$B$10,Scenario!$B$18)=0),N('Option A'!$E$17)*N('Option A'!$E$18)+N('Option A'!$E$20),0)+IF(H291=1,N('Option A'!$E$17)*N('Option A'!$E$19)+N('Option A'!$E$21),0)+IF(H291=Scenario!$B$11,N('Option A'!$E$22),0)),"INSUFFICIENT FUNDS")))</f>
        <v/>
      </c>
      <c r="L291" s="6" t="str">
        <f>IF(H291&gt;Scenario!$B$11,"",IF(H$2&lt;&gt;"Ready",H$2,IF(ISNUMBER(I291),IF((I291+J291)*(1+Scenario!$B$12/12)-K291&lt;0,"INSUFFICIENT FUNDS",(I291+J291)*(1+Scenario!$B$12/12)-K291),"INSUFFICIENT FUNDS")))</f>
        <v/>
      </c>
      <c r="M291" s="6" t="str">
        <f>IF(H291&gt;Scenario!$B$11,"",IF(H$2&lt;&gt;"Ready",H$2,IF(ISNUMBER(L291),M290+K291,"INSUFFICIENT FUNDS")))</f>
        <v/>
      </c>
      <c r="N291" t="str">
        <f>IF(H291&gt;Scenario!$B$11,"",IF(H$2&lt;&gt;"Ready",H$2,IF(ISNUMBER(L291),"OK","INSUFFICIENT FUNDS")))</f>
        <v/>
      </c>
      <c r="O291">
        <v>287</v>
      </c>
      <c r="P291" s="6" t="str">
        <f>IF(O291&gt;Scenario!$B$11,"",IF(O$2&lt;&gt;"Ready",O$2,IF(U290="OK",S290,"INSUFFICIENT FUNDS")))</f>
        <v/>
      </c>
      <c r="Q291" s="6" t="str">
        <f>IF(O291&gt;Scenario!$B$11,"",IF(O$2&lt;&gt;"Ready",O$2,IF(ISNUMBER(P291),IF(AND(O291&gt;=Scenario!$B$10,MOD(O291-Scenario!$B$10,Scenario!$B$18)=0),Scenario!$B$8,0),"INSUFFICIENT FUNDS")))</f>
        <v/>
      </c>
      <c r="R291" s="6" t="str">
        <f>IF(O291&gt;Scenario!$B$11,"",IF(O$2&lt;&gt;"Ready",O$2,IF(ISNUMBER(P291),(P291+Q291)*(0+N('Option A'!$E$15)+IF(Scenario!$B$13="Gross",N('Option A'!$E$16),0))/12+((N('Option A'!$E$12)+N('Option A'!$E$13))/12+IF(AND(O291&gt;=Scenario!$B$10,MOD(O291-Scenario!$B$10,Scenario!$B$18)=0),N('Option A'!$E$17)*N('Option A'!$E$18)+N('Option A'!$E$20),0)+IF(O291=1,N('Option A'!$E$17)*N('Option A'!$E$19)+N('Option A'!$E$21),0)+IF(O291=Scenario!$B$11,N('Option A'!$E$22),0)),"INSUFFICIENT FUNDS")))</f>
        <v/>
      </c>
      <c r="S291" s="6" t="str">
        <f>IF(O291&gt;Scenario!$B$11,"",IF(O$2&lt;&gt;"Ready",O$2,IF(ISNUMBER(P291),IF((P291+Q291)*(1+Scenario!$B$12/12)-R291&lt;0,"INSUFFICIENT FUNDS",(P291+Q291)*(1+Scenario!$B$12/12)-R291),"INSUFFICIENT FUNDS")))</f>
        <v/>
      </c>
      <c r="T291" s="6" t="str">
        <f>IF(O291&gt;Scenario!$B$11,"",IF(O$2&lt;&gt;"Ready",O$2,IF(ISNUMBER(S291),T290+R291,"INSUFFICIENT FUNDS")))</f>
        <v/>
      </c>
      <c r="U291" t="str">
        <f>IF(O291&gt;Scenario!$B$11,"",IF(O$2&lt;&gt;"Ready",O$2,IF(ISNUMBER(S291),"OK","INSUFFICIENT FUNDS")))</f>
        <v/>
      </c>
      <c r="V291">
        <v>287</v>
      </c>
      <c r="W291" s="6" t="str">
        <f>IF(V291&gt;Scenario!$B$11,"",IF(V$2&lt;&gt;"Ready",V$2,IF(AB290="OK",Z290,"INSUFFICIENT FUNDS")))</f>
        <v/>
      </c>
      <c r="X291" s="6" t="str">
        <f>IF(V291&gt;Scenario!$B$11,"",IF(V$2&lt;&gt;"Ready",V$2,IF(ISNUMBER(W291),IF(AND(V291&gt;=Scenario!$B$10,MOD(V291-Scenario!$B$10,Scenario!$B$18)=0),Scenario!$B$8,0),"INSUFFICIENT FUNDS")))</f>
        <v/>
      </c>
      <c r="Y291" s="6" t="str">
        <f>IF(V291&gt;Scenario!$B$11,"",IF(V$2&lt;&gt;"Ready",V$2,IF(ISNUMBER(W291),(W291+X291)*(N('Option A'!$E$14)+N('Option A'!$E$15)+IF(Scenario!$B$13="Gross",N('Option A'!$E$16),0))/12+((N('Option A'!$E$12)+N('Option A'!$E$13))/12+IF(AND(V291&gt;=Scenario!$B$10,MOD(V291-Scenario!$B$10,Scenario!$B$18)=0),0*0+0,0)+IF(V291=1,0*0+0,0)+IF(V291=Scenario!$B$11,0,0)),"INSUFFICIENT FUNDS")))</f>
        <v/>
      </c>
      <c r="Z291" s="6" t="str">
        <f>IF(V291&gt;Scenario!$B$11,"",IF(V$2&lt;&gt;"Ready",V$2,IF(ISNUMBER(W291),IF((W291+X291)*(1+Scenario!$B$12/12)-Y291&lt;0,"INSUFFICIENT FUNDS",(W291+X291)*(1+Scenario!$B$12/12)-Y291),"INSUFFICIENT FUNDS")))</f>
        <v/>
      </c>
      <c r="AA291" s="6" t="str">
        <f>IF(V291&gt;Scenario!$B$11,"",IF(V$2&lt;&gt;"Ready",V$2,IF(ISNUMBER(Z291),AA290+Y291,"INSUFFICIENT FUNDS")))</f>
        <v/>
      </c>
      <c r="AB291" t="str">
        <f>IF(V291&gt;Scenario!$B$11,"",IF(V$2&lt;&gt;"Ready",V$2,IF(ISNUMBER(Z291),"OK","INSUFFICIENT FUNDS")))</f>
        <v/>
      </c>
      <c r="AC291">
        <v>287</v>
      </c>
      <c r="AD291" s="6" t="str">
        <f>IF(AC291&gt;Scenario!$B$11,"",IF(AC$2&lt;&gt;"Ready",AC$2,IF(AI290="OK",AG290,"INSUFFICIENT FUNDS")))</f>
        <v/>
      </c>
      <c r="AE291" s="6" t="str">
        <f>IF(AC291&gt;Scenario!$B$11,"",IF(AC$2&lt;&gt;"Ready",AC$2,IF(ISNUMBER(AD291),IF(AND(AC291&gt;=Scenario!$B$10,MOD(AC291-Scenario!$B$10,Scenario!$B$18)=0),Scenario!$B$8,0),"INSUFFICIENT FUNDS")))</f>
        <v/>
      </c>
      <c r="AF291" s="6" t="str">
        <f>IF(AC291&gt;Scenario!$B$11,"",IF(AC$2&lt;&gt;"Ready",AC$2,IF(ISNUMBER(AD291),(AD291+AE291)*(N('Option A'!$E$14)+N('Option A'!$E$15)+IF(Scenario!$B$13="Gross",0,0))/12+((N('Option A'!$E$12)+N('Option A'!$E$13))/12+IF(AND(AC291&gt;=Scenario!$B$10,MOD(AC291-Scenario!$B$10,Scenario!$B$18)=0),N('Option A'!$E$17)*N('Option A'!$E$18)+N('Option A'!$E$20),0)+IF(AC291=1,N('Option A'!$E$17)*N('Option A'!$E$19)+N('Option A'!$E$21),0)+IF(AC291=Scenario!$B$11,N('Option A'!$E$22),0)),"INSUFFICIENT FUNDS")))</f>
        <v/>
      </c>
      <c r="AG291" s="6" t="str">
        <f>IF(AC291&gt;Scenario!$B$11,"",IF(AC$2&lt;&gt;"Ready",AC$2,IF(ISNUMBER(AD291),IF((AD291+AE291)*(1+Scenario!$B$12/12)-AF291&lt;0,"INSUFFICIENT FUNDS",(AD291+AE291)*(1+Scenario!$B$12/12)-AF291),"INSUFFICIENT FUNDS")))</f>
        <v/>
      </c>
      <c r="AH291" s="6" t="str">
        <f>IF(AC291&gt;Scenario!$B$11,"",IF(AC$2&lt;&gt;"Ready",AC$2,IF(ISNUMBER(AG291),AH290+AF291,"INSUFFICIENT FUNDS")))</f>
        <v/>
      </c>
      <c r="AI291" t="str">
        <f>IF(AC291&gt;Scenario!$B$11,"",IF(AC$2&lt;&gt;"Ready",AC$2,IF(ISNUMBER(AG291),"OK","INSUFFICIENT FUNDS")))</f>
        <v/>
      </c>
      <c r="AJ291">
        <v>287</v>
      </c>
      <c r="AK291" s="6" t="str">
        <f>IF(AJ291&gt;Scenario!$B$11,"",IF(AJ$2&lt;&gt;"Ready",AJ$2,IF(AP290="OK",AN290,"INSUFFICIENT FUNDS")))</f>
        <v/>
      </c>
      <c r="AL291" s="6" t="str">
        <f>IF(AJ291&gt;Scenario!$B$11,"",IF(AJ$2&lt;&gt;"Ready",AJ$2,IF(ISNUMBER(AK291),IF(AND(AJ291&gt;=Scenario!$B$10,MOD(AJ291-Scenario!$B$10,Scenario!$B$18)=0),Scenario!$B$8,0),"INSUFFICIENT FUNDS")))</f>
        <v/>
      </c>
      <c r="AM291" s="6" t="str">
        <f>IF(AJ291&gt;Scenario!$B$11,"",IF(AJ$2&lt;&gt;"Ready",AJ$2,IF(ISNUMBER(AK291),(AK291+AL291)*(0+0+IF(Scenario!$B$13="Gross",0,0))/12+((0+0)/12+IF(AND(AJ291&gt;=Scenario!$B$10,MOD(AJ291-Scenario!$B$10,Scenario!$B$18)=0),0*0+0,0)+IF(AJ291=1,0*0+0,0)+IF(AJ291=Scenario!$B$11,0,0)),"INSUFFICIENT FUNDS")))</f>
        <v/>
      </c>
      <c r="AN291" s="6" t="str">
        <f>IF(AJ291&gt;Scenario!$B$11,"",IF(AJ$2&lt;&gt;"Ready",AJ$2,IF(ISNUMBER(AK291),IF((AK291+AL291)*(1+Scenario!$B$12/12)-AM291&lt;0,"INSUFFICIENT FUNDS",(AK291+AL291)*(1+Scenario!$B$12/12)-AM291),"INSUFFICIENT FUNDS")))</f>
        <v/>
      </c>
      <c r="AO291" s="6" t="str">
        <f>IF(AJ291&gt;Scenario!$B$11,"",IF(AJ$2&lt;&gt;"Ready",AJ$2,IF(ISNUMBER(AN291),AO290+AM291,"INSUFFICIENT FUNDS")))</f>
        <v/>
      </c>
      <c r="AP291" t="str">
        <f>IF(AJ291&gt;Scenario!$B$11,"",IF(AJ$2&lt;&gt;"Ready",AJ$2,IF(ISNUMBER(AN291),"OK","INSUFFICIENT FUNDS")))</f>
        <v/>
      </c>
    </row>
    <row r="292" spans="1:42" ht="32.1" customHeight="1" x14ac:dyDescent="0.2">
      <c r="A292">
        <v>288</v>
      </c>
      <c r="B292" s="6" t="str">
        <f>IF(A292&gt;Scenario!$B$11,"",IF(A$2&lt;&gt;"Ready",A$2,IF(G291="OK",E291,"INSUFFICIENT FUNDS")))</f>
        <v/>
      </c>
      <c r="C292" s="6" t="str">
        <f>IF(A292&gt;Scenario!$B$11,"",IF(A$2&lt;&gt;"Ready",A$2,IF(ISNUMBER(B292),IF(AND(A292&gt;=Scenario!$B$10,MOD(A292-Scenario!$B$10,Scenario!$B$18)=0),Scenario!$B$8,0),"INSUFFICIENT FUNDS")))</f>
        <v/>
      </c>
      <c r="D292" s="6" t="str">
        <f>IF(A292&gt;Scenario!$B$11,"",IF(A$2&lt;&gt;"Ready",A$2,IF(ISNUMBER(B292),(B292+C292)*(N('Option A'!$E$14)+N('Option A'!$E$15)+IF(Scenario!$B$13="Gross",N('Option A'!$E$16),0))/12+((N('Option A'!$E$12)+N('Option A'!$E$13))/12+IF(AND(A292&gt;=Scenario!$B$10,MOD(A292-Scenario!$B$10,Scenario!$B$18)=0),N('Option A'!$E$17)*N('Option A'!$E$18)+N('Option A'!$E$20),0)+IF(A292=1,N('Option A'!$E$17)*N('Option A'!$E$19)+N('Option A'!$E$21),0)+IF(A292=Scenario!$B$11,N('Option A'!$E$22),0)),"INSUFFICIENT FUNDS")))</f>
        <v/>
      </c>
      <c r="E292" s="6" t="str">
        <f>IF(A292&gt;Scenario!$B$11,"",IF(A$2&lt;&gt;"Ready",A$2,IF(ISNUMBER(B292),IF((B292+C292)*(1+Scenario!$B$12/12)-D292&lt;0,"INSUFFICIENT FUNDS",(B292+C292)*(1+Scenario!$B$12/12)-D292),"INSUFFICIENT FUNDS")))</f>
        <v/>
      </c>
      <c r="F292" s="6" t="str">
        <f>IF(A292&gt;Scenario!$B$11,"",IF(A$2&lt;&gt;"Ready",A$2,IF(ISNUMBER(E292),F291+D292,"INSUFFICIENT FUNDS")))</f>
        <v/>
      </c>
      <c r="G292" t="str">
        <f>IF(A292&gt;Scenario!$B$11,"",IF(A$2&lt;&gt;"Ready",A$2,IF(ISNUMBER(E292),"OK","INSUFFICIENT FUNDS")))</f>
        <v/>
      </c>
      <c r="H292">
        <v>288</v>
      </c>
      <c r="I292" s="6" t="str">
        <f>IF(H292&gt;Scenario!$B$11,"",IF(H$2&lt;&gt;"Ready",H$2,IF(N291="OK",L291,"INSUFFICIENT FUNDS")))</f>
        <v/>
      </c>
      <c r="J292" s="6" t="str">
        <f>IF(H292&gt;Scenario!$B$11,"",IF(H$2&lt;&gt;"Ready",H$2,IF(ISNUMBER(I292),IF(AND(H292&gt;=Scenario!$B$10,MOD(H292-Scenario!$B$10,Scenario!$B$18)=0),Scenario!$B$8,0),"INSUFFICIENT FUNDS")))</f>
        <v/>
      </c>
      <c r="K292" s="6" t="str">
        <f>IF(H292&gt;Scenario!$B$11,"",IF(H$2&lt;&gt;"Ready",H$2,IF(ISNUMBER(I292),(I292+J292)*(N('Option A'!$E$14)+N('Option A'!$E$15)+IF(Scenario!$B$13="Gross",N('Option A'!$E$16),0))/12+((0+0)/12+IF(AND(H292&gt;=Scenario!$B$10,MOD(H292-Scenario!$B$10,Scenario!$B$18)=0),N('Option A'!$E$17)*N('Option A'!$E$18)+N('Option A'!$E$20),0)+IF(H292=1,N('Option A'!$E$17)*N('Option A'!$E$19)+N('Option A'!$E$21),0)+IF(H292=Scenario!$B$11,N('Option A'!$E$22),0)),"INSUFFICIENT FUNDS")))</f>
        <v/>
      </c>
      <c r="L292" s="6" t="str">
        <f>IF(H292&gt;Scenario!$B$11,"",IF(H$2&lt;&gt;"Ready",H$2,IF(ISNUMBER(I292),IF((I292+J292)*(1+Scenario!$B$12/12)-K292&lt;0,"INSUFFICIENT FUNDS",(I292+J292)*(1+Scenario!$B$12/12)-K292),"INSUFFICIENT FUNDS")))</f>
        <v/>
      </c>
      <c r="M292" s="6" t="str">
        <f>IF(H292&gt;Scenario!$B$11,"",IF(H$2&lt;&gt;"Ready",H$2,IF(ISNUMBER(L292),M291+K292,"INSUFFICIENT FUNDS")))</f>
        <v/>
      </c>
      <c r="N292" t="str">
        <f>IF(H292&gt;Scenario!$B$11,"",IF(H$2&lt;&gt;"Ready",H$2,IF(ISNUMBER(L292),"OK","INSUFFICIENT FUNDS")))</f>
        <v/>
      </c>
      <c r="O292">
        <v>288</v>
      </c>
      <c r="P292" s="6" t="str">
        <f>IF(O292&gt;Scenario!$B$11,"",IF(O$2&lt;&gt;"Ready",O$2,IF(U291="OK",S291,"INSUFFICIENT FUNDS")))</f>
        <v/>
      </c>
      <c r="Q292" s="6" t="str">
        <f>IF(O292&gt;Scenario!$B$11,"",IF(O$2&lt;&gt;"Ready",O$2,IF(ISNUMBER(P292),IF(AND(O292&gt;=Scenario!$B$10,MOD(O292-Scenario!$B$10,Scenario!$B$18)=0),Scenario!$B$8,0),"INSUFFICIENT FUNDS")))</f>
        <v/>
      </c>
      <c r="R292" s="6" t="str">
        <f>IF(O292&gt;Scenario!$B$11,"",IF(O$2&lt;&gt;"Ready",O$2,IF(ISNUMBER(P292),(P292+Q292)*(0+N('Option A'!$E$15)+IF(Scenario!$B$13="Gross",N('Option A'!$E$16),0))/12+((N('Option A'!$E$12)+N('Option A'!$E$13))/12+IF(AND(O292&gt;=Scenario!$B$10,MOD(O292-Scenario!$B$10,Scenario!$B$18)=0),N('Option A'!$E$17)*N('Option A'!$E$18)+N('Option A'!$E$20),0)+IF(O292=1,N('Option A'!$E$17)*N('Option A'!$E$19)+N('Option A'!$E$21),0)+IF(O292=Scenario!$B$11,N('Option A'!$E$22),0)),"INSUFFICIENT FUNDS")))</f>
        <v/>
      </c>
      <c r="S292" s="6" t="str">
        <f>IF(O292&gt;Scenario!$B$11,"",IF(O$2&lt;&gt;"Ready",O$2,IF(ISNUMBER(P292),IF((P292+Q292)*(1+Scenario!$B$12/12)-R292&lt;0,"INSUFFICIENT FUNDS",(P292+Q292)*(1+Scenario!$B$12/12)-R292),"INSUFFICIENT FUNDS")))</f>
        <v/>
      </c>
      <c r="T292" s="6" t="str">
        <f>IF(O292&gt;Scenario!$B$11,"",IF(O$2&lt;&gt;"Ready",O$2,IF(ISNUMBER(S292),T291+R292,"INSUFFICIENT FUNDS")))</f>
        <v/>
      </c>
      <c r="U292" t="str">
        <f>IF(O292&gt;Scenario!$B$11,"",IF(O$2&lt;&gt;"Ready",O$2,IF(ISNUMBER(S292),"OK","INSUFFICIENT FUNDS")))</f>
        <v/>
      </c>
      <c r="V292">
        <v>288</v>
      </c>
      <c r="W292" s="6" t="str">
        <f>IF(V292&gt;Scenario!$B$11,"",IF(V$2&lt;&gt;"Ready",V$2,IF(AB291="OK",Z291,"INSUFFICIENT FUNDS")))</f>
        <v/>
      </c>
      <c r="X292" s="6" t="str">
        <f>IF(V292&gt;Scenario!$B$11,"",IF(V$2&lt;&gt;"Ready",V$2,IF(ISNUMBER(W292),IF(AND(V292&gt;=Scenario!$B$10,MOD(V292-Scenario!$B$10,Scenario!$B$18)=0),Scenario!$B$8,0),"INSUFFICIENT FUNDS")))</f>
        <v/>
      </c>
      <c r="Y292" s="6" t="str">
        <f>IF(V292&gt;Scenario!$B$11,"",IF(V$2&lt;&gt;"Ready",V$2,IF(ISNUMBER(W292),(W292+X292)*(N('Option A'!$E$14)+N('Option A'!$E$15)+IF(Scenario!$B$13="Gross",N('Option A'!$E$16),0))/12+((N('Option A'!$E$12)+N('Option A'!$E$13))/12+IF(AND(V292&gt;=Scenario!$B$10,MOD(V292-Scenario!$B$10,Scenario!$B$18)=0),0*0+0,0)+IF(V292=1,0*0+0,0)+IF(V292=Scenario!$B$11,0,0)),"INSUFFICIENT FUNDS")))</f>
        <v/>
      </c>
      <c r="Z292" s="6" t="str">
        <f>IF(V292&gt;Scenario!$B$11,"",IF(V$2&lt;&gt;"Ready",V$2,IF(ISNUMBER(W292),IF((W292+X292)*(1+Scenario!$B$12/12)-Y292&lt;0,"INSUFFICIENT FUNDS",(W292+X292)*(1+Scenario!$B$12/12)-Y292),"INSUFFICIENT FUNDS")))</f>
        <v/>
      </c>
      <c r="AA292" s="6" t="str">
        <f>IF(V292&gt;Scenario!$B$11,"",IF(V$2&lt;&gt;"Ready",V$2,IF(ISNUMBER(Z292),AA291+Y292,"INSUFFICIENT FUNDS")))</f>
        <v/>
      </c>
      <c r="AB292" t="str">
        <f>IF(V292&gt;Scenario!$B$11,"",IF(V$2&lt;&gt;"Ready",V$2,IF(ISNUMBER(Z292),"OK","INSUFFICIENT FUNDS")))</f>
        <v/>
      </c>
      <c r="AC292">
        <v>288</v>
      </c>
      <c r="AD292" s="6" t="str">
        <f>IF(AC292&gt;Scenario!$B$11,"",IF(AC$2&lt;&gt;"Ready",AC$2,IF(AI291="OK",AG291,"INSUFFICIENT FUNDS")))</f>
        <v/>
      </c>
      <c r="AE292" s="6" t="str">
        <f>IF(AC292&gt;Scenario!$B$11,"",IF(AC$2&lt;&gt;"Ready",AC$2,IF(ISNUMBER(AD292),IF(AND(AC292&gt;=Scenario!$B$10,MOD(AC292-Scenario!$B$10,Scenario!$B$18)=0),Scenario!$B$8,0),"INSUFFICIENT FUNDS")))</f>
        <v/>
      </c>
      <c r="AF292" s="6" t="str">
        <f>IF(AC292&gt;Scenario!$B$11,"",IF(AC$2&lt;&gt;"Ready",AC$2,IF(ISNUMBER(AD292),(AD292+AE292)*(N('Option A'!$E$14)+N('Option A'!$E$15)+IF(Scenario!$B$13="Gross",0,0))/12+((N('Option A'!$E$12)+N('Option A'!$E$13))/12+IF(AND(AC292&gt;=Scenario!$B$10,MOD(AC292-Scenario!$B$10,Scenario!$B$18)=0),N('Option A'!$E$17)*N('Option A'!$E$18)+N('Option A'!$E$20),0)+IF(AC292=1,N('Option A'!$E$17)*N('Option A'!$E$19)+N('Option A'!$E$21),0)+IF(AC292=Scenario!$B$11,N('Option A'!$E$22),0)),"INSUFFICIENT FUNDS")))</f>
        <v/>
      </c>
      <c r="AG292" s="6" t="str">
        <f>IF(AC292&gt;Scenario!$B$11,"",IF(AC$2&lt;&gt;"Ready",AC$2,IF(ISNUMBER(AD292),IF((AD292+AE292)*(1+Scenario!$B$12/12)-AF292&lt;0,"INSUFFICIENT FUNDS",(AD292+AE292)*(1+Scenario!$B$12/12)-AF292),"INSUFFICIENT FUNDS")))</f>
        <v/>
      </c>
      <c r="AH292" s="6" t="str">
        <f>IF(AC292&gt;Scenario!$B$11,"",IF(AC$2&lt;&gt;"Ready",AC$2,IF(ISNUMBER(AG292),AH291+AF292,"INSUFFICIENT FUNDS")))</f>
        <v/>
      </c>
      <c r="AI292" t="str">
        <f>IF(AC292&gt;Scenario!$B$11,"",IF(AC$2&lt;&gt;"Ready",AC$2,IF(ISNUMBER(AG292),"OK","INSUFFICIENT FUNDS")))</f>
        <v/>
      </c>
      <c r="AJ292">
        <v>288</v>
      </c>
      <c r="AK292" s="6" t="str">
        <f>IF(AJ292&gt;Scenario!$B$11,"",IF(AJ$2&lt;&gt;"Ready",AJ$2,IF(AP291="OK",AN291,"INSUFFICIENT FUNDS")))</f>
        <v/>
      </c>
      <c r="AL292" s="6" t="str">
        <f>IF(AJ292&gt;Scenario!$B$11,"",IF(AJ$2&lt;&gt;"Ready",AJ$2,IF(ISNUMBER(AK292),IF(AND(AJ292&gt;=Scenario!$B$10,MOD(AJ292-Scenario!$B$10,Scenario!$B$18)=0),Scenario!$B$8,0),"INSUFFICIENT FUNDS")))</f>
        <v/>
      </c>
      <c r="AM292" s="6" t="str">
        <f>IF(AJ292&gt;Scenario!$B$11,"",IF(AJ$2&lt;&gt;"Ready",AJ$2,IF(ISNUMBER(AK292),(AK292+AL292)*(0+0+IF(Scenario!$B$13="Gross",0,0))/12+((0+0)/12+IF(AND(AJ292&gt;=Scenario!$B$10,MOD(AJ292-Scenario!$B$10,Scenario!$B$18)=0),0*0+0,0)+IF(AJ292=1,0*0+0,0)+IF(AJ292=Scenario!$B$11,0,0)),"INSUFFICIENT FUNDS")))</f>
        <v/>
      </c>
      <c r="AN292" s="6" t="str">
        <f>IF(AJ292&gt;Scenario!$B$11,"",IF(AJ$2&lt;&gt;"Ready",AJ$2,IF(ISNUMBER(AK292),IF((AK292+AL292)*(1+Scenario!$B$12/12)-AM292&lt;0,"INSUFFICIENT FUNDS",(AK292+AL292)*(1+Scenario!$B$12/12)-AM292),"INSUFFICIENT FUNDS")))</f>
        <v/>
      </c>
      <c r="AO292" s="6" t="str">
        <f>IF(AJ292&gt;Scenario!$B$11,"",IF(AJ$2&lt;&gt;"Ready",AJ$2,IF(ISNUMBER(AN292),AO291+AM292,"INSUFFICIENT FUNDS")))</f>
        <v/>
      </c>
      <c r="AP292" t="str">
        <f>IF(AJ292&gt;Scenario!$B$11,"",IF(AJ$2&lt;&gt;"Ready",AJ$2,IF(ISNUMBER(AN292),"OK","INSUFFICIENT FUNDS")))</f>
        <v/>
      </c>
    </row>
    <row r="293" spans="1:42" ht="32.1" customHeight="1" x14ac:dyDescent="0.2">
      <c r="A293">
        <v>289</v>
      </c>
      <c r="B293" s="6" t="str">
        <f>IF(A293&gt;Scenario!$B$11,"",IF(A$2&lt;&gt;"Ready",A$2,IF(G292="OK",E292,"INSUFFICIENT FUNDS")))</f>
        <v/>
      </c>
      <c r="C293" s="6" t="str">
        <f>IF(A293&gt;Scenario!$B$11,"",IF(A$2&lt;&gt;"Ready",A$2,IF(ISNUMBER(B293),IF(AND(A293&gt;=Scenario!$B$10,MOD(A293-Scenario!$B$10,Scenario!$B$18)=0),Scenario!$B$8,0),"INSUFFICIENT FUNDS")))</f>
        <v/>
      </c>
      <c r="D293" s="6" t="str">
        <f>IF(A293&gt;Scenario!$B$11,"",IF(A$2&lt;&gt;"Ready",A$2,IF(ISNUMBER(B293),(B293+C293)*(N('Option A'!$E$14)+N('Option A'!$E$15)+IF(Scenario!$B$13="Gross",N('Option A'!$E$16),0))/12+((N('Option A'!$E$12)+N('Option A'!$E$13))/12+IF(AND(A293&gt;=Scenario!$B$10,MOD(A293-Scenario!$B$10,Scenario!$B$18)=0),N('Option A'!$E$17)*N('Option A'!$E$18)+N('Option A'!$E$20),0)+IF(A293=1,N('Option A'!$E$17)*N('Option A'!$E$19)+N('Option A'!$E$21),0)+IF(A293=Scenario!$B$11,N('Option A'!$E$22),0)),"INSUFFICIENT FUNDS")))</f>
        <v/>
      </c>
      <c r="E293" s="6" t="str">
        <f>IF(A293&gt;Scenario!$B$11,"",IF(A$2&lt;&gt;"Ready",A$2,IF(ISNUMBER(B293),IF((B293+C293)*(1+Scenario!$B$12/12)-D293&lt;0,"INSUFFICIENT FUNDS",(B293+C293)*(1+Scenario!$B$12/12)-D293),"INSUFFICIENT FUNDS")))</f>
        <v/>
      </c>
      <c r="F293" s="6" t="str">
        <f>IF(A293&gt;Scenario!$B$11,"",IF(A$2&lt;&gt;"Ready",A$2,IF(ISNUMBER(E293),F292+D293,"INSUFFICIENT FUNDS")))</f>
        <v/>
      </c>
      <c r="G293" t="str">
        <f>IF(A293&gt;Scenario!$B$11,"",IF(A$2&lt;&gt;"Ready",A$2,IF(ISNUMBER(E293),"OK","INSUFFICIENT FUNDS")))</f>
        <v/>
      </c>
      <c r="H293">
        <v>289</v>
      </c>
      <c r="I293" s="6" t="str">
        <f>IF(H293&gt;Scenario!$B$11,"",IF(H$2&lt;&gt;"Ready",H$2,IF(N292="OK",L292,"INSUFFICIENT FUNDS")))</f>
        <v/>
      </c>
      <c r="J293" s="6" t="str">
        <f>IF(H293&gt;Scenario!$B$11,"",IF(H$2&lt;&gt;"Ready",H$2,IF(ISNUMBER(I293),IF(AND(H293&gt;=Scenario!$B$10,MOD(H293-Scenario!$B$10,Scenario!$B$18)=0),Scenario!$B$8,0),"INSUFFICIENT FUNDS")))</f>
        <v/>
      </c>
      <c r="K293" s="6" t="str">
        <f>IF(H293&gt;Scenario!$B$11,"",IF(H$2&lt;&gt;"Ready",H$2,IF(ISNUMBER(I293),(I293+J293)*(N('Option A'!$E$14)+N('Option A'!$E$15)+IF(Scenario!$B$13="Gross",N('Option A'!$E$16),0))/12+((0+0)/12+IF(AND(H293&gt;=Scenario!$B$10,MOD(H293-Scenario!$B$10,Scenario!$B$18)=0),N('Option A'!$E$17)*N('Option A'!$E$18)+N('Option A'!$E$20),0)+IF(H293=1,N('Option A'!$E$17)*N('Option A'!$E$19)+N('Option A'!$E$21),0)+IF(H293=Scenario!$B$11,N('Option A'!$E$22),0)),"INSUFFICIENT FUNDS")))</f>
        <v/>
      </c>
      <c r="L293" s="6" t="str">
        <f>IF(H293&gt;Scenario!$B$11,"",IF(H$2&lt;&gt;"Ready",H$2,IF(ISNUMBER(I293),IF((I293+J293)*(1+Scenario!$B$12/12)-K293&lt;0,"INSUFFICIENT FUNDS",(I293+J293)*(1+Scenario!$B$12/12)-K293),"INSUFFICIENT FUNDS")))</f>
        <v/>
      </c>
      <c r="M293" s="6" t="str">
        <f>IF(H293&gt;Scenario!$B$11,"",IF(H$2&lt;&gt;"Ready",H$2,IF(ISNUMBER(L293),M292+K293,"INSUFFICIENT FUNDS")))</f>
        <v/>
      </c>
      <c r="N293" t="str">
        <f>IF(H293&gt;Scenario!$B$11,"",IF(H$2&lt;&gt;"Ready",H$2,IF(ISNUMBER(L293),"OK","INSUFFICIENT FUNDS")))</f>
        <v/>
      </c>
      <c r="O293">
        <v>289</v>
      </c>
      <c r="P293" s="6" t="str">
        <f>IF(O293&gt;Scenario!$B$11,"",IF(O$2&lt;&gt;"Ready",O$2,IF(U292="OK",S292,"INSUFFICIENT FUNDS")))</f>
        <v/>
      </c>
      <c r="Q293" s="6" t="str">
        <f>IF(O293&gt;Scenario!$B$11,"",IF(O$2&lt;&gt;"Ready",O$2,IF(ISNUMBER(P293),IF(AND(O293&gt;=Scenario!$B$10,MOD(O293-Scenario!$B$10,Scenario!$B$18)=0),Scenario!$B$8,0),"INSUFFICIENT FUNDS")))</f>
        <v/>
      </c>
      <c r="R293" s="6" t="str">
        <f>IF(O293&gt;Scenario!$B$11,"",IF(O$2&lt;&gt;"Ready",O$2,IF(ISNUMBER(P293),(P293+Q293)*(0+N('Option A'!$E$15)+IF(Scenario!$B$13="Gross",N('Option A'!$E$16),0))/12+((N('Option A'!$E$12)+N('Option A'!$E$13))/12+IF(AND(O293&gt;=Scenario!$B$10,MOD(O293-Scenario!$B$10,Scenario!$B$18)=0),N('Option A'!$E$17)*N('Option A'!$E$18)+N('Option A'!$E$20),0)+IF(O293=1,N('Option A'!$E$17)*N('Option A'!$E$19)+N('Option A'!$E$21),0)+IF(O293=Scenario!$B$11,N('Option A'!$E$22),0)),"INSUFFICIENT FUNDS")))</f>
        <v/>
      </c>
      <c r="S293" s="6" t="str">
        <f>IF(O293&gt;Scenario!$B$11,"",IF(O$2&lt;&gt;"Ready",O$2,IF(ISNUMBER(P293),IF((P293+Q293)*(1+Scenario!$B$12/12)-R293&lt;0,"INSUFFICIENT FUNDS",(P293+Q293)*(1+Scenario!$B$12/12)-R293),"INSUFFICIENT FUNDS")))</f>
        <v/>
      </c>
      <c r="T293" s="6" t="str">
        <f>IF(O293&gt;Scenario!$B$11,"",IF(O$2&lt;&gt;"Ready",O$2,IF(ISNUMBER(S293),T292+R293,"INSUFFICIENT FUNDS")))</f>
        <v/>
      </c>
      <c r="U293" t="str">
        <f>IF(O293&gt;Scenario!$B$11,"",IF(O$2&lt;&gt;"Ready",O$2,IF(ISNUMBER(S293),"OK","INSUFFICIENT FUNDS")))</f>
        <v/>
      </c>
      <c r="V293">
        <v>289</v>
      </c>
      <c r="W293" s="6" t="str">
        <f>IF(V293&gt;Scenario!$B$11,"",IF(V$2&lt;&gt;"Ready",V$2,IF(AB292="OK",Z292,"INSUFFICIENT FUNDS")))</f>
        <v/>
      </c>
      <c r="X293" s="6" t="str">
        <f>IF(V293&gt;Scenario!$B$11,"",IF(V$2&lt;&gt;"Ready",V$2,IF(ISNUMBER(W293),IF(AND(V293&gt;=Scenario!$B$10,MOD(V293-Scenario!$B$10,Scenario!$B$18)=0),Scenario!$B$8,0),"INSUFFICIENT FUNDS")))</f>
        <v/>
      </c>
      <c r="Y293" s="6" t="str">
        <f>IF(V293&gt;Scenario!$B$11,"",IF(V$2&lt;&gt;"Ready",V$2,IF(ISNUMBER(W293),(W293+X293)*(N('Option A'!$E$14)+N('Option A'!$E$15)+IF(Scenario!$B$13="Gross",N('Option A'!$E$16),0))/12+((N('Option A'!$E$12)+N('Option A'!$E$13))/12+IF(AND(V293&gt;=Scenario!$B$10,MOD(V293-Scenario!$B$10,Scenario!$B$18)=0),0*0+0,0)+IF(V293=1,0*0+0,0)+IF(V293=Scenario!$B$11,0,0)),"INSUFFICIENT FUNDS")))</f>
        <v/>
      </c>
      <c r="Z293" s="6" t="str">
        <f>IF(V293&gt;Scenario!$B$11,"",IF(V$2&lt;&gt;"Ready",V$2,IF(ISNUMBER(W293),IF((W293+X293)*(1+Scenario!$B$12/12)-Y293&lt;0,"INSUFFICIENT FUNDS",(W293+X293)*(1+Scenario!$B$12/12)-Y293),"INSUFFICIENT FUNDS")))</f>
        <v/>
      </c>
      <c r="AA293" s="6" t="str">
        <f>IF(V293&gt;Scenario!$B$11,"",IF(V$2&lt;&gt;"Ready",V$2,IF(ISNUMBER(Z293),AA292+Y293,"INSUFFICIENT FUNDS")))</f>
        <v/>
      </c>
      <c r="AB293" t="str">
        <f>IF(V293&gt;Scenario!$B$11,"",IF(V$2&lt;&gt;"Ready",V$2,IF(ISNUMBER(Z293),"OK","INSUFFICIENT FUNDS")))</f>
        <v/>
      </c>
      <c r="AC293">
        <v>289</v>
      </c>
      <c r="AD293" s="6" t="str">
        <f>IF(AC293&gt;Scenario!$B$11,"",IF(AC$2&lt;&gt;"Ready",AC$2,IF(AI292="OK",AG292,"INSUFFICIENT FUNDS")))</f>
        <v/>
      </c>
      <c r="AE293" s="6" t="str">
        <f>IF(AC293&gt;Scenario!$B$11,"",IF(AC$2&lt;&gt;"Ready",AC$2,IF(ISNUMBER(AD293),IF(AND(AC293&gt;=Scenario!$B$10,MOD(AC293-Scenario!$B$10,Scenario!$B$18)=0),Scenario!$B$8,0),"INSUFFICIENT FUNDS")))</f>
        <v/>
      </c>
      <c r="AF293" s="6" t="str">
        <f>IF(AC293&gt;Scenario!$B$11,"",IF(AC$2&lt;&gt;"Ready",AC$2,IF(ISNUMBER(AD293),(AD293+AE293)*(N('Option A'!$E$14)+N('Option A'!$E$15)+IF(Scenario!$B$13="Gross",0,0))/12+((N('Option A'!$E$12)+N('Option A'!$E$13))/12+IF(AND(AC293&gt;=Scenario!$B$10,MOD(AC293-Scenario!$B$10,Scenario!$B$18)=0),N('Option A'!$E$17)*N('Option A'!$E$18)+N('Option A'!$E$20),0)+IF(AC293=1,N('Option A'!$E$17)*N('Option A'!$E$19)+N('Option A'!$E$21),0)+IF(AC293=Scenario!$B$11,N('Option A'!$E$22),0)),"INSUFFICIENT FUNDS")))</f>
        <v/>
      </c>
      <c r="AG293" s="6" t="str">
        <f>IF(AC293&gt;Scenario!$B$11,"",IF(AC$2&lt;&gt;"Ready",AC$2,IF(ISNUMBER(AD293),IF((AD293+AE293)*(1+Scenario!$B$12/12)-AF293&lt;0,"INSUFFICIENT FUNDS",(AD293+AE293)*(1+Scenario!$B$12/12)-AF293),"INSUFFICIENT FUNDS")))</f>
        <v/>
      </c>
      <c r="AH293" s="6" t="str">
        <f>IF(AC293&gt;Scenario!$B$11,"",IF(AC$2&lt;&gt;"Ready",AC$2,IF(ISNUMBER(AG293),AH292+AF293,"INSUFFICIENT FUNDS")))</f>
        <v/>
      </c>
      <c r="AI293" t="str">
        <f>IF(AC293&gt;Scenario!$B$11,"",IF(AC$2&lt;&gt;"Ready",AC$2,IF(ISNUMBER(AG293),"OK","INSUFFICIENT FUNDS")))</f>
        <v/>
      </c>
      <c r="AJ293">
        <v>289</v>
      </c>
      <c r="AK293" s="6" t="str">
        <f>IF(AJ293&gt;Scenario!$B$11,"",IF(AJ$2&lt;&gt;"Ready",AJ$2,IF(AP292="OK",AN292,"INSUFFICIENT FUNDS")))</f>
        <v/>
      </c>
      <c r="AL293" s="6" t="str">
        <f>IF(AJ293&gt;Scenario!$B$11,"",IF(AJ$2&lt;&gt;"Ready",AJ$2,IF(ISNUMBER(AK293),IF(AND(AJ293&gt;=Scenario!$B$10,MOD(AJ293-Scenario!$B$10,Scenario!$B$18)=0),Scenario!$B$8,0),"INSUFFICIENT FUNDS")))</f>
        <v/>
      </c>
      <c r="AM293" s="6" t="str">
        <f>IF(AJ293&gt;Scenario!$B$11,"",IF(AJ$2&lt;&gt;"Ready",AJ$2,IF(ISNUMBER(AK293),(AK293+AL293)*(0+0+IF(Scenario!$B$13="Gross",0,0))/12+((0+0)/12+IF(AND(AJ293&gt;=Scenario!$B$10,MOD(AJ293-Scenario!$B$10,Scenario!$B$18)=0),0*0+0,0)+IF(AJ293=1,0*0+0,0)+IF(AJ293=Scenario!$B$11,0,0)),"INSUFFICIENT FUNDS")))</f>
        <v/>
      </c>
      <c r="AN293" s="6" t="str">
        <f>IF(AJ293&gt;Scenario!$B$11,"",IF(AJ$2&lt;&gt;"Ready",AJ$2,IF(ISNUMBER(AK293),IF((AK293+AL293)*(1+Scenario!$B$12/12)-AM293&lt;0,"INSUFFICIENT FUNDS",(AK293+AL293)*(1+Scenario!$B$12/12)-AM293),"INSUFFICIENT FUNDS")))</f>
        <v/>
      </c>
      <c r="AO293" s="6" t="str">
        <f>IF(AJ293&gt;Scenario!$B$11,"",IF(AJ$2&lt;&gt;"Ready",AJ$2,IF(ISNUMBER(AN293),AO292+AM293,"INSUFFICIENT FUNDS")))</f>
        <v/>
      </c>
      <c r="AP293" t="str">
        <f>IF(AJ293&gt;Scenario!$B$11,"",IF(AJ$2&lt;&gt;"Ready",AJ$2,IF(ISNUMBER(AN293),"OK","INSUFFICIENT FUNDS")))</f>
        <v/>
      </c>
    </row>
    <row r="294" spans="1:42" ht="32.1" customHeight="1" x14ac:dyDescent="0.2">
      <c r="A294">
        <v>290</v>
      </c>
      <c r="B294" s="6" t="str">
        <f>IF(A294&gt;Scenario!$B$11,"",IF(A$2&lt;&gt;"Ready",A$2,IF(G293="OK",E293,"INSUFFICIENT FUNDS")))</f>
        <v/>
      </c>
      <c r="C294" s="6" t="str">
        <f>IF(A294&gt;Scenario!$B$11,"",IF(A$2&lt;&gt;"Ready",A$2,IF(ISNUMBER(B294),IF(AND(A294&gt;=Scenario!$B$10,MOD(A294-Scenario!$B$10,Scenario!$B$18)=0),Scenario!$B$8,0),"INSUFFICIENT FUNDS")))</f>
        <v/>
      </c>
      <c r="D294" s="6" t="str">
        <f>IF(A294&gt;Scenario!$B$11,"",IF(A$2&lt;&gt;"Ready",A$2,IF(ISNUMBER(B294),(B294+C294)*(N('Option A'!$E$14)+N('Option A'!$E$15)+IF(Scenario!$B$13="Gross",N('Option A'!$E$16),0))/12+((N('Option A'!$E$12)+N('Option A'!$E$13))/12+IF(AND(A294&gt;=Scenario!$B$10,MOD(A294-Scenario!$B$10,Scenario!$B$18)=0),N('Option A'!$E$17)*N('Option A'!$E$18)+N('Option A'!$E$20),0)+IF(A294=1,N('Option A'!$E$17)*N('Option A'!$E$19)+N('Option A'!$E$21),0)+IF(A294=Scenario!$B$11,N('Option A'!$E$22),0)),"INSUFFICIENT FUNDS")))</f>
        <v/>
      </c>
      <c r="E294" s="6" t="str">
        <f>IF(A294&gt;Scenario!$B$11,"",IF(A$2&lt;&gt;"Ready",A$2,IF(ISNUMBER(B294),IF((B294+C294)*(1+Scenario!$B$12/12)-D294&lt;0,"INSUFFICIENT FUNDS",(B294+C294)*(1+Scenario!$B$12/12)-D294),"INSUFFICIENT FUNDS")))</f>
        <v/>
      </c>
      <c r="F294" s="6" t="str">
        <f>IF(A294&gt;Scenario!$B$11,"",IF(A$2&lt;&gt;"Ready",A$2,IF(ISNUMBER(E294),F293+D294,"INSUFFICIENT FUNDS")))</f>
        <v/>
      </c>
      <c r="G294" t="str">
        <f>IF(A294&gt;Scenario!$B$11,"",IF(A$2&lt;&gt;"Ready",A$2,IF(ISNUMBER(E294),"OK","INSUFFICIENT FUNDS")))</f>
        <v/>
      </c>
      <c r="H294">
        <v>290</v>
      </c>
      <c r="I294" s="6" t="str">
        <f>IF(H294&gt;Scenario!$B$11,"",IF(H$2&lt;&gt;"Ready",H$2,IF(N293="OK",L293,"INSUFFICIENT FUNDS")))</f>
        <v/>
      </c>
      <c r="J294" s="6" t="str">
        <f>IF(H294&gt;Scenario!$B$11,"",IF(H$2&lt;&gt;"Ready",H$2,IF(ISNUMBER(I294),IF(AND(H294&gt;=Scenario!$B$10,MOD(H294-Scenario!$B$10,Scenario!$B$18)=0),Scenario!$B$8,0),"INSUFFICIENT FUNDS")))</f>
        <v/>
      </c>
      <c r="K294" s="6" t="str">
        <f>IF(H294&gt;Scenario!$B$11,"",IF(H$2&lt;&gt;"Ready",H$2,IF(ISNUMBER(I294),(I294+J294)*(N('Option A'!$E$14)+N('Option A'!$E$15)+IF(Scenario!$B$13="Gross",N('Option A'!$E$16),0))/12+((0+0)/12+IF(AND(H294&gt;=Scenario!$B$10,MOD(H294-Scenario!$B$10,Scenario!$B$18)=0),N('Option A'!$E$17)*N('Option A'!$E$18)+N('Option A'!$E$20),0)+IF(H294=1,N('Option A'!$E$17)*N('Option A'!$E$19)+N('Option A'!$E$21),0)+IF(H294=Scenario!$B$11,N('Option A'!$E$22),0)),"INSUFFICIENT FUNDS")))</f>
        <v/>
      </c>
      <c r="L294" s="6" t="str">
        <f>IF(H294&gt;Scenario!$B$11,"",IF(H$2&lt;&gt;"Ready",H$2,IF(ISNUMBER(I294),IF((I294+J294)*(1+Scenario!$B$12/12)-K294&lt;0,"INSUFFICIENT FUNDS",(I294+J294)*(1+Scenario!$B$12/12)-K294),"INSUFFICIENT FUNDS")))</f>
        <v/>
      </c>
      <c r="M294" s="6" t="str">
        <f>IF(H294&gt;Scenario!$B$11,"",IF(H$2&lt;&gt;"Ready",H$2,IF(ISNUMBER(L294),M293+K294,"INSUFFICIENT FUNDS")))</f>
        <v/>
      </c>
      <c r="N294" t="str">
        <f>IF(H294&gt;Scenario!$B$11,"",IF(H$2&lt;&gt;"Ready",H$2,IF(ISNUMBER(L294),"OK","INSUFFICIENT FUNDS")))</f>
        <v/>
      </c>
      <c r="O294">
        <v>290</v>
      </c>
      <c r="P294" s="6" t="str">
        <f>IF(O294&gt;Scenario!$B$11,"",IF(O$2&lt;&gt;"Ready",O$2,IF(U293="OK",S293,"INSUFFICIENT FUNDS")))</f>
        <v/>
      </c>
      <c r="Q294" s="6" t="str">
        <f>IF(O294&gt;Scenario!$B$11,"",IF(O$2&lt;&gt;"Ready",O$2,IF(ISNUMBER(P294),IF(AND(O294&gt;=Scenario!$B$10,MOD(O294-Scenario!$B$10,Scenario!$B$18)=0),Scenario!$B$8,0),"INSUFFICIENT FUNDS")))</f>
        <v/>
      </c>
      <c r="R294" s="6" t="str">
        <f>IF(O294&gt;Scenario!$B$11,"",IF(O$2&lt;&gt;"Ready",O$2,IF(ISNUMBER(P294),(P294+Q294)*(0+N('Option A'!$E$15)+IF(Scenario!$B$13="Gross",N('Option A'!$E$16),0))/12+((N('Option A'!$E$12)+N('Option A'!$E$13))/12+IF(AND(O294&gt;=Scenario!$B$10,MOD(O294-Scenario!$B$10,Scenario!$B$18)=0),N('Option A'!$E$17)*N('Option A'!$E$18)+N('Option A'!$E$20),0)+IF(O294=1,N('Option A'!$E$17)*N('Option A'!$E$19)+N('Option A'!$E$21),0)+IF(O294=Scenario!$B$11,N('Option A'!$E$22),0)),"INSUFFICIENT FUNDS")))</f>
        <v/>
      </c>
      <c r="S294" s="6" t="str">
        <f>IF(O294&gt;Scenario!$B$11,"",IF(O$2&lt;&gt;"Ready",O$2,IF(ISNUMBER(P294),IF((P294+Q294)*(1+Scenario!$B$12/12)-R294&lt;0,"INSUFFICIENT FUNDS",(P294+Q294)*(1+Scenario!$B$12/12)-R294),"INSUFFICIENT FUNDS")))</f>
        <v/>
      </c>
      <c r="T294" s="6" t="str">
        <f>IF(O294&gt;Scenario!$B$11,"",IF(O$2&lt;&gt;"Ready",O$2,IF(ISNUMBER(S294),T293+R294,"INSUFFICIENT FUNDS")))</f>
        <v/>
      </c>
      <c r="U294" t="str">
        <f>IF(O294&gt;Scenario!$B$11,"",IF(O$2&lt;&gt;"Ready",O$2,IF(ISNUMBER(S294),"OK","INSUFFICIENT FUNDS")))</f>
        <v/>
      </c>
      <c r="V294">
        <v>290</v>
      </c>
      <c r="W294" s="6" t="str">
        <f>IF(V294&gt;Scenario!$B$11,"",IF(V$2&lt;&gt;"Ready",V$2,IF(AB293="OK",Z293,"INSUFFICIENT FUNDS")))</f>
        <v/>
      </c>
      <c r="X294" s="6" t="str">
        <f>IF(V294&gt;Scenario!$B$11,"",IF(V$2&lt;&gt;"Ready",V$2,IF(ISNUMBER(W294),IF(AND(V294&gt;=Scenario!$B$10,MOD(V294-Scenario!$B$10,Scenario!$B$18)=0),Scenario!$B$8,0),"INSUFFICIENT FUNDS")))</f>
        <v/>
      </c>
      <c r="Y294" s="6" t="str">
        <f>IF(V294&gt;Scenario!$B$11,"",IF(V$2&lt;&gt;"Ready",V$2,IF(ISNUMBER(W294),(W294+X294)*(N('Option A'!$E$14)+N('Option A'!$E$15)+IF(Scenario!$B$13="Gross",N('Option A'!$E$16),0))/12+((N('Option A'!$E$12)+N('Option A'!$E$13))/12+IF(AND(V294&gt;=Scenario!$B$10,MOD(V294-Scenario!$B$10,Scenario!$B$18)=0),0*0+0,0)+IF(V294=1,0*0+0,0)+IF(V294=Scenario!$B$11,0,0)),"INSUFFICIENT FUNDS")))</f>
        <v/>
      </c>
      <c r="Z294" s="6" t="str">
        <f>IF(V294&gt;Scenario!$B$11,"",IF(V$2&lt;&gt;"Ready",V$2,IF(ISNUMBER(W294),IF((W294+X294)*(1+Scenario!$B$12/12)-Y294&lt;0,"INSUFFICIENT FUNDS",(W294+X294)*(1+Scenario!$B$12/12)-Y294),"INSUFFICIENT FUNDS")))</f>
        <v/>
      </c>
      <c r="AA294" s="6" t="str">
        <f>IF(V294&gt;Scenario!$B$11,"",IF(V$2&lt;&gt;"Ready",V$2,IF(ISNUMBER(Z294),AA293+Y294,"INSUFFICIENT FUNDS")))</f>
        <v/>
      </c>
      <c r="AB294" t="str">
        <f>IF(V294&gt;Scenario!$B$11,"",IF(V$2&lt;&gt;"Ready",V$2,IF(ISNUMBER(Z294),"OK","INSUFFICIENT FUNDS")))</f>
        <v/>
      </c>
      <c r="AC294">
        <v>290</v>
      </c>
      <c r="AD294" s="6" t="str">
        <f>IF(AC294&gt;Scenario!$B$11,"",IF(AC$2&lt;&gt;"Ready",AC$2,IF(AI293="OK",AG293,"INSUFFICIENT FUNDS")))</f>
        <v/>
      </c>
      <c r="AE294" s="6" t="str">
        <f>IF(AC294&gt;Scenario!$B$11,"",IF(AC$2&lt;&gt;"Ready",AC$2,IF(ISNUMBER(AD294),IF(AND(AC294&gt;=Scenario!$B$10,MOD(AC294-Scenario!$B$10,Scenario!$B$18)=0),Scenario!$B$8,0),"INSUFFICIENT FUNDS")))</f>
        <v/>
      </c>
      <c r="AF294" s="6" t="str">
        <f>IF(AC294&gt;Scenario!$B$11,"",IF(AC$2&lt;&gt;"Ready",AC$2,IF(ISNUMBER(AD294),(AD294+AE294)*(N('Option A'!$E$14)+N('Option A'!$E$15)+IF(Scenario!$B$13="Gross",0,0))/12+((N('Option A'!$E$12)+N('Option A'!$E$13))/12+IF(AND(AC294&gt;=Scenario!$B$10,MOD(AC294-Scenario!$B$10,Scenario!$B$18)=0),N('Option A'!$E$17)*N('Option A'!$E$18)+N('Option A'!$E$20),0)+IF(AC294=1,N('Option A'!$E$17)*N('Option A'!$E$19)+N('Option A'!$E$21),0)+IF(AC294=Scenario!$B$11,N('Option A'!$E$22),0)),"INSUFFICIENT FUNDS")))</f>
        <v/>
      </c>
      <c r="AG294" s="6" t="str">
        <f>IF(AC294&gt;Scenario!$B$11,"",IF(AC$2&lt;&gt;"Ready",AC$2,IF(ISNUMBER(AD294),IF((AD294+AE294)*(1+Scenario!$B$12/12)-AF294&lt;0,"INSUFFICIENT FUNDS",(AD294+AE294)*(1+Scenario!$B$12/12)-AF294),"INSUFFICIENT FUNDS")))</f>
        <v/>
      </c>
      <c r="AH294" s="6" t="str">
        <f>IF(AC294&gt;Scenario!$B$11,"",IF(AC$2&lt;&gt;"Ready",AC$2,IF(ISNUMBER(AG294),AH293+AF294,"INSUFFICIENT FUNDS")))</f>
        <v/>
      </c>
      <c r="AI294" t="str">
        <f>IF(AC294&gt;Scenario!$B$11,"",IF(AC$2&lt;&gt;"Ready",AC$2,IF(ISNUMBER(AG294),"OK","INSUFFICIENT FUNDS")))</f>
        <v/>
      </c>
      <c r="AJ294">
        <v>290</v>
      </c>
      <c r="AK294" s="6" t="str">
        <f>IF(AJ294&gt;Scenario!$B$11,"",IF(AJ$2&lt;&gt;"Ready",AJ$2,IF(AP293="OK",AN293,"INSUFFICIENT FUNDS")))</f>
        <v/>
      </c>
      <c r="AL294" s="6" t="str">
        <f>IF(AJ294&gt;Scenario!$B$11,"",IF(AJ$2&lt;&gt;"Ready",AJ$2,IF(ISNUMBER(AK294),IF(AND(AJ294&gt;=Scenario!$B$10,MOD(AJ294-Scenario!$B$10,Scenario!$B$18)=0),Scenario!$B$8,0),"INSUFFICIENT FUNDS")))</f>
        <v/>
      </c>
      <c r="AM294" s="6" t="str">
        <f>IF(AJ294&gt;Scenario!$B$11,"",IF(AJ$2&lt;&gt;"Ready",AJ$2,IF(ISNUMBER(AK294),(AK294+AL294)*(0+0+IF(Scenario!$B$13="Gross",0,0))/12+((0+0)/12+IF(AND(AJ294&gt;=Scenario!$B$10,MOD(AJ294-Scenario!$B$10,Scenario!$B$18)=0),0*0+0,0)+IF(AJ294=1,0*0+0,0)+IF(AJ294=Scenario!$B$11,0,0)),"INSUFFICIENT FUNDS")))</f>
        <v/>
      </c>
      <c r="AN294" s="6" t="str">
        <f>IF(AJ294&gt;Scenario!$B$11,"",IF(AJ$2&lt;&gt;"Ready",AJ$2,IF(ISNUMBER(AK294),IF((AK294+AL294)*(1+Scenario!$B$12/12)-AM294&lt;0,"INSUFFICIENT FUNDS",(AK294+AL294)*(1+Scenario!$B$12/12)-AM294),"INSUFFICIENT FUNDS")))</f>
        <v/>
      </c>
      <c r="AO294" s="6" t="str">
        <f>IF(AJ294&gt;Scenario!$B$11,"",IF(AJ$2&lt;&gt;"Ready",AJ$2,IF(ISNUMBER(AN294),AO293+AM294,"INSUFFICIENT FUNDS")))</f>
        <v/>
      </c>
      <c r="AP294" t="str">
        <f>IF(AJ294&gt;Scenario!$B$11,"",IF(AJ$2&lt;&gt;"Ready",AJ$2,IF(ISNUMBER(AN294),"OK","INSUFFICIENT FUNDS")))</f>
        <v/>
      </c>
    </row>
    <row r="295" spans="1:42" ht="32.1" customHeight="1" x14ac:dyDescent="0.2">
      <c r="A295">
        <v>291</v>
      </c>
      <c r="B295" s="6" t="str">
        <f>IF(A295&gt;Scenario!$B$11,"",IF(A$2&lt;&gt;"Ready",A$2,IF(G294="OK",E294,"INSUFFICIENT FUNDS")))</f>
        <v/>
      </c>
      <c r="C295" s="6" t="str">
        <f>IF(A295&gt;Scenario!$B$11,"",IF(A$2&lt;&gt;"Ready",A$2,IF(ISNUMBER(B295),IF(AND(A295&gt;=Scenario!$B$10,MOD(A295-Scenario!$B$10,Scenario!$B$18)=0),Scenario!$B$8,0),"INSUFFICIENT FUNDS")))</f>
        <v/>
      </c>
      <c r="D295" s="6" t="str">
        <f>IF(A295&gt;Scenario!$B$11,"",IF(A$2&lt;&gt;"Ready",A$2,IF(ISNUMBER(B295),(B295+C295)*(N('Option A'!$E$14)+N('Option A'!$E$15)+IF(Scenario!$B$13="Gross",N('Option A'!$E$16),0))/12+((N('Option A'!$E$12)+N('Option A'!$E$13))/12+IF(AND(A295&gt;=Scenario!$B$10,MOD(A295-Scenario!$B$10,Scenario!$B$18)=0),N('Option A'!$E$17)*N('Option A'!$E$18)+N('Option A'!$E$20),0)+IF(A295=1,N('Option A'!$E$17)*N('Option A'!$E$19)+N('Option A'!$E$21),0)+IF(A295=Scenario!$B$11,N('Option A'!$E$22),0)),"INSUFFICIENT FUNDS")))</f>
        <v/>
      </c>
      <c r="E295" s="6" t="str">
        <f>IF(A295&gt;Scenario!$B$11,"",IF(A$2&lt;&gt;"Ready",A$2,IF(ISNUMBER(B295),IF((B295+C295)*(1+Scenario!$B$12/12)-D295&lt;0,"INSUFFICIENT FUNDS",(B295+C295)*(1+Scenario!$B$12/12)-D295),"INSUFFICIENT FUNDS")))</f>
        <v/>
      </c>
      <c r="F295" s="6" t="str">
        <f>IF(A295&gt;Scenario!$B$11,"",IF(A$2&lt;&gt;"Ready",A$2,IF(ISNUMBER(E295),F294+D295,"INSUFFICIENT FUNDS")))</f>
        <v/>
      </c>
      <c r="G295" t="str">
        <f>IF(A295&gt;Scenario!$B$11,"",IF(A$2&lt;&gt;"Ready",A$2,IF(ISNUMBER(E295),"OK","INSUFFICIENT FUNDS")))</f>
        <v/>
      </c>
      <c r="H295">
        <v>291</v>
      </c>
      <c r="I295" s="6" t="str">
        <f>IF(H295&gt;Scenario!$B$11,"",IF(H$2&lt;&gt;"Ready",H$2,IF(N294="OK",L294,"INSUFFICIENT FUNDS")))</f>
        <v/>
      </c>
      <c r="J295" s="6" t="str">
        <f>IF(H295&gt;Scenario!$B$11,"",IF(H$2&lt;&gt;"Ready",H$2,IF(ISNUMBER(I295),IF(AND(H295&gt;=Scenario!$B$10,MOD(H295-Scenario!$B$10,Scenario!$B$18)=0),Scenario!$B$8,0),"INSUFFICIENT FUNDS")))</f>
        <v/>
      </c>
      <c r="K295" s="6" t="str">
        <f>IF(H295&gt;Scenario!$B$11,"",IF(H$2&lt;&gt;"Ready",H$2,IF(ISNUMBER(I295),(I295+J295)*(N('Option A'!$E$14)+N('Option A'!$E$15)+IF(Scenario!$B$13="Gross",N('Option A'!$E$16),0))/12+((0+0)/12+IF(AND(H295&gt;=Scenario!$B$10,MOD(H295-Scenario!$B$10,Scenario!$B$18)=0),N('Option A'!$E$17)*N('Option A'!$E$18)+N('Option A'!$E$20),0)+IF(H295=1,N('Option A'!$E$17)*N('Option A'!$E$19)+N('Option A'!$E$21),0)+IF(H295=Scenario!$B$11,N('Option A'!$E$22),0)),"INSUFFICIENT FUNDS")))</f>
        <v/>
      </c>
      <c r="L295" s="6" t="str">
        <f>IF(H295&gt;Scenario!$B$11,"",IF(H$2&lt;&gt;"Ready",H$2,IF(ISNUMBER(I295),IF((I295+J295)*(1+Scenario!$B$12/12)-K295&lt;0,"INSUFFICIENT FUNDS",(I295+J295)*(1+Scenario!$B$12/12)-K295),"INSUFFICIENT FUNDS")))</f>
        <v/>
      </c>
      <c r="M295" s="6" t="str">
        <f>IF(H295&gt;Scenario!$B$11,"",IF(H$2&lt;&gt;"Ready",H$2,IF(ISNUMBER(L295),M294+K295,"INSUFFICIENT FUNDS")))</f>
        <v/>
      </c>
      <c r="N295" t="str">
        <f>IF(H295&gt;Scenario!$B$11,"",IF(H$2&lt;&gt;"Ready",H$2,IF(ISNUMBER(L295),"OK","INSUFFICIENT FUNDS")))</f>
        <v/>
      </c>
      <c r="O295">
        <v>291</v>
      </c>
      <c r="P295" s="6" t="str">
        <f>IF(O295&gt;Scenario!$B$11,"",IF(O$2&lt;&gt;"Ready",O$2,IF(U294="OK",S294,"INSUFFICIENT FUNDS")))</f>
        <v/>
      </c>
      <c r="Q295" s="6" t="str">
        <f>IF(O295&gt;Scenario!$B$11,"",IF(O$2&lt;&gt;"Ready",O$2,IF(ISNUMBER(P295),IF(AND(O295&gt;=Scenario!$B$10,MOD(O295-Scenario!$B$10,Scenario!$B$18)=0),Scenario!$B$8,0),"INSUFFICIENT FUNDS")))</f>
        <v/>
      </c>
      <c r="R295" s="6" t="str">
        <f>IF(O295&gt;Scenario!$B$11,"",IF(O$2&lt;&gt;"Ready",O$2,IF(ISNUMBER(P295),(P295+Q295)*(0+N('Option A'!$E$15)+IF(Scenario!$B$13="Gross",N('Option A'!$E$16),0))/12+((N('Option A'!$E$12)+N('Option A'!$E$13))/12+IF(AND(O295&gt;=Scenario!$B$10,MOD(O295-Scenario!$B$10,Scenario!$B$18)=0),N('Option A'!$E$17)*N('Option A'!$E$18)+N('Option A'!$E$20),0)+IF(O295=1,N('Option A'!$E$17)*N('Option A'!$E$19)+N('Option A'!$E$21),0)+IF(O295=Scenario!$B$11,N('Option A'!$E$22),0)),"INSUFFICIENT FUNDS")))</f>
        <v/>
      </c>
      <c r="S295" s="6" t="str">
        <f>IF(O295&gt;Scenario!$B$11,"",IF(O$2&lt;&gt;"Ready",O$2,IF(ISNUMBER(P295),IF((P295+Q295)*(1+Scenario!$B$12/12)-R295&lt;0,"INSUFFICIENT FUNDS",(P295+Q295)*(1+Scenario!$B$12/12)-R295),"INSUFFICIENT FUNDS")))</f>
        <v/>
      </c>
      <c r="T295" s="6" t="str">
        <f>IF(O295&gt;Scenario!$B$11,"",IF(O$2&lt;&gt;"Ready",O$2,IF(ISNUMBER(S295),T294+R295,"INSUFFICIENT FUNDS")))</f>
        <v/>
      </c>
      <c r="U295" t="str">
        <f>IF(O295&gt;Scenario!$B$11,"",IF(O$2&lt;&gt;"Ready",O$2,IF(ISNUMBER(S295),"OK","INSUFFICIENT FUNDS")))</f>
        <v/>
      </c>
      <c r="V295">
        <v>291</v>
      </c>
      <c r="W295" s="6" t="str">
        <f>IF(V295&gt;Scenario!$B$11,"",IF(V$2&lt;&gt;"Ready",V$2,IF(AB294="OK",Z294,"INSUFFICIENT FUNDS")))</f>
        <v/>
      </c>
      <c r="X295" s="6" t="str">
        <f>IF(V295&gt;Scenario!$B$11,"",IF(V$2&lt;&gt;"Ready",V$2,IF(ISNUMBER(W295),IF(AND(V295&gt;=Scenario!$B$10,MOD(V295-Scenario!$B$10,Scenario!$B$18)=0),Scenario!$B$8,0),"INSUFFICIENT FUNDS")))</f>
        <v/>
      </c>
      <c r="Y295" s="6" t="str">
        <f>IF(V295&gt;Scenario!$B$11,"",IF(V$2&lt;&gt;"Ready",V$2,IF(ISNUMBER(W295),(W295+X295)*(N('Option A'!$E$14)+N('Option A'!$E$15)+IF(Scenario!$B$13="Gross",N('Option A'!$E$16),0))/12+((N('Option A'!$E$12)+N('Option A'!$E$13))/12+IF(AND(V295&gt;=Scenario!$B$10,MOD(V295-Scenario!$B$10,Scenario!$B$18)=0),0*0+0,0)+IF(V295=1,0*0+0,0)+IF(V295=Scenario!$B$11,0,0)),"INSUFFICIENT FUNDS")))</f>
        <v/>
      </c>
      <c r="Z295" s="6" t="str">
        <f>IF(V295&gt;Scenario!$B$11,"",IF(V$2&lt;&gt;"Ready",V$2,IF(ISNUMBER(W295),IF((W295+X295)*(1+Scenario!$B$12/12)-Y295&lt;0,"INSUFFICIENT FUNDS",(W295+X295)*(1+Scenario!$B$12/12)-Y295),"INSUFFICIENT FUNDS")))</f>
        <v/>
      </c>
      <c r="AA295" s="6" t="str">
        <f>IF(V295&gt;Scenario!$B$11,"",IF(V$2&lt;&gt;"Ready",V$2,IF(ISNUMBER(Z295),AA294+Y295,"INSUFFICIENT FUNDS")))</f>
        <v/>
      </c>
      <c r="AB295" t="str">
        <f>IF(V295&gt;Scenario!$B$11,"",IF(V$2&lt;&gt;"Ready",V$2,IF(ISNUMBER(Z295),"OK","INSUFFICIENT FUNDS")))</f>
        <v/>
      </c>
      <c r="AC295">
        <v>291</v>
      </c>
      <c r="AD295" s="6" t="str">
        <f>IF(AC295&gt;Scenario!$B$11,"",IF(AC$2&lt;&gt;"Ready",AC$2,IF(AI294="OK",AG294,"INSUFFICIENT FUNDS")))</f>
        <v/>
      </c>
      <c r="AE295" s="6" t="str">
        <f>IF(AC295&gt;Scenario!$B$11,"",IF(AC$2&lt;&gt;"Ready",AC$2,IF(ISNUMBER(AD295),IF(AND(AC295&gt;=Scenario!$B$10,MOD(AC295-Scenario!$B$10,Scenario!$B$18)=0),Scenario!$B$8,0),"INSUFFICIENT FUNDS")))</f>
        <v/>
      </c>
      <c r="AF295" s="6" t="str">
        <f>IF(AC295&gt;Scenario!$B$11,"",IF(AC$2&lt;&gt;"Ready",AC$2,IF(ISNUMBER(AD295),(AD295+AE295)*(N('Option A'!$E$14)+N('Option A'!$E$15)+IF(Scenario!$B$13="Gross",0,0))/12+((N('Option A'!$E$12)+N('Option A'!$E$13))/12+IF(AND(AC295&gt;=Scenario!$B$10,MOD(AC295-Scenario!$B$10,Scenario!$B$18)=0),N('Option A'!$E$17)*N('Option A'!$E$18)+N('Option A'!$E$20),0)+IF(AC295=1,N('Option A'!$E$17)*N('Option A'!$E$19)+N('Option A'!$E$21),0)+IF(AC295=Scenario!$B$11,N('Option A'!$E$22),0)),"INSUFFICIENT FUNDS")))</f>
        <v/>
      </c>
      <c r="AG295" s="6" t="str">
        <f>IF(AC295&gt;Scenario!$B$11,"",IF(AC$2&lt;&gt;"Ready",AC$2,IF(ISNUMBER(AD295),IF((AD295+AE295)*(1+Scenario!$B$12/12)-AF295&lt;0,"INSUFFICIENT FUNDS",(AD295+AE295)*(1+Scenario!$B$12/12)-AF295),"INSUFFICIENT FUNDS")))</f>
        <v/>
      </c>
      <c r="AH295" s="6" t="str">
        <f>IF(AC295&gt;Scenario!$B$11,"",IF(AC$2&lt;&gt;"Ready",AC$2,IF(ISNUMBER(AG295),AH294+AF295,"INSUFFICIENT FUNDS")))</f>
        <v/>
      </c>
      <c r="AI295" t="str">
        <f>IF(AC295&gt;Scenario!$B$11,"",IF(AC$2&lt;&gt;"Ready",AC$2,IF(ISNUMBER(AG295),"OK","INSUFFICIENT FUNDS")))</f>
        <v/>
      </c>
      <c r="AJ295">
        <v>291</v>
      </c>
      <c r="AK295" s="6" t="str">
        <f>IF(AJ295&gt;Scenario!$B$11,"",IF(AJ$2&lt;&gt;"Ready",AJ$2,IF(AP294="OK",AN294,"INSUFFICIENT FUNDS")))</f>
        <v/>
      </c>
      <c r="AL295" s="6" t="str">
        <f>IF(AJ295&gt;Scenario!$B$11,"",IF(AJ$2&lt;&gt;"Ready",AJ$2,IF(ISNUMBER(AK295),IF(AND(AJ295&gt;=Scenario!$B$10,MOD(AJ295-Scenario!$B$10,Scenario!$B$18)=0),Scenario!$B$8,0),"INSUFFICIENT FUNDS")))</f>
        <v/>
      </c>
      <c r="AM295" s="6" t="str">
        <f>IF(AJ295&gt;Scenario!$B$11,"",IF(AJ$2&lt;&gt;"Ready",AJ$2,IF(ISNUMBER(AK295),(AK295+AL295)*(0+0+IF(Scenario!$B$13="Gross",0,0))/12+((0+0)/12+IF(AND(AJ295&gt;=Scenario!$B$10,MOD(AJ295-Scenario!$B$10,Scenario!$B$18)=0),0*0+0,0)+IF(AJ295=1,0*0+0,0)+IF(AJ295=Scenario!$B$11,0,0)),"INSUFFICIENT FUNDS")))</f>
        <v/>
      </c>
      <c r="AN295" s="6" t="str">
        <f>IF(AJ295&gt;Scenario!$B$11,"",IF(AJ$2&lt;&gt;"Ready",AJ$2,IF(ISNUMBER(AK295),IF((AK295+AL295)*(1+Scenario!$B$12/12)-AM295&lt;0,"INSUFFICIENT FUNDS",(AK295+AL295)*(1+Scenario!$B$12/12)-AM295),"INSUFFICIENT FUNDS")))</f>
        <v/>
      </c>
      <c r="AO295" s="6" t="str">
        <f>IF(AJ295&gt;Scenario!$B$11,"",IF(AJ$2&lt;&gt;"Ready",AJ$2,IF(ISNUMBER(AN295),AO294+AM295,"INSUFFICIENT FUNDS")))</f>
        <v/>
      </c>
      <c r="AP295" t="str">
        <f>IF(AJ295&gt;Scenario!$B$11,"",IF(AJ$2&lt;&gt;"Ready",AJ$2,IF(ISNUMBER(AN295),"OK","INSUFFICIENT FUNDS")))</f>
        <v/>
      </c>
    </row>
    <row r="296" spans="1:42" ht="32.1" customHeight="1" x14ac:dyDescent="0.2">
      <c r="A296">
        <v>292</v>
      </c>
      <c r="B296" s="6" t="str">
        <f>IF(A296&gt;Scenario!$B$11,"",IF(A$2&lt;&gt;"Ready",A$2,IF(G295="OK",E295,"INSUFFICIENT FUNDS")))</f>
        <v/>
      </c>
      <c r="C296" s="6" t="str">
        <f>IF(A296&gt;Scenario!$B$11,"",IF(A$2&lt;&gt;"Ready",A$2,IF(ISNUMBER(B296),IF(AND(A296&gt;=Scenario!$B$10,MOD(A296-Scenario!$B$10,Scenario!$B$18)=0),Scenario!$B$8,0),"INSUFFICIENT FUNDS")))</f>
        <v/>
      </c>
      <c r="D296" s="6" t="str">
        <f>IF(A296&gt;Scenario!$B$11,"",IF(A$2&lt;&gt;"Ready",A$2,IF(ISNUMBER(B296),(B296+C296)*(N('Option A'!$E$14)+N('Option A'!$E$15)+IF(Scenario!$B$13="Gross",N('Option A'!$E$16),0))/12+((N('Option A'!$E$12)+N('Option A'!$E$13))/12+IF(AND(A296&gt;=Scenario!$B$10,MOD(A296-Scenario!$B$10,Scenario!$B$18)=0),N('Option A'!$E$17)*N('Option A'!$E$18)+N('Option A'!$E$20),0)+IF(A296=1,N('Option A'!$E$17)*N('Option A'!$E$19)+N('Option A'!$E$21),0)+IF(A296=Scenario!$B$11,N('Option A'!$E$22),0)),"INSUFFICIENT FUNDS")))</f>
        <v/>
      </c>
      <c r="E296" s="6" t="str">
        <f>IF(A296&gt;Scenario!$B$11,"",IF(A$2&lt;&gt;"Ready",A$2,IF(ISNUMBER(B296),IF((B296+C296)*(1+Scenario!$B$12/12)-D296&lt;0,"INSUFFICIENT FUNDS",(B296+C296)*(1+Scenario!$B$12/12)-D296),"INSUFFICIENT FUNDS")))</f>
        <v/>
      </c>
      <c r="F296" s="6" t="str">
        <f>IF(A296&gt;Scenario!$B$11,"",IF(A$2&lt;&gt;"Ready",A$2,IF(ISNUMBER(E296),F295+D296,"INSUFFICIENT FUNDS")))</f>
        <v/>
      </c>
      <c r="G296" t="str">
        <f>IF(A296&gt;Scenario!$B$11,"",IF(A$2&lt;&gt;"Ready",A$2,IF(ISNUMBER(E296),"OK","INSUFFICIENT FUNDS")))</f>
        <v/>
      </c>
      <c r="H296">
        <v>292</v>
      </c>
      <c r="I296" s="6" t="str">
        <f>IF(H296&gt;Scenario!$B$11,"",IF(H$2&lt;&gt;"Ready",H$2,IF(N295="OK",L295,"INSUFFICIENT FUNDS")))</f>
        <v/>
      </c>
      <c r="J296" s="6" t="str">
        <f>IF(H296&gt;Scenario!$B$11,"",IF(H$2&lt;&gt;"Ready",H$2,IF(ISNUMBER(I296),IF(AND(H296&gt;=Scenario!$B$10,MOD(H296-Scenario!$B$10,Scenario!$B$18)=0),Scenario!$B$8,0),"INSUFFICIENT FUNDS")))</f>
        <v/>
      </c>
      <c r="K296" s="6" t="str">
        <f>IF(H296&gt;Scenario!$B$11,"",IF(H$2&lt;&gt;"Ready",H$2,IF(ISNUMBER(I296),(I296+J296)*(N('Option A'!$E$14)+N('Option A'!$E$15)+IF(Scenario!$B$13="Gross",N('Option A'!$E$16),0))/12+((0+0)/12+IF(AND(H296&gt;=Scenario!$B$10,MOD(H296-Scenario!$B$10,Scenario!$B$18)=0),N('Option A'!$E$17)*N('Option A'!$E$18)+N('Option A'!$E$20),0)+IF(H296=1,N('Option A'!$E$17)*N('Option A'!$E$19)+N('Option A'!$E$21),0)+IF(H296=Scenario!$B$11,N('Option A'!$E$22),0)),"INSUFFICIENT FUNDS")))</f>
        <v/>
      </c>
      <c r="L296" s="6" t="str">
        <f>IF(H296&gt;Scenario!$B$11,"",IF(H$2&lt;&gt;"Ready",H$2,IF(ISNUMBER(I296),IF((I296+J296)*(1+Scenario!$B$12/12)-K296&lt;0,"INSUFFICIENT FUNDS",(I296+J296)*(1+Scenario!$B$12/12)-K296),"INSUFFICIENT FUNDS")))</f>
        <v/>
      </c>
      <c r="M296" s="6" t="str">
        <f>IF(H296&gt;Scenario!$B$11,"",IF(H$2&lt;&gt;"Ready",H$2,IF(ISNUMBER(L296),M295+K296,"INSUFFICIENT FUNDS")))</f>
        <v/>
      </c>
      <c r="N296" t="str">
        <f>IF(H296&gt;Scenario!$B$11,"",IF(H$2&lt;&gt;"Ready",H$2,IF(ISNUMBER(L296),"OK","INSUFFICIENT FUNDS")))</f>
        <v/>
      </c>
      <c r="O296">
        <v>292</v>
      </c>
      <c r="P296" s="6" t="str">
        <f>IF(O296&gt;Scenario!$B$11,"",IF(O$2&lt;&gt;"Ready",O$2,IF(U295="OK",S295,"INSUFFICIENT FUNDS")))</f>
        <v/>
      </c>
      <c r="Q296" s="6" t="str">
        <f>IF(O296&gt;Scenario!$B$11,"",IF(O$2&lt;&gt;"Ready",O$2,IF(ISNUMBER(P296),IF(AND(O296&gt;=Scenario!$B$10,MOD(O296-Scenario!$B$10,Scenario!$B$18)=0),Scenario!$B$8,0),"INSUFFICIENT FUNDS")))</f>
        <v/>
      </c>
      <c r="R296" s="6" t="str">
        <f>IF(O296&gt;Scenario!$B$11,"",IF(O$2&lt;&gt;"Ready",O$2,IF(ISNUMBER(P296),(P296+Q296)*(0+N('Option A'!$E$15)+IF(Scenario!$B$13="Gross",N('Option A'!$E$16),0))/12+((N('Option A'!$E$12)+N('Option A'!$E$13))/12+IF(AND(O296&gt;=Scenario!$B$10,MOD(O296-Scenario!$B$10,Scenario!$B$18)=0),N('Option A'!$E$17)*N('Option A'!$E$18)+N('Option A'!$E$20),0)+IF(O296=1,N('Option A'!$E$17)*N('Option A'!$E$19)+N('Option A'!$E$21),0)+IF(O296=Scenario!$B$11,N('Option A'!$E$22),0)),"INSUFFICIENT FUNDS")))</f>
        <v/>
      </c>
      <c r="S296" s="6" t="str">
        <f>IF(O296&gt;Scenario!$B$11,"",IF(O$2&lt;&gt;"Ready",O$2,IF(ISNUMBER(P296),IF((P296+Q296)*(1+Scenario!$B$12/12)-R296&lt;0,"INSUFFICIENT FUNDS",(P296+Q296)*(1+Scenario!$B$12/12)-R296),"INSUFFICIENT FUNDS")))</f>
        <v/>
      </c>
      <c r="T296" s="6" t="str">
        <f>IF(O296&gt;Scenario!$B$11,"",IF(O$2&lt;&gt;"Ready",O$2,IF(ISNUMBER(S296),T295+R296,"INSUFFICIENT FUNDS")))</f>
        <v/>
      </c>
      <c r="U296" t="str">
        <f>IF(O296&gt;Scenario!$B$11,"",IF(O$2&lt;&gt;"Ready",O$2,IF(ISNUMBER(S296),"OK","INSUFFICIENT FUNDS")))</f>
        <v/>
      </c>
      <c r="V296">
        <v>292</v>
      </c>
      <c r="W296" s="6" t="str">
        <f>IF(V296&gt;Scenario!$B$11,"",IF(V$2&lt;&gt;"Ready",V$2,IF(AB295="OK",Z295,"INSUFFICIENT FUNDS")))</f>
        <v/>
      </c>
      <c r="X296" s="6" t="str">
        <f>IF(V296&gt;Scenario!$B$11,"",IF(V$2&lt;&gt;"Ready",V$2,IF(ISNUMBER(W296),IF(AND(V296&gt;=Scenario!$B$10,MOD(V296-Scenario!$B$10,Scenario!$B$18)=0),Scenario!$B$8,0),"INSUFFICIENT FUNDS")))</f>
        <v/>
      </c>
      <c r="Y296" s="6" t="str">
        <f>IF(V296&gt;Scenario!$B$11,"",IF(V$2&lt;&gt;"Ready",V$2,IF(ISNUMBER(W296),(W296+X296)*(N('Option A'!$E$14)+N('Option A'!$E$15)+IF(Scenario!$B$13="Gross",N('Option A'!$E$16),0))/12+((N('Option A'!$E$12)+N('Option A'!$E$13))/12+IF(AND(V296&gt;=Scenario!$B$10,MOD(V296-Scenario!$B$10,Scenario!$B$18)=0),0*0+0,0)+IF(V296=1,0*0+0,0)+IF(V296=Scenario!$B$11,0,0)),"INSUFFICIENT FUNDS")))</f>
        <v/>
      </c>
      <c r="Z296" s="6" t="str">
        <f>IF(V296&gt;Scenario!$B$11,"",IF(V$2&lt;&gt;"Ready",V$2,IF(ISNUMBER(W296),IF((W296+X296)*(1+Scenario!$B$12/12)-Y296&lt;0,"INSUFFICIENT FUNDS",(W296+X296)*(1+Scenario!$B$12/12)-Y296),"INSUFFICIENT FUNDS")))</f>
        <v/>
      </c>
      <c r="AA296" s="6" t="str">
        <f>IF(V296&gt;Scenario!$B$11,"",IF(V$2&lt;&gt;"Ready",V$2,IF(ISNUMBER(Z296),AA295+Y296,"INSUFFICIENT FUNDS")))</f>
        <v/>
      </c>
      <c r="AB296" t="str">
        <f>IF(V296&gt;Scenario!$B$11,"",IF(V$2&lt;&gt;"Ready",V$2,IF(ISNUMBER(Z296),"OK","INSUFFICIENT FUNDS")))</f>
        <v/>
      </c>
      <c r="AC296">
        <v>292</v>
      </c>
      <c r="AD296" s="6" t="str">
        <f>IF(AC296&gt;Scenario!$B$11,"",IF(AC$2&lt;&gt;"Ready",AC$2,IF(AI295="OK",AG295,"INSUFFICIENT FUNDS")))</f>
        <v/>
      </c>
      <c r="AE296" s="6" t="str">
        <f>IF(AC296&gt;Scenario!$B$11,"",IF(AC$2&lt;&gt;"Ready",AC$2,IF(ISNUMBER(AD296),IF(AND(AC296&gt;=Scenario!$B$10,MOD(AC296-Scenario!$B$10,Scenario!$B$18)=0),Scenario!$B$8,0),"INSUFFICIENT FUNDS")))</f>
        <v/>
      </c>
      <c r="AF296" s="6" t="str">
        <f>IF(AC296&gt;Scenario!$B$11,"",IF(AC$2&lt;&gt;"Ready",AC$2,IF(ISNUMBER(AD296),(AD296+AE296)*(N('Option A'!$E$14)+N('Option A'!$E$15)+IF(Scenario!$B$13="Gross",0,0))/12+((N('Option A'!$E$12)+N('Option A'!$E$13))/12+IF(AND(AC296&gt;=Scenario!$B$10,MOD(AC296-Scenario!$B$10,Scenario!$B$18)=0),N('Option A'!$E$17)*N('Option A'!$E$18)+N('Option A'!$E$20),0)+IF(AC296=1,N('Option A'!$E$17)*N('Option A'!$E$19)+N('Option A'!$E$21),0)+IF(AC296=Scenario!$B$11,N('Option A'!$E$22),0)),"INSUFFICIENT FUNDS")))</f>
        <v/>
      </c>
      <c r="AG296" s="6" t="str">
        <f>IF(AC296&gt;Scenario!$B$11,"",IF(AC$2&lt;&gt;"Ready",AC$2,IF(ISNUMBER(AD296),IF((AD296+AE296)*(1+Scenario!$B$12/12)-AF296&lt;0,"INSUFFICIENT FUNDS",(AD296+AE296)*(1+Scenario!$B$12/12)-AF296),"INSUFFICIENT FUNDS")))</f>
        <v/>
      </c>
      <c r="AH296" s="6" t="str">
        <f>IF(AC296&gt;Scenario!$B$11,"",IF(AC$2&lt;&gt;"Ready",AC$2,IF(ISNUMBER(AG296),AH295+AF296,"INSUFFICIENT FUNDS")))</f>
        <v/>
      </c>
      <c r="AI296" t="str">
        <f>IF(AC296&gt;Scenario!$B$11,"",IF(AC$2&lt;&gt;"Ready",AC$2,IF(ISNUMBER(AG296),"OK","INSUFFICIENT FUNDS")))</f>
        <v/>
      </c>
      <c r="AJ296">
        <v>292</v>
      </c>
      <c r="AK296" s="6" t="str">
        <f>IF(AJ296&gt;Scenario!$B$11,"",IF(AJ$2&lt;&gt;"Ready",AJ$2,IF(AP295="OK",AN295,"INSUFFICIENT FUNDS")))</f>
        <v/>
      </c>
      <c r="AL296" s="6" t="str">
        <f>IF(AJ296&gt;Scenario!$B$11,"",IF(AJ$2&lt;&gt;"Ready",AJ$2,IF(ISNUMBER(AK296),IF(AND(AJ296&gt;=Scenario!$B$10,MOD(AJ296-Scenario!$B$10,Scenario!$B$18)=0),Scenario!$B$8,0),"INSUFFICIENT FUNDS")))</f>
        <v/>
      </c>
      <c r="AM296" s="6" t="str">
        <f>IF(AJ296&gt;Scenario!$B$11,"",IF(AJ$2&lt;&gt;"Ready",AJ$2,IF(ISNUMBER(AK296),(AK296+AL296)*(0+0+IF(Scenario!$B$13="Gross",0,0))/12+((0+0)/12+IF(AND(AJ296&gt;=Scenario!$B$10,MOD(AJ296-Scenario!$B$10,Scenario!$B$18)=0),0*0+0,0)+IF(AJ296=1,0*0+0,0)+IF(AJ296=Scenario!$B$11,0,0)),"INSUFFICIENT FUNDS")))</f>
        <v/>
      </c>
      <c r="AN296" s="6" t="str">
        <f>IF(AJ296&gt;Scenario!$B$11,"",IF(AJ$2&lt;&gt;"Ready",AJ$2,IF(ISNUMBER(AK296),IF((AK296+AL296)*(1+Scenario!$B$12/12)-AM296&lt;0,"INSUFFICIENT FUNDS",(AK296+AL296)*(1+Scenario!$B$12/12)-AM296),"INSUFFICIENT FUNDS")))</f>
        <v/>
      </c>
      <c r="AO296" s="6" t="str">
        <f>IF(AJ296&gt;Scenario!$B$11,"",IF(AJ$2&lt;&gt;"Ready",AJ$2,IF(ISNUMBER(AN296),AO295+AM296,"INSUFFICIENT FUNDS")))</f>
        <v/>
      </c>
      <c r="AP296" t="str">
        <f>IF(AJ296&gt;Scenario!$B$11,"",IF(AJ$2&lt;&gt;"Ready",AJ$2,IF(ISNUMBER(AN296),"OK","INSUFFICIENT FUNDS")))</f>
        <v/>
      </c>
    </row>
    <row r="297" spans="1:42" ht="32.1" customHeight="1" x14ac:dyDescent="0.2">
      <c r="A297">
        <v>293</v>
      </c>
      <c r="B297" s="6" t="str">
        <f>IF(A297&gt;Scenario!$B$11,"",IF(A$2&lt;&gt;"Ready",A$2,IF(G296="OK",E296,"INSUFFICIENT FUNDS")))</f>
        <v/>
      </c>
      <c r="C297" s="6" t="str">
        <f>IF(A297&gt;Scenario!$B$11,"",IF(A$2&lt;&gt;"Ready",A$2,IF(ISNUMBER(B297),IF(AND(A297&gt;=Scenario!$B$10,MOD(A297-Scenario!$B$10,Scenario!$B$18)=0),Scenario!$B$8,0),"INSUFFICIENT FUNDS")))</f>
        <v/>
      </c>
      <c r="D297" s="6" t="str">
        <f>IF(A297&gt;Scenario!$B$11,"",IF(A$2&lt;&gt;"Ready",A$2,IF(ISNUMBER(B297),(B297+C297)*(N('Option A'!$E$14)+N('Option A'!$E$15)+IF(Scenario!$B$13="Gross",N('Option A'!$E$16),0))/12+((N('Option A'!$E$12)+N('Option A'!$E$13))/12+IF(AND(A297&gt;=Scenario!$B$10,MOD(A297-Scenario!$B$10,Scenario!$B$18)=0),N('Option A'!$E$17)*N('Option A'!$E$18)+N('Option A'!$E$20),0)+IF(A297=1,N('Option A'!$E$17)*N('Option A'!$E$19)+N('Option A'!$E$21),0)+IF(A297=Scenario!$B$11,N('Option A'!$E$22),0)),"INSUFFICIENT FUNDS")))</f>
        <v/>
      </c>
      <c r="E297" s="6" t="str">
        <f>IF(A297&gt;Scenario!$B$11,"",IF(A$2&lt;&gt;"Ready",A$2,IF(ISNUMBER(B297),IF((B297+C297)*(1+Scenario!$B$12/12)-D297&lt;0,"INSUFFICIENT FUNDS",(B297+C297)*(1+Scenario!$B$12/12)-D297),"INSUFFICIENT FUNDS")))</f>
        <v/>
      </c>
      <c r="F297" s="6" t="str">
        <f>IF(A297&gt;Scenario!$B$11,"",IF(A$2&lt;&gt;"Ready",A$2,IF(ISNUMBER(E297),F296+D297,"INSUFFICIENT FUNDS")))</f>
        <v/>
      </c>
      <c r="G297" t="str">
        <f>IF(A297&gt;Scenario!$B$11,"",IF(A$2&lt;&gt;"Ready",A$2,IF(ISNUMBER(E297),"OK","INSUFFICIENT FUNDS")))</f>
        <v/>
      </c>
      <c r="H297">
        <v>293</v>
      </c>
      <c r="I297" s="6" t="str">
        <f>IF(H297&gt;Scenario!$B$11,"",IF(H$2&lt;&gt;"Ready",H$2,IF(N296="OK",L296,"INSUFFICIENT FUNDS")))</f>
        <v/>
      </c>
      <c r="J297" s="6" t="str">
        <f>IF(H297&gt;Scenario!$B$11,"",IF(H$2&lt;&gt;"Ready",H$2,IF(ISNUMBER(I297),IF(AND(H297&gt;=Scenario!$B$10,MOD(H297-Scenario!$B$10,Scenario!$B$18)=0),Scenario!$B$8,0),"INSUFFICIENT FUNDS")))</f>
        <v/>
      </c>
      <c r="K297" s="6" t="str">
        <f>IF(H297&gt;Scenario!$B$11,"",IF(H$2&lt;&gt;"Ready",H$2,IF(ISNUMBER(I297),(I297+J297)*(N('Option A'!$E$14)+N('Option A'!$E$15)+IF(Scenario!$B$13="Gross",N('Option A'!$E$16),0))/12+((0+0)/12+IF(AND(H297&gt;=Scenario!$B$10,MOD(H297-Scenario!$B$10,Scenario!$B$18)=0),N('Option A'!$E$17)*N('Option A'!$E$18)+N('Option A'!$E$20),0)+IF(H297=1,N('Option A'!$E$17)*N('Option A'!$E$19)+N('Option A'!$E$21),0)+IF(H297=Scenario!$B$11,N('Option A'!$E$22),0)),"INSUFFICIENT FUNDS")))</f>
        <v/>
      </c>
      <c r="L297" s="6" t="str">
        <f>IF(H297&gt;Scenario!$B$11,"",IF(H$2&lt;&gt;"Ready",H$2,IF(ISNUMBER(I297),IF((I297+J297)*(1+Scenario!$B$12/12)-K297&lt;0,"INSUFFICIENT FUNDS",(I297+J297)*(1+Scenario!$B$12/12)-K297),"INSUFFICIENT FUNDS")))</f>
        <v/>
      </c>
      <c r="M297" s="6" t="str">
        <f>IF(H297&gt;Scenario!$B$11,"",IF(H$2&lt;&gt;"Ready",H$2,IF(ISNUMBER(L297),M296+K297,"INSUFFICIENT FUNDS")))</f>
        <v/>
      </c>
      <c r="N297" t="str">
        <f>IF(H297&gt;Scenario!$B$11,"",IF(H$2&lt;&gt;"Ready",H$2,IF(ISNUMBER(L297),"OK","INSUFFICIENT FUNDS")))</f>
        <v/>
      </c>
      <c r="O297">
        <v>293</v>
      </c>
      <c r="P297" s="6" t="str">
        <f>IF(O297&gt;Scenario!$B$11,"",IF(O$2&lt;&gt;"Ready",O$2,IF(U296="OK",S296,"INSUFFICIENT FUNDS")))</f>
        <v/>
      </c>
      <c r="Q297" s="6" t="str">
        <f>IF(O297&gt;Scenario!$B$11,"",IF(O$2&lt;&gt;"Ready",O$2,IF(ISNUMBER(P297),IF(AND(O297&gt;=Scenario!$B$10,MOD(O297-Scenario!$B$10,Scenario!$B$18)=0),Scenario!$B$8,0),"INSUFFICIENT FUNDS")))</f>
        <v/>
      </c>
      <c r="R297" s="6" t="str">
        <f>IF(O297&gt;Scenario!$B$11,"",IF(O$2&lt;&gt;"Ready",O$2,IF(ISNUMBER(P297),(P297+Q297)*(0+N('Option A'!$E$15)+IF(Scenario!$B$13="Gross",N('Option A'!$E$16),0))/12+((N('Option A'!$E$12)+N('Option A'!$E$13))/12+IF(AND(O297&gt;=Scenario!$B$10,MOD(O297-Scenario!$B$10,Scenario!$B$18)=0),N('Option A'!$E$17)*N('Option A'!$E$18)+N('Option A'!$E$20),0)+IF(O297=1,N('Option A'!$E$17)*N('Option A'!$E$19)+N('Option A'!$E$21),0)+IF(O297=Scenario!$B$11,N('Option A'!$E$22),0)),"INSUFFICIENT FUNDS")))</f>
        <v/>
      </c>
      <c r="S297" s="6" t="str">
        <f>IF(O297&gt;Scenario!$B$11,"",IF(O$2&lt;&gt;"Ready",O$2,IF(ISNUMBER(P297),IF((P297+Q297)*(1+Scenario!$B$12/12)-R297&lt;0,"INSUFFICIENT FUNDS",(P297+Q297)*(1+Scenario!$B$12/12)-R297),"INSUFFICIENT FUNDS")))</f>
        <v/>
      </c>
      <c r="T297" s="6" t="str">
        <f>IF(O297&gt;Scenario!$B$11,"",IF(O$2&lt;&gt;"Ready",O$2,IF(ISNUMBER(S297),T296+R297,"INSUFFICIENT FUNDS")))</f>
        <v/>
      </c>
      <c r="U297" t="str">
        <f>IF(O297&gt;Scenario!$B$11,"",IF(O$2&lt;&gt;"Ready",O$2,IF(ISNUMBER(S297),"OK","INSUFFICIENT FUNDS")))</f>
        <v/>
      </c>
      <c r="V297">
        <v>293</v>
      </c>
      <c r="W297" s="6" t="str">
        <f>IF(V297&gt;Scenario!$B$11,"",IF(V$2&lt;&gt;"Ready",V$2,IF(AB296="OK",Z296,"INSUFFICIENT FUNDS")))</f>
        <v/>
      </c>
      <c r="X297" s="6" t="str">
        <f>IF(V297&gt;Scenario!$B$11,"",IF(V$2&lt;&gt;"Ready",V$2,IF(ISNUMBER(W297),IF(AND(V297&gt;=Scenario!$B$10,MOD(V297-Scenario!$B$10,Scenario!$B$18)=0),Scenario!$B$8,0),"INSUFFICIENT FUNDS")))</f>
        <v/>
      </c>
      <c r="Y297" s="6" t="str">
        <f>IF(V297&gt;Scenario!$B$11,"",IF(V$2&lt;&gt;"Ready",V$2,IF(ISNUMBER(W297),(W297+X297)*(N('Option A'!$E$14)+N('Option A'!$E$15)+IF(Scenario!$B$13="Gross",N('Option A'!$E$16),0))/12+((N('Option A'!$E$12)+N('Option A'!$E$13))/12+IF(AND(V297&gt;=Scenario!$B$10,MOD(V297-Scenario!$B$10,Scenario!$B$18)=0),0*0+0,0)+IF(V297=1,0*0+0,0)+IF(V297=Scenario!$B$11,0,0)),"INSUFFICIENT FUNDS")))</f>
        <v/>
      </c>
      <c r="Z297" s="6" t="str">
        <f>IF(V297&gt;Scenario!$B$11,"",IF(V$2&lt;&gt;"Ready",V$2,IF(ISNUMBER(W297),IF((W297+X297)*(1+Scenario!$B$12/12)-Y297&lt;0,"INSUFFICIENT FUNDS",(W297+X297)*(1+Scenario!$B$12/12)-Y297),"INSUFFICIENT FUNDS")))</f>
        <v/>
      </c>
      <c r="AA297" s="6" t="str">
        <f>IF(V297&gt;Scenario!$B$11,"",IF(V$2&lt;&gt;"Ready",V$2,IF(ISNUMBER(Z297),AA296+Y297,"INSUFFICIENT FUNDS")))</f>
        <v/>
      </c>
      <c r="AB297" t="str">
        <f>IF(V297&gt;Scenario!$B$11,"",IF(V$2&lt;&gt;"Ready",V$2,IF(ISNUMBER(Z297),"OK","INSUFFICIENT FUNDS")))</f>
        <v/>
      </c>
      <c r="AC297">
        <v>293</v>
      </c>
      <c r="AD297" s="6" t="str">
        <f>IF(AC297&gt;Scenario!$B$11,"",IF(AC$2&lt;&gt;"Ready",AC$2,IF(AI296="OK",AG296,"INSUFFICIENT FUNDS")))</f>
        <v/>
      </c>
      <c r="AE297" s="6" t="str">
        <f>IF(AC297&gt;Scenario!$B$11,"",IF(AC$2&lt;&gt;"Ready",AC$2,IF(ISNUMBER(AD297),IF(AND(AC297&gt;=Scenario!$B$10,MOD(AC297-Scenario!$B$10,Scenario!$B$18)=0),Scenario!$B$8,0),"INSUFFICIENT FUNDS")))</f>
        <v/>
      </c>
      <c r="AF297" s="6" t="str">
        <f>IF(AC297&gt;Scenario!$B$11,"",IF(AC$2&lt;&gt;"Ready",AC$2,IF(ISNUMBER(AD297),(AD297+AE297)*(N('Option A'!$E$14)+N('Option A'!$E$15)+IF(Scenario!$B$13="Gross",0,0))/12+((N('Option A'!$E$12)+N('Option A'!$E$13))/12+IF(AND(AC297&gt;=Scenario!$B$10,MOD(AC297-Scenario!$B$10,Scenario!$B$18)=0),N('Option A'!$E$17)*N('Option A'!$E$18)+N('Option A'!$E$20),0)+IF(AC297=1,N('Option A'!$E$17)*N('Option A'!$E$19)+N('Option A'!$E$21),0)+IF(AC297=Scenario!$B$11,N('Option A'!$E$22),0)),"INSUFFICIENT FUNDS")))</f>
        <v/>
      </c>
      <c r="AG297" s="6" t="str">
        <f>IF(AC297&gt;Scenario!$B$11,"",IF(AC$2&lt;&gt;"Ready",AC$2,IF(ISNUMBER(AD297),IF((AD297+AE297)*(1+Scenario!$B$12/12)-AF297&lt;0,"INSUFFICIENT FUNDS",(AD297+AE297)*(1+Scenario!$B$12/12)-AF297),"INSUFFICIENT FUNDS")))</f>
        <v/>
      </c>
      <c r="AH297" s="6" t="str">
        <f>IF(AC297&gt;Scenario!$B$11,"",IF(AC$2&lt;&gt;"Ready",AC$2,IF(ISNUMBER(AG297),AH296+AF297,"INSUFFICIENT FUNDS")))</f>
        <v/>
      </c>
      <c r="AI297" t="str">
        <f>IF(AC297&gt;Scenario!$B$11,"",IF(AC$2&lt;&gt;"Ready",AC$2,IF(ISNUMBER(AG297),"OK","INSUFFICIENT FUNDS")))</f>
        <v/>
      </c>
      <c r="AJ297">
        <v>293</v>
      </c>
      <c r="AK297" s="6" t="str">
        <f>IF(AJ297&gt;Scenario!$B$11,"",IF(AJ$2&lt;&gt;"Ready",AJ$2,IF(AP296="OK",AN296,"INSUFFICIENT FUNDS")))</f>
        <v/>
      </c>
      <c r="AL297" s="6" t="str">
        <f>IF(AJ297&gt;Scenario!$B$11,"",IF(AJ$2&lt;&gt;"Ready",AJ$2,IF(ISNUMBER(AK297),IF(AND(AJ297&gt;=Scenario!$B$10,MOD(AJ297-Scenario!$B$10,Scenario!$B$18)=0),Scenario!$B$8,0),"INSUFFICIENT FUNDS")))</f>
        <v/>
      </c>
      <c r="AM297" s="6" t="str">
        <f>IF(AJ297&gt;Scenario!$B$11,"",IF(AJ$2&lt;&gt;"Ready",AJ$2,IF(ISNUMBER(AK297),(AK297+AL297)*(0+0+IF(Scenario!$B$13="Gross",0,0))/12+((0+0)/12+IF(AND(AJ297&gt;=Scenario!$B$10,MOD(AJ297-Scenario!$B$10,Scenario!$B$18)=0),0*0+0,0)+IF(AJ297=1,0*0+0,0)+IF(AJ297=Scenario!$B$11,0,0)),"INSUFFICIENT FUNDS")))</f>
        <v/>
      </c>
      <c r="AN297" s="6" t="str">
        <f>IF(AJ297&gt;Scenario!$B$11,"",IF(AJ$2&lt;&gt;"Ready",AJ$2,IF(ISNUMBER(AK297),IF((AK297+AL297)*(1+Scenario!$B$12/12)-AM297&lt;0,"INSUFFICIENT FUNDS",(AK297+AL297)*(1+Scenario!$B$12/12)-AM297),"INSUFFICIENT FUNDS")))</f>
        <v/>
      </c>
      <c r="AO297" s="6" t="str">
        <f>IF(AJ297&gt;Scenario!$B$11,"",IF(AJ$2&lt;&gt;"Ready",AJ$2,IF(ISNUMBER(AN297),AO296+AM297,"INSUFFICIENT FUNDS")))</f>
        <v/>
      </c>
      <c r="AP297" t="str">
        <f>IF(AJ297&gt;Scenario!$B$11,"",IF(AJ$2&lt;&gt;"Ready",AJ$2,IF(ISNUMBER(AN297),"OK","INSUFFICIENT FUNDS")))</f>
        <v/>
      </c>
    </row>
    <row r="298" spans="1:42" ht="32.1" customHeight="1" x14ac:dyDescent="0.2">
      <c r="A298">
        <v>294</v>
      </c>
      <c r="B298" s="6" t="str">
        <f>IF(A298&gt;Scenario!$B$11,"",IF(A$2&lt;&gt;"Ready",A$2,IF(G297="OK",E297,"INSUFFICIENT FUNDS")))</f>
        <v/>
      </c>
      <c r="C298" s="6" t="str">
        <f>IF(A298&gt;Scenario!$B$11,"",IF(A$2&lt;&gt;"Ready",A$2,IF(ISNUMBER(B298),IF(AND(A298&gt;=Scenario!$B$10,MOD(A298-Scenario!$B$10,Scenario!$B$18)=0),Scenario!$B$8,0),"INSUFFICIENT FUNDS")))</f>
        <v/>
      </c>
      <c r="D298" s="6" t="str">
        <f>IF(A298&gt;Scenario!$B$11,"",IF(A$2&lt;&gt;"Ready",A$2,IF(ISNUMBER(B298),(B298+C298)*(N('Option A'!$E$14)+N('Option A'!$E$15)+IF(Scenario!$B$13="Gross",N('Option A'!$E$16),0))/12+((N('Option A'!$E$12)+N('Option A'!$E$13))/12+IF(AND(A298&gt;=Scenario!$B$10,MOD(A298-Scenario!$B$10,Scenario!$B$18)=0),N('Option A'!$E$17)*N('Option A'!$E$18)+N('Option A'!$E$20),0)+IF(A298=1,N('Option A'!$E$17)*N('Option A'!$E$19)+N('Option A'!$E$21),0)+IF(A298=Scenario!$B$11,N('Option A'!$E$22),0)),"INSUFFICIENT FUNDS")))</f>
        <v/>
      </c>
      <c r="E298" s="6" t="str">
        <f>IF(A298&gt;Scenario!$B$11,"",IF(A$2&lt;&gt;"Ready",A$2,IF(ISNUMBER(B298),IF((B298+C298)*(1+Scenario!$B$12/12)-D298&lt;0,"INSUFFICIENT FUNDS",(B298+C298)*(1+Scenario!$B$12/12)-D298),"INSUFFICIENT FUNDS")))</f>
        <v/>
      </c>
      <c r="F298" s="6" t="str">
        <f>IF(A298&gt;Scenario!$B$11,"",IF(A$2&lt;&gt;"Ready",A$2,IF(ISNUMBER(E298),F297+D298,"INSUFFICIENT FUNDS")))</f>
        <v/>
      </c>
      <c r="G298" t="str">
        <f>IF(A298&gt;Scenario!$B$11,"",IF(A$2&lt;&gt;"Ready",A$2,IF(ISNUMBER(E298),"OK","INSUFFICIENT FUNDS")))</f>
        <v/>
      </c>
      <c r="H298">
        <v>294</v>
      </c>
      <c r="I298" s="6" t="str">
        <f>IF(H298&gt;Scenario!$B$11,"",IF(H$2&lt;&gt;"Ready",H$2,IF(N297="OK",L297,"INSUFFICIENT FUNDS")))</f>
        <v/>
      </c>
      <c r="J298" s="6" t="str">
        <f>IF(H298&gt;Scenario!$B$11,"",IF(H$2&lt;&gt;"Ready",H$2,IF(ISNUMBER(I298),IF(AND(H298&gt;=Scenario!$B$10,MOD(H298-Scenario!$B$10,Scenario!$B$18)=0),Scenario!$B$8,0),"INSUFFICIENT FUNDS")))</f>
        <v/>
      </c>
      <c r="K298" s="6" t="str">
        <f>IF(H298&gt;Scenario!$B$11,"",IF(H$2&lt;&gt;"Ready",H$2,IF(ISNUMBER(I298),(I298+J298)*(N('Option A'!$E$14)+N('Option A'!$E$15)+IF(Scenario!$B$13="Gross",N('Option A'!$E$16),0))/12+((0+0)/12+IF(AND(H298&gt;=Scenario!$B$10,MOD(H298-Scenario!$B$10,Scenario!$B$18)=0),N('Option A'!$E$17)*N('Option A'!$E$18)+N('Option A'!$E$20),0)+IF(H298=1,N('Option A'!$E$17)*N('Option A'!$E$19)+N('Option A'!$E$21),0)+IF(H298=Scenario!$B$11,N('Option A'!$E$22),0)),"INSUFFICIENT FUNDS")))</f>
        <v/>
      </c>
      <c r="L298" s="6" t="str">
        <f>IF(H298&gt;Scenario!$B$11,"",IF(H$2&lt;&gt;"Ready",H$2,IF(ISNUMBER(I298),IF((I298+J298)*(1+Scenario!$B$12/12)-K298&lt;0,"INSUFFICIENT FUNDS",(I298+J298)*(1+Scenario!$B$12/12)-K298),"INSUFFICIENT FUNDS")))</f>
        <v/>
      </c>
      <c r="M298" s="6" t="str">
        <f>IF(H298&gt;Scenario!$B$11,"",IF(H$2&lt;&gt;"Ready",H$2,IF(ISNUMBER(L298),M297+K298,"INSUFFICIENT FUNDS")))</f>
        <v/>
      </c>
      <c r="N298" t="str">
        <f>IF(H298&gt;Scenario!$B$11,"",IF(H$2&lt;&gt;"Ready",H$2,IF(ISNUMBER(L298),"OK","INSUFFICIENT FUNDS")))</f>
        <v/>
      </c>
      <c r="O298">
        <v>294</v>
      </c>
      <c r="P298" s="6" t="str">
        <f>IF(O298&gt;Scenario!$B$11,"",IF(O$2&lt;&gt;"Ready",O$2,IF(U297="OK",S297,"INSUFFICIENT FUNDS")))</f>
        <v/>
      </c>
      <c r="Q298" s="6" t="str">
        <f>IF(O298&gt;Scenario!$B$11,"",IF(O$2&lt;&gt;"Ready",O$2,IF(ISNUMBER(P298),IF(AND(O298&gt;=Scenario!$B$10,MOD(O298-Scenario!$B$10,Scenario!$B$18)=0),Scenario!$B$8,0),"INSUFFICIENT FUNDS")))</f>
        <v/>
      </c>
      <c r="R298" s="6" t="str">
        <f>IF(O298&gt;Scenario!$B$11,"",IF(O$2&lt;&gt;"Ready",O$2,IF(ISNUMBER(P298),(P298+Q298)*(0+N('Option A'!$E$15)+IF(Scenario!$B$13="Gross",N('Option A'!$E$16),0))/12+((N('Option A'!$E$12)+N('Option A'!$E$13))/12+IF(AND(O298&gt;=Scenario!$B$10,MOD(O298-Scenario!$B$10,Scenario!$B$18)=0),N('Option A'!$E$17)*N('Option A'!$E$18)+N('Option A'!$E$20),0)+IF(O298=1,N('Option A'!$E$17)*N('Option A'!$E$19)+N('Option A'!$E$21),0)+IF(O298=Scenario!$B$11,N('Option A'!$E$22),0)),"INSUFFICIENT FUNDS")))</f>
        <v/>
      </c>
      <c r="S298" s="6" t="str">
        <f>IF(O298&gt;Scenario!$B$11,"",IF(O$2&lt;&gt;"Ready",O$2,IF(ISNUMBER(P298),IF((P298+Q298)*(1+Scenario!$B$12/12)-R298&lt;0,"INSUFFICIENT FUNDS",(P298+Q298)*(1+Scenario!$B$12/12)-R298),"INSUFFICIENT FUNDS")))</f>
        <v/>
      </c>
      <c r="T298" s="6" t="str">
        <f>IF(O298&gt;Scenario!$B$11,"",IF(O$2&lt;&gt;"Ready",O$2,IF(ISNUMBER(S298),T297+R298,"INSUFFICIENT FUNDS")))</f>
        <v/>
      </c>
      <c r="U298" t="str">
        <f>IF(O298&gt;Scenario!$B$11,"",IF(O$2&lt;&gt;"Ready",O$2,IF(ISNUMBER(S298),"OK","INSUFFICIENT FUNDS")))</f>
        <v/>
      </c>
      <c r="V298">
        <v>294</v>
      </c>
      <c r="W298" s="6" t="str">
        <f>IF(V298&gt;Scenario!$B$11,"",IF(V$2&lt;&gt;"Ready",V$2,IF(AB297="OK",Z297,"INSUFFICIENT FUNDS")))</f>
        <v/>
      </c>
      <c r="X298" s="6" t="str">
        <f>IF(V298&gt;Scenario!$B$11,"",IF(V$2&lt;&gt;"Ready",V$2,IF(ISNUMBER(W298),IF(AND(V298&gt;=Scenario!$B$10,MOD(V298-Scenario!$B$10,Scenario!$B$18)=0),Scenario!$B$8,0),"INSUFFICIENT FUNDS")))</f>
        <v/>
      </c>
      <c r="Y298" s="6" t="str">
        <f>IF(V298&gt;Scenario!$B$11,"",IF(V$2&lt;&gt;"Ready",V$2,IF(ISNUMBER(W298),(W298+X298)*(N('Option A'!$E$14)+N('Option A'!$E$15)+IF(Scenario!$B$13="Gross",N('Option A'!$E$16),0))/12+((N('Option A'!$E$12)+N('Option A'!$E$13))/12+IF(AND(V298&gt;=Scenario!$B$10,MOD(V298-Scenario!$B$10,Scenario!$B$18)=0),0*0+0,0)+IF(V298=1,0*0+0,0)+IF(V298=Scenario!$B$11,0,0)),"INSUFFICIENT FUNDS")))</f>
        <v/>
      </c>
      <c r="Z298" s="6" t="str">
        <f>IF(V298&gt;Scenario!$B$11,"",IF(V$2&lt;&gt;"Ready",V$2,IF(ISNUMBER(W298),IF((W298+X298)*(1+Scenario!$B$12/12)-Y298&lt;0,"INSUFFICIENT FUNDS",(W298+X298)*(1+Scenario!$B$12/12)-Y298),"INSUFFICIENT FUNDS")))</f>
        <v/>
      </c>
      <c r="AA298" s="6" t="str">
        <f>IF(V298&gt;Scenario!$B$11,"",IF(V$2&lt;&gt;"Ready",V$2,IF(ISNUMBER(Z298),AA297+Y298,"INSUFFICIENT FUNDS")))</f>
        <v/>
      </c>
      <c r="AB298" t="str">
        <f>IF(V298&gt;Scenario!$B$11,"",IF(V$2&lt;&gt;"Ready",V$2,IF(ISNUMBER(Z298),"OK","INSUFFICIENT FUNDS")))</f>
        <v/>
      </c>
      <c r="AC298">
        <v>294</v>
      </c>
      <c r="AD298" s="6" t="str">
        <f>IF(AC298&gt;Scenario!$B$11,"",IF(AC$2&lt;&gt;"Ready",AC$2,IF(AI297="OK",AG297,"INSUFFICIENT FUNDS")))</f>
        <v/>
      </c>
      <c r="AE298" s="6" t="str">
        <f>IF(AC298&gt;Scenario!$B$11,"",IF(AC$2&lt;&gt;"Ready",AC$2,IF(ISNUMBER(AD298),IF(AND(AC298&gt;=Scenario!$B$10,MOD(AC298-Scenario!$B$10,Scenario!$B$18)=0),Scenario!$B$8,0),"INSUFFICIENT FUNDS")))</f>
        <v/>
      </c>
      <c r="AF298" s="6" t="str">
        <f>IF(AC298&gt;Scenario!$B$11,"",IF(AC$2&lt;&gt;"Ready",AC$2,IF(ISNUMBER(AD298),(AD298+AE298)*(N('Option A'!$E$14)+N('Option A'!$E$15)+IF(Scenario!$B$13="Gross",0,0))/12+((N('Option A'!$E$12)+N('Option A'!$E$13))/12+IF(AND(AC298&gt;=Scenario!$B$10,MOD(AC298-Scenario!$B$10,Scenario!$B$18)=0),N('Option A'!$E$17)*N('Option A'!$E$18)+N('Option A'!$E$20),0)+IF(AC298=1,N('Option A'!$E$17)*N('Option A'!$E$19)+N('Option A'!$E$21),0)+IF(AC298=Scenario!$B$11,N('Option A'!$E$22),0)),"INSUFFICIENT FUNDS")))</f>
        <v/>
      </c>
      <c r="AG298" s="6" t="str">
        <f>IF(AC298&gt;Scenario!$B$11,"",IF(AC$2&lt;&gt;"Ready",AC$2,IF(ISNUMBER(AD298),IF((AD298+AE298)*(1+Scenario!$B$12/12)-AF298&lt;0,"INSUFFICIENT FUNDS",(AD298+AE298)*(1+Scenario!$B$12/12)-AF298),"INSUFFICIENT FUNDS")))</f>
        <v/>
      </c>
      <c r="AH298" s="6" t="str">
        <f>IF(AC298&gt;Scenario!$B$11,"",IF(AC$2&lt;&gt;"Ready",AC$2,IF(ISNUMBER(AG298),AH297+AF298,"INSUFFICIENT FUNDS")))</f>
        <v/>
      </c>
      <c r="AI298" t="str">
        <f>IF(AC298&gt;Scenario!$B$11,"",IF(AC$2&lt;&gt;"Ready",AC$2,IF(ISNUMBER(AG298),"OK","INSUFFICIENT FUNDS")))</f>
        <v/>
      </c>
      <c r="AJ298">
        <v>294</v>
      </c>
      <c r="AK298" s="6" t="str">
        <f>IF(AJ298&gt;Scenario!$B$11,"",IF(AJ$2&lt;&gt;"Ready",AJ$2,IF(AP297="OK",AN297,"INSUFFICIENT FUNDS")))</f>
        <v/>
      </c>
      <c r="AL298" s="6" t="str">
        <f>IF(AJ298&gt;Scenario!$B$11,"",IF(AJ$2&lt;&gt;"Ready",AJ$2,IF(ISNUMBER(AK298),IF(AND(AJ298&gt;=Scenario!$B$10,MOD(AJ298-Scenario!$B$10,Scenario!$B$18)=0),Scenario!$B$8,0),"INSUFFICIENT FUNDS")))</f>
        <v/>
      </c>
      <c r="AM298" s="6" t="str">
        <f>IF(AJ298&gt;Scenario!$B$11,"",IF(AJ$2&lt;&gt;"Ready",AJ$2,IF(ISNUMBER(AK298),(AK298+AL298)*(0+0+IF(Scenario!$B$13="Gross",0,0))/12+((0+0)/12+IF(AND(AJ298&gt;=Scenario!$B$10,MOD(AJ298-Scenario!$B$10,Scenario!$B$18)=0),0*0+0,0)+IF(AJ298=1,0*0+0,0)+IF(AJ298=Scenario!$B$11,0,0)),"INSUFFICIENT FUNDS")))</f>
        <v/>
      </c>
      <c r="AN298" s="6" t="str">
        <f>IF(AJ298&gt;Scenario!$B$11,"",IF(AJ$2&lt;&gt;"Ready",AJ$2,IF(ISNUMBER(AK298),IF((AK298+AL298)*(1+Scenario!$B$12/12)-AM298&lt;0,"INSUFFICIENT FUNDS",(AK298+AL298)*(1+Scenario!$B$12/12)-AM298),"INSUFFICIENT FUNDS")))</f>
        <v/>
      </c>
      <c r="AO298" s="6" t="str">
        <f>IF(AJ298&gt;Scenario!$B$11,"",IF(AJ$2&lt;&gt;"Ready",AJ$2,IF(ISNUMBER(AN298),AO297+AM298,"INSUFFICIENT FUNDS")))</f>
        <v/>
      </c>
      <c r="AP298" t="str">
        <f>IF(AJ298&gt;Scenario!$B$11,"",IF(AJ$2&lt;&gt;"Ready",AJ$2,IF(ISNUMBER(AN298),"OK","INSUFFICIENT FUNDS")))</f>
        <v/>
      </c>
    </row>
    <row r="299" spans="1:42" ht="32.1" customHeight="1" x14ac:dyDescent="0.2">
      <c r="A299">
        <v>295</v>
      </c>
      <c r="B299" s="6" t="str">
        <f>IF(A299&gt;Scenario!$B$11,"",IF(A$2&lt;&gt;"Ready",A$2,IF(G298="OK",E298,"INSUFFICIENT FUNDS")))</f>
        <v/>
      </c>
      <c r="C299" s="6" t="str">
        <f>IF(A299&gt;Scenario!$B$11,"",IF(A$2&lt;&gt;"Ready",A$2,IF(ISNUMBER(B299),IF(AND(A299&gt;=Scenario!$B$10,MOD(A299-Scenario!$B$10,Scenario!$B$18)=0),Scenario!$B$8,0),"INSUFFICIENT FUNDS")))</f>
        <v/>
      </c>
      <c r="D299" s="6" t="str">
        <f>IF(A299&gt;Scenario!$B$11,"",IF(A$2&lt;&gt;"Ready",A$2,IF(ISNUMBER(B299),(B299+C299)*(N('Option A'!$E$14)+N('Option A'!$E$15)+IF(Scenario!$B$13="Gross",N('Option A'!$E$16),0))/12+((N('Option A'!$E$12)+N('Option A'!$E$13))/12+IF(AND(A299&gt;=Scenario!$B$10,MOD(A299-Scenario!$B$10,Scenario!$B$18)=0),N('Option A'!$E$17)*N('Option A'!$E$18)+N('Option A'!$E$20),0)+IF(A299=1,N('Option A'!$E$17)*N('Option A'!$E$19)+N('Option A'!$E$21),0)+IF(A299=Scenario!$B$11,N('Option A'!$E$22),0)),"INSUFFICIENT FUNDS")))</f>
        <v/>
      </c>
      <c r="E299" s="6" t="str">
        <f>IF(A299&gt;Scenario!$B$11,"",IF(A$2&lt;&gt;"Ready",A$2,IF(ISNUMBER(B299),IF((B299+C299)*(1+Scenario!$B$12/12)-D299&lt;0,"INSUFFICIENT FUNDS",(B299+C299)*(1+Scenario!$B$12/12)-D299),"INSUFFICIENT FUNDS")))</f>
        <v/>
      </c>
      <c r="F299" s="6" t="str">
        <f>IF(A299&gt;Scenario!$B$11,"",IF(A$2&lt;&gt;"Ready",A$2,IF(ISNUMBER(E299),F298+D299,"INSUFFICIENT FUNDS")))</f>
        <v/>
      </c>
      <c r="G299" t="str">
        <f>IF(A299&gt;Scenario!$B$11,"",IF(A$2&lt;&gt;"Ready",A$2,IF(ISNUMBER(E299),"OK","INSUFFICIENT FUNDS")))</f>
        <v/>
      </c>
      <c r="H299">
        <v>295</v>
      </c>
      <c r="I299" s="6" t="str">
        <f>IF(H299&gt;Scenario!$B$11,"",IF(H$2&lt;&gt;"Ready",H$2,IF(N298="OK",L298,"INSUFFICIENT FUNDS")))</f>
        <v/>
      </c>
      <c r="J299" s="6" t="str">
        <f>IF(H299&gt;Scenario!$B$11,"",IF(H$2&lt;&gt;"Ready",H$2,IF(ISNUMBER(I299),IF(AND(H299&gt;=Scenario!$B$10,MOD(H299-Scenario!$B$10,Scenario!$B$18)=0),Scenario!$B$8,0),"INSUFFICIENT FUNDS")))</f>
        <v/>
      </c>
      <c r="K299" s="6" t="str">
        <f>IF(H299&gt;Scenario!$B$11,"",IF(H$2&lt;&gt;"Ready",H$2,IF(ISNUMBER(I299),(I299+J299)*(N('Option A'!$E$14)+N('Option A'!$E$15)+IF(Scenario!$B$13="Gross",N('Option A'!$E$16),0))/12+((0+0)/12+IF(AND(H299&gt;=Scenario!$B$10,MOD(H299-Scenario!$B$10,Scenario!$B$18)=0),N('Option A'!$E$17)*N('Option A'!$E$18)+N('Option A'!$E$20),0)+IF(H299=1,N('Option A'!$E$17)*N('Option A'!$E$19)+N('Option A'!$E$21),0)+IF(H299=Scenario!$B$11,N('Option A'!$E$22),0)),"INSUFFICIENT FUNDS")))</f>
        <v/>
      </c>
      <c r="L299" s="6" t="str">
        <f>IF(H299&gt;Scenario!$B$11,"",IF(H$2&lt;&gt;"Ready",H$2,IF(ISNUMBER(I299),IF((I299+J299)*(1+Scenario!$B$12/12)-K299&lt;0,"INSUFFICIENT FUNDS",(I299+J299)*(1+Scenario!$B$12/12)-K299),"INSUFFICIENT FUNDS")))</f>
        <v/>
      </c>
      <c r="M299" s="6" t="str">
        <f>IF(H299&gt;Scenario!$B$11,"",IF(H$2&lt;&gt;"Ready",H$2,IF(ISNUMBER(L299),M298+K299,"INSUFFICIENT FUNDS")))</f>
        <v/>
      </c>
      <c r="N299" t="str">
        <f>IF(H299&gt;Scenario!$B$11,"",IF(H$2&lt;&gt;"Ready",H$2,IF(ISNUMBER(L299),"OK","INSUFFICIENT FUNDS")))</f>
        <v/>
      </c>
      <c r="O299">
        <v>295</v>
      </c>
      <c r="P299" s="6" t="str">
        <f>IF(O299&gt;Scenario!$B$11,"",IF(O$2&lt;&gt;"Ready",O$2,IF(U298="OK",S298,"INSUFFICIENT FUNDS")))</f>
        <v/>
      </c>
      <c r="Q299" s="6" t="str">
        <f>IF(O299&gt;Scenario!$B$11,"",IF(O$2&lt;&gt;"Ready",O$2,IF(ISNUMBER(P299),IF(AND(O299&gt;=Scenario!$B$10,MOD(O299-Scenario!$B$10,Scenario!$B$18)=0),Scenario!$B$8,0),"INSUFFICIENT FUNDS")))</f>
        <v/>
      </c>
      <c r="R299" s="6" t="str">
        <f>IF(O299&gt;Scenario!$B$11,"",IF(O$2&lt;&gt;"Ready",O$2,IF(ISNUMBER(P299),(P299+Q299)*(0+N('Option A'!$E$15)+IF(Scenario!$B$13="Gross",N('Option A'!$E$16),0))/12+((N('Option A'!$E$12)+N('Option A'!$E$13))/12+IF(AND(O299&gt;=Scenario!$B$10,MOD(O299-Scenario!$B$10,Scenario!$B$18)=0),N('Option A'!$E$17)*N('Option A'!$E$18)+N('Option A'!$E$20),0)+IF(O299=1,N('Option A'!$E$17)*N('Option A'!$E$19)+N('Option A'!$E$21),0)+IF(O299=Scenario!$B$11,N('Option A'!$E$22),0)),"INSUFFICIENT FUNDS")))</f>
        <v/>
      </c>
      <c r="S299" s="6" t="str">
        <f>IF(O299&gt;Scenario!$B$11,"",IF(O$2&lt;&gt;"Ready",O$2,IF(ISNUMBER(P299),IF((P299+Q299)*(1+Scenario!$B$12/12)-R299&lt;0,"INSUFFICIENT FUNDS",(P299+Q299)*(1+Scenario!$B$12/12)-R299),"INSUFFICIENT FUNDS")))</f>
        <v/>
      </c>
      <c r="T299" s="6" t="str">
        <f>IF(O299&gt;Scenario!$B$11,"",IF(O$2&lt;&gt;"Ready",O$2,IF(ISNUMBER(S299),T298+R299,"INSUFFICIENT FUNDS")))</f>
        <v/>
      </c>
      <c r="U299" t="str">
        <f>IF(O299&gt;Scenario!$B$11,"",IF(O$2&lt;&gt;"Ready",O$2,IF(ISNUMBER(S299),"OK","INSUFFICIENT FUNDS")))</f>
        <v/>
      </c>
      <c r="V299">
        <v>295</v>
      </c>
      <c r="W299" s="6" t="str">
        <f>IF(V299&gt;Scenario!$B$11,"",IF(V$2&lt;&gt;"Ready",V$2,IF(AB298="OK",Z298,"INSUFFICIENT FUNDS")))</f>
        <v/>
      </c>
      <c r="X299" s="6" t="str">
        <f>IF(V299&gt;Scenario!$B$11,"",IF(V$2&lt;&gt;"Ready",V$2,IF(ISNUMBER(W299),IF(AND(V299&gt;=Scenario!$B$10,MOD(V299-Scenario!$B$10,Scenario!$B$18)=0),Scenario!$B$8,0),"INSUFFICIENT FUNDS")))</f>
        <v/>
      </c>
      <c r="Y299" s="6" t="str">
        <f>IF(V299&gt;Scenario!$B$11,"",IF(V$2&lt;&gt;"Ready",V$2,IF(ISNUMBER(W299),(W299+X299)*(N('Option A'!$E$14)+N('Option A'!$E$15)+IF(Scenario!$B$13="Gross",N('Option A'!$E$16),0))/12+((N('Option A'!$E$12)+N('Option A'!$E$13))/12+IF(AND(V299&gt;=Scenario!$B$10,MOD(V299-Scenario!$B$10,Scenario!$B$18)=0),0*0+0,0)+IF(V299=1,0*0+0,0)+IF(V299=Scenario!$B$11,0,0)),"INSUFFICIENT FUNDS")))</f>
        <v/>
      </c>
      <c r="Z299" s="6" t="str">
        <f>IF(V299&gt;Scenario!$B$11,"",IF(V$2&lt;&gt;"Ready",V$2,IF(ISNUMBER(W299),IF((W299+X299)*(1+Scenario!$B$12/12)-Y299&lt;0,"INSUFFICIENT FUNDS",(W299+X299)*(1+Scenario!$B$12/12)-Y299),"INSUFFICIENT FUNDS")))</f>
        <v/>
      </c>
      <c r="AA299" s="6" t="str">
        <f>IF(V299&gt;Scenario!$B$11,"",IF(V$2&lt;&gt;"Ready",V$2,IF(ISNUMBER(Z299),AA298+Y299,"INSUFFICIENT FUNDS")))</f>
        <v/>
      </c>
      <c r="AB299" t="str">
        <f>IF(V299&gt;Scenario!$B$11,"",IF(V$2&lt;&gt;"Ready",V$2,IF(ISNUMBER(Z299),"OK","INSUFFICIENT FUNDS")))</f>
        <v/>
      </c>
      <c r="AC299">
        <v>295</v>
      </c>
      <c r="AD299" s="6" t="str">
        <f>IF(AC299&gt;Scenario!$B$11,"",IF(AC$2&lt;&gt;"Ready",AC$2,IF(AI298="OK",AG298,"INSUFFICIENT FUNDS")))</f>
        <v/>
      </c>
      <c r="AE299" s="6" t="str">
        <f>IF(AC299&gt;Scenario!$B$11,"",IF(AC$2&lt;&gt;"Ready",AC$2,IF(ISNUMBER(AD299),IF(AND(AC299&gt;=Scenario!$B$10,MOD(AC299-Scenario!$B$10,Scenario!$B$18)=0),Scenario!$B$8,0),"INSUFFICIENT FUNDS")))</f>
        <v/>
      </c>
      <c r="AF299" s="6" t="str">
        <f>IF(AC299&gt;Scenario!$B$11,"",IF(AC$2&lt;&gt;"Ready",AC$2,IF(ISNUMBER(AD299),(AD299+AE299)*(N('Option A'!$E$14)+N('Option A'!$E$15)+IF(Scenario!$B$13="Gross",0,0))/12+((N('Option A'!$E$12)+N('Option A'!$E$13))/12+IF(AND(AC299&gt;=Scenario!$B$10,MOD(AC299-Scenario!$B$10,Scenario!$B$18)=0),N('Option A'!$E$17)*N('Option A'!$E$18)+N('Option A'!$E$20),0)+IF(AC299=1,N('Option A'!$E$17)*N('Option A'!$E$19)+N('Option A'!$E$21),0)+IF(AC299=Scenario!$B$11,N('Option A'!$E$22),0)),"INSUFFICIENT FUNDS")))</f>
        <v/>
      </c>
      <c r="AG299" s="6" t="str">
        <f>IF(AC299&gt;Scenario!$B$11,"",IF(AC$2&lt;&gt;"Ready",AC$2,IF(ISNUMBER(AD299),IF((AD299+AE299)*(1+Scenario!$B$12/12)-AF299&lt;0,"INSUFFICIENT FUNDS",(AD299+AE299)*(1+Scenario!$B$12/12)-AF299),"INSUFFICIENT FUNDS")))</f>
        <v/>
      </c>
      <c r="AH299" s="6" t="str">
        <f>IF(AC299&gt;Scenario!$B$11,"",IF(AC$2&lt;&gt;"Ready",AC$2,IF(ISNUMBER(AG299),AH298+AF299,"INSUFFICIENT FUNDS")))</f>
        <v/>
      </c>
      <c r="AI299" t="str">
        <f>IF(AC299&gt;Scenario!$B$11,"",IF(AC$2&lt;&gt;"Ready",AC$2,IF(ISNUMBER(AG299),"OK","INSUFFICIENT FUNDS")))</f>
        <v/>
      </c>
      <c r="AJ299">
        <v>295</v>
      </c>
      <c r="AK299" s="6" t="str">
        <f>IF(AJ299&gt;Scenario!$B$11,"",IF(AJ$2&lt;&gt;"Ready",AJ$2,IF(AP298="OK",AN298,"INSUFFICIENT FUNDS")))</f>
        <v/>
      </c>
      <c r="AL299" s="6" t="str">
        <f>IF(AJ299&gt;Scenario!$B$11,"",IF(AJ$2&lt;&gt;"Ready",AJ$2,IF(ISNUMBER(AK299),IF(AND(AJ299&gt;=Scenario!$B$10,MOD(AJ299-Scenario!$B$10,Scenario!$B$18)=0),Scenario!$B$8,0),"INSUFFICIENT FUNDS")))</f>
        <v/>
      </c>
      <c r="AM299" s="6" t="str">
        <f>IF(AJ299&gt;Scenario!$B$11,"",IF(AJ$2&lt;&gt;"Ready",AJ$2,IF(ISNUMBER(AK299),(AK299+AL299)*(0+0+IF(Scenario!$B$13="Gross",0,0))/12+((0+0)/12+IF(AND(AJ299&gt;=Scenario!$B$10,MOD(AJ299-Scenario!$B$10,Scenario!$B$18)=0),0*0+0,0)+IF(AJ299=1,0*0+0,0)+IF(AJ299=Scenario!$B$11,0,0)),"INSUFFICIENT FUNDS")))</f>
        <v/>
      </c>
      <c r="AN299" s="6" t="str">
        <f>IF(AJ299&gt;Scenario!$B$11,"",IF(AJ$2&lt;&gt;"Ready",AJ$2,IF(ISNUMBER(AK299),IF((AK299+AL299)*(1+Scenario!$B$12/12)-AM299&lt;0,"INSUFFICIENT FUNDS",(AK299+AL299)*(1+Scenario!$B$12/12)-AM299),"INSUFFICIENT FUNDS")))</f>
        <v/>
      </c>
      <c r="AO299" s="6" t="str">
        <f>IF(AJ299&gt;Scenario!$B$11,"",IF(AJ$2&lt;&gt;"Ready",AJ$2,IF(ISNUMBER(AN299),AO298+AM299,"INSUFFICIENT FUNDS")))</f>
        <v/>
      </c>
      <c r="AP299" t="str">
        <f>IF(AJ299&gt;Scenario!$B$11,"",IF(AJ$2&lt;&gt;"Ready",AJ$2,IF(ISNUMBER(AN299),"OK","INSUFFICIENT FUNDS")))</f>
        <v/>
      </c>
    </row>
    <row r="300" spans="1:42" ht="32.1" customHeight="1" x14ac:dyDescent="0.2">
      <c r="A300">
        <v>296</v>
      </c>
      <c r="B300" s="6" t="str">
        <f>IF(A300&gt;Scenario!$B$11,"",IF(A$2&lt;&gt;"Ready",A$2,IF(G299="OK",E299,"INSUFFICIENT FUNDS")))</f>
        <v/>
      </c>
      <c r="C300" s="6" t="str">
        <f>IF(A300&gt;Scenario!$B$11,"",IF(A$2&lt;&gt;"Ready",A$2,IF(ISNUMBER(B300),IF(AND(A300&gt;=Scenario!$B$10,MOD(A300-Scenario!$B$10,Scenario!$B$18)=0),Scenario!$B$8,0),"INSUFFICIENT FUNDS")))</f>
        <v/>
      </c>
      <c r="D300" s="6" t="str">
        <f>IF(A300&gt;Scenario!$B$11,"",IF(A$2&lt;&gt;"Ready",A$2,IF(ISNUMBER(B300),(B300+C300)*(N('Option A'!$E$14)+N('Option A'!$E$15)+IF(Scenario!$B$13="Gross",N('Option A'!$E$16),0))/12+((N('Option A'!$E$12)+N('Option A'!$E$13))/12+IF(AND(A300&gt;=Scenario!$B$10,MOD(A300-Scenario!$B$10,Scenario!$B$18)=0),N('Option A'!$E$17)*N('Option A'!$E$18)+N('Option A'!$E$20),0)+IF(A300=1,N('Option A'!$E$17)*N('Option A'!$E$19)+N('Option A'!$E$21),0)+IF(A300=Scenario!$B$11,N('Option A'!$E$22),0)),"INSUFFICIENT FUNDS")))</f>
        <v/>
      </c>
      <c r="E300" s="6" t="str">
        <f>IF(A300&gt;Scenario!$B$11,"",IF(A$2&lt;&gt;"Ready",A$2,IF(ISNUMBER(B300),IF((B300+C300)*(1+Scenario!$B$12/12)-D300&lt;0,"INSUFFICIENT FUNDS",(B300+C300)*(1+Scenario!$B$12/12)-D300),"INSUFFICIENT FUNDS")))</f>
        <v/>
      </c>
      <c r="F300" s="6" t="str">
        <f>IF(A300&gt;Scenario!$B$11,"",IF(A$2&lt;&gt;"Ready",A$2,IF(ISNUMBER(E300),F299+D300,"INSUFFICIENT FUNDS")))</f>
        <v/>
      </c>
      <c r="G300" t="str">
        <f>IF(A300&gt;Scenario!$B$11,"",IF(A$2&lt;&gt;"Ready",A$2,IF(ISNUMBER(E300),"OK","INSUFFICIENT FUNDS")))</f>
        <v/>
      </c>
      <c r="H300">
        <v>296</v>
      </c>
      <c r="I300" s="6" t="str">
        <f>IF(H300&gt;Scenario!$B$11,"",IF(H$2&lt;&gt;"Ready",H$2,IF(N299="OK",L299,"INSUFFICIENT FUNDS")))</f>
        <v/>
      </c>
      <c r="J300" s="6" t="str">
        <f>IF(H300&gt;Scenario!$B$11,"",IF(H$2&lt;&gt;"Ready",H$2,IF(ISNUMBER(I300),IF(AND(H300&gt;=Scenario!$B$10,MOD(H300-Scenario!$B$10,Scenario!$B$18)=0),Scenario!$B$8,0),"INSUFFICIENT FUNDS")))</f>
        <v/>
      </c>
      <c r="K300" s="6" t="str">
        <f>IF(H300&gt;Scenario!$B$11,"",IF(H$2&lt;&gt;"Ready",H$2,IF(ISNUMBER(I300),(I300+J300)*(N('Option A'!$E$14)+N('Option A'!$E$15)+IF(Scenario!$B$13="Gross",N('Option A'!$E$16),0))/12+((0+0)/12+IF(AND(H300&gt;=Scenario!$B$10,MOD(H300-Scenario!$B$10,Scenario!$B$18)=0),N('Option A'!$E$17)*N('Option A'!$E$18)+N('Option A'!$E$20),0)+IF(H300=1,N('Option A'!$E$17)*N('Option A'!$E$19)+N('Option A'!$E$21),0)+IF(H300=Scenario!$B$11,N('Option A'!$E$22),0)),"INSUFFICIENT FUNDS")))</f>
        <v/>
      </c>
      <c r="L300" s="6" t="str">
        <f>IF(H300&gt;Scenario!$B$11,"",IF(H$2&lt;&gt;"Ready",H$2,IF(ISNUMBER(I300),IF((I300+J300)*(1+Scenario!$B$12/12)-K300&lt;0,"INSUFFICIENT FUNDS",(I300+J300)*(1+Scenario!$B$12/12)-K300),"INSUFFICIENT FUNDS")))</f>
        <v/>
      </c>
      <c r="M300" s="6" t="str">
        <f>IF(H300&gt;Scenario!$B$11,"",IF(H$2&lt;&gt;"Ready",H$2,IF(ISNUMBER(L300),M299+K300,"INSUFFICIENT FUNDS")))</f>
        <v/>
      </c>
      <c r="N300" t="str">
        <f>IF(H300&gt;Scenario!$B$11,"",IF(H$2&lt;&gt;"Ready",H$2,IF(ISNUMBER(L300),"OK","INSUFFICIENT FUNDS")))</f>
        <v/>
      </c>
      <c r="O300">
        <v>296</v>
      </c>
      <c r="P300" s="6" t="str">
        <f>IF(O300&gt;Scenario!$B$11,"",IF(O$2&lt;&gt;"Ready",O$2,IF(U299="OK",S299,"INSUFFICIENT FUNDS")))</f>
        <v/>
      </c>
      <c r="Q300" s="6" t="str">
        <f>IF(O300&gt;Scenario!$B$11,"",IF(O$2&lt;&gt;"Ready",O$2,IF(ISNUMBER(P300),IF(AND(O300&gt;=Scenario!$B$10,MOD(O300-Scenario!$B$10,Scenario!$B$18)=0),Scenario!$B$8,0),"INSUFFICIENT FUNDS")))</f>
        <v/>
      </c>
      <c r="R300" s="6" t="str">
        <f>IF(O300&gt;Scenario!$B$11,"",IF(O$2&lt;&gt;"Ready",O$2,IF(ISNUMBER(P300),(P300+Q300)*(0+N('Option A'!$E$15)+IF(Scenario!$B$13="Gross",N('Option A'!$E$16),0))/12+((N('Option A'!$E$12)+N('Option A'!$E$13))/12+IF(AND(O300&gt;=Scenario!$B$10,MOD(O300-Scenario!$B$10,Scenario!$B$18)=0),N('Option A'!$E$17)*N('Option A'!$E$18)+N('Option A'!$E$20),0)+IF(O300=1,N('Option A'!$E$17)*N('Option A'!$E$19)+N('Option A'!$E$21),0)+IF(O300=Scenario!$B$11,N('Option A'!$E$22),0)),"INSUFFICIENT FUNDS")))</f>
        <v/>
      </c>
      <c r="S300" s="6" t="str">
        <f>IF(O300&gt;Scenario!$B$11,"",IF(O$2&lt;&gt;"Ready",O$2,IF(ISNUMBER(P300),IF((P300+Q300)*(1+Scenario!$B$12/12)-R300&lt;0,"INSUFFICIENT FUNDS",(P300+Q300)*(1+Scenario!$B$12/12)-R300),"INSUFFICIENT FUNDS")))</f>
        <v/>
      </c>
      <c r="T300" s="6" t="str">
        <f>IF(O300&gt;Scenario!$B$11,"",IF(O$2&lt;&gt;"Ready",O$2,IF(ISNUMBER(S300),T299+R300,"INSUFFICIENT FUNDS")))</f>
        <v/>
      </c>
      <c r="U300" t="str">
        <f>IF(O300&gt;Scenario!$B$11,"",IF(O$2&lt;&gt;"Ready",O$2,IF(ISNUMBER(S300),"OK","INSUFFICIENT FUNDS")))</f>
        <v/>
      </c>
      <c r="V300">
        <v>296</v>
      </c>
      <c r="W300" s="6" t="str">
        <f>IF(V300&gt;Scenario!$B$11,"",IF(V$2&lt;&gt;"Ready",V$2,IF(AB299="OK",Z299,"INSUFFICIENT FUNDS")))</f>
        <v/>
      </c>
      <c r="X300" s="6" t="str">
        <f>IF(V300&gt;Scenario!$B$11,"",IF(V$2&lt;&gt;"Ready",V$2,IF(ISNUMBER(W300),IF(AND(V300&gt;=Scenario!$B$10,MOD(V300-Scenario!$B$10,Scenario!$B$18)=0),Scenario!$B$8,0),"INSUFFICIENT FUNDS")))</f>
        <v/>
      </c>
      <c r="Y300" s="6" t="str">
        <f>IF(V300&gt;Scenario!$B$11,"",IF(V$2&lt;&gt;"Ready",V$2,IF(ISNUMBER(W300),(W300+X300)*(N('Option A'!$E$14)+N('Option A'!$E$15)+IF(Scenario!$B$13="Gross",N('Option A'!$E$16),0))/12+((N('Option A'!$E$12)+N('Option A'!$E$13))/12+IF(AND(V300&gt;=Scenario!$B$10,MOD(V300-Scenario!$B$10,Scenario!$B$18)=0),0*0+0,0)+IF(V300=1,0*0+0,0)+IF(V300=Scenario!$B$11,0,0)),"INSUFFICIENT FUNDS")))</f>
        <v/>
      </c>
      <c r="Z300" s="6" t="str">
        <f>IF(V300&gt;Scenario!$B$11,"",IF(V$2&lt;&gt;"Ready",V$2,IF(ISNUMBER(W300),IF((W300+X300)*(1+Scenario!$B$12/12)-Y300&lt;0,"INSUFFICIENT FUNDS",(W300+X300)*(1+Scenario!$B$12/12)-Y300),"INSUFFICIENT FUNDS")))</f>
        <v/>
      </c>
      <c r="AA300" s="6" t="str">
        <f>IF(V300&gt;Scenario!$B$11,"",IF(V$2&lt;&gt;"Ready",V$2,IF(ISNUMBER(Z300),AA299+Y300,"INSUFFICIENT FUNDS")))</f>
        <v/>
      </c>
      <c r="AB300" t="str">
        <f>IF(V300&gt;Scenario!$B$11,"",IF(V$2&lt;&gt;"Ready",V$2,IF(ISNUMBER(Z300),"OK","INSUFFICIENT FUNDS")))</f>
        <v/>
      </c>
      <c r="AC300">
        <v>296</v>
      </c>
      <c r="AD300" s="6" t="str">
        <f>IF(AC300&gt;Scenario!$B$11,"",IF(AC$2&lt;&gt;"Ready",AC$2,IF(AI299="OK",AG299,"INSUFFICIENT FUNDS")))</f>
        <v/>
      </c>
      <c r="AE300" s="6" t="str">
        <f>IF(AC300&gt;Scenario!$B$11,"",IF(AC$2&lt;&gt;"Ready",AC$2,IF(ISNUMBER(AD300),IF(AND(AC300&gt;=Scenario!$B$10,MOD(AC300-Scenario!$B$10,Scenario!$B$18)=0),Scenario!$B$8,0),"INSUFFICIENT FUNDS")))</f>
        <v/>
      </c>
      <c r="AF300" s="6" t="str">
        <f>IF(AC300&gt;Scenario!$B$11,"",IF(AC$2&lt;&gt;"Ready",AC$2,IF(ISNUMBER(AD300),(AD300+AE300)*(N('Option A'!$E$14)+N('Option A'!$E$15)+IF(Scenario!$B$13="Gross",0,0))/12+((N('Option A'!$E$12)+N('Option A'!$E$13))/12+IF(AND(AC300&gt;=Scenario!$B$10,MOD(AC300-Scenario!$B$10,Scenario!$B$18)=0),N('Option A'!$E$17)*N('Option A'!$E$18)+N('Option A'!$E$20),0)+IF(AC300=1,N('Option A'!$E$17)*N('Option A'!$E$19)+N('Option A'!$E$21),0)+IF(AC300=Scenario!$B$11,N('Option A'!$E$22),0)),"INSUFFICIENT FUNDS")))</f>
        <v/>
      </c>
      <c r="AG300" s="6" t="str">
        <f>IF(AC300&gt;Scenario!$B$11,"",IF(AC$2&lt;&gt;"Ready",AC$2,IF(ISNUMBER(AD300),IF((AD300+AE300)*(1+Scenario!$B$12/12)-AF300&lt;0,"INSUFFICIENT FUNDS",(AD300+AE300)*(1+Scenario!$B$12/12)-AF300),"INSUFFICIENT FUNDS")))</f>
        <v/>
      </c>
      <c r="AH300" s="6" t="str">
        <f>IF(AC300&gt;Scenario!$B$11,"",IF(AC$2&lt;&gt;"Ready",AC$2,IF(ISNUMBER(AG300),AH299+AF300,"INSUFFICIENT FUNDS")))</f>
        <v/>
      </c>
      <c r="AI300" t="str">
        <f>IF(AC300&gt;Scenario!$B$11,"",IF(AC$2&lt;&gt;"Ready",AC$2,IF(ISNUMBER(AG300),"OK","INSUFFICIENT FUNDS")))</f>
        <v/>
      </c>
      <c r="AJ300">
        <v>296</v>
      </c>
      <c r="AK300" s="6" t="str">
        <f>IF(AJ300&gt;Scenario!$B$11,"",IF(AJ$2&lt;&gt;"Ready",AJ$2,IF(AP299="OK",AN299,"INSUFFICIENT FUNDS")))</f>
        <v/>
      </c>
      <c r="AL300" s="6" t="str">
        <f>IF(AJ300&gt;Scenario!$B$11,"",IF(AJ$2&lt;&gt;"Ready",AJ$2,IF(ISNUMBER(AK300),IF(AND(AJ300&gt;=Scenario!$B$10,MOD(AJ300-Scenario!$B$10,Scenario!$B$18)=0),Scenario!$B$8,0),"INSUFFICIENT FUNDS")))</f>
        <v/>
      </c>
      <c r="AM300" s="6" t="str">
        <f>IF(AJ300&gt;Scenario!$B$11,"",IF(AJ$2&lt;&gt;"Ready",AJ$2,IF(ISNUMBER(AK300),(AK300+AL300)*(0+0+IF(Scenario!$B$13="Gross",0,0))/12+((0+0)/12+IF(AND(AJ300&gt;=Scenario!$B$10,MOD(AJ300-Scenario!$B$10,Scenario!$B$18)=0),0*0+0,0)+IF(AJ300=1,0*0+0,0)+IF(AJ300=Scenario!$B$11,0,0)),"INSUFFICIENT FUNDS")))</f>
        <v/>
      </c>
      <c r="AN300" s="6" t="str">
        <f>IF(AJ300&gt;Scenario!$B$11,"",IF(AJ$2&lt;&gt;"Ready",AJ$2,IF(ISNUMBER(AK300),IF((AK300+AL300)*(1+Scenario!$B$12/12)-AM300&lt;0,"INSUFFICIENT FUNDS",(AK300+AL300)*(1+Scenario!$B$12/12)-AM300),"INSUFFICIENT FUNDS")))</f>
        <v/>
      </c>
      <c r="AO300" s="6" t="str">
        <f>IF(AJ300&gt;Scenario!$B$11,"",IF(AJ$2&lt;&gt;"Ready",AJ$2,IF(ISNUMBER(AN300),AO299+AM300,"INSUFFICIENT FUNDS")))</f>
        <v/>
      </c>
      <c r="AP300" t="str">
        <f>IF(AJ300&gt;Scenario!$B$11,"",IF(AJ$2&lt;&gt;"Ready",AJ$2,IF(ISNUMBER(AN300),"OK","INSUFFICIENT FUNDS")))</f>
        <v/>
      </c>
    </row>
    <row r="301" spans="1:42" ht="32.1" customHeight="1" x14ac:dyDescent="0.2">
      <c r="A301">
        <v>297</v>
      </c>
      <c r="B301" s="6" t="str">
        <f>IF(A301&gt;Scenario!$B$11,"",IF(A$2&lt;&gt;"Ready",A$2,IF(G300="OK",E300,"INSUFFICIENT FUNDS")))</f>
        <v/>
      </c>
      <c r="C301" s="6" t="str">
        <f>IF(A301&gt;Scenario!$B$11,"",IF(A$2&lt;&gt;"Ready",A$2,IF(ISNUMBER(B301),IF(AND(A301&gt;=Scenario!$B$10,MOD(A301-Scenario!$B$10,Scenario!$B$18)=0),Scenario!$B$8,0),"INSUFFICIENT FUNDS")))</f>
        <v/>
      </c>
      <c r="D301" s="6" t="str">
        <f>IF(A301&gt;Scenario!$B$11,"",IF(A$2&lt;&gt;"Ready",A$2,IF(ISNUMBER(B301),(B301+C301)*(N('Option A'!$E$14)+N('Option A'!$E$15)+IF(Scenario!$B$13="Gross",N('Option A'!$E$16),0))/12+((N('Option A'!$E$12)+N('Option A'!$E$13))/12+IF(AND(A301&gt;=Scenario!$B$10,MOD(A301-Scenario!$B$10,Scenario!$B$18)=0),N('Option A'!$E$17)*N('Option A'!$E$18)+N('Option A'!$E$20),0)+IF(A301=1,N('Option A'!$E$17)*N('Option A'!$E$19)+N('Option A'!$E$21),0)+IF(A301=Scenario!$B$11,N('Option A'!$E$22),0)),"INSUFFICIENT FUNDS")))</f>
        <v/>
      </c>
      <c r="E301" s="6" t="str">
        <f>IF(A301&gt;Scenario!$B$11,"",IF(A$2&lt;&gt;"Ready",A$2,IF(ISNUMBER(B301),IF((B301+C301)*(1+Scenario!$B$12/12)-D301&lt;0,"INSUFFICIENT FUNDS",(B301+C301)*(1+Scenario!$B$12/12)-D301),"INSUFFICIENT FUNDS")))</f>
        <v/>
      </c>
      <c r="F301" s="6" t="str">
        <f>IF(A301&gt;Scenario!$B$11,"",IF(A$2&lt;&gt;"Ready",A$2,IF(ISNUMBER(E301),F300+D301,"INSUFFICIENT FUNDS")))</f>
        <v/>
      </c>
      <c r="G301" t="str">
        <f>IF(A301&gt;Scenario!$B$11,"",IF(A$2&lt;&gt;"Ready",A$2,IF(ISNUMBER(E301),"OK","INSUFFICIENT FUNDS")))</f>
        <v/>
      </c>
      <c r="H301">
        <v>297</v>
      </c>
      <c r="I301" s="6" t="str">
        <f>IF(H301&gt;Scenario!$B$11,"",IF(H$2&lt;&gt;"Ready",H$2,IF(N300="OK",L300,"INSUFFICIENT FUNDS")))</f>
        <v/>
      </c>
      <c r="J301" s="6" t="str">
        <f>IF(H301&gt;Scenario!$B$11,"",IF(H$2&lt;&gt;"Ready",H$2,IF(ISNUMBER(I301),IF(AND(H301&gt;=Scenario!$B$10,MOD(H301-Scenario!$B$10,Scenario!$B$18)=0),Scenario!$B$8,0),"INSUFFICIENT FUNDS")))</f>
        <v/>
      </c>
      <c r="K301" s="6" t="str">
        <f>IF(H301&gt;Scenario!$B$11,"",IF(H$2&lt;&gt;"Ready",H$2,IF(ISNUMBER(I301),(I301+J301)*(N('Option A'!$E$14)+N('Option A'!$E$15)+IF(Scenario!$B$13="Gross",N('Option A'!$E$16),0))/12+((0+0)/12+IF(AND(H301&gt;=Scenario!$B$10,MOD(H301-Scenario!$B$10,Scenario!$B$18)=0),N('Option A'!$E$17)*N('Option A'!$E$18)+N('Option A'!$E$20),0)+IF(H301=1,N('Option A'!$E$17)*N('Option A'!$E$19)+N('Option A'!$E$21),0)+IF(H301=Scenario!$B$11,N('Option A'!$E$22),0)),"INSUFFICIENT FUNDS")))</f>
        <v/>
      </c>
      <c r="L301" s="6" t="str">
        <f>IF(H301&gt;Scenario!$B$11,"",IF(H$2&lt;&gt;"Ready",H$2,IF(ISNUMBER(I301),IF((I301+J301)*(1+Scenario!$B$12/12)-K301&lt;0,"INSUFFICIENT FUNDS",(I301+J301)*(1+Scenario!$B$12/12)-K301),"INSUFFICIENT FUNDS")))</f>
        <v/>
      </c>
      <c r="M301" s="6" t="str">
        <f>IF(H301&gt;Scenario!$B$11,"",IF(H$2&lt;&gt;"Ready",H$2,IF(ISNUMBER(L301),M300+K301,"INSUFFICIENT FUNDS")))</f>
        <v/>
      </c>
      <c r="N301" t="str">
        <f>IF(H301&gt;Scenario!$B$11,"",IF(H$2&lt;&gt;"Ready",H$2,IF(ISNUMBER(L301),"OK","INSUFFICIENT FUNDS")))</f>
        <v/>
      </c>
      <c r="O301">
        <v>297</v>
      </c>
      <c r="P301" s="6" t="str">
        <f>IF(O301&gt;Scenario!$B$11,"",IF(O$2&lt;&gt;"Ready",O$2,IF(U300="OK",S300,"INSUFFICIENT FUNDS")))</f>
        <v/>
      </c>
      <c r="Q301" s="6" t="str">
        <f>IF(O301&gt;Scenario!$B$11,"",IF(O$2&lt;&gt;"Ready",O$2,IF(ISNUMBER(P301),IF(AND(O301&gt;=Scenario!$B$10,MOD(O301-Scenario!$B$10,Scenario!$B$18)=0),Scenario!$B$8,0),"INSUFFICIENT FUNDS")))</f>
        <v/>
      </c>
      <c r="R301" s="6" t="str">
        <f>IF(O301&gt;Scenario!$B$11,"",IF(O$2&lt;&gt;"Ready",O$2,IF(ISNUMBER(P301),(P301+Q301)*(0+N('Option A'!$E$15)+IF(Scenario!$B$13="Gross",N('Option A'!$E$16),0))/12+((N('Option A'!$E$12)+N('Option A'!$E$13))/12+IF(AND(O301&gt;=Scenario!$B$10,MOD(O301-Scenario!$B$10,Scenario!$B$18)=0),N('Option A'!$E$17)*N('Option A'!$E$18)+N('Option A'!$E$20),0)+IF(O301=1,N('Option A'!$E$17)*N('Option A'!$E$19)+N('Option A'!$E$21),0)+IF(O301=Scenario!$B$11,N('Option A'!$E$22),0)),"INSUFFICIENT FUNDS")))</f>
        <v/>
      </c>
      <c r="S301" s="6" t="str">
        <f>IF(O301&gt;Scenario!$B$11,"",IF(O$2&lt;&gt;"Ready",O$2,IF(ISNUMBER(P301),IF((P301+Q301)*(1+Scenario!$B$12/12)-R301&lt;0,"INSUFFICIENT FUNDS",(P301+Q301)*(1+Scenario!$B$12/12)-R301),"INSUFFICIENT FUNDS")))</f>
        <v/>
      </c>
      <c r="T301" s="6" t="str">
        <f>IF(O301&gt;Scenario!$B$11,"",IF(O$2&lt;&gt;"Ready",O$2,IF(ISNUMBER(S301),T300+R301,"INSUFFICIENT FUNDS")))</f>
        <v/>
      </c>
      <c r="U301" t="str">
        <f>IF(O301&gt;Scenario!$B$11,"",IF(O$2&lt;&gt;"Ready",O$2,IF(ISNUMBER(S301),"OK","INSUFFICIENT FUNDS")))</f>
        <v/>
      </c>
      <c r="V301">
        <v>297</v>
      </c>
      <c r="W301" s="6" t="str">
        <f>IF(V301&gt;Scenario!$B$11,"",IF(V$2&lt;&gt;"Ready",V$2,IF(AB300="OK",Z300,"INSUFFICIENT FUNDS")))</f>
        <v/>
      </c>
      <c r="X301" s="6" t="str">
        <f>IF(V301&gt;Scenario!$B$11,"",IF(V$2&lt;&gt;"Ready",V$2,IF(ISNUMBER(W301),IF(AND(V301&gt;=Scenario!$B$10,MOD(V301-Scenario!$B$10,Scenario!$B$18)=0),Scenario!$B$8,0),"INSUFFICIENT FUNDS")))</f>
        <v/>
      </c>
      <c r="Y301" s="6" t="str">
        <f>IF(V301&gt;Scenario!$B$11,"",IF(V$2&lt;&gt;"Ready",V$2,IF(ISNUMBER(W301),(W301+X301)*(N('Option A'!$E$14)+N('Option A'!$E$15)+IF(Scenario!$B$13="Gross",N('Option A'!$E$16),0))/12+((N('Option A'!$E$12)+N('Option A'!$E$13))/12+IF(AND(V301&gt;=Scenario!$B$10,MOD(V301-Scenario!$B$10,Scenario!$B$18)=0),0*0+0,0)+IF(V301=1,0*0+0,0)+IF(V301=Scenario!$B$11,0,0)),"INSUFFICIENT FUNDS")))</f>
        <v/>
      </c>
      <c r="Z301" s="6" t="str">
        <f>IF(V301&gt;Scenario!$B$11,"",IF(V$2&lt;&gt;"Ready",V$2,IF(ISNUMBER(W301),IF((W301+X301)*(1+Scenario!$B$12/12)-Y301&lt;0,"INSUFFICIENT FUNDS",(W301+X301)*(1+Scenario!$B$12/12)-Y301),"INSUFFICIENT FUNDS")))</f>
        <v/>
      </c>
      <c r="AA301" s="6" t="str">
        <f>IF(V301&gt;Scenario!$B$11,"",IF(V$2&lt;&gt;"Ready",V$2,IF(ISNUMBER(Z301),AA300+Y301,"INSUFFICIENT FUNDS")))</f>
        <v/>
      </c>
      <c r="AB301" t="str">
        <f>IF(V301&gt;Scenario!$B$11,"",IF(V$2&lt;&gt;"Ready",V$2,IF(ISNUMBER(Z301),"OK","INSUFFICIENT FUNDS")))</f>
        <v/>
      </c>
      <c r="AC301">
        <v>297</v>
      </c>
      <c r="AD301" s="6" t="str">
        <f>IF(AC301&gt;Scenario!$B$11,"",IF(AC$2&lt;&gt;"Ready",AC$2,IF(AI300="OK",AG300,"INSUFFICIENT FUNDS")))</f>
        <v/>
      </c>
      <c r="AE301" s="6" t="str">
        <f>IF(AC301&gt;Scenario!$B$11,"",IF(AC$2&lt;&gt;"Ready",AC$2,IF(ISNUMBER(AD301),IF(AND(AC301&gt;=Scenario!$B$10,MOD(AC301-Scenario!$B$10,Scenario!$B$18)=0),Scenario!$B$8,0),"INSUFFICIENT FUNDS")))</f>
        <v/>
      </c>
      <c r="AF301" s="6" t="str">
        <f>IF(AC301&gt;Scenario!$B$11,"",IF(AC$2&lt;&gt;"Ready",AC$2,IF(ISNUMBER(AD301),(AD301+AE301)*(N('Option A'!$E$14)+N('Option A'!$E$15)+IF(Scenario!$B$13="Gross",0,0))/12+((N('Option A'!$E$12)+N('Option A'!$E$13))/12+IF(AND(AC301&gt;=Scenario!$B$10,MOD(AC301-Scenario!$B$10,Scenario!$B$18)=0),N('Option A'!$E$17)*N('Option A'!$E$18)+N('Option A'!$E$20),0)+IF(AC301=1,N('Option A'!$E$17)*N('Option A'!$E$19)+N('Option A'!$E$21),0)+IF(AC301=Scenario!$B$11,N('Option A'!$E$22),0)),"INSUFFICIENT FUNDS")))</f>
        <v/>
      </c>
      <c r="AG301" s="6" t="str">
        <f>IF(AC301&gt;Scenario!$B$11,"",IF(AC$2&lt;&gt;"Ready",AC$2,IF(ISNUMBER(AD301),IF((AD301+AE301)*(1+Scenario!$B$12/12)-AF301&lt;0,"INSUFFICIENT FUNDS",(AD301+AE301)*(1+Scenario!$B$12/12)-AF301),"INSUFFICIENT FUNDS")))</f>
        <v/>
      </c>
      <c r="AH301" s="6" t="str">
        <f>IF(AC301&gt;Scenario!$B$11,"",IF(AC$2&lt;&gt;"Ready",AC$2,IF(ISNUMBER(AG301),AH300+AF301,"INSUFFICIENT FUNDS")))</f>
        <v/>
      </c>
      <c r="AI301" t="str">
        <f>IF(AC301&gt;Scenario!$B$11,"",IF(AC$2&lt;&gt;"Ready",AC$2,IF(ISNUMBER(AG301),"OK","INSUFFICIENT FUNDS")))</f>
        <v/>
      </c>
      <c r="AJ301">
        <v>297</v>
      </c>
      <c r="AK301" s="6" t="str">
        <f>IF(AJ301&gt;Scenario!$B$11,"",IF(AJ$2&lt;&gt;"Ready",AJ$2,IF(AP300="OK",AN300,"INSUFFICIENT FUNDS")))</f>
        <v/>
      </c>
      <c r="AL301" s="6" t="str">
        <f>IF(AJ301&gt;Scenario!$B$11,"",IF(AJ$2&lt;&gt;"Ready",AJ$2,IF(ISNUMBER(AK301),IF(AND(AJ301&gt;=Scenario!$B$10,MOD(AJ301-Scenario!$B$10,Scenario!$B$18)=0),Scenario!$B$8,0),"INSUFFICIENT FUNDS")))</f>
        <v/>
      </c>
      <c r="AM301" s="6" t="str">
        <f>IF(AJ301&gt;Scenario!$B$11,"",IF(AJ$2&lt;&gt;"Ready",AJ$2,IF(ISNUMBER(AK301),(AK301+AL301)*(0+0+IF(Scenario!$B$13="Gross",0,0))/12+((0+0)/12+IF(AND(AJ301&gt;=Scenario!$B$10,MOD(AJ301-Scenario!$B$10,Scenario!$B$18)=0),0*0+0,0)+IF(AJ301=1,0*0+0,0)+IF(AJ301=Scenario!$B$11,0,0)),"INSUFFICIENT FUNDS")))</f>
        <v/>
      </c>
      <c r="AN301" s="6" t="str">
        <f>IF(AJ301&gt;Scenario!$B$11,"",IF(AJ$2&lt;&gt;"Ready",AJ$2,IF(ISNUMBER(AK301),IF((AK301+AL301)*(1+Scenario!$B$12/12)-AM301&lt;0,"INSUFFICIENT FUNDS",(AK301+AL301)*(1+Scenario!$B$12/12)-AM301),"INSUFFICIENT FUNDS")))</f>
        <v/>
      </c>
      <c r="AO301" s="6" t="str">
        <f>IF(AJ301&gt;Scenario!$B$11,"",IF(AJ$2&lt;&gt;"Ready",AJ$2,IF(ISNUMBER(AN301),AO300+AM301,"INSUFFICIENT FUNDS")))</f>
        <v/>
      </c>
      <c r="AP301" t="str">
        <f>IF(AJ301&gt;Scenario!$B$11,"",IF(AJ$2&lt;&gt;"Ready",AJ$2,IF(ISNUMBER(AN301),"OK","INSUFFICIENT FUNDS")))</f>
        <v/>
      </c>
    </row>
    <row r="302" spans="1:42" ht="32.1" customHeight="1" x14ac:dyDescent="0.2">
      <c r="A302">
        <v>298</v>
      </c>
      <c r="B302" s="6" t="str">
        <f>IF(A302&gt;Scenario!$B$11,"",IF(A$2&lt;&gt;"Ready",A$2,IF(G301="OK",E301,"INSUFFICIENT FUNDS")))</f>
        <v/>
      </c>
      <c r="C302" s="6" t="str">
        <f>IF(A302&gt;Scenario!$B$11,"",IF(A$2&lt;&gt;"Ready",A$2,IF(ISNUMBER(B302),IF(AND(A302&gt;=Scenario!$B$10,MOD(A302-Scenario!$B$10,Scenario!$B$18)=0),Scenario!$B$8,0),"INSUFFICIENT FUNDS")))</f>
        <v/>
      </c>
      <c r="D302" s="6" t="str">
        <f>IF(A302&gt;Scenario!$B$11,"",IF(A$2&lt;&gt;"Ready",A$2,IF(ISNUMBER(B302),(B302+C302)*(N('Option A'!$E$14)+N('Option A'!$E$15)+IF(Scenario!$B$13="Gross",N('Option A'!$E$16),0))/12+((N('Option A'!$E$12)+N('Option A'!$E$13))/12+IF(AND(A302&gt;=Scenario!$B$10,MOD(A302-Scenario!$B$10,Scenario!$B$18)=0),N('Option A'!$E$17)*N('Option A'!$E$18)+N('Option A'!$E$20),0)+IF(A302=1,N('Option A'!$E$17)*N('Option A'!$E$19)+N('Option A'!$E$21),0)+IF(A302=Scenario!$B$11,N('Option A'!$E$22),0)),"INSUFFICIENT FUNDS")))</f>
        <v/>
      </c>
      <c r="E302" s="6" t="str">
        <f>IF(A302&gt;Scenario!$B$11,"",IF(A$2&lt;&gt;"Ready",A$2,IF(ISNUMBER(B302),IF((B302+C302)*(1+Scenario!$B$12/12)-D302&lt;0,"INSUFFICIENT FUNDS",(B302+C302)*(1+Scenario!$B$12/12)-D302),"INSUFFICIENT FUNDS")))</f>
        <v/>
      </c>
      <c r="F302" s="6" t="str">
        <f>IF(A302&gt;Scenario!$B$11,"",IF(A$2&lt;&gt;"Ready",A$2,IF(ISNUMBER(E302),F301+D302,"INSUFFICIENT FUNDS")))</f>
        <v/>
      </c>
      <c r="G302" t="str">
        <f>IF(A302&gt;Scenario!$B$11,"",IF(A$2&lt;&gt;"Ready",A$2,IF(ISNUMBER(E302),"OK","INSUFFICIENT FUNDS")))</f>
        <v/>
      </c>
      <c r="H302">
        <v>298</v>
      </c>
      <c r="I302" s="6" t="str">
        <f>IF(H302&gt;Scenario!$B$11,"",IF(H$2&lt;&gt;"Ready",H$2,IF(N301="OK",L301,"INSUFFICIENT FUNDS")))</f>
        <v/>
      </c>
      <c r="J302" s="6" t="str">
        <f>IF(H302&gt;Scenario!$B$11,"",IF(H$2&lt;&gt;"Ready",H$2,IF(ISNUMBER(I302),IF(AND(H302&gt;=Scenario!$B$10,MOD(H302-Scenario!$B$10,Scenario!$B$18)=0),Scenario!$B$8,0),"INSUFFICIENT FUNDS")))</f>
        <v/>
      </c>
      <c r="K302" s="6" t="str">
        <f>IF(H302&gt;Scenario!$B$11,"",IF(H$2&lt;&gt;"Ready",H$2,IF(ISNUMBER(I302),(I302+J302)*(N('Option A'!$E$14)+N('Option A'!$E$15)+IF(Scenario!$B$13="Gross",N('Option A'!$E$16),0))/12+((0+0)/12+IF(AND(H302&gt;=Scenario!$B$10,MOD(H302-Scenario!$B$10,Scenario!$B$18)=0),N('Option A'!$E$17)*N('Option A'!$E$18)+N('Option A'!$E$20),0)+IF(H302=1,N('Option A'!$E$17)*N('Option A'!$E$19)+N('Option A'!$E$21),0)+IF(H302=Scenario!$B$11,N('Option A'!$E$22),0)),"INSUFFICIENT FUNDS")))</f>
        <v/>
      </c>
      <c r="L302" s="6" t="str">
        <f>IF(H302&gt;Scenario!$B$11,"",IF(H$2&lt;&gt;"Ready",H$2,IF(ISNUMBER(I302),IF((I302+J302)*(1+Scenario!$B$12/12)-K302&lt;0,"INSUFFICIENT FUNDS",(I302+J302)*(1+Scenario!$B$12/12)-K302),"INSUFFICIENT FUNDS")))</f>
        <v/>
      </c>
      <c r="M302" s="6" t="str">
        <f>IF(H302&gt;Scenario!$B$11,"",IF(H$2&lt;&gt;"Ready",H$2,IF(ISNUMBER(L302),M301+K302,"INSUFFICIENT FUNDS")))</f>
        <v/>
      </c>
      <c r="N302" t="str">
        <f>IF(H302&gt;Scenario!$B$11,"",IF(H$2&lt;&gt;"Ready",H$2,IF(ISNUMBER(L302),"OK","INSUFFICIENT FUNDS")))</f>
        <v/>
      </c>
      <c r="O302">
        <v>298</v>
      </c>
      <c r="P302" s="6" t="str">
        <f>IF(O302&gt;Scenario!$B$11,"",IF(O$2&lt;&gt;"Ready",O$2,IF(U301="OK",S301,"INSUFFICIENT FUNDS")))</f>
        <v/>
      </c>
      <c r="Q302" s="6" t="str">
        <f>IF(O302&gt;Scenario!$B$11,"",IF(O$2&lt;&gt;"Ready",O$2,IF(ISNUMBER(P302),IF(AND(O302&gt;=Scenario!$B$10,MOD(O302-Scenario!$B$10,Scenario!$B$18)=0),Scenario!$B$8,0),"INSUFFICIENT FUNDS")))</f>
        <v/>
      </c>
      <c r="R302" s="6" t="str">
        <f>IF(O302&gt;Scenario!$B$11,"",IF(O$2&lt;&gt;"Ready",O$2,IF(ISNUMBER(P302),(P302+Q302)*(0+N('Option A'!$E$15)+IF(Scenario!$B$13="Gross",N('Option A'!$E$16),0))/12+((N('Option A'!$E$12)+N('Option A'!$E$13))/12+IF(AND(O302&gt;=Scenario!$B$10,MOD(O302-Scenario!$B$10,Scenario!$B$18)=0),N('Option A'!$E$17)*N('Option A'!$E$18)+N('Option A'!$E$20),0)+IF(O302=1,N('Option A'!$E$17)*N('Option A'!$E$19)+N('Option A'!$E$21),0)+IF(O302=Scenario!$B$11,N('Option A'!$E$22),0)),"INSUFFICIENT FUNDS")))</f>
        <v/>
      </c>
      <c r="S302" s="6" t="str">
        <f>IF(O302&gt;Scenario!$B$11,"",IF(O$2&lt;&gt;"Ready",O$2,IF(ISNUMBER(P302),IF((P302+Q302)*(1+Scenario!$B$12/12)-R302&lt;0,"INSUFFICIENT FUNDS",(P302+Q302)*(1+Scenario!$B$12/12)-R302),"INSUFFICIENT FUNDS")))</f>
        <v/>
      </c>
      <c r="T302" s="6" t="str">
        <f>IF(O302&gt;Scenario!$B$11,"",IF(O$2&lt;&gt;"Ready",O$2,IF(ISNUMBER(S302),T301+R302,"INSUFFICIENT FUNDS")))</f>
        <v/>
      </c>
      <c r="U302" t="str">
        <f>IF(O302&gt;Scenario!$B$11,"",IF(O$2&lt;&gt;"Ready",O$2,IF(ISNUMBER(S302),"OK","INSUFFICIENT FUNDS")))</f>
        <v/>
      </c>
      <c r="V302">
        <v>298</v>
      </c>
      <c r="W302" s="6" t="str">
        <f>IF(V302&gt;Scenario!$B$11,"",IF(V$2&lt;&gt;"Ready",V$2,IF(AB301="OK",Z301,"INSUFFICIENT FUNDS")))</f>
        <v/>
      </c>
      <c r="X302" s="6" t="str">
        <f>IF(V302&gt;Scenario!$B$11,"",IF(V$2&lt;&gt;"Ready",V$2,IF(ISNUMBER(W302),IF(AND(V302&gt;=Scenario!$B$10,MOD(V302-Scenario!$B$10,Scenario!$B$18)=0),Scenario!$B$8,0),"INSUFFICIENT FUNDS")))</f>
        <v/>
      </c>
      <c r="Y302" s="6" t="str">
        <f>IF(V302&gt;Scenario!$B$11,"",IF(V$2&lt;&gt;"Ready",V$2,IF(ISNUMBER(W302),(W302+X302)*(N('Option A'!$E$14)+N('Option A'!$E$15)+IF(Scenario!$B$13="Gross",N('Option A'!$E$16),0))/12+((N('Option A'!$E$12)+N('Option A'!$E$13))/12+IF(AND(V302&gt;=Scenario!$B$10,MOD(V302-Scenario!$B$10,Scenario!$B$18)=0),0*0+0,0)+IF(V302=1,0*0+0,0)+IF(V302=Scenario!$B$11,0,0)),"INSUFFICIENT FUNDS")))</f>
        <v/>
      </c>
      <c r="Z302" s="6" t="str">
        <f>IF(V302&gt;Scenario!$B$11,"",IF(V$2&lt;&gt;"Ready",V$2,IF(ISNUMBER(W302),IF((W302+X302)*(1+Scenario!$B$12/12)-Y302&lt;0,"INSUFFICIENT FUNDS",(W302+X302)*(1+Scenario!$B$12/12)-Y302),"INSUFFICIENT FUNDS")))</f>
        <v/>
      </c>
      <c r="AA302" s="6" t="str">
        <f>IF(V302&gt;Scenario!$B$11,"",IF(V$2&lt;&gt;"Ready",V$2,IF(ISNUMBER(Z302),AA301+Y302,"INSUFFICIENT FUNDS")))</f>
        <v/>
      </c>
      <c r="AB302" t="str">
        <f>IF(V302&gt;Scenario!$B$11,"",IF(V$2&lt;&gt;"Ready",V$2,IF(ISNUMBER(Z302),"OK","INSUFFICIENT FUNDS")))</f>
        <v/>
      </c>
      <c r="AC302">
        <v>298</v>
      </c>
      <c r="AD302" s="6" t="str">
        <f>IF(AC302&gt;Scenario!$B$11,"",IF(AC$2&lt;&gt;"Ready",AC$2,IF(AI301="OK",AG301,"INSUFFICIENT FUNDS")))</f>
        <v/>
      </c>
      <c r="AE302" s="6" t="str">
        <f>IF(AC302&gt;Scenario!$B$11,"",IF(AC$2&lt;&gt;"Ready",AC$2,IF(ISNUMBER(AD302),IF(AND(AC302&gt;=Scenario!$B$10,MOD(AC302-Scenario!$B$10,Scenario!$B$18)=0),Scenario!$B$8,0),"INSUFFICIENT FUNDS")))</f>
        <v/>
      </c>
      <c r="AF302" s="6" t="str">
        <f>IF(AC302&gt;Scenario!$B$11,"",IF(AC$2&lt;&gt;"Ready",AC$2,IF(ISNUMBER(AD302),(AD302+AE302)*(N('Option A'!$E$14)+N('Option A'!$E$15)+IF(Scenario!$B$13="Gross",0,0))/12+((N('Option A'!$E$12)+N('Option A'!$E$13))/12+IF(AND(AC302&gt;=Scenario!$B$10,MOD(AC302-Scenario!$B$10,Scenario!$B$18)=0),N('Option A'!$E$17)*N('Option A'!$E$18)+N('Option A'!$E$20),0)+IF(AC302=1,N('Option A'!$E$17)*N('Option A'!$E$19)+N('Option A'!$E$21),0)+IF(AC302=Scenario!$B$11,N('Option A'!$E$22),0)),"INSUFFICIENT FUNDS")))</f>
        <v/>
      </c>
      <c r="AG302" s="6" t="str">
        <f>IF(AC302&gt;Scenario!$B$11,"",IF(AC$2&lt;&gt;"Ready",AC$2,IF(ISNUMBER(AD302),IF((AD302+AE302)*(1+Scenario!$B$12/12)-AF302&lt;0,"INSUFFICIENT FUNDS",(AD302+AE302)*(1+Scenario!$B$12/12)-AF302),"INSUFFICIENT FUNDS")))</f>
        <v/>
      </c>
      <c r="AH302" s="6" t="str">
        <f>IF(AC302&gt;Scenario!$B$11,"",IF(AC$2&lt;&gt;"Ready",AC$2,IF(ISNUMBER(AG302),AH301+AF302,"INSUFFICIENT FUNDS")))</f>
        <v/>
      </c>
      <c r="AI302" t="str">
        <f>IF(AC302&gt;Scenario!$B$11,"",IF(AC$2&lt;&gt;"Ready",AC$2,IF(ISNUMBER(AG302),"OK","INSUFFICIENT FUNDS")))</f>
        <v/>
      </c>
      <c r="AJ302">
        <v>298</v>
      </c>
      <c r="AK302" s="6" t="str">
        <f>IF(AJ302&gt;Scenario!$B$11,"",IF(AJ$2&lt;&gt;"Ready",AJ$2,IF(AP301="OK",AN301,"INSUFFICIENT FUNDS")))</f>
        <v/>
      </c>
      <c r="AL302" s="6" t="str">
        <f>IF(AJ302&gt;Scenario!$B$11,"",IF(AJ$2&lt;&gt;"Ready",AJ$2,IF(ISNUMBER(AK302),IF(AND(AJ302&gt;=Scenario!$B$10,MOD(AJ302-Scenario!$B$10,Scenario!$B$18)=0),Scenario!$B$8,0),"INSUFFICIENT FUNDS")))</f>
        <v/>
      </c>
      <c r="AM302" s="6" t="str">
        <f>IF(AJ302&gt;Scenario!$B$11,"",IF(AJ$2&lt;&gt;"Ready",AJ$2,IF(ISNUMBER(AK302),(AK302+AL302)*(0+0+IF(Scenario!$B$13="Gross",0,0))/12+((0+0)/12+IF(AND(AJ302&gt;=Scenario!$B$10,MOD(AJ302-Scenario!$B$10,Scenario!$B$18)=0),0*0+0,0)+IF(AJ302=1,0*0+0,0)+IF(AJ302=Scenario!$B$11,0,0)),"INSUFFICIENT FUNDS")))</f>
        <v/>
      </c>
      <c r="AN302" s="6" t="str">
        <f>IF(AJ302&gt;Scenario!$B$11,"",IF(AJ$2&lt;&gt;"Ready",AJ$2,IF(ISNUMBER(AK302),IF((AK302+AL302)*(1+Scenario!$B$12/12)-AM302&lt;0,"INSUFFICIENT FUNDS",(AK302+AL302)*(1+Scenario!$B$12/12)-AM302),"INSUFFICIENT FUNDS")))</f>
        <v/>
      </c>
      <c r="AO302" s="6" t="str">
        <f>IF(AJ302&gt;Scenario!$B$11,"",IF(AJ$2&lt;&gt;"Ready",AJ$2,IF(ISNUMBER(AN302),AO301+AM302,"INSUFFICIENT FUNDS")))</f>
        <v/>
      </c>
      <c r="AP302" t="str">
        <f>IF(AJ302&gt;Scenario!$B$11,"",IF(AJ$2&lt;&gt;"Ready",AJ$2,IF(ISNUMBER(AN302),"OK","INSUFFICIENT FUNDS")))</f>
        <v/>
      </c>
    </row>
    <row r="303" spans="1:42" ht="32.1" customHeight="1" x14ac:dyDescent="0.2">
      <c r="A303">
        <v>299</v>
      </c>
      <c r="B303" s="6" t="str">
        <f>IF(A303&gt;Scenario!$B$11,"",IF(A$2&lt;&gt;"Ready",A$2,IF(G302="OK",E302,"INSUFFICIENT FUNDS")))</f>
        <v/>
      </c>
      <c r="C303" s="6" t="str">
        <f>IF(A303&gt;Scenario!$B$11,"",IF(A$2&lt;&gt;"Ready",A$2,IF(ISNUMBER(B303),IF(AND(A303&gt;=Scenario!$B$10,MOD(A303-Scenario!$B$10,Scenario!$B$18)=0),Scenario!$B$8,0),"INSUFFICIENT FUNDS")))</f>
        <v/>
      </c>
      <c r="D303" s="6" t="str">
        <f>IF(A303&gt;Scenario!$B$11,"",IF(A$2&lt;&gt;"Ready",A$2,IF(ISNUMBER(B303),(B303+C303)*(N('Option A'!$E$14)+N('Option A'!$E$15)+IF(Scenario!$B$13="Gross",N('Option A'!$E$16),0))/12+((N('Option A'!$E$12)+N('Option A'!$E$13))/12+IF(AND(A303&gt;=Scenario!$B$10,MOD(A303-Scenario!$B$10,Scenario!$B$18)=0),N('Option A'!$E$17)*N('Option A'!$E$18)+N('Option A'!$E$20),0)+IF(A303=1,N('Option A'!$E$17)*N('Option A'!$E$19)+N('Option A'!$E$21),0)+IF(A303=Scenario!$B$11,N('Option A'!$E$22),0)),"INSUFFICIENT FUNDS")))</f>
        <v/>
      </c>
      <c r="E303" s="6" t="str">
        <f>IF(A303&gt;Scenario!$B$11,"",IF(A$2&lt;&gt;"Ready",A$2,IF(ISNUMBER(B303),IF((B303+C303)*(1+Scenario!$B$12/12)-D303&lt;0,"INSUFFICIENT FUNDS",(B303+C303)*(1+Scenario!$B$12/12)-D303),"INSUFFICIENT FUNDS")))</f>
        <v/>
      </c>
      <c r="F303" s="6" t="str">
        <f>IF(A303&gt;Scenario!$B$11,"",IF(A$2&lt;&gt;"Ready",A$2,IF(ISNUMBER(E303),F302+D303,"INSUFFICIENT FUNDS")))</f>
        <v/>
      </c>
      <c r="G303" t="str">
        <f>IF(A303&gt;Scenario!$B$11,"",IF(A$2&lt;&gt;"Ready",A$2,IF(ISNUMBER(E303),"OK","INSUFFICIENT FUNDS")))</f>
        <v/>
      </c>
      <c r="H303">
        <v>299</v>
      </c>
      <c r="I303" s="6" t="str">
        <f>IF(H303&gt;Scenario!$B$11,"",IF(H$2&lt;&gt;"Ready",H$2,IF(N302="OK",L302,"INSUFFICIENT FUNDS")))</f>
        <v/>
      </c>
      <c r="J303" s="6" t="str">
        <f>IF(H303&gt;Scenario!$B$11,"",IF(H$2&lt;&gt;"Ready",H$2,IF(ISNUMBER(I303),IF(AND(H303&gt;=Scenario!$B$10,MOD(H303-Scenario!$B$10,Scenario!$B$18)=0),Scenario!$B$8,0),"INSUFFICIENT FUNDS")))</f>
        <v/>
      </c>
      <c r="K303" s="6" t="str">
        <f>IF(H303&gt;Scenario!$B$11,"",IF(H$2&lt;&gt;"Ready",H$2,IF(ISNUMBER(I303),(I303+J303)*(N('Option A'!$E$14)+N('Option A'!$E$15)+IF(Scenario!$B$13="Gross",N('Option A'!$E$16),0))/12+((0+0)/12+IF(AND(H303&gt;=Scenario!$B$10,MOD(H303-Scenario!$B$10,Scenario!$B$18)=0),N('Option A'!$E$17)*N('Option A'!$E$18)+N('Option A'!$E$20),0)+IF(H303=1,N('Option A'!$E$17)*N('Option A'!$E$19)+N('Option A'!$E$21),0)+IF(H303=Scenario!$B$11,N('Option A'!$E$22),0)),"INSUFFICIENT FUNDS")))</f>
        <v/>
      </c>
      <c r="L303" s="6" t="str">
        <f>IF(H303&gt;Scenario!$B$11,"",IF(H$2&lt;&gt;"Ready",H$2,IF(ISNUMBER(I303),IF((I303+J303)*(1+Scenario!$B$12/12)-K303&lt;0,"INSUFFICIENT FUNDS",(I303+J303)*(1+Scenario!$B$12/12)-K303),"INSUFFICIENT FUNDS")))</f>
        <v/>
      </c>
      <c r="M303" s="6" t="str">
        <f>IF(H303&gt;Scenario!$B$11,"",IF(H$2&lt;&gt;"Ready",H$2,IF(ISNUMBER(L303),M302+K303,"INSUFFICIENT FUNDS")))</f>
        <v/>
      </c>
      <c r="N303" t="str">
        <f>IF(H303&gt;Scenario!$B$11,"",IF(H$2&lt;&gt;"Ready",H$2,IF(ISNUMBER(L303),"OK","INSUFFICIENT FUNDS")))</f>
        <v/>
      </c>
      <c r="O303">
        <v>299</v>
      </c>
      <c r="P303" s="6" t="str">
        <f>IF(O303&gt;Scenario!$B$11,"",IF(O$2&lt;&gt;"Ready",O$2,IF(U302="OK",S302,"INSUFFICIENT FUNDS")))</f>
        <v/>
      </c>
      <c r="Q303" s="6" t="str">
        <f>IF(O303&gt;Scenario!$B$11,"",IF(O$2&lt;&gt;"Ready",O$2,IF(ISNUMBER(P303),IF(AND(O303&gt;=Scenario!$B$10,MOD(O303-Scenario!$B$10,Scenario!$B$18)=0),Scenario!$B$8,0),"INSUFFICIENT FUNDS")))</f>
        <v/>
      </c>
      <c r="R303" s="6" t="str">
        <f>IF(O303&gt;Scenario!$B$11,"",IF(O$2&lt;&gt;"Ready",O$2,IF(ISNUMBER(P303),(P303+Q303)*(0+N('Option A'!$E$15)+IF(Scenario!$B$13="Gross",N('Option A'!$E$16),0))/12+((N('Option A'!$E$12)+N('Option A'!$E$13))/12+IF(AND(O303&gt;=Scenario!$B$10,MOD(O303-Scenario!$B$10,Scenario!$B$18)=0),N('Option A'!$E$17)*N('Option A'!$E$18)+N('Option A'!$E$20),0)+IF(O303=1,N('Option A'!$E$17)*N('Option A'!$E$19)+N('Option A'!$E$21),0)+IF(O303=Scenario!$B$11,N('Option A'!$E$22),0)),"INSUFFICIENT FUNDS")))</f>
        <v/>
      </c>
      <c r="S303" s="6" t="str">
        <f>IF(O303&gt;Scenario!$B$11,"",IF(O$2&lt;&gt;"Ready",O$2,IF(ISNUMBER(P303),IF((P303+Q303)*(1+Scenario!$B$12/12)-R303&lt;0,"INSUFFICIENT FUNDS",(P303+Q303)*(1+Scenario!$B$12/12)-R303),"INSUFFICIENT FUNDS")))</f>
        <v/>
      </c>
      <c r="T303" s="6" t="str">
        <f>IF(O303&gt;Scenario!$B$11,"",IF(O$2&lt;&gt;"Ready",O$2,IF(ISNUMBER(S303),T302+R303,"INSUFFICIENT FUNDS")))</f>
        <v/>
      </c>
      <c r="U303" t="str">
        <f>IF(O303&gt;Scenario!$B$11,"",IF(O$2&lt;&gt;"Ready",O$2,IF(ISNUMBER(S303),"OK","INSUFFICIENT FUNDS")))</f>
        <v/>
      </c>
      <c r="V303">
        <v>299</v>
      </c>
      <c r="W303" s="6" t="str">
        <f>IF(V303&gt;Scenario!$B$11,"",IF(V$2&lt;&gt;"Ready",V$2,IF(AB302="OK",Z302,"INSUFFICIENT FUNDS")))</f>
        <v/>
      </c>
      <c r="X303" s="6" t="str">
        <f>IF(V303&gt;Scenario!$B$11,"",IF(V$2&lt;&gt;"Ready",V$2,IF(ISNUMBER(W303),IF(AND(V303&gt;=Scenario!$B$10,MOD(V303-Scenario!$B$10,Scenario!$B$18)=0),Scenario!$B$8,0),"INSUFFICIENT FUNDS")))</f>
        <v/>
      </c>
      <c r="Y303" s="6" t="str">
        <f>IF(V303&gt;Scenario!$B$11,"",IF(V$2&lt;&gt;"Ready",V$2,IF(ISNUMBER(W303),(W303+X303)*(N('Option A'!$E$14)+N('Option A'!$E$15)+IF(Scenario!$B$13="Gross",N('Option A'!$E$16),0))/12+((N('Option A'!$E$12)+N('Option A'!$E$13))/12+IF(AND(V303&gt;=Scenario!$B$10,MOD(V303-Scenario!$B$10,Scenario!$B$18)=0),0*0+0,0)+IF(V303=1,0*0+0,0)+IF(V303=Scenario!$B$11,0,0)),"INSUFFICIENT FUNDS")))</f>
        <v/>
      </c>
      <c r="Z303" s="6" t="str">
        <f>IF(V303&gt;Scenario!$B$11,"",IF(V$2&lt;&gt;"Ready",V$2,IF(ISNUMBER(W303),IF((W303+X303)*(1+Scenario!$B$12/12)-Y303&lt;0,"INSUFFICIENT FUNDS",(W303+X303)*(1+Scenario!$B$12/12)-Y303),"INSUFFICIENT FUNDS")))</f>
        <v/>
      </c>
      <c r="AA303" s="6" t="str">
        <f>IF(V303&gt;Scenario!$B$11,"",IF(V$2&lt;&gt;"Ready",V$2,IF(ISNUMBER(Z303),AA302+Y303,"INSUFFICIENT FUNDS")))</f>
        <v/>
      </c>
      <c r="AB303" t="str">
        <f>IF(V303&gt;Scenario!$B$11,"",IF(V$2&lt;&gt;"Ready",V$2,IF(ISNUMBER(Z303),"OK","INSUFFICIENT FUNDS")))</f>
        <v/>
      </c>
      <c r="AC303">
        <v>299</v>
      </c>
      <c r="AD303" s="6" t="str">
        <f>IF(AC303&gt;Scenario!$B$11,"",IF(AC$2&lt;&gt;"Ready",AC$2,IF(AI302="OK",AG302,"INSUFFICIENT FUNDS")))</f>
        <v/>
      </c>
      <c r="AE303" s="6" t="str">
        <f>IF(AC303&gt;Scenario!$B$11,"",IF(AC$2&lt;&gt;"Ready",AC$2,IF(ISNUMBER(AD303),IF(AND(AC303&gt;=Scenario!$B$10,MOD(AC303-Scenario!$B$10,Scenario!$B$18)=0),Scenario!$B$8,0),"INSUFFICIENT FUNDS")))</f>
        <v/>
      </c>
      <c r="AF303" s="6" t="str">
        <f>IF(AC303&gt;Scenario!$B$11,"",IF(AC$2&lt;&gt;"Ready",AC$2,IF(ISNUMBER(AD303),(AD303+AE303)*(N('Option A'!$E$14)+N('Option A'!$E$15)+IF(Scenario!$B$13="Gross",0,0))/12+((N('Option A'!$E$12)+N('Option A'!$E$13))/12+IF(AND(AC303&gt;=Scenario!$B$10,MOD(AC303-Scenario!$B$10,Scenario!$B$18)=0),N('Option A'!$E$17)*N('Option A'!$E$18)+N('Option A'!$E$20),0)+IF(AC303=1,N('Option A'!$E$17)*N('Option A'!$E$19)+N('Option A'!$E$21),0)+IF(AC303=Scenario!$B$11,N('Option A'!$E$22),0)),"INSUFFICIENT FUNDS")))</f>
        <v/>
      </c>
      <c r="AG303" s="6" t="str">
        <f>IF(AC303&gt;Scenario!$B$11,"",IF(AC$2&lt;&gt;"Ready",AC$2,IF(ISNUMBER(AD303),IF((AD303+AE303)*(1+Scenario!$B$12/12)-AF303&lt;0,"INSUFFICIENT FUNDS",(AD303+AE303)*(1+Scenario!$B$12/12)-AF303),"INSUFFICIENT FUNDS")))</f>
        <v/>
      </c>
      <c r="AH303" s="6" t="str">
        <f>IF(AC303&gt;Scenario!$B$11,"",IF(AC$2&lt;&gt;"Ready",AC$2,IF(ISNUMBER(AG303),AH302+AF303,"INSUFFICIENT FUNDS")))</f>
        <v/>
      </c>
      <c r="AI303" t="str">
        <f>IF(AC303&gt;Scenario!$B$11,"",IF(AC$2&lt;&gt;"Ready",AC$2,IF(ISNUMBER(AG303),"OK","INSUFFICIENT FUNDS")))</f>
        <v/>
      </c>
      <c r="AJ303">
        <v>299</v>
      </c>
      <c r="AK303" s="6" t="str">
        <f>IF(AJ303&gt;Scenario!$B$11,"",IF(AJ$2&lt;&gt;"Ready",AJ$2,IF(AP302="OK",AN302,"INSUFFICIENT FUNDS")))</f>
        <v/>
      </c>
      <c r="AL303" s="6" t="str">
        <f>IF(AJ303&gt;Scenario!$B$11,"",IF(AJ$2&lt;&gt;"Ready",AJ$2,IF(ISNUMBER(AK303),IF(AND(AJ303&gt;=Scenario!$B$10,MOD(AJ303-Scenario!$B$10,Scenario!$B$18)=0),Scenario!$B$8,0),"INSUFFICIENT FUNDS")))</f>
        <v/>
      </c>
      <c r="AM303" s="6" t="str">
        <f>IF(AJ303&gt;Scenario!$B$11,"",IF(AJ$2&lt;&gt;"Ready",AJ$2,IF(ISNUMBER(AK303),(AK303+AL303)*(0+0+IF(Scenario!$B$13="Gross",0,0))/12+((0+0)/12+IF(AND(AJ303&gt;=Scenario!$B$10,MOD(AJ303-Scenario!$B$10,Scenario!$B$18)=0),0*0+0,0)+IF(AJ303=1,0*0+0,0)+IF(AJ303=Scenario!$B$11,0,0)),"INSUFFICIENT FUNDS")))</f>
        <v/>
      </c>
      <c r="AN303" s="6" t="str">
        <f>IF(AJ303&gt;Scenario!$B$11,"",IF(AJ$2&lt;&gt;"Ready",AJ$2,IF(ISNUMBER(AK303),IF((AK303+AL303)*(1+Scenario!$B$12/12)-AM303&lt;0,"INSUFFICIENT FUNDS",(AK303+AL303)*(1+Scenario!$B$12/12)-AM303),"INSUFFICIENT FUNDS")))</f>
        <v/>
      </c>
      <c r="AO303" s="6" t="str">
        <f>IF(AJ303&gt;Scenario!$B$11,"",IF(AJ$2&lt;&gt;"Ready",AJ$2,IF(ISNUMBER(AN303),AO302+AM303,"INSUFFICIENT FUNDS")))</f>
        <v/>
      </c>
      <c r="AP303" t="str">
        <f>IF(AJ303&gt;Scenario!$B$11,"",IF(AJ$2&lt;&gt;"Ready",AJ$2,IF(ISNUMBER(AN303),"OK","INSUFFICIENT FUNDS")))</f>
        <v/>
      </c>
    </row>
    <row r="304" spans="1:42" ht="32.1" customHeight="1" x14ac:dyDescent="0.2">
      <c r="A304">
        <v>300</v>
      </c>
      <c r="B304" s="6" t="str">
        <f>IF(A304&gt;Scenario!$B$11,"",IF(A$2&lt;&gt;"Ready",A$2,IF(G303="OK",E303,"INSUFFICIENT FUNDS")))</f>
        <v/>
      </c>
      <c r="C304" s="6" t="str">
        <f>IF(A304&gt;Scenario!$B$11,"",IF(A$2&lt;&gt;"Ready",A$2,IF(ISNUMBER(B304),IF(AND(A304&gt;=Scenario!$B$10,MOD(A304-Scenario!$B$10,Scenario!$B$18)=0),Scenario!$B$8,0),"INSUFFICIENT FUNDS")))</f>
        <v/>
      </c>
      <c r="D304" s="6" t="str">
        <f>IF(A304&gt;Scenario!$B$11,"",IF(A$2&lt;&gt;"Ready",A$2,IF(ISNUMBER(B304),(B304+C304)*(N('Option A'!$E$14)+N('Option A'!$E$15)+IF(Scenario!$B$13="Gross",N('Option A'!$E$16),0))/12+((N('Option A'!$E$12)+N('Option A'!$E$13))/12+IF(AND(A304&gt;=Scenario!$B$10,MOD(A304-Scenario!$B$10,Scenario!$B$18)=0),N('Option A'!$E$17)*N('Option A'!$E$18)+N('Option A'!$E$20),0)+IF(A304=1,N('Option A'!$E$17)*N('Option A'!$E$19)+N('Option A'!$E$21),0)+IF(A304=Scenario!$B$11,N('Option A'!$E$22),0)),"INSUFFICIENT FUNDS")))</f>
        <v/>
      </c>
      <c r="E304" s="6" t="str">
        <f>IF(A304&gt;Scenario!$B$11,"",IF(A$2&lt;&gt;"Ready",A$2,IF(ISNUMBER(B304),IF((B304+C304)*(1+Scenario!$B$12/12)-D304&lt;0,"INSUFFICIENT FUNDS",(B304+C304)*(1+Scenario!$B$12/12)-D304),"INSUFFICIENT FUNDS")))</f>
        <v/>
      </c>
      <c r="F304" s="6" t="str">
        <f>IF(A304&gt;Scenario!$B$11,"",IF(A$2&lt;&gt;"Ready",A$2,IF(ISNUMBER(E304),F303+D304,"INSUFFICIENT FUNDS")))</f>
        <v/>
      </c>
      <c r="G304" t="str">
        <f>IF(A304&gt;Scenario!$B$11,"",IF(A$2&lt;&gt;"Ready",A$2,IF(ISNUMBER(E304),"OK","INSUFFICIENT FUNDS")))</f>
        <v/>
      </c>
      <c r="H304">
        <v>300</v>
      </c>
      <c r="I304" s="6" t="str">
        <f>IF(H304&gt;Scenario!$B$11,"",IF(H$2&lt;&gt;"Ready",H$2,IF(N303="OK",L303,"INSUFFICIENT FUNDS")))</f>
        <v/>
      </c>
      <c r="J304" s="6" t="str">
        <f>IF(H304&gt;Scenario!$B$11,"",IF(H$2&lt;&gt;"Ready",H$2,IF(ISNUMBER(I304),IF(AND(H304&gt;=Scenario!$B$10,MOD(H304-Scenario!$B$10,Scenario!$B$18)=0),Scenario!$B$8,0),"INSUFFICIENT FUNDS")))</f>
        <v/>
      </c>
      <c r="K304" s="6" t="str">
        <f>IF(H304&gt;Scenario!$B$11,"",IF(H$2&lt;&gt;"Ready",H$2,IF(ISNUMBER(I304),(I304+J304)*(N('Option A'!$E$14)+N('Option A'!$E$15)+IF(Scenario!$B$13="Gross",N('Option A'!$E$16),0))/12+((0+0)/12+IF(AND(H304&gt;=Scenario!$B$10,MOD(H304-Scenario!$B$10,Scenario!$B$18)=0),N('Option A'!$E$17)*N('Option A'!$E$18)+N('Option A'!$E$20),0)+IF(H304=1,N('Option A'!$E$17)*N('Option A'!$E$19)+N('Option A'!$E$21),0)+IF(H304=Scenario!$B$11,N('Option A'!$E$22),0)),"INSUFFICIENT FUNDS")))</f>
        <v/>
      </c>
      <c r="L304" s="6" t="str">
        <f>IF(H304&gt;Scenario!$B$11,"",IF(H$2&lt;&gt;"Ready",H$2,IF(ISNUMBER(I304),IF((I304+J304)*(1+Scenario!$B$12/12)-K304&lt;0,"INSUFFICIENT FUNDS",(I304+J304)*(1+Scenario!$B$12/12)-K304),"INSUFFICIENT FUNDS")))</f>
        <v/>
      </c>
      <c r="M304" s="6" t="str">
        <f>IF(H304&gt;Scenario!$B$11,"",IF(H$2&lt;&gt;"Ready",H$2,IF(ISNUMBER(L304),M303+K304,"INSUFFICIENT FUNDS")))</f>
        <v/>
      </c>
      <c r="N304" t="str">
        <f>IF(H304&gt;Scenario!$B$11,"",IF(H$2&lt;&gt;"Ready",H$2,IF(ISNUMBER(L304),"OK","INSUFFICIENT FUNDS")))</f>
        <v/>
      </c>
      <c r="O304">
        <v>300</v>
      </c>
      <c r="P304" s="6" t="str">
        <f>IF(O304&gt;Scenario!$B$11,"",IF(O$2&lt;&gt;"Ready",O$2,IF(U303="OK",S303,"INSUFFICIENT FUNDS")))</f>
        <v/>
      </c>
      <c r="Q304" s="6" t="str">
        <f>IF(O304&gt;Scenario!$B$11,"",IF(O$2&lt;&gt;"Ready",O$2,IF(ISNUMBER(P304),IF(AND(O304&gt;=Scenario!$B$10,MOD(O304-Scenario!$B$10,Scenario!$B$18)=0),Scenario!$B$8,0),"INSUFFICIENT FUNDS")))</f>
        <v/>
      </c>
      <c r="R304" s="6" t="str">
        <f>IF(O304&gt;Scenario!$B$11,"",IF(O$2&lt;&gt;"Ready",O$2,IF(ISNUMBER(P304),(P304+Q304)*(0+N('Option A'!$E$15)+IF(Scenario!$B$13="Gross",N('Option A'!$E$16),0))/12+((N('Option A'!$E$12)+N('Option A'!$E$13))/12+IF(AND(O304&gt;=Scenario!$B$10,MOD(O304-Scenario!$B$10,Scenario!$B$18)=0),N('Option A'!$E$17)*N('Option A'!$E$18)+N('Option A'!$E$20),0)+IF(O304=1,N('Option A'!$E$17)*N('Option A'!$E$19)+N('Option A'!$E$21),0)+IF(O304=Scenario!$B$11,N('Option A'!$E$22),0)),"INSUFFICIENT FUNDS")))</f>
        <v/>
      </c>
      <c r="S304" s="6" t="str">
        <f>IF(O304&gt;Scenario!$B$11,"",IF(O$2&lt;&gt;"Ready",O$2,IF(ISNUMBER(P304),IF((P304+Q304)*(1+Scenario!$B$12/12)-R304&lt;0,"INSUFFICIENT FUNDS",(P304+Q304)*(1+Scenario!$B$12/12)-R304),"INSUFFICIENT FUNDS")))</f>
        <v/>
      </c>
      <c r="T304" s="6" t="str">
        <f>IF(O304&gt;Scenario!$B$11,"",IF(O$2&lt;&gt;"Ready",O$2,IF(ISNUMBER(S304),T303+R304,"INSUFFICIENT FUNDS")))</f>
        <v/>
      </c>
      <c r="U304" t="str">
        <f>IF(O304&gt;Scenario!$B$11,"",IF(O$2&lt;&gt;"Ready",O$2,IF(ISNUMBER(S304),"OK","INSUFFICIENT FUNDS")))</f>
        <v/>
      </c>
      <c r="V304">
        <v>300</v>
      </c>
      <c r="W304" s="6" t="str">
        <f>IF(V304&gt;Scenario!$B$11,"",IF(V$2&lt;&gt;"Ready",V$2,IF(AB303="OK",Z303,"INSUFFICIENT FUNDS")))</f>
        <v/>
      </c>
      <c r="X304" s="6" t="str">
        <f>IF(V304&gt;Scenario!$B$11,"",IF(V$2&lt;&gt;"Ready",V$2,IF(ISNUMBER(W304),IF(AND(V304&gt;=Scenario!$B$10,MOD(V304-Scenario!$B$10,Scenario!$B$18)=0),Scenario!$B$8,0),"INSUFFICIENT FUNDS")))</f>
        <v/>
      </c>
      <c r="Y304" s="6" t="str">
        <f>IF(V304&gt;Scenario!$B$11,"",IF(V$2&lt;&gt;"Ready",V$2,IF(ISNUMBER(W304),(W304+X304)*(N('Option A'!$E$14)+N('Option A'!$E$15)+IF(Scenario!$B$13="Gross",N('Option A'!$E$16),0))/12+((N('Option A'!$E$12)+N('Option A'!$E$13))/12+IF(AND(V304&gt;=Scenario!$B$10,MOD(V304-Scenario!$B$10,Scenario!$B$18)=0),0*0+0,0)+IF(V304=1,0*0+0,0)+IF(V304=Scenario!$B$11,0,0)),"INSUFFICIENT FUNDS")))</f>
        <v/>
      </c>
      <c r="Z304" s="6" t="str">
        <f>IF(V304&gt;Scenario!$B$11,"",IF(V$2&lt;&gt;"Ready",V$2,IF(ISNUMBER(W304),IF((W304+X304)*(1+Scenario!$B$12/12)-Y304&lt;0,"INSUFFICIENT FUNDS",(W304+X304)*(1+Scenario!$B$12/12)-Y304),"INSUFFICIENT FUNDS")))</f>
        <v/>
      </c>
      <c r="AA304" s="6" t="str">
        <f>IF(V304&gt;Scenario!$B$11,"",IF(V$2&lt;&gt;"Ready",V$2,IF(ISNUMBER(Z304),AA303+Y304,"INSUFFICIENT FUNDS")))</f>
        <v/>
      </c>
      <c r="AB304" t="str">
        <f>IF(V304&gt;Scenario!$B$11,"",IF(V$2&lt;&gt;"Ready",V$2,IF(ISNUMBER(Z304),"OK","INSUFFICIENT FUNDS")))</f>
        <v/>
      </c>
      <c r="AC304">
        <v>300</v>
      </c>
      <c r="AD304" s="6" t="str">
        <f>IF(AC304&gt;Scenario!$B$11,"",IF(AC$2&lt;&gt;"Ready",AC$2,IF(AI303="OK",AG303,"INSUFFICIENT FUNDS")))</f>
        <v/>
      </c>
      <c r="AE304" s="6" t="str">
        <f>IF(AC304&gt;Scenario!$B$11,"",IF(AC$2&lt;&gt;"Ready",AC$2,IF(ISNUMBER(AD304),IF(AND(AC304&gt;=Scenario!$B$10,MOD(AC304-Scenario!$B$10,Scenario!$B$18)=0),Scenario!$B$8,0),"INSUFFICIENT FUNDS")))</f>
        <v/>
      </c>
      <c r="AF304" s="6" t="str">
        <f>IF(AC304&gt;Scenario!$B$11,"",IF(AC$2&lt;&gt;"Ready",AC$2,IF(ISNUMBER(AD304),(AD304+AE304)*(N('Option A'!$E$14)+N('Option A'!$E$15)+IF(Scenario!$B$13="Gross",0,0))/12+((N('Option A'!$E$12)+N('Option A'!$E$13))/12+IF(AND(AC304&gt;=Scenario!$B$10,MOD(AC304-Scenario!$B$10,Scenario!$B$18)=0),N('Option A'!$E$17)*N('Option A'!$E$18)+N('Option A'!$E$20),0)+IF(AC304=1,N('Option A'!$E$17)*N('Option A'!$E$19)+N('Option A'!$E$21),0)+IF(AC304=Scenario!$B$11,N('Option A'!$E$22),0)),"INSUFFICIENT FUNDS")))</f>
        <v/>
      </c>
      <c r="AG304" s="6" t="str">
        <f>IF(AC304&gt;Scenario!$B$11,"",IF(AC$2&lt;&gt;"Ready",AC$2,IF(ISNUMBER(AD304),IF((AD304+AE304)*(1+Scenario!$B$12/12)-AF304&lt;0,"INSUFFICIENT FUNDS",(AD304+AE304)*(1+Scenario!$B$12/12)-AF304),"INSUFFICIENT FUNDS")))</f>
        <v/>
      </c>
      <c r="AH304" s="6" t="str">
        <f>IF(AC304&gt;Scenario!$B$11,"",IF(AC$2&lt;&gt;"Ready",AC$2,IF(ISNUMBER(AG304),AH303+AF304,"INSUFFICIENT FUNDS")))</f>
        <v/>
      </c>
      <c r="AI304" t="str">
        <f>IF(AC304&gt;Scenario!$B$11,"",IF(AC$2&lt;&gt;"Ready",AC$2,IF(ISNUMBER(AG304),"OK","INSUFFICIENT FUNDS")))</f>
        <v/>
      </c>
      <c r="AJ304">
        <v>300</v>
      </c>
      <c r="AK304" s="6" t="str">
        <f>IF(AJ304&gt;Scenario!$B$11,"",IF(AJ$2&lt;&gt;"Ready",AJ$2,IF(AP303="OK",AN303,"INSUFFICIENT FUNDS")))</f>
        <v/>
      </c>
      <c r="AL304" s="6" t="str">
        <f>IF(AJ304&gt;Scenario!$B$11,"",IF(AJ$2&lt;&gt;"Ready",AJ$2,IF(ISNUMBER(AK304),IF(AND(AJ304&gt;=Scenario!$B$10,MOD(AJ304-Scenario!$B$10,Scenario!$B$18)=0),Scenario!$B$8,0),"INSUFFICIENT FUNDS")))</f>
        <v/>
      </c>
      <c r="AM304" s="6" t="str">
        <f>IF(AJ304&gt;Scenario!$B$11,"",IF(AJ$2&lt;&gt;"Ready",AJ$2,IF(ISNUMBER(AK304),(AK304+AL304)*(0+0+IF(Scenario!$B$13="Gross",0,0))/12+((0+0)/12+IF(AND(AJ304&gt;=Scenario!$B$10,MOD(AJ304-Scenario!$B$10,Scenario!$B$18)=0),0*0+0,0)+IF(AJ304=1,0*0+0,0)+IF(AJ304=Scenario!$B$11,0,0)),"INSUFFICIENT FUNDS")))</f>
        <v/>
      </c>
      <c r="AN304" s="6" t="str">
        <f>IF(AJ304&gt;Scenario!$B$11,"",IF(AJ$2&lt;&gt;"Ready",AJ$2,IF(ISNUMBER(AK304),IF((AK304+AL304)*(1+Scenario!$B$12/12)-AM304&lt;0,"INSUFFICIENT FUNDS",(AK304+AL304)*(1+Scenario!$B$12/12)-AM304),"INSUFFICIENT FUNDS")))</f>
        <v/>
      </c>
      <c r="AO304" s="6" t="str">
        <f>IF(AJ304&gt;Scenario!$B$11,"",IF(AJ$2&lt;&gt;"Ready",AJ$2,IF(ISNUMBER(AN304),AO303+AM304,"INSUFFICIENT FUNDS")))</f>
        <v/>
      </c>
      <c r="AP304" t="str">
        <f>IF(AJ304&gt;Scenario!$B$11,"",IF(AJ$2&lt;&gt;"Ready",AJ$2,IF(ISNUMBER(AN304),"OK","INSUFFICIENT FUNDS")))</f>
        <v/>
      </c>
    </row>
    <row r="305" spans="1:42" ht="32.1" customHeight="1" x14ac:dyDescent="0.2">
      <c r="A305">
        <v>301</v>
      </c>
      <c r="B305" s="6" t="str">
        <f>IF(A305&gt;Scenario!$B$11,"",IF(A$2&lt;&gt;"Ready",A$2,IF(G304="OK",E304,"INSUFFICIENT FUNDS")))</f>
        <v/>
      </c>
      <c r="C305" s="6" t="str">
        <f>IF(A305&gt;Scenario!$B$11,"",IF(A$2&lt;&gt;"Ready",A$2,IF(ISNUMBER(B305),IF(AND(A305&gt;=Scenario!$B$10,MOD(A305-Scenario!$B$10,Scenario!$B$18)=0),Scenario!$B$8,0),"INSUFFICIENT FUNDS")))</f>
        <v/>
      </c>
      <c r="D305" s="6" t="str">
        <f>IF(A305&gt;Scenario!$B$11,"",IF(A$2&lt;&gt;"Ready",A$2,IF(ISNUMBER(B305),(B305+C305)*(N('Option A'!$E$14)+N('Option A'!$E$15)+IF(Scenario!$B$13="Gross",N('Option A'!$E$16),0))/12+((N('Option A'!$E$12)+N('Option A'!$E$13))/12+IF(AND(A305&gt;=Scenario!$B$10,MOD(A305-Scenario!$B$10,Scenario!$B$18)=0),N('Option A'!$E$17)*N('Option A'!$E$18)+N('Option A'!$E$20),0)+IF(A305=1,N('Option A'!$E$17)*N('Option A'!$E$19)+N('Option A'!$E$21),0)+IF(A305=Scenario!$B$11,N('Option A'!$E$22),0)),"INSUFFICIENT FUNDS")))</f>
        <v/>
      </c>
      <c r="E305" s="6" t="str">
        <f>IF(A305&gt;Scenario!$B$11,"",IF(A$2&lt;&gt;"Ready",A$2,IF(ISNUMBER(B305),IF((B305+C305)*(1+Scenario!$B$12/12)-D305&lt;0,"INSUFFICIENT FUNDS",(B305+C305)*(1+Scenario!$B$12/12)-D305),"INSUFFICIENT FUNDS")))</f>
        <v/>
      </c>
      <c r="F305" s="6" t="str">
        <f>IF(A305&gt;Scenario!$B$11,"",IF(A$2&lt;&gt;"Ready",A$2,IF(ISNUMBER(E305),F304+D305,"INSUFFICIENT FUNDS")))</f>
        <v/>
      </c>
      <c r="G305" t="str">
        <f>IF(A305&gt;Scenario!$B$11,"",IF(A$2&lt;&gt;"Ready",A$2,IF(ISNUMBER(E305),"OK","INSUFFICIENT FUNDS")))</f>
        <v/>
      </c>
      <c r="H305">
        <v>301</v>
      </c>
      <c r="I305" s="6" t="str">
        <f>IF(H305&gt;Scenario!$B$11,"",IF(H$2&lt;&gt;"Ready",H$2,IF(N304="OK",L304,"INSUFFICIENT FUNDS")))</f>
        <v/>
      </c>
      <c r="J305" s="6" t="str">
        <f>IF(H305&gt;Scenario!$B$11,"",IF(H$2&lt;&gt;"Ready",H$2,IF(ISNUMBER(I305),IF(AND(H305&gt;=Scenario!$B$10,MOD(H305-Scenario!$B$10,Scenario!$B$18)=0),Scenario!$B$8,0),"INSUFFICIENT FUNDS")))</f>
        <v/>
      </c>
      <c r="K305" s="6" t="str">
        <f>IF(H305&gt;Scenario!$B$11,"",IF(H$2&lt;&gt;"Ready",H$2,IF(ISNUMBER(I305),(I305+J305)*(N('Option A'!$E$14)+N('Option A'!$E$15)+IF(Scenario!$B$13="Gross",N('Option A'!$E$16),0))/12+((0+0)/12+IF(AND(H305&gt;=Scenario!$B$10,MOD(H305-Scenario!$B$10,Scenario!$B$18)=0),N('Option A'!$E$17)*N('Option A'!$E$18)+N('Option A'!$E$20),0)+IF(H305=1,N('Option A'!$E$17)*N('Option A'!$E$19)+N('Option A'!$E$21),0)+IF(H305=Scenario!$B$11,N('Option A'!$E$22),0)),"INSUFFICIENT FUNDS")))</f>
        <v/>
      </c>
      <c r="L305" s="6" t="str">
        <f>IF(H305&gt;Scenario!$B$11,"",IF(H$2&lt;&gt;"Ready",H$2,IF(ISNUMBER(I305),IF((I305+J305)*(1+Scenario!$B$12/12)-K305&lt;0,"INSUFFICIENT FUNDS",(I305+J305)*(1+Scenario!$B$12/12)-K305),"INSUFFICIENT FUNDS")))</f>
        <v/>
      </c>
      <c r="M305" s="6" t="str">
        <f>IF(H305&gt;Scenario!$B$11,"",IF(H$2&lt;&gt;"Ready",H$2,IF(ISNUMBER(L305),M304+K305,"INSUFFICIENT FUNDS")))</f>
        <v/>
      </c>
      <c r="N305" t="str">
        <f>IF(H305&gt;Scenario!$B$11,"",IF(H$2&lt;&gt;"Ready",H$2,IF(ISNUMBER(L305),"OK","INSUFFICIENT FUNDS")))</f>
        <v/>
      </c>
      <c r="O305">
        <v>301</v>
      </c>
      <c r="P305" s="6" t="str">
        <f>IF(O305&gt;Scenario!$B$11,"",IF(O$2&lt;&gt;"Ready",O$2,IF(U304="OK",S304,"INSUFFICIENT FUNDS")))</f>
        <v/>
      </c>
      <c r="Q305" s="6" t="str">
        <f>IF(O305&gt;Scenario!$B$11,"",IF(O$2&lt;&gt;"Ready",O$2,IF(ISNUMBER(P305),IF(AND(O305&gt;=Scenario!$B$10,MOD(O305-Scenario!$B$10,Scenario!$B$18)=0),Scenario!$B$8,0),"INSUFFICIENT FUNDS")))</f>
        <v/>
      </c>
      <c r="R305" s="6" t="str">
        <f>IF(O305&gt;Scenario!$B$11,"",IF(O$2&lt;&gt;"Ready",O$2,IF(ISNUMBER(P305),(P305+Q305)*(0+N('Option A'!$E$15)+IF(Scenario!$B$13="Gross",N('Option A'!$E$16),0))/12+((N('Option A'!$E$12)+N('Option A'!$E$13))/12+IF(AND(O305&gt;=Scenario!$B$10,MOD(O305-Scenario!$B$10,Scenario!$B$18)=0),N('Option A'!$E$17)*N('Option A'!$E$18)+N('Option A'!$E$20),0)+IF(O305=1,N('Option A'!$E$17)*N('Option A'!$E$19)+N('Option A'!$E$21),0)+IF(O305=Scenario!$B$11,N('Option A'!$E$22),0)),"INSUFFICIENT FUNDS")))</f>
        <v/>
      </c>
      <c r="S305" s="6" t="str">
        <f>IF(O305&gt;Scenario!$B$11,"",IF(O$2&lt;&gt;"Ready",O$2,IF(ISNUMBER(P305),IF((P305+Q305)*(1+Scenario!$B$12/12)-R305&lt;0,"INSUFFICIENT FUNDS",(P305+Q305)*(1+Scenario!$B$12/12)-R305),"INSUFFICIENT FUNDS")))</f>
        <v/>
      </c>
      <c r="T305" s="6" t="str">
        <f>IF(O305&gt;Scenario!$B$11,"",IF(O$2&lt;&gt;"Ready",O$2,IF(ISNUMBER(S305),T304+R305,"INSUFFICIENT FUNDS")))</f>
        <v/>
      </c>
      <c r="U305" t="str">
        <f>IF(O305&gt;Scenario!$B$11,"",IF(O$2&lt;&gt;"Ready",O$2,IF(ISNUMBER(S305),"OK","INSUFFICIENT FUNDS")))</f>
        <v/>
      </c>
      <c r="V305">
        <v>301</v>
      </c>
      <c r="W305" s="6" t="str">
        <f>IF(V305&gt;Scenario!$B$11,"",IF(V$2&lt;&gt;"Ready",V$2,IF(AB304="OK",Z304,"INSUFFICIENT FUNDS")))</f>
        <v/>
      </c>
      <c r="X305" s="6" t="str">
        <f>IF(V305&gt;Scenario!$B$11,"",IF(V$2&lt;&gt;"Ready",V$2,IF(ISNUMBER(W305),IF(AND(V305&gt;=Scenario!$B$10,MOD(V305-Scenario!$B$10,Scenario!$B$18)=0),Scenario!$B$8,0),"INSUFFICIENT FUNDS")))</f>
        <v/>
      </c>
      <c r="Y305" s="6" t="str">
        <f>IF(V305&gt;Scenario!$B$11,"",IF(V$2&lt;&gt;"Ready",V$2,IF(ISNUMBER(W305),(W305+X305)*(N('Option A'!$E$14)+N('Option A'!$E$15)+IF(Scenario!$B$13="Gross",N('Option A'!$E$16),0))/12+((N('Option A'!$E$12)+N('Option A'!$E$13))/12+IF(AND(V305&gt;=Scenario!$B$10,MOD(V305-Scenario!$B$10,Scenario!$B$18)=0),0*0+0,0)+IF(V305=1,0*0+0,0)+IF(V305=Scenario!$B$11,0,0)),"INSUFFICIENT FUNDS")))</f>
        <v/>
      </c>
      <c r="Z305" s="6" t="str">
        <f>IF(V305&gt;Scenario!$B$11,"",IF(V$2&lt;&gt;"Ready",V$2,IF(ISNUMBER(W305),IF((W305+X305)*(1+Scenario!$B$12/12)-Y305&lt;0,"INSUFFICIENT FUNDS",(W305+X305)*(1+Scenario!$B$12/12)-Y305),"INSUFFICIENT FUNDS")))</f>
        <v/>
      </c>
      <c r="AA305" s="6" t="str">
        <f>IF(V305&gt;Scenario!$B$11,"",IF(V$2&lt;&gt;"Ready",V$2,IF(ISNUMBER(Z305),AA304+Y305,"INSUFFICIENT FUNDS")))</f>
        <v/>
      </c>
      <c r="AB305" t="str">
        <f>IF(V305&gt;Scenario!$B$11,"",IF(V$2&lt;&gt;"Ready",V$2,IF(ISNUMBER(Z305),"OK","INSUFFICIENT FUNDS")))</f>
        <v/>
      </c>
      <c r="AC305">
        <v>301</v>
      </c>
      <c r="AD305" s="6" t="str">
        <f>IF(AC305&gt;Scenario!$B$11,"",IF(AC$2&lt;&gt;"Ready",AC$2,IF(AI304="OK",AG304,"INSUFFICIENT FUNDS")))</f>
        <v/>
      </c>
      <c r="AE305" s="6" t="str">
        <f>IF(AC305&gt;Scenario!$B$11,"",IF(AC$2&lt;&gt;"Ready",AC$2,IF(ISNUMBER(AD305),IF(AND(AC305&gt;=Scenario!$B$10,MOD(AC305-Scenario!$B$10,Scenario!$B$18)=0),Scenario!$B$8,0),"INSUFFICIENT FUNDS")))</f>
        <v/>
      </c>
      <c r="AF305" s="6" t="str">
        <f>IF(AC305&gt;Scenario!$B$11,"",IF(AC$2&lt;&gt;"Ready",AC$2,IF(ISNUMBER(AD305),(AD305+AE305)*(N('Option A'!$E$14)+N('Option A'!$E$15)+IF(Scenario!$B$13="Gross",0,0))/12+((N('Option A'!$E$12)+N('Option A'!$E$13))/12+IF(AND(AC305&gt;=Scenario!$B$10,MOD(AC305-Scenario!$B$10,Scenario!$B$18)=0),N('Option A'!$E$17)*N('Option A'!$E$18)+N('Option A'!$E$20),0)+IF(AC305=1,N('Option A'!$E$17)*N('Option A'!$E$19)+N('Option A'!$E$21),0)+IF(AC305=Scenario!$B$11,N('Option A'!$E$22),0)),"INSUFFICIENT FUNDS")))</f>
        <v/>
      </c>
      <c r="AG305" s="6" t="str">
        <f>IF(AC305&gt;Scenario!$B$11,"",IF(AC$2&lt;&gt;"Ready",AC$2,IF(ISNUMBER(AD305),IF((AD305+AE305)*(1+Scenario!$B$12/12)-AF305&lt;0,"INSUFFICIENT FUNDS",(AD305+AE305)*(1+Scenario!$B$12/12)-AF305),"INSUFFICIENT FUNDS")))</f>
        <v/>
      </c>
      <c r="AH305" s="6" t="str">
        <f>IF(AC305&gt;Scenario!$B$11,"",IF(AC$2&lt;&gt;"Ready",AC$2,IF(ISNUMBER(AG305),AH304+AF305,"INSUFFICIENT FUNDS")))</f>
        <v/>
      </c>
      <c r="AI305" t="str">
        <f>IF(AC305&gt;Scenario!$B$11,"",IF(AC$2&lt;&gt;"Ready",AC$2,IF(ISNUMBER(AG305),"OK","INSUFFICIENT FUNDS")))</f>
        <v/>
      </c>
      <c r="AJ305">
        <v>301</v>
      </c>
      <c r="AK305" s="6" t="str">
        <f>IF(AJ305&gt;Scenario!$B$11,"",IF(AJ$2&lt;&gt;"Ready",AJ$2,IF(AP304="OK",AN304,"INSUFFICIENT FUNDS")))</f>
        <v/>
      </c>
      <c r="AL305" s="6" t="str">
        <f>IF(AJ305&gt;Scenario!$B$11,"",IF(AJ$2&lt;&gt;"Ready",AJ$2,IF(ISNUMBER(AK305),IF(AND(AJ305&gt;=Scenario!$B$10,MOD(AJ305-Scenario!$B$10,Scenario!$B$18)=0),Scenario!$B$8,0),"INSUFFICIENT FUNDS")))</f>
        <v/>
      </c>
      <c r="AM305" s="6" t="str">
        <f>IF(AJ305&gt;Scenario!$B$11,"",IF(AJ$2&lt;&gt;"Ready",AJ$2,IF(ISNUMBER(AK305),(AK305+AL305)*(0+0+IF(Scenario!$B$13="Gross",0,0))/12+((0+0)/12+IF(AND(AJ305&gt;=Scenario!$B$10,MOD(AJ305-Scenario!$B$10,Scenario!$B$18)=0),0*0+0,0)+IF(AJ305=1,0*0+0,0)+IF(AJ305=Scenario!$B$11,0,0)),"INSUFFICIENT FUNDS")))</f>
        <v/>
      </c>
      <c r="AN305" s="6" t="str">
        <f>IF(AJ305&gt;Scenario!$B$11,"",IF(AJ$2&lt;&gt;"Ready",AJ$2,IF(ISNUMBER(AK305),IF((AK305+AL305)*(1+Scenario!$B$12/12)-AM305&lt;0,"INSUFFICIENT FUNDS",(AK305+AL305)*(1+Scenario!$B$12/12)-AM305),"INSUFFICIENT FUNDS")))</f>
        <v/>
      </c>
      <c r="AO305" s="6" t="str">
        <f>IF(AJ305&gt;Scenario!$B$11,"",IF(AJ$2&lt;&gt;"Ready",AJ$2,IF(ISNUMBER(AN305),AO304+AM305,"INSUFFICIENT FUNDS")))</f>
        <v/>
      </c>
      <c r="AP305" t="str">
        <f>IF(AJ305&gt;Scenario!$B$11,"",IF(AJ$2&lt;&gt;"Ready",AJ$2,IF(ISNUMBER(AN305),"OK","INSUFFICIENT FUNDS")))</f>
        <v/>
      </c>
    </row>
    <row r="306" spans="1:42" ht="32.1" customHeight="1" x14ac:dyDescent="0.2">
      <c r="A306">
        <v>302</v>
      </c>
      <c r="B306" s="6" t="str">
        <f>IF(A306&gt;Scenario!$B$11,"",IF(A$2&lt;&gt;"Ready",A$2,IF(G305="OK",E305,"INSUFFICIENT FUNDS")))</f>
        <v/>
      </c>
      <c r="C306" s="6" t="str">
        <f>IF(A306&gt;Scenario!$B$11,"",IF(A$2&lt;&gt;"Ready",A$2,IF(ISNUMBER(B306),IF(AND(A306&gt;=Scenario!$B$10,MOD(A306-Scenario!$B$10,Scenario!$B$18)=0),Scenario!$B$8,0),"INSUFFICIENT FUNDS")))</f>
        <v/>
      </c>
      <c r="D306" s="6" t="str">
        <f>IF(A306&gt;Scenario!$B$11,"",IF(A$2&lt;&gt;"Ready",A$2,IF(ISNUMBER(B306),(B306+C306)*(N('Option A'!$E$14)+N('Option A'!$E$15)+IF(Scenario!$B$13="Gross",N('Option A'!$E$16),0))/12+((N('Option A'!$E$12)+N('Option A'!$E$13))/12+IF(AND(A306&gt;=Scenario!$B$10,MOD(A306-Scenario!$B$10,Scenario!$B$18)=0),N('Option A'!$E$17)*N('Option A'!$E$18)+N('Option A'!$E$20),0)+IF(A306=1,N('Option A'!$E$17)*N('Option A'!$E$19)+N('Option A'!$E$21),0)+IF(A306=Scenario!$B$11,N('Option A'!$E$22),0)),"INSUFFICIENT FUNDS")))</f>
        <v/>
      </c>
      <c r="E306" s="6" t="str">
        <f>IF(A306&gt;Scenario!$B$11,"",IF(A$2&lt;&gt;"Ready",A$2,IF(ISNUMBER(B306),IF((B306+C306)*(1+Scenario!$B$12/12)-D306&lt;0,"INSUFFICIENT FUNDS",(B306+C306)*(1+Scenario!$B$12/12)-D306),"INSUFFICIENT FUNDS")))</f>
        <v/>
      </c>
      <c r="F306" s="6" t="str">
        <f>IF(A306&gt;Scenario!$B$11,"",IF(A$2&lt;&gt;"Ready",A$2,IF(ISNUMBER(E306),F305+D306,"INSUFFICIENT FUNDS")))</f>
        <v/>
      </c>
      <c r="G306" t="str">
        <f>IF(A306&gt;Scenario!$B$11,"",IF(A$2&lt;&gt;"Ready",A$2,IF(ISNUMBER(E306),"OK","INSUFFICIENT FUNDS")))</f>
        <v/>
      </c>
      <c r="H306">
        <v>302</v>
      </c>
      <c r="I306" s="6" t="str">
        <f>IF(H306&gt;Scenario!$B$11,"",IF(H$2&lt;&gt;"Ready",H$2,IF(N305="OK",L305,"INSUFFICIENT FUNDS")))</f>
        <v/>
      </c>
      <c r="J306" s="6" t="str">
        <f>IF(H306&gt;Scenario!$B$11,"",IF(H$2&lt;&gt;"Ready",H$2,IF(ISNUMBER(I306),IF(AND(H306&gt;=Scenario!$B$10,MOD(H306-Scenario!$B$10,Scenario!$B$18)=0),Scenario!$B$8,0),"INSUFFICIENT FUNDS")))</f>
        <v/>
      </c>
      <c r="K306" s="6" t="str">
        <f>IF(H306&gt;Scenario!$B$11,"",IF(H$2&lt;&gt;"Ready",H$2,IF(ISNUMBER(I306),(I306+J306)*(N('Option A'!$E$14)+N('Option A'!$E$15)+IF(Scenario!$B$13="Gross",N('Option A'!$E$16),0))/12+((0+0)/12+IF(AND(H306&gt;=Scenario!$B$10,MOD(H306-Scenario!$B$10,Scenario!$B$18)=0),N('Option A'!$E$17)*N('Option A'!$E$18)+N('Option A'!$E$20),0)+IF(H306=1,N('Option A'!$E$17)*N('Option A'!$E$19)+N('Option A'!$E$21),0)+IF(H306=Scenario!$B$11,N('Option A'!$E$22),0)),"INSUFFICIENT FUNDS")))</f>
        <v/>
      </c>
      <c r="L306" s="6" t="str">
        <f>IF(H306&gt;Scenario!$B$11,"",IF(H$2&lt;&gt;"Ready",H$2,IF(ISNUMBER(I306),IF((I306+J306)*(1+Scenario!$B$12/12)-K306&lt;0,"INSUFFICIENT FUNDS",(I306+J306)*(1+Scenario!$B$12/12)-K306),"INSUFFICIENT FUNDS")))</f>
        <v/>
      </c>
      <c r="M306" s="6" t="str">
        <f>IF(H306&gt;Scenario!$B$11,"",IF(H$2&lt;&gt;"Ready",H$2,IF(ISNUMBER(L306),M305+K306,"INSUFFICIENT FUNDS")))</f>
        <v/>
      </c>
      <c r="N306" t="str">
        <f>IF(H306&gt;Scenario!$B$11,"",IF(H$2&lt;&gt;"Ready",H$2,IF(ISNUMBER(L306),"OK","INSUFFICIENT FUNDS")))</f>
        <v/>
      </c>
      <c r="O306">
        <v>302</v>
      </c>
      <c r="P306" s="6" t="str">
        <f>IF(O306&gt;Scenario!$B$11,"",IF(O$2&lt;&gt;"Ready",O$2,IF(U305="OK",S305,"INSUFFICIENT FUNDS")))</f>
        <v/>
      </c>
      <c r="Q306" s="6" t="str">
        <f>IF(O306&gt;Scenario!$B$11,"",IF(O$2&lt;&gt;"Ready",O$2,IF(ISNUMBER(P306),IF(AND(O306&gt;=Scenario!$B$10,MOD(O306-Scenario!$B$10,Scenario!$B$18)=0),Scenario!$B$8,0),"INSUFFICIENT FUNDS")))</f>
        <v/>
      </c>
      <c r="R306" s="6" t="str">
        <f>IF(O306&gt;Scenario!$B$11,"",IF(O$2&lt;&gt;"Ready",O$2,IF(ISNUMBER(P306),(P306+Q306)*(0+N('Option A'!$E$15)+IF(Scenario!$B$13="Gross",N('Option A'!$E$16),0))/12+((N('Option A'!$E$12)+N('Option A'!$E$13))/12+IF(AND(O306&gt;=Scenario!$B$10,MOD(O306-Scenario!$B$10,Scenario!$B$18)=0),N('Option A'!$E$17)*N('Option A'!$E$18)+N('Option A'!$E$20),0)+IF(O306=1,N('Option A'!$E$17)*N('Option A'!$E$19)+N('Option A'!$E$21),0)+IF(O306=Scenario!$B$11,N('Option A'!$E$22),0)),"INSUFFICIENT FUNDS")))</f>
        <v/>
      </c>
      <c r="S306" s="6" t="str">
        <f>IF(O306&gt;Scenario!$B$11,"",IF(O$2&lt;&gt;"Ready",O$2,IF(ISNUMBER(P306),IF((P306+Q306)*(1+Scenario!$B$12/12)-R306&lt;0,"INSUFFICIENT FUNDS",(P306+Q306)*(1+Scenario!$B$12/12)-R306),"INSUFFICIENT FUNDS")))</f>
        <v/>
      </c>
      <c r="T306" s="6" t="str">
        <f>IF(O306&gt;Scenario!$B$11,"",IF(O$2&lt;&gt;"Ready",O$2,IF(ISNUMBER(S306),T305+R306,"INSUFFICIENT FUNDS")))</f>
        <v/>
      </c>
      <c r="U306" t="str">
        <f>IF(O306&gt;Scenario!$B$11,"",IF(O$2&lt;&gt;"Ready",O$2,IF(ISNUMBER(S306),"OK","INSUFFICIENT FUNDS")))</f>
        <v/>
      </c>
      <c r="V306">
        <v>302</v>
      </c>
      <c r="W306" s="6" t="str">
        <f>IF(V306&gt;Scenario!$B$11,"",IF(V$2&lt;&gt;"Ready",V$2,IF(AB305="OK",Z305,"INSUFFICIENT FUNDS")))</f>
        <v/>
      </c>
      <c r="X306" s="6" t="str">
        <f>IF(V306&gt;Scenario!$B$11,"",IF(V$2&lt;&gt;"Ready",V$2,IF(ISNUMBER(W306),IF(AND(V306&gt;=Scenario!$B$10,MOD(V306-Scenario!$B$10,Scenario!$B$18)=0),Scenario!$B$8,0),"INSUFFICIENT FUNDS")))</f>
        <v/>
      </c>
      <c r="Y306" s="6" t="str">
        <f>IF(V306&gt;Scenario!$B$11,"",IF(V$2&lt;&gt;"Ready",V$2,IF(ISNUMBER(W306),(W306+X306)*(N('Option A'!$E$14)+N('Option A'!$E$15)+IF(Scenario!$B$13="Gross",N('Option A'!$E$16),0))/12+((N('Option A'!$E$12)+N('Option A'!$E$13))/12+IF(AND(V306&gt;=Scenario!$B$10,MOD(V306-Scenario!$B$10,Scenario!$B$18)=0),0*0+0,0)+IF(V306=1,0*0+0,0)+IF(V306=Scenario!$B$11,0,0)),"INSUFFICIENT FUNDS")))</f>
        <v/>
      </c>
      <c r="Z306" s="6" t="str">
        <f>IF(V306&gt;Scenario!$B$11,"",IF(V$2&lt;&gt;"Ready",V$2,IF(ISNUMBER(W306),IF((W306+X306)*(1+Scenario!$B$12/12)-Y306&lt;0,"INSUFFICIENT FUNDS",(W306+X306)*(1+Scenario!$B$12/12)-Y306),"INSUFFICIENT FUNDS")))</f>
        <v/>
      </c>
      <c r="AA306" s="6" t="str">
        <f>IF(V306&gt;Scenario!$B$11,"",IF(V$2&lt;&gt;"Ready",V$2,IF(ISNUMBER(Z306),AA305+Y306,"INSUFFICIENT FUNDS")))</f>
        <v/>
      </c>
      <c r="AB306" t="str">
        <f>IF(V306&gt;Scenario!$B$11,"",IF(V$2&lt;&gt;"Ready",V$2,IF(ISNUMBER(Z306),"OK","INSUFFICIENT FUNDS")))</f>
        <v/>
      </c>
      <c r="AC306">
        <v>302</v>
      </c>
      <c r="AD306" s="6" t="str">
        <f>IF(AC306&gt;Scenario!$B$11,"",IF(AC$2&lt;&gt;"Ready",AC$2,IF(AI305="OK",AG305,"INSUFFICIENT FUNDS")))</f>
        <v/>
      </c>
      <c r="AE306" s="6" t="str">
        <f>IF(AC306&gt;Scenario!$B$11,"",IF(AC$2&lt;&gt;"Ready",AC$2,IF(ISNUMBER(AD306),IF(AND(AC306&gt;=Scenario!$B$10,MOD(AC306-Scenario!$B$10,Scenario!$B$18)=0),Scenario!$B$8,0),"INSUFFICIENT FUNDS")))</f>
        <v/>
      </c>
      <c r="AF306" s="6" t="str">
        <f>IF(AC306&gt;Scenario!$B$11,"",IF(AC$2&lt;&gt;"Ready",AC$2,IF(ISNUMBER(AD306),(AD306+AE306)*(N('Option A'!$E$14)+N('Option A'!$E$15)+IF(Scenario!$B$13="Gross",0,0))/12+((N('Option A'!$E$12)+N('Option A'!$E$13))/12+IF(AND(AC306&gt;=Scenario!$B$10,MOD(AC306-Scenario!$B$10,Scenario!$B$18)=0),N('Option A'!$E$17)*N('Option A'!$E$18)+N('Option A'!$E$20),0)+IF(AC306=1,N('Option A'!$E$17)*N('Option A'!$E$19)+N('Option A'!$E$21),0)+IF(AC306=Scenario!$B$11,N('Option A'!$E$22),0)),"INSUFFICIENT FUNDS")))</f>
        <v/>
      </c>
      <c r="AG306" s="6" t="str">
        <f>IF(AC306&gt;Scenario!$B$11,"",IF(AC$2&lt;&gt;"Ready",AC$2,IF(ISNUMBER(AD306),IF((AD306+AE306)*(1+Scenario!$B$12/12)-AF306&lt;0,"INSUFFICIENT FUNDS",(AD306+AE306)*(1+Scenario!$B$12/12)-AF306),"INSUFFICIENT FUNDS")))</f>
        <v/>
      </c>
      <c r="AH306" s="6" t="str">
        <f>IF(AC306&gt;Scenario!$B$11,"",IF(AC$2&lt;&gt;"Ready",AC$2,IF(ISNUMBER(AG306),AH305+AF306,"INSUFFICIENT FUNDS")))</f>
        <v/>
      </c>
      <c r="AI306" t="str">
        <f>IF(AC306&gt;Scenario!$B$11,"",IF(AC$2&lt;&gt;"Ready",AC$2,IF(ISNUMBER(AG306),"OK","INSUFFICIENT FUNDS")))</f>
        <v/>
      </c>
      <c r="AJ306">
        <v>302</v>
      </c>
      <c r="AK306" s="6" t="str">
        <f>IF(AJ306&gt;Scenario!$B$11,"",IF(AJ$2&lt;&gt;"Ready",AJ$2,IF(AP305="OK",AN305,"INSUFFICIENT FUNDS")))</f>
        <v/>
      </c>
      <c r="AL306" s="6" t="str">
        <f>IF(AJ306&gt;Scenario!$B$11,"",IF(AJ$2&lt;&gt;"Ready",AJ$2,IF(ISNUMBER(AK306),IF(AND(AJ306&gt;=Scenario!$B$10,MOD(AJ306-Scenario!$B$10,Scenario!$B$18)=0),Scenario!$B$8,0),"INSUFFICIENT FUNDS")))</f>
        <v/>
      </c>
      <c r="AM306" s="6" t="str">
        <f>IF(AJ306&gt;Scenario!$B$11,"",IF(AJ$2&lt;&gt;"Ready",AJ$2,IF(ISNUMBER(AK306),(AK306+AL306)*(0+0+IF(Scenario!$B$13="Gross",0,0))/12+((0+0)/12+IF(AND(AJ306&gt;=Scenario!$B$10,MOD(AJ306-Scenario!$B$10,Scenario!$B$18)=0),0*0+0,0)+IF(AJ306=1,0*0+0,0)+IF(AJ306=Scenario!$B$11,0,0)),"INSUFFICIENT FUNDS")))</f>
        <v/>
      </c>
      <c r="AN306" s="6" t="str">
        <f>IF(AJ306&gt;Scenario!$B$11,"",IF(AJ$2&lt;&gt;"Ready",AJ$2,IF(ISNUMBER(AK306),IF((AK306+AL306)*(1+Scenario!$B$12/12)-AM306&lt;0,"INSUFFICIENT FUNDS",(AK306+AL306)*(1+Scenario!$B$12/12)-AM306),"INSUFFICIENT FUNDS")))</f>
        <v/>
      </c>
      <c r="AO306" s="6" t="str">
        <f>IF(AJ306&gt;Scenario!$B$11,"",IF(AJ$2&lt;&gt;"Ready",AJ$2,IF(ISNUMBER(AN306),AO305+AM306,"INSUFFICIENT FUNDS")))</f>
        <v/>
      </c>
      <c r="AP306" t="str">
        <f>IF(AJ306&gt;Scenario!$B$11,"",IF(AJ$2&lt;&gt;"Ready",AJ$2,IF(ISNUMBER(AN306),"OK","INSUFFICIENT FUNDS")))</f>
        <v/>
      </c>
    </row>
    <row r="307" spans="1:42" ht="32.1" customHeight="1" x14ac:dyDescent="0.2">
      <c r="A307">
        <v>303</v>
      </c>
      <c r="B307" s="6" t="str">
        <f>IF(A307&gt;Scenario!$B$11,"",IF(A$2&lt;&gt;"Ready",A$2,IF(G306="OK",E306,"INSUFFICIENT FUNDS")))</f>
        <v/>
      </c>
      <c r="C307" s="6" t="str">
        <f>IF(A307&gt;Scenario!$B$11,"",IF(A$2&lt;&gt;"Ready",A$2,IF(ISNUMBER(B307),IF(AND(A307&gt;=Scenario!$B$10,MOD(A307-Scenario!$B$10,Scenario!$B$18)=0),Scenario!$B$8,0),"INSUFFICIENT FUNDS")))</f>
        <v/>
      </c>
      <c r="D307" s="6" t="str">
        <f>IF(A307&gt;Scenario!$B$11,"",IF(A$2&lt;&gt;"Ready",A$2,IF(ISNUMBER(B307),(B307+C307)*(N('Option A'!$E$14)+N('Option A'!$E$15)+IF(Scenario!$B$13="Gross",N('Option A'!$E$16),0))/12+((N('Option A'!$E$12)+N('Option A'!$E$13))/12+IF(AND(A307&gt;=Scenario!$B$10,MOD(A307-Scenario!$B$10,Scenario!$B$18)=0),N('Option A'!$E$17)*N('Option A'!$E$18)+N('Option A'!$E$20),0)+IF(A307=1,N('Option A'!$E$17)*N('Option A'!$E$19)+N('Option A'!$E$21),0)+IF(A307=Scenario!$B$11,N('Option A'!$E$22),0)),"INSUFFICIENT FUNDS")))</f>
        <v/>
      </c>
      <c r="E307" s="6" t="str">
        <f>IF(A307&gt;Scenario!$B$11,"",IF(A$2&lt;&gt;"Ready",A$2,IF(ISNUMBER(B307),IF((B307+C307)*(1+Scenario!$B$12/12)-D307&lt;0,"INSUFFICIENT FUNDS",(B307+C307)*(1+Scenario!$B$12/12)-D307),"INSUFFICIENT FUNDS")))</f>
        <v/>
      </c>
      <c r="F307" s="6" t="str">
        <f>IF(A307&gt;Scenario!$B$11,"",IF(A$2&lt;&gt;"Ready",A$2,IF(ISNUMBER(E307),F306+D307,"INSUFFICIENT FUNDS")))</f>
        <v/>
      </c>
      <c r="G307" t="str">
        <f>IF(A307&gt;Scenario!$B$11,"",IF(A$2&lt;&gt;"Ready",A$2,IF(ISNUMBER(E307),"OK","INSUFFICIENT FUNDS")))</f>
        <v/>
      </c>
      <c r="H307">
        <v>303</v>
      </c>
      <c r="I307" s="6" t="str">
        <f>IF(H307&gt;Scenario!$B$11,"",IF(H$2&lt;&gt;"Ready",H$2,IF(N306="OK",L306,"INSUFFICIENT FUNDS")))</f>
        <v/>
      </c>
      <c r="J307" s="6" t="str">
        <f>IF(H307&gt;Scenario!$B$11,"",IF(H$2&lt;&gt;"Ready",H$2,IF(ISNUMBER(I307),IF(AND(H307&gt;=Scenario!$B$10,MOD(H307-Scenario!$B$10,Scenario!$B$18)=0),Scenario!$B$8,0),"INSUFFICIENT FUNDS")))</f>
        <v/>
      </c>
      <c r="K307" s="6" t="str">
        <f>IF(H307&gt;Scenario!$B$11,"",IF(H$2&lt;&gt;"Ready",H$2,IF(ISNUMBER(I307),(I307+J307)*(N('Option A'!$E$14)+N('Option A'!$E$15)+IF(Scenario!$B$13="Gross",N('Option A'!$E$16),0))/12+((0+0)/12+IF(AND(H307&gt;=Scenario!$B$10,MOD(H307-Scenario!$B$10,Scenario!$B$18)=0),N('Option A'!$E$17)*N('Option A'!$E$18)+N('Option A'!$E$20),0)+IF(H307=1,N('Option A'!$E$17)*N('Option A'!$E$19)+N('Option A'!$E$21),0)+IF(H307=Scenario!$B$11,N('Option A'!$E$22),0)),"INSUFFICIENT FUNDS")))</f>
        <v/>
      </c>
      <c r="L307" s="6" t="str">
        <f>IF(H307&gt;Scenario!$B$11,"",IF(H$2&lt;&gt;"Ready",H$2,IF(ISNUMBER(I307),IF((I307+J307)*(1+Scenario!$B$12/12)-K307&lt;0,"INSUFFICIENT FUNDS",(I307+J307)*(1+Scenario!$B$12/12)-K307),"INSUFFICIENT FUNDS")))</f>
        <v/>
      </c>
      <c r="M307" s="6" t="str">
        <f>IF(H307&gt;Scenario!$B$11,"",IF(H$2&lt;&gt;"Ready",H$2,IF(ISNUMBER(L307),M306+K307,"INSUFFICIENT FUNDS")))</f>
        <v/>
      </c>
      <c r="N307" t="str">
        <f>IF(H307&gt;Scenario!$B$11,"",IF(H$2&lt;&gt;"Ready",H$2,IF(ISNUMBER(L307),"OK","INSUFFICIENT FUNDS")))</f>
        <v/>
      </c>
      <c r="O307">
        <v>303</v>
      </c>
      <c r="P307" s="6" t="str">
        <f>IF(O307&gt;Scenario!$B$11,"",IF(O$2&lt;&gt;"Ready",O$2,IF(U306="OK",S306,"INSUFFICIENT FUNDS")))</f>
        <v/>
      </c>
      <c r="Q307" s="6" t="str">
        <f>IF(O307&gt;Scenario!$B$11,"",IF(O$2&lt;&gt;"Ready",O$2,IF(ISNUMBER(P307),IF(AND(O307&gt;=Scenario!$B$10,MOD(O307-Scenario!$B$10,Scenario!$B$18)=0),Scenario!$B$8,0),"INSUFFICIENT FUNDS")))</f>
        <v/>
      </c>
      <c r="R307" s="6" t="str">
        <f>IF(O307&gt;Scenario!$B$11,"",IF(O$2&lt;&gt;"Ready",O$2,IF(ISNUMBER(P307),(P307+Q307)*(0+N('Option A'!$E$15)+IF(Scenario!$B$13="Gross",N('Option A'!$E$16),0))/12+((N('Option A'!$E$12)+N('Option A'!$E$13))/12+IF(AND(O307&gt;=Scenario!$B$10,MOD(O307-Scenario!$B$10,Scenario!$B$18)=0),N('Option A'!$E$17)*N('Option A'!$E$18)+N('Option A'!$E$20),0)+IF(O307=1,N('Option A'!$E$17)*N('Option A'!$E$19)+N('Option A'!$E$21),0)+IF(O307=Scenario!$B$11,N('Option A'!$E$22),0)),"INSUFFICIENT FUNDS")))</f>
        <v/>
      </c>
      <c r="S307" s="6" t="str">
        <f>IF(O307&gt;Scenario!$B$11,"",IF(O$2&lt;&gt;"Ready",O$2,IF(ISNUMBER(P307),IF((P307+Q307)*(1+Scenario!$B$12/12)-R307&lt;0,"INSUFFICIENT FUNDS",(P307+Q307)*(1+Scenario!$B$12/12)-R307),"INSUFFICIENT FUNDS")))</f>
        <v/>
      </c>
      <c r="T307" s="6" t="str">
        <f>IF(O307&gt;Scenario!$B$11,"",IF(O$2&lt;&gt;"Ready",O$2,IF(ISNUMBER(S307),T306+R307,"INSUFFICIENT FUNDS")))</f>
        <v/>
      </c>
      <c r="U307" t="str">
        <f>IF(O307&gt;Scenario!$B$11,"",IF(O$2&lt;&gt;"Ready",O$2,IF(ISNUMBER(S307),"OK","INSUFFICIENT FUNDS")))</f>
        <v/>
      </c>
      <c r="V307">
        <v>303</v>
      </c>
      <c r="W307" s="6" t="str">
        <f>IF(V307&gt;Scenario!$B$11,"",IF(V$2&lt;&gt;"Ready",V$2,IF(AB306="OK",Z306,"INSUFFICIENT FUNDS")))</f>
        <v/>
      </c>
      <c r="X307" s="6" t="str">
        <f>IF(V307&gt;Scenario!$B$11,"",IF(V$2&lt;&gt;"Ready",V$2,IF(ISNUMBER(W307),IF(AND(V307&gt;=Scenario!$B$10,MOD(V307-Scenario!$B$10,Scenario!$B$18)=0),Scenario!$B$8,0),"INSUFFICIENT FUNDS")))</f>
        <v/>
      </c>
      <c r="Y307" s="6" t="str">
        <f>IF(V307&gt;Scenario!$B$11,"",IF(V$2&lt;&gt;"Ready",V$2,IF(ISNUMBER(W307),(W307+X307)*(N('Option A'!$E$14)+N('Option A'!$E$15)+IF(Scenario!$B$13="Gross",N('Option A'!$E$16),0))/12+((N('Option A'!$E$12)+N('Option A'!$E$13))/12+IF(AND(V307&gt;=Scenario!$B$10,MOD(V307-Scenario!$B$10,Scenario!$B$18)=0),0*0+0,0)+IF(V307=1,0*0+0,0)+IF(V307=Scenario!$B$11,0,0)),"INSUFFICIENT FUNDS")))</f>
        <v/>
      </c>
      <c r="Z307" s="6" t="str">
        <f>IF(V307&gt;Scenario!$B$11,"",IF(V$2&lt;&gt;"Ready",V$2,IF(ISNUMBER(W307),IF((W307+X307)*(1+Scenario!$B$12/12)-Y307&lt;0,"INSUFFICIENT FUNDS",(W307+X307)*(1+Scenario!$B$12/12)-Y307),"INSUFFICIENT FUNDS")))</f>
        <v/>
      </c>
      <c r="AA307" s="6" t="str">
        <f>IF(V307&gt;Scenario!$B$11,"",IF(V$2&lt;&gt;"Ready",V$2,IF(ISNUMBER(Z307),AA306+Y307,"INSUFFICIENT FUNDS")))</f>
        <v/>
      </c>
      <c r="AB307" t="str">
        <f>IF(V307&gt;Scenario!$B$11,"",IF(V$2&lt;&gt;"Ready",V$2,IF(ISNUMBER(Z307),"OK","INSUFFICIENT FUNDS")))</f>
        <v/>
      </c>
      <c r="AC307">
        <v>303</v>
      </c>
      <c r="AD307" s="6" t="str">
        <f>IF(AC307&gt;Scenario!$B$11,"",IF(AC$2&lt;&gt;"Ready",AC$2,IF(AI306="OK",AG306,"INSUFFICIENT FUNDS")))</f>
        <v/>
      </c>
      <c r="AE307" s="6" t="str">
        <f>IF(AC307&gt;Scenario!$B$11,"",IF(AC$2&lt;&gt;"Ready",AC$2,IF(ISNUMBER(AD307),IF(AND(AC307&gt;=Scenario!$B$10,MOD(AC307-Scenario!$B$10,Scenario!$B$18)=0),Scenario!$B$8,0),"INSUFFICIENT FUNDS")))</f>
        <v/>
      </c>
      <c r="AF307" s="6" t="str">
        <f>IF(AC307&gt;Scenario!$B$11,"",IF(AC$2&lt;&gt;"Ready",AC$2,IF(ISNUMBER(AD307),(AD307+AE307)*(N('Option A'!$E$14)+N('Option A'!$E$15)+IF(Scenario!$B$13="Gross",0,0))/12+((N('Option A'!$E$12)+N('Option A'!$E$13))/12+IF(AND(AC307&gt;=Scenario!$B$10,MOD(AC307-Scenario!$B$10,Scenario!$B$18)=0),N('Option A'!$E$17)*N('Option A'!$E$18)+N('Option A'!$E$20),0)+IF(AC307=1,N('Option A'!$E$17)*N('Option A'!$E$19)+N('Option A'!$E$21),0)+IF(AC307=Scenario!$B$11,N('Option A'!$E$22),0)),"INSUFFICIENT FUNDS")))</f>
        <v/>
      </c>
      <c r="AG307" s="6" t="str">
        <f>IF(AC307&gt;Scenario!$B$11,"",IF(AC$2&lt;&gt;"Ready",AC$2,IF(ISNUMBER(AD307),IF((AD307+AE307)*(1+Scenario!$B$12/12)-AF307&lt;0,"INSUFFICIENT FUNDS",(AD307+AE307)*(1+Scenario!$B$12/12)-AF307),"INSUFFICIENT FUNDS")))</f>
        <v/>
      </c>
      <c r="AH307" s="6" t="str">
        <f>IF(AC307&gt;Scenario!$B$11,"",IF(AC$2&lt;&gt;"Ready",AC$2,IF(ISNUMBER(AG307),AH306+AF307,"INSUFFICIENT FUNDS")))</f>
        <v/>
      </c>
      <c r="AI307" t="str">
        <f>IF(AC307&gt;Scenario!$B$11,"",IF(AC$2&lt;&gt;"Ready",AC$2,IF(ISNUMBER(AG307),"OK","INSUFFICIENT FUNDS")))</f>
        <v/>
      </c>
      <c r="AJ307">
        <v>303</v>
      </c>
      <c r="AK307" s="6" t="str">
        <f>IF(AJ307&gt;Scenario!$B$11,"",IF(AJ$2&lt;&gt;"Ready",AJ$2,IF(AP306="OK",AN306,"INSUFFICIENT FUNDS")))</f>
        <v/>
      </c>
      <c r="AL307" s="6" t="str">
        <f>IF(AJ307&gt;Scenario!$B$11,"",IF(AJ$2&lt;&gt;"Ready",AJ$2,IF(ISNUMBER(AK307),IF(AND(AJ307&gt;=Scenario!$B$10,MOD(AJ307-Scenario!$B$10,Scenario!$B$18)=0),Scenario!$B$8,0),"INSUFFICIENT FUNDS")))</f>
        <v/>
      </c>
      <c r="AM307" s="6" t="str">
        <f>IF(AJ307&gt;Scenario!$B$11,"",IF(AJ$2&lt;&gt;"Ready",AJ$2,IF(ISNUMBER(AK307),(AK307+AL307)*(0+0+IF(Scenario!$B$13="Gross",0,0))/12+((0+0)/12+IF(AND(AJ307&gt;=Scenario!$B$10,MOD(AJ307-Scenario!$B$10,Scenario!$B$18)=0),0*0+0,0)+IF(AJ307=1,0*0+0,0)+IF(AJ307=Scenario!$B$11,0,0)),"INSUFFICIENT FUNDS")))</f>
        <v/>
      </c>
      <c r="AN307" s="6" t="str">
        <f>IF(AJ307&gt;Scenario!$B$11,"",IF(AJ$2&lt;&gt;"Ready",AJ$2,IF(ISNUMBER(AK307),IF((AK307+AL307)*(1+Scenario!$B$12/12)-AM307&lt;0,"INSUFFICIENT FUNDS",(AK307+AL307)*(1+Scenario!$B$12/12)-AM307),"INSUFFICIENT FUNDS")))</f>
        <v/>
      </c>
      <c r="AO307" s="6" t="str">
        <f>IF(AJ307&gt;Scenario!$B$11,"",IF(AJ$2&lt;&gt;"Ready",AJ$2,IF(ISNUMBER(AN307),AO306+AM307,"INSUFFICIENT FUNDS")))</f>
        <v/>
      </c>
      <c r="AP307" t="str">
        <f>IF(AJ307&gt;Scenario!$B$11,"",IF(AJ$2&lt;&gt;"Ready",AJ$2,IF(ISNUMBER(AN307),"OK","INSUFFICIENT FUNDS")))</f>
        <v/>
      </c>
    </row>
    <row r="308" spans="1:42" ht="32.1" customHeight="1" x14ac:dyDescent="0.2">
      <c r="A308">
        <v>304</v>
      </c>
      <c r="B308" s="6" t="str">
        <f>IF(A308&gt;Scenario!$B$11,"",IF(A$2&lt;&gt;"Ready",A$2,IF(G307="OK",E307,"INSUFFICIENT FUNDS")))</f>
        <v/>
      </c>
      <c r="C308" s="6" t="str">
        <f>IF(A308&gt;Scenario!$B$11,"",IF(A$2&lt;&gt;"Ready",A$2,IF(ISNUMBER(B308),IF(AND(A308&gt;=Scenario!$B$10,MOD(A308-Scenario!$B$10,Scenario!$B$18)=0),Scenario!$B$8,0),"INSUFFICIENT FUNDS")))</f>
        <v/>
      </c>
      <c r="D308" s="6" t="str">
        <f>IF(A308&gt;Scenario!$B$11,"",IF(A$2&lt;&gt;"Ready",A$2,IF(ISNUMBER(B308),(B308+C308)*(N('Option A'!$E$14)+N('Option A'!$E$15)+IF(Scenario!$B$13="Gross",N('Option A'!$E$16),0))/12+((N('Option A'!$E$12)+N('Option A'!$E$13))/12+IF(AND(A308&gt;=Scenario!$B$10,MOD(A308-Scenario!$B$10,Scenario!$B$18)=0),N('Option A'!$E$17)*N('Option A'!$E$18)+N('Option A'!$E$20),0)+IF(A308=1,N('Option A'!$E$17)*N('Option A'!$E$19)+N('Option A'!$E$21),0)+IF(A308=Scenario!$B$11,N('Option A'!$E$22),0)),"INSUFFICIENT FUNDS")))</f>
        <v/>
      </c>
      <c r="E308" s="6" t="str">
        <f>IF(A308&gt;Scenario!$B$11,"",IF(A$2&lt;&gt;"Ready",A$2,IF(ISNUMBER(B308),IF((B308+C308)*(1+Scenario!$B$12/12)-D308&lt;0,"INSUFFICIENT FUNDS",(B308+C308)*(1+Scenario!$B$12/12)-D308),"INSUFFICIENT FUNDS")))</f>
        <v/>
      </c>
      <c r="F308" s="6" t="str">
        <f>IF(A308&gt;Scenario!$B$11,"",IF(A$2&lt;&gt;"Ready",A$2,IF(ISNUMBER(E308),F307+D308,"INSUFFICIENT FUNDS")))</f>
        <v/>
      </c>
      <c r="G308" t="str">
        <f>IF(A308&gt;Scenario!$B$11,"",IF(A$2&lt;&gt;"Ready",A$2,IF(ISNUMBER(E308),"OK","INSUFFICIENT FUNDS")))</f>
        <v/>
      </c>
      <c r="H308">
        <v>304</v>
      </c>
      <c r="I308" s="6" t="str">
        <f>IF(H308&gt;Scenario!$B$11,"",IF(H$2&lt;&gt;"Ready",H$2,IF(N307="OK",L307,"INSUFFICIENT FUNDS")))</f>
        <v/>
      </c>
      <c r="J308" s="6" t="str">
        <f>IF(H308&gt;Scenario!$B$11,"",IF(H$2&lt;&gt;"Ready",H$2,IF(ISNUMBER(I308),IF(AND(H308&gt;=Scenario!$B$10,MOD(H308-Scenario!$B$10,Scenario!$B$18)=0),Scenario!$B$8,0),"INSUFFICIENT FUNDS")))</f>
        <v/>
      </c>
      <c r="K308" s="6" t="str">
        <f>IF(H308&gt;Scenario!$B$11,"",IF(H$2&lt;&gt;"Ready",H$2,IF(ISNUMBER(I308),(I308+J308)*(N('Option A'!$E$14)+N('Option A'!$E$15)+IF(Scenario!$B$13="Gross",N('Option A'!$E$16),0))/12+((0+0)/12+IF(AND(H308&gt;=Scenario!$B$10,MOD(H308-Scenario!$B$10,Scenario!$B$18)=0),N('Option A'!$E$17)*N('Option A'!$E$18)+N('Option A'!$E$20),0)+IF(H308=1,N('Option A'!$E$17)*N('Option A'!$E$19)+N('Option A'!$E$21),0)+IF(H308=Scenario!$B$11,N('Option A'!$E$22),0)),"INSUFFICIENT FUNDS")))</f>
        <v/>
      </c>
      <c r="L308" s="6" t="str">
        <f>IF(H308&gt;Scenario!$B$11,"",IF(H$2&lt;&gt;"Ready",H$2,IF(ISNUMBER(I308),IF((I308+J308)*(1+Scenario!$B$12/12)-K308&lt;0,"INSUFFICIENT FUNDS",(I308+J308)*(1+Scenario!$B$12/12)-K308),"INSUFFICIENT FUNDS")))</f>
        <v/>
      </c>
      <c r="M308" s="6" t="str">
        <f>IF(H308&gt;Scenario!$B$11,"",IF(H$2&lt;&gt;"Ready",H$2,IF(ISNUMBER(L308),M307+K308,"INSUFFICIENT FUNDS")))</f>
        <v/>
      </c>
      <c r="N308" t="str">
        <f>IF(H308&gt;Scenario!$B$11,"",IF(H$2&lt;&gt;"Ready",H$2,IF(ISNUMBER(L308),"OK","INSUFFICIENT FUNDS")))</f>
        <v/>
      </c>
      <c r="O308">
        <v>304</v>
      </c>
      <c r="P308" s="6" t="str">
        <f>IF(O308&gt;Scenario!$B$11,"",IF(O$2&lt;&gt;"Ready",O$2,IF(U307="OK",S307,"INSUFFICIENT FUNDS")))</f>
        <v/>
      </c>
      <c r="Q308" s="6" t="str">
        <f>IF(O308&gt;Scenario!$B$11,"",IF(O$2&lt;&gt;"Ready",O$2,IF(ISNUMBER(P308),IF(AND(O308&gt;=Scenario!$B$10,MOD(O308-Scenario!$B$10,Scenario!$B$18)=0),Scenario!$B$8,0),"INSUFFICIENT FUNDS")))</f>
        <v/>
      </c>
      <c r="R308" s="6" t="str">
        <f>IF(O308&gt;Scenario!$B$11,"",IF(O$2&lt;&gt;"Ready",O$2,IF(ISNUMBER(P308),(P308+Q308)*(0+N('Option A'!$E$15)+IF(Scenario!$B$13="Gross",N('Option A'!$E$16),0))/12+((N('Option A'!$E$12)+N('Option A'!$E$13))/12+IF(AND(O308&gt;=Scenario!$B$10,MOD(O308-Scenario!$B$10,Scenario!$B$18)=0),N('Option A'!$E$17)*N('Option A'!$E$18)+N('Option A'!$E$20),0)+IF(O308=1,N('Option A'!$E$17)*N('Option A'!$E$19)+N('Option A'!$E$21),0)+IF(O308=Scenario!$B$11,N('Option A'!$E$22),0)),"INSUFFICIENT FUNDS")))</f>
        <v/>
      </c>
      <c r="S308" s="6" t="str">
        <f>IF(O308&gt;Scenario!$B$11,"",IF(O$2&lt;&gt;"Ready",O$2,IF(ISNUMBER(P308),IF((P308+Q308)*(1+Scenario!$B$12/12)-R308&lt;0,"INSUFFICIENT FUNDS",(P308+Q308)*(1+Scenario!$B$12/12)-R308),"INSUFFICIENT FUNDS")))</f>
        <v/>
      </c>
      <c r="T308" s="6" t="str">
        <f>IF(O308&gt;Scenario!$B$11,"",IF(O$2&lt;&gt;"Ready",O$2,IF(ISNUMBER(S308),T307+R308,"INSUFFICIENT FUNDS")))</f>
        <v/>
      </c>
      <c r="U308" t="str">
        <f>IF(O308&gt;Scenario!$B$11,"",IF(O$2&lt;&gt;"Ready",O$2,IF(ISNUMBER(S308),"OK","INSUFFICIENT FUNDS")))</f>
        <v/>
      </c>
      <c r="V308">
        <v>304</v>
      </c>
      <c r="W308" s="6" t="str">
        <f>IF(V308&gt;Scenario!$B$11,"",IF(V$2&lt;&gt;"Ready",V$2,IF(AB307="OK",Z307,"INSUFFICIENT FUNDS")))</f>
        <v/>
      </c>
      <c r="X308" s="6" t="str">
        <f>IF(V308&gt;Scenario!$B$11,"",IF(V$2&lt;&gt;"Ready",V$2,IF(ISNUMBER(W308),IF(AND(V308&gt;=Scenario!$B$10,MOD(V308-Scenario!$B$10,Scenario!$B$18)=0),Scenario!$B$8,0),"INSUFFICIENT FUNDS")))</f>
        <v/>
      </c>
      <c r="Y308" s="6" t="str">
        <f>IF(V308&gt;Scenario!$B$11,"",IF(V$2&lt;&gt;"Ready",V$2,IF(ISNUMBER(W308),(W308+X308)*(N('Option A'!$E$14)+N('Option A'!$E$15)+IF(Scenario!$B$13="Gross",N('Option A'!$E$16),0))/12+((N('Option A'!$E$12)+N('Option A'!$E$13))/12+IF(AND(V308&gt;=Scenario!$B$10,MOD(V308-Scenario!$B$10,Scenario!$B$18)=0),0*0+0,0)+IF(V308=1,0*0+0,0)+IF(V308=Scenario!$B$11,0,0)),"INSUFFICIENT FUNDS")))</f>
        <v/>
      </c>
      <c r="Z308" s="6" t="str">
        <f>IF(V308&gt;Scenario!$B$11,"",IF(V$2&lt;&gt;"Ready",V$2,IF(ISNUMBER(W308),IF((W308+X308)*(1+Scenario!$B$12/12)-Y308&lt;0,"INSUFFICIENT FUNDS",(W308+X308)*(1+Scenario!$B$12/12)-Y308),"INSUFFICIENT FUNDS")))</f>
        <v/>
      </c>
      <c r="AA308" s="6" t="str">
        <f>IF(V308&gt;Scenario!$B$11,"",IF(V$2&lt;&gt;"Ready",V$2,IF(ISNUMBER(Z308),AA307+Y308,"INSUFFICIENT FUNDS")))</f>
        <v/>
      </c>
      <c r="AB308" t="str">
        <f>IF(V308&gt;Scenario!$B$11,"",IF(V$2&lt;&gt;"Ready",V$2,IF(ISNUMBER(Z308),"OK","INSUFFICIENT FUNDS")))</f>
        <v/>
      </c>
      <c r="AC308">
        <v>304</v>
      </c>
      <c r="AD308" s="6" t="str">
        <f>IF(AC308&gt;Scenario!$B$11,"",IF(AC$2&lt;&gt;"Ready",AC$2,IF(AI307="OK",AG307,"INSUFFICIENT FUNDS")))</f>
        <v/>
      </c>
      <c r="AE308" s="6" t="str">
        <f>IF(AC308&gt;Scenario!$B$11,"",IF(AC$2&lt;&gt;"Ready",AC$2,IF(ISNUMBER(AD308),IF(AND(AC308&gt;=Scenario!$B$10,MOD(AC308-Scenario!$B$10,Scenario!$B$18)=0),Scenario!$B$8,0),"INSUFFICIENT FUNDS")))</f>
        <v/>
      </c>
      <c r="AF308" s="6" t="str">
        <f>IF(AC308&gt;Scenario!$B$11,"",IF(AC$2&lt;&gt;"Ready",AC$2,IF(ISNUMBER(AD308),(AD308+AE308)*(N('Option A'!$E$14)+N('Option A'!$E$15)+IF(Scenario!$B$13="Gross",0,0))/12+((N('Option A'!$E$12)+N('Option A'!$E$13))/12+IF(AND(AC308&gt;=Scenario!$B$10,MOD(AC308-Scenario!$B$10,Scenario!$B$18)=0),N('Option A'!$E$17)*N('Option A'!$E$18)+N('Option A'!$E$20),0)+IF(AC308=1,N('Option A'!$E$17)*N('Option A'!$E$19)+N('Option A'!$E$21),0)+IF(AC308=Scenario!$B$11,N('Option A'!$E$22),0)),"INSUFFICIENT FUNDS")))</f>
        <v/>
      </c>
      <c r="AG308" s="6" t="str">
        <f>IF(AC308&gt;Scenario!$B$11,"",IF(AC$2&lt;&gt;"Ready",AC$2,IF(ISNUMBER(AD308),IF((AD308+AE308)*(1+Scenario!$B$12/12)-AF308&lt;0,"INSUFFICIENT FUNDS",(AD308+AE308)*(1+Scenario!$B$12/12)-AF308),"INSUFFICIENT FUNDS")))</f>
        <v/>
      </c>
      <c r="AH308" s="6" t="str">
        <f>IF(AC308&gt;Scenario!$B$11,"",IF(AC$2&lt;&gt;"Ready",AC$2,IF(ISNUMBER(AG308),AH307+AF308,"INSUFFICIENT FUNDS")))</f>
        <v/>
      </c>
      <c r="AI308" t="str">
        <f>IF(AC308&gt;Scenario!$B$11,"",IF(AC$2&lt;&gt;"Ready",AC$2,IF(ISNUMBER(AG308),"OK","INSUFFICIENT FUNDS")))</f>
        <v/>
      </c>
      <c r="AJ308">
        <v>304</v>
      </c>
      <c r="AK308" s="6" t="str">
        <f>IF(AJ308&gt;Scenario!$B$11,"",IF(AJ$2&lt;&gt;"Ready",AJ$2,IF(AP307="OK",AN307,"INSUFFICIENT FUNDS")))</f>
        <v/>
      </c>
      <c r="AL308" s="6" t="str">
        <f>IF(AJ308&gt;Scenario!$B$11,"",IF(AJ$2&lt;&gt;"Ready",AJ$2,IF(ISNUMBER(AK308),IF(AND(AJ308&gt;=Scenario!$B$10,MOD(AJ308-Scenario!$B$10,Scenario!$B$18)=0),Scenario!$B$8,0),"INSUFFICIENT FUNDS")))</f>
        <v/>
      </c>
      <c r="AM308" s="6" t="str">
        <f>IF(AJ308&gt;Scenario!$B$11,"",IF(AJ$2&lt;&gt;"Ready",AJ$2,IF(ISNUMBER(AK308),(AK308+AL308)*(0+0+IF(Scenario!$B$13="Gross",0,0))/12+((0+0)/12+IF(AND(AJ308&gt;=Scenario!$B$10,MOD(AJ308-Scenario!$B$10,Scenario!$B$18)=0),0*0+0,0)+IF(AJ308=1,0*0+0,0)+IF(AJ308=Scenario!$B$11,0,0)),"INSUFFICIENT FUNDS")))</f>
        <v/>
      </c>
      <c r="AN308" s="6" t="str">
        <f>IF(AJ308&gt;Scenario!$B$11,"",IF(AJ$2&lt;&gt;"Ready",AJ$2,IF(ISNUMBER(AK308),IF((AK308+AL308)*(1+Scenario!$B$12/12)-AM308&lt;0,"INSUFFICIENT FUNDS",(AK308+AL308)*(1+Scenario!$B$12/12)-AM308),"INSUFFICIENT FUNDS")))</f>
        <v/>
      </c>
      <c r="AO308" s="6" t="str">
        <f>IF(AJ308&gt;Scenario!$B$11,"",IF(AJ$2&lt;&gt;"Ready",AJ$2,IF(ISNUMBER(AN308),AO307+AM308,"INSUFFICIENT FUNDS")))</f>
        <v/>
      </c>
      <c r="AP308" t="str">
        <f>IF(AJ308&gt;Scenario!$B$11,"",IF(AJ$2&lt;&gt;"Ready",AJ$2,IF(ISNUMBER(AN308),"OK","INSUFFICIENT FUNDS")))</f>
        <v/>
      </c>
    </row>
    <row r="309" spans="1:42" ht="32.1" customHeight="1" x14ac:dyDescent="0.2">
      <c r="A309">
        <v>305</v>
      </c>
      <c r="B309" s="6" t="str">
        <f>IF(A309&gt;Scenario!$B$11,"",IF(A$2&lt;&gt;"Ready",A$2,IF(G308="OK",E308,"INSUFFICIENT FUNDS")))</f>
        <v/>
      </c>
      <c r="C309" s="6" t="str">
        <f>IF(A309&gt;Scenario!$B$11,"",IF(A$2&lt;&gt;"Ready",A$2,IF(ISNUMBER(B309),IF(AND(A309&gt;=Scenario!$B$10,MOD(A309-Scenario!$B$10,Scenario!$B$18)=0),Scenario!$B$8,0),"INSUFFICIENT FUNDS")))</f>
        <v/>
      </c>
      <c r="D309" s="6" t="str">
        <f>IF(A309&gt;Scenario!$B$11,"",IF(A$2&lt;&gt;"Ready",A$2,IF(ISNUMBER(B309),(B309+C309)*(N('Option A'!$E$14)+N('Option A'!$E$15)+IF(Scenario!$B$13="Gross",N('Option A'!$E$16),0))/12+((N('Option A'!$E$12)+N('Option A'!$E$13))/12+IF(AND(A309&gt;=Scenario!$B$10,MOD(A309-Scenario!$B$10,Scenario!$B$18)=0),N('Option A'!$E$17)*N('Option A'!$E$18)+N('Option A'!$E$20),0)+IF(A309=1,N('Option A'!$E$17)*N('Option A'!$E$19)+N('Option A'!$E$21),0)+IF(A309=Scenario!$B$11,N('Option A'!$E$22),0)),"INSUFFICIENT FUNDS")))</f>
        <v/>
      </c>
      <c r="E309" s="6" t="str">
        <f>IF(A309&gt;Scenario!$B$11,"",IF(A$2&lt;&gt;"Ready",A$2,IF(ISNUMBER(B309),IF((B309+C309)*(1+Scenario!$B$12/12)-D309&lt;0,"INSUFFICIENT FUNDS",(B309+C309)*(1+Scenario!$B$12/12)-D309),"INSUFFICIENT FUNDS")))</f>
        <v/>
      </c>
      <c r="F309" s="6" t="str">
        <f>IF(A309&gt;Scenario!$B$11,"",IF(A$2&lt;&gt;"Ready",A$2,IF(ISNUMBER(E309),F308+D309,"INSUFFICIENT FUNDS")))</f>
        <v/>
      </c>
      <c r="G309" t="str">
        <f>IF(A309&gt;Scenario!$B$11,"",IF(A$2&lt;&gt;"Ready",A$2,IF(ISNUMBER(E309),"OK","INSUFFICIENT FUNDS")))</f>
        <v/>
      </c>
      <c r="H309">
        <v>305</v>
      </c>
      <c r="I309" s="6" t="str">
        <f>IF(H309&gt;Scenario!$B$11,"",IF(H$2&lt;&gt;"Ready",H$2,IF(N308="OK",L308,"INSUFFICIENT FUNDS")))</f>
        <v/>
      </c>
      <c r="J309" s="6" t="str">
        <f>IF(H309&gt;Scenario!$B$11,"",IF(H$2&lt;&gt;"Ready",H$2,IF(ISNUMBER(I309),IF(AND(H309&gt;=Scenario!$B$10,MOD(H309-Scenario!$B$10,Scenario!$B$18)=0),Scenario!$B$8,0),"INSUFFICIENT FUNDS")))</f>
        <v/>
      </c>
      <c r="K309" s="6" t="str">
        <f>IF(H309&gt;Scenario!$B$11,"",IF(H$2&lt;&gt;"Ready",H$2,IF(ISNUMBER(I309),(I309+J309)*(N('Option A'!$E$14)+N('Option A'!$E$15)+IF(Scenario!$B$13="Gross",N('Option A'!$E$16),0))/12+((0+0)/12+IF(AND(H309&gt;=Scenario!$B$10,MOD(H309-Scenario!$B$10,Scenario!$B$18)=0),N('Option A'!$E$17)*N('Option A'!$E$18)+N('Option A'!$E$20),0)+IF(H309=1,N('Option A'!$E$17)*N('Option A'!$E$19)+N('Option A'!$E$21),0)+IF(H309=Scenario!$B$11,N('Option A'!$E$22),0)),"INSUFFICIENT FUNDS")))</f>
        <v/>
      </c>
      <c r="L309" s="6" t="str">
        <f>IF(H309&gt;Scenario!$B$11,"",IF(H$2&lt;&gt;"Ready",H$2,IF(ISNUMBER(I309),IF((I309+J309)*(1+Scenario!$B$12/12)-K309&lt;0,"INSUFFICIENT FUNDS",(I309+J309)*(1+Scenario!$B$12/12)-K309),"INSUFFICIENT FUNDS")))</f>
        <v/>
      </c>
      <c r="M309" s="6" t="str">
        <f>IF(H309&gt;Scenario!$B$11,"",IF(H$2&lt;&gt;"Ready",H$2,IF(ISNUMBER(L309),M308+K309,"INSUFFICIENT FUNDS")))</f>
        <v/>
      </c>
      <c r="N309" t="str">
        <f>IF(H309&gt;Scenario!$B$11,"",IF(H$2&lt;&gt;"Ready",H$2,IF(ISNUMBER(L309),"OK","INSUFFICIENT FUNDS")))</f>
        <v/>
      </c>
      <c r="O309">
        <v>305</v>
      </c>
      <c r="P309" s="6" t="str">
        <f>IF(O309&gt;Scenario!$B$11,"",IF(O$2&lt;&gt;"Ready",O$2,IF(U308="OK",S308,"INSUFFICIENT FUNDS")))</f>
        <v/>
      </c>
      <c r="Q309" s="6" t="str">
        <f>IF(O309&gt;Scenario!$B$11,"",IF(O$2&lt;&gt;"Ready",O$2,IF(ISNUMBER(P309),IF(AND(O309&gt;=Scenario!$B$10,MOD(O309-Scenario!$B$10,Scenario!$B$18)=0),Scenario!$B$8,0),"INSUFFICIENT FUNDS")))</f>
        <v/>
      </c>
      <c r="R309" s="6" t="str">
        <f>IF(O309&gt;Scenario!$B$11,"",IF(O$2&lt;&gt;"Ready",O$2,IF(ISNUMBER(P309),(P309+Q309)*(0+N('Option A'!$E$15)+IF(Scenario!$B$13="Gross",N('Option A'!$E$16),0))/12+((N('Option A'!$E$12)+N('Option A'!$E$13))/12+IF(AND(O309&gt;=Scenario!$B$10,MOD(O309-Scenario!$B$10,Scenario!$B$18)=0),N('Option A'!$E$17)*N('Option A'!$E$18)+N('Option A'!$E$20),0)+IF(O309=1,N('Option A'!$E$17)*N('Option A'!$E$19)+N('Option A'!$E$21),0)+IF(O309=Scenario!$B$11,N('Option A'!$E$22),0)),"INSUFFICIENT FUNDS")))</f>
        <v/>
      </c>
      <c r="S309" s="6" t="str">
        <f>IF(O309&gt;Scenario!$B$11,"",IF(O$2&lt;&gt;"Ready",O$2,IF(ISNUMBER(P309),IF((P309+Q309)*(1+Scenario!$B$12/12)-R309&lt;0,"INSUFFICIENT FUNDS",(P309+Q309)*(1+Scenario!$B$12/12)-R309),"INSUFFICIENT FUNDS")))</f>
        <v/>
      </c>
      <c r="T309" s="6" t="str">
        <f>IF(O309&gt;Scenario!$B$11,"",IF(O$2&lt;&gt;"Ready",O$2,IF(ISNUMBER(S309),T308+R309,"INSUFFICIENT FUNDS")))</f>
        <v/>
      </c>
      <c r="U309" t="str">
        <f>IF(O309&gt;Scenario!$B$11,"",IF(O$2&lt;&gt;"Ready",O$2,IF(ISNUMBER(S309),"OK","INSUFFICIENT FUNDS")))</f>
        <v/>
      </c>
      <c r="V309">
        <v>305</v>
      </c>
      <c r="W309" s="6" t="str">
        <f>IF(V309&gt;Scenario!$B$11,"",IF(V$2&lt;&gt;"Ready",V$2,IF(AB308="OK",Z308,"INSUFFICIENT FUNDS")))</f>
        <v/>
      </c>
      <c r="X309" s="6" t="str">
        <f>IF(V309&gt;Scenario!$B$11,"",IF(V$2&lt;&gt;"Ready",V$2,IF(ISNUMBER(W309),IF(AND(V309&gt;=Scenario!$B$10,MOD(V309-Scenario!$B$10,Scenario!$B$18)=0),Scenario!$B$8,0),"INSUFFICIENT FUNDS")))</f>
        <v/>
      </c>
      <c r="Y309" s="6" t="str">
        <f>IF(V309&gt;Scenario!$B$11,"",IF(V$2&lt;&gt;"Ready",V$2,IF(ISNUMBER(W309),(W309+X309)*(N('Option A'!$E$14)+N('Option A'!$E$15)+IF(Scenario!$B$13="Gross",N('Option A'!$E$16),0))/12+((N('Option A'!$E$12)+N('Option A'!$E$13))/12+IF(AND(V309&gt;=Scenario!$B$10,MOD(V309-Scenario!$B$10,Scenario!$B$18)=0),0*0+0,0)+IF(V309=1,0*0+0,0)+IF(V309=Scenario!$B$11,0,0)),"INSUFFICIENT FUNDS")))</f>
        <v/>
      </c>
      <c r="Z309" s="6" t="str">
        <f>IF(V309&gt;Scenario!$B$11,"",IF(V$2&lt;&gt;"Ready",V$2,IF(ISNUMBER(W309),IF((W309+X309)*(1+Scenario!$B$12/12)-Y309&lt;0,"INSUFFICIENT FUNDS",(W309+X309)*(1+Scenario!$B$12/12)-Y309),"INSUFFICIENT FUNDS")))</f>
        <v/>
      </c>
      <c r="AA309" s="6" t="str">
        <f>IF(V309&gt;Scenario!$B$11,"",IF(V$2&lt;&gt;"Ready",V$2,IF(ISNUMBER(Z309),AA308+Y309,"INSUFFICIENT FUNDS")))</f>
        <v/>
      </c>
      <c r="AB309" t="str">
        <f>IF(V309&gt;Scenario!$B$11,"",IF(V$2&lt;&gt;"Ready",V$2,IF(ISNUMBER(Z309),"OK","INSUFFICIENT FUNDS")))</f>
        <v/>
      </c>
      <c r="AC309">
        <v>305</v>
      </c>
      <c r="AD309" s="6" t="str">
        <f>IF(AC309&gt;Scenario!$B$11,"",IF(AC$2&lt;&gt;"Ready",AC$2,IF(AI308="OK",AG308,"INSUFFICIENT FUNDS")))</f>
        <v/>
      </c>
      <c r="AE309" s="6" t="str">
        <f>IF(AC309&gt;Scenario!$B$11,"",IF(AC$2&lt;&gt;"Ready",AC$2,IF(ISNUMBER(AD309),IF(AND(AC309&gt;=Scenario!$B$10,MOD(AC309-Scenario!$B$10,Scenario!$B$18)=0),Scenario!$B$8,0),"INSUFFICIENT FUNDS")))</f>
        <v/>
      </c>
      <c r="AF309" s="6" t="str">
        <f>IF(AC309&gt;Scenario!$B$11,"",IF(AC$2&lt;&gt;"Ready",AC$2,IF(ISNUMBER(AD309),(AD309+AE309)*(N('Option A'!$E$14)+N('Option A'!$E$15)+IF(Scenario!$B$13="Gross",0,0))/12+((N('Option A'!$E$12)+N('Option A'!$E$13))/12+IF(AND(AC309&gt;=Scenario!$B$10,MOD(AC309-Scenario!$B$10,Scenario!$B$18)=0),N('Option A'!$E$17)*N('Option A'!$E$18)+N('Option A'!$E$20),0)+IF(AC309=1,N('Option A'!$E$17)*N('Option A'!$E$19)+N('Option A'!$E$21),0)+IF(AC309=Scenario!$B$11,N('Option A'!$E$22),0)),"INSUFFICIENT FUNDS")))</f>
        <v/>
      </c>
      <c r="AG309" s="6" t="str">
        <f>IF(AC309&gt;Scenario!$B$11,"",IF(AC$2&lt;&gt;"Ready",AC$2,IF(ISNUMBER(AD309),IF((AD309+AE309)*(1+Scenario!$B$12/12)-AF309&lt;0,"INSUFFICIENT FUNDS",(AD309+AE309)*(1+Scenario!$B$12/12)-AF309),"INSUFFICIENT FUNDS")))</f>
        <v/>
      </c>
      <c r="AH309" s="6" t="str">
        <f>IF(AC309&gt;Scenario!$B$11,"",IF(AC$2&lt;&gt;"Ready",AC$2,IF(ISNUMBER(AG309),AH308+AF309,"INSUFFICIENT FUNDS")))</f>
        <v/>
      </c>
      <c r="AI309" t="str">
        <f>IF(AC309&gt;Scenario!$B$11,"",IF(AC$2&lt;&gt;"Ready",AC$2,IF(ISNUMBER(AG309),"OK","INSUFFICIENT FUNDS")))</f>
        <v/>
      </c>
      <c r="AJ309">
        <v>305</v>
      </c>
      <c r="AK309" s="6" t="str">
        <f>IF(AJ309&gt;Scenario!$B$11,"",IF(AJ$2&lt;&gt;"Ready",AJ$2,IF(AP308="OK",AN308,"INSUFFICIENT FUNDS")))</f>
        <v/>
      </c>
      <c r="AL309" s="6" t="str">
        <f>IF(AJ309&gt;Scenario!$B$11,"",IF(AJ$2&lt;&gt;"Ready",AJ$2,IF(ISNUMBER(AK309),IF(AND(AJ309&gt;=Scenario!$B$10,MOD(AJ309-Scenario!$B$10,Scenario!$B$18)=0),Scenario!$B$8,0),"INSUFFICIENT FUNDS")))</f>
        <v/>
      </c>
      <c r="AM309" s="6" t="str">
        <f>IF(AJ309&gt;Scenario!$B$11,"",IF(AJ$2&lt;&gt;"Ready",AJ$2,IF(ISNUMBER(AK309),(AK309+AL309)*(0+0+IF(Scenario!$B$13="Gross",0,0))/12+((0+0)/12+IF(AND(AJ309&gt;=Scenario!$B$10,MOD(AJ309-Scenario!$B$10,Scenario!$B$18)=0),0*0+0,0)+IF(AJ309=1,0*0+0,0)+IF(AJ309=Scenario!$B$11,0,0)),"INSUFFICIENT FUNDS")))</f>
        <v/>
      </c>
      <c r="AN309" s="6" t="str">
        <f>IF(AJ309&gt;Scenario!$B$11,"",IF(AJ$2&lt;&gt;"Ready",AJ$2,IF(ISNUMBER(AK309),IF((AK309+AL309)*(1+Scenario!$B$12/12)-AM309&lt;0,"INSUFFICIENT FUNDS",(AK309+AL309)*(1+Scenario!$B$12/12)-AM309),"INSUFFICIENT FUNDS")))</f>
        <v/>
      </c>
      <c r="AO309" s="6" t="str">
        <f>IF(AJ309&gt;Scenario!$B$11,"",IF(AJ$2&lt;&gt;"Ready",AJ$2,IF(ISNUMBER(AN309),AO308+AM309,"INSUFFICIENT FUNDS")))</f>
        <v/>
      </c>
      <c r="AP309" t="str">
        <f>IF(AJ309&gt;Scenario!$B$11,"",IF(AJ$2&lt;&gt;"Ready",AJ$2,IF(ISNUMBER(AN309),"OK","INSUFFICIENT FUNDS")))</f>
        <v/>
      </c>
    </row>
    <row r="310" spans="1:42" ht="32.1" customHeight="1" x14ac:dyDescent="0.2">
      <c r="A310">
        <v>306</v>
      </c>
      <c r="B310" s="6" t="str">
        <f>IF(A310&gt;Scenario!$B$11,"",IF(A$2&lt;&gt;"Ready",A$2,IF(G309="OK",E309,"INSUFFICIENT FUNDS")))</f>
        <v/>
      </c>
      <c r="C310" s="6" t="str">
        <f>IF(A310&gt;Scenario!$B$11,"",IF(A$2&lt;&gt;"Ready",A$2,IF(ISNUMBER(B310),IF(AND(A310&gt;=Scenario!$B$10,MOD(A310-Scenario!$B$10,Scenario!$B$18)=0),Scenario!$B$8,0),"INSUFFICIENT FUNDS")))</f>
        <v/>
      </c>
      <c r="D310" s="6" t="str">
        <f>IF(A310&gt;Scenario!$B$11,"",IF(A$2&lt;&gt;"Ready",A$2,IF(ISNUMBER(B310),(B310+C310)*(N('Option A'!$E$14)+N('Option A'!$E$15)+IF(Scenario!$B$13="Gross",N('Option A'!$E$16),0))/12+((N('Option A'!$E$12)+N('Option A'!$E$13))/12+IF(AND(A310&gt;=Scenario!$B$10,MOD(A310-Scenario!$B$10,Scenario!$B$18)=0),N('Option A'!$E$17)*N('Option A'!$E$18)+N('Option A'!$E$20),0)+IF(A310=1,N('Option A'!$E$17)*N('Option A'!$E$19)+N('Option A'!$E$21),0)+IF(A310=Scenario!$B$11,N('Option A'!$E$22),0)),"INSUFFICIENT FUNDS")))</f>
        <v/>
      </c>
      <c r="E310" s="6" t="str">
        <f>IF(A310&gt;Scenario!$B$11,"",IF(A$2&lt;&gt;"Ready",A$2,IF(ISNUMBER(B310),IF((B310+C310)*(1+Scenario!$B$12/12)-D310&lt;0,"INSUFFICIENT FUNDS",(B310+C310)*(1+Scenario!$B$12/12)-D310),"INSUFFICIENT FUNDS")))</f>
        <v/>
      </c>
      <c r="F310" s="6" t="str">
        <f>IF(A310&gt;Scenario!$B$11,"",IF(A$2&lt;&gt;"Ready",A$2,IF(ISNUMBER(E310),F309+D310,"INSUFFICIENT FUNDS")))</f>
        <v/>
      </c>
      <c r="G310" t="str">
        <f>IF(A310&gt;Scenario!$B$11,"",IF(A$2&lt;&gt;"Ready",A$2,IF(ISNUMBER(E310),"OK","INSUFFICIENT FUNDS")))</f>
        <v/>
      </c>
      <c r="H310">
        <v>306</v>
      </c>
      <c r="I310" s="6" t="str">
        <f>IF(H310&gt;Scenario!$B$11,"",IF(H$2&lt;&gt;"Ready",H$2,IF(N309="OK",L309,"INSUFFICIENT FUNDS")))</f>
        <v/>
      </c>
      <c r="J310" s="6" t="str">
        <f>IF(H310&gt;Scenario!$B$11,"",IF(H$2&lt;&gt;"Ready",H$2,IF(ISNUMBER(I310),IF(AND(H310&gt;=Scenario!$B$10,MOD(H310-Scenario!$B$10,Scenario!$B$18)=0),Scenario!$B$8,0),"INSUFFICIENT FUNDS")))</f>
        <v/>
      </c>
      <c r="K310" s="6" t="str">
        <f>IF(H310&gt;Scenario!$B$11,"",IF(H$2&lt;&gt;"Ready",H$2,IF(ISNUMBER(I310),(I310+J310)*(N('Option A'!$E$14)+N('Option A'!$E$15)+IF(Scenario!$B$13="Gross",N('Option A'!$E$16),0))/12+((0+0)/12+IF(AND(H310&gt;=Scenario!$B$10,MOD(H310-Scenario!$B$10,Scenario!$B$18)=0),N('Option A'!$E$17)*N('Option A'!$E$18)+N('Option A'!$E$20),0)+IF(H310=1,N('Option A'!$E$17)*N('Option A'!$E$19)+N('Option A'!$E$21),0)+IF(H310=Scenario!$B$11,N('Option A'!$E$22),0)),"INSUFFICIENT FUNDS")))</f>
        <v/>
      </c>
      <c r="L310" s="6" t="str">
        <f>IF(H310&gt;Scenario!$B$11,"",IF(H$2&lt;&gt;"Ready",H$2,IF(ISNUMBER(I310),IF((I310+J310)*(1+Scenario!$B$12/12)-K310&lt;0,"INSUFFICIENT FUNDS",(I310+J310)*(1+Scenario!$B$12/12)-K310),"INSUFFICIENT FUNDS")))</f>
        <v/>
      </c>
      <c r="M310" s="6" t="str">
        <f>IF(H310&gt;Scenario!$B$11,"",IF(H$2&lt;&gt;"Ready",H$2,IF(ISNUMBER(L310),M309+K310,"INSUFFICIENT FUNDS")))</f>
        <v/>
      </c>
      <c r="N310" t="str">
        <f>IF(H310&gt;Scenario!$B$11,"",IF(H$2&lt;&gt;"Ready",H$2,IF(ISNUMBER(L310),"OK","INSUFFICIENT FUNDS")))</f>
        <v/>
      </c>
      <c r="O310">
        <v>306</v>
      </c>
      <c r="P310" s="6" t="str">
        <f>IF(O310&gt;Scenario!$B$11,"",IF(O$2&lt;&gt;"Ready",O$2,IF(U309="OK",S309,"INSUFFICIENT FUNDS")))</f>
        <v/>
      </c>
      <c r="Q310" s="6" t="str">
        <f>IF(O310&gt;Scenario!$B$11,"",IF(O$2&lt;&gt;"Ready",O$2,IF(ISNUMBER(P310),IF(AND(O310&gt;=Scenario!$B$10,MOD(O310-Scenario!$B$10,Scenario!$B$18)=0),Scenario!$B$8,0),"INSUFFICIENT FUNDS")))</f>
        <v/>
      </c>
      <c r="R310" s="6" t="str">
        <f>IF(O310&gt;Scenario!$B$11,"",IF(O$2&lt;&gt;"Ready",O$2,IF(ISNUMBER(P310),(P310+Q310)*(0+N('Option A'!$E$15)+IF(Scenario!$B$13="Gross",N('Option A'!$E$16),0))/12+((N('Option A'!$E$12)+N('Option A'!$E$13))/12+IF(AND(O310&gt;=Scenario!$B$10,MOD(O310-Scenario!$B$10,Scenario!$B$18)=0),N('Option A'!$E$17)*N('Option A'!$E$18)+N('Option A'!$E$20),0)+IF(O310=1,N('Option A'!$E$17)*N('Option A'!$E$19)+N('Option A'!$E$21),0)+IF(O310=Scenario!$B$11,N('Option A'!$E$22),0)),"INSUFFICIENT FUNDS")))</f>
        <v/>
      </c>
      <c r="S310" s="6" t="str">
        <f>IF(O310&gt;Scenario!$B$11,"",IF(O$2&lt;&gt;"Ready",O$2,IF(ISNUMBER(P310),IF((P310+Q310)*(1+Scenario!$B$12/12)-R310&lt;0,"INSUFFICIENT FUNDS",(P310+Q310)*(1+Scenario!$B$12/12)-R310),"INSUFFICIENT FUNDS")))</f>
        <v/>
      </c>
      <c r="T310" s="6" t="str">
        <f>IF(O310&gt;Scenario!$B$11,"",IF(O$2&lt;&gt;"Ready",O$2,IF(ISNUMBER(S310),T309+R310,"INSUFFICIENT FUNDS")))</f>
        <v/>
      </c>
      <c r="U310" t="str">
        <f>IF(O310&gt;Scenario!$B$11,"",IF(O$2&lt;&gt;"Ready",O$2,IF(ISNUMBER(S310),"OK","INSUFFICIENT FUNDS")))</f>
        <v/>
      </c>
      <c r="V310">
        <v>306</v>
      </c>
      <c r="W310" s="6" t="str">
        <f>IF(V310&gt;Scenario!$B$11,"",IF(V$2&lt;&gt;"Ready",V$2,IF(AB309="OK",Z309,"INSUFFICIENT FUNDS")))</f>
        <v/>
      </c>
      <c r="X310" s="6" t="str">
        <f>IF(V310&gt;Scenario!$B$11,"",IF(V$2&lt;&gt;"Ready",V$2,IF(ISNUMBER(W310),IF(AND(V310&gt;=Scenario!$B$10,MOD(V310-Scenario!$B$10,Scenario!$B$18)=0),Scenario!$B$8,0),"INSUFFICIENT FUNDS")))</f>
        <v/>
      </c>
      <c r="Y310" s="6" t="str">
        <f>IF(V310&gt;Scenario!$B$11,"",IF(V$2&lt;&gt;"Ready",V$2,IF(ISNUMBER(W310),(W310+X310)*(N('Option A'!$E$14)+N('Option A'!$E$15)+IF(Scenario!$B$13="Gross",N('Option A'!$E$16),0))/12+((N('Option A'!$E$12)+N('Option A'!$E$13))/12+IF(AND(V310&gt;=Scenario!$B$10,MOD(V310-Scenario!$B$10,Scenario!$B$18)=0),0*0+0,0)+IF(V310=1,0*0+0,0)+IF(V310=Scenario!$B$11,0,0)),"INSUFFICIENT FUNDS")))</f>
        <v/>
      </c>
      <c r="Z310" s="6" t="str">
        <f>IF(V310&gt;Scenario!$B$11,"",IF(V$2&lt;&gt;"Ready",V$2,IF(ISNUMBER(W310),IF((W310+X310)*(1+Scenario!$B$12/12)-Y310&lt;0,"INSUFFICIENT FUNDS",(W310+X310)*(1+Scenario!$B$12/12)-Y310),"INSUFFICIENT FUNDS")))</f>
        <v/>
      </c>
      <c r="AA310" s="6" t="str">
        <f>IF(V310&gt;Scenario!$B$11,"",IF(V$2&lt;&gt;"Ready",V$2,IF(ISNUMBER(Z310),AA309+Y310,"INSUFFICIENT FUNDS")))</f>
        <v/>
      </c>
      <c r="AB310" t="str">
        <f>IF(V310&gt;Scenario!$B$11,"",IF(V$2&lt;&gt;"Ready",V$2,IF(ISNUMBER(Z310),"OK","INSUFFICIENT FUNDS")))</f>
        <v/>
      </c>
      <c r="AC310">
        <v>306</v>
      </c>
      <c r="AD310" s="6" t="str">
        <f>IF(AC310&gt;Scenario!$B$11,"",IF(AC$2&lt;&gt;"Ready",AC$2,IF(AI309="OK",AG309,"INSUFFICIENT FUNDS")))</f>
        <v/>
      </c>
      <c r="AE310" s="6" t="str">
        <f>IF(AC310&gt;Scenario!$B$11,"",IF(AC$2&lt;&gt;"Ready",AC$2,IF(ISNUMBER(AD310),IF(AND(AC310&gt;=Scenario!$B$10,MOD(AC310-Scenario!$B$10,Scenario!$B$18)=0),Scenario!$B$8,0),"INSUFFICIENT FUNDS")))</f>
        <v/>
      </c>
      <c r="AF310" s="6" t="str">
        <f>IF(AC310&gt;Scenario!$B$11,"",IF(AC$2&lt;&gt;"Ready",AC$2,IF(ISNUMBER(AD310),(AD310+AE310)*(N('Option A'!$E$14)+N('Option A'!$E$15)+IF(Scenario!$B$13="Gross",0,0))/12+((N('Option A'!$E$12)+N('Option A'!$E$13))/12+IF(AND(AC310&gt;=Scenario!$B$10,MOD(AC310-Scenario!$B$10,Scenario!$B$18)=0),N('Option A'!$E$17)*N('Option A'!$E$18)+N('Option A'!$E$20),0)+IF(AC310=1,N('Option A'!$E$17)*N('Option A'!$E$19)+N('Option A'!$E$21),0)+IF(AC310=Scenario!$B$11,N('Option A'!$E$22),0)),"INSUFFICIENT FUNDS")))</f>
        <v/>
      </c>
      <c r="AG310" s="6" t="str">
        <f>IF(AC310&gt;Scenario!$B$11,"",IF(AC$2&lt;&gt;"Ready",AC$2,IF(ISNUMBER(AD310),IF((AD310+AE310)*(1+Scenario!$B$12/12)-AF310&lt;0,"INSUFFICIENT FUNDS",(AD310+AE310)*(1+Scenario!$B$12/12)-AF310),"INSUFFICIENT FUNDS")))</f>
        <v/>
      </c>
      <c r="AH310" s="6" t="str">
        <f>IF(AC310&gt;Scenario!$B$11,"",IF(AC$2&lt;&gt;"Ready",AC$2,IF(ISNUMBER(AG310),AH309+AF310,"INSUFFICIENT FUNDS")))</f>
        <v/>
      </c>
      <c r="AI310" t="str">
        <f>IF(AC310&gt;Scenario!$B$11,"",IF(AC$2&lt;&gt;"Ready",AC$2,IF(ISNUMBER(AG310),"OK","INSUFFICIENT FUNDS")))</f>
        <v/>
      </c>
      <c r="AJ310">
        <v>306</v>
      </c>
      <c r="AK310" s="6" t="str">
        <f>IF(AJ310&gt;Scenario!$B$11,"",IF(AJ$2&lt;&gt;"Ready",AJ$2,IF(AP309="OK",AN309,"INSUFFICIENT FUNDS")))</f>
        <v/>
      </c>
      <c r="AL310" s="6" t="str">
        <f>IF(AJ310&gt;Scenario!$B$11,"",IF(AJ$2&lt;&gt;"Ready",AJ$2,IF(ISNUMBER(AK310),IF(AND(AJ310&gt;=Scenario!$B$10,MOD(AJ310-Scenario!$B$10,Scenario!$B$18)=0),Scenario!$B$8,0),"INSUFFICIENT FUNDS")))</f>
        <v/>
      </c>
      <c r="AM310" s="6" t="str">
        <f>IF(AJ310&gt;Scenario!$B$11,"",IF(AJ$2&lt;&gt;"Ready",AJ$2,IF(ISNUMBER(AK310),(AK310+AL310)*(0+0+IF(Scenario!$B$13="Gross",0,0))/12+((0+0)/12+IF(AND(AJ310&gt;=Scenario!$B$10,MOD(AJ310-Scenario!$B$10,Scenario!$B$18)=0),0*0+0,0)+IF(AJ310=1,0*0+0,0)+IF(AJ310=Scenario!$B$11,0,0)),"INSUFFICIENT FUNDS")))</f>
        <v/>
      </c>
      <c r="AN310" s="6" t="str">
        <f>IF(AJ310&gt;Scenario!$B$11,"",IF(AJ$2&lt;&gt;"Ready",AJ$2,IF(ISNUMBER(AK310),IF((AK310+AL310)*(1+Scenario!$B$12/12)-AM310&lt;0,"INSUFFICIENT FUNDS",(AK310+AL310)*(1+Scenario!$B$12/12)-AM310),"INSUFFICIENT FUNDS")))</f>
        <v/>
      </c>
      <c r="AO310" s="6" t="str">
        <f>IF(AJ310&gt;Scenario!$B$11,"",IF(AJ$2&lt;&gt;"Ready",AJ$2,IF(ISNUMBER(AN310),AO309+AM310,"INSUFFICIENT FUNDS")))</f>
        <v/>
      </c>
      <c r="AP310" t="str">
        <f>IF(AJ310&gt;Scenario!$B$11,"",IF(AJ$2&lt;&gt;"Ready",AJ$2,IF(ISNUMBER(AN310),"OK","INSUFFICIENT FUNDS")))</f>
        <v/>
      </c>
    </row>
    <row r="311" spans="1:42" ht="32.1" customHeight="1" x14ac:dyDescent="0.2">
      <c r="A311">
        <v>307</v>
      </c>
      <c r="B311" s="6" t="str">
        <f>IF(A311&gt;Scenario!$B$11,"",IF(A$2&lt;&gt;"Ready",A$2,IF(G310="OK",E310,"INSUFFICIENT FUNDS")))</f>
        <v/>
      </c>
      <c r="C311" s="6" t="str">
        <f>IF(A311&gt;Scenario!$B$11,"",IF(A$2&lt;&gt;"Ready",A$2,IF(ISNUMBER(B311),IF(AND(A311&gt;=Scenario!$B$10,MOD(A311-Scenario!$B$10,Scenario!$B$18)=0),Scenario!$B$8,0),"INSUFFICIENT FUNDS")))</f>
        <v/>
      </c>
      <c r="D311" s="6" t="str">
        <f>IF(A311&gt;Scenario!$B$11,"",IF(A$2&lt;&gt;"Ready",A$2,IF(ISNUMBER(B311),(B311+C311)*(N('Option A'!$E$14)+N('Option A'!$E$15)+IF(Scenario!$B$13="Gross",N('Option A'!$E$16),0))/12+((N('Option A'!$E$12)+N('Option A'!$E$13))/12+IF(AND(A311&gt;=Scenario!$B$10,MOD(A311-Scenario!$B$10,Scenario!$B$18)=0),N('Option A'!$E$17)*N('Option A'!$E$18)+N('Option A'!$E$20),0)+IF(A311=1,N('Option A'!$E$17)*N('Option A'!$E$19)+N('Option A'!$E$21),0)+IF(A311=Scenario!$B$11,N('Option A'!$E$22),0)),"INSUFFICIENT FUNDS")))</f>
        <v/>
      </c>
      <c r="E311" s="6" t="str">
        <f>IF(A311&gt;Scenario!$B$11,"",IF(A$2&lt;&gt;"Ready",A$2,IF(ISNUMBER(B311),IF((B311+C311)*(1+Scenario!$B$12/12)-D311&lt;0,"INSUFFICIENT FUNDS",(B311+C311)*(1+Scenario!$B$12/12)-D311),"INSUFFICIENT FUNDS")))</f>
        <v/>
      </c>
      <c r="F311" s="6" t="str">
        <f>IF(A311&gt;Scenario!$B$11,"",IF(A$2&lt;&gt;"Ready",A$2,IF(ISNUMBER(E311),F310+D311,"INSUFFICIENT FUNDS")))</f>
        <v/>
      </c>
      <c r="G311" t="str">
        <f>IF(A311&gt;Scenario!$B$11,"",IF(A$2&lt;&gt;"Ready",A$2,IF(ISNUMBER(E311),"OK","INSUFFICIENT FUNDS")))</f>
        <v/>
      </c>
      <c r="H311">
        <v>307</v>
      </c>
      <c r="I311" s="6" t="str">
        <f>IF(H311&gt;Scenario!$B$11,"",IF(H$2&lt;&gt;"Ready",H$2,IF(N310="OK",L310,"INSUFFICIENT FUNDS")))</f>
        <v/>
      </c>
      <c r="J311" s="6" t="str">
        <f>IF(H311&gt;Scenario!$B$11,"",IF(H$2&lt;&gt;"Ready",H$2,IF(ISNUMBER(I311),IF(AND(H311&gt;=Scenario!$B$10,MOD(H311-Scenario!$B$10,Scenario!$B$18)=0),Scenario!$B$8,0),"INSUFFICIENT FUNDS")))</f>
        <v/>
      </c>
      <c r="K311" s="6" t="str">
        <f>IF(H311&gt;Scenario!$B$11,"",IF(H$2&lt;&gt;"Ready",H$2,IF(ISNUMBER(I311),(I311+J311)*(N('Option A'!$E$14)+N('Option A'!$E$15)+IF(Scenario!$B$13="Gross",N('Option A'!$E$16),0))/12+((0+0)/12+IF(AND(H311&gt;=Scenario!$B$10,MOD(H311-Scenario!$B$10,Scenario!$B$18)=0),N('Option A'!$E$17)*N('Option A'!$E$18)+N('Option A'!$E$20),0)+IF(H311=1,N('Option A'!$E$17)*N('Option A'!$E$19)+N('Option A'!$E$21),0)+IF(H311=Scenario!$B$11,N('Option A'!$E$22),0)),"INSUFFICIENT FUNDS")))</f>
        <v/>
      </c>
      <c r="L311" s="6" t="str">
        <f>IF(H311&gt;Scenario!$B$11,"",IF(H$2&lt;&gt;"Ready",H$2,IF(ISNUMBER(I311),IF((I311+J311)*(1+Scenario!$B$12/12)-K311&lt;0,"INSUFFICIENT FUNDS",(I311+J311)*(1+Scenario!$B$12/12)-K311),"INSUFFICIENT FUNDS")))</f>
        <v/>
      </c>
      <c r="M311" s="6" t="str">
        <f>IF(H311&gt;Scenario!$B$11,"",IF(H$2&lt;&gt;"Ready",H$2,IF(ISNUMBER(L311),M310+K311,"INSUFFICIENT FUNDS")))</f>
        <v/>
      </c>
      <c r="N311" t="str">
        <f>IF(H311&gt;Scenario!$B$11,"",IF(H$2&lt;&gt;"Ready",H$2,IF(ISNUMBER(L311),"OK","INSUFFICIENT FUNDS")))</f>
        <v/>
      </c>
      <c r="O311">
        <v>307</v>
      </c>
      <c r="P311" s="6" t="str">
        <f>IF(O311&gt;Scenario!$B$11,"",IF(O$2&lt;&gt;"Ready",O$2,IF(U310="OK",S310,"INSUFFICIENT FUNDS")))</f>
        <v/>
      </c>
      <c r="Q311" s="6" t="str">
        <f>IF(O311&gt;Scenario!$B$11,"",IF(O$2&lt;&gt;"Ready",O$2,IF(ISNUMBER(P311),IF(AND(O311&gt;=Scenario!$B$10,MOD(O311-Scenario!$B$10,Scenario!$B$18)=0),Scenario!$B$8,0),"INSUFFICIENT FUNDS")))</f>
        <v/>
      </c>
      <c r="R311" s="6" t="str">
        <f>IF(O311&gt;Scenario!$B$11,"",IF(O$2&lt;&gt;"Ready",O$2,IF(ISNUMBER(P311),(P311+Q311)*(0+N('Option A'!$E$15)+IF(Scenario!$B$13="Gross",N('Option A'!$E$16),0))/12+((N('Option A'!$E$12)+N('Option A'!$E$13))/12+IF(AND(O311&gt;=Scenario!$B$10,MOD(O311-Scenario!$B$10,Scenario!$B$18)=0),N('Option A'!$E$17)*N('Option A'!$E$18)+N('Option A'!$E$20),0)+IF(O311=1,N('Option A'!$E$17)*N('Option A'!$E$19)+N('Option A'!$E$21),0)+IF(O311=Scenario!$B$11,N('Option A'!$E$22),0)),"INSUFFICIENT FUNDS")))</f>
        <v/>
      </c>
      <c r="S311" s="6" t="str">
        <f>IF(O311&gt;Scenario!$B$11,"",IF(O$2&lt;&gt;"Ready",O$2,IF(ISNUMBER(P311),IF((P311+Q311)*(1+Scenario!$B$12/12)-R311&lt;0,"INSUFFICIENT FUNDS",(P311+Q311)*(1+Scenario!$B$12/12)-R311),"INSUFFICIENT FUNDS")))</f>
        <v/>
      </c>
      <c r="T311" s="6" t="str">
        <f>IF(O311&gt;Scenario!$B$11,"",IF(O$2&lt;&gt;"Ready",O$2,IF(ISNUMBER(S311),T310+R311,"INSUFFICIENT FUNDS")))</f>
        <v/>
      </c>
      <c r="U311" t="str">
        <f>IF(O311&gt;Scenario!$B$11,"",IF(O$2&lt;&gt;"Ready",O$2,IF(ISNUMBER(S311),"OK","INSUFFICIENT FUNDS")))</f>
        <v/>
      </c>
      <c r="V311">
        <v>307</v>
      </c>
      <c r="W311" s="6" t="str">
        <f>IF(V311&gt;Scenario!$B$11,"",IF(V$2&lt;&gt;"Ready",V$2,IF(AB310="OK",Z310,"INSUFFICIENT FUNDS")))</f>
        <v/>
      </c>
      <c r="X311" s="6" t="str">
        <f>IF(V311&gt;Scenario!$B$11,"",IF(V$2&lt;&gt;"Ready",V$2,IF(ISNUMBER(W311),IF(AND(V311&gt;=Scenario!$B$10,MOD(V311-Scenario!$B$10,Scenario!$B$18)=0),Scenario!$B$8,0),"INSUFFICIENT FUNDS")))</f>
        <v/>
      </c>
      <c r="Y311" s="6" t="str">
        <f>IF(V311&gt;Scenario!$B$11,"",IF(V$2&lt;&gt;"Ready",V$2,IF(ISNUMBER(W311),(W311+X311)*(N('Option A'!$E$14)+N('Option A'!$E$15)+IF(Scenario!$B$13="Gross",N('Option A'!$E$16),0))/12+((N('Option A'!$E$12)+N('Option A'!$E$13))/12+IF(AND(V311&gt;=Scenario!$B$10,MOD(V311-Scenario!$B$10,Scenario!$B$18)=0),0*0+0,0)+IF(V311=1,0*0+0,0)+IF(V311=Scenario!$B$11,0,0)),"INSUFFICIENT FUNDS")))</f>
        <v/>
      </c>
      <c r="Z311" s="6" t="str">
        <f>IF(V311&gt;Scenario!$B$11,"",IF(V$2&lt;&gt;"Ready",V$2,IF(ISNUMBER(W311),IF((W311+X311)*(1+Scenario!$B$12/12)-Y311&lt;0,"INSUFFICIENT FUNDS",(W311+X311)*(1+Scenario!$B$12/12)-Y311),"INSUFFICIENT FUNDS")))</f>
        <v/>
      </c>
      <c r="AA311" s="6" t="str">
        <f>IF(V311&gt;Scenario!$B$11,"",IF(V$2&lt;&gt;"Ready",V$2,IF(ISNUMBER(Z311),AA310+Y311,"INSUFFICIENT FUNDS")))</f>
        <v/>
      </c>
      <c r="AB311" t="str">
        <f>IF(V311&gt;Scenario!$B$11,"",IF(V$2&lt;&gt;"Ready",V$2,IF(ISNUMBER(Z311),"OK","INSUFFICIENT FUNDS")))</f>
        <v/>
      </c>
      <c r="AC311">
        <v>307</v>
      </c>
      <c r="AD311" s="6" t="str">
        <f>IF(AC311&gt;Scenario!$B$11,"",IF(AC$2&lt;&gt;"Ready",AC$2,IF(AI310="OK",AG310,"INSUFFICIENT FUNDS")))</f>
        <v/>
      </c>
      <c r="AE311" s="6" t="str">
        <f>IF(AC311&gt;Scenario!$B$11,"",IF(AC$2&lt;&gt;"Ready",AC$2,IF(ISNUMBER(AD311),IF(AND(AC311&gt;=Scenario!$B$10,MOD(AC311-Scenario!$B$10,Scenario!$B$18)=0),Scenario!$B$8,0),"INSUFFICIENT FUNDS")))</f>
        <v/>
      </c>
      <c r="AF311" s="6" t="str">
        <f>IF(AC311&gt;Scenario!$B$11,"",IF(AC$2&lt;&gt;"Ready",AC$2,IF(ISNUMBER(AD311),(AD311+AE311)*(N('Option A'!$E$14)+N('Option A'!$E$15)+IF(Scenario!$B$13="Gross",0,0))/12+((N('Option A'!$E$12)+N('Option A'!$E$13))/12+IF(AND(AC311&gt;=Scenario!$B$10,MOD(AC311-Scenario!$B$10,Scenario!$B$18)=0),N('Option A'!$E$17)*N('Option A'!$E$18)+N('Option A'!$E$20),0)+IF(AC311=1,N('Option A'!$E$17)*N('Option A'!$E$19)+N('Option A'!$E$21),0)+IF(AC311=Scenario!$B$11,N('Option A'!$E$22),0)),"INSUFFICIENT FUNDS")))</f>
        <v/>
      </c>
      <c r="AG311" s="6" t="str">
        <f>IF(AC311&gt;Scenario!$B$11,"",IF(AC$2&lt;&gt;"Ready",AC$2,IF(ISNUMBER(AD311),IF((AD311+AE311)*(1+Scenario!$B$12/12)-AF311&lt;0,"INSUFFICIENT FUNDS",(AD311+AE311)*(1+Scenario!$B$12/12)-AF311),"INSUFFICIENT FUNDS")))</f>
        <v/>
      </c>
      <c r="AH311" s="6" t="str">
        <f>IF(AC311&gt;Scenario!$B$11,"",IF(AC$2&lt;&gt;"Ready",AC$2,IF(ISNUMBER(AG311),AH310+AF311,"INSUFFICIENT FUNDS")))</f>
        <v/>
      </c>
      <c r="AI311" t="str">
        <f>IF(AC311&gt;Scenario!$B$11,"",IF(AC$2&lt;&gt;"Ready",AC$2,IF(ISNUMBER(AG311),"OK","INSUFFICIENT FUNDS")))</f>
        <v/>
      </c>
      <c r="AJ311">
        <v>307</v>
      </c>
      <c r="AK311" s="6" t="str">
        <f>IF(AJ311&gt;Scenario!$B$11,"",IF(AJ$2&lt;&gt;"Ready",AJ$2,IF(AP310="OK",AN310,"INSUFFICIENT FUNDS")))</f>
        <v/>
      </c>
      <c r="AL311" s="6" t="str">
        <f>IF(AJ311&gt;Scenario!$B$11,"",IF(AJ$2&lt;&gt;"Ready",AJ$2,IF(ISNUMBER(AK311),IF(AND(AJ311&gt;=Scenario!$B$10,MOD(AJ311-Scenario!$B$10,Scenario!$B$18)=0),Scenario!$B$8,0),"INSUFFICIENT FUNDS")))</f>
        <v/>
      </c>
      <c r="AM311" s="6" t="str">
        <f>IF(AJ311&gt;Scenario!$B$11,"",IF(AJ$2&lt;&gt;"Ready",AJ$2,IF(ISNUMBER(AK311),(AK311+AL311)*(0+0+IF(Scenario!$B$13="Gross",0,0))/12+((0+0)/12+IF(AND(AJ311&gt;=Scenario!$B$10,MOD(AJ311-Scenario!$B$10,Scenario!$B$18)=0),0*0+0,0)+IF(AJ311=1,0*0+0,0)+IF(AJ311=Scenario!$B$11,0,0)),"INSUFFICIENT FUNDS")))</f>
        <v/>
      </c>
      <c r="AN311" s="6" t="str">
        <f>IF(AJ311&gt;Scenario!$B$11,"",IF(AJ$2&lt;&gt;"Ready",AJ$2,IF(ISNUMBER(AK311),IF((AK311+AL311)*(1+Scenario!$B$12/12)-AM311&lt;0,"INSUFFICIENT FUNDS",(AK311+AL311)*(1+Scenario!$B$12/12)-AM311),"INSUFFICIENT FUNDS")))</f>
        <v/>
      </c>
      <c r="AO311" s="6" t="str">
        <f>IF(AJ311&gt;Scenario!$B$11,"",IF(AJ$2&lt;&gt;"Ready",AJ$2,IF(ISNUMBER(AN311),AO310+AM311,"INSUFFICIENT FUNDS")))</f>
        <v/>
      </c>
      <c r="AP311" t="str">
        <f>IF(AJ311&gt;Scenario!$B$11,"",IF(AJ$2&lt;&gt;"Ready",AJ$2,IF(ISNUMBER(AN311),"OK","INSUFFICIENT FUNDS")))</f>
        <v/>
      </c>
    </row>
    <row r="312" spans="1:42" ht="32.1" customHeight="1" x14ac:dyDescent="0.2">
      <c r="A312">
        <v>308</v>
      </c>
      <c r="B312" s="6" t="str">
        <f>IF(A312&gt;Scenario!$B$11,"",IF(A$2&lt;&gt;"Ready",A$2,IF(G311="OK",E311,"INSUFFICIENT FUNDS")))</f>
        <v/>
      </c>
      <c r="C312" s="6" t="str">
        <f>IF(A312&gt;Scenario!$B$11,"",IF(A$2&lt;&gt;"Ready",A$2,IF(ISNUMBER(B312),IF(AND(A312&gt;=Scenario!$B$10,MOD(A312-Scenario!$B$10,Scenario!$B$18)=0),Scenario!$B$8,0),"INSUFFICIENT FUNDS")))</f>
        <v/>
      </c>
      <c r="D312" s="6" t="str">
        <f>IF(A312&gt;Scenario!$B$11,"",IF(A$2&lt;&gt;"Ready",A$2,IF(ISNUMBER(B312),(B312+C312)*(N('Option A'!$E$14)+N('Option A'!$E$15)+IF(Scenario!$B$13="Gross",N('Option A'!$E$16),0))/12+((N('Option A'!$E$12)+N('Option A'!$E$13))/12+IF(AND(A312&gt;=Scenario!$B$10,MOD(A312-Scenario!$B$10,Scenario!$B$18)=0),N('Option A'!$E$17)*N('Option A'!$E$18)+N('Option A'!$E$20),0)+IF(A312=1,N('Option A'!$E$17)*N('Option A'!$E$19)+N('Option A'!$E$21),0)+IF(A312=Scenario!$B$11,N('Option A'!$E$22),0)),"INSUFFICIENT FUNDS")))</f>
        <v/>
      </c>
      <c r="E312" s="6" t="str">
        <f>IF(A312&gt;Scenario!$B$11,"",IF(A$2&lt;&gt;"Ready",A$2,IF(ISNUMBER(B312),IF((B312+C312)*(1+Scenario!$B$12/12)-D312&lt;0,"INSUFFICIENT FUNDS",(B312+C312)*(1+Scenario!$B$12/12)-D312),"INSUFFICIENT FUNDS")))</f>
        <v/>
      </c>
      <c r="F312" s="6" t="str">
        <f>IF(A312&gt;Scenario!$B$11,"",IF(A$2&lt;&gt;"Ready",A$2,IF(ISNUMBER(E312),F311+D312,"INSUFFICIENT FUNDS")))</f>
        <v/>
      </c>
      <c r="G312" t="str">
        <f>IF(A312&gt;Scenario!$B$11,"",IF(A$2&lt;&gt;"Ready",A$2,IF(ISNUMBER(E312),"OK","INSUFFICIENT FUNDS")))</f>
        <v/>
      </c>
      <c r="H312">
        <v>308</v>
      </c>
      <c r="I312" s="6" t="str">
        <f>IF(H312&gt;Scenario!$B$11,"",IF(H$2&lt;&gt;"Ready",H$2,IF(N311="OK",L311,"INSUFFICIENT FUNDS")))</f>
        <v/>
      </c>
      <c r="J312" s="6" t="str">
        <f>IF(H312&gt;Scenario!$B$11,"",IF(H$2&lt;&gt;"Ready",H$2,IF(ISNUMBER(I312),IF(AND(H312&gt;=Scenario!$B$10,MOD(H312-Scenario!$B$10,Scenario!$B$18)=0),Scenario!$B$8,0),"INSUFFICIENT FUNDS")))</f>
        <v/>
      </c>
      <c r="K312" s="6" t="str">
        <f>IF(H312&gt;Scenario!$B$11,"",IF(H$2&lt;&gt;"Ready",H$2,IF(ISNUMBER(I312),(I312+J312)*(N('Option A'!$E$14)+N('Option A'!$E$15)+IF(Scenario!$B$13="Gross",N('Option A'!$E$16),0))/12+((0+0)/12+IF(AND(H312&gt;=Scenario!$B$10,MOD(H312-Scenario!$B$10,Scenario!$B$18)=0),N('Option A'!$E$17)*N('Option A'!$E$18)+N('Option A'!$E$20),0)+IF(H312=1,N('Option A'!$E$17)*N('Option A'!$E$19)+N('Option A'!$E$21),0)+IF(H312=Scenario!$B$11,N('Option A'!$E$22),0)),"INSUFFICIENT FUNDS")))</f>
        <v/>
      </c>
      <c r="L312" s="6" t="str">
        <f>IF(H312&gt;Scenario!$B$11,"",IF(H$2&lt;&gt;"Ready",H$2,IF(ISNUMBER(I312),IF((I312+J312)*(1+Scenario!$B$12/12)-K312&lt;0,"INSUFFICIENT FUNDS",(I312+J312)*(1+Scenario!$B$12/12)-K312),"INSUFFICIENT FUNDS")))</f>
        <v/>
      </c>
      <c r="M312" s="6" t="str">
        <f>IF(H312&gt;Scenario!$B$11,"",IF(H$2&lt;&gt;"Ready",H$2,IF(ISNUMBER(L312),M311+K312,"INSUFFICIENT FUNDS")))</f>
        <v/>
      </c>
      <c r="N312" t="str">
        <f>IF(H312&gt;Scenario!$B$11,"",IF(H$2&lt;&gt;"Ready",H$2,IF(ISNUMBER(L312),"OK","INSUFFICIENT FUNDS")))</f>
        <v/>
      </c>
      <c r="O312">
        <v>308</v>
      </c>
      <c r="P312" s="6" t="str">
        <f>IF(O312&gt;Scenario!$B$11,"",IF(O$2&lt;&gt;"Ready",O$2,IF(U311="OK",S311,"INSUFFICIENT FUNDS")))</f>
        <v/>
      </c>
      <c r="Q312" s="6" t="str">
        <f>IF(O312&gt;Scenario!$B$11,"",IF(O$2&lt;&gt;"Ready",O$2,IF(ISNUMBER(P312),IF(AND(O312&gt;=Scenario!$B$10,MOD(O312-Scenario!$B$10,Scenario!$B$18)=0),Scenario!$B$8,0),"INSUFFICIENT FUNDS")))</f>
        <v/>
      </c>
      <c r="R312" s="6" t="str">
        <f>IF(O312&gt;Scenario!$B$11,"",IF(O$2&lt;&gt;"Ready",O$2,IF(ISNUMBER(P312),(P312+Q312)*(0+N('Option A'!$E$15)+IF(Scenario!$B$13="Gross",N('Option A'!$E$16),0))/12+((N('Option A'!$E$12)+N('Option A'!$E$13))/12+IF(AND(O312&gt;=Scenario!$B$10,MOD(O312-Scenario!$B$10,Scenario!$B$18)=0),N('Option A'!$E$17)*N('Option A'!$E$18)+N('Option A'!$E$20),0)+IF(O312=1,N('Option A'!$E$17)*N('Option A'!$E$19)+N('Option A'!$E$21),0)+IF(O312=Scenario!$B$11,N('Option A'!$E$22),0)),"INSUFFICIENT FUNDS")))</f>
        <v/>
      </c>
      <c r="S312" s="6" t="str">
        <f>IF(O312&gt;Scenario!$B$11,"",IF(O$2&lt;&gt;"Ready",O$2,IF(ISNUMBER(P312),IF((P312+Q312)*(1+Scenario!$B$12/12)-R312&lt;0,"INSUFFICIENT FUNDS",(P312+Q312)*(1+Scenario!$B$12/12)-R312),"INSUFFICIENT FUNDS")))</f>
        <v/>
      </c>
      <c r="T312" s="6" t="str">
        <f>IF(O312&gt;Scenario!$B$11,"",IF(O$2&lt;&gt;"Ready",O$2,IF(ISNUMBER(S312),T311+R312,"INSUFFICIENT FUNDS")))</f>
        <v/>
      </c>
      <c r="U312" t="str">
        <f>IF(O312&gt;Scenario!$B$11,"",IF(O$2&lt;&gt;"Ready",O$2,IF(ISNUMBER(S312),"OK","INSUFFICIENT FUNDS")))</f>
        <v/>
      </c>
      <c r="V312">
        <v>308</v>
      </c>
      <c r="W312" s="6" t="str">
        <f>IF(V312&gt;Scenario!$B$11,"",IF(V$2&lt;&gt;"Ready",V$2,IF(AB311="OK",Z311,"INSUFFICIENT FUNDS")))</f>
        <v/>
      </c>
      <c r="X312" s="6" t="str">
        <f>IF(V312&gt;Scenario!$B$11,"",IF(V$2&lt;&gt;"Ready",V$2,IF(ISNUMBER(W312),IF(AND(V312&gt;=Scenario!$B$10,MOD(V312-Scenario!$B$10,Scenario!$B$18)=0),Scenario!$B$8,0),"INSUFFICIENT FUNDS")))</f>
        <v/>
      </c>
      <c r="Y312" s="6" t="str">
        <f>IF(V312&gt;Scenario!$B$11,"",IF(V$2&lt;&gt;"Ready",V$2,IF(ISNUMBER(W312),(W312+X312)*(N('Option A'!$E$14)+N('Option A'!$E$15)+IF(Scenario!$B$13="Gross",N('Option A'!$E$16),0))/12+((N('Option A'!$E$12)+N('Option A'!$E$13))/12+IF(AND(V312&gt;=Scenario!$B$10,MOD(V312-Scenario!$B$10,Scenario!$B$18)=0),0*0+0,0)+IF(V312=1,0*0+0,0)+IF(V312=Scenario!$B$11,0,0)),"INSUFFICIENT FUNDS")))</f>
        <v/>
      </c>
      <c r="Z312" s="6" t="str">
        <f>IF(V312&gt;Scenario!$B$11,"",IF(V$2&lt;&gt;"Ready",V$2,IF(ISNUMBER(W312),IF((W312+X312)*(1+Scenario!$B$12/12)-Y312&lt;0,"INSUFFICIENT FUNDS",(W312+X312)*(1+Scenario!$B$12/12)-Y312),"INSUFFICIENT FUNDS")))</f>
        <v/>
      </c>
      <c r="AA312" s="6" t="str">
        <f>IF(V312&gt;Scenario!$B$11,"",IF(V$2&lt;&gt;"Ready",V$2,IF(ISNUMBER(Z312),AA311+Y312,"INSUFFICIENT FUNDS")))</f>
        <v/>
      </c>
      <c r="AB312" t="str">
        <f>IF(V312&gt;Scenario!$B$11,"",IF(V$2&lt;&gt;"Ready",V$2,IF(ISNUMBER(Z312),"OK","INSUFFICIENT FUNDS")))</f>
        <v/>
      </c>
      <c r="AC312">
        <v>308</v>
      </c>
      <c r="AD312" s="6" t="str">
        <f>IF(AC312&gt;Scenario!$B$11,"",IF(AC$2&lt;&gt;"Ready",AC$2,IF(AI311="OK",AG311,"INSUFFICIENT FUNDS")))</f>
        <v/>
      </c>
      <c r="AE312" s="6" t="str">
        <f>IF(AC312&gt;Scenario!$B$11,"",IF(AC$2&lt;&gt;"Ready",AC$2,IF(ISNUMBER(AD312),IF(AND(AC312&gt;=Scenario!$B$10,MOD(AC312-Scenario!$B$10,Scenario!$B$18)=0),Scenario!$B$8,0),"INSUFFICIENT FUNDS")))</f>
        <v/>
      </c>
      <c r="AF312" s="6" t="str">
        <f>IF(AC312&gt;Scenario!$B$11,"",IF(AC$2&lt;&gt;"Ready",AC$2,IF(ISNUMBER(AD312),(AD312+AE312)*(N('Option A'!$E$14)+N('Option A'!$E$15)+IF(Scenario!$B$13="Gross",0,0))/12+((N('Option A'!$E$12)+N('Option A'!$E$13))/12+IF(AND(AC312&gt;=Scenario!$B$10,MOD(AC312-Scenario!$B$10,Scenario!$B$18)=0),N('Option A'!$E$17)*N('Option A'!$E$18)+N('Option A'!$E$20),0)+IF(AC312=1,N('Option A'!$E$17)*N('Option A'!$E$19)+N('Option A'!$E$21),0)+IF(AC312=Scenario!$B$11,N('Option A'!$E$22),0)),"INSUFFICIENT FUNDS")))</f>
        <v/>
      </c>
      <c r="AG312" s="6" t="str">
        <f>IF(AC312&gt;Scenario!$B$11,"",IF(AC$2&lt;&gt;"Ready",AC$2,IF(ISNUMBER(AD312),IF((AD312+AE312)*(1+Scenario!$B$12/12)-AF312&lt;0,"INSUFFICIENT FUNDS",(AD312+AE312)*(1+Scenario!$B$12/12)-AF312),"INSUFFICIENT FUNDS")))</f>
        <v/>
      </c>
      <c r="AH312" s="6" t="str">
        <f>IF(AC312&gt;Scenario!$B$11,"",IF(AC$2&lt;&gt;"Ready",AC$2,IF(ISNUMBER(AG312),AH311+AF312,"INSUFFICIENT FUNDS")))</f>
        <v/>
      </c>
      <c r="AI312" t="str">
        <f>IF(AC312&gt;Scenario!$B$11,"",IF(AC$2&lt;&gt;"Ready",AC$2,IF(ISNUMBER(AG312),"OK","INSUFFICIENT FUNDS")))</f>
        <v/>
      </c>
      <c r="AJ312">
        <v>308</v>
      </c>
      <c r="AK312" s="6" t="str">
        <f>IF(AJ312&gt;Scenario!$B$11,"",IF(AJ$2&lt;&gt;"Ready",AJ$2,IF(AP311="OK",AN311,"INSUFFICIENT FUNDS")))</f>
        <v/>
      </c>
      <c r="AL312" s="6" t="str">
        <f>IF(AJ312&gt;Scenario!$B$11,"",IF(AJ$2&lt;&gt;"Ready",AJ$2,IF(ISNUMBER(AK312),IF(AND(AJ312&gt;=Scenario!$B$10,MOD(AJ312-Scenario!$B$10,Scenario!$B$18)=0),Scenario!$B$8,0),"INSUFFICIENT FUNDS")))</f>
        <v/>
      </c>
      <c r="AM312" s="6" t="str">
        <f>IF(AJ312&gt;Scenario!$B$11,"",IF(AJ$2&lt;&gt;"Ready",AJ$2,IF(ISNUMBER(AK312),(AK312+AL312)*(0+0+IF(Scenario!$B$13="Gross",0,0))/12+((0+0)/12+IF(AND(AJ312&gt;=Scenario!$B$10,MOD(AJ312-Scenario!$B$10,Scenario!$B$18)=0),0*0+0,0)+IF(AJ312=1,0*0+0,0)+IF(AJ312=Scenario!$B$11,0,0)),"INSUFFICIENT FUNDS")))</f>
        <v/>
      </c>
      <c r="AN312" s="6" t="str">
        <f>IF(AJ312&gt;Scenario!$B$11,"",IF(AJ$2&lt;&gt;"Ready",AJ$2,IF(ISNUMBER(AK312),IF((AK312+AL312)*(1+Scenario!$B$12/12)-AM312&lt;0,"INSUFFICIENT FUNDS",(AK312+AL312)*(1+Scenario!$B$12/12)-AM312),"INSUFFICIENT FUNDS")))</f>
        <v/>
      </c>
      <c r="AO312" s="6" t="str">
        <f>IF(AJ312&gt;Scenario!$B$11,"",IF(AJ$2&lt;&gt;"Ready",AJ$2,IF(ISNUMBER(AN312),AO311+AM312,"INSUFFICIENT FUNDS")))</f>
        <v/>
      </c>
      <c r="AP312" t="str">
        <f>IF(AJ312&gt;Scenario!$B$11,"",IF(AJ$2&lt;&gt;"Ready",AJ$2,IF(ISNUMBER(AN312),"OK","INSUFFICIENT FUNDS")))</f>
        <v/>
      </c>
    </row>
    <row r="313" spans="1:42" ht="32.1" customHeight="1" x14ac:dyDescent="0.2">
      <c r="A313">
        <v>309</v>
      </c>
      <c r="B313" s="6" t="str">
        <f>IF(A313&gt;Scenario!$B$11,"",IF(A$2&lt;&gt;"Ready",A$2,IF(G312="OK",E312,"INSUFFICIENT FUNDS")))</f>
        <v/>
      </c>
      <c r="C313" s="6" t="str">
        <f>IF(A313&gt;Scenario!$B$11,"",IF(A$2&lt;&gt;"Ready",A$2,IF(ISNUMBER(B313),IF(AND(A313&gt;=Scenario!$B$10,MOD(A313-Scenario!$B$10,Scenario!$B$18)=0),Scenario!$B$8,0),"INSUFFICIENT FUNDS")))</f>
        <v/>
      </c>
      <c r="D313" s="6" t="str">
        <f>IF(A313&gt;Scenario!$B$11,"",IF(A$2&lt;&gt;"Ready",A$2,IF(ISNUMBER(B313),(B313+C313)*(N('Option A'!$E$14)+N('Option A'!$E$15)+IF(Scenario!$B$13="Gross",N('Option A'!$E$16),0))/12+((N('Option A'!$E$12)+N('Option A'!$E$13))/12+IF(AND(A313&gt;=Scenario!$B$10,MOD(A313-Scenario!$B$10,Scenario!$B$18)=0),N('Option A'!$E$17)*N('Option A'!$E$18)+N('Option A'!$E$20),0)+IF(A313=1,N('Option A'!$E$17)*N('Option A'!$E$19)+N('Option A'!$E$21),0)+IF(A313=Scenario!$B$11,N('Option A'!$E$22),0)),"INSUFFICIENT FUNDS")))</f>
        <v/>
      </c>
      <c r="E313" s="6" t="str">
        <f>IF(A313&gt;Scenario!$B$11,"",IF(A$2&lt;&gt;"Ready",A$2,IF(ISNUMBER(B313),IF((B313+C313)*(1+Scenario!$B$12/12)-D313&lt;0,"INSUFFICIENT FUNDS",(B313+C313)*(1+Scenario!$B$12/12)-D313),"INSUFFICIENT FUNDS")))</f>
        <v/>
      </c>
      <c r="F313" s="6" t="str">
        <f>IF(A313&gt;Scenario!$B$11,"",IF(A$2&lt;&gt;"Ready",A$2,IF(ISNUMBER(E313),F312+D313,"INSUFFICIENT FUNDS")))</f>
        <v/>
      </c>
      <c r="G313" t="str">
        <f>IF(A313&gt;Scenario!$B$11,"",IF(A$2&lt;&gt;"Ready",A$2,IF(ISNUMBER(E313),"OK","INSUFFICIENT FUNDS")))</f>
        <v/>
      </c>
      <c r="H313">
        <v>309</v>
      </c>
      <c r="I313" s="6" t="str">
        <f>IF(H313&gt;Scenario!$B$11,"",IF(H$2&lt;&gt;"Ready",H$2,IF(N312="OK",L312,"INSUFFICIENT FUNDS")))</f>
        <v/>
      </c>
      <c r="J313" s="6" t="str">
        <f>IF(H313&gt;Scenario!$B$11,"",IF(H$2&lt;&gt;"Ready",H$2,IF(ISNUMBER(I313),IF(AND(H313&gt;=Scenario!$B$10,MOD(H313-Scenario!$B$10,Scenario!$B$18)=0),Scenario!$B$8,0),"INSUFFICIENT FUNDS")))</f>
        <v/>
      </c>
      <c r="K313" s="6" t="str">
        <f>IF(H313&gt;Scenario!$B$11,"",IF(H$2&lt;&gt;"Ready",H$2,IF(ISNUMBER(I313),(I313+J313)*(N('Option A'!$E$14)+N('Option A'!$E$15)+IF(Scenario!$B$13="Gross",N('Option A'!$E$16),0))/12+((0+0)/12+IF(AND(H313&gt;=Scenario!$B$10,MOD(H313-Scenario!$B$10,Scenario!$B$18)=0),N('Option A'!$E$17)*N('Option A'!$E$18)+N('Option A'!$E$20),0)+IF(H313=1,N('Option A'!$E$17)*N('Option A'!$E$19)+N('Option A'!$E$21),0)+IF(H313=Scenario!$B$11,N('Option A'!$E$22),0)),"INSUFFICIENT FUNDS")))</f>
        <v/>
      </c>
      <c r="L313" s="6" t="str">
        <f>IF(H313&gt;Scenario!$B$11,"",IF(H$2&lt;&gt;"Ready",H$2,IF(ISNUMBER(I313),IF((I313+J313)*(1+Scenario!$B$12/12)-K313&lt;0,"INSUFFICIENT FUNDS",(I313+J313)*(1+Scenario!$B$12/12)-K313),"INSUFFICIENT FUNDS")))</f>
        <v/>
      </c>
      <c r="M313" s="6" t="str">
        <f>IF(H313&gt;Scenario!$B$11,"",IF(H$2&lt;&gt;"Ready",H$2,IF(ISNUMBER(L313),M312+K313,"INSUFFICIENT FUNDS")))</f>
        <v/>
      </c>
      <c r="N313" t="str">
        <f>IF(H313&gt;Scenario!$B$11,"",IF(H$2&lt;&gt;"Ready",H$2,IF(ISNUMBER(L313),"OK","INSUFFICIENT FUNDS")))</f>
        <v/>
      </c>
      <c r="O313">
        <v>309</v>
      </c>
      <c r="P313" s="6" t="str">
        <f>IF(O313&gt;Scenario!$B$11,"",IF(O$2&lt;&gt;"Ready",O$2,IF(U312="OK",S312,"INSUFFICIENT FUNDS")))</f>
        <v/>
      </c>
      <c r="Q313" s="6" t="str">
        <f>IF(O313&gt;Scenario!$B$11,"",IF(O$2&lt;&gt;"Ready",O$2,IF(ISNUMBER(P313),IF(AND(O313&gt;=Scenario!$B$10,MOD(O313-Scenario!$B$10,Scenario!$B$18)=0),Scenario!$B$8,0),"INSUFFICIENT FUNDS")))</f>
        <v/>
      </c>
      <c r="R313" s="6" t="str">
        <f>IF(O313&gt;Scenario!$B$11,"",IF(O$2&lt;&gt;"Ready",O$2,IF(ISNUMBER(P313),(P313+Q313)*(0+N('Option A'!$E$15)+IF(Scenario!$B$13="Gross",N('Option A'!$E$16),0))/12+((N('Option A'!$E$12)+N('Option A'!$E$13))/12+IF(AND(O313&gt;=Scenario!$B$10,MOD(O313-Scenario!$B$10,Scenario!$B$18)=0),N('Option A'!$E$17)*N('Option A'!$E$18)+N('Option A'!$E$20),0)+IF(O313=1,N('Option A'!$E$17)*N('Option A'!$E$19)+N('Option A'!$E$21),0)+IF(O313=Scenario!$B$11,N('Option A'!$E$22),0)),"INSUFFICIENT FUNDS")))</f>
        <v/>
      </c>
      <c r="S313" s="6" t="str">
        <f>IF(O313&gt;Scenario!$B$11,"",IF(O$2&lt;&gt;"Ready",O$2,IF(ISNUMBER(P313),IF((P313+Q313)*(1+Scenario!$B$12/12)-R313&lt;0,"INSUFFICIENT FUNDS",(P313+Q313)*(1+Scenario!$B$12/12)-R313),"INSUFFICIENT FUNDS")))</f>
        <v/>
      </c>
      <c r="T313" s="6" t="str">
        <f>IF(O313&gt;Scenario!$B$11,"",IF(O$2&lt;&gt;"Ready",O$2,IF(ISNUMBER(S313),T312+R313,"INSUFFICIENT FUNDS")))</f>
        <v/>
      </c>
      <c r="U313" t="str">
        <f>IF(O313&gt;Scenario!$B$11,"",IF(O$2&lt;&gt;"Ready",O$2,IF(ISNUMBER(S313),"OK","INSUFFICIENT FUNDS")))</f>
        <v/>
      </c>
      <c r="V313">
        <v>309</v>
      </c>
      <c r="W313" s="6" t="str">
        <f>IF(V313&gt;Scenario!$B$11,"",IF(V$2&lt;&gt;"Ready",V$2,IF(AB312="OK",Z312,"INSUFFICIENT FUNDS")))</f>
        <v/>
      </c>
      <c r="X313" s="6" t="str">
        <f>IF(V313&gt;Scenario!$B$11,"",IF(V$2&lt;&gt;"Ready",V$2,IF(ISNUMBER(W313),IF(AND(V313&gt;=Scenario!$B$10,MOD(V313-Scenario!$B$10,Scenario!$B$18)=0),Scenario!$B$8,0),"INSUFFICIENT FUNDS")))</f>
        <v/>
      </c>
      <c r="Y313" s="6" t="str">
        <f>IF(V313&gt;Scenario!$B$11,"",IF(V$2&lt;&gt;"Ready",V$2,IF(ISNUMBER(W313),(W313+X313)*(N('Option A'!$E$14)+N('Option A'!$E$15)+IF(Scenario!$B$13="Gross",N('Option A'!$E$16),0))/12+((N('Option A'!$E$12)+N('Option A'!$E$13))/12+IF(AND(V313&gt;=Scenario!$B$10,MOD(V313-Scenario!$B$10,Scenario!$B$18)=0),0*0+0,0)+IF(V313=1,0*0+0,0)+IF(V313=Scenario!$B$11,0,0)),"INSUFFICIENT FUNDS")))</f>
        <v/>
      </c>
      <c r="Z313" s="6" t="str">
        <f>IF(V313&gt;Scenario!$B$11,"",IF(V$2&lt;&gt;"Ready",V$2,IF(ISNUMBER(W313),IF((W313+X313)*(1+Scenario!$B$12/12)-Y313&lt;0,"INSUFFICIENT FUNDS",(W313+X313)*(1+Scenario!$B$12/12)-Y313),"INSUFFICIENT FUNDS")))</f>
        <v/>
      </c>
      <c r="AA313" s="6" t="str">
        <f>IF(V313&gt;Scenario!$B$11,"",IF(V$2&lt;&gt;"Ready",V$2,IF(ISNUMBER(Z313),AA312+Y313,"INSUFFICIENT FUNDS")))</f>
        <v/>
      </c>
      <c r="AB313" t="str">
        <f>IF(V313&gt;Scenario!$B$11,"",IF(V$2&lt;&gt;"Ready",V$2,IF(ISNUMBER(Z313),"OK","INSUFFICIENT FUNDS")))</f>
        <v/>
      </c>
      <c r="AC313">
        <v>309</v>
      </c>
      <c r="AD313" s="6" t="str">
        <f>IF(AC313&gt;Scenario!$B$11,"",IF(AC$2&lt;&gt;"Ready",AC$2,IF(AI312="OK",AG312,"INSUFFICIENT FUNDS")))</f>
        <v/>
      </c>
      <c r="AE313" s="6" t="str">
        <f>IF(AC313&gt;Scenario!$B$11,"",IF(AC$2&lt;&gt;"Ready",AC$2,IF(ISNUMBER(AD313),IF(AND(AC313&gt;=Scenario!$B$10,MOD(AC313-Scenario!$B$10,Scenario!$B$18)=0),Scenario!$B$8,0),"INSUFFICIENT FUNDS")))</f>
        <v/>
      </c>
      <c r="AF313" s="6" t="str">
        <f>IF(AC313&gt;Scenario!$B$11,"",IF(AC$2&lt;&gt;"Ready",AC$2,IF(ISNUMBER(AD313),(AD313+AE313)*(N('Option A'!$E$14)+N('Option A'!$E$15)+IF(Scenario!$B$13="Gross",0,0))/12+((N('Option A'!$E$12)+N('Option A'!$E$13))/12+IF(AND(AC313&gt;=Scenario!$B$10,MOD(AC313-Scenario!$B$10,Scenario!$B$18)=0),N('Option A'!$E$17)*N('Option A'!$E$18)+N('Option A'!$E$20),0)+IF(AC313=1,N('Option A'!$E$17)*N('Option A'!$E$19)+N('Option A'!$E$21),0)+IF(AC313=Scenario!$B$11,N('Option A'!$E$22),0)),"INSUFFICIENT FUNDS")))</f>
        <v/>
      </c>
      <c r="AG313" s="6" t="str">
        <f>IF(AC313&gt;Scenario!$B$11,"",IF(AC$2&lt;&gt;"Ready",AC$2,IF(ISNUMBER(AD313),IF((AD313+AE313)*(1+Scenario!$B$12/12)-AF313&lt;0,"INSUFFICIENT FUNDS",(AD313+AE313)*(1+Scenario!$B$12/12)-AF313),"INSUFFICIENT FUNDS")))</f>
        <v/>
      </c>
      <c r="AH313" s="6" t="str">
        <f>IF(AC313&gt;Scenario!$B$11,"",IF(AC$2&lt;&gt;"Ready",AC$2,IF(ISNUMBER(AG313),AH312+AF313,"INSUFFICIENT FUNDS")))</f>
        <v/>
      </c>
      <c r="AI313" t="str">
        <f>IF(AC313&gt;Scenario!$B$11,"",IF(AC$2&lt;&gt;"Ready",AC$2,IF(ISNUMBER(AG313),"OK","INSUFFICIENT FUNDS")))</f>
        <v/>
      </c>
      <c r="AJ313">
        <v>309</v>
      </c>
      <c r="AK313" s="6" t="str">
        <f>IF(AJ313&gt;Scenario!$B$11,"",IF(AJ$2&lt;&gt;"Ready",AJ$2,IF(AP312="OK",AN312,"INSUFFICIENT FUNDS")))</f>
        <v/>
      </c>
      <c r="AL313" s="6" t="str">
        <f>IF(AJ313&gt;Scenario!$B$11,"",IF(AJ$2&lt;&gt;"Ready",AJ$2,IF(ISNUMBER(AK313),IF(AND(AJ313&gt;=Scenario!$B$10,MOD(AJ313-Scenario!$B$10,Scenario!$B$18)=0),Scenario!$B$8,0),"INSUFFICIENT FUNDS")))</f>
        <v/>
      </c>
      <c r="AM313" s="6" t="str">
        <f>IF(AJ313&gt;Scenario!$B$11,"",IF(AJ$2&lt;&gt;"Ready",AJ$2,IF(ISNUMBER(AK313),(AK313+AL313)*(0+0+IF(Scenario!$B$13="Gross",0,0))/12+((0+0)/12+IF(AND(AJ313&gt;=Scenario!$B$10,MOD(AJ313-Scenario!$B$10,Scenario!$B$18)=0),0*0+0,0)+IF(AJ313=1,0*0+0,0)+IF(AJ313=Scenario!$B$11,0,0)),"INSUFFICIENT FUNDS")))</f>
        <v/>
      </c>
      <c r="AN313" s="6" t="str">
        <f>IF(AJ313&gt;Scenario!$B$11,"",IF(AJ$2&lt;&gt;"Ready",AJ$2,IF(ISNUMBER(AK313),IF((AK313+AL313)*(1+Scenario!$B$12/12)-AM313&lt;0,"INSUFFICIENT FUNDS",(AK313+AL313)*(1+Scenario!$B$12/12)-AM313),"INSUFFICIENT FUNDS")))</f>
        <v/>
      </c>
      <c r="AO313" s="6" t="str">
        <f>IF(AJ313&gt;Scenario!$B$11,"",IF(AJ$2&lt;&gt;"Ready",AJ$2,IF(ISNUMBER(AN313),AO312+AM313,"INSUFFICIENT FUNDS")))</f>
        <v/>
      </c>
      <c r="AP313" t="str">
        <f>IF(AJ313&gt;Scenario!$B$11,"",IF(AJ$2&lt;&gt;"Ready",AJ$2,IF(ISNUMBER(AN313),"OK","INSUFFICIENT FUNDS")))</f>
        <v/>
      </c>
    </row>
    <row r="314" spans="1:42" ht="32.1" customHeight="1" x14ac:dyDescent="0.2">
      <c r="A314">
        <v>310</v>
      </c>
      <c r="B314" s="6" t="str">
        <f>IF(A314&gt;Scenario!$B$11,"",IF(A$2&lt;&gt;"Ready",A$2,IF(G313="OK",E313,"INSUFFICIENT FUNDS")))</f>
        <v/>
      </c>
      <c r="C314" s="6" t="str">
        <f>IF(A314&gt;Scenario!$B$11,"",IF(A$2&lt;&gt;"Ready",A$2,IF(ISNUMBER(B314),IF(AND(A314&gt;=Scenario!$B$10,MOD(A314-Scenario!$B$10,Scenario!$B$18)=0),Scenario!$B$8,0),"INSUFFICIENT FUNDS")))</f>
        <v/>
      </c>
      <c r="D314" s="6" t="str">
        <f>IF(A314&gt;Scenario!$B$11,"",IF(A$2&lt;&gt;"Ready",A$2,IF(ISNUMBER(B314),(B314+C314)*(N('Option A'!$E$14)+N('Option A'!$E$15)+IF(Scenario!$B$13="Gross",N('Option A'!$E$16),0))/12+((N('Option A'!$E$12)+N('Option A'!$E$13))/12+IF(AND(A314&gt;=Scenario!$B$10,MOD(A314-Scenario!$B$10,Scenario!$B$18)=0),N('Option A'!$E$17)*N('Option A'!$E$18)+N('Option A'!$E$20),0)+IF(A314=1,N('Option A'!$E$17)*N('Option A'!$E$19)+N('Option A'!$E$21),0)+IF(A314=Scenario!$B$11,N('Option A'!$E$22),0)),"INSUFFICIENT FUNDS")))</f>
        <v/>
      </c>
      <c r="E314" s="6" t="str">
        <f>IF(A314&gt;Scenario!$B$11,"",IF(A$2&lt;&gt;"Ready",A$2,IF(ISNUMBER(B314),IF((B314+C314)*(1+Scenario!$B$12/12)-D314&lt;0,"INSUFFICIENT FUNDS",(B314+C314)*(1+Scenario!$B$12/12)-D314),"INSUFFICIENT FUNDS")))</f>
        <v/>
      </c>
      <c r="F314" s="6" t="str">
        <f>IF(A314&gt;Scenario!$B$11,"",IF(A$2&lt;&gt;"Ready",A$2,IF(ISNUMBER(E314),F313+D314,"INSUFFICIENT FUNDS")))</f>
        <v/>
      </c>
      <c r="G314" t="str">
        <f>IF(A314&gt;Scenario!$B$11,"",IF(A$2&lt;&gt;"Ready",A$2,IF(ISNUMBER(E314),"OK","INSUFFICIENT FUNDS")))</f>
        <v/>
      </c>
      <c r="H314">
        <v>310</v>
      </c>
      <c r="I314" s="6" t="str">
        <f>IF(H314&gt;Scenario!$B$11,"",IF(H$2&lt;&gt;"Ready",H$2,IF(N313="OK",L313,"INSUFFICIENT FUNDS")))</f>
        <v/>
      </c>
      <c r="J314" s="6" t="str">
        <f>IF(H314&gt;Scenario!$B$11,"",IF(H$2&lt;&gt;"Ready",H$2,IF(ISNUMBER(I314),IF(AND(H314&gt;=Scenario!$B$10,MOD(H314-Scenario!$B$10,Scenario!$B$18)=0),Scenario!$B$8,0),"INSUFFICIENT FUNDS")))</f>
        <v/>
      </c>
      <c r="K314" s="6" t="str">
        <f>IF(H314&gt;Scenario!$B$11,"",IF(H$2&lt;&gt;"Ready",H$2,IF(ISNUMBER(I314),(I314+J314)*(N('Option A'!$E$14)+N('Option A'!$E$15)+IF(Scenario!$B$13="Gross",N('Option A'!$E$16),0))/12+((0+0)/12+IF(AND(H314&gt;=Scenario!$B$10,MOD(H314-Scenario!$B$10,Scenario!$B$18)=0),N('Option A'!$E$17)*N('Option A'!$E$18)+N('Option A'!$E$20),0)+IF(H314=1,N('Option A'!$E$17)*N('Option A'!$E$19)+N('Option A'!$E$21),0)+IF(H314=Scenario!$B$11,N('Option A'!$E$22),0)),"INSUFFICIENT FUNDS")))</f>
        <v/>
      </c>
      <c r="L314" s="6" t="str">
        <f>IF(H314&gt;Scenario!$B$11,"",IF(H$2&lt;&gt;"Ready",H$2,IF(ISNUMBER(I314),IF((I314+J314)*(1+Scenario!$B$12/12)-K314&lt;0,"INSUFFICIENT FUNDS",(I314+J314)*(1+Scenario!$B$12/12)-K314),"INSUFFICIENT FUNDS")))</f>
        <v/>
      </c>
      <c r="M314" s="6" t="str">
        <f>IF(H314&gt;Scenario!$B$11,"",IF(H$2&lt;&gt;"Ready",H$2,IF(ISNUMBER(L314),M313+K314,"INSUFFICIENT FUNDS")))</f>
        <v/>
      </c>
      <c r="N314" t="str">
        <f>IF(H314&gt;Scenario!$B$11,"",IF(H$2&lt;&gt;"Ready",H$2,IF(ISNUMBER(L314),"OK","INSUFFICIENT FUNDS")))</f>
        <v/>
      </c>
      <c r="O314">
        <v>310</v>
      </c>
      <c r="P314" s="6" t="str">
        <f>IF(O314&gt;Scenario!$B$11,"",IF(O$2&lt;&gt;"Ready",O$2,IF(U313="OK",S313,"INSUFFICIENT FUNDS")))</f>
        <v/>
      </c>
      <c r="Q314" s="6" t="str">
        <f>IF(O314&gt;Scenario!$B$11,"",IF(O$2&lt;&gt;"Ready",O$2,IF(ISNUMBER(P314),IF(AND(O314&gt;=Scenario!$B$10,MOD(O314-Scenario!$B$10,Scenario!$B$18)=0),Scenario!$B$8,0),"INSUFFICIENT FUNDS")))</f>
        <v/>
      </c>
      <c r="R314" s="6" t="str">
        <f>IF(O314&gt;Scenario!$B$11,"",IF(O$2&lt;&gt;"Ready",O$2,IF(ISNUMBER(P314),(P314+Q314)*(0+N('Option A'!$E$15)+IF(Scenario!$B$13="Gross",N('Option A'!$E$16),0))/12+((N('Option A'!$E$12)+N('Option A'!$E$13))/12+IF(AND(O314&gt;=Scenario!$B$10,MOD(O314-Scenario!$B$10,Scenario!$B$18)=0),N('Option A'!$E$17)*N('Option A'!$E$18)+N('Option A'!$E$20),0)+IF(O314=1,N('Option A'!$E$17)*N('Option A'!$E$19)+N('Option A'!$E$21),0)+IF(O314=Scenario!$B$11,N('Option A'!$E$22),0)),"INSUFFICIENT FUNDS")))</f>
        <v/>
      </c>
      <c r="S314" s="6" t="str">
        <f>IF(O314&gt;Scenario!$B$11,"",IF(O$2&lt;&gt;"Ready",O$2,IF(ISNUMBER(P314),IF((P314+Q314)*(1+Scenario!$B$12/12)-R314&lt;0,"INSUFFICIENT FUNDS",(P314+Q314)*(1+Scenario!$B$12/12)-R314),"INSUFFICIENT FUNDS")))</f>
        <v/>
      </c>
      <c r="T314" s="6" t="str">
        <f>IF(O314&gt;Scenario!$B$11,"",IF(O$2&lt;&gt;"Ready",O$2,IF(ISNUMBER(S314),T313+R314,"INSUFFICIENT FUNDS")))</f>
        <v/>
      </c>
      <c r="U314" t="str">
        <f>IF(O314&gt;Scenario!$B$11,"",IF(O$2&lt;&gt;"Ready",O$2,IF(ISNUMBER(S314),"OK","INSUFFICIENT FUNDS")))</f>
        <v/>
      </c>
      <c r="V314">
        <v>310</v>
      </c>
      <c r="W314" s="6" t="str">
        <f>IF(V314&gt;Scenario!$B$11,"",IF(V$2&lt;&gt;"Ready",V$2,IF(AB313="OK",Z313,"INSUFFICIENT FUNDS")))</f>
        <v/>
      </c>
      <c r="X314" s="6" t="str">
        <f>IF(V314&gt;Scenario!$B$11,"",IF(V$2&lt;&gt;"Ready",V$2,IF(ISNUMBER(W314),IF(AND(V314&gt;=Scenario!$B$10,MOD(V314-Scenario!$B$10,Scenario!$B$18)=0),Scenario!$B$8,0),"INSUFFICIENT FUNDS")))</f>
        <v/>
      </c>
      <c r="Y314" s="6" t="str">
        <f>IF(V314&gt;Scenario!$B$11,"",IF(V$2&lt;&gt;"Ready",V$2,IF(ISNUMBER(W314),(W314+X314)*(N('Option A'!$E$14)+N('Option A'!$E$15)+IF(Scenario!$B$13="Gross",N('Option A'!$E$16),0))/12+((N('Option A'!$E$12)+N('Option A'!$E$13))/12+IF(AND(V314&gt;=Scenario!$B$10,MOD(V314-Scenario!$B$10,Scenario!$B$18)=0),0*0+0,0)+IF(V314=1,0*0+0,0)+IF(V314=Scenario!$B$11,0,0)),"INSUFFICIENT FUNDS")))</f>
        <v/>
      </c>
      <c r="Z314" s="6" t="str">
        <f>IF(V314&gt;Scenario!$B$11,"",IF(V$2&lt;&gt;"Ready",V$2,IF(ISNUMBER(W314),IF((W314+X314)*(1+Scenario!$B$12/12)-Y314&lt;0,"INSUFFICIENT FUNDS",(W314+X314)*(1+Scenario!$B$12/12)-Y314),"INSUFFICIENT FUNDS")))</f>
        <v/>
      </c>
      <c r="AA314" s="6" t="str">
        <f>IF(V314&gt;Scenario!$B$11,"",IF(V$2&lt;&gt;"Ready",V$2,IF(ISNUMBER(Z314),AA313+Y314,"INSUFFICIENT FUNDS")))</f>
        <v/>
      </c>
      <c r="AB314" t="str">
        <f>IF(V314&gt;Scenario!$B$11,"",IF(V$2&lt;&gt;"Ready",V$2,IF(ISNUMBER(Z314),"OK","INSUFFICIENT FUNDS")))</f>
        <v/>
      </c>
      <c r="AC314">
        <v>310</v>
      </c>
      <c r="AD314" s="6" t="str">
        <f>IF(AC314&gt;Scenario!$B$11,"",IF(AC$2&lt;&gt;"Ready",AC$2,IF(AI313="OK",AG313,"INSUFFICIENT FUNDS")))</f>
        <v/>
      </c>
      <c r="AE314" s="6" t="str">
        <f>IF(AC314&gt;Scenario!$B$11,"",IF(AC$2&lt;&gt;"Ready",AC$2,IF(ISNUMBER(AD314),IF(AND(AC314&gt;=Scenario!$B$10,MOD(AC314-Scenario!$B$10,Scenario!$B$18)=0),Scenario!$B$8,0),"INSUFFICIENT FUNDS")))</f>
        <v/>
      </c>
      <c r="AF314" s="6" t="str">
        <f>IF(AC314&gt;Scenario!$B$11,"",IF(AC$2&lt;&gt;"Ready",AC$2,IF(ISNUMBER(AD314),(AD314+AE314)*(N('Option A'!$E$14)+N('Option A'!$E$15)+IF(Scenario!$B$13="Gross",0,0))/12+((N('Option A'!$E$12)+N('Option A'!$E$13))/12+IF(AND(AC314&gt;=Scenario!$B$10,MOD(AC314-Scenario!$B$10,Scenario!$B$18)=0),N('Option A'!$E$17)*N('Option A'!$E$18)+N('Option A'!$E$20),0)+IF(AC314=1,N('Option A'!$E$17)*N('Option A'!$E$19)+N('Option A'!$E$21),0)+IF(AC314=Scenario!$B$11,N('Option A'!$E$22),0)),"INSUFFICIENT FUNDS")))</f>
        <v/>
      </c>
      <c r="AG314" s="6" t="str">
        <f>IF(AC314&gt;Scenario!$B$11,"",IF(AC$2&lt;&gt;"Ready",AC$2,IF(ISNUMBER(AD314),IF((AD314+AE314)*(1+Scenario!$B$12/12)-AF314&lt;0,"INSUFFICIENT FUNDS",(AD314+AE314)*(1+Scenario!$B$12/12)-AF314),"INSUFFICIENT FUNDS")))</f>
        <v/>
      </c>
      <c r="AH314" s="6" t="str">
        <f>IF(AC314&gt;Scenario!$B$11,"",IF(AC$2&lt;&gt;"Ready",AC$2,IF(ISNUMBER(AG314),AH313+AF314,"INSUFFICIENT FUNDS")))</f>
        <v/>
      </c>
      <c r="AI314" t="str">
        <f>IF(AC314&gt;Scenario!$B$11,"",IF(AC$2&lt;&gt;"Ready",AC$2,IF(ISNUMBER(AG314),"OK","INSUFFICIENT FUNDS")))</f>
        <v/>
      </c>
      <c r="AJ314">
        <v>310</v>
      </c>
      <c r="AK314" s="6" t="str">
        <f>IF(AJ314&gt;Scenario!$B$11,"",IF(AJ$2&lt;&gt;"Ready",AJ$2,IF(AP313="OK",AN313,"INSUFFICIENT FUNDS")))</f>
        <v/>
      </c>
      <c r="AL314" s="6" t="str">
        <f>IF(AJ314&gt;Scenario!$B$11,"",IF(AJ$2&lt;&gt;"Ready",AJ$2,IF(ISNUMBER(AK314),IF(AND(AJ314&gt;=Scenario!$B$10,MOD(AJ314-Scenario!$B$10,Scenario!$B$18)=0),Scenario!$B$8,0),"INSUFFICIENT FUNDS")))</f>
        <v/>
      </c>
      <c r="AM314" s="6" t="str">
        <f>IF(AJ314&gt;Scenario!$B$11,"",IF(AJ$2&lt;&gt;"Ready",AJ$2,IF(ISNUMBER(AK314),(AK314+AL314)*(0+0+IF(Scenario!$B$13="Gross",0,0))/12+((0+0)/12+IF(AND(AJ314&gt;=Scenario!$B$10,MOD(AJ314-Scenario!$B$10,Scenario!$B$18)=0),0*0+0,0)+IF(AJ314=1,0*0+0,0)+IF(AJ314=Scenario!$B$11,0,0)),"INSUFFICIENT FUNDS")))</f>
        <v/>
      </c>
      <c r="AN314" s="6" t="str">
        <f>IF(AJ314&gt;Scenario!$B$11,"",IF(AJ$2&lt;&gt;"Ready",AJ$2,IF(ISNUMBER(AK314),IF((AK314+AL314)*(1+Scenario!$B$12/12)-AM314&lt;0,"INSUFFICIENT FUNDS",(AK314+AL314)*(1+Scenario!$B$12/12)-AM314),"INSUFFICIENT FUNDS")))</f>
        <v/>
      </c>
      <c r="AO314" s="6" t="str">
        <f>IF(AJ314&gt;Scenario!$B$11,"",IF(AJ$2&lt;&gt;"Ready",AJ$2,IF(ISNUMBER(AN314),AO313+AM314,"INSUFFICIENT FUNDS")))</f>
        <v/>
      </c>
      <c r="AP314" t="str">
        <f>IF(AJ314&gt;Scenario!$B$11,"",IF(AJ$2&lt;&gt;"Ready",AJ$2,IF(ISNUMBER(AN314),"OK","INSUFFICIENT FUNDS")))</f>
        <v/>
      </c>
    </row>
    <row r="315" spans="1:42" ht="32.1" customHeight="1" x14ac:dyDescent="0.2">
      <c r="A315">
        <v>311</v>
      </c>
      <c r="B315" s="6" t="str">
        <f>IF(A315&gt;Scenario!$B$11,"",IF(A$2&lt;&gt;"Ready",A$2,IF(G314="OK",E314,"INSUFFICIENT FUNDS")))</f>
        <v/>
      </c>
      <c r="C315" s="6" t="str">
        <f>IF(A315&gt;Scenario!$B$11,"",IF(A$2&lt;&gt;"Ready",A$2,IF(ISNUMBER(B315),IF(AND(A315&gt;=Scenario!$B$10,MOD(A315-Scenario!$B$10,Scenario!$B$18)=0),Scenario!$B$8,0),"INSUFFICIENT FUNDS")))</f>
        <v/>
      </c>
      <c r="D315" s="6" t="str">
        <f>IF(A315&gt;Scenario!$B$11,"",IF(A$2&lt;&gt;"Ready",A$2,IF(ISNUMBER(B315),(B315+C315)*(N('Option A'!$E$14)+N('Option A'!$E$15)+IF(Scenario!$B$13="Gross",N('Option A'!$E$16),0))/12+((N('Option A'!$E$12)+N('Option A'!$E$13))/12+IF(AND(A315&gt;=Scenario!$B$10,MOD(A315-Scenario!$B$10,Scenario!$B$18)=0),N('Option A'!$E$17)*N('Option A'!$E$18)+N('Option A'!$E$20),0)+IF(A315=1,N('Option A'!$E$17)*N('Option A'!$E$19)+N('Option A'!$E$21),0)+IF(A315=Scenario!$B$11,N('Option A'!$E$22),0)),"INSUFFICIENT FUNDS")))</f>
        <v/>
      </c>
      <c r="E315" s="6" t="str">
        <f>IF(A315&gt;Scenario!$B$11,"",IF(A$2&lt;&gt;"Ready",A$2,IF(ISNUMBER(B315),IF((B315+C315)*(1+Scenario!$B$12/12)-D315&lt;0,"INSUFFICIENT FUNDS",(B315+C315)*(1+Scenario!$B$12/12)-D315),"INSUFFICIENT FUNDS")))</f>
        <v/>
      </c>
      <c r="F315" s="6" t="str">
        <f>IF(A315&gt;Scenario!$B$11,"",IF(A$2&lt;&gt;"Ready",A$2,IF(ISNUMBER(E315),F314+D315,"INSUFFICIENT FUNDS")))</f>
        <v/>
      </c>
      <c r="G315" t="str">
        <f>IF(A315&gt;Scenario!$B$11,"",IF(A$2&lt;&gt;"Ready",A$2,IF(ISNUMBER(E315),"OK","INSUFFICIENT FUNDS")))</f>
        <v/>
      </c>
      <c r="H315">
        <v>311</v>
      </c>
      <c r="I315" s="6" t="str">
        <f>IF(H315&gt;Scenario!$B$11,"",IF(H$2&lt;&gt;"Ready",H$2,IF(N314="OK",L314,"INSUFFICIENT FUNDS")))</f>
        <v/>
      </c>
      <c r="J315" s="6" t="str">
        <f>IF(H315&gt;Scenario!$B$11,"",IF(H$2&lt;&gt;"Ready",H$2,IF(ISNUMBER(I315),IF(AND(H315&gt;=Scenario!$B$10,MOD(H315-Scenario!$B$10,Scenario!$B$18)=0),Scenario!$B$8,0),"INSUFFICIENT FUNDS")))</f>
        <v/>
      </c>
      <c r="K315" s="6" t="str">
        <f>IF(H315&gt;Scenario!$B$11,"",IF(H$2&lt;&gt;"Ready",H$2,IF(ISNUMBER(I315),(I315+J315)*(N('Option A'!$E$14)+N('Option A'!$E$15)+IF(Scenario!$B$13="Gross",N('Option A'!$E$16),0))/12+((0+0)/12+IF(AND(H315&gt;=Scenario!$B$10,MOD(H315-Scenario!$B$10,Scenario!$B$18)=0),N('Option A'!$E$17)*N('Option A'!$E$18)+N('Option A'!$E$20),0)+IF(H315=1,N('Option A'!$E$17)*N('Option A'!$E$19)+N('Option A'!$E$21),0)+IF(H315=Scenario!$B$11,N('Option A'!$E$22),0)),"INSUFFICIENT FUNDS")))</f>
        <v/>
      </c>
      <c r="L315" s="6" t="str">
        <f>IF(H315&gt;Scenario!$B$11,"",IF(H$2&lt;&gt;"Ready",H$2,IF(ISNUMBER(I315),IF((I315+J315)*(1+Scenario!$B$12/12)-K315&lt;0,"INSUFFICIENT FUNDS",(I315+J315)*(1+Scenario!$B$12/12)-K315),"INSUFFICIENT FUNDS")))</f>
        <v/>
      </c>
      <c r="M315" s="6" t="str">
        <f>IF(H315&gt;Scenario!$B$11,"",IF(H$2&lt;&gt;"Ready",H$2,IF(ISNUMBER(L315),M314+K315,"INSUFFICIENT FUNDS")))</f>
        <v/>
      </c>
      <c r="N315" t="str">
        <f>IF(H315&gt;Scenario!$B$11,"",IF(H$2&lt;&gt;"Ready",H$2,IF(ISNUMBER(L315),"OK","INSUFFICIENT FUNDS")))</f>
        <v/>
      </c>
      <c r="O315">
        <v>311</v>
      </c>
      <c r="P315" s="6" t="str">
        <f>IF(O315&gt;Scenario!$B$11,"",IF(O$2&lt;&gt;"Ready",O$2,IF(U314="OK",S314,"INSUFFICIENT FUNDS")))</f>
        <v/>
      </c>
      <c r="Q315" s="6" t="str">
        <f>IF(O315&gt;Scenario!$B$11,"",IF(O$2&lt;&gt;"Ready",O$2,IF(ISNUMBER(P315),IF(AND(O315&gt;=Scenario!$B$10,MOD(O315-Scenario!$B$10,Scenario!$B$18)=0),Scenario!$B$8,0),"INSUFFICIENT FUNDS")))</f>
        <v/>
      </c>
      <c r="R315" s="6" t="str">
        <f>IF(O315&gt;Scenario!$B$11,"",IF(O$2&lt;&gt;"Ready",O$2,IF(ISNUMBER(P315),(P315+Q315)*(0+N('Option A'!$E$15)+IF(Scenario!$B$13="Gross",N('Option A'!$E$16),0))/12+((N('Option A'!$E$12)+N('Option A'!$E$13))/12+IF(AND(O315&gt;=Scenario!$B$10,MOD(O315-Scenario!$B$10,Scenario!$B$18)=0),N('Option A'!$E$17)*N('Option A'!$E$18)+N('Option A'!$E$20),0)+IF(O315=1,N('Option A'!$E$17)*N('Option A'!$E$19)+N('Option A'!$E$21),0)+IF(O315=Scenario!$B$11,N('Option A'!$E$22),0)),"INSUFFICIENT FUNDS")))</f>
        <v/>
      </c>
      <c r="S315" s="6" t="str">
        <f>IF(O315&gt;Scenario!$B$11,"",IF(O$2&lt;&gt;"Ready",O$2,IF(ISNUMBER(P315),IF((P315+Q315)*(1+Scenario!$B$12/12)-R315&lt;0,"INSUFFICIENT FUNDS",(P315+Q315)*(1+Scenario!$B$12/12)-R315),"INSUFFICIENT FUNDS")))</f>
        <v/>
      </c>
      <c r="T315" s="6" t="str">
        <f>IF(O315&gt;Scenario!$B$11,"",IF(O$2&lt;&gt;"Ready",O$2,IF(ISNUMBER(S315),T314+R315,"INSUFFICIENT FUNDS")))</f>
        <v/>
      </c>
      <c r="U315" t="str">
        <f>IF(O315&gt;Scenario!$B$11,"",IF(O$2&lt;&gt;"Ready",O$2,IF(ISNUMBER(S315),"OK","INSUFFICIENT FUNDS")))</f>
        <v/>
      </c>
      <c r="V315">
        <v>311</v>
      </c>
      <c r="W315" s="6" t="str">
        <f>IF(V315&gt;Scenario!$B$11,"",IF(V$2&lt;&gt;"Ready",V$2,IF(AB314="OK",Z314,"INSUFFICIENT FUNDS")))</f>
        <v/>
      </c>
      <c r="X315" s="6" t="str">
        <f>IF(V315&gt;Scenario!$B$11,"",IF(V$2&lt;&gt;"Ready",V$2,IF(ISNUMBER(W315),IF(AND(V315&gt;=Scenario!$B$10,MOD(V315-Scenario!$B$10,Scenario!$B$18)=0),Scenario!$B$8,0),"INSUFFICIENT FUNDS")))</f>
        <v/>
      </c>
      <c r="Y315" s="6" t="str">
        <f>IF(V315&gt;Scenario!$B$11,"",IF(V$2&lt;&gt;"Ready",V$2,IF(ISNUMBER(W315),(W315+X315)*(N('Option A'!$E$14)+N('Option A'!$E$15)+IF(Scenario!$B$13="Gross",N('Option A'!$E$16),0))/12+((N('Option A'!$E$12)+N('Option A'!$E$13))/12+IF(AND(V315&gt;=Scenario!$B$10,MOD(V315-Scenario!$B$10,Scenario!$B$18)=0),0*0+0,0)+IF(V315=1,0*0+0,0)+IF(V315=Scenario!$B$11,0,0)),"INSUFFICIENT FUNDS")))</f>
        <v/>
      </c>
      <c r="Z315" s="6" t="str">
        <f>IF(V315&gt;Scenario!$B$11,"",IF(V$2&lt;&gt;"Ready",V$2,IF(ISNUMBER(W315),IF((W315+X315)*(1+Scenario!$B$12/12)-Y315&lt;0,"INSUFFICIENT FUNDS",(W315+X315)*(1+Scenario!$B$12/12)-Y315),"INSUFFICIENT FUNDS")))</f>
        <v/>
      </c>
      <c r="AA315" s="6" t="str">
        <f>IF(V315&gt;Scenario!$B$11,"",IF(V$2&lt;&gt;"Ready",V$2,IF(ISNUMBER(Z315),AA314+Y315,"INSUFFICIENT FUNDS")))</f>
        <v/>
      </c>
      <c r="AB315" t="str">
        <f>IF(V315&gt;Scenario!$B$11,"",IF(V$2&lt;&gt;"Ready",V$2,IF(ISNUMBER(Z315),"OK","INSUFFICIENT FUNDS")))</f>
        <v/>
      </c>
      <c r="AC315">
        <v>311</v>
      </c>
      <c r="AD315" s="6" t="str">
        <f>IF(AC315&gt;Scenario!$B$11,"",IF(AC$2&lt;&gt;"Ready",AC$2,IF(AI314="OK",AG314,"INSUFFICIENT FUNDS")))</f>
        <v/>
      </c>
      <c r="AE315" s="6" t="str">
        <f>IF(AC315&gt;Scenario!$B$11,"",IF(AC$2&lt;&gt;"Ready",AC$2,IF(ISNUMBER(AD315),IF(AND(AC315&gt;=Scenario!$B$10,MOD(AC315-Scenario!$B$10,Scenario!$B$18)=0),Scenario!$B$8,0),"INSUFFICIENT FUNDS")))</f>
        <v/>
      </c>
      <c r="AF315" s="6" t="str">
        <f>IF(AC315&gt;Scenario!$B$11,"",IF(AC$2&lt;&gt;"Ready",AC$2,IF(ISNUMBER(AD315),(AD315+AE315)*(N('Option A'!$E$14)+N('Option A'!$E$15)+IF(Scenario!$B$13="Gross",0,0))/12+((N('Option A'!$E$12)+N('Option A'!$E$13))/12+IF(AND(AC315&gt;=Scenario!$B$10,MOD(AC315-Scenario!$B$10,Scenario!$B$18)=0),N('Option A'!$E$17)*N('Option A'!$E$18)+N('Option A'!$E$20),0)+IF(AC315=1,N('Option A'!$E$17)*N('Option A'!$E$19)+N('Option A'!$E$21),0)+IF(AC315=Scenario!$B$11,N('Option A'!$E$22),0)),"INSUFFICIENT FUNDS")))</f>
        <v/>
      </c>
      <c r="AG315" s="6" t="str">
        <f>IF(AC315&gt;Scenario!$B$11,"",IF(AC$2&lt;&gt;"Ready",AC$2,IF(ISNUMBER(AD315),IF((AD315+AE315)*(1+Scenario!$B$12/12)-AF315&lt;0,"INSUFFICIENT FUNDS",(AD315+AE315)*(1+Scenario!$B$12/12)-AF315),"INSUFFICIENT FUNDS")))</f>
        <v/>
      </c>
      <c r="AH315" s="6" t="str">
        <f>IF(AC315&gt;Scenario!$B$11,"",IF(AC$2&lt;&gt;"Ready",AC$2,IF(ISNUMBER(AG315),AH314+AF315,"INSUFFICIENT FUNDS")))</f>
        <v/>
      </c>
      <c r="AI315" t="str">
        <f>IF(AC315&gt;Scenario!$B$11,"",IF(AC$2&lt;&gt;"Ready",AC$2,IF(ISNUMBER(AG315),"OK","INSUFFICIENT FUNDS")))</f>
        <v/>
      </c>
      <c r="AJ315">
        <v>311</v>
      </c>
      <c r="AK315" s="6" t="str">
        <f>IF(AJ315&gt;Scenario!$B$11,"",IF(AJ$2&lt;&gt;"Ready",AJ$2,IF(AP314="OK",AN314,"INSUFFICIENT FUNDS")))</f>
        <v/>
      </c>
      <c r="AL315" s="6" t="str">
        <f>IF(AJ315&gt;Scenario!$B$11,"",IF(AJ$2&lt;&gt;"Ready",AJ$2,IF(ISNUMBER(AK315),IF(AND(AJ315&gt;=Scenario!$B$10,MOD(AJ315-Scenario!$B$10,Scenario!$B$18)=0),Scenario!$B$8,0),"INSUFFICIENT FUNDS")))</f>
        <v/>
      </c>
      <c r="AM315" s="6" t="str">
        <f>IF(AJ315&gt;Scenario!$B$11,"",IF(AJ$2&lt;&gt;"Ready",AJ$2,IF(ISNUMBER(AK315),(AK315+AL315)*(0+0+IF(Scenario!$B$13="Gross",0,0))/12+((0+0)/12+IF(AND(AJ315&gt;=Scenario!$B$10,MOD(AJ315-Scenario!$B$10,Scenario!$B$18)=0),0*0+0,0)+IF(AJ315=1,0*0+0,0)+IF(AJ315=Scenario!$B$11,0,0)),"INSUFFICIENT FUNDS")))</f>
        <v/>
      </c>
      <c r="AN315" s="6" t="str">
        <f>IF(AJ315&gt;Scenario!$B$11,"",IF(AJ$2&lt;&gt;"Ready",AJ$2,IF(ISNUMBER(AK315),IF((AK315+AL315)*(1+Scenario!$B$12/12)-AM315&lt;0,"INSUFFICIENT FUNDS",(AK315+AL315)*(1+Scenario!$B$12/12)-AM315),"INSUFFICIENT FUNDS")))</f>
        <v/>
      </c>
      <c r="AO315" s="6" t="str">
        <f>IF(AJ315&gt;Scenario!$B$11,"",IF(AJ$2&lt;&gt;"Ready",AJ$2,IF(ISNUMBER(AN315),AO314+AM315,"INSUFFICIENT FUNDS")))</f>
        <v/>
      </c>
      <c r="AP315" t="str">
        <f>IF(AJ315&gt;Scenario!$B$11,"",IF(AJ$2&lt;&gt;"Ready",AJ$2,IF(ISNUMBER(AN315),"OK","INSUFFICIENT FUNDS")))</f>
        <v/>
      </c>
    </row>
    <row r="316" spans="1:42" ht="32.1" customHeight="1" x14ac:dyDescent="0.2">
      <c r="A316">
        <v>312</v>
      </c>
      <c r="B316" s="6" t="str">
        <f>IF(A316&gt;Scenario!$B$11,"",IF(A$2&lt;&gt;"Ready",A$2,IF(G315="OK",E315,"INSUFFICIENT FUNDS")))</f>
        <v/>
      </c>
      <c r="C316" s="6" t="str">
        <f>IF(A316&gt;Scenario!$B$11,"",IF(A$2&lt;&gt;"Ready",A$2,IF(ISNUMBER(B316),IF(AND(A316&gt;=Scenario!$B$10,MOD(A316-Scenario!$B$10,Scenario!$B$18)=0),Scenario!$B$8,0),"INSUFFICIENT FUNDS")))</f>
        <v/>
      </c>
      <c r="D316" s="6" t="str">
        <f>IF(A316&gt;Scenario!$B$11,"",IF(A$2&lt;&gt;"Ready",A$2,IF(ISNUMBER(B316),(B316+C316)*(N('Option A'!$E$14)+N('Option A'!$E$15)+IF(Scenario!$B$13="Gross",N('Option A'!$E$16),0))/12+((N('Option A'!$E$12)+N('Option A'!$E$13))/12+IF(AND(A316&gt;=Scenario!$B$10,MOD(A316-Scenario!$B$10,Scenario!$B$18)=0),N('Option A'!$E$17)*N('Option A'!$E$18)+N('Option A'!$E$20),0)+IF(A316=1,N('Option A'!$E$17)*N('Option A'!$E$19)+N('Option A'!$E$21),0)+IF(A316=Scenario!$B$11,N('Option A'!$E$22),0)),"INSUFFICIENT FUNDS")))</f>
        <v/>
      </c>
      <c r="E316" s="6" t="str">
        <f>IF(A316&gt;Scenario!$B$11,"",IF(A$2&lt;&gt;"Ready",A$2,IF(ISNUMBER(B316),IF((B316+C316)*(1+Scenario!$B$12/12)-D316&lt;0,"INSUFFICIENT FUNDS",(B316+C316)*(1+Scenario!$B$12/12)-D316),"INSUFFICIENT FUNDS")))</f>
        <v/>
      </c>
      <c r="F316" s="6" t="str">
        <f>IF(A316&gt;Scenario!$B$11,"",IF(A$2&lt;&gt;"Ready",A$2,IF(ISNUMBER(E316),F315+D316,"INSUFFICIENT FUNDS")))</f>
        <v/>
      </c>
      <c r="G316" t="str">
        <f>IF(A316&gt;Scenario!$B$11,"",IF(A$2&lt;&gt;"Ready",A$2,IF(ISNUMBER(E316),"OK","INSUFFICIENT FUNDS")))</f>
        <v/>
      </c>
      <c r="H316">
        <v>312</v>
      </c>
      <c r="I316" s="6" t="str">
        <f>IF(H316&gt;Scenario!$B$11,"",IF(H$2&lt;&gt;"Ready",H$2,IF(N315="OK",L315,"INSUFFICIENT FUNDS")))</f>
        <v/>
      </c>
      <c r="J316" s="6" t="str">
        <f>IF(H316&gt;Scenario!$B$11,"",IF(H$2&lt;&gt;"Ready",H$2,IF(ISNUMBER(I316),IF(AND(H316&gt;=Scenario!$B$10,MOD(H316-Scenario!$B$10,Scenario!$B$18)=0),Scenario!$B$8,0),"INSUFFICIENT FUNDS")))</f>
        <v/>
      </c>
      <c r="K316" s="6" t="str">
        <f>IF(H316&gt;Scenario!$B$11,"",IF(H$2&lt;&gt;"Ready",H$2,IF(ISNUMBER(I316),(I316+J316)*(N('Option A'!$E$14)+N('Option A'!$E$15)+IF(Scenario!$B$13="Gross",N('Option A'!$E$16),0))/12+((0+0)/12+IF(AND(H316&gt;=Scenario!$B$10,MOD(H316-Scenario!$B$10,Scenario!$B$18)=0),N('Option A'!$E$17)*N('Option A'!$E$18)+N('Option A'!$E$20),0)+IF(H316=1,N('Option A'!$E$17)*N('Option A'!$E$19)+N('Option A'!$E$21),0)+IF(H316=Scenario!$B$11,N('Option A'!$E$22),0)),"INSUFFICIENT FUNDS")))</f>
        <v/>
      </c>
      <c r="L316" s="6" t="str">
        <f>IF(H316&gt;Scenario!$B$11,"",IF(H$2&lt;&gt;"Ready",H$2,IF(ISNUMBER(I316),IF((I316+J316)*(1+Scenario!$B$12/12)-K316&lt;0,"INSUFFICIENT FUNDS",(I316+J316)*(1+Scenario!$B$12/12)-K316),"INSUFFICIENT FUNDS")))</f>
        <v/>
      </c>
      <c r="M316" s="6" t="str">
        <f>IF(H316&gt;Scenario!$B$11,"",IF(H$2&lt;&gt;"Ready",H$2,IF(ISNUMBER(L316),M315+K316,"INSUFFICIENT FUNDS")))</f>
        <v/>
      </c>
      <c r="N316" t="str">
        <f>IF(H316&gt;Scenario!$B$11,"",IF(H$2&lt;&gt;"Ready",H$2,IF(ISNUMBER(L316),"OK","INSUFFICIENT FUNDS")))</f>
        <v/>
      </c>
      <c r="O316">
        <v>312</v>
      </c>
      <c r="P316" s="6" t="str">
        <f>IF(O316&gt;Scenario!$B$11,"",IF(O$2&lt;&gt;"Ready",O$2,IF(U315="OK",S315,"INSUFFICIENT FUNDS")))</f>
        <v/>
      </c>
      <c r="Q316" s="6" t="str">
        <f>IF(O316&gt;Scenario!$B$11,"",IF(O$2&lt;&gt;"Ready",O$2,IF(ISNUMBER(P316),IF(AND(O316&gt;=Scenario!$B$10,MOD(O316-Scenario!$B$10,Scenario!$B$18)=0),Scenario!$B$8,0),"INSUFFICIENT FUNDS")))</f>
        <v/>
      </c>
      <c r="R316" s="6" t="str">
        <f>IF(O316&gt;Scenario!$B$11,"",IF(O$2&lt;&gt;"Ready",O$2,IF(ISNUMBER(P316),(P316+Q316)*(0+N('Option A'!$E$15)+IF(Scenario!$B$13="Gross",N('Option A'!$E$16),0))/12+((N('Option A'!$E$12)+N('Option A'!$E$13))/12+IF(AND(O316&gt;=Scenario!$B$10,MOD(O316-Scenario!$B$10,Scenario!$B$18)=0),N('Option A'!$E$17)*N('Option A'!$E$18)+N('Option A'!$E$20),0)+IF(O316=1,N('Option A'!$E$17)*N('Option A'!$E$19)+N('Option A'!$E$21),0)+IF(O316=Scenario!$B$11,N('Option A'!$E$22),0)),"INSUFFICIENT FUNDS")))</f>
        <v/>
      </c>
      <c r="S316" s="6" t="str">
        <f>IF(O316&gt;Scenario!$B$11,"",IF(O$2&lt;&gt;"Ready",O$2,IF(ISNUMBER(P316),IF((P316+Q316)*(1+Scenario!$B$12/12)-R316&lt;0,"INSUFFICIENT FUNDS",(P316+Q316)*(1+Scenario!$B$12/12)-R316),"INSUFFICIENT FUNDS")))</f>
        <v/>
      </c>
      <c r="T316" s="6" t="str">
        <f>IF(O316&gt;Scenario!$B$11,"",IF(O$2&lt;&gt;"Ready",O$2,IF(ISNUMBER(S316),T315+R316,"INSUFFICIENT FUNDS")))</f>
        <v/>
      </c>
      <c r="U316" t="str">
        <f>IF(O316&gt;Scenario!$B$11,"",IF(O$2&lt;&gt;"Ready",O$2,IF(ISNUMBER(S316),"OK","INSUFFICIENT FUNDS")))</f>
        <v/>
      </c>
      <c r="V316">
        <v>312</v>
      </c>
      <c r="W316" s="6" t="str">
        <f>IF(V316&gt;Scenario!$B$11,"",IF(V$2&lt;&gt;"Ready",V$2,IF(AB315="OK",Z315,"INSUFFICIENT FUNDS")))</f>
        <v/>
      </c>
      <c r="X316" s="6" t="str">
        <f>IF(V316&gt;Scenario!$B$11,"",IF(V$2&lt;&gt;"Ready",V$2,IF(ISNUMBER(W316),IF(AND(V316&gt;=Scenario!$B$10,MOD(V316-Scenario!$B$10,Scenario!$B$18)=0),Scenario!$B$8,0),"INSUFFICIENT FUNDS")))</f>
        <v/>
      </c>
      <c r="Y316" s="6" t="str">
        <f>IF(V316&gt;Scenario!$B$11,"",IF(V$2&lt;&gt;"Ready",V$2,IF(ISNUMBER(W316),(W316+X316)*(N('Option A'!$E$14)+N('Option A'!$E$15)+IF(Scenario!$B$13="Gross",N('Option A'!$E$16),0))/12+((N('Option A'!$E$12)+N('Option A'!$E$13))/12+IF(AND(V316&gt;=Scenario!$B$10,MOD(V316-Scenario!$B$10,Scenario!$B$18)=0),0*0+0,0)+IF(V316=1,0*0+0,0)+IF(V316=Scenario!$B$11,0,0)),"INSUFFICIENT FUNDS")))</f>
        <v/>
      </c>
      <c r="Z316" s="6" t="str">
        <f>IF(V316&gt;Scenario!$B$11,"",IF(V$2&lt;&gt;"Ready",V$2,IF(ISNUMBER(W316),IF((W316+X316)*(1+Scenario!$B$12/12)-Y316&lt;0,"INSUFFICIENT FUNDS",(W316+X316)*(1+Scenario!$B$12/12)-Y316),"INSUFFICIENT FUNDS")))</f>
        <v/>
      </c>
      <c r="AA316" s="6" t="str">
        <f>IF(V316&gt;Scenario!$B$11,"",IF(V$2&lt;&gt;"Ready",V$2,IF(ISNUMBER(Z316),AA315+Y316,"INSUFFICIENT FUNDS")))</f>
        <v/>
      </c>
      <c r="AB316" t="str">
        <f>IF(V316&gt;Scenario!$B$11,"",IF(V$2&lt;&gt;"Ready",V$2,IF(ISNUMBER(Z316),"OK","INSUFFICIENT FUNDS")))</f>
        <v/>
      </c>
      <c r="AC316">
        <v>312</v>
      </c>
      <c r="AD316" s="6" t="str">
        <f>IF(AC316&gt;Scenario!$B$11,"",IF(AC$2&lt;&gt;"Ready",AC$2,IF(AI315="OK",AG315,"INSUFFICIENT FUNDS")))</f>
        <v/>
      </c>
      <c r="AE316" s="6" t="str">
        <f>IF(AC316&gt;Scenario!$B$11,"",IF(AC$2&lt;&gt;"Ready",AC$2,IF(ISNUMBER(AD316),IF(AND(AC316&gt;=Scenario!$B$10,MOD(AC316-Scenario!$B$10,Scenario!$B$18)=0),Scenario!$B$8,0),"INSUFFICIENT FUNDS")))</f>
        <v/>
      </c>
      <c r="AF316" s="6" t="str">
        <f>IF(AC316&gt;Scenario!$B$11,"",IF(AC$2&lt;&gt;"Ready",AC$2,IF(ISNUMBER(AD316),(AD316+AE316)*(N('Option A'!$E$14)+N('Option A'!$E$15)+IF(Scenario!$B$13="Gross",0,0))/12+((N('Option A'!$E$12)+N('Option A'!$E$13))/12+IF(AND(AC316&gt;=Scenario!$B$10,MOD(AC316-Scenario!$B$10,Scenario!$B$18)=0),N('Option A'!$E$17)*N('Option A'!$E$18)+N('Option A'!$E$20),0)+IF(AC316=1,N('Option A'!$E$17)*N('Option A'!$E$19)+N('Option A'!$E$21),0)+IF(AC316=Scenario!$B$11,N('Option A'!$E$22),0)),"INSUFFICIENT FUNDS")))</f>
        <v/>
      </c>
      <c r="AG316" s="6" t="str">
        <f>IF(AC316&gt;Scenario!$B$11,"",IF(AC$2&lt;&gt;"Ready",AC$2,IF(ISNUMBER(AD316),IF((AD316+AE316)*(1+Scenario!$B$12/12)-AF316&lt;0,"INSUFFICIENT FUNDS",(AD316+AE316)*(1+Scenario!$B$12/12)-AF316),"INSUFFICIENT FUNDS")))</f>
        <v/>
      </c>
      <c r="AH316" s="6" t="str">
        <f>IF(AC316&gt;Scenario!$B$11,"",IF(AC$2&lt;&gt;"Ready",AC$2,IF(ISNUMBER(AG316),AH315+AF316,"INSUFFICIENT FUNDS")))</f>
        <v/>
      </c>
      <c r="AI316" t="str">
        <f>IF(AC316&gt;Scenario!$B$11,"",IF(AC$2&lt;&gt;"Ready",AC$2,IF(ISNUMBER(AG316),"OK","INSUFFICIENT FUNDS")))</f>
        <v/>
      </c>
      <c r="AJ316">
        <v>312</v>
      </c>
      <c r="AK316" s="6" t="str">
        <f>IF(AJ316&gt;Scenario!$B$11,"",IF(AJ$2&lt;&gt;"Ready",AJ$2,IF(AP315="OK",AN315,"INSUFFICIENT FUNDS")))</f>
        <v/>
      </c>
      <c r="AL316" s="6" t="str">
        <f>IF(AJ316&gt;Scenario!$B$11,"",IF(AJ$2&lt;&gt;"Ready",AJ$2,IF(ISNUMBER(AK316),IF(AND(AJ316&gt;=Scenario!$B$10,MOD(AJ316-Scenario!$B$10,Scenario!$B$18)=0),Scenario!$B$8,0),"INSUFFICIENT FUNDS")))</f>
        <v/>
      </c>
      <c r="AM316" s="6" t="str">
        <f>IF(AJ316&gt;Scenario!$B$11,"",IF(AJ$2&lt;&gt;"Ready",AJ$2,IF(ISNUMBER(AK316),(AK316+AL316)*(0+0+IF(Scenario!$B$13="Gross",0,0))/12+((0+0)/12+IF(AND(AJ316&gt;=Scenario!$B$10,MOD(AJ316-Scenario!$B$10,Scenario!$B$18)=0),0*0+0,0)+IF(AJ316=1,0*0+0,0)+IF(AJ316=Scenario!$B$11,0,0)),"INSUFFICIENT FUNDS")))</f>
        <v/>
      </c>
      <c r="AN316" s="6" t="str">
        <f>IF(AJ316&gt;Scenario!$B$11,"",IF(AJ$2&lt;&gt;"Ready",AJ$2,IF(ISNUMBER(AK316),IF((AK316+AL316)*(1+Scenario!$B$12/12)-AM316&lt;0,"INSUFFICIENT FUNDS",(AK316+AL316)*(1+Scenario!$B$12/12)-AM316),"INSUFFICIENT FUNDS")))</f>
        <v/>
      </c>
      <c r="AO316" s="6" t="str">
        <f>IF(AJ316&gt;Scenario!$B$11,"",IF(AJ$2&lt;&gt;"Ready",AJ$2,IF(ISNUMBER(AN316),AO315+AM316,"INSUFFICIENT FUNDS")))</f>
        <v/>
      </c>
      <c r="AP316" t="str">
        <f>IF(AJ316&gt;Scenario!$B$11,"",IF(AJ$2&lt;&gt;"Ready",AJ$2,IF(ISNUMBER(AN316),"OK","INSUFFICIENT FUNDS")))</f>
        <v/>
      </c>
    </row>
    <row r="317" spans="1:42" ht="32.1" customHeight="1" x14ac:dyDescent="0.2">
      <c r="A317">
        <v>313</v>
      </c>
      <c r="B317" s="6" t="str">
        <f>IF(A317&gt;Scenario!$B$11,"",IF(A$2&lt;&gt;"Ready",A$2,IF(G316="OK",E316,"INSUFFICIENT FUNDS")))</f>
        <v/>
      </c>
      <c r="C317" s="6" t="str">
        <f>IF(A317&gt;Scenario!$B$11,"",IF(A$2&lt;&gt;"Ready",A$2,IF(ISNUMBER(B317),IF(AND(A317&gt;=Scenario!$B$10,MOD(A317-Scenario!$B$10,Scenario!$B$18)=0),Scenario!$B$8,0),"INSUFFICIENT FUNDS")))</f>
        <v/>
      </c>
      <c r="D317" s="6" t="str">
        <f>IF(A317&gt;Scenario!$B$11,"",IF(A$2&lt;&gt;"Ready",A$2,IF(ISNUMBER(B317),(B317+C317)*(N('Option A'!$E$14)+N('Option A'!$E$15)+IF(Scenario!$B$13="Gross",N('Option A'!$E$16),0))/12+((N('Option A'!$E$12)+N('Option A'!$E$13))/12+IF(AND(A317&gt;=Scenario!$B$10,MOD(A317-Scenario!$B$10,Scenario!$B$18)=0),N('Option A'!$E$17)*N('Option A'!$E$18)+N('Option A'!$E$20),0)+IF(A317=1,N('Option A'!$E$17)*N('Option A'!$E$19)+N('Option A'!$E$21),0)+IF(A317=Scenario!$B$11,N('Option A'!$E$22),0)),"INSUFFICIENT FUNDS")))</f>
        <v/>
      </c>
      <c r="E317" s="6" t="str">
        <f>IF(A317&gt;Scenario!$B$11,"",IF(A$2&lt;&gt;"Ready",A$2,IF(ISNUMBER(B317),IF((B317+C317)*(1+Scenario!$B$12/12)-D317&lt;0,"INSUFFICIENT FUNDS",(B317+C317)*(1+Scenario!$B$12/12)-D317),"INSUFFICIENT FUNDS")))</f>
        <v/>
      </c>
      <c r="F317" s="6" t="str">
        <f>IF(A317&gt;Scenario!$B$11,"",IF(A$2&lt;&gt;"Ready",A$2,IF(ISNUMBER(E317),F316+D317,"INSUFFICIENT FUNDS")))</f>
        <v/>
      </c>
      <c r="G317" t="str">
        <f>IF(A317&gt;Scenario!$B$11,"",IF(A$2&lt;&gt;"Ready",A$2,IF(ISNUMBER(E317),"OK","INSUFFICIENT FUNDS")))</f>
        <v/>
      </c>
      <c r="H317">
        <v>313</v>
      </c>
      <c r="I317" s="6" t="str">
        <f>IF(H317&gt;Scenario!$B$11,"",IF(H$2&lt;&gt;"Ready",H$2,IF(N316="OK",L316,"INSUFFICIENT FUNDS")))</f>
        <v/>
      </c>
      <c r="J317" s="6" t="str">
        <f>IF(H317&gt;Scenario!$B$11,"",IF(H$2&lt;&gt;"Ready",H$2,IF(ISNUMBER(I317),IF(AND(H317&gt;=Scenario!$B$10,MOD(H317-Scenario!$B$10,Scenario!$B$18)=0),Scenario!$B$8,0),"INSUFFICIENT FUNDS")))</f>
        <v/>
      </c>
      <c r="K317" s="6" t="str">
        <f>IF(H317&gt;Scenario!$B$11,"",IF(H$2&lt;&gt;"Ready",H$2,IF(ISNUMBER(I317),(I317+J317)*(N('Option A'!$E$14)+N('Option A'!$E$15)+IF(Scenario!$B$13="Gross",N('Option A'!$E$16),0))/12+((0+0)/12+IF(AND(H317&gt;=Scenario!$B$10,MOD(H317-Scenario!$B$10,Scenario!$B$18)=0),N('Option A'!$E$17)*N('Option A'!$E$18)+N('Option A'!$E$20),0)+IF(H317=1,N('Option A'!$E$17)*N('Option A'!$E$19)+N('Option A'!$E$21),0)+IF(H317=Scenario!$B$11,N('Option A'!$E$22),0)),"INSUFFICIENT FUNDS")))</f>
        <v/>
      </c>
      <c r="L317" s="6" t="str">
        <f>IF(H317&gt;Scenario!$B$11,"",IF(H$2&lt;&gt;"Ready",H$2,IF(ISNUMBER(I317),IF((I317+J317)*(1+Scenario!$B$12/12)-K317&lt;0,"INSUFFICIENT FUNDS",(I317+J317)*(1+Scenario!$B$12/12)-K317),"INSUFFICIENT FUNDS")))</f>
        <v/>
      </c>
      <c r="M317" s="6" t="str">
        <f>IF(H317&gt;Scenario!$B$11,"",IF(H$2&lt;&gt;"Ready",H$2,IF(ISNUMBER(L317),M316+K317,"INSUFFICIENT FUNDS")))</f>
        <v/>
      </c>
      <c r="N317" t="str">
        <f>IF(H317&gt;Scenario!$B$11,"",IF(H$2&lt;&gt;"Ready",H$2,IF(ISNUMBER(L317),"OK","INSUFFICIENT FUNDS")))</f>
        <v/>
      </c>
      <c r="O317">
        <v>313</v>
      </c>
      <c r="P317" s="6" t="str">
        <f>IF(O317&gt;Scenario!$B$11,"",IF(O$2&lt;&gt;"Ready",O$2,IF(U316="OK",S316,"INSUFFICIENT FUNDS")))</f>
        <v/>
      </c>
      <c r="Q317" s="6" t="str">
        <f>IF(O317&gt;Scenario!$B$11,"",IF(O$2&lt;&gt;"Ready",O$2,IF(ISNUMBER(P317),IF(AND(O317&gt;=Scenario!$B$10,MOD(O317-Scenario!$B$10,Scenario!$B$18)=0),Scenario!$B$8,0),"INSUFFICIENT FUNDS")))</f>
        <v/>
      </c>
      <c r="R317" s="6" t="str">
        <f>IF(O317&gt;Scenario!$B$11,"",IF(O$2&lt;&gt;"Ready",O$2,IF(ISNUMBER(P317),(P317+Q317)*(0+N('Option A'!$E$15)+IF(Scenario!$B$13="Gross",N('Option A'!$E$16),0))/12+((N('Option A'!$E$12)+N('Option A'!$E$13))/12+IF(AND(O317&gt;=Scenario!$B$10,MOD(O317-Scenario!$B$10,Scenario!$B$18)=0),N('Option A'!$E$17)*N('Option A'!$E$18)+N('Option A'!$E$20),0)+IF(O317=1,N('Option A'!$E$17)*N('Option A'!$E$19)+N('Option A'!$E$21),0)+IF(O317=Scenario!$B$11,N('Option A'!$E$22),0)),"INSUFFICIENT FUNDS")))</f>
        <v/>
      </c>
      <c r="S317" s="6" t="str">
        <f>IF(O317&gt;Scenario!$B$11,"",IF(O$2&lt;&gt;"Ready",O$2,IF(ISNUMBER(P317),IF((P317+Q317)*(1+Scenario!$B$12/12)-R317&lt;0,"INSUFFICIENT FUNDS",(P317+Q317)*(1+Scenario!$B$12/12)-R317),"INSUFFICIENT FUNDS")))</f>
        <v/>
      </c>
      <c r="T317" s="6" t="str">
        <f>IF(O317&gt;Scenario!$B$11,"",IF(O$2&lt;&gt;"Ready",O$2,IF(ISNUMBER(S317),T316+R317,"INSUFFICIENT FUNDS")))</f>
        <v/>
      </c>
      <c r="U317" t="str">
        <f>IF(O317&gt;Scenario!$B$11,"",IF(O$2&lt;&gt;"Ready",O$2,IF(ISNUMBER(S317),"OK","INSUFFICIENT FUNDS")))</f>
        <v/>
      </c>
      <c r="V317">
        <v>313</v>
      </c>
      <c r="W317" s="6" t="str">
        <f>IF(V317&gt;Scenario!$B$11,"",IF(V$2&lt;&gt;"Ready",V$2,IF(AB316="OK",Z316,"INSUFFICIENT FUNDS")))</f>
        <v/>
      </c>
      <c r="X317" s="6" t="str">
        <f>IF(V317&gt;Scenario!$B$11,"",IF(V$2&lt;&gt;"Ready",V$2,IF(ISNUMBER(W317),IF(AND(V317&gt;=Scenario!$B$10,MOD(V317-Scenario!$B$10,Scenario!$B$18)=0),Scenario!$B$8,0),"INSUFFICIENT FUNDS")))</f>
        <v/>
      </c>
      <c r="Y317" s="6" t="str">
        <f>IF(V317&gt;Scenario!$B$11,"",IF(V$2&lt;&gt;"Ready",V$2,IF(ISNUMBER(W317),(W317+X317)*(N('Option A'!$E$14)+N('Option A'!$E$15)+IF(Scenario!$B$13="Gross",N('Option A'!$E$16),0))/12+((N('Option A'!$E$12)+N('Option A'!$E$13))/12+IF(AND(V317&gt;=Scenario!$B$10,MOD(V317-Scenario!$B$10,Scenario!$B$18)=0),0*0+0,0)+IF(V317=1,0*0+0,0)+IF(V317=Scenario!$B$11,0,0)),"INSUFFICIENT FUNDS")))</f>
        <v/>
      </c>
      <c r="Z317" s="6" t="str">
        <f>IF(V317&gt;Scenario!$B$11,"",IF(V$2&lt;&gt;"Ready",V$2,IF(ISNUMBER(W317),IF((W317+X317)*(1+Scenario!$B$12/12)-Y317&lt;0,"INSUFFICIENT FUNDS",(W317+X317)*(1+Scenario!$B$12/12)-Y317),"INSUFFICIENT FUNDS")))</f>
        <v/>
      </c>
      <c r="AA317" s="6" t="str">
        <f>IF(V317&gt;Scenario!$B$11,"",IF(V$2&lt;&gt;"Ready",V$2,IF(ISNUMBER(Z317),AA316+Y317,"INSUFFICIENT FUNDS")))</f>
        <v/>
      </c>
      <c r="AB317" t="str">
        <f>IF(V317&gt;Scenario!$B$11,"",IF(V$2&lt;&gt;"Ready",V$2,IF(ISNUMBER(Z317),"OK","INSUFFICIENT FUNDS")))</f>
        <v/>
      </c>
      <c r="AC317">
        <v>313</v>
      </c>
      <c r="AD317" s="6" t="str">
        <f>IF(AC317&gt;Scenario!$B$11,"",IF(AC$2&lt;&gt;"Ready",AC$2,IF(AI316="OK",AG316,"INSUFFICIENT FUNDS")))</f>
        <v/>
      </c>
      <c r="AE317" s="6" t="str">
        <f>IF(AC317&gt;Scenario!$B$11,"",IF(AC$2&lt;&gt;"Ready",AC$2,IF(ISNUMBER(AD317),IF(AND(AC317&gt;=Scenario!$B$10,MOD(AC317-Scenario!$B$10,Scenario!$B$18)=0),Scenario!$B$8,0),"INSUFFICIENT FUNDS")))</f>
        <v/>
      </c>
      <c r="AF317" s="6" t="str">
        <f>IF(AC317&gt;Scenario!$B$11,"",IF(AC$2&lt;&gt;"Ready",AC$2,IF(ISNUMBER(AD317),(AD317+AE317)*(N('Option A'!$E$14)+N('Option A'!$E$15)+IF(Scenario!$B$13="Gross",0,0))/12+((N('Option A'!$E$12)+N('Option A'!$E$13))/12+IF(AND(AC317&gt;=Scenario!$B$10,MOD(AC317-Scenario!$B$10,Scenario!$B$18)=0),N('Option A'!$E$17)*N('Option A'!$E$18)+N('Option A'!$E$20),0)+IF(AC317=1,N('Option A'!$E$17)*N('Option A'!$E$19)+N('Option A'!$E$21),0)+IF(AC317=Scenario!$B$11,N('Option A'!$E$22),0)),"INSUFFICIENT FUNDS")))</f>
        <v/>
      </c>
      <c r="AG317" s="6" t="str">
        <f>IF(AC317&gt;Scenario!$B$11,"",IF(AC$2&lt;&gt;"Ready",AC$2,IF(ISNUMBER(AD317),IF((AD317+AE317)*(1+Scenario!$B$12/12)-AF317&lt;0,"INSUFFICIENT FUNDS",(AD317+AE317)*(1+Scenario!$B$12/12)-AF317),"INSUFFICIENT FUNDS")))</f>
        <v/>
      </c>
      <c r="AH317" s="6" t="str">
        <f>IF(AC317&gt;Scenario!$B$11,"",IF(AC$2&lt;&gt;"Ready",AC$2,IF(ISNUMBER(AG317),AH316+AF317,"INSUFFICIENT FUNDS")))</f>
        <v/>
      </c>
      <c r="AI317" t="str">
        <f>IF(AC317&gt;Scenario!$B$11,"",IF(AC$2&lt;&gt;"Ready",AC$2,IF(ISNUMBER(AG317),"OK","INSUFFICIENT FUNDS")))</f>
        <v/>
      </c>
      <c r="AJ317">
        <v>313</v>
      </c>
      <c r="AK317" s="6" t="str">
        <f>IF(AJ317&gt;Scenario!$B$11,"",IF(AJ$2&lt;&gt;"Ready",AJ$2,IF(AP316="OK",AN316,"INSUFFICIENT FUNDS")))</f>
        <v/>
      </c>
      <c r="AL317" s="6" t="str">
        <f>IF(AJ317&gt;Scenario!$B$11,"",IF(AJ$2&lt;&gt;"Ready",AJ$2,IF(ISNUMBER(AK317),IF(AND(AJ317&gt;=Scenario!$B$10,MOD(AJ317-Scenario!$B$10,Scenario!$B$18)=0),Scenario!$B$8,0),"INSUFFICIENT FUNDS")))</f>
        <v/>
      </c>
      <c r="AM317" s="6" t="str">
        <f>IF(AJ317&gt;Scenario!$B$11,"",IF(AJ$2&lt;&gt;"Ready",AJ$2,IF(ISNUMBER(AK317),(AK317+AL317)*(0+0+IF(Scenario!$B$13="Gross",0,0))/12+((0+0)/12+IF(AND(AJ317&gt;=Scenario!$B$10,MOD(AJ317-Scenario!$B$10,Scenario!$B$18)=0),0*0+0,0)+IF(AJ317=1,0*0+0,0)+IF(AJ317=Scenario!$B$11,0,0)),"INSUFFICIENT FUNDS")))</f>
        <v/>
      </c>
      <c r="AN317" s="6" t="str">
        <f>IF(AJ317&gt;Scenario!$B$11,"",IF(AJ$2&lt;&gt;"Ready",AJ$2,IF(ISNUMBER(AK317),IF((AK317+AL317)*(1+Scenario!$B$12/12)-AM317&lt;0,"INSUFFICIENT FUNDS",(AK317+AL317)*(1+Scenario!$B$12/12)-AM317),"INSUFFICIENT FUNDS")))</f>
        <v/>
      </c>
      <c r="AO317" s="6" t="str">
        <f>IF(AJ317&gt;Scenario!$B$11,"",IF(AJ$2&lt;&gt;"Ready",AJ$2,IF(ISNUMBER(AN317),AO316+AM317,"INSUFFICIENT FUNDS")))</f>
        <v/>
      </c>
      <c r="AP317" t="str">
        <f>IF(AJ317&gt;Scenario!$B$11,"",IF(AJ$2&lt;&gt;"Ready",AJ$2,IF(ISNUMBER(AN317),"OK","INSUFFICIENT FUNDS")))</f>
        <v/>
      </c>
    </row>
    <row r="318" spans="1:42" ht="32.1" customHeight="1" x14ac:dyDescent="0.2">
      <c r="A318">
        <v>314</v>
      </c>
      <c r="B318" s="6" t="str">
        <f>IF(A318&gt;Scenario!$B$11,"",IF(A$2&lt;&gt;"Ready",A$2,IF(G317="OK",E317,"INSUFFICIENT FUNDS")))</f>
        <v/>
      </c>
      <c r="C318" s="6" t="str">
        <f>IF(A318&gt;Scenario!$B$11,"",IF(A$2&lt;&gt;"Ready",A$2,IF(ISNUMBER(B318),IF(AND(A318&gt;=Scenario!$B$10,MOD(A318-Scenario!$B$10,Scenario!$B$18)=0),Scenario!$B$8,0),"INSUFFICIENT FUNDS")))</f>
        <v/>
      </c>
      <c r="D318" s="6" t="str">
        <f>IF(A318&gt;Scenario!$B$11,"",IF(A$2&lt;&gt;"Ready",A$2,IF(ISNUMBER(B318),(B318+C318)*(N('Option A'!$E$14)+N('Option A'!$E$15)+IF(Scenario!$B$13="Gross",N('Option A'!$E$16),0))/12+((N('Option A'!$E$12)+N('Option A'!$E$13))/12+IF(AND(A318&gt;=Scenario!$B$10,MOD(A318-Scenario!$B$10,Scenario!$B$18)=0),N('Option A'!$E$17)*N('Option A'!$E$18)+N('Option A'!$E$20),0)+IF(A318=1,N('Option A'!$E$17)*N('Option A'!$E$19)+N('Option A'!$E$21),0)+IF(A318=Scenario!$B$11,N('Option A'!$E$22),0)),"INSUFFICIENT FUNDS")))</f>
        <v/>
      </c>
      <c r="E318" s="6" t="str">
        <f>IF(A318&gt;Scenario!$B$11,"",IF(A$2&lt;&gt;"Ready",A$2,IF(ISNUMBER(B318),IF((B318+C318)*(1+Scenario!$B$12/12)-D318&lt;0,"INSUFFICIENT FUNDS",(B318+C318)*(1+Scenario!$B$12/12)-D318),"INSUFFICIENT FUNDS")))</f>
        <v/>
      </c>
      <c r="F318" s="6" t="str">
        <f>IF(A318&gt;Scenario!$B$11,"",IF(A$2&lt;&gt;"Ready",A$2,IF(ISNUMBER(E318),F317+D318,"INSUFFICIENT FUNDS")))</f>
        <v/>
      </c>
      <c r="G318" t="str">
        <f>IF(A318&gt;Scenario!$B$11,"",IF(A$2&lt;&gt;"Ready",A$2,IF(ISNUMBER(E318),"OK","INSUFFICIENT FUNDS")))</f>
        <v/>
      </c>
      <c r="H318">
        <v>314</v>
      </c>
      <c r="I318" s="6" t="str">
        <f>IF(H318&gt;Scenario!$B$11,"",IF(H$2&lt;&gt;"Ready",H$2,IF(N317="OK",L317,"INSUFFICIENT FUNDS")))</f>
        <v/>
      </c>
      <c r="J318" s="6" t="str">
        <f>IF(H318&gt;Scenario!$B$11,"",IF(H$2&lt;&gt;"Ready",H$2,IF(ISNUMBER(I318),IF(AND(H318&gt;=Scenario!$B$10,MOD(H318-Scenario!$B$10,Scenario!$B$18)=0),Scenario!$B$8,0),"INSUFFICIENT FUNDS")))</f>
        <v/>
      </c>
      <c r="K318" s="6" t="str">
        <f>IF(H318&gt;Scenario!$B$11,"",IF(H$2&lt;&gt;"Ready",H$2,IF(ISNUMBER(I318),(I318+J318)*(N('Option A'!$E$14)+N('Option A'!$E$15)+IF(Scenario!$B$13="Gross",N('Option A'!$E$16),0))/12+((0+0)/12+IF(AND(H318&gt;=Scenario!$B$10,MOD(H318-Scenario!$B$10,Scenario!$B$18)=0),N('Option A'!$E$17)*N('Option A'!$E$18)+N('Option A'!$E$20),0)+IF(H318=1,N('Option A'!$E$17)*N('Option A'!$E$19)+N('Option A'!$E$21),0)+IF(H318=Scenario!$B$11,N('Option A'!$E$22),0)),"INSUFFICIENT FUNDS")))</f>
        <v/>
      </c>
      <c r="L318" s="6" t="str">
        <f>IF(H318&gt;Scenario!$B$11,"",IF(H$2&lt;&gt;"Ready",H$2,IF(ISNUMBER(I318),IF((I318+J318)*(1+Scenario!$B$12/12)-K318&lt;0,"INSUFFICIENT FUNDS",(I318+J318)*(1+Scenario!$B$12/12)-K318),"INSUFFICIENT FUNDS")))</f>
        <v/>
      </c>
      <c r="M318" s="6" t="str">
        <f>IF(H318&gt;Scenario!$B$11,"",IF(H$2&lt;&gt;"Ready",H$2,IF(ISNUMBER(L318),M317+K318,"INSUFFICIENT FUNDS")))</f>
        <v/>
      </c>
      <c r="N318" t="str">
        <f>IF(H318&gt;Scenario!$B$11,"",IF(H$2&lt;&gt;"Ready",H$2,IF(ISNUMBER(L318),"OK","INSUFFICIENT FUNDS")))</f>
        <v/>
      </c>
      <c r="O318">
        <v>314</v>
      </c>
      <c r="P318" s="6" t="str">
        <f>IF(O318&gt;Scenario!$B$11,"",IF(O$2&lt;&gt;"Ready",O$2,IF(U317="OK",S317,"INSUFFICIENT FUNDS")))</f>
        <v/>
      </c>
      <c r="Q318" s="6" t="str">
        <f>IF(O318&gt;Scenario!$B$11,"",IF(O$2&lt;&gt;"Ready",O$2,IF(ISNUMBER(P318),IF(AND(O318&gt;=Scenario!$B$10,MOD(O318-Scenario!$B$10,Scenario!$B$18)=0),Scenario!$B$8,0),"INSUFFICIENT FUNDS")))</f>
        <v/>
      </c>
      <c r="R318" s="6" t="str">
        <f>IF(O318&gt;Scenario!$B$11,"",IF(O$2&lt;&gt;"Ready",O$2,IF(ISNUMBER(P318),(P318+Q318)*(0+N('Option A'!$E$15)+IF(Scenario!$B$13="Gross",N('Option A'!$E$16),0))/12+((N('Option A'!$E$12)+N('Option A'!$E$13))/12+IF(AND(O318&gt;=Scenario!$B$10,MOD(O318-Scenario!$B$10,Scenario!$B$18)=0),N('Option A'!$E$17)*N('Option A'!$E$18)+N('Option A'!$E$20),0)+IF(O318=1,N('Option A'!$E$17)*N('Option A'!$E$19)+N('Option A'!$E$21),0)+IF(O318=Scenario!$B$11,N('Option A'!$E$22),0)),"INSUFFICIENT FUNDS")))</f>
        <v/>
      </c>
      <c r="S318" s="6" t="str">
        <f>IF(O318&gt;Scenario!$B$11,"",IF(O$2&lt;&gt;"Ready",O$2,IF(ISNUMBER(P318),IF((P318+Q318)*(1+Scenario!$B$12/12)-R318&lt;0,"INSUFFICIENT FUNDS",(P318+Q318)*(1+Scenario!$B$12/12)-R318),"INSUFFICIENT FUNDS")))</f>
        <v/>
      </c>
      <c r="T318" s="6" t="str">
        <f>IF(O318&gt;Scenario!$B$11,"",IF(O$2&lt;&gt;"Ready",O$2,IF(ISNUMBER(S318),T317+R318,"INSUFFICIENT FUNDS")))</f>
        <v/>
      </c>
      <c r="U318" t="str">
        <f>IF(O318&gt;Scenario!$B$11,"",IF(O$2&lt;&gt;"Ready",O$2,IF(ISNUMBER(S318),"OK","INSUFFICIENT FUNDS")))</f>
        <v/>
      </c>
      <c r="V318">
        <v>314</v>
      </c>
      <c r="W318" s="6" t="str">
        <f>IF(V318&gt;Scenario!$B$11,"",IF(V$2&lt;&gt;"Ready",V$2,IF(AB317="OK",Z317,"INSUFFICIENT FUNDS")))</f>
        <v/>
      </c>
      <c r="X318" s="6" t="str">
        <f>IF(V318&gt;Scenario!$B$11,"",IF(V$2&lt;&gt;"Ready",V$2,IF(ISNUMBER(W318),IF(AND(V318&gt;=Scenario!$B$10,MOD(V318-Scenario!$B$10,Scenario!$B$18)=0),Scenario!$B$8,0),"INSUFFICIENT FUNDS")))</f>
        <v/>
      </c>
      <c r="Y318" s="6" t="str">
        <f>IF(V318&gt;Scenario!$B$11,"",IF(V$2&lt;&gt;"Ready",V$2,IF(ISNUMBER(W318),(W318+X318)*(N('Option A'!$E$14)+N('Option A'!$E$15)+IF(Scenario!$B$13="Gross",N('Option A'!$E$16),0))/12+((N('Option A'!$E$12)+N('Option A'!$E$13))/12+IF(AND(V318&gt;=Scenario!$B$10,MOD(V318-Scenario!$B$10,Scenario!$B$18)=0),0*0+0,0)+IF(V318=1,0*0+0,0)+IF(V318=Scenario!$B$11,0,0)),"INSUFFICIENT FUNDS")))</f>
        <v/>
      </c>
      <c r="Z318" s="6" t="str">
        <f>IF(V318&gt;Scenario!$B$11,"",IF(V$2&lt;&gt;"Ready",V$2,IF(ISNUMBER(W318),IF((W318+X318)*(1+Scenario!$B$12/12)-Y318&lt;0,"INSUFFICIENT FUNDS",(W318+X318)*(1+Scenario!$B$12/12)-Y318),"INSUFFICIENT FUNDS")))</f>
        <v/>
      </c>
      <c r="AA318" s="6" t="str">
        <f>IF(V318&gt;Scenario!$B$11,"",IF(V$2&lt;&gt;"Ready",V$2,IF(ISNUMBER(Z318),AA317+Y318,"INSUFFICIENT FUNDS")))</f>
        <v/>
      </c>
      <c r="AB318" t="str">
        <f>IF(V318&gt;Scenario!$B$11,"",IF(V$2&lt;&gt;"Ready",V$2,IF(ISNUMBER(Z318),"OK","INSUFFICIENT FUNDS")))</f>
        <v/>
      </c>
      <c r="AC318">
        <v>314</v>
      </c>
      <c r="AD318" s="6" t="str">
        <f>IF(AC318&gt;Scenario!$B$11,"",IF(AC$2&lt;&gt;"Ready",AC$2,IF(AI317="OK",AG317,"INSUFFICIENT FUNDS")))</f>
        <v/>
      </c>
      <c r="AE318" s="6" t="str">
        <f>IF(AC318&gt;Scenario!$B$11,"",IF(AC$2&lt;&gt;"Ready",AC$2,IF(ISNUMBER(AD318),IF(AND(AC318&gt;=Scenario!$B$10,MOD(AC318-Scenario!$B$10,Scenario!$B$18)=0),Scenario!$B$8,0),"INSUFFICIENT FUNDS")))</f>
        <v/>
      </c>
      <c r="AF318" s="6" t="str">
        <f>IF(AC318&gt;Scenario!$B$11,"",IF(AC$2&lt;&gt;"Ready",AC$2,IF(ISNUMBER(AD318),(AD318+AE318)*(N('Option A'!$E$14)+N('Option A'!$E$15)+IF(Scenario!$B$13="Gross",0,0))/12+((N('Option A'!$E$12)+N('Option A'!$E$13))/12+IF(AND(AC318&gt;=Scenario!$B$10,MOD(AC318-Scenario!$B$10,Scenario!$B$18)=0),N('Option A'!$E$17)*N('Option A'!$E$18)+N('Option A'!$E$20),0)+IF(AC318=1,N('Option A'!$E$17)*N('Option A'!$E$19)+N('Option A'!$E$21),0)+IF(AC318=Scenario!$B$11,N('Option A'!$E$22),0)),"INSUFFICIENT FUNDS")))</f>
        <v/>
      </c>
      <c r="AG318" s="6" t="str">
        <f>IF(AC318&gt;Scenario!$B$11,"",IF(AC$2&lt;&gt;"Ready",AC$2,IF(ISNUMBER(AD318),IF((AD318+AE318)*(1+Scenario!$B$12/12)-AF318&lt;0,"INSUFFICIENT FUNDS",(AD318+AE318)*(1+Scenario!$B$12/12)-AF318),"INSUFFICIENT FUNDS")))</f>
        <v/>
      </c>
      <c r="AH318" s="6" t="str">
        <f>IF(AC318&gt;Scenario!$B$11,"",IF(AC$2&lt;&gt;"Ready",AC$2,IF(ISNUMBER(AG318),AH317+AF318,"INSUFFICIENT FUNDS")))</f>
        <v/>
      </c>
      <c r="AI318" t="str">
        <f>IF(AC318&gt;Scenario!$B$11,"",IF(AC$2&lt;&gt;"Ready",AC$2,IF(ISNUMBER(AG318),"OK","INSUFFICIENT FUNDS")))</f>
        <v/>
      </c>
      <c r="AJ318">
        <v>314</v>
      </c>
      <c r="AK318" s="6" t="str">
        <f>IF(AJ318&gt;Scenario!$B$11,"",IF(AJ$2&lt;&gt;"Ready",AJ$2,IF(AP317="OK",AN317,"INSUFFICIENT FUNDS")))</f>
        <v/>
      </c>
      <c r="AL318" s="6" t="str">
        <f>IF(AJ318&gt;Scenario!$B$11,"",IF(AJ$2&lt;&gt;"Ready",AJ$2,IF(ISNUMBER(AK318),IF(AND(AJ318&gt;=Scenario!$B$10,MOD(AJ318-Scenario!$B$10,Scenario!$B$18)=0),Scenario!$B$8,0),"INSUFFICIENT FUNDS")))</f>
        <v/>
      </c>
      <c r="AM318" s="6" t="str">
        <f>IF(AJ318&gt;Scenario!$B$11,"",IF(AJ$2&lt;&gt;"Ready",AJ$2,IF(ISNUMBER(AK318),(AK318+AL318)*(0+0+IF(Scenario!$B$13="Gross",0,0))/12+((0+0)/12+IF(AND(AJ318&gt;=Scenario!$B$10,MOD(AJ318-Scenario!$B$10,Scenario!$B$18)=0),0*0+0,0)+IF(AJ318=1,0*0+0,0)+IF(AJ318=Scenario!$B$11,0,0)),"INSUFFICIENT FUNDS")))</f>
        <v/>
      </c>
      <c r="AN318" s="6" t="str">
        <f>IF(AJ318&gt;Scenario!$B$11,"",IF(AJ$2&lt;&gt;"Ready",AJ$2,IF(ISNUMBER(AK318),IF((AK318+AL318)*(1+Scenario!$B$12/12)-AM318&lt;0,"INSUFFICIENT FUNDS",(AK318+AL318)*(1+Scenario!$B$12/12)-AM318),"INSUFFICIENT FUNDS")))</f>
        <v/>
      </c>
      <c r="AO318" s="6" t="str">
        <f>IF(AJ318&gt;Scenario!$B$11,"",IF(AJ$2&lt;&gt;"Ready",AJ$2,IF(ISNUMBER(AN318),AO317+AM318,"INSUFFICIENT FUNDS")))</f>
        <v/>
      </c>
      <c r="AP318" t="str">
        <f>IF(AJ318&gt;Scenario!$B$11,"",IF(AJ$2&lt;&gt;"Ready",AJ$2,IF(ISNUMBER(AN318),"OK","INSUFFICIENT FUNDS")))</f>
        <v/>
      </c>
    </row>
    <row r="319" spans="1:42" ht="32.1" customHeight="1" x14ac:dyDescent="0.2">
      <c r="A319">
        <v>315</v>
      </c>
      <c r="B319" s="6" t="str">
        <f>IF(A319&gt;Scenario!$B$11,"",IF(A$2&lt;&gt;"Ready",A$2,IF(G318="OK",E318,"INSUFFICIENT FUNDS")))</f>
        <v/>
      </c>
      <c r="C319" s="6" t="str">
        <f>IF(A319&gt;Scenario!$B$11,"",IF(A$2&lt;&gt;"Ready",A$2,IF(ISNUMBER(B319),IF(AND(A319&gt;=Scenario!$B$10,MOD(A319-Scenario!$B$10,Scenario!$B$18)=0),Scenario!$B$8,0),"INSUFFICIENT FUNDS")))</f>
        <v/>
      </c>
      <c r="D319" s="6" t="str">
        <f>IF(A319&gt;Scenario!$B$11,"",IF(A$2&lt;&gt;"Ready",A$2,IF(ISNUMBER(B319),(B319+C319)*(N('Option A'!$E$14)+N('Option A'!$E$15)+IF(Scenario!$B$13="Gross",N('Option A'!$E$16),0))/12+((N('Option A'!$E$12)+N('Option A'!$E$13))/12+IF(AND(A319&gt;=Scenario!$B$10,MOD(A319-Scenario!$B$10,Scenario!$B$18)=0),N('Option A'!$E$17)*N('Option A'!$E$18)+N('Option A'!$E$20),0)+IF(A319=1,N('Option A'!$E$17)*N('Option A'!$E$19)+N('Option A'!$E$21),0)+IF(A319=Scenario!$B$11,N('Option A'!$E$22),0)),"INSUFFICIENT FUNDS")))</f>
        <v/>
      </c>
      <c r="E319" s="6" t="str">
        <f>IF(A319&gt;Scenario!$B$11,"",IF(A$2&lt;&gt;"Ready",A$2,IF(ISNUMBER(B319),IF((B319+C319)*(1+Scenario!$B$12/12)-D319&lt;0,"INSUFFICIENT FUNDS",(B319+C319)*(1+Scenario!$B$12/12)-D319),"INSUFFICIENT FUNDS")))</f>
        <v/>
      </c>
      <c r="F319" s="6" t="str">
        <f>IF(A319&gt;Scenario!$B$11,"",IF(A$2&lt;&gt;"Ready",A$2,IF(ISNUMBER(E319),F318+D319,"INSUFFICIENT FUNDS")))</f>
        <v/>
      </c>
      <c r="G319" t="str">
        <f>IF(A319&gt;Scenario!$B$11,"",IF(A$2&lt;&gt;"Ready",A$2,IF(ISNUMBER(E319),"OK","INSUFFICIENT FUNDS")))</f>
        <v/>
      </c>
      <c r="H319">
        <v>315</v>
      </c>
      <c r="I319" s="6" t="str">
        <f>IF(H319&gt;Scenario!$B$11,"",IF(H$2&lt;&gt;"Ready",H$2,IF(N318="OK",L318,"INSUFFICIENT FUNDS")))</f>
        <v/>
      </c>
      <c r="J319" s="6" t="str">
        <f>IF(H319&gt;Scenario!$B$11,"",IF(H$2&lt;&gt;"Ready",H$2,IF(ISNUMBER(I319),IF(AND(H319&gt;=Scenario!$B$10,MOD(H319-Scenario!$B$10,Scenario!$B$18)=0),Scenario!$B$8,0),"INSUFFICIENT FUNDS")))</f>
        <v/>
      </c>
      <c r="K319" s="6" t="str">
        <f>IF(H319&gt;Scenario!$B$11,"",IF(H$2&lt;&gt;"Ready",H$2,IF(ISNUMBER(I319),(I319+J319)*(N('Option A'!$E$14)+N('Option A'!$E$15)+IF(Scenario!$B$13="Gross",N('Option A'!$E$16),0))/12+((0+0)/12+IF(AND(H319&gt;=Scenario!$B$10,MOD(H319-Scenario!$B$10,Scenario!$B$18)=0),N('Option A'!$E$17)*N('Option A'!$E$18)+N('Option A'!$E$20),0)+IF(H319=1,N('Option A'!$E$17)*N('Option A'!$E$19)+N('Option A'!$E$21),0)+IF(H319=Scenario!$B$11,N('Option A'!$E$22),0)),"INSUFFICIENT FUNDS")))</f>
        <v/>
      </c>
      <c r="L319" s="6" t="str">
        <f>IF(H319&gt;Scenario!$B$11,"",IF(H$2&lt;&gt;"Ready",H$2,IF(ISNUMBER(I319),IF((I319+J319)*(1+Scenario!$B$12/12)-K319&lt;0,"INSUFFICIENT FUNDS",(I319+J319)*(1+Scenario!$B$12/12)-K319),"INSUFFICIENT FUNDS")))</f>
        <v/>
      </c>
      <c r="M319" s="6" t="str">
        <f>IF(H319&gt;Scenario!$B$11,"",IF(H$2&lt;&gt;"Ready",H$2,IF(ISNUMBER(L319),M318+K319,"INSUFFICIENT FUNDS")))</f>
        <v/>
      </c>
      <c r="N319" t="str">
        <f>IF(H319&gt;Scenario!$B$11,"",IF(H$2&lt;&gt;"Ready",H$2,IF(ISNUMBER(L319),"OK","INSUFFICIENT FUNDS")))</f>
        <v/>
      </c>
      <c r="O319">
        <v>315</v>
      </c>
      <c r="P319" s="6" t="str">
        <f>IF(O319&gt;Scenario!$B$11,"",IF(O$2&lt;&gt;"Ready",O$2,IF(U318="OK",S318,"INSUFFICIENT FUNDS")))</f>
        <v/>
      </c>
      <c r="Q319" s="6" t="str">
        <f>IF(O319&gt;Scenario!$B$11,"",IF(O$2&lt;&gt;"Ready",O$2,IF(ISNUMBER(P319),IF(AND(O319&gt;=Scenario!$B$10,MOD(O319-Scenario!$B$10,Scenario!$B$18)=0),Scenario!$B$8,0),"INSUFFICIENT FUNDS")))</f>
        <v/>
      </c>
      <c r="R319" s="6" t="str">
        <f>IF(O319&gt;Scenario!$B$11,"",IF(O$2&lt;&gt;"Ready",O$2,IF(ISNUMBER(P319),(P319+Q319)*(0+N('Option A'!$E$15)+IF(Scenario!$B$13="Gross",N('Option A'!$E$16),0))/12+((N('Option A'!$E$12)+N('Option A'!$E$13))/12+IF(AND(O319&gt;=Scenario!$B$10,MOD(O319-Scenario!$B$10,Scenario!$B$18)=0),N('Option A'!$E$17)*N('Option A'!$E$18)+N('Option A'!$E$20),0)+IF(O319=1,N('Option A'!$E$17)*N('Option A'!$E$19)+N('Option A'!$E$21),0)+IF(O319=Scenario!$B$11,N('Option A'!$E$22),0)),"INSUFFICIENT FUNDS")))</f>
        <v/>
      </c>
      <c r="S319" s="6" t="str">
        <f>IF(O319&gt;Scenario!$B$11,"",IF(O$2&lt;&gt;"Ready",O$2,IF(ISNUMBER(P319),IF((P319+Q319)*(1+Scenario!$B$12/12)-R319&lt;0,"INSUFFICIENT FUNDS",(P319+Q319)*(1+Scenario!$B$12/12)-R319),"INSUFFICIENT FUNDS")))</f>
        <v/>
      </c>
      <c r="T319" s="6" t="str">
        <f>IF(O319&gt;Scenario!$B$11,"",IF(O$2&lt;&gt;"Ready",O$2,IF(ISNUMBER(S319),T318+R319,"INSUFFICIENT FUNDS")))</f>
        <v/>
      </c>
      <c r="U319" t="str">
        <f>IF(O319&gt;Scenario!$B$11,"",IF(O$2&lt;&gt;"Ready",O$2,IF(ISNUMBER(S319),"OK","INSUFFICIENT FUNDS")))</f>
        <v/>
      </c>
      <c r="V319">
        <v>315</v>
      </c>
      <c r="W319" s="6" t="str">
        <f>IF(V319&gt;Scenario!$B$11,"",IF(V$2&lt;&gt;"Ready",V$2,IF(AB318="OK",Z318,"INSUFFICIENT FUNDS")))</f>
        <v/>
      </c>
      <c r="X319" s="6" t="str">
        <f>IF(V319&gt;Scenario!$B$11,"",IF(V$2&lt;&gt;"Ready",V$2,IF(ISNUMBER(W319),IF(AND(V319&gt;=Scenario!$B$10,MOD(V319-Scenario!$B$10,Scenario!$B$18)=0),Scenario!$B$8,0),"INSUFFICIENT FUNDS")))</f>
        <v/>
      </c>
      <c r="Y319" s="6" t="str">
        <f>IF(V319&gt;Scenario!$B$11,"",IF(V$2&lt;&gt;"Ready",V$2,IF(ISNUMBER(W319),(W319+X319)*(N('Option A'!$E$14)+N('Option A'!$E$15)+IF(Scenario!$B$13="Gross",N('Option A'!$E$16),0))/12+((N('Option A'!$E$12)+N('Option A'!$E$13))/12+IF(AND(V319&gt;=Scenario!$B$10,MOD(V319-Scenario!$B$10,Scenario!$B$18)=0),0*0+0,0)+IF(V319=1,0*0+0,0)+IF(V319=Scenario!$B$11,0,0)),"INSUFFICIENT FUNDS")))</f>
        <v/>
      </c>
      <c r="Z319" s="6" t="str">
        <f>IF(V319&gt;Scenario!$B$11,"",IF(V$2&lt;&gt;"Ready",V$2,IF(ISNUMBER(W319),IF((W319+X319)*(1+Scenario!$B$12/12)-Y319&lt;0,"INSUFFICIENT FUNDS",(W319+X319)*(1+Scenario!$B$12/12)-Y319),"INSUFFICIENT FUNDS")))</f>
        <v/>
      </c>
      <c r="AA319" s="6" t="str">
        <f>IF(V319&gt;Scenario!$B$11,"",IF(V$2&lt;&gt;"Ready",V$2,IF(ISNUMBER(Z319),AA318+Y319,"INSUFFICIENT FUNDS")))</f>
        <v/>
      </c>
      <c r="AB319" t="str">
        <f>IF(V319&gt;Scenario!$B$11,"",IF(V$2&lt;&gt;"Ready",V$2,IF(ISNUMBER(Z319),"OK","INSUFFICIENT FUNDS")))</f>
        <v/>
      </c>
      <c r="AC319">
        <v>315</v>
      </c>
      <c r="AD319" s="6" t="str">
        <f>IF(AC319&gt;Scenario!$B$11,"",IF(AC$2&lt;&gt;"Ready",AC$2,IF(AI318="OK",AG318,"INSUFFICIENT FUNDS")))</f>
        <v/>
      </c>
      <c r="AE319" s="6" t="str">
        <f>IF(AC319&gt;Scenario!$B$11,"",IF(AC$2&lt;&gt;"Ready",AC$2,IF(ISNUMBER(AD319),IF(AND(AC319&gt;=Scenario!$B$10,MOD(AC319-Scenario!$B$10,Scenario!$B$18)=0),Scenario!$B$8,0),"INSUFFICIENT FUNDS")))</f>
        <v/>
      </c>
      <c r="AF319" s="6" t="str">
        <f>IF(AC319&gt;Scenario!$B$11,"",IF(AC$2&lt;&gt;"Ready",AC$2,IF(ISNUMBER(AD319),(AD319+AE319)*(N('Option A'!$E$14)+N('Option A'!$E$15)+IF(Scenario!$B$13="Gross",0,0))/12+((N('Option A'!$E$12)+N('Option A'!$E$13))/12+IF(AND(AC319&gt;=Scenario!$B$10,MOD(AC319-Scenario!$B$10,Scenario!$B$18)=0),N('Option A'!$E$17)*N('Option A'!$E$18)+N('Option A'!$E$20),0)+IF(AC319=1,N('Option A'!$E$17)*N('Option A'!$E$19)+N('Option A'!$E$21),0)+IF(AC319=Scenario!$B$11,N('Option A'!$E$22),0)),"INSUFFICIENT FUNDS")))</f>
        <v/>
      </c>
      <c r="AG319" s="6" t="str">
        <f>IF(AC319&gt;Scenario!$B$11,"",IF(AC$2&lt;&gt;"Ready",AC$2,IF(ISNUMBER(AD319),IF((AD319+AE319)*(1+Scenario!$B$12/12)-AF319&lt;0,"INSUFFICIENT FUNDS",(AD319+AE319)*(1+Scenario!$B$12/12)-AF319),"INSUFFICIENT FUNDS")))</f>
        <v/>
      </c>
      <c r="AH319" s="6" t="str">
        <f>IF(AC319&gt;Scenario!$B$11,"",IF(AC$2&lt;&gt;"Ready",AC$2,IF(ISNUMBER(AG319),AH318+AF319,"INSUFFICIENT FUNDS")))</f>
        <v/>
      </c>
      <c r="AI319" t="str">
        <f>IF(AC319&gt;Scenario!$B$11,"",IF(AC$2&lt;&gt;"Ready",AC$2,IF(ISNUMBER(AG319),"OK","INSUFFICIENT FUNDS")))</f>
        <v/>
      </c>
      <c r="AJ319">
        <v>315</v>
      </c>
      <c r="AK319" s="6" t="str">
        <f>IF(AJ319&gt;Scenario!$B$11,"",IF(AJ$2&lt;&gt;"Ready",AJ$2,IF(AP318="OK",AN318,"INSUFFICIENT FUNDS")))</f>
        <v/>
      </c>
      <c r="AL319" s="6" t="str">
        <f>IF(AJ319&gt;Scenario!$B$11,"",IF(AJ$2&lt;&gt;"Ready",AJ$2,IF(ISNUMBER(AK319),IF(AND(AJ319&gt;=Scenario!$B$10,MOD(AJ319-Scenario!$B$10,Scenario!$B$18)=0),Scenario!$B$8,0),"INSUFFICIENT FUNDS")))</f>
        <v/>
      </c>
      <c r="AM319" s="6" t="str">
        <f>IF(AJ319&gt;Scenario!$B$11,"",IF(AJ$2&lt;&gt;"Ready",AJ$2,IF(ISNUMBER(AK319),(AK319+AL319)*(0+0+IF(Scenario!$B$13="Gross",0,0))/12+((0+0)/12+IF(AND(AJ319&gt;=Scenario!$B$10,MOD(AJ319-Scenario!$B$10,Scenario!$B$18)=0),0*0+0,0)+IF(AJ319=1,0*0+0,0)+IF(AJ319=Scenario!$B$11,0,0)),"INSUFFICIENT FUNDS")))</f>
        <v/>
      </c>
      <c r="AN319" s="6" t="str">
        <f>IF(AJ319&gt;Scenario!$B$11,"",IF(AJ$2&lt;&gt;"Ready",AJ$2,IF(ISNUMBER(AK319),IF((AK319+AL319)*(1+Scenario!$B$12/12)-AM319&lt;0,"INSUFFICIENT FUNDS",(AK319+AL319)*(1+Scenario!$B$12/12)-AM319),"INSUFFICIENT FUNDS")))</f>
        <v/>
      </c>
      <c r="AO319" s="6" t="str">
        <f>IF(AJ319&gt;Scenario!$B$11,"",IF(AJ$2&lt;&gt;"Ready",AJ$2,IF(ISNUMBER(AN319),AO318+AM319,"INSUFFICIENT FUNDS")))</f>
        <v/>
      </c>
      <c r="AP319" t="str">
        <f>IF(AJ319&gt;Scenario!$B$11,"",IF(AJ$2&lt;&gt;"Ready",AJ$2,IF(ISNUMBER(AN319),"OK","INSUFFICIENT FUNDS")))</f>
        <v/>
      </c>
    </row>
    <row r="320" spans="1:42" ht="32.1" customHeight="1" x14ac:dyDescent="0.2">
      <c r="A320">
        <v>316</v>
      </c>
      <c r="B320" s="6" t="str">
        <f>IF(A320&gt;Scenario!$B$11,"",IF(A$2&lt;&gt;"Ready",A$2,IF(G319="OK",E319,"INSUFFICIENT FUNDS")))</f>
        <v/>
      </c>
      <c r="C320" s="6" t="str">
        <f>IF(A320&gt;Scenario!$B$11,"",IF(A$2&lt;&gt;"Ready",A$2,IF(ISNUMBER(B320),IF(AND(A320&gt;=Scenario!$B$10,MOD(A320-Scenario!$B$10,Scenario!$B$18)=0),Scenario!$B$8,0),"INSUFFICIENT FUNDS")))</f>
        <v/>
      </c>
      <c r="D320" s="6" t="str">
        <f>IF(A320&gt;Scenario!$B$11,"",IF(A$2&lt;&gt;"Ready",A$2,IF(ISNUMBER(B320),(B320+C320)*(N('Option A'!$E$14)+N('Option A'!$E$15)+IF(Scenario!$B$13="Gross",N('Option A'!$E$16),0))/12+((N('Option A'!$E$12)+N('Option A'!$E$13))/12+IF(AND(A320&gt;=Scenario!$B$10,MOD(A320-Scenario!$B$10,Scenario!$B$18)=0),N('Option A'!$E$17)*N('Option A'!$E$18)+N('Option A'!$E$20),0)+IF(A320=1,N('Option A'!$E$17)*N('Option A'!$E$19)+N('Option A'!$E$21),0)+IF(A320=Scenario!$B$11,N('Option A'!$E$22),0)),"INSUFFICIENT FUNDS")))</f>
        <v/>
      </c>
      <c r="E320" s="6" t="str">
        <f>IF(A320&gt;Scenario!$B$11,"",IF(A$2&lt;&gt;"Ready",A$2,IF(ISNUMBER(B320),IF((B320+C320)*(1+Scenario!$B$12/12)-D320&lt;0,"INSUFFICIENT FUNDS",(B320+C320)*(1+Scenario!$B$12/12)-D320),"INSUFFICIENT FUNDS")))</f>
        <v/>
      </c>
      <c r="F320" s="6" t="str">
        <f>IF(A320&gt;Scenario!$B$11,"",IF(A$2&lt;&gt;"Ready",A$2,IF(ISNUMBER(E320),F319+D320,"INSUFFICIENT FUNDS")))</f>
        <v/>
      </c>
      <c r="G320" t="str">
        <f>IF(A320&gt;Scenario!$B$11,"",IF(A$2&lt;&gt;"Ready",A$2,IF(ISNUMBER(E320),"OK","INSUFFICIENT FUNDS")))</f>
        <v/>
      </c>
      <c r="H320">
        <v>316</v>
      </c>
      <c r="I320" s="6" t="str">
        <f>IF(H320&gt;Scenario!$B$11,"",IF(H$2&lt;&gt;"Ready",H$2,IF(N319="OK",L319,"INSUFFICIENT FUNDS")))</f>
        <v/>
      </c>
      <c r="J320" s="6" t="str">
        <f>IF(H320&gt;Scenario!$B$11,"",IF(H$2&lt;&gt;"Ready",H$2,IF(ISNUMBER(I320),IF(AND(H320&gt;=Scenario!$B$10,MOD(H320-Scenario!$B$10,Scenario!$B$18)=0),Scenario!$B$8,0),"INSUFFICIENT FUNDS")))</f>
        <v/>
      </c>
      <c r="K320" s="6" t="str">
        <f>IF(H320&gt;Scenario!$B$11,"",IF(H$2&lt;&gt;"Ready",H$2,IF(ISNUMBER(I320),(I320+J320)*(N('Option A'!$E$14)+N('Option A'!$E$15)+IF(Scenario!$B$13="Gross",N('Option A'!$E$16),0))/12+((0+0)/12+IF(AND(H320&gt;=Scenario!$B$10,MOD(H320-Scenario!$B$10,Scenario!$B$18)=0),N('Option A'!$E$17)*N('Option A'!$E$18)+N('Option A'!$E$20),0)+IF(H320=1,N('Option A'!$E$17)*N('Option A'!$E$19)+N('Option A'!$E$21),0)+IF(H320=Scenario!$B$11,N('Option A'!$E$22),0)),"INSUFFICIENT FUNDS")))</f>
        <v/>
      </c>
      <c r="L320" s="6" t="str">
        <f>IF(H320&gt;Scenario!$B$11,"",IF(H$2&lt;&gt;"Ready",H$2,IF(ISNUMBER(I320),IF((I320+J320)*(1+Scenario!$B$12/12)-K320&lt;0,"INSUFFICIENT FUNDS",(I320+J320)*(1+Scenario!$B$12/12)-K320),"INSUFFICIENT FUNDS")))</f>
        <v/>
      </c>
      <c r="M320" s="6" t="str">
        <f>IF(H320&gt;Scenario!$B$11,"",IF(H$2&lt;&gt;"Ready",H$2,IF(ISNUMBER(L320),M319+K320,"INSUFFICIENT FUNDS")))</f>
        <v/>
      </c>
      <c r="N320" t="str">
        <f>IF(H320&gt;Scenario!$B$11,"",IF(H$2&lt;&gt;"Ready",H$2,IF(ISNUMBER(L320),"OK","INSUFFICIENT FUNDS")))</f>
        <v/>
      </c>
      <c r="O320">
        <v>316</v>
      </c>
      <c r="P320" s="6" t="str">
        <f>IF(O320&gt;Scenario!$B$11,"",IF(O$2&lt;&gt;"Ready",O$2,IF(U319="OK",S319,"INSUFFICIENT FUNDS")))</f>
        <v/>
      </c>
      <c r="Q320" s="6" t="str">
        <f>IF(O320&gt;Scenario!$B$11,"",IF(O$2&lt;&gt;"Ready",O$2,IF(ISNUMBER(P320),IF(AND(O320&gt;=Scenario!$B$10,MOD(O320-Scenario!$B$10,Scenario!$B$18)=0),Scenario!$B$8,0),"INSUFFICIENT FUNDS")))</f>
        <v/>
      </c>
      <c r="R320" s="6" t="str">
        <f>IF(O320&gt;Scenario!$B$11,"",IF(O$2&lt;&gt;"Ready",O$2,IF(ISNUMBER(P320),(P320+Q320)*(0+N('Option A'!$E$15)+IF(Scenario!$B$13="Gross",N('Option A'!$E$16),0))/12+((N('Option A'!$E$12)+N('Option A'!$E$13))/12+IF(AND(O320&gt;=Scenario!$B$10,MOD(O320-Scenario!$B$10,Scenario!$B$18)=0),N('Option A'!$E$17)*N('Option A'!$E$18)+N('Option A'!$E$20),0)+IF(O320=1,N('Option A'!$E$17)*N('Option A'!$E$19)+N('Option A'!$E$21),0)+IF(O320=Scenario!$B$11,N('Option A'!$E$22),0)),"INSUFFICIENT FUNDS")))</f>
        <v/>
      </c>
      <c r="S320" s="6" t="str">
        <f>IF(O320&gt;Scenario!$B$11,"",IF(O$2&lt;&gt;"Ready",O$2,IF(ISNUMBER(P320),IF((P320+Q320)*(1+Scenario!$B$12/12)-R320&lt;0,"INSUFFICIENT FUNDS",(P320+Q320)*(1+Scenario!$B$12/12)-R320),"INSUFFICIENT FUNDS")))</f>
        <v/>
      </c>
      <c r="T320" s="6" t="str">
        <f>IF(O320&gt;Scenario!$B$11,"",IF(O$2&lt;&gt;"Ready",O$2,IF(ISNUMBER(S320),T319+R320,"INSUFFICIENT FUNDS")))</f>
        <v/>
      </c>
      <c r="U320" t="str">
        <f>IF(O320&gt;Scenario!$B$11,"",IF(O$2&lt;&gt;"Ready",O$2,IF(ISNUMBER(S320),"OK","INSUFFICIENT FUNDS")))</f>
        <v/>
      </c>
      <c r="V320">
        <v>316</v>
      </c>
      <c r="W320" s="6" t="str">
        <f>IF(V320&gt;Scenario!$B$11,"",IF(V$2&lt;&gt;"Ready",V$2,IF(AB319="OK",Z319,"INSUFFICIENT FUNDS")))</f>
        <v/>
      </c>
      <c r="X320" s="6" t="str">
        <f>IF(V320&gt;Scenario!$B$11,"",IF(V$2&lt;&gt;"Ready",V$2,IF(ISNUMBER(W320),IF(AND(V320&gt;=Scenario!$B$10,MOD(V320-Scenario!$B$10,Scenario!$B$18)=0),Scenario!$B$8,0),"INSUFFICIENT FUNDS")))</f>
        <v/>
      </c>
      <c r="Y320" s="6" t="str">
        <f>IF(V320&gt;Scenario!$B$11,"",IF(V$2&lt;&gt;"Ready",V$2,IF(ISNUMBER(W320),(W320+X320)*(N('Option A'!$E$14)+N('Option A'!$E$15)+IF(Scenario!$B$13="Gross",N('Option A'!$E$16),0))/12+((N('Option A'!$E$12)+N('Option A'!$E$13))/12+IF(AND(V320&gt;=Scenario!$B$10,MOD(V320-Scenario!$B$10,Scenario!$B$18)=0),0*0+0,0)+IF(V320=1,0*0+0,0)+IF(V320=Scenario!$B$11,0,0)),"INSUFFICIENT FUNDS")))</f>
        <v/>
      </c>
      <c r="Z320" s="6" t="str">
        <f>IF(V320&gt;Scenario!$B$11,"",IF(V$2&lt;&gt;"Ready",V$2,IF(ISNUMBER(W320),IF((W320+X320)*(1+Scenario!$B$12/12)-Y320&lt;0,"INSUFFICIENT FUNDS",(W320+X320)*(1+Scenario!$B$12/12)-Y320),"INSUFFICIENT FUNDS")))</f>
        <v/>
      </c>
      <c r="AA320" s="6" t="str">
        <f>IF(V320&gt;Scenario!$B$11,"",IF(V$2&lt;&gt;"Ready",V$2,IF(ISNUMBER(Z320),AA319+Y320,"INSUFFICIENT FUNDS")))</f>
        <v/>
      </c>
      <c r="AB320" t="str">
        <f>IF(V320&gt;Scenario!$B$11,"",IF(V$2&lt;&gt;"Ready",V$2,IF(ISNUMBER(Z320),"OK","INSUFFICIENT FUNDS")))</f>
        <v/>
      </c>
      <c r="AC320">
        <v>316</v>
      </c>
      <c r="AD320" s="6" t="str">
        <f>IF(AC320&gt;Scenario!$B$11,"",IF(AC$2&lt;&gt;"Ready",AC$2,IF(AI319="OK",AG319,"INSUFFICIENT FUNDS")))</f>
        <v/>
      </c>
      <c r="AE320" s="6" t="str">
        <f>IF(AC320&gt;Scenario!$B$11,"",IF(AC$2&lt;&gt;"Ready",AC$2,IF(ISNUMBER(AD320),IF(AND(AC320&gt;=Scenario!$B$10,MOD(AC320-Scenario!$B$10,Scenario!$B$18)=0),Scenario!$B$8,0),"INSUFFICIENT FUNDS")))</f>
        <v/>
      </c>
      <c r="AF320" s="6" t="str">
        <f>IF(AC320&gt;Scenario!$B$11,"",IF(AC$2&lt;&gt;"Ready",AC$2,IF(ISNUMBER(AD320),(AD320+AE320)*(N('Option A'!$E$14)+N('Option A'!$E$15)+IF(Scenario!$B$13="Gross",0,0))/12+((N('Option A'!$E$12)+N('Option A'!$E$13))/12+IF(AND(AC320&gt;=Scenario!$B$10,MOD(AC320-Scenario!$B$10,Scenario!$B$18)=0),N('Option A'!$E$17)*N('Option A'!$E$18)+N('Option A'!$E$20),0)+IF(AC320=1,N('Option A'!$E$17)*N('Option A'!$E$19)+N('Option A'!$E$21),0)+IF(AC320=Scenario!$B$11,N('Option A'!$E$22),0)),"INSUFFICIENT FUNDS")))</f>
        <v/>
      </c>
      <c r="AG320" s="6" t="str">
        <f>IF(AC320&gt;Scenario!$B$11,"",IF(AC$2&lt;&gt;"Ready",AC$2,IF(ISNUMBER(AD320),IF((AD320+AE320)*(1+Scenario!$B$12/12)-AF320&lt;0,"INSUFFICIENT FUNDS",(AD320+AE320)*(1+Scenario!$B$12/12)-AF320),"INSUFFICIENT FUNDS")))</f>
        <v/>
      </c>
      <c r="AH320" s="6" t="str">
        <f>IF(AC320&gt;Scenario!$B$11,"",IF(AC$2&lt;&gt;"Ready",AC$2,IF(ISNUMBER(AG320),AH319+AF320,"INSUFFICIENT FUNDS")))</f>
        <v/>
      </c>
      <c r="AI320" t="str">
        <f>IF(AC320&gt;Scenario!$B$11,"",IF(AC$2&lt;&gt;"Ready",AC$2,IF(ISNUMBER(AG320),"OK","INSUFFICIENT FUNDS")))</f>
        <v/>
      </c>
      <c r="AJ320">
        <v>316</v>
      </c>
      <c r="AK320" s="6" t="str">
        <f>IF(AJ320&gt;Scenario!$B$11,"",IF(AJ$2&lt;&gt;"Ready",AJ$2,IF(AP319="OK",AN319,"INSUFFICIENT FUNDS")))</f>
        <v/>
      </c>
      <c r="AL320" s="6" t="str">
        <f>IF(AJ320&gt;Scenario!$B$11,"",IF(AJ$2&lt;&gt;"Ready",AJ$2,IF(ISNUMBER(AK320),IF(AND(AJ320&gt;=Scenario!$B$10,MOD(AJ320-Scenario!$B$10,Scenario!$B$18)=0),Scenario!$B$8,0),"INSUFFICIENT FUNDS")))</f>
        <v/>
      </c>
      <c r="AM320" s="6" t="str">
        <f>IF(AJ320&gt;Scenario!$B$11,"",IF(AJ$2&lt;&gt;"Ready",AJ$2,IF(ISNUMBER(AK320),(AK320+AL320)*(0+0+IF(Scenario!$B$13="Gross",0,0))/12+((0+0)/12+IF(AND(AJ320&gt;=Scenario!$B$10,MOD(AJ320-Scenario!$B$10,Scenario!$B$18)=0),0*0+0,0)+IF(AJ320=1,0*0+0,0)+IF(AJ320=Scenario!$B$11,0,0)),"INSUFFICIENT FUNDS")))</f>
        <v/>
      </c>
      <c r="AN320" s="6" t="str">
        <f>IF(AJ320&gt;Scenario!$B$11,"",IF(AJ$2&lt;&gt;"Ready",AJ$2,IF(ISNUMBER(AK320),IF((AK320+AL320)*(1+Scenario!$B$12/12)-AM320&lt;0,"INSUFFICIENT FUNDS",(AK320+AL320)*(1+Scenario!$B$12/12)-AM320),"INSUFFICIENT FUNDS")))</f>
        <v/>
      </c>
      <c r="AO320" s="6" t="str">
        <f>IF(AJ320&gt;Scenario!$B$11,"",IF(AJ$2&lt;&gt;"Ready",AJ$2,IF(ISNUMBER(AN320),AO319+AM320,"INSUFFICIENT FUNDS")))</f>
        <v/>
      </c>
      <c r="AP320" t="str">
        <f>IF(AJ320&gt;Scenario!$B$11,"",IF(AJ$2&lt;&gt;"Ready",AJ$2,IF(ISNUMBER(AN320),"OK","INSUFFICIENT FUNDS")))</f>
        <v/>
      </c>
    </row>
    <row r="321" spans="1:42" ht="32.1" customHeight="1" x14ac:dyDescent="0.2">
      <c r="A321">
        <v>317</v>
      </c>
      <c r="B321" s="6" t="str">
        <f>IF(A321&gt;Scenario!$B$11,"",IF(A$2&lt;&gt;"Ready",A$2,IF(G320="OK",E320,"INSUFFICIENT FUNDS")))</f>
        <v/>
      </c>
      <c r="C321" s="6" t="str">
        <f>IF(A321&gt;Scenario!$B$11,"",IF(A$2&lt;&gt;"Ready",A$2,IF(ISNUMBER(B321),IF(AND(A321&gt;=Scenario!$B$10,MOD(A321-Scenario!$B$10,Scenario!$B$18)=0),Scenario!$B$8,0),"INSUFFICIENT FUNDS")))</f>
        <v/>
      </c>
      <c r="D321" s="6" t="str">
        <f>IF(A321&gt;Scenario!$B$11,"",IF(A$2&lt;&gt;"Ready",A$2,IF(ISNUMBER(B321),(B321+C321)*(N('Option A'!$E$14)+N('Option A'!$E$15)+IF(Scenario!$B$13="Gross",N('Option A'!$E$16),0))/12+((N('Option A'!$E$12)+N('Option A'!$E$13))/12+IF(AND(A321&gt;=Scenario!$B$10,MOD(A321-Scenario!$B$10,Scenario!$B$18)=0),N('Option A'!$E$17)*N('Option A'!$E$18)+N('Option A'!$E$20),0)+IF(A321=1,N('Option A'!$E$17)*N('Option A'!$E$19)+N('Option A'!$E$21),0)+IF(A321=Scenario!$B$11,N('Option A'!$E$22),0)),"INSUFFICIENT FUNDS")))</f>
        <v/>
      </c>
      <c r="E321" s="6" t="str">
        <f>IF(A321&gt;Scenario!$B$11,"",IF(A$2&lt;&gt;"Ready",A$2,IF(ISNUMBER(B321),IF((B321+C321)*(1+Scenario!$B$12/12)-D321&lt;0,"INSUFFICIENT FUNDS",(B321+C321)*(1+Scenario!$B$12/12)-D321),"INSUFFICIENT FUNDS")))</f>
        <v/>
      </c>
      <c r="F321" s="6" t="str">
        <f>IF(A321&gt;Scenario!$B$11,"",IF(A$2&lt;&gt;"Ready",A$2,IF(ISNUMBER(E321),F320+D321,"INSUFFICIENT FUNDS")))</f>
        <v/>
      </c>
      <c r="G321" t="str">
        <f>IF(A321&gt;Scenario!$B$11,"",IF(A$2&lt;&gt;"Ready",A$2,IF(ISNUMBER(E321),"OK","INSUFFICIENT FUNDS")))</f>
        <v/>
      </c>
      <c r="H321">
        <v>317</v>
      </c>
      <c r="I321" s="6" t="str">
        <f>IF(H321&gt;Scenario!$B$11,"",IF(H$2&lt;&gt;"Ready",H$2,IF(N320="OK",L320,"INSUFFICIENT FUNDS")))</f>
        <v/>
      </c>
      <c r="J321" s="6" t="str">
        <f>IF(H321&gt;Scenario!$B$11,"",IF(H$2&lt;&gt;"Ready",H$2,IF(ISNUMBER(I321),IF(AND(H321&gt;=Scenario!$B$10,MOD(H321-Scenario!$B$10,Scenario!$B$18)=0),Scenario!$B$8,0),"INSUFFICIENT FUNDS")))</f>
        <v/>
      </c>
      <c r="K321" s="6" t="str">
        <f>IF(H321&gt;Scenario!$B$11,"",IF(H$2&lt;&gt;"Ready",H$2,IF(ISNUMBER(I321),(I321+J321)*(N('Option A'!$E$14)+N('Option A'!$E$15)+IF(Scenario!$B$13="Gross",N('Option A'!$E$16),0))/12+((0+0)/12+IF(AND(H321&gt;=Scenario!$B$10,MOD(H321-Scenario!$B$10,Scenario!$B$18)=0),N('Option A'!$E$17)*N('Option A'!$E$18)+N('Option A'!$E$20),0)+IF(H321=1,N('Option A'!$E$17)*N('Option A'!$E$19)+N('Option A'!$E$21),0)+IF(H321=Scenario!$B$11,N('Option A'!$E$22),0)),"INSUFFICIENT FUNDS")))</f>
        <v/>
      </c>
      <c r="L321" s="6" t="str">
        <f>IF(H321&gt;Scenario!$B$11,"",IF(H$2&lt;&gt;"Ready",H$2,IF(ISNUMBER(I321),IF((I321+J321)*(1+Scenario!$B$12/12)-K321&lt;0,"INSUFFICIENT FUNDS",(I321+J321)*(1+Scenario!$B$12/12)-K321),"INSUFFICIENT FUNDS")))</f>
        <v/>
      </c>
      <c r="M321" s="6" t="str">
        <f>IF(H321&gt;Scenario!$B$11,"",IF(H$2&lt;&gt;"Ready",H$2,IF(ISNUMBER(L321),M320+K321,"INSUFFICIENT FUNDS")))</f>
        <v/>
      </c>
      <c r="N321" t="str">
        <f>IF(H321&gt;Scenario!$B$11,"",IF(H$2&lt;&gt;"Ready",H$2,IF(ISNUMBER(L321),"OK","INSUFFICIENT FUNDS")))</f>
        <v/>
      </c>
      <c r="O321">
        <v>317</v>
      </c>
      <c r="P321" s="6" t="str">
        <f>IF(O321&gt;Scenario!$B$11,"",IF(O$2&lt;&gt;"Ready",O$2,IF(U320="OK",S320,"INSUFFICIENT FUNDS")))</f>
        <v/>
      </c>
      <c r="Q321" s="6" t="str">
        <f>IF(O321&gt;Scenario!$B$11,"",IF(O$2&lt;&gt;"Ready",O$2,IF(ISNUMBER(P321),IF(AND(O321&gt;=Scenario!$B$10,MOD(O321-Scenario!$B$10,Scenario!$B$18)=0),Scenario!$B$8,0),"INSUFFICIENT FUNDS")))</f>
        <v/>
      </c>
      <c r="R321" s="6" t="str">
        <f>IF(O321&gt;Scenario!$B$11,"",IF(O$2&lt;&gt;"Ready",O$2,IF(ISNUMBER(P321),(P321+Q321)*(0+N('Option A'!$E$15)+IF(Scenario!$B$13="Gross",N('Option A'!$E$16),0))/12+((N('Option A'!$E$12)+N('Option A'!$E$13))/12+IF(AND(O321&gt;=Scenario!$B$10,MOD(O321-Scenario!$B$10,Scenario!$B$18)=0),N('Option A'!$E$17)*N('Option A'!$E$18)+N('Option A'!$E$20),0)+IF(O321=1,N('Option A'!$E$17)*N('Option A'!$E$19)+N('Option A'!$E$21),0)+IF(O321=Scenario!$B$11,N('Option A'!$E$22),0)),"INSUFFICIENT FUNDS")))</f>
        <v/>
      </c>
      <c r="S321" s="6" t="str">
        <f>IF(O321&gt;Scenario!$B$11,"",IF(O$2&lt;&gt;"Ready",O$2,IF(ISNUMBER(P321),IF((P321+Q321)*(1+Scenario!$B$12/12)-R321&lt;0,"INSUFFICIENT FUNDS",(P321+Q321)*(1+Scenario!$B$12/12)-R321),"INSUFFICIENT FUNDS")))</f>
        <v/>
      </c>
      <c r="T321" s="6" t="str">
        <f>IF(O321&gt;Scenario!$B$11,"",IF(O$2&lt;&gt;"Ready",O$2,IF(ISNUMBER(S321),T320+R321,"INSUFFICIENT FUNDS")))</f>
        <v/>
      </c>
      <c r="U321" t="str">
        <f>IF(O321&gt;Scenario!$B$11,"",IF(O$2&lt;&gt;"Ready",O$2,IF(ISNUMBER(S321),"OK","INSUFFICIENT FUNDS")))</f>
        <v/>
      </c>
      <c r="V321">
        <v>317</v>
      </c>
      <c r="W321" s="6" t="str">
        <f>IF(V321&gt;Scenario!$B$11,"",IF(V$2&lt;&gt;"Ready",V$2,IF(AB320="OK",Z320,"INSUFFICIENT FUNDS")))</f>
        <v/>
      </c>
      <c r="X321" s="6" t="str">
        <f>IF(V321&gt;Scenario!$B$11,"",IF(V$2&lt;&gt;"Ready",V$2,IF(ISNUMBER(W321),IF(AND(V321&gt;=Scenario!$B$10,MOD(V321-Scenario!$B$10,Scenario!$B$18)=0),Scenario!$B$8,0),"INSUFFICIENT FUNDS")))</f>
        <v/>
      </c>
      <c r="Y321" s="6" t="str">
        <f>IF(V321&gt;Scenario!$B$11,"",IF(V$2&lt;&gt;"Ready",V$2,IF(ISNUMBER(W321),(W321+X321)*(N('Option A'!$E$14)+N('Option A'!$E$15)+IF(Scenario!$B$13="Gross",N('Option A'!$E$16),0))/12+((N('Option A'!$E$12)+N('Option A'!$E$13))/12+IF(AND(V321&gt;=Scenario!$B$10,MOD(V321-Scenario!$B$10,Scenario!$B$18)=0),0*0+0,0)+IF(V321=1,0*0+0,0)+IF(V321=Scenario!$B$11,0,0)),"INSUFFICIENT FUNDS")))</f>
        <v/>
      </c>
      <c r="Z321" s="6" t="str">
        <f>IF(V321&gt;Scenario!$B$11,"",IF(V$2&lt;&gt;"Ready",V$2,IF(ISNUMBER(W321),IF((W321+X321)*(1+Scenario!$B$12/12)-Y321&lt;0,"INSUFFICIENT FUNDS",(W321+X321)*(1+Scenario!$B$12/12)-Y321),"INSUFFICIENT FUNDS")))</f>
        <v/>
      </c>
      <c r="AA321" s="6" t="str">
        <f>IF(V321&gt;Scenario!$B$11,"",IF(V$2&lt;&gt;"Ready",V$2,IF(ISNUMBER(Z321),AA320+Y321,"INSUFFICIENT FUNDS")))</f>
        <v/>
      </c>
      <c r="AB321" t="str">
        <f>IF(V321&gt;Scenario!$B$11,"",IF(V$2&lt;&gt;"Ready",V$2,IF(ISNUMBER(Z321),"OK","INSUFFICIENT FUNDS")))</f>
        <v/>
      </c>
      <c r="AC321">
        <v>317</v>
      </c>
      <c r="AD321" s="6" t="str">
        <f>IF(AC321&gt;Scenario!$B$11,"",IF(AC$2&lt;&gt;"Ready",AC$2,IF(AI320="OK",AG320,"INSUFFICIENT FUNDS")))</f>
        <v/>
      </c>
      <c r="AE321" s="6" t="str">
        <f>IF(AC321&gt;Scenario!$B$11,"",IF(AC$2&lt;&gt;"Ready",AC$2,IF(ISNUMBER(AD321),IF(AND(AC321&gt;=Scenario!$B$10,MOD(AC321-Scenario!$B$10,Scenario!$B$18)=0),Scenario!$B$8,0),"INSUFFICIENT FUNDS")))</f>
        <v/>
      </c>
      <c r="AF321" s="6" t="str">
        <f>IF(AC321&gt;Scenario!$B$11,"",IF(AC$2&lt;&gt;"Ready",AC$2,IF(ISNUMBER(AD321),(AD321+AE321)*(N('Option A'!$E$14)+N('Option A'!$E$15)+IF(Scenario!$B$13="Gross",0,0))/12+((N('Option A'!$E$12)+N('Option A'!$E$13))/12+IF(AND(AC321&gt;=Scenario!$B$10,MOD(AC321-Scenario!$B$10,Scenario!$B$18)=0),N('Option A'!$E$17)*N('Option A'!$E$18)+N('Option A'!$E$20),0)+IF(AC321=1,N('Option A'!$E$17)*N('Option A'!$E$19)+N('Option A'!$E$21),0)+IF(AC321=Scenario!$B$11,N('Option A'!$E$22),0)),"INSUFFICIENT FUNDS")))</f>
        <v/>
      </c>
      <c r="AG321" s="6" t="str">
        <f>IF(AC321&gt;Scenario!$B$11,"",IF(AC$2&lt;&gt;"Ready",AC$2,IF(ISNUMBER(AD321),IF((AD321+AE321)*(1+Scenario!$B$12/12)-AF321&lt;0,"INSUFFICIENT FUNDS",(AD321+AE321)*(1+Scenario!$B$12/12)-AF321),"INSUFFICIENT FUNDS")))</f>
        <v/>
      </c>
      <c r="AH321" s="6" t="str">
        <f>IF(AC321&gt;Scenario!$B$11,"",IF(AC$2&lt;&gt;"Ready",AC$2,IF(ISNUMBER(AG321),AH320+AF321,"INSUFFICIENT FUNDS")))</f>
        <v/>
      </c>
      <c r="AI321" t="str">
        <f>IF(AC321&gt;Scenario!$B$11,"",IF(AC$2&lt;&gt;"Ready",AC$2,IF(ISNUMBER(AG321),"OK","INSUFFICIENT FUNDS")))</f>
        <v/>
      </c>
      <c r="AJ321">
        <v>317</v>
      </c>
      <c r="AK321" s="6" t="str">
        <f>IF(AJ321&gt;Scenario!$B$11,"",IF(AJ$2&lt;&gt;"Ready",AJ$2,IF(AP320="OK",AN320,"INSUFFICIENT FUNDS")))</f>
        <v/>
      </c>
      <c r="AL321" s="6" t="str">
        <f>IF(AJ321&gt;Scenario!$B$11,"",IF(AJ$2&lt;&gt;"Ready",AJ$2,IF(ISNUMBER(AK321),IF(AND(AJ321&gt;=Scenario!$B$10,MOD(AJ321-Scenario!$B$10,Scenario!$B$18)=0),Scenario!$B$8,0),"INSUFFICIENT FUNDS")))</f>
        <v/>
      </c>
      <c r="AM321" s="6" t="str">
        <f>IF(AJ321&gt;Scenario!$B$11,"",IF(AJ$2&lt;&gt;"Ready",AJ$2,IF(ISNUMBER(AK321),(AK321+AL321)*(0+0+IF(Scenario!$B$13="Gross",0,0))/12+((0+0)/12+IF(AND(AJ321&gt;=Scenario!$B$10,MOD(AJ321-Scenario!$B$10,Scenario!$B$18)=0),0*0+0,0)+IF(AJ321=1,0*0+0,0)+IF(AJ321=Scenario!$B$11,0,0)),"INSUFFICIENT FUNDS")))</f>
        <v/>
      </c>
      <c r="AN321" s="6" t="str">
        <f>IF(AJ321&gt;Scenario!$B$11,"",IF(AJ$2&lt;&gt;"Ready",AJ$2,IF(ISNUMBER(AK321),IF((AK321+AL321)*(1+Scenario!$B$12/12)-AM321&lt;0,"INSUFFICIENT FUNDS",(AK321+AL321)*(1+Scenario!$B$12/12)-AM321),"INSUFFICIENT FUNDS")))</f>
        <v/>
      </c>
      <c r="AO321" s="6" t="str">
        <f>IF(AJ321&gt;Scenario!$B$11,"",IF(AJ$2&lt;&gt;"Ready",AJ$2,IF(ISNUMBER(AN321),AO320+AM321,"INSUFFICIENT FUNDS")))</f>
        <v/>
      </c>
      <c r="AP321" t="str">
        <f>IF(AJ321&gt;Scenario!$B$11,"",IF(AJ$2&lt;&gt;"Ready",AJ$2,IF(ISNUMBER(AN321),"OK","INSUFFICIENT FUNDS")))</f>
        <v/>
      </c>
    </row>
    <row r="322" spans="1:42" ht="32.1" customHeight="1" x14ac:dyDescent="0.2">
      <c r="A322">
        <v>318</v>
      </c>
      <c r="B322" s="6" t="str">
        <f>IF(A322&gt;Scenario!$B$11,"",IF(A$2&lt;&gt;"Ready",A$2,IF(G321="OK",E321,"INSUFFICIENT FUNDS")))</f>
        <v/>
      </c>
      <c r="C322" s="6" t="str">
        <f>IF(A322&gt;Scenario!$B$11,"",IF(A$2&lt;&gt;"Ready",A$2,IF(ISNUMBER(B322),IF(AND(A322&gt;=Scenario!$B$10,MOD(A322-Scenario!$B$10,Scenario!$B$18)=0),Scenario!$B$8,0),"INSUFFICIENT FUNDS")))</f>
        <v/>
      </c>
      <c r="D322" s="6" t="str">
        <f>IF(A322&gt;Scenario!$B$11,"",IF(A$2&lt;&gt;"Ready",A$2,IF(ISNUMBER(B322),(B322+C322)*(N('Option A'!$E$14)+N('Option A'!$E$15)+IF(Scenario!$B$13="Gross",N('Option A'!$E$16),0))/12+((N('Option A'!$E$12)+N('Option A'!$E$13))/12+IF(AND(A322&gt;=Scenario!$B$10,MOD(A322-Scenario!$B$10,Scenario!$B$18)=0),N('Option A'!$E$17)*N('Option A'!$E$18)+N('Option A'!$E$20),0)+IF(A322=1,N('Option A'!$E$17)*N('Option A'!$E$19)+N('Option A'!$E$21),0)+IF(A322=Scenario!$B$11,N('Option A'!$E$22),0)),"INSUFFICIENT FUNDS")))</f>
        <v/>
      </c>
      <c r="E322" s="6" t="str">
        <f>IF(A322&gt;Scenario!$B$11,"",IF(A$2&lt;&gt;"Ready",A$2,IF(ISNUMBER(B322),IF((B322+C322)*(1+Scenario!$B$12/12)-D322&lt;0,"INSUFFICIENT FUNDS",(B322+C322)*(1+Scenario!$B$12/12)-D322),"INSUFFICIENT FUNDS")))</f>
        <v/>
      </c>
      <c r="F322" s="6" t="str">
        <f>IF(A322&gt;Scenario!$B$11,"",IF(A$2&lt;&gt;"Ready",A$2,IF(ISNUMBER(E322),F321+D322,"INSUFFICIENT FUNDS")))</f>
        <v/>
      </c>
      <c r="G322" t="str">
        <f>IF(A322&gt;Scenario!$B$11,"",IF(A$2&lt;&gt;"Ready",A$2,IF(ISNUMBER(E322),"OK","INSUFFICIENT FUNDS")))</f>
        <v/>
      </c>
      <c r="H322">
        <v>318</v>
      </c>
      <c r="I322" s="6" t="str">
        <f>IF(H322&gt;Scenario!$B$11,"",IF(H$2&lt;&gt;"Ready",H$2,IF(N321="OK",L321,"INSUFFICIENT FUNDS")))</f>
        <v/>
      </c>
      <c r="J322" s="6" t="str">
        <f>IF(H322&gt;Scenario!$B$11,"",IF(H$2&lt;&gt;"Ready",H$2,IF(ISNUMBER(I322),IF(AND(H322&gt;=Scenario!$B$10,MOD(H322-Scenario!$B$10,Scenario!$B$18)=0),Scenario!$B$8,0),"INSUFFICIENT FUNDS")))</f>
        <v/>
      </c>
      <c r="K322" s="6" t="str">
        <f>IF(H322&gt;Scenario!$B$11,"",IF(H$2&lt;&gt;"Ready",H$2,IF(ISNUMBER(I322),(I322+J322)*(N('Option A'!$E$14)+N('Option A'!$E$15)+IF(Scenario!$B$13="Gross",N('Option A'!$E$16),0))/12+((0+0)/12+IF(AND(H322&gt;=Scenario!$B$10,MOD(H322-Scenario!$B$10,Scenario!$B$18)=0),N('Option A'!$E$17)*N('Option A'!$E$18)+N('Option A'!$E$20),0)+IF(H322=1,N('Option A'!$E$17)*N('Option A'!$E$19)+N('Option A'!$E$21),0)+IF(H322=Scenario!$B$11,N('Option A'!$E$22),0)),"INSUFFICIENT FUNDS")))</f>
        <v/>
      </c>
      <c r="L322" s="6" t="str">
        <f>IF(H322&gt;Scenario!$B$11,"",IF(H$2&lt;&gt;"Ready",H$2,IF(ISNUMBER(I322),IF((I322+J322)*(1+Scenario!$B$12/12)-K322&lt;0,"INSUFFICIENT FUNDS",(I322+J322)*(1+Scenario!$B$12/12)-K322),"INSUFFICIENT FUNDS")))</f>
        <v/>
      </c>
      <c r="M322" s="6" t="str">
        <f>IF(H322&gt;Scenario!$B$11,"",IF(H$2&lt;&gt;"Ready",H$2,IF(ISNUMBER(L322),M321+K322,"INSUFFICIENT FUNDS")))</f>
        <v/>
      </c>
      <c r="N322" t="str">
        <f>IF(H322&gt;Scenario!$B$11,"",IF(H$2&lt;&gt;"Ready",H$2,IF(ISNUMBER(L322),"OK","INSUFFICIENT FUNDS")))</f>
        <v/>
      </c>
      <c r="O322">
        <v>318</v>
      </c>
      <c r="P322" s="6" t="str">
        <f>IF(O322&gt;Scenario!$B$11,"",IF(O$2&lt;&gt;"Ready",O$2,IF(U321="OK",S321,"INSUFFICIENT FUNDS")))</f>
        <v/>
      </c>
      <c r="Q322" s="6" t="str">
        <f>IF(O322&gt;Scenario!$B$11,"",IF(O$2&lt;&gt;"Ready",O$2,IF(ISNUMBER(P322),IF(AND(O322&gt;=Scenario!$B$10,MOD(O322-Scenario!$B$10,Scenario!$B$18)=0),Scenario!$B$8,0),"INSUFFICIENT FUNDS")))</f>
        <v/>
      </c>
      <c r="R322" s="6" t="str">
        <f>IF(O322&gt;Scenario!$B$11,"",IF(O$2&lt;&gt;"Ready",O$2,IF(ISNUMBER(P322),(P322+Q322)*(0+N('Option A'!$E$15)+IF(Scenario!$B$13="Gross",N('Option A'!$E$16),0))/12+((N('Option A'!$E$12)+N('Option A'!$E$13))/12+IF(AND(O322&gt;=Scenario!$B$10,MOD(O322-Scenario!$B$10,Scenario!$B$18)=0),N('Option A'!$E$17)*N('Option A'!$E$18)+N('Option A'!$E$20),0)+IF(O322=1,N('Option A'!$E$17)*N('Option A'!$E$19)+N('Option A'!$E$21),0)+IF(O322=Scenario!$B$11,N('Option A'!$E$22),0)),"INSUFFICIENT FUNDS")))</f>
        <v/>
      </c>
      <c r="S322" s="6" t="str">
        <f>IF(O322&gt;Scenario!$B$11,"",IF(O$2&lt;&gt;"Ready",O$2,IF(ISNUMBER(P322),IF((P322+Q322)*(1+Scenario!$B$12/12)-R322&lt;0,"INSUFFICIENT FUNDS",(P322+Q322)*(1+Scenario!$B$12/12)-R322),"INSUFFICIENT FUNDS")))</f>
        <v/>
      </c>
      <c r="T322" s="6" t="str">
        <f>IF(O322&gt;Scenario!$B$11,"",IF(O$2&lt;&gt;"Ready",O$2,IF(ISNUMBER(S322),T321+R322,"INSUFFICIENT FUNDS")))</f>
        <v/>
      </c>
      <c r="U322" t="str">
        <f>IF(O322&gt;Scenario!$B$11,"",IF(O$2&lt;&gt;"Ready",O$2,IF(ISNUMBER(S322),"OK","INSUFFICIENT FUNDS")))</f>
        <v/>
      </c>
      <c r="V322">
        <v>318</v>
      </c>
      <c r="W322" s="6" t="str">
        <f>IF(V322&gt;Scenario!$B$11,"",IF(V$2&lt;&gt;"Ready",V$2,IF(AB321="OK",Z321,"INSUFFICIENT FUNDS")))</f>
        <v/>
      </c>
      <c r="X322" s="6" t="str">
        <f>IF(V322&gt;Scenario!$B$11,"",IF(V$2&lt;&gt;"Ready",V$2,IF(ISNUMBER(W322),IF(AND(V322&gt;=Scenario!$B$10,MOD(V322-Scenario!$B$10,Scenario!$B$18)=0),Scenario!$B$8,0),"INSUFFICIENT FUNDS")))</f>
        <v/>
      </c>
      <c r="Y322" s="6" t="str">
        <f>IF(V322&gt;Scenario!$B$11,"",IF(V$2&lt;&gt;"Ready",V$2,IF(ISNUMBER(W322),(W322+X322)*(N('Option A'!$E$14)+N('Option A'!$E$15)+IF(Scenario!$B$13="Gross",N('Option A'!$E$16),0))/12+((N('Option A'!$E$12)+N('Option A'!$E$13))/12+IF(AND(V322&gt;=Scenario!$B$10,MOD(V322-Scenario!$B$10,Scenario!$B$18)=0),0*0+0,0)+IF(V322=1,0*0+0,0)+IF(V322=Scenario!$B$11,0,0)),"INSUFFICIENT FUNDS")))</f>
        <v/>
      </c>
      <c r="Z322" s="6" t="str">
        <f>IF(V322&gt;Scenario!$B$11,"",IF(V$2&lt;&gt;"Ready",V$2,IF(ISNUMBER(W322),IF((W322+X322)*(1+Scenario!$B$12/12)-Y322&lt;0,"INSUFFICIENT FUNDS",(W322+X322)*(1+Scenario!$B$12/12)-Y322),"INSUFFICIENT FUNDS")))</f>
        <v/>
      </c>
      <c r="AA322" s="6" t="str">
        <f>IF(V322&gt;Scenario!$B$11,"",IF(V$2&lt;&gt;"Ready",V$2,IF(ISNUMBER(Z322),AA321+Y322,"INSUFFICIENT FUNDS")))</f>
        <v/>
      </c>
      <c r="AB322" t="str">
        <f>IF(V322&gt;Scenario!$B$11,"",IF(V$2&lt;&gt;"Ready",V$2,IF(ISNUMBER(Z322),"OK","INSUFFICIENT FUNDS")))</f>
        <v/>
      </c>
      <c r="AC322">
        <v>318</v>
      </c>
      <c r="AD322" s="6" t="str">
        <f>IF(AC322&gt;Scenario!$B$11,"",IF(AC$2&lt;&gt;"Ready",AC$2,IF(AI321="OK",AG321,"INSUFFICIENT FUNDS")))</f>
        <v/>
      </c>
      <c r="AE322" s="6" t="str">
        <f>IF(AC322&gt;Scenario!$B$11,"",IF(AC$2&lt;&gt;"Ready",AC$2,IF(ISNUMBER(AD322),IF(AND(AC322&gt;=Scenario!$B$10,MOD(AC322-Scenario!$B$10,Scenario!$B$18)=0),Scenario!$B$8,0),"INSUFFICIENT FUNDS")))</f>
        <v/>
      </c>
      <c r="AF322" s="6" t="str">
        <f>IF(AC322&gt;Scenario!$B$11,"",IF(AC$2&lt;&gt;"Ready",AC$2,IF(ISNUMBER(AD322),(AD322+AE322)*(N('Option A'!$E$14)+N('Option A'!$E$15)+IF(Scenario!$B$13="Gross",0,0))/12+((N('Option A'!$E$12)+N('Option A'!$E$13))/12+IF(AND(AC322&gt;=Scenario!$B$10,MOD(AC322-Scenario!$B$10,Scenario!$B$18)=0),N('Option A'!$E$17)*N('Option A'!$E$18)+N('Option A'!$E$20),0)+IF(AC322=1,N('Option A'!$E$17)*N('Option A'!$E$19)+N('Option A'!$E$21),0)+IF(AC322=Scenario!$B$11,N('Option A'!$E$22),0)),"INSUFFICIENT FUNDS")))</f>
        <v/>
      </c>
      <c r="AG322" s="6" t="str">
        <f>IF(AC322&gt;Scenario!$B$11,"",IF(AC$2&lt;&gt;"Ready",AC$2,IF(ISNUMBER(AD322),IF((AD322+AE322)*(1+Scenario!$B$12/12)-AF322&lt;0,"INSUFFICIENT FUNDS",(AD322+AE322)*(1+Scenario!$B$12/12)-AF322),"INSUFFICIENT FUNDS")))</f>
        <v/>
      </c>
      <c r="AH322" s="6" t="str">
        <f>IF(AC322&gt;Scenario!$B$11,"",IF(AC$2&lt;&gt;"Ready",AC$2,IF(ISNUMBER(AG322),AH321+AF322,"INSUFFICIENT FUNDS")))</f>
        <v/>
      </c>
      <c r="AI322" t="str">
        <f>IF(AC322&gt;Scenario!$B$11,"",IF(AC$2&lt;&gt;"Ready",AC$2,IF(ISNUMBER(AG322),"OK","INSUFFICIENT FUNDS")))</f>
        <v/>
      </c>
      <c r="AJ322">
        <v>318</v>
      </c>
      <c r="AK322" s="6" t="str">
        <f>IF(AJ322&gt;Scenario!$B$11,"",IF(AJ$2&lt;&gt;"Ready",AJ$2,IF(AP321="OK",AN321,"INSUFFICIENT FUNDS")))</f>
        <v/>
      </c>
      <c r="AL322" s="6" t="str">
        <f>IF(AJ322&gt;Scenario!$B$11,"",IF(AJ$2&lt;&gt;"Ready",AJ$2,IF(ISNUMBER(AK322),IF(AND(AJ322&gt;=Scenario!$B$10,MOD(AJ322-Scenario!$B$10,Scenario!$B$18)=0),Scenario!$B$8,0),"INSUFFICIENT FUNDS")))</f>
        <v/>
      </c>
      <c r="AM322" s="6" t="str">
        <f>IF(AJ322&gt;Scenario!$B$11,"",IF(AJ$2&lt;&gt;"Ready",AJ$2,IF(ISNUMBER(AK322),(AK322+AL322)*(0+0+IF(Scenario!$B$13="Gross",0,0))/12+((0+0)/12+IF(AND(AJ322&gt;=Scenario!$B$10,MOD(AJ322-Scenario!$B$10,Scenario!$B$18)=0),0*0+0,0)+IF(AJ322=1,0*0+0,0)+IF(AJ322=Scenario!$B$11,0,0)),"INSUFFICIENT FUNDS")))</f>
        <v/>
      </c>
      <c r="AN322" s="6" t="str">
        <f>IF(AJ322&gt;Scenario!$B$11,"",IF(AJ$2&lt;&gt;"Ready",AJ$2,IF(ISNUMBER(AK322),IF((AK322+AL322)*(1+Scenario!$B$12/12)-AM322&lt;0,"INSUFFICIENT FUNDS",(AK322+AL322)*(1+Scenario!$B$12/12)-AM322),"INSUFFICIENT FUNDS")))</f>
        <v/>
      </c>
      <c r="AO322" s="6" t="str">
        <f>IF(AJ322&gt;Scenario!$B$11,"",IF(AJ$2&lt;&gt;"Ready",AJ$2,IF(ISNUMBER(AN322),AO321+AM322,"INSUFFICIENT FUNDS")))</f>
        <v/>
      </c>
      <c r="AP322" t="str">
        <f>IF(AJ322&gt;Scenario!$B$11,"",IF(AJ$2&lt;&gt;"Ready",AJ$2,IF(ISNUMBER(AN322),"OK","INSUFFICIENT FUNDS")))</f>
        <v/>
      </c>
    </row>
    <row r="323" spans="1:42" ht="32.1" customHeight="1" x14ac:dyDescent="0.2">
      <c r="A323">
        <v>319</v>
      </c>
      <c r="B323" s="6" t="str">
        <f>IF(A323&gt;Scenario!$B$11,"",IF(A$2&lt;&gt;"Ready",A$2,IF(G322="OK",E322,"INSUFFICIENT FUNDS")))</f>
        <v/>
      </c>
      <c r="C323" s="6" t="str">
        <f>IF(A323&gt;Scenario!$B$11,"",IF(A$2&lt;&gt;"Ready",A$2,IF(ISNUMBER(B323),IF(AND(A323&gt;=Scenario!$B$10,MOD(A323-Scenario!$B$10,Scenario!$B$18)=0),Scenario!$B$8,0),"INSUFFICIENT FUNDS")))</f>
        <v/>
      </c>
      <c r="D323" s="6" t="str">
        <f>IF(A323&gt;Scenario!$B$11,"",IF(A$2&lt;&gt;"Ready",A$2,IF(ISNUMBER(B323),(B323+C323)*(N('Option A'!$E$14)+N('Option A'!$E$15)+IF(Scenario!$B$13="Gross",N('Option A'!$E$16),0))/12+((N('Option A'!$E$12)+N('Option A'!$E$13))/12+IF(AND(A323&gt;=Scenario!$B$10,MOD(A323-Scenario!$B$10,Scenario!$B$18)=0),N('Option A'!$E$17)*N('Option A'!$E$18)+N('Option A'!$E$20),0)+IF(A323=1,N('Option A'!$E$17)*N('Option A'!$E$19)+N('Option A'!$E$21),0)+IF(A323=Scenario!$B$11,N('Option A'!$E$22),0)),"INSUFFICIENT FUNDS")))</f>
        <v/>
      </c>
      <c r="E323" s="6" t="str">
        <f>IF(A323&gt;Scenario!$B$11,"",IF(A$2&lt;&gt;"Ready",A$2,IF(ISNUMBER(B323),IF((B323+C323)*(1+Scenario!$B$12/12)-D323&lt;0,"INSUFFICIENT FUNDS",(B323+C323)*(1+Scenario!$B$12/12)-D323),"INSUFFICIENT FUNDS")))</f>
        <v/>
      </c>
      <c r="F323" s="6" t="str">
        <f>IF(A323&gt;Scenario!$B$11,"",IF(A$2&lt;&gt;"Ready",A$2,IF(ISNUMBER(E323),F322+D323,"INSUFFICIENT FUNDS")))</f>
        <v/>
      </c>
      <c r="G323" t="str">
        <f>IF(A323&gt;Scenario!$B$11,"",IF(A$2&lt;&gt;"Ready",A$2,IF(ISNUMBER(E323),"OK","INSUFFICIENT FUNDS")))</f>
        <v/>
      </c>
      <c r="H323">
        <v>319</v>
      </c>
      <c r="I323" s="6" t="str">
        <f>IF(H323&gt;Scenario!$B$11,"",IF(H$2&lt;&gt;"Ready",H$2,IF(N322="OK",L322,"INSUFFICIENT FUNDS")))</f>
        <v/>
      </c>
      <c r="J323" s="6" t="str">
        <f>IF(H323&gt;Scenario!$B$11,"",IF(H$2&lt;&gt;"Ready",H$2,IF(ISNUMBER(I323),IF(AND(H323&gt;=Scenario!$B$10,MOD(H323-Scenario!$B$10,Scenario!$B$18)=0),Scenario!$B$8,0),"INSUFFICIENT FUNDS")))</f>
        <v/>
      </c>
      <c r="K323" s="6" t="str">
        <f>IF(H323&gt;Scenario!$B$11,"",IF(H$2&lt;&gt;"Ready",H$2,IF(ISNUMBER(I323),(I323+J323)*(N('Option A'!$E$14)+N('Option A'!$E$15)+IF(Scenario!$B$13="Gross",N('Option A'!$E$16),0))/12+((0+0)/12+IF(AND(H323&gt;=Scenario!$B$10,MOD(H323-Scenario!$B$10,Scenario!$B$18)=0),N('Option A'!$E$17)*N('Option A'!$E$18)+N('Option A'!$E$20),0)+IF(H323=1,N('Option A'!$E$17)*N('Option A'!$E$19)+N('Option A'!$E$21),0)+IF(H323=Scenario!$B$11,N('Option A'!$E$22),0)),"INSUFFICIENT FUNDS")))</f>
        <v/>
      </c>
      <c r="L323" s="6" t="str">
        <f>IF(H323&gt;Scenario!$B$11,"",IF(H$2&lt;&gt;"Ready",H$2,IF(ISNUMBER(I323),IF((I323+J323)*(1+Scenario!$B$12/12)-K323&lt;0,"INSUFFICIENT FUNDS",(I323+J323)*(1+Scenario!$B$12/12)-K323),"INSUFFICIENT FUNDS")))</f>
        <v/>
      </c>
      <c r="M323" s="6" t="str">
        <f>IF(H323&gt;Scenario!$B$11,"",IF(H$2&lt;&gt;"Ready",H$2,IF(ISNUMBER(L323),M322+K323,"INSUFFICIENT FUNDS")))</f>
        <v/>
      </c>
      <c r="N323" t="str">
        <f>IF(H323&gt;Scenario!$B$11,"",IF(H$2&lt;&gt;"Ready",H$2,IF(ISNUMBER(L323),"OK","INSUFFICIENT FUNDS")))</f>
        <v/>
      </c>
      <c r="O323">
        <v>319</v>
      </c>
      <c r="P323" s="6" t="str">
        <f>IF(O323&gt;Scenario!$B$11,"",IF(O$2&lt;&gt;"Ready",O$2,IF(U322="OK",S322,"INSUFFICIENT FUNDS")))</f>
        <v/>
      </c>
      <c r="Q323" s="6" t="str">
        <f>IF(O323&gt;Scenario!$B$11,"",IF(O$2&lt;&gt;"Ready",O$2,IF(ISNUMBER(P323),IF(AND(O323&gt;=Scenario!$B$10,MOD(O323-Scenario!$B$10,Scenario!$B$18)=0),Scenario!$B$8,0),"INSUFFICIENT FUNDS")))</f>
        <v/>
      </c>
      <c r="R323" s="6" t="str">
        <f>IF(O323&gt;Scenario!$B$11,"",IF(O$2&lt;&gt;"Ready",O$2,IF(ISNUMBER(P323),(P323+Q323)*(0+N('Option A'!$E$15)+IF(Scenario!$B$13="Gross",N('Option A'!$E$16),0))/12+((N('Option A'!$E$12)+N('Option A'!$E$13))/12+IF(AND(O323&gt;=Scenario!$B$10,MOD(O323-Scenario!$B$10,Scenario!$B$18)=0),N('Option A'!$E$17)*N('Option A'!$E$18)+N('Option A'!$E$20),0)+IF(O323=1,N('Option A'!$E$17)*N('Option A'!$E$19)+N('Option A'!$E$21),0)+IF(O323=Scenario!$B$11,N('Option A'!$E$22),0)),"INSUFFICIENT FUNDS")))</f>
        <v/>
      </c>
      <c r="S323" s="6" t="str">
        <f>IF(O323&gt;Scenario!$B$11,"",IF(O$2&lt;&gt;"Ready",O$2,IF(ISNUMBER(P323),IF((P323+Q323)*(1+Scenario!$B$12/12)-R323&lt;0,"INSUFFICIENT FUNDS",(P323+Q323)*(1+Scenario!$B$12/12)-R323),"INSUFFICIENT FUNDS")))</f>
        <v/>
      </c>
      <c r="T323" s="6" t="str">
        <f>IF(O323&gt;Scenario!$B$11,"",IF(O$2&lt;&gt;"Ready",O$2,IF(ISNUMBER(S323),T322+R323,"INSUFFICIENT FUNDS")))</f>
        <v/>
      </c>
      <c r="U323" t="str">
        <f>IF(O323&gt;Scenario!$B$11,"",IF(O$2&lt;&gt;"Ready",O$2,IF(ISNUMBER(S323),"OK","INSUFFICIENT FUNDS")))</f>
        <v/>
      </c>
      <c r="V323">
        <v>319</v>
      </c>
      <c r="W323" s="6" t="str">
        <f>IF(V323&gt;Scenario!$B$11,"",IF(V$2&lt;&gt;"Ready",V$2,IF(AB322="OK",Z322,"INSUFFICIENT FUNDS")))</f>
        <v/>
      </c>
      <c r="X323" s="6" t="str">
        <f>IF(V323&gt;Scenario!$B$11,"",IF(V$2&lt;&gt;"Ready",V$2,IF(ISNUMBER(W323),IF(AND(V323&gt;=Scenario!$B$10,MOD(V323-Scenario!$B$10,Scenario!$B$18)=0),Scenario!$B$8,0),"INSUFFICIENT FUNDS")))</f>
        <v/>
      </c>
      <c r="Y323" s="6" t="str">
        <f>IF(V323&gt;Scenario!$B$11,"",IF(V$2&lt;&gt;"Ready",V$2,IF(ISNUMBER(W323),(W323+X323)*(N('Option A'!$E$14)+N('Option A'!$E$15)+IF(Scenario!$B$13="Gross",N('Option A'!$E$16),0))/12+((N('Option A'!$E$12)+N('Option A'!$E$13))/12+IF(AND(V323&gt;=Scenario!$B$10,MOD(V323-Scenario!$B$10,Scenario!$B$18)=0),0*0+0,0)+IF(V323=1,0*0+0,0)+IF(V323=Scenario!$B$11,0,0)),"INSUFFICIENT FUNDS")))</f>
        <v/>
      </c>
      <c r="Z323" s="6" t="str">
        <f>IF(V323&gt;Scenario!$B$11,"",IF(V$2&lt;&gt;"Ready",V$2,IF(ISNUMBER(W323),IF((W323+X323)*(1+Scenario!$B$12/12)-Y323&lt;0,"INSUFFICIENT FUNDS",(W323+X323)*(1+Scenario!$B$12/12)-Y323),"INSUFFICIENT FUNDS")))</f>
        <v/>
      </c>
      <c r="AA323" s="6" t="str">
        <f>IF(V323&gt;Scenario!$B$11,"",IF(V$2&lt;&gt;"Ready",V$2,IF(ISNUMBER(Z323),AA322+Y323,"INSUFFICIENT FUNDS")))</f>
        <v/>
      </c>
      <c r="AB323" t="str">
        <f>IF(V323&gt;Scenario!$B$11,"",IF(V$2&lt;&gt;"Ready",V$2,IF(ISNUMBER(Z323),"OK","INSUFFICIENT FUNDS")))</f>
        <v/>
      </c>
      <c r="AC323">
        <v>319</v>
      </c>
      <c r="AD323" s="6" t="str">
        <f>IF(AC323&gt;Scenario!$B$11,"",IF(AC$2&lt;&gt;"Ready",AC$2,IF(AI322="OK",AG322,"INSUFFICIENT FUNDS")))</f>
        <v/>
      </c>
      <c r="AE323" s="6" t="str">
        <f>IF(AC323&gt;Scenario!$B$11,"",IF(AC$2&lt;&gt;"Ready",AC$2,IF(ISNUMBER(AD323),IF(AND(AC323&gt;=Scenario!$B$10,MOD(AC323-Scenario!$B$10,Scenario!$B$18)=0),Scenario!$B$8,0),"INSUFFICIENT FUNDS")))</f>
        <v/>
      </c>
      <c r="AF323" s="6" t="str">
        <f>IF(AC323&gt;Scenario!$B$11,"",IF(AC$2&lt;&gt;"Ready",AC$2,IF(ISNUMBER(AD323),(AD323+AE323)*(N('Option A'!$E$14)+N('Option A'!$E$15)+IF(Scenario!$B$13="Gross",0,0))/12+((N('Option A'!$E$12)+N('Option A'!$E$13))/12+IF(AND(AC323&gt;=Scenario!$B$10,MOD(AC323-Scenario!$B$10,Scenario!$B$18)=0),N('Option A'!$E$17)*N('Option A'!$E$18)+N('Option A'!$E$20),0)+IF(AC323=1,N('Option A'!$E$17)*N('Option A'!$E$19)+N('Option A'!$E$21),0)+IF(AC323=Scenario!$B$11,N('Option A'!$E$22),0)),"INSUFFICIENT FUNDS")))</f>
        <v/>
      </c>
      <c r="AG323" s="6" t="str">
        <f>IF(AC323&gt;Scenario!$B$11,"",IF(AC$2&lt;&gt;"Ready",AC$2,IF(ISNUMBER(AD323),IF((AD323+AE323)*(1+Scenario!$B$12/12)-AF323&lt;0,"INSUFFICIENT FUNDS",(AD323+AE323)*(1+Scenario!$B$12/12)-AF323),"INSUFFICIENT FUNDS")))</f>
        <v/>
      </c>
      <c r="AH323" s="6" t="str">
        <f>IF(AC323&gt;Scenario!$B$11,"",IF(AC$2&lt;&gt;"Ready",AC$2,IF(ISNUMBER(AG323),AH322+AF323,"INSUFFICIENT FUNDS")))</f>
        <v/>
      </c>
      <c r="AI323" t="str">
        <f>IF(AC323&gt;Scenario!$B$11,"",IF(AC$2&lt;&gt;"Ready",AC$2,IF(ISNUMBER(AG323),"OK","INSUFFICIENT FUNDS")))</f>
        <v/>
      </c>
      <c r="AJ323">
        <v>319</v>
      </c>
      <c r="AK323" s="6" t="str">
        <f>IF(AJ323&gt;Scenario!$B$11,"",IF(AJ$2&lt;&gt;"Ready",AJ$2,IF(AP322="OK",AN322,"INSUFFICIENT FUNDS")))</f>
        <v/>
      </c>
      <c r="AL323" s="6" t="str">
        <f>IF(AJ323&gt;Scenario!$B$11,"",IF(AJ$2&lt;&gt;"Ready",AJ$2,IF(ISNUMBER(AK323),IF(AND(AJ323&gt;=Scenario!$B$10,MOD(AJ323-Scenario!$B$10,Scenario!$B$18)=0),Scenario!$B$8,0),"INSUFFICIENT FUNDS")))</f>
        <v/>
      </c>
      <c r="AM323" s="6" t="str">
        <f>IF(AJ323&gt;Scenario!$B$11,"",IF(AJ$2&lt;&gt;"Ready",AJ$2,IF(ISNUMBER(AK323),(AK323+AL323)*(0+0+IF(Scenario!$B$13="Gross",0,0))/12+((0+0)/12+IF(AND(AJ323&gt;=Scenario!$B$10,MOD(AJ323-Scenario!$B$10,Scenario!$B$18)=0),0*0+0,0)+IF(AJ323=1,0*0+0,0)+IF(AJ323=Scenario!$B$11,0,0)),"INSUFFICIENT FUNDS")))</f>
        <v/>
      </c>
      <c r="AN323" s="6" t="str">
        <f>IF(AJ323&gt;Scenario!$B$11,"",IF(AJ$2&lt;&gt;"Ready",AJ$2,IF(ISNUMBER(AK323),IF((AK323+AL323)*(1+Scenario!$B$12/12)-AM323&lt;0,"INSUFFICIENT FUNDS",(AK323+AL323)*(1+Scenario!$B$12/12)-AM323),"INSUFFICIENT FUNDS")))</f>
        <v/>
      </c>
      <c r="AO323" s="6" t="str">
        <f>IF(AJ323&gt;Scenario!$B$11,"",IF(AJ$2&lt;&gt;"Ready",AJ$2,IF(ISNUMBER(AN323),AO322+AM323,"INSUFFICIENT FUNDS")))</f>
        <v/>
      </c>
      <c r="AP323" t="str">
        <f>IF(AJ323&gt;Scenario!$B$11,"",IF(AJ$2&lt;&gt;"Ready",AJ$2,IF(ISNUMBER(AN323),"OK","INSUFFICIENT FUNDS")))</f>
        <v/>
      </c>
    </row>
    <row r="324" spans="1:42" ht="32.1" customHeight="1" x14ac:dyDescent="0.2">
      <c r="A324">
        <v>320</v>
      </c>
      <c r="B324" s="6" t="str">
        <f>IF(A324&gt;Scenario!$B$11,"",IF(A$2&lt;&gt;"Ready",A$2,IF(G323="OK",E323,"INSUFFICIENT FUNDS")))</f>
        <v/>
      </c>
      <c r="C324" s="6" t="str">
        <f>IF(A324&gt;Scenario!$B$11,"",IF(A$2&lt;&gt;"Ready",A$2,IF(ISNUMBER(B324),IF(AND(A324&gt;=Scenario!$B$10,MOD(A324-Scenario!$B$10,Scenario!$B$18)=0),Scenario!$B$8,0),"INSUFFICIENT FUNDS")))</f>
        <v/>
      </c>
      <c r="D324" s="6" t="str">
        <f>IF(A324&gt;Scenario!$B$11,"",IF(A$2&lt;&gt;"Ready",A$2,IF(ISNUMBER(B324),(B324+C324)*(N('Option A'!$E$14)+N('Option A'!$E$15)+IF(Scenario!$B$13="Gross",N('Option A'!$E$16),0))/12+((N('Option A'!$E$12)+N('Option A'!$E$13))/12+IF(AND(A324&gt;=Scenario!$B$10,MOD(A324-Scenario!$B$10,Scenario!$B$18)=0),N('Option A'!$E$17)*N('Option A'!$E$18)+N('Option A'!$E$20),0)+IF(A324=1,N('Option A'!$E$17)*N('Option A'!$E$19)+N('Option A'!$E$21),0)+IF(A324=Scenario!$B$11,N('Option A'!$E$22),0)),"INSUFFICIENT FUNDS")))</f>
        <v/>
      </c>
      <c r="E324" s="6" t="str">
        <f>IF(A324&gt;Scenario!$B$11,"",IF(A$2&lt;&gt;"Ready",A$2,IF(ISNUMBER(B324),IF((B324+C324)*(1+Scenario!$B$12/12)-D324&lt;0,"INSUFFICIENT FUNDS",(B324+C324)*(1+Scenario!$B$12/12)-D324),"INSUFFICIENT FUNDS")))</f>
        <v/>
      </c>
      <c r="F324" s="6" t="str">
        <f>IF(A324&gt;Scenario!$B$11,"",IF(A$2&lt;&gt;"Ready",A$2,IF(ISNUMBER(E324),F323+D324,"INSUFFICIENT FUNDS")))</f>
        <v/>
      </c>
      <c r="G324" t="str">
        <f>IF(A324&gt;Scenario!$B$11,"",IF(A$2&lt;&gt;"Ready",A$2,IF(ISNUMBER(E324),"OK","INSUFFICIENT FUNDS")))</f>
        <v/>
      </c>
      <c r="H324">
        <v>320</v>
      </c>
      <c r="I324" s="6" t="str">
        <f>IF(H324&gt;Scenario!$B$11,"",IF(H$2&lt;&gt;"Ready",H$2,IF(N323="OK",L323,"INSUFFICIENT FUNDS")))</f>
        <v/>
      </c>
      <c r="J324" s="6" t="str">
        <f>IF(H324&gt;Scenario!$B$11,"",IF(H$2&lt;&gt;"Ready",H$2,IF(ISNUMBER(I324),IF(AND(H324&gt;=Scenario!$B$10,MOD(H324-Scenario!$B$10,Scenario!$B$18)=0),Scenario!$B$8,0),"INSUFFICIENT FUNDS")))</f>
        <v/>
      </c>
      <c r="K324" s="6" t="str">
        <f>IF(H324&gt;Scenario!$B$11,"",IF(H$2&lt;&gt;"Ready",H$2,IF(ISNUMBER(I324),(I324+J324)*(N('Option A'!$E$14)+N('Option A'!$E$15)+IF(Scenario!$B$13="Gross",N('Option A'!$E$16),0))/12+((0+0)/12+IF(AND(H324&gt;=Scenario!$B$10,MOD(H324-Scenario!$B$10,Scenario!$B$18)=0),N('Option A'!$E$17)*N('Option A'!$E$18)+N('Option A'!$E$20),0)+IF(H324=1,N('Option A'!$E$17)*N('Option A'!$E$19)+N('Option A'!$E$21),0)+IF(H324=Scenario!$B$11,N('Option A'!$E$22),0)),"INSUFFICIENT FUNDS")))</f>
        <v/>
      </c>
      <c r="L324" s="6" t="str">
        <f>IF(H324&gt;Scenario!$B$11,"",IF(H$2&lt;&gt;"Ready",H$2,IF(ISNUMBER(I324),IF((I324+J324)*(1+Scenario!$B$12/12)-K324&lt;0,"INSUFFICIENT FUNDS",(I324+J324)*(1+Scenario!$B$12/12)-K324),"INSUFFICIENT FUNDS")))</f>
        <v/>
      </c>
      <c r="M324" s="6" t="str">
        <f>IF(H324&gt;Scenario!$B$11,"",IF(H$2&lt;&gt;"Ready",H$2,IF(ISNUMBER(L324),M323+K324,"INSUFFICIENT FUNDS")))</f>
        <v/>
      </c>
      <c r="N324" t="str">
        <f>IF(H324&gt;Scenario!$B$11,"",IF(H$2&lt;&gt;"Ready",H$2,IF(ISNUMBER(L324),"OK","INSUFFICIENT FUNDS")))</f>
        <v/>
      </c>
      <c r="O324">
        <v>320</v>
      </c>
      <c r="P324" s="6" t="str">
        <f>IF(O324&gt;Scenario!$B$11,"",IF(O$2&lt;&gt;"Ready",O$2,IF(U323="OK",S323,"INSUFFICIENT FUNDS")))</f>
        <v/>
      </c>
      <c r="Q324" s="6" t="str">
        <f>IF(O324&gt;Scenario!$B$11,"",IF(O$2&lt;&gt;"Ready",O$2,IF(ISNUMBER(P324),IF(AND(O324&gt;=Scenario!$B$10,MOD(O324-Scenario!$B$10,Scenario!$B$18)=0),Scenario!$B$8,0),"INSUFFICIENT FUNDS")))</f>
        <v/>
      </c>
      <c r="R324" s="6" t="str">
        <f>IF(O324&gt;Scenario!$B$11,"",IF(O$2&lt;&gt;"Ready",O$2,IF(ISNUMBER(P324),(P324+Q324)*(0+N('Option A'!$E$15)+IF(Scenario!$B$13="Gross",N('Option A'!$E$16),0))/12+((N('Option A'!$E$12)+N('Option A'!$E$13))/12+IF(AND(O324&gt;=Scenario!$B$10,MOD(O324-Scenario!$B$10,Scenario!$B$18)=0),N('Option A'!$E$17)*N('Option A'!$E$18)+N('Option A'!$E$20),0)+IF(O324=1,N('Option A'!$E$17)*N('Option A'!$E$19)+N('Option A'!$E$21),0)+IF(O324=Scenario!$B$11,N('Option A'!$E$22),0)),"INSUFFICIENT FUNDS")))</f>
        <v/>
      </c>
      <c r="S324" s="6" t="str">
        <f>IF(O324&gt;Scenario!$B$11,"",IF(O$2&lt;&gt;"Ready",O$2,IF(ISNUMBER(P324),IF((P324+Q324)*(1+Scenario!$B$12/12)-R324&lt;0,"INSUFFICIENT FUNDS",(P324+Q324)*(1+Scenario!$B$12/12)-R324),"INSUFFICIENT FUNDS")))</f>
        <v/>
      </c>
      <c r="T324" s="6" t="str">
        <f>IF(O324&gt;Scenario!$B$11,"",IF(O$2&lt;&gt;"Ready",O$2,IF(ISNUMBER(S324),T323+R324,"INSUFFICIENT FUNDS")))</f>
        <v/>
      </c>
      <c r="U324" t="str">
        <f>IF(O324&gt;Scenario!$B$11,"",IF(O$2&lt;&gt;"Ready",O$2,IF(ISNUMBER(S324),"OK","INSUFFICIENT FUNDS")))</f>
        <v/>
      </c>
      <c r="V324">
        <v>320</v>
      </c>
      <c r="W324" s="6" t="str">
        <f>IF(V324&gt;Scenario!$B$11,"",IF(V$2&lt;&gt;"Ready",V$2,IF(AB323="OK",Z323,"INSUFFICIENT FUNDS")))</f>
        <v/>
      </c>
      <c r="X324" s="6" t="str">
        <f>IF(V324&gt;Scenario!$B$11,"",IF(V$2&lt;&gt;"Ready",V$2,IF(ISNUMBER(W324),IF(AND(V324&gt;=Scenario!$B$10,MOD(V324-Scenario!$B$10,Scenario!$B$18)=0),Scenario!$B$8,0),"INSUFFICIENT FUNDS")))</f>
        <v/>
      </c>
      <c r="Y324" s="6" t="str">
        <f>IF(V324&gt;Scenario!$B$11,"",IF(V$2&lt;&gt;"Ready",V$2,IF(ISNUMBER(W324),(W324+X324)*(N('Option A'!$E$14)+N('Option A'!$E$15)+IF(Scenario!$B$13="Gross",N('Option A'!$E$16),0))/12+((N('Option A'!$E$12)+N('Option A'!$E$13))/12+IF(AND(V324&gt;=Scenario!$B$10,MOD(V324-Scenario!$B$10,Scenario!$B$18)=0),0*0+0,0)+IF(V324=1,0*0+0,0)+IF(V324=Scenario!$B$11,0,0)),"INSUFFICIENT FUNDS")))</f>
        <v/>
      </c>
      <c r="Z324" s="6" t="str">
        <f>IF(V324&gt;Scenario!$B$11,"",IF(V$2&lt;&gt;"Ready",V$2,IF(ISNUMBER(W324),IF((W324+X324)*(1+Scenario!$B$12/12)-Y324&lt;0,"INSUFFICIENT FUNDS",(W324+X324)*(1+Scenario!$B$12/12)-Y324),"INSUFFICIENT FUNDS")))</f>
        <v/>
      </c>
      <c r="AA324" s="6" t="str">
        <f>IF(V324&gt;Scenario!$B$11,"",IF(V$2&lt;&gt;"Ready",V$2,IF(ISNUMBER(Z324),AA323+Y324,"INSUFFICIENT FUNDS")))</f>
        <v/>
      </c>
      <c r="AB324" t="str">
        <f>IF(V324&gt;Scenario!$B$11,"",IF(V$2&lt;&gt;"Ready",V$2,IF(ISNUMBER(Z324),"OK","INSUFFICIENT FUNDS")))</f>
        <v/>
      </c>
      <c r="AC324">
        <v>320</v>
      </c>
      <c r="AD324" s="6" t="str">
        <f>IF(AC324&gt;Scenario!$B$11,"",IF(AC$2&lt;&gt;"Ready",AC$2,IF(AI323="OK",AG323,"INSUFFICIENT FUNDS")))</f>
        <v/>
      </c>
      <c r="AE324" s="6" t="str">
        <f>IF(AC324&gt;Scenario!$B$11,"",IF(AC$2&lt;&gt;"Ready",AC$2,IF(ISNUMBER(AD324),IF(AND(AC324&gt;=Scenario!$B$10,MOD(AC324-Scenario!$B$10,Scenario!$B$18)=0),Scenario!$B$8,0),"INSUFFICIENT FUNDS")))</f>
        <v/>
      </c>
      <c r="AF324" s="6" t="str">
        <f>IF(AC324&gt;Scenario!$B$11,"",IF(AC$2&lt;&gt;"Ready",AC$2,IF(ISNUMBER(AD324),(AD324+AE324)*(N('Option A'!$E$14)+N('Option A'!$E$15)+IF(Scenario!$B$13="Gross",0,0))/12+((N('Option A'!$E$12)+N('Option A'!$E$13))/12+IF(AND(AC324&gt;=Scenario!$B$10,MOD(AC324-Scenario!$B$10,Scenario!$B$18)=0),N('Option A'!$E$17)*N('Option A'!$E$18)+N('Option A'!$E$20),0)+IF(AC324=1,N('Option A'!$E$17)*N('Option A'!$E$19)+N('Option A'!$E$21),0)+IF(AC324=Scenario!$B$11,N('Option A'!$E$22),0)),"INSUFFICIENT FUNDS")))</f>
        <v/>
      </c>
      <c r="AG324" s="6" t="str">
        <f>IF(AC324&gt;Scenario!$B$11,"",IF(AC$2&lt;&gt;"Ready",AC$2,IF(ISNUMBER(AD324),IF((AD324+AE324)*(1+Scenario!$B$12/12)-AF324&lt;0,"INSUFFICIENT FUNDS",(AD324+AE324)*(1+Scenario!$B$12/12)-AF324),"INSUFFICIENT FUNDS")))</f>
        <v/>
      </c>
      <c r="AH324" s="6" t="str">
        <f>IF(AC324&gt;Scenario!$B$11,"",IF(AC$2&lt;&gt;"Ready",AC$2,IF(ISNUMBER(AG324),AH323+AF324,"INSUFFICIENT FUNDS")))</f>
        <v/>
      </c>
      <c r="AI324" t="str">
        <f>IF(AC324&gt;Scenario!$B$11,"",IF(AC$2&lt;&gt;"Ready",AC$2,IF(ISNUMBER(AG324),"OK","INSUFFICIENT FUNDS")))</f>
        <v/>
      </c>
      <c r="AJ324">
        <v>320</v>
      </c>
      <c r="AK324" s="6" t="str">
        <f>IF(AJ324&gt;Scenario!$B$11,"",IF(AJ$2&lt;&gt;"Ready",AJ$2,IF(AP323="OK",AN323,"INSUFFICIENT FUNDS")))</f>
        <v/>
      </c>
      <c r="AL324" s="6" t="str">
        <f>IF(AJ324&gt;Scenario!$B$11,"",IF(AJ$2&lt;&gt;"Ready",AJ$2,IF(ISNUMBER(AK324),IF(AND(AJ324&gt;=Scenario!$B$10,MOD(AJ324-Scenario!$B$10,Scenario!$B$18)=0),Scenario!$B$8,0),"INSUFFICIENT FUNDS")))</f>
        <v/>
      </c>
      <c r="AM324" s="6" t="str">
        <f>IF(AJ324&gt;Scenario!$B$11,"",IF(AJ$2&lt;&gt;"Ready",AJ$2,IF(ISNUMBER(AK324),(AK324+AL324)*(0+0+IF(Scenario!$B$13="Gross",0,0))/12+((0+0)/12+IF(AND(AJ324&gt;=Scenario!$B$10,MOD(AJ324-Scenario!$B$10,Scenario!$B$18)=0),0*0+0,0)+IF(AJ324=1,0*0+0,0)+IF(AJ324=Scenario!$B$11,0,0)),"INSUFFICIENT FUNDS")))</f>
        <v/>
      </c>
      <c r="AN324" s="6" t="str">
        <f>IF(AJ324&gt;Scenario!$B$11,"",IF(AJ$2&lt;&gt;"Ready",AJ$2,IF(ISNUMBER(AK324),IF((AK324+AL324)*(1+Scenario!$B$12/12)-AM324&lt;0,"INSUFFICIENT FUNDS",(AK324+AL324)*(1+Scenario!$B$12/12)-AM324),"INSUFFICIENT FUNDS")))</f>
        <v/>
      </c>
      <c r="AO324" s="6" t="str">
        <f>IF(AJ324&gt;Scenario!$B$11,"",IF(AJ$2&lt;&gt;"Ready",AJ$2,IF(ISNUMBER(AN324),AO323+AM324,"INSUFFICIENT FUNDS")))</f>
        <v/>
      </c>
      <c r="AP324" t="str">
        <f>IF(AJ324&gt;Scenario!$B$11,"",IF(AJ$2&lt;&gt;"Ready",AJ$2,IF(ISNUMBER(AN324),"OK","INSUFFICIENT FUNDS")))</f>
        <v/>
      </c>
    </row>
    <row r="325" spans="1:42" ht="32.1" customHeight="1" x14ac:dyDescent="0.2">
      <c r="A325">
        <v>321</v>
      </c>
      <c r="B325" s="6" t="str">
        <f>IF(A325&gt;Scenario!$B$11,"",IF(A$2&lt;&gt;"Ready",A$2,IF(G324="OK",E324,"INSUFFICIENT FUNDS")))</f>
        <v/>
      </c>
      <c r="C325" s="6" t="str">
        <f>IF(A325&gt;Scenario!$B$11,"",IF(A$2&lt;&gt;"Ready",A$2,IF(ISNUMBER(B325),IF(AND(A325&gt;=Scenario!$B$10,MOD(A325-Scenario!$B$10,Scenario!$B$18)=0),Scenario!$B$8,0),"INSUFFICIENT FUNDS")))</f>
        <v/>
      </c>
      <c r="D325" s="6" t="str">
        <f>IF(A325&gt;Scenario!$B$11,"",IF(A$2&lt;&gt;"Ready",A$2,IF(ISNUMBER(B325),(B325+C325)*(N('Option A'!$E$14)+N('Option A'!$E$15)+IF(Scenario!$B$13="Gross",N('Option A'!$E$16),0))/12+((N('Option A'!$E$12)+N('Option A'!$E$13))/12+IF(AND(A325&gt;=Scenario!$B$10,MOD(A325-Scenario!$B$10,Scenario!$B$18)=0),N('Option A'!$E$17)*N('Option A'!$E$18)+N('Option A'!$E$20),0)+IF(A325=1,N('Option A'!$E$17)*N('Option A'!$E$19)+N('Option A'!$E$21),0)+IF(A325=Scenario!$B$11,N('Option A'!$E$22),0)),"INSUFFICIENT FUNDS")))</f>
        <v/>
      </c>
      <c r="E325" s="6" t="str">
        <f>IF(A325&gt;Scenario!$B$11,"",IF(A$2&lt;&gt;"Ready",A$2,IF(ISNUMBER(B325),IF((B325+C325)*(1+Scenario!$B$12/12)-D325&lt;0,"INSUFFICIENT FUNDS",(B325+C325)*(1+Scenario!$B$12/12)-D325),"INSUFFICIENT FUNDS")))</f>
        <v/>
      </c>
      <c r="F325" s="6" t="str">
        <f>IF(A325&gt;Scenario!$B$11,"",IF(A$2&lt;&gt;"Ready",A$2,IF(ISNUMBER(E325),F324+D325,"INSUFFICIENT FUNDS")))</f>
        <v/>
      </c>
      <c r="G325" t="str">
        <f>IF(A325&gt;Scenario!$B$11,"",IF(A$2&lt;&gt;"Ready",A$2,IF(ISNUMBER(E325),"OK","INSUFFICIENT FUNDS")))</f>
        <v/>
      </c>
      <c r="H325">
        <v>321</v>
      </c>
      <c r="I325" s="6" t="str">
        <f>IF(H325&gt;Scenario!$B$11,"",IF(H$2&lt;&gt;"Ready",H$2,IF(N324="OK",L324,"INSUFFICIENT FUNDS")))</f>
        <v/>
      </c>
      <c r="J325" s="6" t="str">
        <f>IF(H325&gt;Scenario!$B$11,"",IF(H$2&lt;&gt;"Ready",H$2,IF(ISNUMBER(I325),IF(AND(H325&gt;=Scenario!$B$10,MOD(H325-Scenario!$B$10,Scenario!$B$18)=0),Scenario!$B$8,0),"INSUFFICIENT FUNDS")))</f>
        <v/>
      </c>
      <c r="K325" s="6" t="str">
        <f>IF(H325&gt;Scenario!$B$11,"",IF(H$2&lt;&gt;"Ready",H$2,IF(ISNUMBER(I325),(I325+J325)*(N('Option A'!$E$14)+N('Option A'!$E$15)+IF(Scenario!$B$13="Gross",N('Option A'!$E$16),0))/12+((0+0)/12+IF(AND(H325&gt;=Scenario!$B$10,MOD(H325-Scenario!$B$10,Scenario!$B$18)=0),N('Option A'!$E$17)*N('Option A'!$E$18)+N('Option A'!$E$20),0)+IF(H325=1,N('Option A'!$E$17)*N('Option A'!$E$19)+N('Option A'!$E$21),0)+IF(H325=Scenario!$B$11,N('Option A'!$E$22),0)),"INSUFFICIENT FUNDS")))</f>
        <v/>
      </c>
      <c r="L325" s="6" t="str">
        <f>IF(H325&gt;Scenario!$B$11,"",IF(H$2&lt;&gt;"Ready",H$2,IF(ISNUMBER(I325),IF((I325+J325)*(1+Scenario!$B$12/12)-K325&lt;0,"INSUFFICIENT FUNDS",(I325+J325)*(1+Scenario!$B$12/12)-K325),"INSUFFICIENT FUNDS")))</f>
        <v/>
      </c>
      <c r="M325" s="6" t="str">
        <f>IF(H325&gt;Scenario!$B$11,"",IF(H$2&lt;&gt;"Ready",H$2,IF(ISNUMBER(L325),M324+K325,"INSUFFICIENT FUNDS")))</f>
        <v/>
      </c>
      <c r="N325" t="str">
        <f>IF(H325&gt;Scenario!$B$11,"",IF(H$2&lt;&gt;"Ready",H$2,IF(ISNUMBER(L325),"OK","INSUFFICIENT FUNDS")))</f>
        <v/>
      </c>
      <c r="O325">
        <v>321</v>
      </c>
      <c r="P325" s="6" t="str">
        <f>IF(O325&gt;Scenario!$B$11,"",IF(O$2&lt;&gt;"Ready",O$2,IF(U324="OK",S324,"INSUFFICIENT FUNDS")))</f>
        <v/>
      </c>
      <c r="Q325" s="6" t="str">
        <f>IF(O325&gt;Scenario!$B$11,"",IF(O$2&lt;&gt;"Ready",O$2,IF(ISNUMBER(P325),IF(AND(O325&gt;=Scenario!$B$10,MOD(O325-Scenario!$B$10,Scenario!$B$18)=0),Scenario!$B$8,0),"INSUFFICIENT FUNDS")))</f>
        <v/>
      </c>
      <c r="R325" s="6" t="str">
        <f>IF(O325&gt;Scenario!$B$11,"",IF(O$2&lt;&gt;"Ready",O$2,IF(ISNUMBER(P325),(P325+Q325)*(0+N('Option A'!$E$15)+IF(Scenario!$B$13="Gross",N('Option A'!$E$16),0))/12+((N('Option A'!$E$12)+N('Option A'!$E$13))/12+IF(AND(O325&gt;=Scenario!$B$10,MOD(O325-Scenario!$B$10,Scenario!$B$18)=0),N('Option A'!$E$17)*N('Option A'!$E$18)+N('Option A'!$E$20),0)+IF(O325=1,N('Option A'!$E$17)*N('Option A'!$E$19)+N('Option A'!$E$21),0)+IF(O325=Scenario!$B$11,N('Option A'!$E$22),0)),"INSUFFICIENT FUNDS")))</f>
        <v/>
      </c>
      <c r="S325" s="6" t="str">
        <f>IF(O325&gt;Scenario!$B$11,"",IF(O$2&lt;&gt;"Ready",O$2,IF(ISNUMBER(P325),IF((P325+Q325)*(1+Scenario!$B$12/12)-R325&lt;0,"INSUFFICIENT FUNDS",(P325+Q325)*(1+Scenario!$B$12/12)-R325),"INSUFFICIENT FUNDS")))</f>
        <v/>
      </c>
      <c r="T325" s="6" t="str">
        <f>IF(O325&gt;Scenario!$B$11,"",IF(O$2&lt;&gt;"Ready",O$2,IF(ISNUMBER(S325),T324+R325,"INSUFFICIENT FUNDS")))</f>
        <v/>
      </c>
      <c r="U325" t="str">
        <f>IF(O325&gt;Scenario!$B$11,"",IF(O$2&lt;&gt;"Ready",O$2,IF(ISNUMBER(S325),"OK","INSUFFICIENT FUNDS")))</f>
        <v/>
      </c>
      <c r="V325">
        <v>321</v>
      </c>
      <c r="W325" s="6" t="str">
        <f>IF(V325&gt;Scenario!$B$11,"",IF(V$2&lt;&gt;"Ready",V$2,IF(AB324="OK",Z324,"INSUFFICIENT FUNDS")))</f>
        <v/>
      </c>
      <c r="X325" s="6" t="str">
        <f>IF(V325&gt;Scenario!$B$11,"",IF(V$2&lt;&gt;"Ready",V$2,IF(ISNUMBER(W325),IF(AND(V325&gt;=Scenario!$B$10,MOD(V325-Scenario!$B$10,Scenario!$B$18)=0),Scenario!$B$8,0),"INSUFFICIENT FUNDS")))</f>
        <v/>
      </c>
      <c r="Y325" s="6" t="str">
        <f>IF(V325&gt;Scenario!$B$11,"",IF(V$2&lt;&gt;"Ready",V$2,IF(ISNUMBER(W325),(W325+X325)*(N('Option A'!$E$14)+N('Option A'!$E$15)+IF(Scenario!$B$13="Gross",N('Option A'!$E$16),0))/12+((N('Option A'!$E$12)+N('Option A'!$E$13))/12+IF(AND(V325&gt;=Scenario!$B$10,MOD(V325-Scenario!$B$10,Scenario!$B$18)=0),0*0+0,0)+IF(V325=1,0*0+0,0)+IF(V325=Scenario!$B$11,0,0)),"INSUFFICIENT FUNDS")))</f>
        <v/>
      </c>
      <c r="Z325" s="6" t="str">
        <f>IF(V325&gt;Scenario!$B$11,"",IF(V$2&lt;&gt;"Ready",V$2,IF(ISNUMBER(W325),IF((W325+X325)*(1+Scenario!$B$12/12)-Y325&lt;0,"INSUFFICIENT FUNDS",(W325+X325)*(1+Scenario!$B$12/12)-Y325),"INSUFFICIENT FUNDS")))</f>
        <v/>
      </c>
      <c r="AA325" s="6" t="str">
        <f>IF(V325&gt;Scenario!$B$11,"",IF(V$2&lt;&gt;"Ready",V$2,IF(ISNUMBER(Z325),AA324+Y325,"INSUFFICIENT FUNDS")))</f>
        <v/>
      </c>
      <c r="AB325" t="str">
        <f>IF(V325&gt;Scenario!$B$11,"",IF(V$2&lt;&gt;"Ready",V$2,IF(ISNUMBER(Z325),"OK","INSUFFICIENT FUNDS")))</f>
        <v/>
      </c>
      <c r="AC325">
        <v>321</v>
      </c>
      <c r="AD325" s="6" t="str">
        <f>IF(AC325&gt;Scenario!$B$11,"",IF(AC$2&lt;&gt;"Ready",AC$2,IF(AI324="OK",AG324,"INSUFFICIENT FUNDS")))</f>
        <v/>
      </c>
      <c r="AE325" s="6" t="str">
        <f>IF(AC325&gt;Scenario!$B$11,"",IF(AC$2&lt;&gt;"Ready",AC$2,IF(ISNUMBER(AD325),IF(AND(AC325&gt;=Scenario!$B$10,MOD(AC325-Scenario!$B$10,Scenario!$B$18)=0),Scenario!$B$8,0),"INSUFFICIENT FUNDS")))</f>
        <v/>
      </c>
      <c r="AF325" s="6" t="str">
        <f>IF(AC325&gt;Scenario!$B$11,"",IF(AC$2&lt;&gt;"Ready",AC$2,IF(ISNUMBER(AD325),(AD325+AE325)*(N('Option A'!$E$14)+N('Option A'!$E$15)+IF(Scenario!$B$13="Gross",0,0))/12+((N('Option A'!$E$12)+N('Option A'!$E$13))/12+IF(AND(AC325&gt;=Scenario!$B$10,MOD(AC325-Scenario!$B$10,Scenario!$B$18)=0),N('Option A'!$E$17)*N('Option A'!$E$18)+N('Option A'!$E$20),0)+IF(AC325=1,N('Option A'!$E$17)*N('Option A'!$E$19)+N('Option A'!$E$21),0)+IF(AC325=Scenario!$B$11,N('Option A'!$E$22),0)),"INSUFFICIENT FUNDS")))</f>
        <v/>
      </c>
      <c r="AG325" s="6" t="str">
        <f>IF(AC325&gt;Scenario!$B$11,"",IF(AC$2&lt;&gt;"Ready",AC$2,IF(ISNUMBER(AD325),IF((AD325+AE325)*(1+Scenario!$B$12/12)-AF325&lt;0,"INSUFFICIENT FUNDS",(AD325+AE325)*(1+Scenario!$B$12/12)-AF325),"INSUFFICIENT FUNDS")))</f>
        <v/>
      </c>
      <c r="AH325" s="6" t="str">
        <f>IF(AC325&gt;Scenario!$B$11,"",IF(AC$2&lt;&gt;"Ready",AC$2,IF(ISNUMBER(AG325),AH324+AF325,"INSUFFICIENT FUNDS")))</f>
        <v/>
      </c>
      <c r="AI325" t="str">
        <f>IF(AC325&gt;Scenario!$B$11,"",IF(AC$2&lt;&gt;"Ready",AC$2,IF(ISNUMBER(AG325),"OK","INSUFFICIENT FUNDS")))</f>
        <v/>
      </c>
      <c r="AJ325">
        <v>321</v>
      </c>
      <c r="AK325" s="6" t="str">
        <f>IF(AJ325&gt;Scenario!$B$11,"",IF(AJ$2&lt;&gt;"Ready",AJ$2,IF(AP324="OK",AN324,"INSUFFICIENT FUNDS")))</f>
        <v/>
      </c>
      <c r="AL325" s="6" t="str">
        <f>IF(AJ325&gt;Scenario!$B$11,"",IF(AJ$2&lt;&gt;"Ready",AJ$2,IF(ISNUMBER(AK325),IF(AND(AJ325&gt;=Scenario!$B$10,MOD(AJ325-Scenario!$B$10,Scenario!$B$18)=0),Scenario!$B$8,0),"INSUFFICIENT FUNDS")))</f>
        <v/>
      </c>
      <c r="AM325" s="6" t="str">
        <f>IF(AJ325&gt;Scenario!$B$11,"",IF(AJ$2&lt;&gt;"Ready",AJ$2,IF(ISNUMBER(AK325),(AK325+AL325)*(0+0+IF(Scenario!$B$13="Gross",0,0))/12+((0+0)/12+IF(AND(AJ325&gt;=Scenario!$B$10,MOD(AJ325-Scenario!$B$10,Scenario!$B$18)=0),0*0+0,0)+IF(AJ325=1,0*0+0,0)+IF(AJ325=Scenario!$B$11,0,0)),"INSUFFICIENT FUNDS")))</f>
        <v/>
      </c>
      <c r="AN325" s="6" t="str">
        <f>IF(AJ325&gt;Scenario!$B$11,"",IF(AJ$2&lt;&gt;"Ready",AJ$2,IF(ISNUMBER(AK325),IF((AK325+AL325)*(1+Scenario!$B$12/12)-AM325&lt;0,"INSUFFICIENT FUNDS",(AK325+AL325)*(1+Scenario!$B$12/12)-AM325),"INSUFFICIENT FUNDS")))</f>
        <v/>
      </c>
      <c r="AO325" s="6" t="str">
        <f>IF(AJ325&gt;Scenario!$B$11,"",IF(AJ$2&lt;&gt;"Ready",AJ$2,IF(ISNUMBER(AN325),AO324+AM325,"INSUFFICIENT FUNDS")))</f>
        <v/>
      </c>
      <c r="AP325" t="str">
        <f>IF(AJ325&gt;Scenario!$B$11,"",IF(AJ$2&lt;&gt;"Ready",AJ$2,IF(ISNUMBER(AN325),"OK","INSUFFICIENT FUNDS")))</f>
        <v/>
      </c>
    </row>
    <row r="326" spans="1:42" ht="32.1" customHeight="1" x14ac:dyDescent="0.2">
      <c r="A326">
        <v>322</v>
      </c>
      <c r="B326" s="6" t="str">
        <f>IF(A326&gt;Scenario!$B$11,"",IF(A$2&lt;&gt;"Ready",A$2,IF(G325="OK",E325,"INSUFFICIENT FUNDS")))</f>
        <v/>
      </c>
      <c r="C326" s="6" t="str">
        <f>IF(A326&gt;Scenario!$B$11,"",IF(A$2&lt;&gt;"Ready",A$2,IF(ISNUMBER(B326),IF(AND(A326&gt;=Scenario!$B$10,MOD(A326-Scenario!$B$10,Scenario!$B$18)=0),Scenario!$B$8,0),"INSUFFICIENT FUNDS")))</f>
        <v/>
      </c>
      <c r="D326" s="6" t="str">
        <f>IF(A326&gt;Scenario!$B$11,"",IF(A$2&lt;&gt;"Ready",A$2,IF(ISNUMBER(B326),(B326+C326)*(N('Option A'!$E$14)+N('Option A'!$E$15)+IF(Scenario!$B$13="Gross",N('Option A'!$E$16),0))/12+((N('Option A'!$E$12)+N('Option A'!$E$13))/12+IF(AND(A326&gt;=Scenario!$B$10,MOD(A326-Scenario!$B$10,Scenario!$B$18)=0),N('Option A'!$E$17)*N('Option A'!$E$18)+N('Option A'!$E$20),0)+IF(A326=1,N('Option A'!$E$17)*N('Option A'!$E$19)+N('Option A'!$E$21),0)+IF(A326=Scenario!$B$11,N('Option A'!$E$22),0)),"INSUFFICIENT FUNDS")))</f>
        <v/>
      </c>
      <c r="E326" s="6" t="str">
        <f>IF(A326&gt;Scenario!$B$11,"",IF(A$2&lt;&gt;"Ready",A$2,IF(ISNUMBER(B326),IF((B326+C326)*(1+Scenario!$B$12/12)-D326&lt;0,"INSUFFICIENT FUNDS",(B326+C326)*(1+Scenario!$B$12/12)-D326),"INSUFFICIENT FUNDS")))</f>
        <v/>
      </c>
      <c r="F326" s="6" t="str">
        <f>IF(A326&gt;Scenario!$B$11,"",IF(A$2&lt;&gt;"Ready",A$2,IF(ISNUMBER(E326),F325+D326,"INSUFFICIENT FUNDS")))</f>
        <v/>
      </c>
      <c r="G326" t="str">
        <f>IF(A326&gt;Scenario!$B$11,"",IF(A$2&lt;&gt;"Ready",A$2,IF(ISNUMBER(E326),"OK","INSUFFICIENT FUNDS")))</f>
        <v/>
      </c>
      <c r="H326">
        <v>322</v>
      </c>
      <c r="I326" s="6" t="str">
        <f>IF(H326&gt;Scenario!$B$11,"",IF(H$2&lt;&gt;"Ready",H$2,IF(N325="OK",L325,"INSUFFICIENT FUNDS")))</f>
        <v/>
      </c>
      <c r="J326" s="6" t="str">
        <f>IF(H326&gt;Scenario!$B$11,"",IF(H$2&lt;&gt;"Ready",H$2,IF(ISNUMBER(I326),IF(AND(H326&gt;=Scenario!$B$10,MOD(H326-Scenario!$B$10,Scenario!$B$18)=0),Scenario!$B$8,0),"INSUFFICIENT FUNDS")))</f>
        <v/>
      </c>
      <c r="K326" s="6" t="str">
        <f>IF(H326&gt;Scenario!$B$11,"",IF(H$2&lt;&gt;"Ready",H$2,IF(ISNUMBER(I326),(I326+J326)*(N('Option A'!$E$14)+N('Option A'!$E$15)+IF(Scenario!$B$13="Gross",N('Option A'!$E$16),0))/12+((0+0)/12+IF(AND(H326&gt;=Scenario!$B$10,MOD(H326-Scenario!$B$10,Scenario!$B$18)=0),N('Option A'!$E$17)*N('Option A'!$E$18)+N('Option A'!$E$20),0)+IF(H326=1,N('Option A'!$E$17)*N('Option A'!$E$19)+N('Option A'!$E$21),0)+IF(H326=Scenario!$B$11,N('Option A'!$E$22),0)),"INSUFFICIENT FUNDS")))</f>
        <v/>
      </c>
      <c r="L326" s="6" t="str">
        <f>IF(H326&gt;Scenario!$B$11,"",IF(H$2&lt;&gt;"Ready",H$2,IF(ISNUMBER(I326),IF((I326+J326)*(1+Scenario!$B$12/12)-K326&lt;0,"INSUFFICIENT FUNDS",(I326+J326)*(1+Scenario!$B$12/12)-K326),"INSUFFICIENT FUNDS")))</f>
        <v/>
      </c>
      <c r="M326" s="6" t="str">
        <f>IF(H326&gt;Scenario!$B$11,"",IF(H$2&lt;&gt;"Ready",H$2,IF(ISNUMBER(L326),M325+K326,"INSUFFICIENT FUNDS")))</f>
        <v/>
      </c>
      <c r="N326" t="str">
        <f>IF(H326&gt;Scenario!$B$11,"",IF(H$2&lt;&gt;"Ready",H$2,IF(ISNUMBER(L326),"OK","INSUFFICIENT FUNDS")))</f>
        <v/>
      </c>
      <c r="O326">
        <v>322</v>
      </c>
      <c r="P326" s="6" t="str">
        <f>IF(O326&gt;Scenario!$B$11,"",IF(O$2&lt;&gt;"Ready",O$2,IF(U325="OK",S325,"INSUFFICIENT FUNDS")))</f>
        <v/>
      </c>
      <c r="Q326" s="6" t="str">
        <f>IF(O326&gt;Scenario!$B$11,"",IF(O$2&lt;&gt;"Ready",O$2,IF(ISNUMBER(P326),IF(AND(O326&gt;=Scenario!$B$10,MOD(O326-Scenario!$B$10,Scenario!$B$18)=0),Scenario!$B$8,0),"INSUFFICIENT FUNDS")))</f>
        <v/>
      </c>
      <c r="R326" s="6" t="str">
        <f>IF(O326&gt;Scenario!$B$11,"",IF(O$2&lt;&gt;"Ready",O$2,IF(ISNUMBER(P326),(P326+Q326)*(0+N('Option A'!$E$15)+IF(Scenario!$B$13="Gross",N('Option A'!$E$16),0))/12+((N('Option A'!$E$12)+N('Option A'!$E$13))/12+IF(AND(O326&gt;=Scenario!$B$10,MOD(O326-Scenario!$B$10,Scenario!$B$18)=0),N('Option A'!$E$17)*N('Option A'!$E$18)+N('Option A'!$E$20),0)+IF(O326=1,N('Option A'!$E$17)*N('Option A'!$E$19)+N('Option A'!$E$21),0)+IF(O326=Scenario!$B$11,N('Option A'!$E$22),0)),"INSUFFICIENT FUNDS")))</f>
        <v/>
      </c>
      <c r="S326" s="6" t="str">
        <f>IF(O326&gt;Scenario!$B$11,"",IF(O$2&lt;&gt;"Ready",O$2,IF(ISNUMBER(P326),IF((P326+Q326)*(1+Scenario!$B$12/12)-R326&lt;0,"INSUFFICIENT FUNDS",(P326+Q326)*(1+Scenario!$B$12/12)-R326),"INSUFFICIENT FUNDS")))</f>
        <v/>
      </c>
      <c r="T326" s="6" t="str">
        <f>IF(O326&gt;Scenario!$B$11,"",IF(O$2&lt;&gt;"Ready",O$2,IF(ISNUMBER(S326),T325+R326,"INSUFFICIENT FUNDS")))</f>
        <v/>
      </c>
      <c r="U326" t="str">
        <f>IF(O326&gt;Scenario!$B$11,"",IF(O$2&lt;&gt;"Ready",O$2,IF(ISNUMBER(S326),"OK","INSUFFICIENT FUNDS")))</f>
        <v/>
      </c>
      <c r="V326">
        <v>322</v>
      </c>
      <c r="W326" s="6" t="str">
        <f>IF(V326&gt;Scenario!$B$11,"",IF(V$2&lt;&gt;"Ready",V$2,IF(AB325="OK",Z325,"INSUFFICIENT FUNDS")))</f>
        <v/>
      </c>
      <c r="X326" s="6" t="str">
        <f>IF(V326&gt;Scenario!$B$11,"",IF(V$2&lt;&gt;"Ready",V$2,IF(ISNUMBER(W326),IF(AND(V326&gt;=Scenario!$B$10,MOD(V326-Scenario!$B$10,Scenario!$B$18)=0),Scenario!$B$8,0),"INSUFFICIENT FUNDS")))</f>
        <v/>
      </c>
      <c r="Y326" s="6" t="str">
        <f>IF(V326&gt;Scenario!$B$11,"",IF(V$2&lt;&gt;"Ready",V$2,IF(ISNUMBER(W326),(W326+X326)*(N('Option A'!$E$14)+N('Option A'!$E$15)+IF(Scenario!$B$13="Gross",N('Option A'!$E$16),0))/12+((N('Option A'!$E$12)+N('Option A'!$E$13))/12+IF(AND(V326&gt;=Scenario!$B$10,MOD(V326-Scenario!$B$10,Scenario!$B$18)=0),0*0+0,0)+IF(V326=1,0*0+0,0)+IF(V326=Scenario!$B$11,0,0)),"INSUFFICIENT FUNDS")))</f>
        <v/>
      </c>
      <c r="Z326" s="6" t="str">
        <f>IF(V326&gt;Scenario!$B$11,"",IF(V$2&lt;&gt;"Ready",V$2,IF(ISNUMBER(W326),IF((W326+X326)*(1+Scenario!$B$12/12)-Y326&lt;0,"INSUFFICIENT FUNDS",(W326+X326)*(1+Scenario!$B$12/12)-Y326),"INSUFFICIENT FUNDS")))</f>
        <v/>
      </c>
      <c r="AA326" s="6" t="str">
        <f>IF(V326&gt;Scenario!$B$11,"",IF(V$2&lt;&gt;"Ready",V$2,IF(ISNUMBER(Z326),AA325+Y326,"INSUFFICIENT FUNDS")))</f>
        <v/>
      </c>
      <c r="AB326" t="str">
        <f>IF(V326&gt;Scenario!$B$11,"",IF(V$2&lt;&gt;"Ready",V$2,IF(ISNUMBER(Z326),"OK","INSUFFICIENT FUNDS")))</f>
        <v/>
      </c>
      <c r="AC326">
        <v>322</v>
      </c>
      <c r="AD326" s="6" t="str">
        <f>IF(AC326&gt;Scenario!$B$11,"",IF(AC$2&lt;&gt;"Ready",AC$2,IF(AI325="OK",AG325,"INSUFFICIENT FUNDS")))</f>
        <v/>
      </c>
      <c r="AE326" s="6" t="str">
        <f>IF(AC326&gt;Scenario!$B$11,"",IF(AC$2&lt;&gt;"Ready",AC$2,IF(ISNUMBER(AD326),IF(AND(AC326&gt;=Scenario!$B$10,MOD(AC326-Scenario!$B$10,Scenario!$B$18)=0),Scenario!$B$8,0),"INSUFFICIENT FUNDS")))</f>
        <v/>
      </c>
      <c r="AF326" s="6" t="str">
        <f>IF(AC326&gt;Scenario!$B$11,"",IF(AC$2&lt;&gt;"Ready",AC$2,IF(ISNUMBER(AD326),(AD326+AE326)*(N('Option A'!$E$14)+N('Option A'!$E$15)+IF(Scenario!$B$13="Gross",0,0))/12+((N('Option A'!$E$12)+N('Option A'!$E$13))/12+IF(AND(AC326&gt;=Scenario!$B$10,MOD(AC326-Scenario!$B$10,Scenario!$B$18)=0),N('Option A'!$E$17)*N('Option A'!$E$18)+N('Option A'!$E$20),0)+IF(AC326=1,N('Option A'!$E$17)*N('Option A'!$E$19)+N('Option A'!$E$21),0)+IF(AC326=Scenario!$B$11,N('Option A'!$E$22),0)),"INSUFFICIENT FUNDS")))</f>
        <v/>
      </c>
      <c r="AG326" s="6" t="str">
        <f>IF(AC326&gt;Scenario!$B$11,"",IF(AC$2&lt;&gt;"Ready",AC$2,IF(ISNUMBER(AD326),IF((AD326+AE326)*(1+Scenario!$B$12/12)-AF326&lt;0,"INSUFFICIENT FUNDS",(AD326+AE326)*(1+Scenario!$B$12/12)-AF326),"INSUFFICIENT FUNDS")))</f>
        <v/>
      </c>
      <c r="AH326" s="6" t="str">
        <f>IF(AC326&gt;Scenario!$B$11,"",IF(AC$2&lt;&gt;"Ready",AC$2,IF(ISNUMBER(AG326),AH325+AF326,"INSUFFICIENT FUNDS")))</f>
        <v/>
      </c>
      <c r="AI326" t="str">
        <f>IF(AC326&gt;Scenario!$B$11,"",IF(AC$2&lt;&gt;"Ready",AC$2,IF(ISNUMBER(AG326),"OK","INSUFFICIENT FUNDS")))</f>
        <v/>
      </c>
      <c r="AJ326">
        <v>322</v>
      </c>
      <c r="AK326" s="6" t="str">
        <f>IF(AJ326&gt;Scenario!$B$11,"",IF(AJ$2&lt;&gt;"Ready",AJ$2,IF(AP325="OK",AN325,"INSUFFICIENT FUNDS")))</f>
        <v/>
      </c>
      <c r="AL326" s="6" t="str">
        <f>IF(AJ326&gt;Scenario!$B$11,"",IF(AJ$2&lt;&gt;"Ready",AJ$2,IF(ISNUMBER(AK326),IF(AND(AJ326&gt;=Scenario!$B$10,MOD(AJ326-Scenario!$B$10,Scenario!$B$18)=0),Scenario!$B$8,0),"INSUFFICIENT FUNDS")))</f>
        <v/>
      </c>
      <c r="AM326" s="6" t="str">
        <f>IF(AJ326&gt;Scenario!$B$11,"",IF(AJ$2&lt;&gt;"Ready",AJ$2,IF(ISNUMBER(AK326),(AK326+AL326)*(0+0+IF(Scenario!$B$13="Gross",0,0))/12+((0+0)/12+IF(AND(AJ326&gt;=Scenario!$B$10,MOD(AJ326-Scenario!$B$10,Scenario!$B$18)=0),0*0+0,0)+IF(AJ326=1,0*0+0,0)+IF(AJ326=Scenario!$B$11,0,0)),"INSUFFICIENT FUNDS")))</f>
        <v/>
      </c>
      <c r="AN326" s="6" t="str">
        <f>IF(AJ326&gt;Scenario!$B$11,"",IF(AJ$2&lt;&gt;"Ready",AJ$2,IF(ISNUMBER(AK326),IF((AK326+AL326)*(1+Scenario!$B$12/12)-AM326&lt;0,"INSUFFICIENT FUNDS",(AK326+AL326)*(1+Scenario!$B$12/12)-AM326),"INSUFFICIENT FUNDS")))</f>
        <v/>
      </c>
      <c r="AO326" s="6" t="str">
        <f>IF(AJ326&gt;Scenario!$B$11,"",IF(AJ$2&lt;&gt;"Ready",AJ$2,IF(ISNUMBER(AN326),AO325+AM326,"INSUFFICIENT FUNDS")))</f>
        <v/>
      </c>
      <c r="AP326" t="str">
        <f>IF(AJ326&gt;Scenario!$B$11,"",IF(AJ$2&lt;&gt;"Ready",AJ$2,IF(ISNUMBER(AN326),"OK","INSUFFICIENT FUNDS")))</f>
        <v/>
      </c>
    </row>
    <row r="327" spans="1:42" ht="32.1" customHeight="1" x14ac:dyDescent="0.2">
      <c r="A327">
        <v>323</v>
      </c>
      <c r="B327" s="6" t="str">
        <f>IF(A327&gt;Scenario!$B$11,"",IF(A$2&lt;&gt;"Ready",A$2,IF(G326="OK",E326,"INSUFFICIENT FUNDS")))</f>
        <v/>
      </c>
      <c r="C327" s="6" t="str">
        <f>IF(A327&gt;Scenario!$B$11,"",IF(A$2&lt;&gt;"Ready",A$2,IF(ISNUMBER(B327),IF(AND(A327&gt;=Scenario!$B$10,MOD(A327-Scenario!$B$10,Scenario!$B$18)=0),Scenario!$B$8,0),"INSUFFICIENT FUNDS")))</f>
        <v/>
      </c>
      <c r="D327" s="6" t="str">
        <f>IF(A327&gt;Scenario!$B$11,"",IF(A$2&lt;&gt;"Ready",A$2,IF(ISNUMBER(B327),(B327+C327)*(N('Option A'!$E$14)+N('Option A'!$E$15)+IF(Scenario!$B$13="Gross",N('Option A'!$E$16),0))/12+((N('Option A'!$E$12)+N('Option A'!$E$13))/12+IF(AND(A327&gt;=Scenario!$B$10,MOD(A327-Scenario!$B$10,Scenario!$B$18)=0),N('Option A'!$E$17)*N('Option A'!$E$18)+N('Option A'!$E$20),0)+IF(A327=1,N('Option A'!$E$17)*N('Option A'!$E$19)+N('Option A'!$E$21),0)+IF(A327=Scenario!$B$11,N('Option A'!$E$22),0)),"INSUFFICIENT FUNDS")))</f>
        <v/>
      </c>
      <c r="E327" s="6" t="str">
        <f>IF(A327&gt;Scenario!$B$11,"",IF(A$2&lt;&gt;"Ready",A$2,IF(ISNUMBER(B327),IF((B327+C327)*(1+Scenario!$B$12/12)-D327&lt;0,"INSUFFICIENT FUNDS",(B327+C327)*(1+Scenario!$B$12/12)-D327),"INSUFFICIENT FUNDS")))</f>
        <v/>
      </c>
      <c r="F327" s="6" t="str">
        <f>IF(A327&gt;Scenario!$B$11,"",IF(A$2&lt;&gt;"Ready",A$2,IF(ISNUMBER(E327),F326+D327,"INSUFFICIENT FUNDS")))</f>
        <v/>
      </c>
      <c r="G327" t="str">
        <f>IF(A327&gt;Scenario!$B$11,"",IF(A$2&lt;&gt;"Ready",A$2,IF(ISNUMBER(E327),"OK","INSUFFICIENT FUNDS")))</f>
        <v/>
      </c>
      <c r="H327">
        <v>323</v>
      </c>
      <c r="I327" s="6" t="str">
        <f>IF(H327&gt;Scenario!$B$11,"",IF(H$2&lt;&gt;"Ready",H$2,IF(N326="OK",L326,"INSUFFICIENT FUNDS")))</f>
        <v/>
      </c>
      <c r="J327" s="6" t="str">
        <f>IF(H327&gt;Scenario!$B$11,"",IF(H$2&lt;&gt;"Ready",H$2,IF(ISNUMBER(I327),IF(AND(H327&gt;=Scenario!$B$10,MOD(H327-Scenario!$B$10,Scenario!$B$18)=0),Scenario!$B$8,0),"INSUFFICIENT FUNDS")))</f>
        <v/>
      </c>
      <c r="K327" s="6" t="str">
        <f>IF(H327&gt;Scenario!$B$11,"",IF(H$2&lt;&gt;"Ready",H$2,IF(ISNUMBER(I327),(I327+J327)*(N('Option A'!$E$14)+N('Option A'!$E$15)+IF(Scenario!$B$13="Gross",N('Option A'!$E$16),0))/12+((0+0)/12+IF(AND(H327&gt;=Scenario!$B$10,MOD(H327-Scenario!$B$10,Scenario!$B$18)=0),N('Option A'!$E$17)*N('Option A'!$E$18)+N('Option A'!$E$20),0)+IF(H327=1,N('Option A'!$E$17)*N('Option A'!$E$19)+N('Option A'!$E$21),0)+IF(H327=Scenario!$B$11,N('Option A'!$E$22),0)),"INSUFFICIENT FUNDS")))</f>
        <v/>
      </c>
      <c r="L327" s="6" t="str">
        <f>IF(H327&gt;Scenario!$B$11,"",IF(H$2&lt;&gt;"Ready",H$2,IF(ISNUMBER(I327),IF((I327+J327)*(1+Scenario!$B$12/12)-K327&lt;0,"INSUFFICIENT FUNDS",(I327+J327)*(1+Scenario!$B$12/12)-K327),"INSUFFICIENT FUNDS")))</f>
        <v/>
      </c>
      <c r="M327" s="6" t="str">
        <f>IF(H327&gt;Scenario!$B$11,"",IF(H$2&lt;&gt;"Ready",H$2,IF(ISNUMBER(L327),M326+K327,"INSUFFICIENT FUNDS")))</f>
        <v/>
      </c>
      <c r="N327" t="str">
        <f>IF(H327&gt;Scenario!$B$11,"",IF(H$2&lt;&gt;"Ready",H$2,IF(ISNUMBER(L327),"OK","INSUFFICIENT FUNDS")))</f>
        <v/>
      </c>
      <c r="O327">
        <v>323</v>
      </c>
      <c r="P327" s="6" t="str">
        <f>IF(O327&gt;Scenario!$B$11,"",IF(O$2&lt;&gt;"Ready",O$2,IF(U326="OK",S326,"INSUFFICIENT FUNDS")))</f>
        <v/>
      </c>
      <c r="Q327" s="6" t="str">
        <f>IF(O327&gt;Scenario!$B$11,"",IF(O$2&lt;&gt;"Ready",O$2,IF(ISNUMBER(P327),IF(AND(O327&gt;=Scenario!$B$10,MOD(O327-Scenario!$B$10,Scenario!$B$18)=0),Scenario!$B$8,0),"INSUFFICIENT FUNDS")))</f>
        <v/>
      </c>
      <c r="R327" s="6" t="str">
        <f>IF(O327&gt;Scenario!$B$11,"",IF(O$2&lt;&gt;"Ready",O$2,IF(ISNUMBER(P327),(P327+Q327)*(0+N('Option A'!$E$15)+IF(Scenario!$B$13="Gross",N('Option A'!$E$16),0))/12+((N('Option A'!$E$12)+N('Option A'!$E$13))/12+IF(AND(O327&gt;=Scenario!$B$10,MOD(O327-Scenario!$B$10,Scenario!$B$18)=0),N('Option A'!$E$17)*N('Option A'!$E$18)+N('Option A'!$E$20),0)+IF(O327=1,N('Option A'!$E$17)*N('Option A'!$E$19)+N('Option A'!$E$21),0)+IF(O327=Scenario!$B$11,N('Option A'!$E$22),0)),"INSUFFICIENT FUNDS")))</f>
        <v/>
      </c>
      <c r="S327" s="6" t="str">
        <f>IF(O327&gt;Scenario!$B$11,"",IF(O$2&lt;&gt;"Ready",O$2,IF(ISNUMBER(P327),IF((P327+Q327)*(1+Scenario!$B$12/12)-R327&lt;0,"INSUFFICIENT FUNDS",(P327+Q327)*(1+Scenario!$B$12/12)-R327),"INSUFFICIENT FUNDS")))</f>
        <v/>
      </c>
      <c r="T327" s="6" t="str">
        <f>IF(O327&gt;Scenario!$B$11,"",IF(O$2&lt;&gt;"Ready",O$2,IF(ISNUMBER(S327),T326+R327,"INSUFFICIENT FUNDS")))</f>
        <v/>
      </c>
      <c r="U327" t="str">
        <f>IF(O327&gt;Scenario!$B$11,"",IF(O$2&lt;&gt;"Ready",O$2,IF(ISNUMBER(S327),"OK","INSUFFICIENT FUNDS")))</f>
        <v/>
      </c>
      <c r="V327">
        <v>323</v>
      </c>
      <c r="W327" s="6" t="str">
        <f>IF(V327&gt;Scenario!$B$11,"",IF(V$2&lt;&gt;"Ready",V$2,IF(AB326="OK",Z326,"INSUFFICIENT FUNDS")))</f>
        <v/>
      </c>
      <c r="X327" s="6" t="str">
        <f>IF(V327&gt;Scenario!$B$11,"",IF(V$2&lt;&gt;"Ready",V$2,IF(ISNUMBER(W327),IF(AND(V327&gt;=Scenario!$B$10,MOD(V327-Scenario!$B$10,Scenario!$B$18)=0),Scenario!$B$8,0),"INSUFFICIENT FUNDS")))</f>
        <v/>
      </c>
      <c r="Y327" s="6" t="str">
        <f>IF(V327&gt;Scenario!$B$11,"",IF(V$2&lt;&gt;"Ready",V$2,IF(ISNUMBER(W327),(W327+X327)*(N('Option A'!$E$14)+N('Option A'!$E$15)+IF(Scenario!$B$13="Gross",N('Option A'!$E$16),0))/12+((N('Option A'!$E$12)+N('Option A'!$E$13))/12+IF(AND(V327&gt;=Scenario!$B$10,MOD(V327-Scenario!$B$10,Scenario!$B$18)=0),0*0+0,0)+IF(V327=1,0*0+0,0)+IF(V327=Scenario!$B$11,0,0)),"INSUFFICIENT FUNDS")))</f>
        <v/>
      </c>
      <c r="Z327" s="6" t="str">
        <f>IF(V327&gt;Scenario!$B$11,"",IF(V$2&lt;&gt;"Ready",V$2,IF(ISNUMBER(W327),IF((W327+X327)*(1+Scenario!$B$12/12)-Y327&lt;0,"INSUFFICIENT FUNDS",(W327+X327)*(1+Scenario!$B$12/12)-Y327),"INSUFFICIENT FUNDS")))</f>
        <v/>
      </c>
      <c r="AA327" s="6" t="str">
        <f>IF(V327&gt;Scenario!$B$11,"",IF(V$2&lt;&gt;"Ready",V$2,IF(ISNUMBER(Z327),AA326+Y327,"INSUFFICIENT FUNDS")))</f>
        <v/>
      </c>
      <c r="AB327" t="str">
        <f>IF(V327&gt;Scenario!$B$11,"",IF(V$2&lt;&gt;"Ready",V$2,IF(ISNUMBER(Z327),"OK","INSUFFICIENT FUNDS")))</f>
        <v/>
      </c>
      <c r="AC327">
        <v>323</v>
      </c>
      <c r="AD327" s="6" t="str">
        <f>IF(AC327&gt;Scenario!$B$11,"",IF(AC$2&lt;&gt;"Ready",AC$2,IF(AI326="OK",AG326,"INSUFFICIENT FUNDS")))</f>
        <v/>
      </c>
      <c r="AE327" s="6" t="str">
        <f>IF(AC327&gt;Scenario!$B$11,"",IF(AC$2&lt;&gt;"Ready",AC$2,IF(ISNUMBER(AD327),IF(AND(AC327&gt;=Scenario!$B$10,MOD(AC327-Scenario!$B$10,Scenario!$B$18)=0),Scenario!$B$8,0),"INSUFFICIENT FUNDS")))</f>
        <v/>
      </c>
      <c r="AF327" s="6" t="str">
        <f>IF(AC327&gt;Scenario!$B$11,"",IF(AC$2&lt;&gt;"Ready",AC$2,IF(ISNUMBER(AD327),(AD327+AE327)*(N('Option A'!$E$14)+N('Option A'!$E$15)+IF(Scenario!$B$13="Gross",0,0))/12+((N('Option A'!$E$12)+N('Option A'!$E$13))/12+IF(AND(AC327&gt;=Scenario!$B$10,MOD(AC327-Scenario!$B$10,Scenario!$B$18)=0),N('Option A'!$E$17)*N('Option A'!$E$18)+N('Option A'!$E$20),0)+IF(AC327=1,N('Option A'!$E$17)*N('Option A'!$E$19)+N('Option A'!$E$21),0)+IF(AC327=Scenario!$B$11,N('Option A'!$E$22),0)),"INSUFFICIENT FUNDS")))</f>
        <v/>
      </c>
      <c r="AG327" s="6" t="str">
        <f>IF(AC327&gt;Scenario!$B$11,"",IF(AC$2&lt;&gt;"Ready",AC$2,IF(ISNUMBER(AD327),IF((AD327+AE327)*(1+Scenario!$B$12/12)-AF327&lt;0,"INSUFFICIENT FUNDS",(AD327+AE327)*(1+Scenario!$B$12/12)-AF327),"INSUFFICIENT FUNDS")))</f>
        <v/>
      </c>
      <c r="AH327" s="6" t="str">
        <f>IF(AC327&gt;Scenario!$B$11,"",IF(AC$2&lt;&gt;"Ready",AC$2,IF(ISNUMBER(AG327),AH326+AF327,"INSUFFICIENT FUNDS")))</f>
        <v/>
      </c>
      <c r="AI327" t="str">
        <f>IF(AC327&gt;Scenario!$B$11,"",IF(AC$2&lt;&gt;"Ready",AC$2,IF(ISNUMBER(AG327),"OK","INSUFFICIENT FUNDS")))</f>
        <v/>
      </c>
      <c r="AJ327">
        <v>323</v>
      </c>
      <c r="AK327" s="6" t="str">
        <f>IF(AJ327&gt;Scenario!$B$11,"",IF(AJ$2&lt;&gt;"Ready",AJ$2,IF(AP326="OK",AN326,"INSUFFICIENT FUNDS")))</f>
        <v/>
      </c>
      <c r="AL327" s="6" t="str">
        <f>IF(AJ327&gt;Scenario!$B$11,"",IF(AJ$2&lt;&gt;"Ready",AJ$2,IF(ISNUMBER(AK327),IF(AND(AJ327&gt;=Scenario!$B$10,MOD(AJ327-Scenario!$B$10,Scenario!$B$18)=0),Scenario!$B$8,0),"INSUFFICIENT FUNDS")))</f>
        <v/>
      </c>
      <c r="AM327" s="6" t="str">
        <f>IF(AJ327&gt;Scenario!$B$11,"",IF(AJ$2&lt;&gt;"Ready",AJ$2,IF(ISNUMBER(AK327),(AK327+AL327)*(0+0+IF(Scenario!$B$13="Gross",0,0))/12+((0+0)/12+IF(AND(AJ327&gt;=Scenario!$B$10,MOD(AJ327-Scenario!$B$10,Scenario!$B$18)=0),0*0+0,0)+IF(AJ327=1,0*0+0,0)+IF(AJ327=Scenario!$B$11,0,0)),"INSUFFICIENT FUNDS")))</f>
        <v/>
      </c>
      <c r="AN327" s="6" t="str">
        <f>IF(AJ327&gt;Scenario!$B$11,"",IF(AJ$2&lt;&gt;"Ready",AJ$2,IF(ISNUMBER(AK327),IF((AK327+AL327)*(1+Scenario!$B$12/12)-AM327&lt;0,"INSUFFICIENT FUNDS",(AK327+AL327)*(1+Scenario!$B$12/12)-AM327),"INSUFFICIENT FUNDS")))</f>
        <v/>
      </c>
      <c r="AO327" s="6" t="str">
        <f>IF(AJ327&gt;Scenario!$B$11,"",IF(AJ$2&lt;&gt;"Ready",AJ$2,IF(ISNUMBER(AN327),AO326+AM327,"INSUFFICIENT FUNDS")))</f>
        <v/>
      </c>
      <c r="AP327" t="str">
        <f>IF(AJ327&gt;Scenario!$B$11,"",IF(AJ$2&lt;&gt;"Ready",AJ$2,IF(ISNUMBER(AN327),"OK","INSUFFICIENT FUNDS")))</f>
        <v/>
      </c>
    </row>
    <row r="328" spans="1:42" ht="32.1" customHeight="1" x14ac:dyDescent="0.2">
      <c r="A328">
        <v>324</v>
      </c>
      <c r="B328" s="6" t="str">
        <f>IF(A328&gt;Scenario!$B$11,"",IF(A$2&lt;&gt;"Ready",A$2,IF(G327="OK",E327,"INSUFFICIENT FUNDS")))</f>
        <v/>
      </c>
      <c r="C328" s="6" t="str">
        <f>IF(A328&gt;Scenario!$B$11,"",IF(A$2&lt;&gt;"Ready",A$2,IF(ISNUMBER(B328),IF(AND(A328&gt;=Scenario!$B$10,MOD(A328-Scenario!$B$10,Scenario!$B$18)=0),Scenario!$B$8,0),"INSUFFICIENT FUNDS")))</f>
        <v/>
      </c>
      <c r="D328" s="6" t="str">
        <f>IF(A328&gt;Scenario!$B$11,"",IF(A$2&lt;&gt;"Ready",A$2,IF(ISNUMBER(B328),(B328+C328)*(N('Option A'!$E$14)+N('Option A'!$E$15)+IF(Scenario!$B$13="Gross",N('Option A'!$E$16),0))/12+((N('Option A'!$E$12)+N('Option A'!$E$13))/12+IF(AND(A328&gt;=Scenario!$B$10,MOD(A328-Scenario!$B$10,Scenario!$B$18)=0),N('Option A'!$E$17)*N('Option A'!$E$18)+N('Option A'!$E$20),0)+IF(A328=1,N('Option A'!$E$17)*N('Option A'!$E$19)+N('Option A'!$E$21),0)+IF(A328=Scenario!$B$11,N('Option A'!$E$22),0)),"INSUFFICIENT FUNDS")))</f>
        <v/>
      </c>
      <c r="E328" s="6" t="str">
        <f>IF(A328&gt;Scenario!$B$11,"",IF(A$2&lt;&gt;"Ready",A$2,IF(ISNUMBER(B328),IF((B328+C328)*(1+Scenario!$B$12/12)-D328&lt;0,"INSUFFICIENT FUNDS",(B328+C328)*(1+Scenario!$B$12/12)-D328),"INSUFFICIENT FUNDS")))</f>
        <v/>
      </c>
      <c r="F328" s="6" t="str">
        <f>IF(A328&gt;Scenario!$B$11,"",IF(A$2&lt;&gt;"Ready",A$2,IF(ISNUMBER(E328),F327+D328,"INSUFFICIENT FUNDS")))</f>
        <v/>
      </c>
      <c r="G328" t="str">
        <f>IF(A328&gt;Scenario!$B$11,"",IF(A$2&lt;&gt;"Ready",A$2,IF(ISNUMBER(E328),"OK","INSUFFICIENT FUNDS")))</f>
        <v/>
      </c>
      <c r="H328">
        <v>324</v>
      </c>
      <c r="I328" s="6" t="str">
        <f>IF(H328&gt;Scenario!$B$11,"",IF(H$2&lt;&gt;"Ready",H$2,IF(N327="OK",L327,"INSUFFICIENT FUNDS")))</f>
        <v/>
      </c>
      <c r="J328" s="6" t="str">
        <f>IF(H328&gt;Scenario!$B$11,"",IF(H$2&lt;&gt;"Ready",H$2,IF(ISNUMBER(I328),IF(AND(H328&gt;=Scenario!$B$10,MOD(H328-Scenario!$B$10,Scenario!$B$18)=0),Scenario!$B$8,0),"INSUFFICIENT FUNDS")))</f>
        <v/>
      </c>
      <c r="K328" s="6" t="str">
        <f>IF(H328&gt;Scenario!$B$11,"",IF(H$2&lt;&gt;"Ready",H$2,IF(ISNUMBER(I328),(I328+J328)*(N('Option A'!$E$14)+N('Option A'!$E$15)+IF(Scenario!$B$13="Gross",N('Option A'!$E$16),0))/12+((0+0)/12+IF(AND(H328&gt;=Scenario!$B$10,MOD(H328-Scenario!$B$10,Scenario!$B$18)=0),N('Option A'!$E$17)*N('Option A'!$E$18)+N('Option A'!$E$20),0)+IF(H328=1,N('Option A'!$E$17)*N('Option A'!$E$19)+N('Option A'!$E$21),0)+IF(H328=Scenario!$B$11,N('Option A'!$E$22),0)),"INSUFFICIENT FUNDS")))</f>
        <v/>
      </c>
      <c r="L328" s="6" t="str">
        <f>IF(H328&gt;Scenario!$B$11,"",IF(H$2&lt;&gt;"Ready",H$2,IF(ISNUMBER(I328),IF((I328+J328)*(1+Scenario!$B$12/12)-K328&lt;0,"INSUFFICIENT FUNDS",(I328+J328)*(1+Scenario!$B$12/12)-K328),"INSUFFICIENT FUNDS")))</f>
        <v/>
      </c>
      <c r="M328" s="6" t="str">
        <f>IF(H328&gt;Scenario!$B$11,"",IF(H$2&lt;&gt;"Ready",H$2,IF(ISNUMBER(L328),M327+K328,"INSUFFICIENT FUNDS")))</f>
        <v/>
      </c>
      <c r="N328" t="str">
        <f>IF(H328&gt;Scenario!$B$11,"",IF(H$2&lt;&gt;"Ready",H$2,IF(ISNUMBER(L328),"OK","INSUFFICIENT FUNDS")))</f>
        <v/>
      </c>
      <c r="O328">
        <v>324</v>
      </c>
      <c r="P328" s="6" t="str">
        <f>IF(O328&gt;Scenario!$B$11,"",IF(O$2&lt;&gt;"Ready",O$2,IF(U327="OK",S327,"INSUFFICIENT FUNDS")))</f>
        <v/>
      </c>
      <c r="Q328" s="6" t="str">
        <f>IF(O328&gt;Scenario!$B$11,"",IF(O$2&lt;&gt;"Ready",O$2,IF(ISNUMBER(P328),IF(AND(O328&gt;=Scenario!$B$10,MOD(O328-Scenario!$B$10,Scenario!$B$18)=0),Scenario!$B$8,0),"INSUFFICIENT FUNDS")))</f>
        <v/>
      </c>
      <c r="R328" s="6" t="str">
        <f>IF(O328&gt;Scenario!$B$11,"",IF(O$2&lt;&gt;"Ready",O$2,IF(ISNUMBER(P328),(P328+Q328)*(0+N('Option A'!$E$15)+IF(Scenario!$B$13="Gross",N('Option A'!$E$16),0))/12+((N('Option A'!$E$12)+N('Option A'!$E$13))/12+IF(AND(O328&gt;=Scenario!$B$10,MOD(O328-Scenario!$B$10,Scenario!$B$18)=0),N('Option A'!$E$17)*N('Option A'!$E$18)+N('Option A'!$E$20),0)+IF(O328=1,N('Option A'!$E$17)*N('Option A'!$E$19)+N('Option A'!$E$21),0)+IF(O328=Scenario!$B$11,N('Option A'!$E$22),0)),"INSUFFICIENT FUNDS")))</f>
        <v/>
      </c>
      <c r="S328" s="6" t="str">
        <f>IF(O328&gt;Scenario!$B$11,"",IF(O$2&lt;&gt;"Ready",O$2,IF(ISNUMBER(P328),IF((P328+Q328)*(1+Scenario!$B$12/12)-R328&lt;0,"INSUFFICIENT FUNDS",(P328+Q328)*(1+Scenario!$B$12/12)-R328),"INSUFFICIENT FUNDS")))</f>
        <v/>
      </c>
      <c r="T328" s="6" t="str">
        <f>IF(O328&gt;Scenario!$B$11,"",IF(O$2&lt;&gt;"Ready",O$2,IF(ISNUMBER(S328),T327+R328,"INSUFFICIENT FUNDS")))</f>
        <v/>
      </c>
      <c r="U328" t="str">
        <f>IF(O328&gt;Scenario!$B$11,"",IF(O$2&lt;&gt;"Ready",O$2,IF(ISNUMBER(S328),"OK","INSUFFICIENT FUNDS")))</f>
        <v/>
      </c>
      <c r="V328">
        <v>324</v>
      </c>
      <c r="W328" s="6" t="str">
        <f>IF(V328&gt;Scenario!$B$11,"",IF(V$2&lt;&gt;"Ready",V$2,IF(AB327="OK",Z327,"INSUFFICIENT FUNDS")))</f>
        <v/>
      </c>
      <c r="X328" s="6" t="str">
        <f>IF(V328&gt;Scenario!$B$11,"",IF(V$2&lt;&gt;"Ready",V$2,IF(ISNUMBER(W328),IF(AND(V328&gt;=Scenario!$B$10,MOD(V328-Scenario!$B$10,Scenario!$B$18)=0),Scenario!$B$8,0),"INSUFFICIENT FUNDS")))</f>
        <v/>
      </c>
      <c r="Y328" s="6" t="str">
        <f>IF(V328&gt;Scenario!$B$11,"",IF(V$2&lt;&gt;"Ready",V$2,IF(ISNUMBER(W328),(W328+X328)*(N('Option A'!$E$14)+N('Option A'!$E$15)+IF(Scenario!$B$13="Gross",N('Option A'!$E$16),0))/12+((N('Option A'!$E$12)+N('Option A'!$E$13))/12+IF(AND(V328&gt;=Scenario!$B$10,MOD(V328-Scenario!$B$10,Scenario!$B$18)=0),0*0+0,0)+IF(V328=1,0*0+0,0)+IF(V328=Scenario!$B$11,0,0)),"INSUFFICIENT FUNDS")))</f>
        <v/>
      </c>
      <c r="Z328" s="6" t="str">
        <f>IF(V328&gt;Scenario!$B$11,"",IF(V$2&lt;&gt;"Ready",V$2,IF(ISNUMBER(W328),IF((W328+X328)*(1+Scenario!$B$12/12)-Y328&lt;0,"INSUFFICIENT FUNDS",(W328+X328)*(1+Scenario!$B$12/12)-Y328),"INSUFFICIENT FUNDS")))</f>
        <v/>
      </c>
      <c r="AA328" s="6" t="str">
        <f>IF(V328&gt;Scenario!$B$11,"",IF(V$2&lt;&gt;"Ready",V$2,IF(ISNUMBER(Z328),AA327+Y328,"INSUFFICIENT FUNDS")))</f>
        <v/>
      </c>
      <c r="AB328" t="str">
        <f>IF(V328&gt;Scenario!$B$11,"",IF(V$2&lt;&gt;"Ready",V$2,IF(ISNUMBER(Z328),"OK","INSUFFICIENT FUNDS")))</f>
        <v/>
      </c>
      <c r="AC328">
        <v>324</v>
      </c>
      <c r="AD328" s="6" t="str">
        <f>IF(AC328&gt;Scenario!$B$11,"",IF(AC$2&lt;&gt;"Ready",AC$2,IF(AI327="OK",AG327,"INSUFFICIENT FUNDS")))</f>
        <v/>
      </c>
      <c r="AE328" s="6" t="str">
        <f>IF(AC328&gt;Scenario!$B$11,"",IF(AC$2&lt;&gt;"Ready",AC$2,IF(ISNUMBER(AD328),IF(AND(AC328&gt;=Scenario!$B$10,MOD(AC328-Scenario!$B$10,Scenario!$B$18)=0),Scenario!$B$8,0),"INSUFFICIENT FUNDS")))</f>
        <v/>
      </c>
      <c r="AF328" s="6" t="str">
        <f>IF(AC328&gt;Scenario!$B$11,"",IF(AC$2&lt;&gt;"Ready",AC$2,IF(ISNUMBER(AD328),(AD328+AE328)*(N('Option A'!$E$14)+N('Option A'!$E$15)+IF(Scenario!$B$13="Gross",0,0))/12+((N('Option A'!$E$12)+N('Option A'!$E$13))/12+IF(AND(AC328&gt;=Scenario!$B$10,MOD(AC328-Scenario!$B$10,Scenario!$B$18)=0),N('Option A'!$E$17)*N('Option A'!$E$18)+N('Option A'!$E$20),0)+IF(AC328=1,N('Option A'!$E$17)*N('Option A'!$E$19)+N('Option A'!$E$21),0)+IF(AC328=Scenario!$B$11,N('Option A'!$E$22),0)),"INSUFFICIENT FUNDS")))</f>
        <v/>
      </c>
      <c r="AG328" s="6" t="str">
        <f>IF(AC328&gt;Scenario!$B$11,"",IF(AC$2&lt;&gt;"Ready",AC$2,IF(ISNUMBER(AD328),IF((AD328+AE328)*(1+Scenario!$B$12/12)-AF328&lt;0,"INSUFFICIENT FUNDS",(AD328+AE328)*(1+Scenario!$B$12/12)-AF328),"INSUFFICIENT FUNDS")))</f>
        <v/>
      </c>
      <c r="AH328" s="6" t="str">
        <f>IF(AC328&gt;Scenario!$B$11,"",IF(AC$2&lt;&gt;"Ready",AC$2,IF(ISNUMBER(AG328),AH327+AF328,"INSUFFICIENT FUNDS")))</f>
        <v/>
      </c>
      <c r="AI328" t="str">
        <f>IF(AC328&gt;Scenario!$B$11,"",IF(AC$2&lt;&gt;"Ready",AC$2,IF(ISNUMBER(AG328),"OK","INSUFFICIENT FUNDS")))</f>
        <v/>
      </c>
      <c r="AJ328">
        <v>324</v>
      </c>
      <c r="AK328" s="6" t="str">
        <f>IF(AJ328&gt;Scenario!$B$11,"",IF(AJ$2&lt;&gt;"Ready",AJ$2,IF(AP327="OK",AN327,"INSUFFICIENT FUNDS")))</f>
        <v/>
      </c>
      <c r="AL328" s="6" t="str">
        <f>IF(AJ328&gt;Scenario!$B$11,"",IF(AJ$2&lt;&gt;"Ready",AJ$2,IF(ISNUMBER(AK328),IF(AND(AJ328&gt;=Scenario!$B$10,MOD(AJ328-Scenario!$B$10,Scenario!$B$18)=0),Scenario!$B$8,0),"INSUFFICIENT FUNDS")))</f>
        <v/>
      </c>
      <c r="AM328" s="6" t="str">
        <f>IF(AJ328&gt;Scenario!$B$11,"",IF(AJ$2&lt;&gt;"Ready",AJ$2,IF(ISNUMBER(AK328),(AK328+AL328)*(0+0+IF(Scenario!$B$13="Gross",0,0))/12+((0+0)/12+IF(AND(AJ328&gt;=Scenario!$B$10,MOD(AJ328-Scenario!$B$10,Scenario!$B$18)=0),0*0+0,0)+IF(AJ328=1,0*0+0,0)+IF(AJ328=Scenario!$B$11,0,0)),"INSUFFICIENT FUNDS")))</f>
        <v/>
      </c>
      <c r="AN328" s="6" t="str">
        <f>IF(AJ328&gt;Scenario!$B$11,"",IF(AJ$2&lt;&gt;"Ready",AJ$2,IF(ISNUMBER(AK328),IF((AK328+AL328)*(1+Scenario!$B$12/12)-AM328&lt;0,"INSUFFICIENT FUNDS",(AK328+AL328)*(1+Scenario!$B$12/12)-AM328),"INSUFFICIENT FUNDS")))</f>
        <v/>
      </c>
      <c r="AO328" s="6" t="str">
        <f>IF(AJ328&gt;Scenario!$B$11,"",IF(AJ$2&lt;&gt;"Ready",AJ$2,IF(ISNUMBER(AN328),AO327+AM328,"INSUFFICIENT FUNDS")))</f>
        <v/>
      </c>
      <c r="AP328" t="str">
        <f>IF(AJ328&gt;Scenario!$B$11,"",IF(AJ$2&lt;&gt;"Ready",AJ$2,IF(ISNUMBER(AN328),"OK","INSUFFICIENT FUNDS")))</f>
        <v/>
      </c>
    </row>
    <row r="329" spans="1:42" ht="32.1" customHeight="1" x14ac:dyDescent="0.2">
      <c r="A329">
        <v>325</v>
      </c>
      <c r="B329" s="6" t="str">
        <f>IF(A329&gt;Scenario!$B$11,"",IF(A$2&lt;&gt;"Ready",A$2,IF(G328="OK",E328,"INSUFFICIENT FUNDS")))</f>
        <v/>
      </c>
      <c r="C329" s="6" t="str">
        <f>IF(A329&gt;Scenario!$B$11,"",IF(A$2&lt;&gt;"Ready",A$2,IF(ISNUMBER(B329),IF(AND(A329&gt;=Scenario!$B$10,MOD(A329-Scenario!$B$10,Scenario!$B$18)=0),Scenario!$B$8,0),"INSUFFICIENT FUNDS")))</f>
        <v/>
      </c>
      <c r="D329" s="6" t="str">
        <f>IF(A329&gt;Scenario!$B$11,"",IF(A$2&lt;&gt;"Ready",A$2,IF(ISNUMBER(B329),(B329+C329)*(N('Option A'!$E$14)+N('Option A'!$E$15)+IF(Scenario!$B$13="Gross",N('Option A'!$E$16),0))/12+((N('Option A'!$E$12)+N('Option A'!$E$13))/12+IF(AND(A329&gt;=Scenario!$B$10,MOD(A329-Scenario!$B$10,Scenario!$B$18)=0),N('Option A'!$E$17)*N('Option A'!$E$18)+N('Option A'!$E$20),0)+IF(A329=1,N('Option A'!$E$17)*N('Option A'!$E$19)+N('Option A'!$E$21),0)+IF(A329=Scenario!$B$11,N('Option A'!$E$22),0)),"INSUFFICIENT FUNDS")))</f>
        <v/>
      </c>
      <c r="E329" s="6" t="str">
        <f>IF(A329&gt;Scenario!$B$11,"",IF(A$2&lt;&gt;"Ready",A$2,IF(ISNUMBER(B329),IF((B329+C329)*(1+Scenario!$B$12/12)-D329&lt;0,"INSUFFICIENT FUNDS",(B329+C329)*(1+Scenario!$B$12/12)-D329),"INSUFFICIENT FUNDS")))</f>
        <v/>
      </c>
      <c r="F329" s="6" t="str">
        <f>IF(A329&gt;Scenario!$B$11,"",IF(A$2&lt;&gt;"Ready",A$2,IF(ISNUMBER(E329),F328+D329,"INSUFFICIENT FUNDS")))</f>
        <v/>
      </c>
      <c r="G329" t="str">
        <f>IF(A329&gt;Scenario!$B$11,"",IF(A$2&lt;&gt;"Ready",A$2,IF(ISNUMBER(E329),"OK","INSUFFICIENT FUNDS")))</f>
        <v/>
      </c>
      <c r="H329">
        <v>325</v>
      </c>
      <c r="I329" s="6" t="str">
        <f>IF(H329&gt;Scenario!$B$11,"",IF(H$2&lt;&gt;"Ready",H$2,IF(N328="OK",L328,"INSUFFICIENT FUNDS")))</f>
        <v/>
      </c>
      <c r="J329" s="6" t="str">
        <f>IF(H329&gt;Scenario!$B$11,"",IF(H$2&lt;&gt;"Ready",H$2,IF(ISNUMBER(I329),IF(AND(H329&gt;=Scenario!$B$10,MOD(H329-Scenario!$B$10,Scenario!$B$18)=0),Scenario!$B$8,0),"INSUFFICIENT FUNDS")))</f>
        <v/>
      </c>
      <c r="K329" s="6" t="str">
        <f>IF(H329&gt;Scenario!$B$11,"",IF(H$2&lt;&gt;"Ready",H$2,IF(ISNUMBER(I329),(I329+J329)*(N('Option A'!$E$14)+N('Option A'!$E$15)+IF(Scenario!$B$13="Gross",N('Option A'!$E$16),0))/12+((0+0)/12+IF(AND(H329&gt;=Scenario!$B$10,MOD(H329-Scenario!$B$10,Scenario!$B$18)=0),N('Option A'!$E$17)*N('Option A'!$E$18)+N('Option A'!$E$20),0)+IF(H329=1,N('Option A'!$E$17)*N('Option A'!$E$19)+N('Option A'!$E$21),0)+IF(H329=Scenario!$B$11,N('Option A'!$E$22),0)),"INSUFFICIENT FUNDS")))</f>
        <v/>
      </c>
      <c r="L329" s="6" t="str">
        <f>IF(H329&gt;Scenario!$B$11,"",IF(H$2&lt;&gt;"Ready",H$2,IF(ISNUMBER(I329),IF((I329+J329)*(1+Scenario!$B$12/12)-K329&lt;0,"INSUFFICIENT FUNDS",(I329+J329)*(1+Scenario!$B$12/12)-K329),"INSUFFICIENT FUNDS")))</f>
        <v/>
      </c>
      <c r="M329" s="6" t="str">
        <f>IF(H329&gt;Scenario!$B$11,"",IF(H$2&lt;&gt;"Ready",H$2,IF(ISNUMBER(L329),M328+K329,"INSUFFICIENT FUNDS")))</f>
        <v/>
      </c>
      <c r="N329" t="str">
        <f>IF(H329&gt;Scenario!$B$11,"",IF(H$2&lt;&gt;"Ready",H$2,IF(ISNUMBER(L329),"OK","INSUFFICIENT FUNDS")))</f>
        <v/>
      </c>
      <c r="O329">
        <v>325</v>
      </c>
      <c r="P329" s="6" t="str">
        <f>IF(O329&gt;Scenario!$B$11,"",IF(O$2&lt;&gt;"Ready",O$2,IF(U328="OK",S328,"INSUFFICIENT FUNDS")))</f>
        <v/>
      </c>
      <c r="Q329" s="6" t="str">
        <f>IF(O329&gt;Scenario!$B$11,"",IF(O$2&lt;&gt;"Ready",O$2,IF(ISNUMBER(P329),IF(AND(O329&gt;=Scenario!$B$10,MOD(O329-Scenario!$B$10,Scenario!$B$18)=0),Scenario!$B$8,0),"INSUFFICIENT FUNDS")))</f>
        <v/>
      </c>
      <c r="R329" s="6" t="str">
        <f>IF(O329&gt;Scenario!$B$11,"",IF(O$2&lt;&gt;"Ready",O$2,IF(ISNUMBER(P329),(P329+Q329)*(0+N('Option A'!$E$15)+IF(Scenario!$B$13="Gross",N('Option A'!$E$16),0))/12+((N('Option A'!$E$12)+N('Option A'!$E$13))/12+IF(AND(O329&gt;=Scenario!$B$10,MOD(O329-Scenario!$B$10,Scenario!$B$18)=0),N('Option A'!$E$17)*N('Option A'!$E$18)+N('Option A'!$E$20),0)+IF(O329=1,N('Option A'!$E$17)*N('Option A'!$E$19)+N('Option A'!$E$21),0)+IF(O329=Scenario!$B$11,N('Option A'!$E$22),0)),"INSUFFICIENT FUNDS")))</f>
        <v/>
      </c>
      <c r="S329" s="6" t="str">
        <f>IF(O329&gt;Scenario!$B$11,"",IF(O$2&lt;&gt;"Ready",O$2,IF(ISNUMBER(P329),IF((P329+Q329)*(1+Scenario!$B$12/12)-R329&lt;0,"INSUFFICIENT FUNDS",(P329+Q329)*(1+Scenario!$B$12/12)-R329),"INSUFFICIENT FUNDS")))</f>
        <v/>
      </c>
      <c r="T329" s="6" t="str">
        <f>IF(O329&gt;Scenario!$B$11,"",IF(O$2&lt;&gt;"Ready",O$2,IF(ISNUMBER(S329),T328+R329,"INSUFFICIENT FUNDS")))</f>
        <v/>
      </c>
      <c r="U329" t="str">
        <f>IF(O329&gt;Scenario!$B$11,"",IF(O$2&lt;&gt;"Ready",O$2,IF(ISNUMBER(S329),"OK","INSUFFICIENT FUNDS")))</f>
        <v/>
      </c>
      <c r="V329">
        <v>325</v>
      </c>
      <c r="W329" s="6" t="str">
        <f>IF(V329&gt;Scenario!$B$11,"",IF(V$2&lt;&gt;"Ready",V$2,IF(AB328="OK",Z328,"INSUFFICIENT FUNDS")))</f>
        <v/>
      </c>
      <c r="X329" s="6" t="str">
        <f>IF(V329&gt;Scenario!$B$11,"",IF(V$2&lt;&gt;"Ready",V$2,IF(ISNUMBER(W329),IF(AND(V329&gt;=Scenario!$B$10,MOD(V329-Scenario!$B$10,Scenario!$B$18)=0),Scenario!$B$8,0),"INSUFFICIENT FUNDS")))</f>
        <v/>
      </c>
      <c r="Y329" s="6" t="str">
        <f>IF(V329&gt;Scenario!$B$11,"",IF(V$2&lt;&gt;"Ready",V$2,IF(ISNUMBER(W329),(W329+X329)*(N('Option A'!$E$14)+N('Option A'!$E$15)+IF(Scenario!$B$13="Gross",N('Option A'!$E$16),0))/12+((N('Option A'!$E$12)+N('Option A'!$E$13))/12+IF(AND(V329&gt;=Scenario!$B$10,MOD(V329-Scenario!$B$10,Scenario!$B$18)=0),0*0+0,0)+IF(V329=1,0*0+0,0)+IF(V329=Scenario!$B$11,0,0)),"INSUFFICIENT FUNDS")))</f>
        <v/>
      </c>
      <c r="Z329" s="6" t="str">
        <f>IF(V329&gt;Scenario!$B$11,"",IF(V$2&lt;&gt;"Ready",V$2,IF(ISNUMBER(W329),IF((W329+X329)*(1+Scenario!$B$12/12)-Y329&lt;0,"INSUFFICIENT FUNDS",(W329+X329)*(1+Scenario!$B$12/12)-Y329),"INSUFFICIENT FUNDS")))</f>
        <v/>
      </c>
      <c r="AA329" s="6" t="str">
        <f>IF(V329&gt;Scenario!$B$11,"",IF(V$2&lt;&gt;"Ready",V$2,IF(ISNUMBER(Z329),AA328+Y329,"INSUFFICIENT FUNDS")))</f>
        <v/>
      </c>
      <c r="AB329" t="str">
        <f>IF(V329&gt;Scenario!$B$11,"",IF(V$2&lt;&gt;"Ready",V$2,IF(ISNUMBER(Z329),"OK","INSUFFICIENT FUNDS")))</f>
        <v/>
      </c>
      <c r="AC329">
        <v>325</v>
      </c>
      <c r="AD329" s="6" t="str">
        <f>IF(AC329&gt;Scenario!$B$11,"",IF(AC$2&lt;&gt;"Ready",AC$2,IF(AI328="OK",AG328,"INSUFFICIENT FUNDS")))</f>
        <v/>
      </c>
      <c r="AE329" s="6" t="str">
        <f>IF(AC329&gt;Scenario!$B$11,"",IF(AC$2&lt;&gt;"Ready",AC$2,IF(ISNUMBER(AD329),IF(AND(AC329&gt;=Scenario!$B$10,MOD(AC329-Scenario!$B$10,Scenario!$B$18)=0),Scenario!$B$8,0),"INSUFFICIENT FUNDS")))</f>
        <v/>
      </c>
      <c r="AF329" s="6" t="str">
        <f>IF(AC329&gt;Scenario!$B$11,"",IF(AC$2&lt;&gt;"Ready",AC$2,IF(ISNUMBER(AD329),(AD329+AE329)*(N('Option A'!$E$14)+N('Option A'!$E$15)+IF(Scenario!$B$13="Gross",0,0))/12+((N('Option A'!$E$12)+N('Option A'!$E$13))/12+IF(AND(AC329&gt;=Scenario!$B$10,MOD(AC329-Scenario!$B$10,Scenario!$B$18)=0),N('Option A'!$E$17)*N('Option A'!$E$18)+N('Option A'!$E$20),0)+IF(AC329=1,N('Option A'!$E$17)*N('Option A'!$E$19)+N('Option A'!$E$21),0)+IF(AC329=Scenario!$B$11,N('Option A'!$E$22),0)),"INSUFFICIENT FUNDS")))</f>
        <v/>
      </c>
      <c r="AG329" s="6" t="str">
        <f>IF(AC329&gt;Scenario!$B$11,"",IF(AC$2&lt;&gt;"Ready",AC$2,IF(ISNUMBER(AD329),IF((AD329+AE329)*(1+Scenario!$B$12/12)-AF329&lt;0,"INSUFFICIENT FUNDS",(AD329+AE329)*(1+Scenario!$B$12/12)-AF329),"INSUFFICIENT FUNDS")))</f>
        <v/>
      </c>
      <c r="AH329" s="6" t="str">
        <f>IF(AC329&gt;Scenario!$B$11,"",IF(AC$2&lt;&gt;"Ready",AC$2,IF(ISNUMBER(AG329),AH328+AF329,"INSUFFICIENT FUNDS")))</f>
        <v/>
      </c>
      <c r="AI329" t="str">
        <f>IF(AC329&gt;Scenario!$B$11,"",IF(AC$2&lt;&gt;"Ready",AC$2,IF(ISNUMBER(AG329),"OK","INSUFFICIENT FUNDS")))</f>
        <v/>
      </c>
      <c r="AJ329">
        <v>325</v>
      </c>
      <c r="AK329" s="6" t="str">
        <f>IF(AJ329&gt;Scenario!$B$11,"",IF(AJ$2&lt;&gt;"Ready",AJ$2,IF(AP328="OK",AN328,"INSUFFICIENT FUNDS")))</f>
        <v/>
      </c>
      <c r="AL329" s="6" t="str">
        <f>IF(AJ329&gt;Scenario!$B$11,"",IF(AJ$2&lt;&gt;"Ready",AJ$2,IF(ISNUMBER(AK329),IF(AND(AJ329&gt;=Scenario!$B$10,MOD(AJ329-Scenario!$B$10,Scenario!$B$18)=0),Scenario!$B$8,0),"INSUFFICIENT FUNDS")))</f>
        <v/>
      </c>
      <c r="AM329" s="6" t="str">
        <f>IF(AJ329&gt;Scenario!$B$11,"",IF(AJ$2&lt;&gt;"Ready",AJ$2,IF(ISNUMBER(AK329),(AK329+AL329)*(0+0+IF(Scenario!$B$13="Gross",0,0))/12+((0+0)/12+IF(AND(AJ329&gt;=Scenario!$B$10,MOD(AJ329-Scenario!$B$10,Scenario!$B$18)=0),0*0+0,0)+IF(AJ329=1,0*0+0,0)+IF(AJ329=Scenario!$B$11,0,0)),"INSUFFICIENT FUNDS")))</f>
        <v/>
      </c>
      <c r="AN329" s="6" t="str">
        <f>IF(AJ329&gt;Scenario!$B$11,"",IF(AJ$2&lt;&gt;"Ready",AJ$2,IF(ISNUMBER(AK329),IF((AK329+AL329)*(1+Scenario!$B$12/12)-AM329&lt;0,"INSUFFICIENT FUNDS",(AK329+AL329)*(1+Scenario!$B$12/12)-AM329),"INSUFFICIENT FUNDS")))</f>
        <v/>
      </c>
      <c r="AO329" s="6" t="str">
        <f>IF(AJ329&gt;Scenario!$B$11,"",IF(AJ$2&lt;&gt;"Ready",AJ$2,IF(ISNUMBER(AN329),AO328+AM329,"INSUFFICIENT FUNDS")))</f>
        <v/>
      </c>
      <c r="AP329" t="str">
        <f>IF(AJ329&gt;Scenario!$B$11,"",IF(AJ$2&lt;&gt;"Ready",AJ$2,IF(ISNUMBER(AN329),"OK","INSUFFICIENT FUNDS")))</f>
        <v/>
      </c>
    </row>
    <row r="330" spans="1:42" ht="32.1" customHeight="1" x14ac:dyDescent="0.2">
      <c r="A330">
        <v>326</v>
      </c>
      <c r="B330" s="6" t="str">
        <f>IF(A330&gt;Scenario!$B$11,"",IF(A$2&lt;&gt;"Ready",A$2,IF(G329="OK",E329,"INSUFFICIENT FUNDS")))</f>
        <v/>
      </c>
      <c r="C330" s="6" t="str">
        <f>IF(A330&gt;Scenario!$B$11,"",IF(A$2&lt;&gt;"Ready",A$2,IF(ISNUMBER(B330),IF(AND(A330&gt;=Scenario!$B$10,MOD(A330-Scenario!$B$10,Scenario!$B$18)=0),Scenario!$B$8,0),"INSUFFICIENT FUNDS")))</f>
        <v/>
      </c>
      <c r="D330" s="6" t="str">
        <f>IF(A330&gt;Scenario!$B$11,"",IF(A$2&lt;&gt;"Ready",A$2,IF(ISNUMBER(B330),(B330+C330)*(N('Option A'!$E$14)+N('Option A'!$E$15)+IF(Scenario!$B$13="Gross",N('Option A'!$E$16),0))/12+((N('Option A'!$E$12)+N('Option A'!$E$13))/12+IF(AND(A330&gt;=Scenario!$B$10,MOD(A330-Scenario!$B$10,Scenario!$B$18)=0),N('Option A'!$E$17)*N('Option A'!$E$18)+N('Option A'!$E$20),0)+IF(A330=1,N('Option A'!$E$17)*N('Option A'!$E$19)+N('Option A'!$E$21),0)+IF(A330=Scenario!$B$11,N('Option A'!$E$22),0)),"INSUFFICIENT FUNDS")))</f>
        <v/>
      </c>
      <c r="E330" s="6" t="str">
        <f>IF(A330&gt;Scenario!$B$11,"",IF(A$2&lt;&gt;"Ready",A$2,IF(ISNUMBER(B330),IF((B330+C330)*(1+Scenario!$B$12/12)-D330&lt;0,"INSUFFICIENT FUNDS",(B330+C330)*(1+Scenario!$B$12/12)-D330),"INSUFFICIENT FUNDS")))</f>
        <v/>
      </c>
      <c r="F330" s="6" t="str">
        <f>IF(A330&gt;Scenario!$B$11,"",IF(A$2&lt;&gt;"Ready",A$2,IF(ISNUMBER(E330),F329+D330,"INSUFFICIENT FUNDS")))</f>
        <v/>
      </c>
      <c r="G330" t="str">
        <f>IF(A330&gt;Scenario!$B$11,"",IF(A$2&lt;&gt;"Ready",A$2,IF(ISNUMBER(E330),"OK","INSUFFICIENT FUNDS")))</f>
        <v/>
      </c>
      <c r="H330">
        <v>326</v>
      </c>
      <c r="I330" s="6" t="str">
        <f>IF(H330&gt;Scenario!$B$11,"",IF(H$2&lt;&gt;"Ready",H$2,IF(N329="OK",L329,"INSUFFICIENT FUNDS")))</f>
        <v/>
      </c>
      <c r="J330" s="6" t="str">
        <f>IF(H330&gt;Scenario!$B$11,"",IF(H$2&lt;&gt;"Ready",H$2,IF(ISNUMBER(I330),IF(AND(H330&gt;=Scenario!$B$10,MOD(H330-Scenario!$B$10,Scenario!$B$18)=0),Scenario!$B$8,0),"INSUFFICIENT FUNDS")))</f>
        <v/>
      </c>
      <c r="K330" s="6" t="str">
        <f>IF(H330&gt;Scenario!$B$11,"",IF(H$2&lt;&gt;"Ready",H$2,IF(ISNUMBER(I330),(I330+J330)*(N('Option A'!$E$14)+N('Option A'!$E$15)+IF(Scenario!$B$13="Gross",N('Option A'!$E$16),0))/12+((0+0)/12+IF(AND(H330&gt;=Scenario!$B$10,MOD(H330-Scenario!$B$10,Scenario!$B$18)=0),N('Option A'!$E$17)*N('Option A'!$E$18)+N('Option A'!$E$20),0)+IF(H330=1,N('Option A'!$E$17)*N('Option A'!$E$19)+N('Option A'!$E$21),0)+IF(H330=Scenario!$B$11,N('Option A'!$E$22),0)),"INSUFFICIENT FUNDS")))</f>
        <v/>
      </c>
      <c r="L330" s="6" t="str">
        <f>IF(H330&gt;Scenario!$B$11,"",IF(H$2&lt;&gt;"Ready",H$2,IF(ISNUMBER(I330),IF((I330+J330)*(1+Scenario!$B$12/12)-K330&lt;0,"INSUFFICIENT FUNDS",(I330+J330)*(1+Scenario!$B$12/12)-K330),"INSUFFICIENT FUNDS")))</f>
        <v/>
      </c>
      <c r="M330" s="6" t="str">
        <f>IF(H330&gt;Scenario!$B$11,"",IF(H$2&lt;&gt;"Ready",H$2,IF(ISNUMBER(L330),M329+K330,"INSUFFICIENT FUNDS")))</f>
        <v/>
      </c>
      <c r="N330" t="str">
        <f>IF(H330&gt;Scenario!$B$11,"",IF(H$2&lt;&gt;"Ready",H$2,IF(ISNUMBER(L330),"OK","INSUFFICIENT FUNDS")))</f>
        <v/>
      </c>
      <c r="O330">
        <v>326</v>
      </c>
      <c r="P330" s="6" t="str">
        <f>IF(O330&gt;Scenario!$B$11,"",IF(O$2&lt;&gt;"Ready",O$2,IF(U329="OK",S329,"INSUFFICIENT FUNDS")))</f>
        <v/>
      </c>
      <c r="Q330" s="6" t="str">
        <f>IF(O330&gt;Scenario!$B$11,"",IF(O$2&lt;&gt;"Ready",O$2,IF(ISNUMBER(P330),IF(AND(O330&gt;=Scenario!$B$10,MOD(O330-Scenario!$B$10,Scenario!$B$18)=0),Scenario!$B$8,0),"INSUFFICIENT FUNDS")))</f>
        <v/>
      </c>
      <c r="R330" s="6" t="str">
        <f>IF(O330&gt;Scenario!$B$11,"",IF(O$2&lt;&gt;"Ready",O$2,IF(ISNUMBER(P330),(P330+Q330)*(0+N('Option A'!$E$15)+IF(Scenario!$B$13="Gross",N('Option A'!$E$16),0))/12+((N('Option A'!$E$12)+N('Option A'!$E$13))/12+IF(AND(O330&gt;=Scenario!$B$10,MOD(O330-Scenario!$B$10,Scenario!$B$18)=0),N('Option A'!$E$17)*N('Option A'!$E$18)+N('Option A'!$E$20),0)+IF(O330=1,N('Option A'!$E$17)*N('Option A'!$E$19)+N('Option A'!$E$21),0)+IF(O330=Scenario!$B$11,N('Option A'!$E$22),0)),"INSUFFICIENT FUNDS")))</f>
        <v/>
      </c>
      <c r="S330" s="6" t="str">
        <f>IF(O330&gt;Scenario!$B$11,"",IF(O$2&lt;&gt;"Ready",O$2,IF(ISNUMBER(P330),IF((P330+Q330)*(1+Scenario!$B$12/12)-R330&lt;0,"INSUFFICIENT FUNDS",(P330+Q330)*(1+Scenario!$B$12/12)-R330),"INSUFFICIENT FUNDS")))</f>
        <v/>
      </c>
      <c r="T330" s="6" t="str">
        <f>IF(O330&gt;Scenario!$B$11,"",IF(O$2&lt;&gt;"Ready",O$2,IF(ISNUMBER(S330),T329+R330,"INSUFFICIENT FUNDS")))</f>
        <v/>
      </c>
      <c r="U330" t="str">
        <f>IF(O330&gt;Scenario!$B$11,"",IF(O$2&lt;&gt;"Ready",O$2,IF(ISNUMBER(S330),"OK","INSUFFICIENT FUNDS")))</f>
        <v/>
      </c>
      <c r="V330">
        <v>326</v>
      </c>
      <c r="W330" s="6" t="str">
        <f>IF(V330&gt;Scenario!$B$11,"",IF(V$2&lt;&gt;"Ready",V$2,IF(AB329="OK",Z329,"INSUFFICIENT FUNDS")))</f>
        <v/>
      </c>
      <c r="X330" s="6" t="str">
        <f>IF(V330&gt;Scenario!$B$11,"",IF(V$2&lt;&gt;"Ready",V$2,IF(ISNUMBER(W330),IF(AND(V330&gt;=Scenario!$B$10,MOD(V330-Scenario!$B$10,Scenario!$B$18)=0),Scenario!$B$8,0),"INSUFFICIENT FUNDS")))</f>
        <v/>
      </c>
      <c r="Y330" s="6" t="str">
        <f>IF(V330&gt;Scenario!$B$11,"",IF(V$2&lt;&gt;"Ready",V$2,IF(ISNUMBER(W330),(W330+X330)*(N('Option A'!$E$14)+N('Option A'!$E$15)+IF(Scenario!$B$13="Gross",N('Option A'!$E$16),0))/12+((N('Option A'!$E$12)+N('Option A'!$E$13))/12+IF(AND(V330&gt;=Scenario!$B$10,MOD(V330-Scenario!$B$10,Scenario!$B$18)=0),0*0+0,0)+IF(V330=1,0*0+0,0)+IF(V330=Scenario!$B$11,0,0)),"INSUFFICIENT FUNDS")))</f>
        <v/>
      </c>
      <c r="Z330" s="6" t="str">
        <f>IF(V330&gt;Scenario!$B$11,"",IF(V$2&lt;&gt;"Ready",V$2,IF(ISNUMBER(W330),IF((W330+X330)*(1+Scenario!$B$12/12)-Y330&lt;0,"INSUFFICIENT FUNDS",(W330+X330)*(1+Scenario!$B$12/12)-Y330),"INSUFFICIENT FUNDS")))</f>
        <v/>
      </c>
      <c r="AA330" s="6" t="str">
        <f>IF(V330&gt;Scenario!$B$11,"",IF(V$2&lt;&gt;"Ready",V$2,IF(ISNUMBER(Z330),AA329+Y330,"INSUFFICIENT FUNDS")))</f>
        <v/>
      </c>
      <c r="AB330" t="str">
        <f>IF(V330&gt;Scenario!$B$11,"",IF(V$2&lt;&gt;"Ready",V$2,IF(ISNUMBER(Z330),"OK","INSUFFICIENT FUNDS")))</f>
        <v/>
      </c>
      <c r="AC330">
        <v>326</v>
      </c>
      <c r="AD330" s="6" t="str">
        <f>IF(AC330&gt;Scenario!$B$11,"",IF(AC$2&lt;&gt;"Ready",AC$2,IF(AI329="OK",AG329,"INSUFFICIENT FUNDS")))</f>
        <v/>
      </c>
      <c r="AE330" s="6" t="str">
        <f>IF(AC330&gt;Scenario!$B$11,"",IF(AC$2&lt;&gt;"Ready",AC$2,IF(ISNUMBER(AD330),IF(AND(AC330&gt;=Scenario!$B$10,MOD(AC330-Scenario!$B$10,Scenario!$B$18)=0),Scenario!$B$8,0),"INSUFFICIENT FUNDS")))</f>
        <v/>
      </c>
      <c r="AF330" s="6" t="str">
        <f>IF(AC330&gt;Scenario!$B$11,"",IF(AC$2&lt;&gt;"Ready",AC$2,IF(ISNUMBER(AD330),(AD330+AE330)*(N('Option A'!$E$14)+N('Option A'!$E$15)+IF(Scenario!$B$13="Gross",0,0))/12+((N('Option A'!$E$12)+N('Option A'!$E$13))/12+IF(AND(AC330&gt;=Scenario!$B$10,MOD(AC330-Scenario!$B$10,Scenario!$B$18)=0),N('Option A'!$E$17)*N('Option A'!$E$18)+N('Option A'!$E$20),0)+IF(AC330=1,N('Option A'!$E$17)*N('Option A'!$E$19)+N('Option A'!$E$21),0)+IF(AC330=Scenario!$B$11,N('Option A'!$E$22),0)),"INSUFFICIENT FUNDS")))</f>
        <v/>
      </c>
      <c r="AG330" s="6" t="str">
        <f>IF(AC330&gt;Scenario!$B$11,"",IF(AC$2&lt;&gt;"Ready",AC$2,IF(ISNUMBER(AD330),IF((AD330+AE330)*(1+Scenario!$B$12/12)-AF330&lt;0,"INSUFFICIENT FUNDS",(AD330+AE330)*(1+Scenario!$B$12/12)-AF330),"INSUFFICIENT FUNDS")))</f>
        <v/>
      </c>
      <c r="AH330" s="6" t="str">
        <f>IF(AC330&gt;Scenario!$B$11,"",IF(AC$2&lt;&gt;"Ready",AC$2,IF(ISNUMBER(AG330),AH329+AF330,"INSUFFICIENT FUNDS")))</f>
        <v/>
      </c>
      <c r="AI330" t="str">
        <f>IF(AC330&gt;Scenario!$B$11,"",IF(AC$2&lt;&gt;"Ready",AC$2,IF(ISNUMBER(AG330),"OK","INSUFFICIENT FUNDS")))</f>
        <v/>
      </c>
      <c r="AJ330">
        <v>326</v>
      </c>
      <c r="AK330" s="6" t="str">
        <f>IF(AJ330&gt;Scenario!$B$11,"",IF(AJ$2&lt;&gt;"Ready",AJ$2,IF(AP329="OK",AN329,"INSUFFICIENT FUNDS")))</f>
        <v/>
      </c>
      <c r="AL330" s="6" t="str">
        <f>IF(AJ330&gt;Scenario!$B$11,"",IF(AJ$2&lt;&gt;"Ready",AJ$2,IF(ISNUMBER(AK330),IF(AND(AJ330&gt;=Scenario!$B$10,MOD(AJ330-Scenario!$B$10,Scenario!$B$18)=0),Scenario!$B$8,0),"INSUFFICIENT FUNDS")))</f>
        <v/>
      </c>
      <c r="AM330" s="6" t="str">
        <f>IF(AJ330&gt;Scenario!$B$11,"",IF(AJ$2&lt;&gt;"Ready",AJ$2,IF(ISNUMBER(AK330),(AK330+AL330)*(0+0+IF(Scenario!$B$13="Gross",0,0))/12+((0+0)/12+IF(AND(AJ330&gt;=Scenario!$B$10,MOD(AJ330-Scenario!$B$10,Scenario!$B$18)=0),0*0+0,0)+IF(AJ330=1,0*0+0,0)+IF(AJ330=Scenario!$B$11,0,0)),"INSUFFICIENT FUNDS")))</f>
        <v/>
      </c>
      <c r="AN330" s="6" t="str">
        <f>IF(AJ330&gt;Scenario!$B$11,"",IF(AJ$2&lt;&gt;"Ready",AJ$2,IF(ISNUMBER(AK330),IF((AK330+AL330)*(1+Scenario!$B$12/12)-AM330&lt;0,"INSUFFICIENT FUNDS",(AK330+AL330)*(1+Scenario!$B$12/12)-AM330),"INSUFFICIENT FUNDS")))</f>
        <v/>
      </c>
      <c r="AO330" s="6" t="str">
        <f>IF(AJ330&gt;Scenario!$B$11,"",IF(AJ$2&lt;&gt;"Ready",AJ$2,IF(ISNUMBER(AN330),AO329+AM330,"INSUFFICIENT FUNDS")))</f>
        <v/>
      </c>
      <c r="AP330" t="str">
        <f>IF(AJ330&gt;Scenario!$B$11,"",IF(AJ$2&lt;&gt;"Ready",AJ$2,IF(ISNUMBER(AN330),"OK","INSUFFICIENT FUNDS")))</f>
        <v/>
      </c>
    </row>
    <row r="331" spans="1:42" ht="32.1" customHeight="1" x14ac:dyDescent="0.2">
      <c r="A331">
        <v>327</v>
      </c>
      <c r="B331" s="6" t="str">
        <f>IF(A331&gt;Scenario!$B$11,"",IF(A$2&lt;&gt;"Ready",A$2,IF(G330="OK",E330,"INSUFFICIENT FUNDS")))</f>
        <v/>
      </c>
      <c r="C331" s="6" t="str">
        <f>IF(A331&gt;Scenario!$B$11,"",IF(A$2&lt;&gt;"Ready",A$2,IF(ISNUMBER(B331),IF(AND(A331&gt;=Scenario!$B$10,MOD(A331-Scenario!$B$10,Scenario!$B$18)=0),Scenario!$B$8,0),"INSUFFICIENT FUNDS")))</f>
        <v/>
      </c>
      <c r="D331" s="6" t="str">
        <f>IF(A331&gt;Scenario!$B$11,"",IF(A$2&lt;&gt;"Ready",A$2,IF(ISNUMBER(B331),(B331+C331)*(N('Option A'!$E$14)+N('Option A'!$E$15)+IF(Scenario!$B$13="Gross",N('Option A'!$E$16),0))/12+((N('Option A'!$E$12)+N('Option A'!$E$13))/12+IF(AND(A331&gt;=Scenario!$B$10,MOD(A331-Scenario!$B$10,Scenario!$B$18)=0),N('Option A'!$E$17)*N('Option A'!$E$18)+N('Option A'!$E$20),0)+IF(A331=1,N('Option A'!$E$17)*N('Option A'!$E$19)+N('Option A'!$E$21),0)+IF(A331=Scenario!$B$11,N('Option A'!$E$22),0)),"INSUFFICIENT FUNDS")))</f>
        <v/>
      </c>
      <c r="E331" s="6" t="str">
        <f>IF(A331&gt;Scenario!$B$11,"",IF(A$2&lt;&gt;"Ready",A$2,IF(ISNUMBER(B331),IF((B331+C331)*(1+Scenario!$B$12/12)-D331&lt;0,"INSUFFICIENT FUNDS",(B331+C331)*(1+Scenario!$B$12/12)-D331),"INSUFFICIENT FUNDS")))</f>
        <v/>
      </c>
      <c r="F331" s="6" t="str">
        <f>IF(A331&gt;Scenario!$B$11,"",IF(A$2&lt;&gt;"Ready",A$2,IF(ISNUMBER(E331),F330+D331,"INSUFFICIENT FUNDS")))</f>
        <v/>
      </c>
      <c r="G331" t="str">
        <f>IF(A331&gt;Scenario!$B$11,"",IF(A$2&lt;&gt;"Ready",A$2,IF(ISNUMBER(E331),"OK","INSUFFICIENT FUNDS")))</f>
        <v/>
      </c>
      <c r="H331">
        <v>327</v>
      </c>
      <c r="I331" s="6" t="str">
        <f>IF(H331&gt;Scenario!$B$11,"",IF(H$2&lt;&gt;"Ready",H$2,IF(N330="OK",L330,"INSUFFICIENT FUNDS")))</f>
        <v/>
      </c>
      <c r="J331" s="6" t="str">
        <f>IF(H331&gt;Scenario!$B$11,"",IF(H$2&lt;&gt;"Ready",H$2,IF(ISNUMBER(I331),IF(AND(H331&gt;=Scenario!$B$10,MOD(H331-Scenario!$B$10,Scenario!$B$18)=0),Scenario!$B$8,0),"INSUFFICIENT FUNDS")))</f>
        <v/>
      </c>
      <c r="K331" s="6" t="str">
        <f>IF(H331&gt;Scenario!$B$11,"",IF(H$2&lt;&gt;"Ready",H$2,IF(ISNUMBER(I331),(I331+J331)*(N('Option A'!$E$14)+N('Option A'!$E$15)+IF(Scenario!$B$13="Gross",N('Option A'!$E$16),0))/12+((0+0)/12+IF(AND(H331&gt;=Scenario!$B$10,MOD(H331-Scenario!$B$10,Scenario!$B$18)=0),N('Option A'!$E$17)*N('Option A'!$E$18)+N('Option A'!$E$20),0)+IF(H331=1,N('Option A'!$E$17)*N('Option A'!$E$19)+N('Option A'!$E$21),0)+IF(H331=Scenario!$B$11,N('Option A'!$E$22),0)),"INSUFFICIENT FUNDS")))</f>
        <v/>
      </c>
      <c r="L331" s="6" t="str">
        <f>IF(H331&gt;Scenario!$B$11,"",IF(H$2&lt;&gt;"Ready",H$2,IF(ISNUMBER(I331),IF((I331+J331)*(1+Scenario!$B$12/12)-K331&lt;0,"INSUFFICIENT FUNDS",(I331+J331)*(1+Scenario!$B$12/12)-K331),"INSUFFICIENT FUNDS")))</f>
        <v/>
      </c>
      <c r="M331" s="6" t="str">
        <f>IF(H331&gt;Scenario!$B$11,"",IF(H$2&lt;&gt;"Ready",H$2,IF(ISNUMBER(L331),M330+K331,"INSUFFICIENT FUNDS")))</f>
        <v/>
      </c>
      <c r="N331" t="str">
        <f>IF(H331&gt;Scenario!$B$11,"",IF(H$2&lt;&gt;"Ready",H$2,IF(ISNUMBER(L331),"OK","INSUFFICIENT FUNDS")))</f>
        <v/>
      </c>
      <c r="O331">
        <v>327</v>
      </c>
      <c r="P331" s="6" t="str">
        <f>IF(O331&gt;Scenario!$B$11,"",IF(O$2&lt;&gt;"Ready",O$2,IF(U330="OK",S330,"INSUFFICIENT FUNDS")))</f>
        <v/>
      </c>
      <c r="Q331" s="6" t="str">
        <f>IF(O331&gt;Scenario!$B$11,"",IF(O$2&lt;&gt;"Ready",O$2,IF(ISNUMBER(P331),IF(AND(O331&gt;=Scenario!$B$10,MOD(O331-Scenario!$B$10,Scenario!$B$18)=0),Scenario!$B$8,0),"INSUFFICIENT FUNDS")))</f>
        <v/>
      </c>
      <c r="R331" s="6" t="str">
        <f>IF(O331&gt;Scenario!$B$11,"",IF(O$2&lt;&gt;"Ready",O$2,IF(ISNUMBER(P331),(P331+Q331)*(0+N('Option A'!$E$15)+IF(Scenario!$B$13="Gross",N('Option A'!$E$16),0))/12+((N('Option A'!$E$12)+N('Option A'!$E$13))/12+IF(AND(O331&gt;=Scenario!$B$10,MOD(O331-Scenario!$B$10,Scenario!$B$18)=0),N('Option A'!$E$17)*N('Option A'!$E$18)+N('Option A'!$E$20),0)+IF(O331=1,N('Option A'!$E$17)*N('Option A'!$E$19)+N('Option A'!$E$21),0)+IF(O331=Scenario!$B$11,N('Option A'!$E$22),0)),"INSUFFICIENT FUNDS")))</f>
        <v/>
      </c>
      <c r="S331" s="6" t="str">
        <f>IF(O331&gt;Scenario!$B$11,"",IF(O$2&lt;&gt;"Ready",O$2,IF(ISNUMBER(P331),IF((P331+Q331)*(1+Scenario!$B$12/12)-R331&lt;0,"INSUFFICIENT FUNDS",(P331+Q331)*(1+Scenario!$B$12/12)-R331),"INSUFFICIENT FUNDS")))</f>
        <v/>
      </c>
      <c r="T331" s="6" t="str">
        <f>IF(O331&gt;Scenario!$B$11,"",IF(O$2&lt;&gt;"Ready",O$2,IF(ISNUMBER(S331),T330+R331,"INSUFFICIENT FUNDS")))</f>
        <v/>
      </c>
      <c r="U331" t="str">
        <f>IF(O331&gt;Scenario!$B$11,"",IF(O$2&lt;&gt;"Ready",O$2,IF(ISNUMBER(S331),"OK","INSUFFICIENT FUNDS")))</f>
        <v/>
      </c>
      <c r="V331">
        <v>327</v>
      </c>
      <c r="W331" s="6" t="str">
        <f>IF(V331&gt;Scenario!$B$11,"",IF(V$2&lt;&gt;"Ready",V$2,IF(AB330="OK",Z330,"INSUFFICIENT FUNDS")))</f>
        <v/>
      </c>
      <c r="X331" s="6" t="str">
        <f>IF(V331&gt;Scenario!$B$11,"",IF(V$2&lt;&gt;"Ready",V$2,IF(ISNUMBER(W331),IF(AND(V331&gt;=Scenario!$B$10,MOD(V331-Scenario!$B$10,Scenario!$B$18)=0),Scenario!$B$8,0),"INSUFFICIENT FUNDS")))</f>
        <v/>
      </c>
      <c r="Y331" s="6" t="str">
        <f>IF(V331&gt;Scenario!$B$11,"",IF(V$2&lt;&gt;"Ready",V$2,IF(ISNUMBER(W331),(W331+X331)*(N('Option A'!$E$14)+N('Option A'!$E$15)+IF(Scenario!$B$13="Gross",N('Option A'!$E$16),0))/12+((N('Option A'!$E$12)+N('Option A'!$E$13))/12+IF(AND(V331&gt;=Scenario!$B$10,MOD(V331-Scenario!$B$10,Scenario!$B$18)=0),0*0+0,0)+IF(V331=1,0*0+0,0)+IF(V331=Scenario!$B$11,0,0)),"INSUFFICIENT FUNDS")))</f>
        <v/>
      </c>
      <c r="Z331" s="6" t="str">
        <f>IF(V331&gt;Scenario!$B$11,"",IF(V$2&lt;&gt;"Ready",V$2,IF(ISNUMBER(W331),IF((W331+X331)*(1+Scenario!$B$12/12)-Y331&lt;0,"INSUFFICIENT FUNDS",(W331+X331)*(1+Scenario!$B$12/12)-Y331),"INSUFFICIENT FUNDS")))</f>
        <v/>
      </c>
      <c r="AA331" s="6" t="str">
        <f>IF(V331&gt;Scenario!$B$11,"",IF(V$2&lt;&gt;"Ready",V$2,IF(ISNUMBER(Z331),AA330+Y331,"INSUFFICIENT FUNDS")))</f>
        <v/>
      </c>
      <c r="AB331" t="str">
        <f>IF(V331&gt;Scenario!$B$11,"",IF(V$2&lt;&gt;"Ready",V$2,IF(ISNUMBER(Z331),"OK","INSUFFICIENT FUNDS")))</f>
        <v/>
      </c>
      <c r="AC331">
        <v>327</v>
      </c>
      <c r="AD331" s="6" t="str">
        <f>IF(AC331&gt;Scenario!$B$11,"",IF(AC$2&lt;&gt;"Ready",AC$2,IF(AI330="OK",AG330,"INSUFFICIENT FUNDS")))</f>
        <v/>
      </c>
      <c r="AE331" s="6" t="str">
        <f>IF(AC331&gt;Scenario!$B$11,"",IF(AC$2&lt;&gt;"Ready",AC$2,IF(ISNUMBER(AD331),IF(AND(AC331&gt;=Scenario!$B$10,MOD(AC331-Scenario!$B$10,Scenario!$B$18)=0),Scenario!$B$8,0),"INSUFFICIENT FUNDS")))</f>
        <v/>
      </c>
      <c r="AF331" s="6" t="str">
        <f>IF(AC331&gt;Scenario!$B$11,"",IF(AC$2&lt;&gt;"Ready",AC$2,IF(ISNUMBER(AD331),(AD331+AE331)*(N('Option A'!$E$14)+N('Option A'!$E$15)+IF(Scenario!$B$13="Gross",0,0))/12+((N('Option A'!$E$12)+N('Option A'!$E$13))/12+IF(AND(AC331&gt;=Scenario!$B$10,MOD(AC331-Scenario!$B$10,Scenario!$B$18)=0),N('Option A'!$E$17)*N('Option A'!$E$18)+N('Option A'!$E$20),0)+IF(AC331=1,N('Option A'!$E$17)*N('Option A'!$E$19)+N('Option A'!$E$21),0)+IF(AC331=Scenario!$B$11,N('Option A'!$E$22),0)),"INSUFFICIENT FUNDS")))</f>
        <v/>
      </c>
      <c r="AG331" s="6" t="str">
        <f>IF(AC331&gt;Scenario!$B$11,"",IF(AC$2&lt;&gt;"Ready",AC$2,IF(ISNUMBER(AD331),IF((AD331+AE331)*(1+Scenario!$B$12/12)-AF331&lt;0,"INSUFFICIENT FUNDS",(AD331+AE331)*(1+Scenario!$B$12/12)-AF331),"INSUFFICIENT FUNDS")))</f>
        <v/>
      </c>
      <c r="AH331" s="6" t="str">
        <f>IF(AC331&gt;Scenario!$B$11,"",IF(AC$2&lt;&gt;"Ready",AC$2,IF(ISNUMBER(AG331),AH330+AF331,"INSUFFICIENT FUNDS")))</f>
        <v/>
      </c>
      <c r="AI331" t="str">
        <f>IF(AC331&gt;Scenario!$B$11,"",IF(AC$2&lt;&gt;"Ready",AC$2,IF(ISNUMBER(AG331),"OK","INSUFFICIENT FUNDS")))</f>
        <v/>
      </c>
      <c r="AJ331">
        <v>327</v>
      </c>
      <c r="AK331" s="6" t="str">
        <f>IF(AJ331&gt;Scenario!$B$11,"",IF(AJ$2&lt;&gt;"Ready",AJ$2,IF(AP330="OK",AN330,"INSUFFICIENT FUNDS")))</f>
        <v/>
      </c>
      <c r="AL331" s="6" t="str">
        <f>IF(AJ331&gt;Scenario!$B$11,"",IF(AJ$2&lt;&gt;"Ready",AJ$2,IF(ISNUMBER(AK331),IF(AND(AJ331&gt;=Scenario!$B$10,MOD(AJ331-Scenario!$B$10,Scenario!$B$18)=0),Scenario!$B$8,0),"INSUFFICIENT FUNDS")))</f>
        <v/>
      </c>
      <c r="AM331" s="6" t="str">
        <f>IF(AJ331&gt;Scenario!$B$11,"",IF(AJ$2&lt;&gt;"Ready",AJ$2,IF(ISNUMBER(AK331),(AK331+AL331)*(0+0+IF(Scenario!$B$13="Gross",0,0))/12+((0+0)/12+IF(AND(AJ331&gt;=Scenario!$B$10,MOD(AJ331-Scenario!$B$10,Scenario!$B$18)=0),0*0+0,0)+IF(AJ331=1,0*0+0,0)+IF(AJ331=Scenario!$B$11,0,0)),"INSUFFICIENT FUNDS")))</f>
        <v/>
      </c>
      <c r="AN331" s="6" t="str">
        <f>IF(AJ331&gt;Scenario!$B$11,"",IF(AJ$2&lt;&gt;"Ready",AJ$2,IF(ISNUMBER(AK331),IF((AK331+AL331)*(1+Scenario!$B$12/12)-AM331&lt;0,"INSUFFICIENT FUNDS",(AK331+AL331)*(1+Scenario!$B$12/12)-AM331),"INSUFFICIENT FUNDS")))</f>
        <v/>
      </c>
      <c r="AO331" s="6" t="str">
        <f>IF(AJ331&gt;Scenario!$B$11,"",IF(AJ$2&lt;&gt;"Ready",AJ$2,IF(ISNUMBER(AN331),AO330+AM331,"INSUFFICIENT FUNDS")))</f>
        <v/>
      </c>
      <c r="AP331" t="str">
        <f>IF(AJ331&gt;Scenario!$B$11,"",IF(AJ$2&lt;&gt;"Ready",AJ$2,IF(ISNUMBER(AN331),"OK","INSUFFICIENT FUNDS")))</f>
        <v/>
      </c>
    </row>
    <row r="332" spans="1:42" ht="32.1" customHeight="1" x14ac:dyDescent="0.2">
      <c r="A332">
        <v>328</v>
      </c>
      <c r="B332" s="6" t="str">
        <f>IF(A332&gt;Scenario!$B$11,"",IF(A$2&lt;&gt;"Ready",A$2,IF(G331="OK",E331,"INSUFFICIENT FUNDS")))</f>
        <v/>
      </c>
      <c r="C332" s="6" t="str">
        <f>IF(A332&gt;Scenario!$B$11,"",IF(A$2&lt;&gt;"Ready",A$2,IF(ISNUMBER(B332),IF(AND(A332&gt;=Scenario!$B$10,MOD(A332-Scenario!$B$10,Scenario!$B$18)=0),Scenario!$B$8,0),"INSUFFICIENT FUNDS")))</f>
        <v/>
      </c>
      <c r="D332" s="6" t="str">
        <f>IF(A332&gt;Scenario!$B$11,"",IF(A$2&lt;&gt;"Ready",A$2,IF(ISNUMBER(B332),(B332+C332)*(N('Option A'!$E$14)+N('Option A'!$E$15)+IF(Scenario!$B$13="Gross",N('Option A'!$E$16),0))/12+((N('Option A'!$E$12)+N('Option A'!$E$13))/12+IF(AND(A332&gt;=Scenario!$B$10,MOD(A332-Scenario!$B$10,Scenario!$B$18)=0),N('Option A'!$E$17)*N('Option A'!$E$18)+N('Option A'!$E$20),0)+IF(A332=1,N('Option A'!$E$17)*N('Option A'!$E$19)+N('Option A'!$E$21),0)+IF(A332=Scenario!$B$11,N('Option A'!$E$22),0)),"INSUFFICIENT FUNDS")))</f>
        <v/>
      </c>
      <c r="E332" s="6" t="str">
        <f>IF(A332&gt;Scenario!$B$11,"",IF(A$2&lt;&gt;"Ready",A$2,IF(ISNUMBER(B332),IF((B332+C332)*(1+Scenario!$B$12/12)-D332&lt;0,"INSUFFICIENT FUNDS",(B332+C332)*(1+Scenario!$B$12/12)-D332),"INSUFFICIENT FUNDS")))</f>
        <v/>
      </c>
      <c r="F332" s="6" t="str">
        <f>IF(A332&gt;Scenario!$B$11,"",IF(A$2&lt;&gt;"Ready",A$2,IF(ISNUMBER(E332),F331+D332,"INSUFFICIENT FUNDS")))</f>
        <v/>
      </c>
      <c r="G332" t="str">
        <f>IF(A332&gt;Scenario!$B$11,"",IF(A$2&lt;&gt;"Ready",A$2,IF(ISNUMBER(E332),"OK","INSUFFICIENT FUNDS")))</f>
        <v/>
      </c>
      <c r="H332">
        <v>328</v>
      </c>
      <c r="I332" s="6" t="str">
        <f>IF(H332&gt;Scenario!$B$11,"",IF(H$2&lt;&gt;"Ready",H$2,IF(N331="OK",L331,"INSUFFICIENT FUNDS")))</f>
        <v/>
      </c>
      <c r="J332" s="6" t="str">
        <f>IF(H332&gt;Scenario!$B$11,"",IF(H$2&lt;&gt;"Ready",H$2,IF(ISNUMBER(I332),IF(AND(H332&gt;=Scenario!$B$10,MOD(H332-Scenario!$B$10,Scenario!$B$18)=0),Scenario!$B$8,0),"INSUFFICIENT FUNDS")))</f>
        <v/>
      </c>
      <c r="K332" s="6" t="str">
        <f>IF(H332&gt;Scenario!$B$11,"",IF(H$2&lt;&gt;"Ready",H$2,IF(ISNUMBER(I332),(I332+J332)*(N('Option A'!$E$14)+N('Option A'!$E$15)+IF(Scenario!$B$13="Gross",N('Option A'!$E$16),0))/12+((0+0)/12+IF(AND(H332&gt;=Scenario!$B$10,MOD(H332-Scenario!$B$10,Scenario!$B$18)=0),N('Option A'!$E$17)*N('Option A'!$E$18)+N('Option A'!$E$20),0)+IF(H332=1,N('Option A'!$E$17)*N('Option A'!$E$19)+N('Option A'!$E$21),0)+IF(H332=Scenario!$B$11,N('Option A'!$E$22),0)),"INSUFFICIENT FUNDS")))</f>
        <v/>
      </c>
      <c r="L332" s="6" t="str">
        <f>IF(H332&gt;Scenario!$B$11,"",IF(H$2&lt;&gt;"Ready",H$2,IF(ISNUMBER(I332),IF((I332+J332)*(1+Scenario!$B$12/12)-K332&lt;0,"INSUFFICIENT FUNDS",(I332+J332)*(1+Scenario!$B$12/12)-K332),"INSUFFICIENT FUNDS")))</f>
        <v/>
      </c>
      <c r="M332" s="6" t="str">
        <f>IF(H332&gt;Scenario!$B$11,"",IF(H$2&lt;&gt;"Ready",H$2,IF(ISNUMBER(L332),M331+K332,"INSUFFICIENT FUNDS")))</f>
        <v/>
      </c>
      <c r="N332" t="str">
        <f>IF(H332&gt;Scenario!$B$11,"",IF(H$2&lt;&gt;"Ready",H$2,IF(ISNUMBER(L332),"OK","INSUFFICIENT FUNDS")))</f>
        <v/>
      </c>
      <c r="O332">
        <v>328</v>
      </c>
      <c r="P332" s="6" t="str">
        <f>IF(O332&gt;Scenario!$B$11,"",IF(O$2&lt;&gt;"Ready",O$2,IF(U331="OK",S331,"INSUFFICIENT FUNDS")))</f>
        <v/>
      </c>
      <c r="Q332" s="6" t="str">
        <f>IF(O332&gt;Scenario!$B$11,"",IF(O$2&lt;&gt;"Ready",O$2,IF(ISNUMBER(P332),IF(AND(O332&gt;=Scenario!$B$10,MOD(O332-Scenario!$B$10,Scenario!$B$18)=0),Scenario!$B$8,0),"INSUFFICIENT FUNDS")))</f>
        <v/>
      </c>
      <c r="R332" s="6" t="str">
        <f>IF(O332&gt;Scenario!$B$11,"",IF(O$2&lt;&gt;"Ready",O$2,IF(ISNUMBER(P332),(P332+Q332)*(0+N('Option A'!$E$15)+IF(Scenario!$B$13="Gross",N('Option A'!$E$16),0))/12+((N('Option A'!$E$12)+N('Option A'!$E$13))/12+IF(AND(O332&gt;=Scenario!$B$10,MOD(O332-Scenario!$B$10,Scenario!$B$18)=0),N('Option A'!$E$17)*N('Option A'!$E$18)+N('Option A'!$E$20),0)+IF(O332=1,N('Option A'!$E$17)*N('Option A'!$E$19)+N('Option A'!$E$21),0)+IF(O332=Scenario!$B$11,N('Option A'!$E$22),0)),"INSUFFICIENT FUNDS")))</f>
        <v/>
      </c>
      <c r="S332" s="6" t="str">
        <f>IF(O332&gt;Scenario!$B$11,"",IF(O$2&lt;&gt;"Ready",O$2,IF(ISNUMBER(P332),IF((P332+Q332)*(1+Scenario!$B$12/12)-R332&lt;0,"INSUFFICIENT FUNDS",(P332+Q332)*(1+Scenario!$B$12/12)-R332),"INSUFFICIENT FUNDS")))</f>
        <v/>
      </c>
      <c r="T332" s="6" t="str">
        <f>IF(O332&gt;Scenario!$B$11,"",IF(O$2&lt;&gt;"Ready",O$2,IF(ISNUMBER(S332),T331+R332,"INSUFFICIENT FUNDS")))</f>
        <v/>
      </c>
      <c r="U332" t="str">
        <f>IF(O332&gt;Scenario!$B$11,"",IF(O$2&lt;&gt;"Ready",O$2,IF(ISNUMBER(S332),"OK","INSUFFICIENT FUNDS")))</f>
        <v/>
      </c>
      <c r="V332">
        <v>328</v>
      </c>
      <c r="W332" s="6" t="str">
        <f>IF(V332&gt;Scenario!$B$11,"",IF(V$2&lt;&gt;"Ready",V$2,IF(AB331="OK",Z331,"INSUFFICIENT FUNDS")))</f>
        <v/>
      </c>
      <c r="X332" s="6" t="str">
        <f>IF(V332&gt;Scenario!$B$11,"",IF(V$2&lt;&gt;"Ready",V$2,IF(ISNUMBER(W332),IF(AND(V332&gt;=Scenario!$B$10,MOD(V332-Scenario!$B$10,Scenario!$B$18)=0),Scenario!$B$8,0),"INSUFFICIENT FUNDS")))</f>
        <v/>
      </c>
      <c r="Y332" s="6" t="str">
        <f>IF(V332&gt;Scenario!$B$11,"",IF(V$2&lt;&gt;"Ready",V$2,IF(ISNUMBER(W332),(W332+X332)*(N('Option A'!$E$14)+N('Option A'!$E$15)+IF(Scenario!$B$13="Gross",N('Option A'!$E$16),0))/12+((N('Option A'!$E$12)+N('Option A'!$E$13))/12+IF(AND(V332&gt;=Scenario!$B$10,MOD(V332-Scenario!$B$10,Scenario!$B$18)=0),0*0+0,0)+IF(V332=1,0*0+0,0)+IF(V332=Scenario!$B$11,0,0)),"INSUFFICIENT FUNDS")))</f>
        <v/>
      </c>
      <c r="Z332" s="6" t="str">
        <f>IF(V332&gt;Scenario!$B$11,"",IF(V$2&lt;&gt;"Ready",V$2,IF(ISNUMBER(W332),IF((W332+X332)*(1+Scenario!$B$12/12)-Y332&lt;0,"INSUFFICIENT FUNDS",(W332+X332)*(1+Scenario!$B$12/12)-Y332),"INSUFFICIENT FUNDS")))</f>
        <v/>
      </c>
      <c r="AA332" s="6" t="str">
        <f>IF(V332&gt;Scenario!$B$11,"",IF(V$2&lt;&gt;"Ready",V$2,IF(ISNUMBER(Z332),AA331+Y332,"INSUFFICIENT FUNDS")))</f>
        <v/>
      </c>
      <c r="AB332" t="str">
        <f>IF(V332&gt;Scenario!$B$11,"",IF(V$2&lt;&gt;"Ready",V$2,IF(ISNUMBER(Z332),"OK","INSUFFICIENT FUNDS")))</f>
        <v/>
      </c>
      <c r="AC332">
        <v>328</v>
      </c>
      <c r="AD332" s="6" t="str">
        <f>IF(AC332&gt;Scenario!$B$11,"",IF(AC$2&lt;&gt;"Ready",AC$2,IF(AI331="OK",AG331,"INSUFFICIENT FUNDS")))</f>
        <v/>
      </c>
      <c r="AE332" s="6" t="str">
        <f>IF(AC332&gt;Scenario!$B$11,"",IF(AC$2&lt;&gt;"Ready",AC$2,IF(ISNUMBER(AD332),IF(AND(AC332&gt;=Scenario!$B$10,MOD(AC332-Scenario!$B$10,Scenario!$B$18)=0),Scenario!$B$8,0),"INSUFFICIENT FUNDS")))</f>
        <v/>
      </c>
      <c r="AF332" s="6" t="str">
        <f>IF(AC332&gt;Scenario!$B$11,"",IF(AC$2&lt;&gt;"Ready",AC$2,IF(ISNUMBER(AD332),(AD332+AE332)*(N('Option A'!$E$14)+N('Option A'!$E$15)+IF(Scenario!$B$13="Gross",0,0))/12+((N('Option A'!$E$12)+N('Option A'!$E$13))/12+IF(AND(AC332&gt;=Scenario!$B$10,MOD(AC332-Scenario!$B$10,Scenario!$B$18)=0),N('Option A'!$E$17)*N('Option A'!$E$18)+N('Option A'!$E$20),0)+IF(AC332=1,N('Option A'!$E$17)*N('Option A'!$E$19)+N('Option A'!$E$21),0)+IF(AC332=Scenario!$B$11,N('Option A'!$E$22),0)),"INSUFFICIENT FUNDS")))</f>
        <v/>
      </c>
      <c r="AG332" s="6" t="str">
        <f>IF(AC332&gt;Scenario!$B$11,"",IF(AC$2&lt;&gt;"Ready",AC$2,IF(ISNUMBER(AD332),IF((AD332+AE332)*(1+Scenario!$B$12/12)-AF332&lt;0,"INSUFFICIENT FUNDS",(AD332+AE332)*(1+Scenario!$B$12/12)-AF332),"INSUFFICIENT FUNDS")))</f>
        <v/>
      </c>
      <c r="AH332" s="6" t="str">
        <f>IF(AC332&gt;Scenario!$B$11,"",IF(AC$2&lt;&gt;"Ready",AC$2,IF(ISNUMBER(AG332),AH331+AF332,"INSUFFICIENT FUNDS")))</f>
        <v/>
      </c>
      <c r="AI332" t="str">
        <f>IF(AC332&gt;Scenario!$B$11,"",IF(AC$2&lt;&gt;"Ready",AC$2,IF(ISNUMBER(AG332),"OK","INSUFFICIENT FUNDS")))</f>
        <v/>
      </c>
      <c r="AJ332">
        <v>328</v>
      </c>
      <c r="AK332" s="6" t="str">
        <f>IF(AJ332&gt;Scenario!$B$11,"",IF(AJ$2&lt;&gt;"Ready",AJ$2,IF(AP331="OK",AN331,"INSUFFICIENT FUNDS")))</f>
        <v/>
      </c>
      <c r="AL332" s="6" t="str">
        <f>IF(AJ332&gt;Scenario!$B$11,"",IF(AJ$2&lt;&gt;"Ready",AJ$2,IF(ISNUMBER(AK332),IF(AND(AJ332&gt;=Scenario!$B$10,MOD(AJ332-Scenario!$B$10,Scenario!$B$18)=0),Scenario!$B$8,0),"INSUFFICIENT FUNDS")))</f>
        <v/>
      </c>
      <c r="AM332" s="6" t="str">
        <f>IF(AJ332&gt;Scenario!$B$11,"",IF(AJ$2&lt;&gt;"Ready",AJ$2,IF(ISNUMBER(AK332),(AK332+AL332)*(0+0+IF(Scenario!$B$13="Gross",0,0))/12+((0+0)/12+IF(AND(AJ332&gt;=Scenario!$B$10,MOD(AJ332-Scenario!$B$10,Scenario!$B$18)=0),0*0+0,0)+IF(AJ332=1,0*0+0,0)+IF(AJ332=Scenario!$B$11,0,0)),"INSUFFICIENT FUNDS")))</f>
        <v/>
      </c>
      <c r="AN332" s="6" t="str">
        <f>IF(AJ332&gt;Scenario!$B$11,"",IF(AJ$2&lt;&gt;"Ready",AJ$2,IF(ISNUMBER(AK332),IF((AK332+AL332)*(1+Scenario!$B$12/12)-AM332&lt;0,"INSUFFICIENT FUNDS",(AK332+AL332)*(1+Scenario!$B$12/12)-AM332),"INSUFFICIENT FUNDS")))</f>
        <v/>
      </c>
      <c r="AO332" s="6" t="str">
        <f>IF(AJ332&gt;Scenario!$B$11,"",IF(AJ$2&lt;&gt;"Ready",AJ$2,IF(ISNUMBER(AN332),AO331+AM332,"INSUFFICIENT FUNDS")))</f>
        <v/>
      </c>
      <c r="AP332" t="str">
        <f>IF(AJ332&gt;Scenario!$B$11,"",IF(AJ$2&lt;&gt;"Ready",AJ$2,IF(ISNUMBER(AN332),"OK","INSUFFICIENT FUNDS")))</f>
        <v/>
      </c>
    </row>
    <row r="333" spans="1:42" ht="32.1" customHeight="1" x14ac:dyDescent="0.2">
      <c r="A333">
        <v>329</v>
      </c>
      <c r="B333" s="6" t="str">
        <f>IF(A333&gt;Scenario!$B$11,"",IF(A$2&lt;&gt;"Ready",A$2,IF(G332="OK",E332,"INSUFFICIENT FUNDS")))</f>
        <v/>
      </c>
      <c r="C333" s="6" t="str">
        <f>IF(A333&gt;Scenario!$B$11,"",IF(A$2&lt;&gt;"Ready",A$2,IF(ISNUMBER(B333),IF(AND(A333&gt;=Scenario!$B$10,MOD(A333-Scenario!$B$10,Scenario!$B$18)=0),Scenario!$B$8,0),"INSUFFICIENT FUNDS")))</f>
        <v/>
      </c>
      <c r="D333" s="6" t="str">
        <f>IF(A333&gt;Scenario!$B$11,"",IF(A$2&lt;&gt;"Ready",A$2,IF(ISNUMBER(B333),(B333+C333)*(N('Option A'!$E$14)+N('Option A'!$E$15)+IF(Scenario!$B$13="Gross",N('Option A'!$E$16),0))/12+((N('Option A'!$E$12)+N('Option A'!$E$13))/12+IF(AND(A333&gt;=Scenario!$B$10,MOD(A333-Scenario!$B$10,Scenario!$B$18)=0),N('Option A'!$E$17)*N('Option A'!$E$18)+N('Option A'!$E$20),0)+IF(A333=1,N('Option A'!$E$17)*N('Option A'!$E$19)+N('Option A'!$E$21),0)+IF(A333=Scenario!$B$11,N('Option A'!$E$22),0)),"INSUFFICIENT FUNDS")))</f>
        <v/>
      </c>
      <c r="E333" s="6" t="str">
        <f>IF(A333&gt;Scenario!$B$11,"",IF(A$2&lt;&gt;"Ready",A$2,IF(ISNUMBER(B333),IF((B333+C333)*(1+Scenario!$B$12/12)-D333&lt;0,"INSUFFICIENT FUNDS",(B333+C333)*(1+Scenario!$B$12/12)-D333),"INSUFFICIENT FUNDS")))</f>
        <v/>
      </c>
      <c r="F333" s="6" t="str">
        <f>IF(A333&gt;Scenario!$B$11,"",IF(A$2&lt;&gt;"Ready",A$2,IF(ISNUMBER(E333),F332+D333,"INSUFFICIENT FUNDS")))</f>
        <v/>
      </c>
      <c r="G333" t="str">
        <f>IF(A333&gt;Scenario!$B$11,"",IF(A$2&lt;&gt;"Ready",A$2,IF(ISNUMBER(E333),"OK","INSUFFICIENT FUNDS")))</f>
        <v/>
      </c>
      <c r="H333">
        <v>329</v>
      </c>
      <c r="I333" s="6" t="str">
        <f>IF(H333&gt;Scenario!$B$11,"",IF(H$2&lt;&gt;"Ready",H$2,IF(N332="OK",L332,"INSUFFICIENT FUNDS")))</f>
        <v/>
      </c>
      <c r="J333" s="6" t="str">
        <f>IF(H333&gt;Scenario!$B$11,"",IF(H$2&lt;&gt;"Ready",H$2,IF(ISNUMBER(I333),IF(AND(H333&gt;=Scenario!$B$10,MOD(H333-Scenario!$B$10,Scenario!$B$18)=0),Scenario!$B$8,0),"INSUFFICIENT FUNDS")))</f>
        <v/>
      </c>
      <c r="K333" s="6" t="str">
        <f>IF(H333&gt;Scenario!$B$11,"",IF(H$2&lt;&gt;"Ready",H$2,IF(ISNUMBER(I333),(I333+J333)*(N('Option A'!$E$14)+N('Option A'!$E$15)+IF(Scenario!$B$13="Gross",N('Option A'!$E$16),0))/12+((0+0)/12+IF(AND(H333&gt;=Scenario!$B$10,MOD(H333-Scenario!$B$10,Scenario!$B$18)=0),N('Option A'!$E$17)*N('Option A'!$E$18)+N('Option A'!$E$20),0)+IF(H333=1,N('Option A'!$E$17)*N('Option A'!$E$19)+N('Option A'!$E$21),0)+IF(H333=Scenario!$B$11,N('Option A'!$E$22),0)),"INSUFFICIENT FUNDS")))</f>
        <v/>
      </c>
      <c r="L333" s="6" t="str">
        <f>IF(H333&gt;Scenario!$B$11,"",IF(H$2&lt;&gt;"Ready",H$2,IF(ISNUMBER(I333),IF((I333+J333)*(1+Scenario!$B$12/12)-K333&lt;0,"INSUFFICIENT FUNDS",(I333+J333)*(1+Scenario!$B$12/12)-K333),"INSUFFICIENT FUNDS")))</f>
        <v/>
      </c>
      <c r="M333" s="6" t="str">
        <f>IF(H333&gt;Scenario!$B$11,"",IF(H$2&lt;&gt;"Ready",H$2,IF(ISNUMBER(L333),M332+K333,"INSUFFICIENT FUNDS")))</f>
        <v/>
      </c>
      <c r="N333" t="str">
        <f>IF(H333&gt;Scenario!$B$11,"",IF(H$2&lt;&gt;"Ready",H$2,IF(ISNUMBER(L333),"OK","INSUFFICIENT FUNDS")))</f>
        <v/>
      </c>
      <c r="O333">
        <v>329</v>
      </c>
      <c r="P333" s="6" t="str">
        <f>IF(O333&gt;Scenario!$B$11,"",IF(O$2&lt;&gt;"Ready",O$2,IF(U332="OK",S332,"INSUFFICIENT FUNDS")))</f>
        <v/>
      </c>
      <c r="Q333" s="6" t="str">
        <f>IF(O333&gt;Scenario!$B$11,"",IF(O$2&lt;&gt;"Ready",O$2,IF(ISNUMBER(P333),IF(AND(O333&gt;=Scenario!$B$10,MOD(O333-Scenario!$B$10,Scenario!$B$18)=0),Scenario!$B$8,0),"INSUFFICIENT FUNDS")))</f>
        <v/>
      </c>
      <c r="R333" s="6" t="str">
        <f>IF(O333&gt;Scenario!$B$11,"",IF(O$2&lt;&gt;"Ready",O$2,IF(ISNUMBER(P333),(P333+Q333)*(0+N('Option A'!$E$15)+IF(Scenario!$B$13="Gross",N('Option A'!$E$16),0))/12+((N('Option A'!$E$12)+N('Option A'!$E$13))/12+IF(AND(O333&gt;=Scenario!$B$10,MOD(O333-Scenario!$B$10,Scenario!$B$18)=0),N('Option A'!$E$17)*N('Option A'!$E$18)+N('Option A'!$E$20),0)+IF(O333=1,N('Option A'!$E$17)*N('Option A'!$E$19)+N('Option A'!$E$21),0)+IF(O333=Scenario!$B$11,N('Option A'!$E$22),0)),"INSUFFICIENT FUNDS")))</f>
        <v/>
      </c>
      <c r="S333" s="6" t="str">
        <f>IF(O333&gt;Scenario!$B$11,"",IF(O$2&lt;&gt;"Ready",O$2,IF(ISNUMBER(P333),IF((P333+Q333)*(1+Scenario!$B$12/12)-R333&lt;0,"INSUFFICIENT FUNDS",(P333+Q333)*(1+Scenario!$B$12/12)-R333),"INSUFFICIENT FUNDS")))</f>
        <v/>
      </c>
      <c r="T333" s="6" t="str">
        <f>IF(O333&gt;Scenario!$B$11,"",IF(O$2&lt;&gt;"Ready",O$2,IF(ISNUMBER(S333),T332+R333,"INSUFFICIENT FUNDS")))</f>
        <v/>
      </c>
      <c r="U333" t="str">
        <f>IF(O333&gt;Scenario!$B$11,"",IF(O$2&lt;&gt;"Ready",O$2,IF(ISNUMBER(S333),"OK","INSUFFICIENT FUNDS")))</f>
        <v/>
      </c>
      <c r="V333">
        <v>329</v>
      </c>
      <c r="W333" s="6" t="str">
        <f>IF(V333&gt;Scenario!$B$11,"",IF(V$2&lt;&gt;"Ready",V$2,IF(AB332="OK",Z332,"INSUFFICIENT FUNDS")))</f>
        <v/>
      </c>
      <c r="X333" s="6" t="str">
        <f>IF(V333&gt;Scenario!$B$11,"",IF(V$2&lt;&gt;"Ready",V$2,IF(ISNUMBER(W333),IF(AND(V333&gt;=Scenario!$B$10,MOD(V333-Scenario!$B$10,Scenario!$B$18)=0),Scenario!$B$8,0),"INSUFFICIENT FUNDS")))</f>
        <v/>
      </c>
      <c r="Y333" s="6" t="str">
        <f>IF(V333&gt;Scenario!$B$11,"",IF(V$2&lt;&gt;"Ready",V$2,IF(ISNUMBER(W333),(W333+X333)*(N('Option A'!$E$14)+N('Option A'!$E$15)+IF(Scenario!$B$13="Gross",N('Option A'!$E$16),0))/12+((N('Option A'!$E$12)+N('Option A'!$E$13))/12+IF(AND(V333&gt;=Scenario!$B$10,MOD(V333-Scenario!$B$10,Scenario!$B$18)=0),0*0+0,0)+IF(V333=1,0*0+0,0)+IF(V333=Scenario!$B$11,0,0)),"INSUFFICIENT FUNDS")))</f>
        <v/>
      </c>
      <c r="Z333" s="6" t="str">
        <f>IF(V333&gt;Scenario!$B$11,"",IF(V$2&lt;&gt;"Ready",V$2,IF(ISNUMBER(W333),IF((W333+X333)*(1+Scenario!$B$12/12)-Y333&lt;0,"INSUFFICIENT FUNDS",(W333+X333)*(1+Scenario!$B$12/12)-Y333),"INSUFFICIENT FUNDS")))</f>
        <v/>
      </c>
      <c r="AA333" s="6" t="str">
        <f>IF(V333&gt;Scenario!$B$11,"",IF(V$2&lt;&gt;"Ready",V$2,IF(ISNUMBER(Z333),AA332+Y333,"INSUFFICIENT FUNDS")))</f>
        <v/>
      </c>
      <c r="AB333" t="str">
        <f>IF(V333&gt;Scenario!$B$11,"",IF(V$2&lt;&gt;"Ready",V$2,IF(ISNUMBER(Z333),"OK","INSUFFICIENT FUNDS")))</f>
        <v/>
      </c>
      <c r="AC333">
        <v>329</v>
      </c>
      <c r="AD333" s="6" t="str">
        <f>IF(AC333&gt;Scenario!$B$11,"",IF(AC$2&lt;&gt;"Ready",AC$2,IF(AI332="OK",AG332,"INSUFFICIENT FUNDS")))</f>
        <v/>
      </c>
      <c r="AE333" s="6" t="str">
        <f>IF(AC333&gt;Scenario!$B$11,"",IF(AC$2&lt;&gt;"Ready",AC$2,IF(ISNUMBER(AD333),IF(AND(AC333&gt;=Scenario!$B$10,MOD(AC333-Scenario!$B$10,Scenario!$B$18)=0),Scenario!$B$8,0),"INSUFFICIENT FUNDS")))</f>
        <v/>
      </c>
      <c r="AF333" s="6" t="str">
        <f>IF(AC333&gt;Scenario!$B$11,"",IF(AC$2&lt;&gt;"Ready",AC$2,IF(ISNUMBER(AD333),(AD333+AE333)*(N('Option A'!$E$14)+N('Option A'!$E$15)+IF(Scenario!$B$13="Gross",0,0))/12+((N('Option A'!$E$12)+N('Option A'!$E$13))/12+IF(AND(AC333&gt;=Scenario!$B$10,MOD(AC333-Scenario!$B$10,Scenario!$B$18)=0),N('Option A'!$E$17)*N('Option A'!$E$18)+N('Option A'!$E$20),0)+IF(AC333=1,N('Option A'!$E$17)*N('Option A'!$E$19)+N('Option A'!$E$21),0)+IF(AC333=Scenario!$B$11,N('Option A'!$E$22),0)),"INSUFFICIENT FUNDS")))</f>
        <v/>
      </c>
      <c r="AG333" s="6" t="str">
        <f>IF(AC333&gt;Scenario!$B$11,"",IF(AC$2&lt;&gt;"Ready",AC$2,IF(ISNUMBER(AD333),IF((AD333+AE333)*(1+Scenario!$B$12/12)-AF333&lt;0,"INSUFFICIENT FUNDS",(AD333+AE333)*(1+Scenario!$B$12/12)-AF333),"INSUFFICIENT FUNDS")))</f>
        <v/>
      </c>
      <c r="AH333" s="6" t="str">
        <f>IF(AC333&gt;Scenario!$B$11,"",IF(AC$2&lt;&gt;"Ready",AC$2,IF(ISNUMBER(AG333),AH332+AF333,"INSUFFICIENT FUNDS")))</f>
        <v/>
      </c>
      <c r="AI333" t="str">
        <f>IF(AC333&gt;Scenario!$B$11,"",IF(AC$2&lt;&gt;"Ready",AC$2,IF(ISNUMBER(AG333),"OK","INSUFFICIENT FUNDS")))</f>
        <v/>
      </c>
      <c r="AJ333">
        <v>329</v>
      </c>
      <c r="AK333" s="6" t="str">
        <f>IF(AJ333&gt;Scenario!$B$11,"",IF(AJ$2&lt;&gt;"Ready",AJ$2,IF(AP332="OK",AN332,"INSUFFICIENT FUNDS")))</f>
        <v/>
      </c>
      <c r="AL333" s="6" t="str">
        <f>IF(AJ333&gt;Scenario!$B$11,"",IF(AJ$2&lt;&gt;"Ready",AJ$2,IF(ISNUMBER(AK333),IF(AND(AJ333&gt;=Scenario!$B$10,MOD(AJ333-Scenario!$B$10,Scenario!$B$18)=0),Scenario!$B$8,0),"INSUFFICIENT FUNDS")))</f>
        <v/>
      </c>
      <c r="AM333" s="6" t="str">
        <f>IF(AJ333&gt;Scenario!$B$11,"",IF(AJ$2&lt;&gt;"Ready",AJ$2,IF(ISNUMBER(AK333),(AK333+AL333)*(0+0+IF(Scenario!$B$13="Gross",0,0))/12+((0+0)/12+IF(AND(AJ333&gt;=Scenario!$B$10,MOD(AJ333-Scenario!$B$10,Scenario!$B$18)=0),0*0+0,0)+IF(AJ333=1,0*0+0,0)+IF(AJ333=Scenario!$B$11,0,0)),"INSUFFICIENT FUNDS")))</f>
        <v/>
      </c>
      <c r="AN333" s="6" t="str">
        <f>IF(AJ333&gt;Scenario!$B$11,"",IF(AJ$2&lt;&gt;"Ready",AJ$2,IF(ISNUMBER(AK333),IF((AK333+AL333)*(1+Scenario!$B$12/12)-AM333&lt;0,"INSUFFICIENT FUNDS",(AK333+AL333)*(1+Scenario!$B$12/12)-AM333),"INSUFFICIENT FUNDS")))</f>
        <v/>
      </c>
      <c r="AO333" s="6" t="str">
        <f>IF(AJ333&gt;Scenario!$B$11,"",IF(AJ$2&lt;&gt;"Ready",AJ$2,IF(ISNUMBER(AN333),AO332+AM333,"INSUFFICIENT FUNDS")))</f>
        <v/>
      </c>
      <c r="AP333" t="str">
        <f>IF(AJ333&gt;Scenario!$B$11,"",IF(AJ$2&lt;&gt;"Ready",AJ$2,IF(ISNUMBER(AN333),"OK","INSUFFICIENT FUNDS")))</f>
        <v/>
      </c>
    </row>
    <row r="334" spans="1:42" ht="32.1" customHeight="1" x14ac:dyDescent="0.2">
      <c r="A334">
        <v>330</v>
      </c>
      <c r="B334" s="6" t="str">
        <f>IF(A334&gt;Scenario!$B$11,"",IF(A$2&lt;&gt;"Ready",A$2,IF(G333="OK",E333,"INSUFFICIENT FUNDS")))</f>
        <v/>
      </c>
      <c r="C334" s="6" t="str">
        <f>IF(A334&gt;Scenario!$B$11,"",IF(A$2&lt;&gt;"Ready",A$2,IF(ISNUMBER(B334),IF(AND(A334&gt;=Scenario!$B$10,MOD(A334-Scenario!$B$10,Scenario!$B$18)=0),Scenario!$B$8,0),"INSUFFICIENT FUNDS")))</f>
        <v/>
      </c>
      <c r="D334" s="6" t="str">
        <f>IF(A334&gt;Scenario!$B$11,"",IF(A$2&lt;&gt;"Ready",A$2,IF(ISNUMBER(B334),(B334+C334)*(N('Option A'!$E$14)+N('Option A'!$E$15)+IF(Scenario!$B$13="Gross",N('Option A'!$E$16),0))/12+((N('Option A'!$E$12)+N('Option A'!$E$13))/12+IF(AND(A334&gt;=Scenario!$B$10,MOD(A334-Scenario!$B$10,Scenario!$B$18)=0),N('Option A'!$E$17)*N('Option A'!$E$18)+N('Option A'!$E$20),0)+IF(A334=1,N('Option A'!$E$17)*N('Option A'!$E$19)+N('Option A'!$E$21),0)+IF(A334=Scenario!$B$11,N('Option A'!$E$22),0)),"INSUFFICIENT FUNDS")))</f>
        <v/>
      </c>
      <c r="E334" s="6" t="str">
        <f>IF(A334&gt;Scenario!$B$11,"",IF(A$2&lt;&gt;"Ready",A$2,IF(ISNUMBER(B334),IF((B334+C334)*(1+Scenario!$B$12/12)-D334&lt;0,"INSUFFICIENT FUNDS",(B334+C334)*(1+Scenario!$B$12/12)-D334),"INSUFFICIENT FUNDS")))</f>
        <v/>
      </c>
      <c r="F334" s="6" t="str">
        <f>IF(A334&gt;Scenario!$B$11,"",IF(A$2&lt;&gt;"Ready",A$2,IF(ISNUMBER(E334),F333+D334,"INSUFFICIENT FUNDS")))</f>
        <v/>
      </c>
      <c r="G334" t="str">
        <f>IF(A334&gt;Scenario!$B$11,"",IF(A$2&lt;&gt;"Ready",A$2,IF(ISNUMBER(E334),"OK","INSUFFICIENT FUNDS")))</f>
        <v/>
      </c>
      <c r="H334">
        <v>330</v>
      </c>
      <c r="I334" s="6" t="str">
        <f>IF(H334&gt;Scenario!$B$11,"",IF(H$2&lt;&gt;"Ready",H$2,IF(N333="OK",L333,"INSUFFICIENT FUNDS")))</f>
        <v/>
      </c>
      <c r="J334" s="6" t="str">
        <f>IF(H334&gt;Scenario!$B$11,"",IF(H$2&lt;&gt;"Ready",H$2,IF(ISNUMBER(I334),IF(AND(H334&gt;=Scenario!$B$10,MOD(H334-Scenario!$B$10,Scenario!$B$18)=0),Scenario!$B$8,0),"INSUFFICIENT FUNDS")))</f>
        <v/>
      </c>
      <c r="K334" s="6" t="str">
        <f>IF(H334&gt;Scenario!$B$11,"",IF(H$2&lt;&gt;"Ready",H$2,IF(ISNUMBER(I334),(I334+J334)*(N('Option A'!$E$14)+N('Option A'!$E$15)+IF(Scenario!$B$13="Gross",N('Option A'!$E$16),0))/12+((0+0)/12+IF(AND(H334&gt;=Scenario!$B$10,MOD(H334-Scenario!$B$10,Scenario!$B$18)=0),N('Option A'!$E$17)*N('Option A'!$E$18)+N('Option A'!$E$20),0)+IF(H334=1,N('Option A'!$E$17)*N('Option A'!$E$19)+N('Option A'!$E$21),0)+IF(H334=Scenario!$B$11,N('Option A'!$E$22),0)),"INSUFFICIENT FUNDS")))</f>
        <v/>
      </c>
      <c r="L334" s="6" t="str">
        <f>IF(H334&gt;Scenario!$B$11,"",IF(H$2&lt;&gt;"Ready",H$2,IF(ISNUMBER(I334),IF((I334+J334)*(1+Scenario!$B$12/12)-K334&lt;0,"INSUFFICIENT FUNDS",(I334+J334)*(1+Scenario!$B$12/12)-K334),"INSUFFICIENT FUNDS")))</f>
        <v/>
      </c>
      <c r="M334" s="6" t="str">
        <f>IF(H334&gt;Scenario!$B$11,"",IF(H$2&lt;&gt;"Ready",H$2,IF(ISNUMBER(L334),M333+K334,"INSUFFICIENT FUNDS")))</f>
        <v/>
      </c>
      <c r="N334" t="str">
        <f>IF(H334&gt;Scenario!$B$11,"",IF(H$2&lt;&gt;"Ready",H$2,IF(ISNUMBER(L334),"OK","INSUFFICIENT FUNDS")))</f>
        <v/>
      </c>
      <c r="O334">
        <v>330</v>
      </c>
      <c r="P334" s="6" t="str">
        <f>IF(O334&gt;Scenario!$B$11,"",IF(O$2&lt;&gt;"Ready",O$2,IF(U333="OK",S333,"INSUFFICIENT FUNDS")))</f>
        <v/>
      </c>
      <c r="Q334" s="6" t="str">
        <f>IF(O334&gt;Scenario!$B$11,"",IF(O$2&lt;&gt;"Ready",O$2,IF(ISNUMBER(P334),IF(AND(O334&gt;=Scenario!$B$10,MOD(O334-Scenario!$B$10,Scenario!$B$18)=0),Scenario!$B$8,0),"INSUFFICIENT FUNDS")))</f>
        <v/>
      </c>
      <c r="R334" s="6" t="str">
        <f>IF(O334&gt;Scenario!$B$11,"",IF(O$2&lt;&gt;"Ready",O$2,IF(ISNUMBER(P334),(P334+Q334)*(0+N('Option A'!$E$15)+IF(Scenario!$B$13="Gross",N('Option A'!$E$16),0))/12+((N('Option A'!$E$12)+N('Option A'!$E$13))/12+IF(AND(O334&gt;=Scenario!$B$10,MOD(O334-Scenario!$B$10,Scenario!$B$18)=0),N('Option A'!$E$17)*N('Option A'!$E$18)+N('Option A'!$E$20),0)+IF(O334=1,N('Option A'!$E$17)*N('Option A'!$E$19)+N('Option A'!$E$21),0)+IF(O334=Scenario!$B$11,N('Option A'!$E$22),0)),"INSUFFICIENT FUNDS")))</f>
        <v/>
      </c>
      <c r="S334" s="6" t="str">
        <f>IF(O334&gt;Scenario!$B$11,"",IF(O$2&lt;&gt;"Ready",O$2,IF(ISNUMBER(P334),IF((P334+Q334)*(1+Scenario!$B$12/12)-R334&lt;0,"INSUFFICIENT FUNDS",(P334+Q334)*(1+Scenario!$B$12/12)-R334),"INSUFFICIENT FUNDS")))</f>
        <v/>
      </c>
      <c r="T334" s="6" t="str">
        <f>IF(O334&gt;Scenario!$B$11,"",IF(O$2&lt;&gt;"Ready",O$2,IF(ISNUMBER(S334),T333+R334,"INSUFFICIENT FUNDS")))</f>
        <v/>
      </c>
      <c r="U334" t="str">
        <f>IF(O334&gt;Scenario!$B$11,"",IF(O$2&lt;&gt;"Ready",O$2,IF(ISNUMBER(S334),"OK","INSUFFICIENT FUNDS")))</f>
        <v/>
      </c>
      <c r="V334">
        <v>330</v>
      </c>
      <c r="W334" s="6" t="str">
        <f>IF(V334&gt;Scenario!$B$11,"",IF(V$2&lt;&gt;"Ready",V$2,IF(AB333="OK",Z333,"INSUFFICIENT FUNDS")))</f>
        <v/>
      </c>
      <c r="X334" s="6" t="str">
        <f>IF(V334&gt;Scenario!$B$11,"",IF(V$2&lt;&gt;"Ready",V$2,IF(ISNUMBER(W334),IF(AND(V334&gt;=Scenario!$B$10,MOD(V334-Scenario!$B$10,Scenario!$B$18)=0),Scenario!$B$8,0),"INSUFFICIENT FUNDS")))</f>
        <v/>
      </c>
      <c r="Y334" s="6" t="str">
        <f>IF(V334&gt;Scenario!$B$11,"",IF(V$2&lt;&gt;"Ready",V$2,IF(ISNUMBER(W334),(W334+X334)*(N('Option A'!$E$14)+N('Option A'!$E$15)+IF(Scenario!$B$13="Gross",N('Option A'!$E$16),0))/12+((N('Option A'!$E$12)+N('Option A'!$E$13))/12+IF(AND(V334&gt;=Scenario!$B$10,MOD(V334-Scenario!$B$10,Scenario!$B$18)=0),0*0+0,0)+IF(V334=1,0*0+0,0)+IF(V334=Scenario!$B$11,0,0)),"INSUFFICIENT FUNDS")))</f>
        <v/>
      </c>
      <c r="Z334" s="6" t="str">
        <f>IF(V334&gt;Scenario!$B$11,"",IF(V$2&lt;&gt;"Ready",V$2,IF(ISNUMBER(W334),IF((W334+X334)*(1+Scenario!$B$12/12)-Y334&lt;0,"INSUFFICIENT FUNDS",(W334+X334)*(1+Scenario!$B$12/12)-Y334),"INSUFFICIENT FUNDS")))</f>
        <v/>
      </c>
      <c r="AA334" s="6" t="str">
        <f>IF(V334&gt;Scenario!$B$11,"",IF(V$2&lt;&gt;"Ready",V$2,IF(ISNUMBER(Z334),AA333+Y334,"INSUFFICIENT FUNDS")))</f>
        <v/>
      </c>
      <c r="AB334" t="str">
        <f>IF(V334&gt;Scenario!$B$11,"",IF(V$2&lt;&gt;"Ready",V$2,IF(ISNUMBER(Z334),"OK","INSUFFICIENT FUNDS")))</f>
        <v/>
      </c>
      <c r="AC334">
        <v>330</v>
      </c>
      <c r="AD334" s="6" t="str">
        <f>IF(AC334&gt;Scenario!$B$11,"",IF(AC$2&lt;&gt;"Ready",AC$2,IF(AI333="OK",AG333,"INSUFFICIENT FUNDS")))</f>
        <v/>
      </c>
      <c r="AE334" s="6" t="str">
        <f>IF(AC334&gt;Scenario!$B$11,"",IF(AC$2&lt;&gt;"Ready",AC$2,IF(ISNUMBER(AD334),IF(AND(AC334&gt;=Scenario!$B$10,MOD(AC334-Scenario!$B$10,Scenario!$B$18)=0),Scenario!$B$8,0),"INSUFFICIENT FUNDS")))</f>
        <v/>
      </c>
      <c r="AF334" s="6" t="str">
        <f>IF(AC334&gt;Scenario!$B$11,"",IF(AC$2&lt;&gt;"Ready",AC$2,IF(ISNUMBER(AD334),(AD334+AE334)*(N('Option A'!$E$14)+N('Option A'!$E$15)+IF(Scenario!$B$13="Gross",0,0))/12+((N('Option A'!$E$12)+N('Option A'!$E$13))/12+IF(AND(AC334&gt;=Scenario!$B$10,MOD(AC334-Scenario!$B$10,Scenario!$B$18)=0),N('Option A'!$E$17)*N('Option A'!$E$18)+N('Option A'!$E$20),0)+IF(AC334=1,N('Option A'!$E$17)*N('Option A'!$E$19)+N('Option A'!$E$21),0)+IF(AC334=Scenario!$B$11,N('Option A'!$E$22),0)),"INSUFFICIENT FUNDS")))</f>
        <v/>
      </c>
      <c r="AG334" s="6" t="str">
        <f>IF(AC334&gt;Scenario!$B$11,"",IF(AC$2&lt;&gt;"Ready",AC$2,IF(ISNUMBER(AD334),IF((AD334+AE334)*(1+Scenario!$B$12/12)-AF334&lt;0,"INSUFFICIENT FUNDS",(AD334+AE334)*(1+Scenario!$B$12/12)-AF334),"INSUFFICIENT FUNDS")))</f>
        <v/>
      </c>
      <c r="AH334" s="6" t="str">
        <f>IF(AC334&gt;Scenario!$B$11,"",IF(AC$2&lt;&gt;"Ready",AC$2,IF(ISNUMBER(AG334),AH333+AF334,"INSUFFICIENT FUNDS")))</f>
        <v/>
      </c>
      <c r="AI334" t="str">
        <f>IF(AC334&gt;Scenario!$B$11,"",IF(AC$2&lt;&gt;"Ready",AC$2,IF(ISNUMBER(AG334),"OK","INSUFFICIENT FUNDS")))</f>
        <v/>
      </c>
      <c r="AJ334">
        <v>330</v>
      </c>
      <c r="AK334" s="6" t="str">
        <f>IF(AJ334&gt;Scenario!$B$11,"",IF(AJ$2&lt;&gt;"Ready",AJ$2,IF(AP333="OK",AN333,"INSUFFICIENT FUNDS")))</f>
        <v/>
      </c>
      <c r="AL334" s="6" t="str">
        <f>IF(AJ334&gt;Scenario!$B$11,"",IF(AJ$2&lt;&gt;"Ready",AJ$2,IF(ISNUMBER(AK334),IF(AND(AJ334&gt;=Scenario!$B$10,MOD(AJ334-Scenario!$B$10,Scenario!$B$18)=0),Scenario!$B$8,0),"INSUFFICIENT FUNDS")))</f>
        <v/>
      </c>
      <c r="AM334" s="6" t="str">
        <f>IF(AJ334&gt;Scenario!$B$11,"",IF(AJ$2&lt;&gt;"Ready",AJ$2,IF(ISNUMBER(AK334),(AK334+AL334)*(0+0+IF(Scenario!$B$13="Gross",0,0))/12+((0+0)/12+IF(AND(AJ334&gt;=Scenario!$B$10,MOD(AJ334-Scenario!$B$10,Scenario!$B$18)=0),0*0+0,0)+IF(AJ334=1,0*0+0,0)+IF(AJ334=Scenario!$B$11,0,0)),"INSUFFICIENT FUNDS")))</f>
        <v/>
      </c>
      <c r="AN334" s="6" t="str">
        <f>IF(AJ334&gt;Scenario!$B$11,"",IF(AJ$2&lt;&gt;"Ready",AJ$2,IF(ISNUMBER(AK334),IF((AK334+AL334)*(1+Scenario!$B$12/12)-AM334&lt;0,"INSUFFICIENT FUNDS",(AK334+AL334)*(1+Scenario!$B$12/12)-AM334),"INSUFFICIENT FUNDS")))</f>
        <v/>
      </c>
      <c r="AO334" s="6" t="str">
        <f>IF(AJ334&gt;Scenario!$B$11,"",IF(AJ$2&lt;&gt;"Ready",AJ$2,IF(ISNUMBER(AN334),AO333+AM334,"INSUFFICIENT FUNDS")))</f>
        <v/>
      </c>
      <c r="AP334" t="str">
        <f>IF(AJ334&gt;Scenario!$B$11,"",IF(AJ$2&lt;&gt;"Ready",AJ$2,IF(ISNUMBER(AN334),"OK","INSUFFICIENT FUNDS")))</f>
        <v/>
      </c>
    </row>
    <row r="335" spans="1:42" ht="32.1" customHeight="1" x14ac:dyDescent="0.2">
      <c r="A335">
        <v>331</v>
      </c>
      <c r="B335" s="6" t="str">
        <f>IF(A335&gt;Scenario!$B$11,"",IF(A$2&lt;&gt;"Ready",A$2,IF(G334="OK",E334,"INSUFFICIENT FUNDS")))</f>
        <v/>
      </c>
      <c r="C335" s="6" t="str">
        <f>IF(A335&gt;Scenario!$B$11,"",IF(A$2&lt;&gt;"Ready",A$2,IF(ISNUMBER(B335),IF(AND(A335&gt;=Scenario!$B$10,MOD(A335-Scenario!$B$10,Scenario!$B$18)=0),Scenario!$B$8,0),"INSUFFICIENT FUNDS")))</f>
        <v/>
      </c>
      <c r="D335" s="6" t="str">
        <f>IF(A335&gt;Scenario!$B$11,"",IF(A$2&lt;&gt;"Ready",A$2,IF(ISNUMBER(B335),(B335+C335)*(N('Option A'!$E$14)+N('Option A'!$E$15)+IF(Scenario!$B$13="Gross",N('Option A'!$E$16),0))/12+((N('Option A'!$E$12)+N('Option A'!$E$13))/12+IF(AND(A335&gt;=Scenario!$B$10,MOD(A335-Scenario!$B$10,Scenario!$B$18)=0),N('Option A'!$E$17)*N('Option A'!$E$18)+N('Option A'!$E$20),0)+IF(A335=1,N('Option A'!$E$17)*N('Option A'!$E$19)+N('Option A'!$E$21),0)+IF(A335=Scenario!$B$11,N('Option A'!$E$22),0)),"INSUFFICIENT FUNDS")))</f>
        <v/>
      </c>
      <c r="E335" s="6" t="str">
        <f>IF(A335&gt;Scenario!$B$11,"",IF(A$2&lt;&gt;"Ready",A$2,IF(ISNUMBER(B335),IF((B335+C335)*(1+Scenario!$B$12/12)-D335&lt;0,"INSUFFICIENT FUNDS",(B335+C335)*(1+Scenario!$B$12/12)-D335),"INSUFFICIENT FUNDS")))</f>
        <v/>
      </c>
      <c r="F335" s="6" t="str">
        <f>IF(A335&gt;Scenario!$B$11,"",IF(A$2&lt;&gt;"Ready",A$2,IF(ISNUMBER(E335),F334+D335,"INSUFFICIENT FUNDS")))</f>
        <v/>
      </c>
      <c r="G335" t="str">
        <f>IF(A335&gt;Scenario!$B$11,"",IF(A$2&lt;&gt;"Ready",A$2,IF(ISNUMBER(E335),"OK","INSUFFICIENT FUNDS")))</f>
        <v/>
      </c>
      <c r="H335">
        <v>331</v>
      </c>
      <c r="I335" s="6" t="str">
        <f>IF(H335&gt;Scenario!$B$11,"",IF(H$2&lt;&gt;"Ready",H$2,IF(N334="OK",L334,"INSUFFICIENT FUNDS")))</f>
        <v/>
      </c>
      <c r="J335" s="6" t="str">
        <f>IF(H335&gt;Scenario!$B$11,"",IF(H$2&lt;&gt;"Ready",H$2,IF(ISNUMBER(I335),IF(AND(H335&gt;=Scenario!$B$10,MOD(H335-Scenario!$B$10,Scenario!$B$18)=0),Scenario!$B$8,0),"INSUFFICIENT FUNDS")))</f>
        <v/>
      </c>
      <c r="K335" s="6" t="str">
        <f>IF(H335&gt;Scenario!$B$11,"",IF(H$2&lt;&gt;"Ready",H$2,IF(ISNUMBER(I335),(I335+J335)*(N('Option A'!$E$14)+N('Option A'!$E$15)+IF(Scenario!$B$13="Gross",N('Option A'!$E$16),0))/12+((0+0)/12+IF(AND(H335&gt;=Scenario!$B$10,MOD(H335-Scenario!$B$10,Scenario!$B$18)=0),N('Option A'!$E$17)*N('Option A'!$E$18)+N('Option A'!$E$20),0)+IF(H335=1,N('Option A'!$E$17)*N('Option A'!$E$19)+N('Option A'!$E$21),0)+IF(H335=Scenario!$B$11,N('Option A'!$E$22),0)),"INSUFFICIENT FUNDS")))</f>
        <v/>
      </c>
      <c r="L335" s="6" t="str">
        <f>IF(H335&gt;Scenario!$B$11,"",IF(H$2&lt;&gt;"Ready",H$2,IF(ISNUMBER(I335),IF((I335+J335)*(1+Scenario!$B$12/12)-K335&lt;0,"INSUFFICIENT FUNDS",(I335+J335)*(1+Scenario!$B$12/12)-K335),"INSUFFICIENT FUNDS")))</f>
        <v/>
      </c>
      <c r="M335" s="6" t="str">
        <f>IF(H335&gt;Scenario!$B$11,"",IF(H$2&lt;&gt;"Ready",H$2,IF(ISNUMBER(L335),M334+K335,"INSUFFICIENT FUNDS")))</f>
        <v/>
      </c>
      <c r="N335" t="str">
        <f>IF(H335&gt;Scenario!$B$11,"",IF(H$2&lt;&gt;"Ready",H$2,IF(ISNUMBER(L335),"OK","INSUFFICIENT FUNDS")))</f>
        <v/>
      </c>
      <c r="O335">
        <v>331</v>
      </c>
      <c r="P335" s="6" t="str">
        <f>IF(O335&gt;Scenario!$B$11,"",IF(O$2&lt;&gt;"Ready",O$2,IF(U334="OK",S334,"INSUFFICIENT FUNDS")))</f>
        <v/>
      </c>
      <c r="Q335" s="6" t="str">
        <f>IF(O335&gt;Scenario!$B$11,"",IF(O$2&lt;&gt;"Ready",O$2,IF(ISNUMBER(P335),IF(AND(O335&gt;=Scenario!$B$10,MOD(O335-Scenario!$B$10,Scenario!$B$18)=0),Scenario!$B$8,0),"INSUFFICIENT FUNDS")))</f>
        <v/>
      </c>
      <c r="R335" s="6" t="str">
        <f>IF(O335&gt;Scenario!$B$11,"",IF(O$2&lt;&gt;"Ready",O$2,IF(ISNUMBER(P335),(P335+Q335)*(0+N('Option A'!$E$15)+IF(Scenario!$B$13="Gross",N('Option A'!$E$16),0))/12+((N('Option A'!$E$12)+N('Option A'!$E$13))/12+IF(AND(O335&gt;=Scenario!$B$10,MOD(O335-Scenario!$B$10,Scenario!$B$18)=0),N('Option A'!$E$17)*N('Option A'!$E$18)+N('Option A'!$E$20),0)+IF(O335=1,N('Option A'!$E$17)*N('Option A'!$E$19)+N('Option A'!$E$21),0)+IF(O335=Scenario!$B$11,N('Option A'!$E$22),0)),"INSUFFICIENT FUNDS")))</f>
        <v/>
      </c>
      <c r="S335" s="6" t="str">
        <f>IF(O335&gt;Scenario!$B$11,"",IF(O$2&lt;&gt;"Ready",O$2,IF(ISNUMBER(P335),IF((P335+Q335)*(1+Scenario!$B$12/12)-R335&lt;0,"INSUFFICIENT FUNDS",(P335+Q335)*(1+Scenario!$B$12/12)-R335),"INSUFFICIENT FUNDS")))</f>
        <v/>
      </c>
      <c r="T335" s="6" t="str">
        <f>IF(O335&gt;Scenario!$B$11,"",IF(O$2&lt;&gt;"Ready",O$2,IF(ISNUMBER(S335),T334+R335,"INSUFFICIENT FUNDS")))</f>
        <v/>
      </c>
      <c r="U335" t="str">
        <f>IF(O335&gt;Scenario!$B$11,"",IF(O$2&lt;&gt;"Ready",O$2,IF(ISNUMBER(S335),"OK","INSUFFICIENT FUNDS")))</f>
        <v/>
      </c>
      <c r="V335">
        <v>331</v>
      </c>
      <c r="W335" s="6" t="str">
        <f>IF(V335&gt;Scenario!$B$11,"",IF(V$2&lt;&gt;"Ready",V$2,IF(AB334="OK",Z334,"INSUFFICIENT FUNDS")))</f>
        <v/>
      </c>
      <c r="X335" s="6" t="str">
        <f>IF(V335&gt;Scenario!$B$11,"",IF(V$2&lt;&gt;"Ready",V$2,IF(ISNUMBER(W335),IF(AND(V335&gt;=Scenario!$B$10,MOD(V335-Scenario!$B$10,Scenario!$B$18)=0),Scenario!$B$8,0),"INSUFFICIENT FUNDS")))</f>
        <v/>
      </c>
      <c r="Y335" s="6" t="str">
        <f>IF(V335&gt;Scenario!$B$11,"",IF(V$2&lt;&gt;"Ready",V$2,IF(ISNUMBER(W335),(W335+X335)*(N('Option A'!$E$14)+N('Option A'!$E$15)+IF(Scenario!$B$13="Gross",N('Option A'!$E$16),0))/12+((N('Option A'!$E$12)+N('Option A'!$E$13))/12+IF(AND(V335&gt;=Scenario!$B$10,MOD(V335-Scenario!$B$10,Scenario!$B$18)=0),0*0+0,0)+IF(V335=1,0*0+0,0)+IF(V335=Scenario!$B$11,0,0)),"INSUFFICIENT FUNDS")))</f>
        <v/>
      </c>
      <c r="Z335" s="6" t="str">
        <f>IF(V335&gt;Scenario!$B$11,"",IF(V$2&lt;&gt;"Ready",V$2,IF(ISNUMBER(W335),IF((W335+X335)*(1+Scenario!$B$12/12)-Y335&lt;0,"INSUFFICIENT FUNDS",(W335+X335)*(1+Scenario!$B$12/12)-Y335),"INSUFFICIENT FUNDS")))</f>
        <v/>
      </c>
      <c r="AA335" s="6" t="str">
        <f>IF(V335&gt;Scenario!$B$11,"",IF(V$2&lt;&gt;"Ready",V$2,IF(ISNUMBER(Z335),AA334+Y335,"INSUFFICIENT FUNDS")))</f>
        <v/>
      </c>
      <c r="AB335" t="str">
        <f>IF(V335&gt;Scenario!$B$11,"",IF(V$2&lt;&gt;"Ready",V$2,IF(ISNUMBER(Z335),"OK","INSUFFICIENT FUNDS")))</f>
        <v/>
      </c>
      <c r="AC335">
        <v>331</v>
      </c>
      <c r="AD335" s="6" t="str">
        <f>IF(AC335&gt;Scenario!$B$11,"",IF(AC$2&lt;&gt;"Ready",AC$2,IF(AI334="OK",AG334,"INSUFFICIENT FUNDS")))</f>
        <v/>
      </c>
      <c r="AE335" s="6" t="str">
        <f>IF(AC335&gt;Scenario!$B$11,"",IF(AC$2&lt;&gt;"Ready",AC$2,IF(ISNUMBER(AD335),IF(AND(AC335&gt;=Scenario!$B$10,MOD(AC335-Scenario!$B$10,Scenario!$B$18)=0),Scenario!$B$8,0),"INSUFFICIENT FUNDS")))</f>
        <v/>
      </c>
      <c r="AF335" s="6" t="str">
        <f>IF(AC335&gt;Scenario!$B$11,"",IF(AC$2&lt;&gt;"Ready",AC$2,IF(ISNUMBER(AD335),(AD335+AE335)*(N('Option A'!$E$14)+N('Option A'!$E$15)+IF(Scenario!$B$13="Gross",0,0))/12+((N('Option A'!$E$12)+N('Option A'!$E$13))/12+IF(AND(AC335&gt;=Scenario!$B$10,MOD(AC335-Scenario!$B$10,Scenario!$B$18)=0),N('Option A'!$E$17)*N('Option A'!$E$18)+N('Option A'!$E$20),0)+IF(AC335=1,N('Option A'!$E$17)*N('Option A'!$E$19)+N('Option A'!$E$21),0)+IF(AC335=Scenario!$B$11,N('Option A'!$E$22),0)),"INSUFFICIENT FUNDS")))</f>
        <v/>
      </c>
      <c r="AG335" s="6" t="str">
        <f>IF(AC335&gt;Scenario!$B$11,"",IF(AC$2&lt;&gt;"Ready",AC$2,IF(ISNUMBER(AD335),IF((AD335+AE335)*(1+Scenario!$B$12/12)-AF335&lt;0,"INSUFFICIENT FUNDS",(AD335+AE335)*(1+Scenario!$B$12/12)-AF335),"INSUFFICIENT FUNDS")))</f>
        <v/>
      </c>
      <c r="AH335" s="6" t="str">
        <f>IF(AC335&gt;Scenario!$B$11,"",IF(AC$2&lt;&gt;"Ready",AC$2,IF(ISNUMBER(AG335),AH334+AF335,"INSUFFICIENT FUNDS")))</f>
        <v/>
      </c>
      <c r="AI335" t="str">
        <f>IF(AC335&gt;Scenario!$B$11,"",IF(AC$2&lt;&gt;"Ready",AC$2,IF(ISNUMBER(AG335),"OK","INSUFFICIENT FUNDS")))</f>
        <v/>
      </c>
      <c r="AJ335">
        <v>331</v>
      </c>
      <c r="AK335" s="6" t="str">
        <f>IF(AJ335&gt;Scenario!$B$11,"",IF(AJ$2&lt;&gt;"Ready",AJ$2,IF(AP334="OK",AN334,"INSUFFICIENT FUNDS")))</f>
        <v/>
      </c>
      <c r="AL335" s="6" t="str">
        <f>IF(AJ335&gt;Scenario!$B$11,"",IF(AJ$2&lt;&gt;"Ready",AJ$2,IF(ISNUMBER(AK335),IF(AND(AJ335&gt;=Scenario!$B$10,MOD(AJ335-Scenario!$B$10,Scenario!$B$18)=0),Scenario!$B$8,0),"INSUFFICIENT FUNDS")))</f>
        <v/>
      </c>
      <c r="AM335" s="6" t="str">
        <f>IF(AJ335&gt;Scenario!$B$11,"",IF(AJ$2&lt;&gt;"Ready",AJ$2,IF(ISNUMBER(AK335),(AK335+AL335)*(0+0+IF(Scenario!$B$13="Gross",0,0))/12+((0+0)/12+IF(AND(AJ335&gt;=Scenario!$B$10,MOD(AJ335-Scenario!$B$10,Scenario!$B$18)=0),0*0+0,0)+IF(AJ335=1,0*0+0,0)+IF(AJ335=Scenario!$B$11,0,0)),"INSUFFICIENT FUNDS")))</f>
        <v/>
      </c>
      <c r="AN335" s="6" t="str">
        <f>IF(AJ335&gt;Scenario!$B$11,"",IF(AJ$2&lt;&gt;"Ready",AJ$2,IF(ISNUMBER(AK335),IF((AK335+AL335)*(1+Scenario!$B$12/12)-AM335&lt;0,"INSUFFICIENT FUNDS",(AK335+AL335)*(1+Scenario!$B$12/12)-AM335),"INSUFFICIENT FUNDS")))</f>
        <v/>
      </c>
      <c r="AO335" s="6" t="str">
        <f>IF(AJ335&gt;Scenario!$B$11,"",IF(AJ$2&lt;&gt;"Ready",AJ$2,IF(ISNUMBER(AN335),AO334+AM335,"INSUFFICIENT FUNDS")))</f>
        <v/>
      </c>
      <c r="AP335" t="str">
        <f>IF(AJ335&gt;Scenario!$B$11,"",IF(AJ$2&lt;&gt;"Ready",AJ$2,IF(ISNUMBER(AN335),"OK","INSUFFICIENT FUNDS")))</f>
        <v/>
      </c>
    </row>
    <row r="336" spans="1:42" ht="32.1" customHeight="1" x14ac:dyDescent="0.2">
      <c r="A336">
        <v>332</v>
      </c>
      <c r="B336" s="6" t="str">
        <f>IF(A336&gt;Scenario!$B$11,"",IF(A$2&lt;&gt;"Ready",A$2,IF(G335="OK",E335,"INSUFFICIENT FUNDS")))</f>
        <v/>
      </c>
      <c r="C336" s="6" t="str">
        <f>IF(A336&gt;Scenario!$B$11,"",IF(A$2&lt;&gt;"Ready",A$2,IF(ISNUMBER(B336),IF(AND(A336&gt;=Scenario!$B$10,MOD(A336-Scenario!$B$10,Scenario!$B$18)=0),Scenario!$B$8,0),"INSUFFICIENT FUNDS")))</f>
        <v/>
      </c>
      <c r="D336" s="6" t="str">
        <f>IF(A336&gt;Scenario!$B$11,"",IF(A$2&lt;&gt;"Ready",A$2,IF(ISNUMBER(B336),(B336+C336)*(N('Option A'!$E$14)+N('Option A'!$E$15)+IF(Scenario!$B$13="Gross",N('Option A'!$E$16),0))/12+((N('Option A'!$E$12)+N('Option A'!$E$13))/12+IF(AND(A336&gt;=Scenario!$B$10,MOD(A336-Scenario!$B$10,Scenario!$B$18)=0),N('Option A'!$E$17)*N('Option A'!$E$18)+N('Option A'!$E$20),0)+IF(A336=1,N('Option A'!$E$17)*N('Option A'!$E$19)+N('Option A'!$E$21),0)+IF(A336=Scenario!$B$11,N('Option A'!$E$22),0)),"INSUFFICIENT FUNDS")))</f>
        <v/>
      </c>
      <c r="E336" s="6" t="str">
        <f>IF(A336&gt;Scenario!$B$11,"",IF(A$2&lt;&gt;"Ready",A$2,IF(ISNUMBER(B336),IF((B336+C336)*(1+Scenario!$B$12/12)-D336&lt;0,"INSUFFICIENT FUNDS",(B336+C336)*(1+Scenario!$B$12/12)-D336),"INSUFFICIENT FUNDS")))</f>
        <v/>
      </c>
      <c r="F336" s="6" t="str">
        <f>IF(A336&gt;Scenario!$B$11,"",IF(A$2&lt;&gt;"Ready",A$2,IF(ISNUMBER(E336),F335+D336,"INSUFFICIENT FUNDS")))</f>
        <v/>
      </c>
      <c r="G336" t="str">
        <f>IF(A336&gt;Scenario!$B$11,"",IF(A$2&lt;&gt;"Ready",A$2,IF(ISNUMBER(E336),"OK","INSUFFICIENT FUNDS")))</f>
        <v/>
      </c>
      <c r="H336">
        <v>332</v>
      </c>
      <c r="I336" s="6" t="str">
        <f>IF(H336&gt;Scenario!$B$11,"",IF(H$2&lt;&gt;"Ready",H$2,IF(N335="OK",L335,"INSUFFICIENT FUNDS")))</f>
        <v/>
      </c>
      <c r="J336" s="6" t="str">
        <f>IF(H336&gt;Scenario!$B$11,"",IF(H$2&lt;&gt;"Ready",H$2,IF(ISNUMBER(I336),IF(AND(H336&gt;=Scenario!$B$10,MOD(H336-Scenario!$B$10,Scenario!$B$18)=0),Scenario!$B$8,0),"INSUFFICIENT FUNDS")))</f>
        <v/>
      </c>
      <c r="K336" s="6" t="str">
        <f>IF(H336&gt;Scenario!$B$11,"",IF(H$2&lt;&gt;"Ready",H$2,IF(ISNUMBER(I336),(I336+J336)*(N('Option A'!$E$14)+N('Option A'!$E$15)+IF(Scenario!$B$13="Gross",N('Option A'!$E$16),0))/12+((0+0)/12+IF(AND(H336&gt;=Scenario!$B$10,MOD(H336-Scenario!$B$10,Scenario!$B$18)=0),N('Option A'!$E$17)*N('Option A'!$E$18)+N('Option A'!$E$20),0)+IF(H336=1,N('Option A'!$E$17)*N('Option A'!$E$19)+N('Option A'!$E$21),0)+IF(H336=Scenario!$B$11,N('Option A'!$E$22),0)),"INSUFFICIENT FUNDS")))</f>
        <v/>
      </c>
      <c r="L336" s="6" t="str">
        <f>IF(H336&gt;Scenario!$B$11,"",IF(H$2&lt;&gt;"Ready",H$2,IF(ISNUMBER(I336),IF((I336+J336)*(1+Scenario!$B$12/12)-K336&lt;0,"INSUFFICIENT FUNDS",(I336+J336)*(1+Scenario!$B$12/12)-K336),"INSUFFICIENT FUNDS")))</f>
        <v/>
      </c>
      <c r="M336" s="6" t="str">
        <f>IF(H336&gt;Scenario!$B$11,"",IF(H$2&lt;&gt;"Ready",H$2,IF(ISNUMBER(L336),M335+K336,"INSUFFICIENT FUNDS")))</f>
        <v/>
      </c>
      <c r="N336" t="str">
        <f>IF(H336&gt;Scenario!$B$11,"",IF(H$2&lt;&gt;"Ready",H$2,IF(ISNUMBER(L336),"OK","INSUFFICIENT FUNDS")))</f>
        <v/>
      </c>
      <c r="O336">
        <v>332</v>
      </c>
      <c r="P336" s="6" t="str">
        <f>IF(O336&gt;Scenario!$B$11,"",IF(O$2&lt;&gt;"Ready",O$2,IF(U335="OK",S335,"INSUFFICIENT FUNDS")))</f>
        <v/>
      </c>
      <c r="Q336" s="6" t="str">
        <f>IF(O336&gt;Scenario!$B$11,"",IF(O$2&lt;&gt;"Ready",O$2,IF(ISNUMBER(P336),IF(AND(O336&gt;=Scenario!$B$10,MOD(O336-Scenario!$B$10,Scenario!$B$18)=0),Scenario!$B$8,0),"INSUFFICIENT FUNDS")))</f>
        <v/>
      </c>
      <c r="R336" s="6" t="str">
        <f>IF(O336&gt;Scenario!$B$11,"",IF(O$2&lt;&gt;"Ready",O$2,IF(ISNUMBER(P336),(P336+Q336)*(0+N('Option A'!$E$15)+IF(Scenario!$B$13="Gross",N('Option A'!$E$16),0))/12+((N('Option A'!$E$12)+N('Option A'!$E$13))/12+IF(AND(O336&gt;=Scenario!$B$10,MOD(O336-Scenario!$B$10,Scenario!$B$18)=0),N('Option A'!$E$17)*N('Option A'!$E$18)+N('Option A'!$E$20),0)+IF(O336=1,N('Option A'!$E$17)*N('Option A'!$E$19)+N('Option A'!$E$21),0)+IF(O336=Scenario!$B$11,N('Option A'!$E$22),0)),"INSUFFICIENT FUNDS")))</f>
        <v/>
      </c>
      <c r="S336" s="6" t="str">
        <f>IF(O336&gt;Scenario!$B$11,"",IF(O$2&lt;&gt;"Ready",O$2,IF(ISNUMBER(P336),IF((P336+Q336)*(1+Scenario!$B$12/12)-R336&lt;0,"INSUFFICIENT FUNDS",(P336+Q336)*(1+Scenario!$B$12/12)-R336),"INSUFFICIENT FUNDS")))</f>
        <v/>
      </c>
      <c r="T336" s="6" t="str">
        <f>IF(O336&gt;Scenario!$B$11,"",IF(O$2&lt;&gt;"Ready",O$2,IF(ISNUMBER(S336),T335+R336,"INSUFFICIENT FUNDS")))</f>
        <v/>
      </c>
      <c r="U336" t="str">
        <f>IF(O336&gt;Scenario!$B$11,"",IF(O$2&lt;&gt;"Ready",O$2,IF(ISNUMBER(S336),"OK","INSUFFICIENT FUNDS")))</f>
        <v/>
      </c>
      <c r="V336">
        <v>332</v>
      </c>
      <c r="W336" s="6" t="str">
        <f>IF(V336&gt;Scenario!$B$11,"",IF(V$2&lt;&gt;"Ready",V$2,IF(AB335="OK",Z335,"INSUFFICIENT FUNDS")))</f>
        <v/>
      </c>
      <c r="X336" s="6" t="str">
        <f>IF(V336&gt;Scenario!$B$11,"",IF(V$2&lt;&gt;"Ready",V$2,IF(ISNUMBER(W336),IF(AND(V336&gt;=Scenario!$B$10,MOD(V336-Scenario!$B$10,Scenario!$B$18)=0),Scenario!$B$8,0),"INSUFFICIENT FUNDS")))</f>
        <v/>
      </c>
      <c r="Y336" s="6" t="str">
        <f>IF(V336&gt;Scenario!$B$11,"",IF(V$2&lt;&gt;"Ready",V$2,IF(ISNUMBER(W336),(W336+X336)*(N('Option A'!$E$14)+N('Option A'!$E$15)+IF(Scenario!$B$13="Gross",N('Option A'!$E$16),0))/12+((N('Option A'!$E$12)+N('Option A'!$E$13))/12+IF(AND(V336&gt;=Scenario!$B$10,MOD(V336-Scenario!$B$10,Scenario!$B$18)=0),0*0+0,0)+IF(V336=1,0*0+0,0)+IF(V336=Scenario!$B$11,0,0)),"INSUFFICIENT FUNDS")))</f>
        <v/>
      </c>
      <c r="Z336" s="6" t="str">
        <f>IF(V336&gt;Scenario!$B$11,"",IF(V$2&lt;&gt;"Ready",V$2,IF(ISNUMBER(W336),IF((W336+X336)*(1+Scenario!$B$12/12)-Y336&lt;0,"INSUFFICIENT FUNDS",(W336+X336)*(1+Scenario!$B$12/12)-Y336),"INSUFFICIENT FUNDS")))</f>
        <v/>
      </c>
      <c r="AA336" s="6" t="str">
        <f>IF(V336&gt;Scenario!$B$11,"",IF(V$2&lt;&gt;"Ready",V$2,IF(ISNUMBER(Z336),AA335+Y336,"INSUFFICIENT FUNDS")))</f>
        <v/>
      </c>
      <c r="AB336" t="str">
        <f>IF(V336&gt;Scenario!$B$11,"",IF(V$2&lt;&gt;"Ready",V$2,IF(ISNUMBER(Z336),"OK","INSUFFICIENT FUNDS")))</f>
        <v/>
      </c>
      <c r="AC336">
        <v>332</v>
      </c>
      <c r="AD336" s="6" t="str">
        <f>IF(AC336&gt;Scenario!$B$11,"",IF(AC$2&lt;&gt;"Ready",AC$2,IF(AI335="OK",AG335,"INSUFFICIENT FUNDS")))</f>
        <v/>
      </c>
      <c r="AE336" s="6" t="str">
        <f>IF(AC336&gt;Scenario!$B$11,"",IF(AC$2&lt;&gt;"Ready",AC$2,IF(ISNUMBER(AD336),IF(AND(AC336&gt;=Scenario!$B$10,MOD(AC336-Scenario!$B$10,Scenario!$B$18)=0),Scenario!$B$8,0),"INSUFFICIENT FUNDS")))</f>
        <v/>
      </c>
      <c r="AF336" s="6" t="str">
        <f>IF(AC336&gt;Scenario!$B$11,"",IF(AC$2&lt;&gt;"Ready",AC$2,IF(ISNUMBER(AD336),(AD336+AE336)*(N('Option A'!$E$14)+N('Option A'!$E$15)+IF(Scenario!$B$13="Gross",0,0))/12+((N('Option A'!$E$12)+N('Option A'!$E$13))/12+IF(AND(AC336&gt;=Scenario!$B$10,MOD(AC336-Scenario!$B$10,Scenario!$B$18)=0),N('Option A'!$E$17)*N('Option A'!$E$18)+N('Option A'!$E$20),0)+IF(AC336=1,N('Option A'!$E$17)*N('Option A'!$E$19)+N('Option A'!$E$21),0)+IF(AC336=Scenario!$B$11,N('Option A'!$E$22),0)),"INSUFFICIENT FUNDS")))</f>
        <v/>
      </c>
      <c r="AG336" s="6" t="str">
        <f>IF(AC336&gt;Scenario!$B$11,"",IF(AC$2&lt;&gt;"Ready",AC$2,IF(ISNUMBER(AD336),IF((AD336+AE336)*(1+Scenario!$B$12/12)-AF336&lt;0,"INSUFFICIENT FUNDS",(AD336+AE336)*(1+Scenario!$B$12/12)-AF336),"INSUFFICIENT FUNDS")))</f>
        <v/>
      </c>
      <c r="AH336" s="6" t="str">
        <f>IF(AC336&gt;Scenario!$B$11,"",IF(AC$2&lt;&gt;"Ready",AC$2,IF(ISNUMBER(AG336),AH335+AF336,"INSUFFICIENT FUNDS")))</f>
        <v/>
      </c>
      <c r="AI336" t="str">
        <f>IF(AC336&gt;Scenario!$B$11,"",IF(AC$2&lt;&gt;"Ready",AC$2,IF(ISNUMBER(AG336),"OK","INSUFFICIENT FUNDS")))</f>
        <v/>
      </c>
      <c r="AJ336">
        <v>332</v>
      </c>
      <c r="AK336" s="6" t="str">
        <f>IF(AJ336&gt;Scenario!$B$11,"",IF(AJ$2&lt;&gt;"Ready",AJ$2,IF(AP335="OK",AN335,"INSUFFICIENT FUNDS")))</f>
        <v/>
      </c>
      <c r="AL336" s="6" t="str">
        <f>IF(AJ336&gt;Scenario!$B$11,"",IF(AJ$2&lt;&gt;"Ready",AJ$2,IF(ISNUMBER(AK336),IF(AND(AJ336&gt;=Scenario!$B$10,MOD(AJ336-Scenario!$B$10,Scenario!$B$18)=0),Scenario!$B$8,0),"INSUFFICIENT FUNDS")))</f>
        <v/>
      </c>
      <c r="AM336" s="6" t="str">
        <f>IF(AJ336&gt;Scenario!$B$11,"",IF(AJ$2&lt;&gt;"Ready",AJ$2,IF(ISNUMBER(AK336),(AK336+AL336)*(0+0+IF(Scenario!$B$13="Gross",0,0))/12+((0+0)/12+IF(AND(AJ336&gt;=Scenario!$B$10,MOD(AJ336-Scenario!$B$10,Scenario!$B$18)=0),0*0+0,0)+IF(AJ336=1,0*0+0,0)+IF(AJ336=Scenario!$B$11,0,0)),"INSUFFICIENT FUNDS")))</f>
        <v/>
      </c>
      <c r="AN336" s="6" t="str">
        <f>IF(AJ336&gt;Scenario!$B$11,"",IF(AJ$2&lt;&gt;"Ready",AJ$2,IF(ISNUMBER(AK336),IF((AK336+AL336)*(1+Scenario!$B$12/12)-AM336&lt;0,"INSUFFICIENT FUNDS",(AK336+AL336)*(1+Scenario!$B$12/12)-AM336),"INSUFFICIENT FUNDS")))</f>
        <v/>
      </c>
      <c r="AO336" s="6" t="str">
        <f>IF(AJ336&gt;Scenario!$B$11,"",IF(AJ$2&lt;&gt;"Ready",AJ$2,IF(ISNUMBER(AN336),AO335+AM336,"INSUFFICIENT FUNDS")))</f>
        <v/>
      </c>
      <c r="AP336" t="str">
        <f>IF(AJ336&gt;Scenario!$B$11,"",IF(AJ$2&lt;&gt;"Ready",AJ$2,IF(ISNUMBER(AN336),"OK","INSUFFICIENT FUNDS")))</f>
        <v/>
      </c>
    </row>
    <row r="337" spans="1:42" ht="32.1" customHeight="1" x14ac:dyDescent="0.2">
      <c r="A337">
        <v>333</v>
      </c>
      <c r="B337" s="6" t="str">
        <f>IF(A337&gt;Scenario!$B$11,"",IF(A$2&lt;&gt;"Ready",A$2,IF(G336="OK",E336,"INSUFFICIENT FUNDS")))</f>
        <v/>
      </c>
      <c r="C337" s="6" t="str">
        <f>IF(A337&gt;Scenario!$B$11,"",IF(A$2&lt;&gt;"Ready",A$2,IF(ISNUMBER(B337),IF(AND(A337&gt;=Scenario!$B$10,MOD(A337-Scenario!$B$10,Scenario!$B$18)=0),Scenario!$B$8,0),"INSUFFICIENT FUNDS")))</f>
        <v/>
      </c>
      <c r="D337" s="6" t="str">
        <f>IF(A337&gt;Scenario!$B$11,"",IF(A$2&lt;&gt;"Ready",A$2,IF(ISNUMBER(B337),(B337+C337)*(N('Option A'!$E$14)+N('Option A'!$E$15)+IF(Scenario!$B$13="Gross",N('Option A'!$E$16),0))/12+((N('Option A'!$E$12)+N('Option A'!$E$13))/12+IF(AND(A337&gt;=Scenario!$B$10,MOD(A337-Scenario!$B$10,Scenario!$B$18)=0),N('Option A'!$E$17)*N('Option A'!$E$18)+N('Option A'!$E$20),0)+IF(A337=1,N('Option A'!$E$17)*N('Option A'!$E$19)+N('Option A'!$E$21),0)+IF(A337=Scenario!$B$11,N('Option A'!$E$22),0)),"INSUFFICIENT FUNDS")))</f>
        <v/>
      </c>
      <c r="E337" s="6" t="str">
        <f>IF(A337&gt;Scenario!$B$11,"",IF(A$2&lt;&gt;"Ready",A$2,IF(ISNUMBER(B337),IF((B337+C337)*(1+Scenario!$B$12/12)-D337&lt;0,"INSUFFICIENT FUNDS",(B337+C337)*(1+Scenario!$B$12/12)-D337),"INSUFFICIENT FUNDS")))</f>
        <v/>
      </c>
      <c r="F337" s="6" t="str">
        <f>IF(A337&gt;Scenario!$B$11,"",IF(A$2&lt;&gt;"Ready",A$2,IF(ISNUMBER(E337),F336+D337,"INSUFFICIENT FUNDS")))</f>
        <v/>
      </c>
      <c r="G337" t="str">
        <f>IF(A337&gt;Scenario!$B$11,"",IF(A$2&lt;&gt;"Ready",A$2,IF(ISNUMBER(E337),"OK","INSUFFICIENT FUNDS")))</f>
        <v/>
      </c>
      <c r="H337">
        <v>333</v>
      </c>
      <c r="I337" s="6" t="str">
        <f>IF(H337&gt;Scenario!$B$11,"",IF(H$2&lt;&gt;"Ready",H$2,IF(N336="OK",L336,"INSUFFICIENT FUNDS")))</f>
        <v/>
      </c>
      <c r="J337" s="6" t="str">
        <f>IF(H337&gt;Scenario!$B$11,"",IF(H$2&lt;&gt;"Ready",H$2,IF(ISNUMBER(I337),IF(AND(H337&gt;=Scenario!$B$10,MOD(H337-Scenario!$B$10,Scenario!$B$18)=0),Scenario!$B$8,0),"INSUFFICIENT FUNDS")))</f>
        <v/>
      </c>
      <c r="K337" s="6" t="str">
        <f>IF(H337&gt;Scenario!$B$11,"",IF(H$2&lt;&gt;"Ready",H$2,IF(ISNUMBER(I337),(I337+J337)*(N('Option A'!$E$14)+N('Option A'!$E$15)+IF(Scenario!$B$13="Gross",N('Option A'!$E$16),0))/12+((0+0)/12+IF(AND(H337&gt;=Scenario!$B$10,MOD(H337-Scenario!$B$10,Scenario!$B$18)=0),N('Option A'!$E$17)*N('Option A'!$E$18)+N('Option A'!$E$20),0)+IF(H337=1,N('Option A'!$E$17)*N('Option A'!$E$19)+N('Option A'!$E$21),0)+IF(H337=Scenario!$B$11,N('Option A'!$E$22),0)),"INSUFFICIENT FUNDS")))</f>
        <v/>
      </c>
      <c r="L337" s="6" t="str">
        <f>IF(H337&gt;Scenario!$B$11,"",IF(H$2&lt;&gt;"Ready",H$2,IF(ISNUMBER(I337),IF((I337+J337)*(1+Scenario!$B$12/12)-K337&lt;0,"INSUFFICIENT FUNDS",(I337+J337)*(1+Scenario!$B$12/12)-K337),"INSUFFICIENT FUNDS")))</f>
        <v/>
      </c>
      <c r="M337" s="6" t="str">
        <f>IF(H337&gt;Scenario!$B$11,"",IF(H$2&lt;&gt;"Ready",H$2,IF(ISNUMBER(L337),M336+K337,"INSUFFICIENT FUNDS")))</f>
        <v/>
      </c>
      <c r="N337" t="str">
        <f>IF(H337&gt;Scenario!$B$11,"",IF(H$2&lt;&gt;"Ready",H$2,IF(ISNUMBER(L337),"OK","INSUFFICIENT FUNDS")))</f>
        <v/>
      </c>
      <c r="O337">
        <v>333</v>
      </c>
      <c r="P337" s="6" t="str">
        <f>IF(O337&gt;Scenario!$B$11,"",IF(O$2&lt;&gt;"Ready",O$2,IF(U336="OK",S336,"INSUFFICIENT FUNDS")))</f>
        <v/>
      </c>
      <c r="Q337" s="6" t="str">
        <f>IF(O337&gt;Scenario!$B$11,"",IF(O$2&lt;&gt;"Ready",O$2,IF(ISNUMBER(P337),IF(AND(O337&gt;=Scenario!$B$10,MOD(O337-Scenario!$B$10,Scenario!$B$18)=0),Scenario!$B$8,0),"INSUFFICIENT FUNDS")))</f>
        <v/>
      </c>
      <c r="R337" s="6" t="str">
        <f>IF(O337&gt;Scenario!$B$11,"",IF(O$2&lt;&gt;"Ready",O$2,IF(ISNUMBER(P337),(P337+Q337)*(0+N('Option A'!$E$15)+IF(Scenario!$B$13="Gross",N('Option A'!$E$16),0))/12+((N('Option A'!$E$12)+N('Option A'!$E$13))/12+IF(AND(O337&gt;=Scenario!$B$10,MOD(O337-Scenario!$B$10,Scenario!$B$18)=0),N('Option A'!$E$17)*N('Option A'!$E$18)+N('Option A'!$E$20),0)+IF(O337=1,N('Option A'!$E$17)*N('Option A'!$E$19)+N('Option A'!$E$21),0)+IF(O337=Scenario!$B$11,N('Option A'!$E$22),0)),"INSUFFICIENT FUNDS")))</f>
        <v/>
      </c>
      <c r="S337" s="6" t="str">
        <f>IF(O337&gt;Scenario!$B$11,"",IF(O$2&lt;&gt;"Ready",O$2,IF(ISNUMBER(P337),IF((P337+Q337)*(1+Scenario!$B$12/12)-R337&lt;0,"INSUFFICIENT FUNDS",(P337+Q337)*(1+Scenario!$B$12/12)-R337),"INSUFFICIENT FUNDS")))</f>
        <v/>
      </c>
      <c r="T337" s="6" t="str">
        <f>IF(O337&gt;Scenario!$B$11,"",IF(O$2&lt;&gt;"Ready",O$2,IF(ISNUMBER(S337),T336+R337,"INSUFFICIENT FUNDS")))</f>
        <v/>
      </c>
      <c r="U337" t="str">
        <f>IF(O337&gt;Scenario!$B$11,"",IF(O$2&lt;&gt;"Ready",O$2,IF(ISNUMBER(S337),"OK","INSUFFICIENT FUNDS")))</f>
        <v/>
      </c>
      <c r="V337">
        <v>333</v>
      </c>
      <c r="W337" s="6" t="str">
        <f>IF(V337&gt;Scenario!$B$11,"",IF(V$2&lt;&gt;"Ready",V$2,IF(AB336="OK",Z336,"INSUFFICIENT FUNDS")))</f>
        <v/>
      </c>
      <c r="X337" s="6" t="str">
        <f>IF(V337&gt;Scenario!$B$11,"",IF(V$2&lt;&gt;"Ready",V$2,IF(ISNUMBER(W337),IF(AND(V337&gt;=Scenario!$B$10,MOD(V337-Scenario!$B$10,Scenario!$B$18)=0),Scenario!$B$8,0),"INSUFFICIENT FUNDS")))</f>
        <v/>
      </c>
      <c r="Y337" s="6" t="str">
        <f>IF(V337&gt;Scenario!$B$11,"",IF(V$2&lt;&gt;"Ready",V$2,IF(ISNUMBER(W337),(W337+X337)*(N('Option A'!$E$14)+N('Option A'!$E$15)+IF(Scenario!$B$13="Gross",N('Option A'!$E$16),0))/12+((N('Option A'!$E$12)+N('Option A'!$E$13))/12+IF(AND(V337&gt;=Scenario!$B$10,MOD(V337-Scenario!$B$10,Scenario!$B$18)=0),0*0+0,0)+IF(V337=1,0*0+0,0)+IF(V337=Scenario!$B$11,0,0)),"INSUFFICIENT FUNDS")))</f>
        <v/>
      </c>
      <c r="Z337" s="6" t="str">
        <f>IF(V337&gt;Scenario!$B$11,"",IF(V$2&lt;&gt;"Ready",V$2,IF(ISNUMBER(W337),IF((W337+X337)*(1+Scenario!$B$12/12)-Y337&lt;0,"INSUFFICIENT FUNDS",(W337+X337)*(1+Scenario!$B$12/12)-Y337),"INSUFFICIENT FUNDS")))</f>
        <v/>
      </c>
      <c r="AA337" s="6" t="str">
        <f>IF(V337&gt;Scenario!$B$11,"",IF(V$2&lt;&gt;"Ready",V$2,IF(ISNUMBER(Z337),AA336+Y337,"INSUFFICIENT FUNDS")))</f>
        <v/>
      </c>
      <c r="AB337" t="str">
        <f>IF(V337&gt;Scenario!$B$11,"",IF(V$2&lt;&gt;"Ready",V$2,IF(ISNUMBER(Z337),"OK","INSUFFICIENT FUNDS")))</f>
        <v/>
      </c>
      <c r="AC337">
        <v>333</v>
      </c>
      <c r="AD337" s="6" t="str">
        <f>IF(AC337&gt;Scenario!$B$11,"",IF(AC$2&lt;&gt;"Ready",AC$2,IF(AI336="OK",AG336,"INSUFFICIENT FUNDS")))</f>
        <v/>
      </c>
      <c r="AE337" s="6" t="str">
        <f>IF(AC337&gt;Scenario!$B$11,"",IF(AC$2&lt;&gt;"Ready",AC$2,IF(ISNUMBER(AD337),IF(AND(AC337&gt;=Scenario!$B$10,MOD(AC337-Scenario!$B$10,Scenario!$B$18)=0),Scenario!$B$8,0),"INSUFFICIENT FUNDS")))</f>
        <v/>
      </c>
      <c r="AF337" s="6" t="str">
        <f>IF(AC337&gt;Scenario!$B$11,"",IF(AC$2&lt;&gt;"Ready",AC$2,IF(ISNUMBER(AD337),(AD337+AE337)*(N('Option A'!$E$14)+N('Option A'!$E$15)+IF(Scenario!$B$13="Gross",0,0))/12+((N('Option A'!$E$12)+N('Option A'!$E$13))/12+IF(AND(AC337&gt;=Scenario!$B$10,MOD(AC337-Scenario!$B$10,Scenario!$B$18)=0),N('Option A'!$E$17)*N('Option A'!$E$18)+N('Option A'!$E$20),0)+IF(AC337=1,N('Option A'!$E$17)*N('Option A'!$E$19)+N('Option A'!$E$21),0)+IF(AC337=Scenario!$B$11,N('Option A'!$E$22),0)),"INSUFFICIENT FUNDS")))</f>
        <v/>
      </c>
      <c r="AG337" s="6" t="str">
        <f>IF(AC337&gt;Scenario!$B$11,"",IF(AC$2&lt;&gt;"Ready",AC$2,IF(ISNUMBER(AD337),IF((AD337+AE337)*(1+Scenario!$B$12/12)-AF337&lt;0,"INSUFFICIENT FUNDS",(AD337+AE337)*(1+Scenario!$B$12/12)-AF337),"INSUFFICIENT FUNDS")))</f>
        <v/>
      </c>
      <c r="AH337" s="6" t="str">
        <f>IF(AC337&gt;Scenario!$B$11,"",IF(AC$2&lt;&gt;"Ready",AC$2,IF(ISNUMBER(AG337),AH336+AF337,"INSUFFICIENT FUNDS")))</f>
        <v/>
      </c>
      <c r="AI337" t="str">
        <f>IF(AC337&gt;Scenario!$B$11,"",IF(AC$2&lt;&gt;"Ready",AC$2,IF(ISNUMBER(AG337),"OK","INSUFFICIENT FUNDS")))</f>
        <v/>
      </c>
      <c r="AJ337">
        <v>333</v>
      </c>
      <c r="AK337" s="6" t="str">
        <f>IF(AJ337&gt;Scenario!$B$11,"",IF(AJ$2&lt;&gt;"Ready",AJ$2,IF(AP336="OK",AN336,"INSUFFICIENT FUNDS")))</f>
        <v/>
      </c>
      <c r="AL337" s="6" t="str">
        <f>IF(AJ337&gt;Scenario!$B$11,"",IF(AJ$2&lt;&gt;"Ready",AJ$2,IF(ISNUMBER(AK337),IF(AND(AJ337&gt;=Scenario!$B$10,MOD(AJ337-Scenario!$B$10,Scenario!$B$18)=0),Scenario!$B$8,0),"INSUFFICIENT FUNDS")))</f>
        <v/>
      </c>
      <c r="AM337" s="6" t="str">
        <f>IF(AJ337&gt;Scenario!$B$11,"",IF(AJ$2&lt;&gt;"Ready",AJ$2,IF(ISNUMBER(AK337),(AK337+AL337)*(0+0+IF(Scenario!$B$13="Gross",0,0))/12+((0+0)/12+IF(AND(AJ337&gt;=Scenario!$B$10,MOD(AJ337-Scenario!$B$10,Scenario!$B$18)=0),0*0+0,0)+IF(AJ337=1,0*0+0,0)+IF(AJ337=Scenario!$B$11,0,0)),"INSUFFICIENT FUNDS")))</f>
        <v/>
      </c>
      <c r="AN337" s="6" t="str">
        <f>IF(AJ337&gt;Scenario!$B$11,"",IF(AJ$2&lt;&gt;"Ready",AJ$2,IF(ISNUMBER(AK337),IF((AK337+AL337)*(1+Scenario!$B$12/12)-AM337&lt;0,"INSUFFICIENT FUNDS",(AK337+AL337)*(1+Scenario!$B$12/12)-AM337),"INSUFFICIENT FUNDS")))</f>
        <v/>
      </c>
      <c r="AO337" s="6" t="str">
        <f>IF(AJ337&gt;Scenario!$B$11,"",IF(AJ$2&lt;&gt;"Ready",AJ$2,IF(ISNUMBER(AN337),AO336+AM337,"INSUFFICIENT FUNDS")))</f>
        <v/>
      </c>
      <c r="AP337" t="str">
        <f>IF(AJ337&gt;Scenario!$B$11,"",IF(AJ$2&lt;&gt;"Ready",AJ$2,IF(ISNUMBER(AN337),"OK","INSUFFICIENT FUNDS")))</f>
        <v/>
      </c>
    </row>
    <row r="338" spans="1:42" ht="32.1" customHeight="1" x14ac:dyDescent="0.2">
      <c r="A338">
        <v>334</v>
      </c>
      <c r="B338" s="6" t="str">
        <f>IF(A338&gt;Scenario!$B$11,"",IF(A$2&lt;&gt;"Ready",A$2,IF(G337="OK",E337,"INSUFFICIENT FUNDS")))</f>
        <v/>
      </c>
      <c r="C338" s="6" t="str">
        <f>IF(A338&gt;Scenario!$B$11,"",IF(A$2&lt;&gt;"Ready",A$2,IF(ISNUMBER(B338),IF(AND(A338&gt;=Scenario!$B$10,MOD(A338-Scenario!$B$10,Scenario!$B$18)=0),Scenario!$B$8,0),"INSUFFICIENT FUNDS")))</f>
        <v/>
      </c>
      <c r="D338" s="6" t="str">
        <f>IF(A338&gt;Scenario!$B$11,"",IF(A$2&lt;&gt;"Ready",A$2,IF(ISNUMBER(B338),(B338+C338)*(N('Option A'!$E$14)+N('Option A'!$E$15)+IF(Scenario!$B$13="Gross",N('Option A'!$E$16),0))/12+((N('Option A'!$E$12)+N('Option A'!$E$13))/12+IF(AND(A338&gt;=Scenario!$B$10,MOD(A338-Scenario!$B$10,Scenario!$B$18)=0),N('Option A'!$E$17)*N('Option A'!$E$18)+N('Option A'!$E$20),0)+IF(A338=1,N('Option A'!$E$17)*N('Option A'!$E$19)+N('Option A'!$E$21),0)+IF(A338=Scenario!$B$11,N('Option A'!$E$22),0)),"INSUFFICIENT FUNDS")))</f>
        <v/>
      </c>
      <c r="E338" s="6" t="str">
        <f>IF(A338&gt;Scenario!$B$11,"",IF(A$2&lt;&gt;"Ready",A$2,IF(ISNUMBER(B338),IF((B338+C338)*(1+Scenario!$B$12/12)-D338&lt;0,"INSUFFICIENT FUNDS",(B338+C338)*(1+Scenario!$B$12/12)-D338),"INSUFFICIENT FUNDS")))</f>
        <v/>
      </c>
      <c r="F338" s="6" t="str">
        <f>IF(A338&gt;Scenario!$B$11,"",IF(A$2&lt;&gt;"Ready",A$2,IF(ISNUMBER(E338),F337+D338,"INSUFFICIENT FUNDS")))</f>
        <v/>
      </c>
      <c r="G338" t="str">
        <f>IF(A338&gt;Scenario!$B$11,"",IF(A$2&lt;&gt;"Ready",A$2,IF(ISNUMBER(E338),"OK","INSUFFICIENT FUNDS")))</f>
        <v/>
      </c>
      <c r="H338">
        <v>334</v>
      </c>
      <c r="I338" s="6" t="str">
        <f>IF(H338&gt;Scenario!$B$11,"",IF(H$2&lt;&gt;"Ready",H$2,IF(N337="OK",L337,"INSUFFICIENT FUNDS")))</f>
        <v/>
      </c>
      <c r="J338" s="6" t="str">
        <f>IF(H338&gt;Scenario!$B$11,"",IF(H$2&lt;&gt;"Ready",H$2,IF(ISNUMBER(I338),IF(AND(H338&gt;=Scenario!$B$10,MOD(H338-Scenario!$B$10,Scenario!$B$18)=0),Scenario!$B$8,0),"INSUFFICIENT FUNDS")))</f>
        <v/>
      </c>
      <c r="K338" s="6" t="str">
        <f>IF(H338&gt;Scenario!$B$11,"",IF(H$2&lt;&gt;"Ready",H$2,IF(ISNUMBER(I338),(I338+J338)*(N('Option A'!$E$14)+N('Option A'!$E$15)+IF(Scenario!$B$13="Gross",N('Option A'!$E$16),0))/12+((0+0)/12+IF(AND(H338&gt;=Scenario!$B$10,MOD(H338-Scenario!$B$10,Scenario!$B$18)=0),N('Option A'!$E$17)*N('Option A'!$E$18)+N('Option A'!$E$20),0)+IF(H338=1,N('Option A'!$E$17)*N('Option A'!$E$19)+N('Option A'!$E$21),0)+IF(H338=Scenario!$B$11,N('Option A'!$E$22),0)),"INSUFFICIENT FUNDS")))</f>
        <v/>
      </c>
      <c r="L338" s="6" t="str">
        <f>IF(H338&gt;Scenario!$B$11,"",IF(H$2&lt;&gt;"Ready",H$2,IF(ISNUMBER(I338),IF((I338+J338)*(1+Scenario!$B$12/12)-K338&lt;0,"INSUFFICIENT FUNDS",(I338+J338)*(1+Scenario!$B$12/12)-K338),"INSUFFICIENT FUNDS")))</f>
        <v/>
      </c>
      <c r="M338" s="6" t="str">
        <f>IF(H338&gt;Scenario!$B$11,"",IF(H$2&lt;&gt;"Ready",H$2,IF(ISNUMBER(L338),M337+K338,"INSUFFICIENT FUNDS")))</f>
        <v/>
      </c>
      <c r="N338" t="str">
        <f>IF(H338&gt;Scenario!$B$11,"",IF(H$2&lt;&gt;"Ready",H$2,IF(ISNUMBER(L338),"OK","INSUFFICIENT FUNDS")))</f>
        <v/>
      </c>
      <c r="O338">
        <v>334</v>
      </c>
      <c r="P338" s="6" t="str">
        <f>IF(O338&gt;Scenario!$B$11,"",IF(O$2&lt;&gt;"Ready",O$2,IF(U337="OK",S337,"INSUFFICIENT FUNDS")))</f>
        <v/>
      </c>
      <c r="Q338" s="6" t="str">
        <f>IF(O338&gt;Scenario!$B$11,"",IF(O$2&lt;&gt;"Ready",O$2,IF(ISNUMBER(P338),IF(AND(O338&gt;=Scenario!$B$10,MOD(O338-Scenario!$B$10,Scenario!$B$18)=0),Scenario!$B$8,0),"INSUFFICIENT FUNDS")))</f>
        <v/>
      </c>
      <c r="R338" s="6" t="str">
        <f>IF(O338&gt;Scenario!$B$11,"",IF(O$2&lt;&gt;"Ready",O$2,IF(ISNUMBER(P338),(P338+Q338)*(0+N('Option A'!$E$15)+IF(Scenario!$B$13="Gross",N('Option A'!$E$16),0))/12+((N('Option A'!$E$12)+N('Option A'!$E$13))/12+IF(AND(O338&gt;=Scenario!$B$10,MOD(O338-Scenario!$B$10,Scenario!$B$18)=0),N('Option A'!$E$17)*N('Option A'!$E$18)+N('Option A'!$E$20),0)+IF(O338=1,N('Option A'!$E$17)*N('Option A'!$E$19)+N('Option A'!$E$21),0)+IF(O338=Scenario!$B$11,N('Option A'!$E$22),0)),"INSUFFICIENT FUNDS")))</f>
        <v/>
      </c>
      <c r="S338" s="6" t="str">
        <f>IF(O338&gt;Scenario!$B$11,"",IF(O$2&lt;&gt;"Ready",O$2,IF(ISNUMBER(P338),IF((P338+Q338)*(1+Scenario!$B$12/12)-R338&lt;0,"INSUFFICIENT FUNDS",(P338+Q338)*(1+Scenario!$B$12/12)-R338),"INSUFFICIENT FUNDS")))</f>
        <v/>
      </c>
      <c r="T338" s="6" t="str">
        <f>IF(O338&gt;Scenario!$B$11,"",IF(O$2&lt;&gt;"Ready",O$2,IF(ISNUMBER(S338),T337+R338,"INSUFFICIENT FUNDS")))</f>
        <v/>
      </c>
      <c r="U338" t="str">
        <f>IF(O338&gt;Scenario!$B$11,"",IF(O$2&lt;&gt;"Ready",O$2,IF(ISNUMBER(S338),"OK","INSUFFICIENT FUNDS")))</f>
        <v/>
      </c>
      <c r="V338">
        <v>334</v>
      </c>
      <c r="W338" s="6" t="str">
        <f>IF(V338&gt;Scenario!$B$11,"",IF(V$2&lt;&gt;"Ready",V$2,IF(AB337="OK",Z337,"INSUFFICIENT FUNDS")))</f>
        <v/>
      </c>
      <c r="X338" s="6" t="str">
        <f>IF(V338&gt;Scenario!$B$11,"",IF(V$2&lt;&gt;"Ready",V$2,IF(ISNUMBER(W338),IF(AND(V338&gt;=Scenario!$B$10,MOD(V338-Scenario!$B$10,Scenario!$B$18)=0),Scenario!$B$8,0),"INSUFFICIENT FUNDS")))</f>
        <v/>
      </c>
      <c r="Y338" s="6" t="str">
        <f>IF(V338&gt;Scenario!$B$11,"",IF(V$2&lt;&gt;"Ready",V$2,IF(ISNUMBER(W338),(W338+X338)*(N('Option A'!$E$14)+N('Option A'!$E$15)+IF(Scenario!$B$13="Gross",N('Option A'!$E$16),0))/12+((N('Option A'!$E$12)+N('Option A'!$E$13))/12+IF(AND(V338&gt;=Scenario!$B$10,MOD(V338-Scenario!$B$10,Scenario!$B$18)=0),0*0+0,0)+IF(V338=1,0*0+0,0)+IF(V338=Scenario!$B$11,0,0)),"INSUFFICIENT FUNDS")))</f>
        <v/>
      </c>
      <c r="Z338" s="6" t="str">
        <f>IF(V338&gt;Scenario!$B$11,"",IF(V$2&lt;&gt;"Ready",V$2,IF(ISNUMBER(W338),IF((W338+X338)*(1+Scenario!$B$12/12)-Y338&lt;0,"INSUFFICIENT FUNDS",(W338+X338)*(1+Scenario!$B$12/12)-Y338),"INSUFFICIENT FUNDS")))</f>
        <v/>
      </c>
      <c r="AA338" s="6" t="str">
        <f>IF(V338&gt;Scenario!$B$11,"",IF(V$2&lt;&gt;"Ready",V$2,IF(ISNUMBER(Z338),AA337+Y338,"INSUFFICIENT FUNDS")))</f>
        <v/>
      </c>
      <c r="AB338" t="str">
        <f>IF(V338&gt;Scenario!$B$11,"",IF(V$2&lt;&gt;"Ready",V$2,IF(ISNUMBER(Z338),"OK","INSUFFICIENT FUNDS")))</f>
        <v/>
      </c>
      <c r="AC338">
        <v>334</v>
      </c>
      <c r="AD338" s="6" t="str">
        <f>IF(AC338&gt;Scenario!$B$11,"",IF(AC$2&lt;&gt;"Ready",AC$2,IF(AI337="OK",AG337,"INSUFFICIENT FUNDS")))</f>
        <v/>
      </c>
      <c r="AE338" s="6" t="str">
        <f>IF(AC338&gt;Scenario!$B$11,"",IF(AC$2&lt;&gt;"Ready",AC$2,IF(ISNUMBER(AD338),IF(AND(AC338&gt;=Scenario!$B$10,MOD(AC338-Scenario!$B$10,Scenario!$B$18)=0),Scenario!$B$8,0),"INSUFFICIENT FUNDS")))</f>
        <v/>
      </c>
      <c r="AF338" s="6" t="str">
        <f>IF(AC338&gt;Scenario!$B$11,"",IF(AC$2&lt;&gt;"Ready",AC$2,IF(ISNUMBER(AD338),(AD338+AE338)*(N('Option A'!$E$14)+N('Option A'!$E$15)+IF(Scenario!$B$13="Gross",0,0))/12+((N('Option A'!$E$12)+N('Option A'!$E$13))/12+IF(AND(AC338&gt;=Scenario!$B$10,MOD(AC338-Scenario!$B$10,Scenario!$B$18)=0),N('Option A'!$E$17)*N('Option A'!$E$18)+N('Option A'!$E$20),0)+IF(AC338=1,N('Option A'!$E$17)*N('Option A'!$E$19)+N('Option A'!$E$21),0)+IF(AC338=Scenario!$B$11,N('Option A'!$E$22),0)),"INSUFFICIENT FUNDS")))</f>
        <v/>
      </c>
      <c r="AG338" s="6" t="str">
        <f>IF(AC338&gt;Scenario!$B$11,"",IF(AC$2&lt;&gt;"Ready",AC$2,IF(ISNUMBER(AD338),IF((AD338+AE338)*(1+Scenario!$B$12/12)-AF338&lt;0,"INSUFFICIENT FUNDS",(AD338+AE338)*(1+Scenario!$B$12/12)-AF338),"INSUFFICIENT FUNDS")))</f>
        <v/>
      </c>
      <c r="AH338" s="6" t="str">
        <f>IF(AC338&gt;Scenario!$B$11,"",IF(AC$2&lt;&gt;"Ready",AC$2,IF(ISNUMBER(AG338),AH337+AF338,"INSUFFICIENT FUNDS")))</f>
        <v/>
      </c>
      <c r="AI338" t="str">
        <f>IF(AC338&gt;Scenario!$B$11,"",IF(AC$2&lt;&gt;"Ready",AC$2,IF(ISNUMBER(AG338),"OK","INSUFFICIENT FUNDS")))</f>
        <v/>
      </c>
      <c r="AJ338">
        <v>334</v>
      </c>
      <c r="AK338" s="6" t="str">
        <f>IF(AJ338&gt;Scenario!$B$11,"",IF(AJ$2&lt;&gt;"Ready",AJ$2,IF(AP337="OK",AN337,"INSUFFICIENT FUNDS")))</f>
        <v/>
      </c>
      <c r="AL338" s="6" t="str">
        <f>IF(AJ338&gt;Scenario!$B$11,"",IF(AJ$2&lt;&gt;"Ready",AJ$2,IF(ISNUMBER(AK338),IF(AND(AJ338&gt;=Scenario!$B$10,MOD(AJ338-Scenario!$B$10,Scenario!$B$18)=0),Scenario!$B$8,0),"INSUFFICIENT FUNDS")))</f>
        <v/>
      </c>
      <c r="AM338" s="6" t="str">
        <f>IF(AJ338&gt;Scenario!$B$11,"",IF(AJ$2&lt;&gt;"Ready",AJ$2,IF(ISNUMBER(AK338),(AK338+AL338)*(0+0+IF(Scenario!$B$13="Gross",0,0))/12+((0+0)/12+IF(AND(AJ338&gt;=Scenario!$B$10,MOD(AJ338-Scenario!$B$10,Scenario!$B$18)=0),0*0+0,0)+IF(AJ338=1,0*0+0,0)+IF(AJ338=Scenario!$B$11,0,0)),"INSUFFICIENT FUNDS")))</f>
        <v/>
      </c>
      <c r="AN338" s="6" t="str">
        <f>IF(AJ338&gt;Scenario!$B$11,"",IF(AJ$2&lt;&gt;"Ready",AJ$2,IF(ISNUMBER(AK338),IF((AK338+AL338)*(1+Scenario!$B$12/12)-AM338&lt;0,"INSUFFICIENT FUNDS",(AK338+AL338)*(1+Scenario!$B$12/12)-AM338),"INSUFFICIENT FUNDS")))</f>
        <v/>
      </c>
      <c r="AO338" s="6" t="str">
        <f>IF(AJ338&gt;Scenario!$B$11,"",IF(AJ$2&lt;&gt;"Ready",AJ$2,IF(ISNUMBER(AN338),AO337+AM338,"INSUFFICIENT FUNDS")))</f>
        <v/>
      </c>
      <c r="AP338" t="str">
        <f>IF(AJ338&gt;Scenario!$B$11,"",IF(AJ$2&lt;&gt;"Ready",AJ$2,IF(ISNUMBER(AN338),"OK","INSUFFICIENT FUNDS")))</f>
        <v/>
      </c>
    </row>
    <row r="339" spans="1:42" ht="32.1" customHeight="1" x14ac:dyDescent="0.2">
      <c r="A339">
        <v>335</v>
      </c>
      <c r="B339" s="6" t="str">
        <f>IF(A339&gt;Scenario!$B$11,"",IF(A$2&lt;&gt;"Ready",A$2,IF(G338="OK",E338,"INSUFFICIENT FUNDS")))</f>
        <v/>
      </c>
      <c r="C339" s="6" t="str">
        <f>IF(A339&gt;Scenario!$B$11,"",IF(A$2&lt;&gt;"Ready",A$2,IF(ISNUMBER(B339),IF(AND(A339&gt;=Scenario!$B$10,MOD(A339-Scenario!$B$10,Scenario!$B$18)=0),Scenario!$B$8,0),"INSUFFICIENT FUNDS")))</f>
        <v/>
      </c>
      <c r="D339" s="6" t="str">
        <f>IF(A339&gt;Scenario!$B$11,"",IF(A$2&lt;&gt;"Ready",A$2,IF(ISNUMBER(B339),(B339+C339)*(N('Option A'!$E$14)+N('Option A'!$E$15)+IF(Scenario!$B$13="Gross",N('Option A'!$E$16),0))/12+((N('Option A'!$E$12)+N('Option A'!$E$13))/12+IF(AND(A339&gt;=Scenario!$B$10,MOD(A339-Scenario!$B$10,Scenario!$B$18)=0),N('Option A'!$E$17)*N('Option A'!$E$18)+N('Option A'!$E$20),0)+IF(A339=1,N('Option A'!$E$17)*N('Option A'!$E$19)+N('Option A'!$E$21),0)+IF(A339=Scenario!$B$11,N('Option A'!$E$22),0)),"INSUFFICIENT FUNDS")))</f>
        <v/>
      </c>
      <c r="E339" s="6" t="str">
        <f>IF(A339&gt;Scenario!$B$11,"",IF(A$2&lt;&gt;"Ready",A$2,IF(ISNUMBER(B339),IF((B339+C339)*(1+Scenario!$B$12/12)-D339&lt;0,"INSUFFICIENT FUNDS",(B339+C339)*(1+Scenario!$B$12/12)-D339),"INSUFFICIENT FUNDS")))</f>
        <v/>
      </c>
      <c r="F339" s="6" t="str">
        <f>IF(A339&gt;Scenario!$B$11,"",IF(A$2&lt;&gt;"Ready",A$2,IF(ISNUMBER(E339),F338+D339,"INSUFFICIENT FUNDS")))</f>
        <v/>
      </c>
      <c r="G339" t="str">
        <f>IF(A339&gt;Scenario!$B$11,"",IF(A$2&lt;&gt;"Ready",A$2,IF(ISNUMBER(E339),"OK","INSUFFICIENT FUNDS")))</f>
        <v/>
      </c>
      <c r="H339">
        <v>335</v>
      </c>
      <c r="I339" s="6" t="str">
        <f>IF(H339&gt;Scenario!$B$11,"",IF(H$2&lt;&gt;"Ready",H$2,IF(N338="OK",L338,"INSUFFICIENT FUNDS")))</f>
        <v/>
      </c>
      <c r="J339" s="6" t="str">
        <f>IF(H339&gt;Scenario!$B$11,"",IF(H$2&lt;&gt;"Ready",H$2,IF(ISNUMBER(I339),IF(AND(H339&gt;=Scenario!$B$10,MOD(H339-Scenario!$B$10,Scenario!$B$18)=0),Scenario!$B$8,0),"INSUFFICIENT FUNDS")))</f>
        <v/>
      </c>
      <c r="K339" s="6" t="str">
        <f>IF(H339&gt;Scenario!$B$11,"",IF(H$2&lt;&gt;"Ready",H$2,IF(ISNUMBER(I339),(I339+J339)*(N('Option A'!$E$14)+N('Option A'!$E$15)+IF(Scenario!$B$13="Gross",N('Option A'!$E$16),0))/12+((0+0)/12+IF(AND(H339&gt;=Scenario!$B$10,MOD(H339-Scenario!$B$10,Scenario!$B$18)=0),N('Option A'!$E$17)*N('Option A'!$E$18)+N('Option A'!$E$20),0)+IF(H339=1,N('Option A'!$E$17)*N('Option A'!$E$19)+N('Option A'!$E$21),0)+IF(H339=Scenario!$B$11,N('Option A'!$E$22),0)),"INSUFFICIENT FUNDS")))</f>
        <v/>
      </c>
      <c r="L339" s="6" t="str">
        <f>IF(H339&gt;Scenario!$B$11,"",IF(H$2&lt;&gt;"Ready",H$2,IF(ISNUMBER(I339),IF((I339+J339)*(1+Scenario!$B$12/12)-K339&lt;0,"INSUFFICIENT FUNDS",(I339+J339)*(1+Scenario!$B$12/12)-K339),"INSUFFICIENT FUNDS")))</f>
        <v/>
      </c>
      <c r="M339" s="6" t="str">
        <f>IF(H339&gt;Scenario!$B$11,"",IF(H$2&lt;&gt;"Ready",H$2,IF(ISNUMBER(L339),M338+K339,"INSUFFICIENT FUNDS")))</f>
        <v/>
      </c>
      <c r="N339" t="str">
        <f>IF(H339&gt;Scenario!$B$11,"",IF(H$2&lt;&gt;"Ready",H$2,IF(ISNUMBER(L339),"OK","INSUFFICIENT FUNDS")))</f>
        <v/>
      </c>
      <c r="O339">
        <v>335</v>
      </c>
      <c r="P339" s="6" t="str">
        <f>IF(O339&gt;Scenario!$B$11,"",IF(O$2&lt;&gt;"Ready",O$2,IF(U338="OK",S338,"INSUFFICIENT FUNDS")))</f>
        <v/>
      </c>
      <c r="Q339" s="6" t="str">
        <f>IF(O339&gt;Scenario!$B$11,"",IF(O$2&lt;&gt;"Ready",O$2,IF(ISNUMBER(P339),IF(AND(O339&gt;=Scenario!$B$10,MOD(O339-Scenario!$B$10,Scenario!$B$18)=0),Scenario!$B$8,0),"INSUFFICIENT FUNDS")))</f>
        <v/>
      </c>
      <c r="R339" s="6" t="str">
        <f>IF(O339&gt;Scenario!$B$11,"",IF(O$2&lt;&gt;"Ready",O$2,IF(ISNUMBER(P339),(P339+Q339)*(0+N('Option A'!$E$15)+IF(Scenario!$B$13="Gross",N('Option A'!$E$16),0))/12+((N('Option A'!$E$12)+N('Option A'!$E$13))/12+IF(AND(O339&gt;=Scenario!$B$10,MOD(O339-Scenario!$B$10,Scenario!$B$18)=0),N('Option A'!$E$17)*N('Option A'!$E$18)+N('Option A'!$E$20),0)+IF(O339=1,N('Option A'!$E$17)*N('Option A'!$E$19)+N('Option A'!$E$21),0)+IF(O339=Scenario!$B$11,N('Option A'!$E$22),0)),"INSUFFICIENT FUNDS")))</f>
        <v/>
      </c>
      <c r="S339" s="6" t="str">
        <f>IF(O339&gt;Scenario!$B$11,"",IF(O$2&lt;&gt;"Ready",O$2,IF(ISNUMBER(P339),IF((P339+Q339)*(1+Scenario!$B$12/12)-R339&lt;0,"INSUFFICIENT FUNDS",(P339+Q339)*(1+Scenario!$B$12/12)-R339),"INSUFFICIENT FUNDS")))</f>
        <v/>
      </c>
      <c r="T339" s="6" t="str">
        <f>IF(O339&gt;Scenario!$B$11,"",IF(O$2&lt;&gt;"Ready",O$2,IF(ISNUMBER(S339),T338+R339,"INSUFFICIENT FUNDS")))</f>
        <v/>
      </c>
      <c r="U339" t="str">
        <f>IF(O339&gt;Scenario!$B$11,"",IF(O$2&lt;&gt;"Ready",O$2,IF(ISNUMBER(S339),"OK","INSUFFICIENT FUNDS")))</f>
        <v/>
      </c>
      <c r="V339">
        <v>335</v>
      </c>
      <c r="W339" s="6" t="str">
        <f>IF(V339&gt;Scenario!$B$11,"",IF(V$2&lt;&gt;"Ready",V$2,IF(AB338="OK",Z338,"INSUFFICIENT FUNDS")))</f>
        <v/>
      </c>
      <c r="X339" s="6" t="str">
        <f>IF(V339&gt;Scenario!$B$11,"",IF(V$2&lt;&gt;"Ready",V$2,IF(ISNUMBER(W339),IF(AND(V339&gt;=Scenario!$B$10,MOD(V339-Scenario!$B$10,Scenario!$B$18)=0),Scenario!$B$8,0),"INSUFFICIENT FUNDS")))</f>
        <v/>
      </c>
      <c r="Y339" s="6" t="str">
        <f>IF(V339&gt;Scenario!$B$11,"",IF(V$2&lt;&gt;"Ready",V$2,IF(ISNUMBER(W339),(W339+X339)*(N('Option A'!$E$14)+N('Option A'!$E$15)+IF(Scenario!$B$13="Gross",N('Option A'!$E$16),0))/12+((N('Option A'!$E$12)+N('Option A'!$E$13))/12+IF(AND(V339&gt;=Scenario!$B$10,MOD(V339-Scenario!$B$10,Scenario!$B$18)=0),0*0+0,0)+IF(V339=1,0*0+0,0)+IF(V339=Scenario!$B$11,0,0)),"INSUFFICIENT FUNDS")))</f>
        <v/>
      </c>
      <c r="Z339" s="6" t="str">
        <f>IF(V339&gt;Scenario!$B$11,"",IF(V$2&lt;&gt;"Ready",V$2,IF(ISNUMBER(W339),IF((W339+X339)*(1+Scenario!$B$12/12)-Y339&lt;0,"INSUFFICIENT FUNDS",(W339+X339)*(1+Scenario!$B$12/12)-Y339),"INSUFFICIENT FUNDS")))</f>
        <v/>
      </c>
      <c r="AA339" s="6" t="str">
        <f>IF(V339&gt;Scenario!$B$11,"",IF(V$2&lt;&gt;"Ready",V$2,IF(ISNUMBER(Z339),AA338+Y339,"INSUFFICIENT FUNDS")))</f>
        <v/>
      </c>
      <c r="AB339" t="str">
        <f>IF(V339&gt;Scenario!$B$11,"",IF(V$2&lt;&gt;"Ready",V$2,IF(ISNUMBER(Z339),"OK","INSUFFICIENT FUNDS")))</f>
        <v/>
      </c>
      <c r="AC339">
        <v>335</v>
      </c>
      <c r="AD339" s="6" t="str">
        <f>IF(AC339&gt;Scenario!$B$11,"",IF(AC$2&lt;&gt;"Ready",AC$2,IF(AI338="OK",AG338,"INSUFFICIENT FUNDS")))</f>
        <v/>
      </c>
      <c r="AE339" s="6" t="str">
        <f>IF(AC339&gt;Scenario!$B$11,"",IF(AC$2&lt;&gt;"Ready",AC$2,IF(ISNUMBER(AD339),IF(AND(AC339&gt;=Scenario!$B$10,MOD(AC339-Scenario!$B$10,Scenario!$B$18)=0),Scenario!$B$8,0),"INSUFFICIENT FUNDS")))</f>
        <v/>
      </c>
      <c r="AF339" s="6" t="str">
        <f>IF(AC339&gt;Scenario!$B$11,"",IF(AC$2&lt;&gt;"Ready",AC$2,IF(ISNUMBER(AD339),(AD339+AE339)*(N('Option A'!$E$14)+N('Option A'!$E$15)+IF(Scenario!$B$13="Gross",0,0))/12+((N('Option A'!$E$12)+N('Option A'!$E$13))/12+IF(AND(AC339&gt;=Scenario!$B$10,MOD(AC339-Scenario!$B$10,Scenario!$B$18)=0),N('Option A'!$E$17)*N('Option A'!$E$18)+N('Option A'!$E$20),0)+IF(AC339=1,N('Option A'!$E$17)*N('Option A'!$E$19)+N('Option A'!$E$21),0)+IF(AC339=Scenario!$B$11,N('Option A'!$E$22),0)),"INSUFFICIENT FUNDS")))</f>
        <v/>
      </c>
      <c r="AG339" s="6" t="str">
        <f>IF(AC339&gt;Scenario!$B$11,"",IF(AC$2&lt;&gt;"Ready",AC$2,IF(ISNUMBER(AD339),IF((AD339+AE339)*(1+Scenario!$B$12/12)-AF339&lt;0,"INSUFFICIENT FUNDS",(AD339+AE339)*(1+Scenario!$B$12/12)-AF339),"INSUFFICIENT FUNDS")))</f>
        <v/>
      </c>
      <c r="AH339" s="6" t="str">
        <f>IF(AC339&gt;Scenario!$B$11,"",IF(AC$2&lt;&gt;"Ready",AC$2,IF(ISNUMBER(AG339),AH338+AF339,"INSUFFICIENT FUNDS")))</f>
        <v/>
      </c>
      <c r="AI339" t="str">
        <f>IF(AC339&gt;Scenario!$B$11,"",IF(AC$2&lt;&gt;"Ready",AC$2,IF(ISNUMBER(AG339),"OK","INSUFFICIENT FUNDS")))</f>
        <v/>
      </c>
      <c r="AJ339">
        <v>335</v>
      </c>
      <c r="AK339" s="6" t="str">
        <f>IF(AJ339&gt;Scenario!$B$11,"",IF(AJ$2&lt;&gt;"Ready",AJ$2,IF(AP338="OK",AN338,"INSUFFICIENT FUNDS")))</f>
        <v/>
      </c>
      <c r="AL339" s="6" t="str">
        <f>IF(AJ339&gt;Scenario!$B$11,"",IF(AJ$2&lt;&gt;"Ready",AJ$2,IF(ISNUMBER(AK339),IF(AND(AJ339&gt;=Scenario!$B$10,MOD(AJ339-Scenario!$B$10,Scenario!$B$18)=0),Scenario!$B$8,0),"INSUFFICIENT FUNDS")))</f>
        <v/>
      </c>
      <c r="AM339" s="6" t="str">
        <f>IF(AJ339&gt;Scenario!$B$11,"",IF(AJ$2&lt;&gt;"Ready",AJ$2,IF(ISNUMBER(AK339),(AK339+AL339)*(0+0+IF(Scenario!$B$13="Gross",0,0))/12+((0+0)/12+IF(AND(AJ339&gt;=Scenario!$B$10,MOD(AJ339-Scenario!$B$10,Scenario!$B$18)=0),0*0+0,0)+IF(AJ339=1,0*0+0,0)+IF(AJ339=Scenario!$B$11,0,0)),"INSUFFICIENT FUNDS")))</f>
        <v/>
      </c>
      <c r="AN339" s="6" t="str">
        <f>IF(AJ339&gt;Scenario!$B$11,"",IF(AJ$2&lt;&gt;"Ready",AJ$2,IF(ISNUMBER(AK339),IF((AK339+AL339)*(1+Scenario!$B$12/12)-AM339&lt;0,"INSUFFICIENT FUNDS",(AK339+AL339)*(1+Scenario!$B$12/12)-AM339),"INSUFFICIENT FUNDS")))</f>
        <v/>
      </c>
      <c r="AO339" s="6" t="str">
        <f>IF(AJ339&gt;Scenario!$B$11,"",IF(AJ$2&lt;&gt;"Ready",AJ$2,IF(ISNUMBER(AN339),AO338+AM339,"INSUFFICIENT FUNDS")))</f>
        <v/>
      </c>
      <c r="AP339" t="str">
        <f>IF(AJ339&gt;Scenario!$B$11,"",IF(AJ$2&lt;&gt;"Ready",AJ$2,IF(ISNUMBER(AN339),"OK","INSUFFICIENT FUNDS")))</f>
        <v/>
      </c>
    </row>
    <row r="340" spans="1:42" ht="32.1" customHeight="1" x14ac:dyDescent="0.2">
      <c r="A340">
        <v>336</v>
      </c>
      <c r="B340" s="6" t="str">
        <f>IF(A340&gt;Scenario!$B$11,"",IF(A$2&lt;&gt;"Ready",A$2,IF(G339="OK",E339,"INSUFFICIENT FUNDS")))</f>
        <v/>
      </c>
      <c r="C340" s="6" t="str">
        <f>IF(A340&gt;Scenario!$B$11,"",IF(A$2&lt;&gt;"Ready",A$2,IF(ISNUMBER(B340),IF(AND(A340&gt;=Scenario!$B$10,MOD(A340-Scenario!$B$10,Scenario!$B$18)=0),Scenario!$B$8,0),"INSUFFICIENT FUNDS")))</f>
        <v/>
      </c>
      <c r="D340" s="6" t="str">
        <f>IF(A340&gt;Scenario!$B$11,"",IF(A$2&lt;&gt;"Ready",A$2,IF(ISNUMBER(B340),(B340+C340)*(N('Option A'!$E$14)+N('Option A'!$E$15)+IF(Scenario!$B$13="Gross",N('Option A'!$E$16),0))/12+((N('Option A'!$E$12)+N('Option A'!$E$13))/12+IF(AND(A340&gt;=Scenario!$B$10,MOD(A340-Scenario!$B$10,Scenario!$B$18)=0),N('Option A'!$E$17)*N('Option A'!$E$18)+N('Option A'!$E$20),0)+IF(A340=1,N('Option A'!$E$17)*N('Option A'!$E$19)+N('Option A'!$E$21),0)+IF(A340=Scenario!$B$11,N('Option A'!$E$22),0)),"INSUFFICIENT FUNDS")))</f>
        <v/>
      </c>
      <c r="E340" s="6" t="str">
        <f>IF(A340&gt;Scenario!$B$11,"",IF(A$2&lt;&gt;"Ready",A$2,IF(ISNUMBER(B340),IF((B340+C340)*(1+Scenario!$B$12/12)-D340&lt;0,"INSUFFICIENT FUNDS",(B340+C340)*(1+Scenario!$B$12/12)-D340),"INSUFFICIENT FUNDS")))</f>
        <v/>
      </c>
      <c r="F340" s="6" t="str">
        <f>IF(A340&gt;Scenario!$B$11,"",IF(A$2&lt;&gt;"Ready",A$2,IF(ISNUMBER(E340),F339+D340,"INSUFFICIENT FUNDS")))</f>
        <v/>
      </c>
      <c r="G340" t="str">
        <f>IF(A340&gt;Scenario!$B$11,"",IF(A$2&lt;&gt;"Ready",A$2,IF(ISNUMBER(E340),"OK","INSUFFICIENT FUNDS")))</f>
        <v/>
      </c>
      <c r="H340">
        <v>336</v>
      </c>
      <c r="I340" s="6" t="str">
        <f>IF(H340&gt;Scenario!$B$11,"",IF(H$2&lt;&gt;"Ready",H$2,IF(N339="OK",L339,"INSUFFICIENT FUNDS")))</f>
        <v/>
      </c>
      <c r="J340" s="6" t="str">
        <f>IF(H340&gt;Scenario!$B$11,"",IF(H$2&lt;&gt;"Ready",H$2,IF(ISNUMBER(I340),IF(AND(H340&gt;=Scenario!$B$10,MOD(H340-Scenario!$B$10,Scenario!$B$18)=0),Scenario!$B$8,0),"INSUFFICIENT FUNDS")))</f>
        <v/>
      </c>
      <c r="K340" s="6" t="str">
        <f>IF(H340&gt;Scenario!$B$11,"",IF(H$2&lt;&gt;"Ready",H$2,IF(ISNUMBER(I340),(I340+J340)*(N('Option A'!$E$14)+N('Option A'!$E$15)+IF(Scenario!$B$13="Gross",N('Option A'!$E$16),0))/12+((0+0)/12+IF(AND(H340&gt;=Scenario!$B$10,MOD(H340-Scenario!$B$10,Scenario!$B$18)=0),N('Option A'!$E$17)*N('Option A'!$E$18)+N('Option A'!$E$20),0)+IF(H340=1,N('Option A'!$E$17)*N('Option A'!$E$19)+N('Option A'!$E$21),0)+IF(H340=Scenario!$B$11,N('Option A'!$E$22),0)),"INSUFFICIENT FUNDS")))</f>
        <v/>
      </c>
      <c r="L340" s="6" t="str">
        <f>IF(H340&gt;Scenario!$B$11,"",IF(H$2&lt;&gt;"Ready",H$2,IF(ISNUMBER(I340),IF((I340+J340)*(1+Scenario!$B$12/12)-K340&lt;0,"INSUFFICIENT FUNDS",(I340+J340)*(1+Scenario!$B$12/12)-K340),"INSUFFICIENT FUNDS")))</f>
        <v/>
      </c>
      <c r="M340" s="6" t="str">
        <f>IF(H340&gt;Scenario!$B$11,"",IF(H$2&lt;&gt;"Ready",H$2,IF(ISNUMBER(L340),M339+K340,"INSUFFICIENT FUNDS")))</f>
        <v/>
      </c>
      <c r="N340" t="str">
        <f>IF(H340&gt;Scenario!$B$11,"",IF(H$2&lt;&gt;"Ready",H$2,IF(ISNUMBER(L340),"OK","INSUFFICIENT FUNDS")))</f>
        <v/>
      </c>
      <c r="O340">
        <v>336</v>
      </c>
      <c r="P340" s="6" t="str">
        <f>IF(O340&gt;Scenario!$B$11,"",IF(O$2&lt;&gt;"Ready",O$2,IF(U339="OK",S339,"INSUFFICIENT FUNDS")))</f>
        <v/>
      </c>
      <c r="Q340" s="6" t="str">
        <f>IF(O340&gt;Scenario!$B$11,"",IF(O$2&lt;&gt;"Ready",O$2,IF(ISNUMBER(P340),IF(AND(O340&gt;=Scenario!$B$10,MOD(O340-Scenario!$B$10,Scenario!$B$18)=0),Scenario!$B$8,0),"INSUFFICIENT FUNDS")))</f>
        <v/>
      </c>
      <c r="R340" s="6" t="str">
        <f>IF(O340&gt;Scenario!$B$11,"",IF(O$2&lt;&gt;"Ready",O$2,IF(ISNUMBER(P340),(P340+Q340)*(0+N('Option A'!$E$15)+IF(Scenario!$B$13="Gross",N('Option A'!$E$16),0))/12+((N('Option A'!$E$12)+N('Option A'!$E$13))/12+IF(AND(O340&gt;=Scenario!$B$10,MOD(O340-Scenario!$B$10,Scenario!$B$18)=0),N('Option A'!$E$17)*N('Option A'!$E$18)+N('Option A'!$E$20),0)+IF(O340=1,N('Option A'!$E$17)*N('Option A'!$E$19)+N('Option A'!$E$21),0)+IF(O340=Scenario!$B$11,N('Option A'!$E$22),0)),"INSUFFICIENT FUNDS")))</f>
        <v/>
      </c>
      <c r="S340" s="6" t="str">
        <f>IF(O340&gt;Scenario!$B$11,"",IF(O$2&lt;&gt;"Ready",O$2,IF(ISNUMBER(P340),IF((P340+Q340)*(1+Scenario!$B$12/12)-R340&lt;0,"INSUFFICIENT FUNDS",(P340+Q340)*(1+Scenario!$B$12/12)-R340),"INSUFFICIENT FUNDS")))</f>
        <v/>
      </c>
      <c r="T340" s="6" t="str">
        <f>IF(O340&gt;Scenario!$B$11,"",IF(O$2&lt;&gt;"Ready",O$2,IF(ISNUMBER(S340),T339+R340,"INSUFFICIENT FUNDS")))</f>
        <v/>
      </c>
      <c r="U340" t="str">
        <f>IF(O340&gt;Scenario!$B$11,"",IF(O$2&lt;&gt;"Ready",O$2,IF(ISNUMBER(S340),"OK","INSUFFICIENT FUNDS")))</f>
        <v/>
      </c>
      <c r="V340">
        <v>336</v>
      </c>
      <c r="W340" s="6" t="str">
        <f>IF(V340&gt;Scenario!$B$11,"",IF(V$2&lt;&gt;"Ready",V$2,IF(AB339="OK",Z339,"INSUFFICIENT FUNDS")))</f>
        <v/>
      </c>
      <c r="X340" s="6" t="str">
        <f>IF(V340&gt;Scenario!$B$11,"",IF(V$2&lt;&gt;"Ready",V$2,IF(ISNUMBER(W340),IF(AND(V340&gt;=Scenario!$B$10,MOD(V340-Scenario!$B$10,Scenario!$B$18)=0),Scenario!$B$8,0),"INSUFFICIENT FUNDS")))</f>
        <v/>
      </c>
      <c r="Y340" s="6" t="str">
        <f>IF(V340&gt;Scenario!$B$11,"",IF(V$2&lt;&gt;"Ready",V$2,IF(ISNUMBER(W340),(W340+X340)*(N('Option A'!$E$14)+N('Option A'!$E$15)+IF(Scenario!$B$13="Gross",N('Option A'!$E$16),0))/12+((N('Option A'!$E$12)+N('Option A'!$E$13))/12+IF(AND(V340&gt;=Scenario!$B$10,MOD(V340-Scenario!$B$10,Scenario!$B$18)=0),0*0+0,0)+IF(V340=1,0*0+0,0)+IF(V340=Scenario!$B$11,0,0)),"INSUFFICIENT FUNDS")))</f>
        <v/>
      </c>
      <c r="Z340" s="6" t="str">
        <f>IF(V340&gt;Scenario!$B$11,"",IF(V$2&lt;&gt;"Ready",V$2,IF(ISNUMBER(W340),IF((W340+X340)*(1+Scenario!$B$12/12)-Y340&lt;0,"INSUFFICIENT FUNDS",(W340+X340)*(1+Scenario!$B$12/12)-Y340),"INSUFFICIENT FUNDS")))</f>
        <v/>
      </c>
      <c r="AA340" s="6" t="str">
        <f>IF(V340&gt;Scenario!$B$11,"",IF(V$2&lt;&gt;"Ready",V$2,IF(ISNUMBER(Z340),AA339+Y340,"INSUFFICIENT FUNDS")))</f>
        <v/>
      </c>
      <c r="AB340" t="str">
        <f>IF(V340&gt;Scenario!$B$11,"",IF(V$2&lt;&gt;"Ready",V$2,IF(ISNUMBER(Z340),"OK","INSUFFICIENT FUNDS")))</f>
        <v/>
      </c>
      <c r="AC340">
        <v>336</v>
      </c>
      <c r="AD340" s="6" t="str">
        <f>IF(AC340&gt;Scenario!$B$11,"",IF(AC$2&lt;&gt;"Ready",AC$2,IF(AI339="OK",AG339,"INSUFFICIENT FUNDS")))</f>
        <v/>
      </c>
      <c r="AE340" s="6" t="str">
        <f>IF(AC340&gt;Scenario!$B$11,"",IF(AC$2&lt;&gt;"Ready",AC$2,IF(ISNUMBER(AD340),IF(AND(AC340&gt;=Scenario!$B$10,MOD(AC340-Scenario!$B$10,Scenario!$B$18)=0),Scenario!$B$8,0),"INSUFFICIENT FUNDS")))</f>
        <v/>
      </c>
      <c r="AF340" s="6" t="str">
        <f>IF(AC340&gt;Scenario!$B$11,"",IF(AC$2&lt;&gt;"Ready",AC$2,IF(ISNUMBER(AD340),(AD340+AE340)*(N('Option A'!$E$14)+N('Option A'!$E$15)+IF(Scenario!$B$13="Gross",0,0))/12+((N('Option A'!$E$12)+N('Option A'!$E$13))/12+IF(AND(AC340&gt;=Scenario!$B$10,MOD(AC340-Scenario!$B$10,Scenario!$B$18)=0),N('Option A'!$E$17)*N('Option A'!$E$18)+N('Option A'!$E$20),0)+IF(AC340=1,N('Option A'!$E$17)*N('Option A'!$E$19)+N('Option A'!$E$21),0)+IF(AC340=Scenario!$B$11,N('Option A'!$E$22),0)),"INSUFFICIENT FUNDS")))</f>
        <v/>
      </c>
      <c r="AG340" s="6" t="str">
        <f>IF(AC340&gt;Scenario!$B$11,"",IF(AC$2&lt;&gt;"Ready",AC$2,IF(ISNUMBER(AD340),IF((AD340+AE340)*(1+Scenario!$B$12/12)-AF340&lt;0,"INSUFFICIENT FUNDS",(AD340+AE340)*(1+Scenario!$B$12/12)-AF340),"INSUFFICIENT FUNDS")))</f>
        <v/>
      </c>
      <c r="AH340" s="6" t="str">
        <f>IF(AC340&gt;Scenario!$B$11,"",IF(AC$2&lt;&gt;"Ready",AC$2,IF(ISNUMBER(AG340),AH339+AF340,"INSUFFICIENT FUNDS")))</f>
        <v/>
      </c>
      <c r="AI340" t="str">
        <f>IF(AC340&gt;Scenario!$B$11,"",IF(AC$2&lt;&gt;"Ready",AC$2,IF(ISNUMBER(AG340),"OK","INSUFFICIENT FUNDS")))</f>
        <v/>
      </c>
      <c r="AJ340">
        <v>336</v>
      </c>
      <c r="AK340" s="6" t="str">
        <f>IF(AJ340&gt;Scenario!$B$11,"",IF(AJ$2&lt;&gt;"Ready",AJ$2,IF(AP339="OK",AN339,"INSUFFICIENT FUNDS")))</f>
        <v/>
      </c>
      <c r="AL340" s="6" t="str">
        <f>IF(AJ340&gt;Scenario!$B$11,"",IF(AJ$2&lt;&gt;"Ready",AJ$2,IF(ISNUMBER(AK340),IF(AND(AJ340&gt;=Scenario!$B$10,MOD(AJ340-Scenario!$B$10,Scenario!$B$18)=0),Scenario!$B$8,0),"INSUFFICIENT FUNDS")))</f>
        <v/>
      </c>
      <c r="AM340" s="6" t="str">
        <f>IF(AJ340&gt;Scenario!$B$11,"",IF(AJ$2&lt;&gt;"Ready",AJ$2,IF(ISNUMBER(AK340),(AK340+AL340)*(0+0+IF(Scenario!$B$13="Gross",0,0))/12+((0+0)/12+IF(AND(AJ340&gt;=Scenario!$B$10,MOD(AJ340-Scenario!$B$10,Scenario!$B$18)=0),0*0+0,0)+IF(AJ340=1,0*0+0,0)+IF(AJ340=Scenario!$B$11,0,0)),"INSUFFICIENT FUNDS")))</f>
        <v/>
      </c>
      <c r="AN340" s="6" t="str">
        <f>IF(AJ340&gt;Scenario!$B$11,"",IF(AJ$2&lt;&gt;"Ready",AJ$2,IF(ISNUMBER(AK340),IF((AK340+AL340)*(1+Scenario!$B$12/12)-AM340&lt;0,"INSUFFICIENT FUNDS",(AK340+AL340)*(1+Scenario!$B$12/12)-AM340),"INSUFFICIENT FUNDS")))</f>
        <v/>
      </c>
      <c r="AO340" s="6" t="str">
        <f>IF(AJ340&gt;Scenario!$B$11,"",IF(AJ$2&lt;&gt;"Ready",AJ$2,IF(ISNUMBER(AN340),AO339+AM340,"INSUFFICIENT FUNDS")))</f>
        <v/>
      </c>
      <c r="AP340" t="str">
        <f>IF(AJ340&gt;Scenario!$B$11,"",IF(AJ$2&lt;&gt;"Ready",AJ$2,IF(ISNUMBER(AN340),"OK","INSUFFICIENT FUNDS")))</f>
        <v/>
      </c>
    </row>
    <row r="341" spans="1:42" ht="32.1" customHeight="1" x14ac:dyDescent="0.2">
      <c r="A341">
        <v>337</v>
      </c>
      <c r="B341" s="6" t="str">
        <f>IF(A341&gt;Scenario!$B$11,"",IF(A$2&lt;&gt;"Ready",A$2,IF(G340="OK",E340,"INSUFFICIENT FUNDS")))</f>
        <v/>
      </c>
      <c r="C341" s="6" t="str">
        <f>IF(A341&gt;Scenario!$B$11,"",IF(A$2&lt;&gt;"Ready",A$2,IF(ISNUMBER(B341),IF(AND(A341&gt;=Scenario!$B$10,MOD(A341-Scenario!$B$10,Scenario!$B$18)=0),Scenario!$B$8,0),"INSUFFICIENT FUNDS")))</f>
        <v/>
      </c>
      <c r="D341" s="6" t="str">
        <f>IF(A341&gt;Scenario!$B$11,"",IF(A$2&lt;&gt;"Ready",A$2,IF(ISNUMBER(B341),(B341+C341)*(N('Option A'!$E$14)+N('Option A'!$E$15)+IF(Scenario!$B$13="Gross",N('Option A'!$E$16),0))/12+((N('Option A'!$E$12)+N('Option A'!$E$13))/12+IF(AND(A341&gt;=Scenario!$B$10,MOD(A341-Scenario!$B$10,Scenario!$B$18)=0),N('Option A'!$E$17)*N('Option A'!$E$18)+N('Option A'!$E$20),0)+IF(A341=1,N('Option A'!$E$17)*N('Option A'!$E$19)+N('Option A'!$E$21),0)+IF(A341=Scenario!$B$11,N('Option A'!$E$22),0)),"INSUFFICIENT FUNDS")))</f>
        <v/>
      </c>
      <c r="E341" s="6" t="str">
        <f>IF(A341&gt;Scenario!$B$11,"",IF(A$2&lt;&gt;"Ready",A$2,IF(ISNUMBER(B341),IF((B341+C341)*(1+Scenario!$B$12/12)-D341&lt;0,"INSUFFICIENT FUNDS",(B341+C341)*(1+Scenario!$B$12/12)-D341),"INSUFFICIENT FUNDS")))</f>
        <v/>
      </c>
      <c r="F341" s="6" t="str">
        <f>IF(A341&gt;Scenario!$B$11,"",IF(A$2&lt;&gt;"Ready",A$2,IF(ISNUMBER(E341),F340+D341,"INSUFFICIENT FUNDS")))</f>
        <v/>
      </c>
      <c r="G341" t="str">
        <f>IF(A341&gt;Scenario!$B$11,"",IF(A$2&lt;&gt;"Ready",A$2,IF(ISNUMBER(E341),"OK","INSUFFICIENT FUNDS")))</f>
        <v/>
      </c>
      <c r="H341">
        <v>337</v>
      </c>
      <c r="I341" s="6" t="str">
        <f>IF(H341&gt;Scenario!$B$11,"",IF(H$2&lt;&gt;"Ready",H$2,IF(N340="OK",L340,"INSUFFICIENT FUNDS")))</f>
        <v/>
      </c>
      <c r="J341" s="6" t="str">
        <f>IF(H341&gt;Scenario!$B$11,"",IF(H$2&lt;&gt;"Ready",H$2,IF(ISNUMBER(I341),IF(AND(H341&gt;=Scenario!$B$10,MOD(H341-Scenario!$B$10,Scenario!$B$18)=0),Scenario!$B$8,0),"INSUFFICIENT FUNDS")))</f>
        <v/>
      </c>
      <c r="K341" s="6" t="str">
        <f>IF(H341&gt;Scenario!$B$11,"",IF(H$2&lt;&gt;"Ready",H$2,IF(ISNUMBER(I341),(I341+J341)*(N('Option A'!$E$14)+N('Option A'!$E$15)+IF(Scenario!$B$13="Gross",N('Option A'!$E$16),0))/12+((0+0)/12+IF(AND(H341&gt;=Scenario!$B$10,MOD(H341-Scenario!$B$10,Scenario!$B$18)=0),N('Option A'!$E$17)*N('Option A'!$E$18)+N('Option A'!$E$20),0)+IF(H341=1,N('Option A'!$E$17)*N('Option A'!$E$19)+N('Option A'!$E$21),0)+IF(H341=Scenario!$B$11,N('Option A'!$E$22),0)),"INSUFFICIENT FUNDS")))</f>
        <v/>
      </c>
      <c r="L341" s="6" t="str">
        <f>IF(H341&gt;Scenario!$B$11,"",IF(H$2&lt;&gt;"Ready",H$2,IF(ISNUMBER(I341),IF((I341+J341)*(1+Scenario!$B$12/12)-K341&lt;0,"INSUFFICIENT FUNDS",(I341+J341)*(1+Scenario!$B$12/12)-K341),"INSUFFICIENT FUNDS")))</f>
        <v/>
      </c>
      <c r="M341" s="6" t="str">
        <f>IF(H341&gt;Scenario!$B$11,"",IF(H$2&lt;&gt;"Ready",H$2,IF(ISNUMBER(L341),M340+K341,"INSUFFICIENT FUNDS")))</f>
        <v/>
      </c>
      <c r="N341" t="str">
        <f>IF(H341&gt;Scenario!$B$11,"",IF(H$2&lt;&gt;"Ready",H$2,IF(ISNUMBER(L341),"OK","INSUFFICIENT FUNDS")))</f>
        <v/>
      </c>
      <c r="O341">
        <v>337</v>
      </c>
      <c r="P341" s="6" t="str">
        <f>IF(O341&gt;Scenario!$B$11,"",IF(O$2&lt;&gt;"Ready",O$2,IF(U340="OK",S340,"INSUFFICIENT FUNDS")))</f>
        <v/>
      </c>
      <c r="Q341" s="6" t="str">
        <f>IF(O341&gt;Scenario!$B$11,"",IF(O$2&lt;&gt;"Ready",O$2,IF(ISNUMBER(P341),IF(AND(O341&gt;=Scenario!$B$10,MOD(O341-Scenario!$B$10,Scenario!$B$18)=0),Scenario!$B$8,0),"INSUFFICIENT FUNDS")))</f>
        <v/>
      </c>
      <c r="R341" s="6" t="str">
        <f>IF(O341&gt;Scenario!$B$11,"",IF(O$2&lt;&gt;"Ready",O$2,IF(ISNUMBER(P341),(P341+Q341)*(0+N('Option A'!$E$15)+IF(Scenario!$B$13="Gross",N('Option A'!$E$16),0))/12+((N('Option A'!$E$12)+N('Option A'!$E$13))/12+IF(AND(O341&gt;=Scenario!$B$10,MOD(O341-Scenario!$B$10,Scenario!$B$18)=0),N('Option A'!$E$17)*N('Option A'!$E$18)+N('Option A'!$E$20),0)+IF(O341=1,N('Option A'!$E$17)*N('Option A'!$E$19)+N('Option A'!$E$21),0)+IF(O341=Scenario!$B$11,N('Option A'!$E$22),0)),"INSUFFICIENT FUNDS")))</f>
        <v/>
      </c>
      <c r="S341" s="6" t="str">
        <f>IF(O341&gt;Scenario!$B$11,"",IF(O$2&lt;&gt;"Ready",O$2,IF(ISNUMBER(P341),IF((P341+Q341)*(1+Scenario!$B$12/12)-R341&lt;0,"INSUFFICIENT FUNDS",(P341+Q341)*(1+Scenario!$B$12/12)-R341),"INSUFFICIENT FUNDS")))</f>
        <v/>
      </c>
      <c r="T341" s="6" t="str">
        <f>IF(O341&gt;Scenario!$B$11,"",IF(O$2&lt;&gt;"Ready",O$2,IF(ISNUMBER(S341),T340+R341,"INSUFFICIENT FUNDS")))</f>
        <v/>
      </c>
      <c r="U341" t="str">
        <f>IF(O341&gt;Scenario!$B$11,"",IF(O$2&lt;&gt;"Ready",O$2,IF(ISNUMBER(S341),"OK","INSUFFICIENT FUNDS")))</f>
        <v/>
      </c>
      <c r="V341">
        <v>337</v>
      </c>
      <c r="W341" s="6" t="str">
        <f>IF(V341&gt;Scenario!$B$11,"",IF(V$2&lt;&gt;"Ready",V$2,IF(AB340="OK",Z340,"INSUFFICIENT FUNDS")))</f>
        <v/>
      </c>
      <c r="X341" s="6" t="str">
        <f>IF(V341&gt;Scenario!$B$11,"",IF(V$2&lt;&gt;"Ready",V$2,IF(ISNUMBER(W341),IF(AND(V341&gt;=Scenario!$B$10,MOD(V341-Scenario!$B$10,Scenario!$B$18)=0),Scenario!$B$8,0),"INSUFFICIENT FUNDS")))</f>
        <v/>
      </c>
      <c r="Y341" s="6" t="str">
        <f>IF(V341&gt;Scenario!$B$11,"",IF(V$2&lt;&gt;"Ready",V$2,IF(ISNUMBER(W341),(W341+X341)*(N('Option A'!$E$14)+N('Option A'!$E$15)+IF(Scenario!$B$13="Gross",N('Option A'!$E$16),0))/12+((N('Option A'!$E$12)+N('Option A'!$E$13))/12+IF(AND(V341&gt;=Scenario!$B$10,MOD(V341-Scenario!$B$10,Scenario!$B$18)=0),0*0+0,0)+IF(V341=1,0*0+0,0)+IF(V341=Scenario!$B$11,0,0)),"INSUFFICIENT FUNDS")))</f>
        <v/>
      </c>
      <c r="Z341" s="6" t="str">
        <f>IF(V341&gt;Scenario!$B$11,"",IF(V$2&lt;&gt;"Ready",V$2,IF(ISNUMBER(W341),IF((W341+X341)*(1+Scenario!$B$12/12)-Y341&lt;0,"INSUFFICIENT FUNDS",(W341+X341)*(1+Scenario!$B$12/12)-Y341),"INSUFFICIENT FUNDS")))</f>
        <v/>
      </c>
      <c r="AA341" s="6" t="str">
        <f>IF(V341&gt;Scenario!$B$11,"",IF(V$2&lt;&gt;"Ready",V$2,IF(ISNUMBER(Z341),AA340+Y341,"INSUFFICIENT FUNDS")))</f>
        <v/>
      </c>
      <c r="AB341" t="str">
        <f>IF(V341&gt;Scenario!$B$11,"",IF(V$2&lt;&gt;"Ready",V$2,IF(ISNUMBER(Z341),"OK","INSUFFICIENT FUNDS")))</f>
        <v/>
      </c>
      <c r="AC341">
        <v>337</v>
      </c>
      <c r="AD341" s="6" t="str">
        <f>IF(AC341&gt;Scenario!$B$11,"",IF(AC$2&lt;&gt;"Ready",AC$2,IF(AI340="OK",AG340,"INSUFFICIENT FUNDS")))</f>
        <v/>
      </c>
      <c r="AE341" s="6" t="str">
        <f>IF(AC341&gt;Scenario!$B$11,"",IF(AC$2&lt;&gt;"Ready",AC$2,IF(ISNUMBER(AD341),IF(AND(AC341&gt;=Scenario!$B$10,MOD(AC341-Scenario!$B$10,Scenario!$B$18)=0),Scenario!$B$8,0),"INSUFFICIENT FUNDS")))</f>
        <v/>
      </c>
      <c r="AF341" s="6" t="str">
        <f>IF(AC341&gt;Scenario!$B$11,"",IF(AC$2&lt;&gt;"Ready",AC$2,IF(ISNUMBER(AD341),(AD341+AE341)*(N('Option A'!$E$14)+N('Option A'!$E$15)+IF(Scenario!$B$13="Gross",0,0))/12+((N('Option A'!$E$12)+N('Option A'!$E$13))/12+IF(AND(AC341&gt;=Scenario!$B$10,MOD(AC341-Scenario!$B$10,Scenario!$B$18)=0),N('Option A'!$E$17)*N('Option A'!$E$18)+N('Option A'!$E$20),0)+IF(AC341=1,N('Option A'!$E$17)*N('Option A'!$E$19)+N('Option A'!$E$21),0)+IF(AC341=Scenario!$B$11,N('Option A'!$E$22),0)),"INSUFFICIENT FUNDS")))</f>
        <v/>
      </c>
      <c r="AG341" s="6" t="str">
        <f>IF(AC341&gt;Scenario!$B$11,"",IF(AC$2&lt;&gt;"Ready",AC$2,IF(ISNUMBER(AD341),IF((AD341+AE341)*(1+Scenario!$B$12/12)-AF341&lt;0,"INSUFFICIENT FUNDS",(AD341+AE341)*(1+Scenario!$B$12/12)-AF341),"INSUFFICIENT FUNDS")))</f>
        <v/>
      </c>
      <c r="AH341" s="6" t="str">
        <f>IF(AC341&gt;Scenario!$B$11,"",IF(AC$2&lt;&gt;"Ready",AC$2,IF(ISNUMBER(AG341),AH340+AF341,"INSUFFICIENT FUNDS")))</f>
        <v/>
      </c>
      <c r="AI341" t="str">
        <f>IF(AC341&gt;Scenario!$B$11,"",IF(AC$2&lt;&gt;"Ready",AC$2,IF(ISNUMBER(AG341),"OK","INSUFFICIENT FUNDS")))</f>
        <v/>
      </c>
      <c r="AJ341">
        <v>337</v>
      </c>
      <c r="AK341" s="6" t="str">
        <f>IF(AJ341&gt;Scenario!$B$11,"",IF(AJ$2&lt;&gt;"Ready",AJ$2,IF(AP340="OK",AN340,"INSUFFICIENT FUNDS")))</f>
        <v/>
      </c>
      <c r="AL341" s="6" t="str">
        <f>IF(AJ341&gt;Scenario!$B$11,"",IF(AJ$2&lt;&gt;"Ready",AJ$2,IF(ISNUMBER(AK341),IF(AND(AJ341&gt;=Scenario!$B$10,MOD(AJ341-Scenario!$B$10,Scenario!$B$18)=0),Scenario!$B$8,0),"INSUFFICIENT FUNDS")))</f>
        <v/>
      </c>
      <c r="AM341" s="6" t="str">
        <f>IF(AJ341&gt;Scenario!$B$11,"",IF(AJ$2&lt;&gt;"Ready",AJ$2,IF(ISNUMBER(AK341),(AK341+AL341)*(0+0+IF(Scenario!$B$13="Gross",0,0))/12+((0+0)/12+IF(AND(AJ341&gt;=Scenario!$B$10,MOD(AJ341-Scenario!$B$10,Scenario!$B$18)=0),0*0+0,0)+IF(AJ341=1,0*0+0,0)+IF(AJ341=Scenario!$B$11,0,0)),"INSUFFICIENT FUNDS")))</f>
        <v/>
      </c>
      <c r="AN341" s="6" t="str">
        <f>IF(AJ341&gt;Scenario!$B$11,"",IF(AJ$2&lt;&gt;"Ready",AJ$2,IF(ISNUMBER(AK341),IF((AK341+AL341)*(1+Scenario!$B$12/12)-AM341&lt;0,"INSUFFICIENT FUNDS",(AK341+AL341)*(1+Scenario!$B$12/12)-AM341),"INSUFFICIENT FUNDS")))</f>
        <v/>
      </c>
      <c r="AO341" s="6" t="str">
        <f>IF(AJ341&gt;Scenario!$B$11,"",IF(AJ$2&lt;&gt;"Ready",AJ$2,IF(ISNUMBER(AN341),AO340+AM341,"INSUFFICIENT FUNDS")))</f>
        <v/>
      </c>
      <c r="AP341" t="str">
        <f>IF(AJ341&gt;Scenario!$B$11,"",IF(AJ$2&lt;&gt;"Ready",AJ$2,IF(ISNUMBER(AN341),"OK","INSUFFICIENT FUNDS")))</f>
        <v/>
      </c>
    </row>
    <row r="342" spans="1:42" ht="32.1" customHeight="1" x14ac:dyDescent="0.2">
      <c r="A342">
        <v>338</v>
      </c>
      <c r="B342" s="6" t="str">
        <f>IF(A342&gt;Scenario!$B$11,"",IF(A$2&lt;&gt;"Ready",A$2,IF(G341="OK",E341,"INSUFFICIENT FUNDS")))</f>
        <v/>
      </c>
      <c r="C342" s="6" t="str">
        <f>IF(A342&gt;Scenario!$B$11,"",IF(A$2&lt;&gt;"Ready",A$2,IF(ISNUMBER(B342),IF(AND(A342&gt;=Scenario!$B$10,MOD(A342-Scenario!$B$10,Scenario!$B$18)=0),Scenario!$B$8,0),"INSUFFICIENT FUNDS")))</f>
        <v/>
      </c>
      <c r="D342" s="6" t="str">
        <f>IF(A342&gt;Scenario!$B$11,"",IF(A$2&lt;&gt;"Ready",A$2,IF(ISNUMBER(B342),(B342+C342)*(N('Option A'!$E$14)+N('Option A'!$E$15)+IF(Scenario!$B$13="Gross",N('Option A'!$E$16),0))/12+((N('Option A'!$E$12)+N('Option A'!$E$13))/12+IF(AND(A342&gt;=Scenario!$B$10,MOD(A342-Scenario!$B$10,Scenario!$B$18)=0),N('Option A'!$E$17)*N('Option A'!$E$18)+N('Option A'!$E$20),0)+IF(A342=1,N('Option A'!$E$17)*N('Option A'!$E$19)+N('Option A'!$E$21),0)+IF(A342=Scenario!$B$11,N('Option A'!$E$22),0)),"INSUFFICIENT FUNDS")))</f>
        <v/>
      </c>
      <c r="E342" s="6" t="str">
        <f>IF(A342&gt;Scenario!$B$11,"",IF(A$2&lt;&gt;"Ready",A$2,IF(ISNUMBER(B342),IF((B342+C342)*(1+Scenario!$B$12/12)-D342&lt;0,"INSUFFICIENT FUNDS",(B342+C342)*(1+Scenario!$B$12/12)-D342),"INSUFFICIENT FUNDS")))</f>
        <v/>
      </c>
      <c r="F342" s="6" t="str">
        <f>IF(A342&gt;Scenario!$B$11,"",IF(A$2&lt;&gt;"Ready",A$2,IF(ISNUMBER(E342),F341+D342,"INSUFFICIENT FUNDS")))</f>
        <v/>
      </c>
      <c r="G342" t="str">
        <f>IF(A342&gt;Scenario!$B$11,"",IF(A$2&lt;&gt;"Ready",A$2,IF(ISNUMBER(E342),"OK","INSUFFICIENT FUNDS")))</f>
        <v/>
      </c>
      <c r="H342">
        <v>338</v>
      </c>
      <c r="I342" s="6" t="str">
        <f>IF(H342&gt;Scenario!$B$11,"",IF(H$2&lt;&gt;"Ready",H$2,IF(N341="OK",L341,"INSUFFICIENT FUNDS")))</f>
        <v/>
      </c>
      <c r="J342" s="6" t="str">
        <f>IF(H342&gt;Scenario!$B$11,"",IF(H$2&lt;&gt;"Ready",H$2,IF(ISNUMBER(I342),IF(AND(H342&gt;=Scenario!$B$10,MOD(H342-Scenario!$B$10,Scenario!$B$18)=0),Scenario!$B$8,0),"INSUFFICIENT FUNDS")))</f>
        <v/>
      </c>
      <c r="K342" s="6" t="str">
        <f>IF(H342&gt;Scenario!$B$11,"",IF(H$2&lt;&gt;"Ready",H$2,IF(ISNUMBER(I342),(I342+J342)*(N('Option A'!$E$14)+N('Option A'!$E$15)+IF(Scenario!$B$13="Gross",N('Option A'!$E$16),0))/12+((0+0)/12+IF(AND(H342&gt;=Scenario!$B$10,MOD(H342-Scenario!$B$10,Scenario!$B$18)=0),N('Option A'!$E$17)*N('Option A'!$E$18)+N('Option A'!$E$20),0)+IF(H342=1,N('Option A'!$E$17)*N('Option A'!$E$19)+N('Option A'!$E$21),0)+IF(H342=Scenario!$B$11,N('Option A'!$E$22),0)),"INSUFFICIENT FUNDS")))</f>
        <v/>
      </c>
      <c r="L342" s="6" t="str">
        <f>IF(H342&gt;Scenario!$B$11,"",IF(H$2&lt;&gt;"Ready",H$2,IF(ISNUMBER(I342),IF((I342+J342)*(1+Scenario!$B$12/12)-K342&lt;0,"INSUFFICIENT FUNDS",(I342+J342)*(1+Scenario!$B$12/12)-K342),"INSUFFICIENT FUNDS")))</f>
        <v/>
      </c>
      <c r="M342" s="6" t="str">
        <f>IF(H342&gt;Scenario!$B$11,"",IF(H$2&lt;&gt;"Ready",H$2,IF(ISNUMBER(L342),M341+K342,"INSUFFICIENT FUNDS")))</f>
        <v/>
      </c>
      <c r="N342" t="str">
        <f>IF(H342&gt;Scenario!$B$11,"",IF(H$2&lt;&gt;"Ready",H$2,IF(ISNUMBER(L342),"OK","INSUFFICIENT FUNDS")))</f>
        <v/>
      </c>
      <c r="O342">
        <v>338</v>
      </c>
      <c r="P342" s="6" t="str">
        <f>IF(O342&gt;Scenario!$B$11,"",IF(O$2&lt;&gt;"Ready",O$2,IF(U341="OK",S341,"INSUFFICIENT FUNDS")))</f>
        <v/>
      </c>
      <c r="Q342" s="6" t="str">
        <f>IF(O342&gt;Scenario!$B$11,"",IF(O$2&lt;&gt;"Ready",O$2,IF(ISNUMBER(P342),IF(AND(O342&gt;=Scenario!$B$10,MOD(O342-Scenario!$B$10,Scenario!$B$18)=0),Scenario!$B$8,0),"INSUFFICIENT FUNDS")))</f>
        <v/>
      </c>
      <c r="R342" s="6" t="str">
        <f>IF(O342&gt;Scenario!$B$11,"",IF(O$2&lt;&gt;"Ready",O$2,IF(ISNUMBER(P342),(P342+Q342)*(0+N('Option A'!$E$15)+IF(Scenario!$B$13="Gross",N('Option A'!$E$16),0))/12+((N('Option A'!$E$12)+N('Option A'!$E$13))/12+IF(AND(O342&gt;=Scenario!$B$10,MOD(O342-Scenario!$B$10,Scenario!$B$18)=0),N('Option A'!$E$17)*N('Option A'!$E$18)+N('Option A'!$E$20),0)+IF(O342=1,N('Option A'!$E$17)*N('Option A'!$E$19)+N('Option A'!$E$21),0)+IF(O342=Scenario!$B$11,N('Option A'!$E$22),0)),"INSUFFICIENT FUNDS")))</f>
        <v/>
      </c>
      <c r="S342" s="6" t="str">
        <f>IF(O342&gt;Scenario!$B$11,"",IF(O$2&lt;&gt;"Ready",O$2,IF(ISNUMBER(P342),IF((P342+Q342)*(1+Scenario!$B$12/12)-R342&lt;0,"INSUFFICIENT FUNDS",(P342+Q342)*(1+Scenario!$B$12/12)-R342),"INSUFFICIENT FUNDS")))</f>
        <v/>
      </c>
      <c r="T342" s="6" t="str">
        <f>IF(O342&gt;Scenario!$B$11,"",IF(O$2&lt;&gt;"Ready",O$2,IF(ISNUMBER(S342),T341+R342,"INSUFFICIENT FUNDS")))</f>
        <v/>
      </c>
      <c r="U342" t="str">
        <f>IF(O342&gt;Scenario!$B$11,"",IF(O$2&lt;&gt;"Ready",O$2,IF(ISNUMBER(S342),"OK","INSUFFICIENT FUNDS")))</f>
        <v/>
      </c>
      <c r="V342">
        <v>338</v>
      </c>
      <c r="W342" s="6" t="str">
        <f>IF(V342&gt;Scenario!$B$11,"",IF(V$2&lt;&gt;"Ready",V$2,IF(AB341="OK",Z341,"INSUFFICIENT FUNDS")))</f>
        <v/>
      </c>
      <c r="X342" s="6" t="str">
        <f>IF(V342&gt;Scenario!$B$11,"",IF(V$2&lt;&gt;"Ready",V$2,IF(ISNUMBER(W342),IF(AND(V342&gt;=Scenario!$B$10,MOD(V342-Scenario!$B$10,Scenario!$B$18)=0),Scenario!$B$8,0),"INSUFFICIENT FUNDS")))</f>
        <v/>
      </c>
      <c r="Y342" s="6" t="str">
        <f>IF(V342&gt;Scenario!$B$11,"",IF(V$2&lt;&gt;"Ready",V$2,IF(ISNUMBER(W342),(W342+X342)*(N('Option A'!$E$14)+N('Option A'!$E$15)+IF(Scenario!$B$13="Gross",N('Option A'!$E$16),0))/12+((N('Option A'!$E$12)+N('Option A'!$E$13))/12+IF(AND(V342&gt;=Scenario!$B$10,MOD(V342-Scenario!$B$10,Scenario!$B$18)=0),0*0+0,0)+IF(V342=1,0*0+0,0)+IF(V342=Scenario!$B$11,0,0)),"INSUFFICIENT FUNDS")))</f>
        <v/>
      </c>
      <c r="Z342" s="6" t="str">
        <f>IF(V342&gt;Scenario!$B$11,"",IF(V$2&lt;&gt;"Ready",V$2,IF(ISNUMBER(W342),IF((W342+X342)*(1+Scenario!$B$12/12)-Y342&lt;0,"INSUFFICIENT FUNDS",(W342+X342)*(1+Scenario!$B$12/12)-Y342),"INSUFFICIENT FUNDS")))</f>
        <v/>
      </c>
      <c r="AA342" s="6" t="str">
        <f>IF(V342&gt;Scenario!$B$11,"",IF(V$2&lt;&gt;"Ready",V$2,IF(ISNUMBER(Z342),AA341+Y342,"INSUFFICIENT FUNDS")))</f>
        <v/>
      </c>
      <c r="AB342" t="str">
        <f>IF(V342&gt;Scenario!$B$11,"",IF(V$2&lt;&gt;"Ready",V$2,IF(ISNUMBER(Z342),"OK","INSUFFICIENT FUNDS")))</f>
        <v/>
      </c>
      <c r="AC342">
        <v>338</v>
      </c>
      <c r="AD342" s="6" t="str">
        <f>IF(AC342&gt;Scenario!$B$11,"",IF(AC$2&lt;&gt;"Ready",AC$2,IF(AI341="OK",AG341,"INSUFFICIENT FUNDS")))</f>
        <v/>
      </c>
      <c r="AE342" s="6" t="str">
        <f>IF(AC342&gt;Scenario!$B$11,"",IF(AC$2&lt;&gt;"Ready",AC$2,IF(ISNUMBER(AD342),IF(AND(AC342&gt;=Scenario!$B$10,MOD(AC342-Scenario!$B$10,Scenario!$B$18)=0),Scenario!$B$8,0),"INSUFFICIENT FUNDS")))</f>
        <v/>
      </c>
      <c r="AF342" s="6" t="str">
        <f>IF(AC342&gt;Scenario!$B$11,"",IF(AC$2&lt;&gt;"Ready",AC$2,IF(ISNUMBER(AD342),(AD342+AE342)*(N('Option A'!$E$14)+N('Option A'!$E$15)+IF(Scenario!$B$13="Gross",0,0))/12+((N('Option A'!$E$12)+N('Option A'!$E$13))/12+IF(AND(AC342&gt;=Scenario!$B$10,MOD(AC342-Scenario!$B$10,Scenario!$B$18)=0),N('Option A'!$E$17)*N('Option A'!$E$18)+N('Option A'!$E$20),0)+IF(AC342=1,N('Option A'!$E$17)*N('Option A'!$E$19)+N('Option A'!$E$21),0)+IF(AC342=Scenario!$B$11,N('Option A'!$E$22),0)),"INSUFFICIENT FUNDS")))</f>
        <v/>
      </c>
      <c r="AG342" s="6" t="str">
        <f>IF(AC342&gt;Scenario!$B$11,"",IF(AC$2&lt;&gt;"Ready",AC$2,IF(ISNUMBER(AD342),IF((AD342+AE342)*(1+Scenario!$B$12/12)-AF342&lt;0,"INSUFFICIENT FUNDS",(AD342+AE342)*(1+Scenario!$B$12/12)-AF342),"INSUFFICIENT FUNDS")))</f>
        <v/>
      </c>
      <c r="AH342" s="6" t="str">
        <f>IF(AC342&gt;Scenario!$B$11,"",IF(AC$2&lt;&gt;"Ready",AC$2,IF(ISNUMBER(AG342),AH341+AF342,"INSUFFICIENT FUNDS")))</f>
        <v/>
      </c>
      <c r="AI342" t="str">
        <f>IF(AC342&gt;Scenario!$B$11,"",IF(AC$2&lt;&gt;"Ready",AC$2,IF(ISNUMBER(AG342),"OK","INSUFFICIENT FUNDS")))</f>
        <v/>
      </c>
      <c r="AJ342">
        <v>338</v>
      </c>
      <c r="AK342" s="6" t="str">
        <f>IF(AJ342&gt;Scenario!$B$11,"",IF(AJ$2&lt;&gt;"Ready",AJ$2,IF(AP341="OK",AN341,"INSUFFICIENT FUNDS")))</f>
        <v/>
      </c>
      <c r="AL342" s="6" t="str">
        <f>IF(AJ342&gt;Scenario!$B$11,"",IF(AJ$2&lt;&gt;"Ready",AJ$2,IF(ISNUMBER(AK342),IF(AND(AJ342&gt;=Scenario!$B$10,MOD(AJ342-Scenario!$B$10,Scenario!$B$18)=0),Scenario!$B$8,0),"INSUFFICIENT FUNDS")))</f>
        <v/>
      </c>
      <c r="AM342" s="6" t="str">
        <f>IF(AJ342&gt;Scenario!$B$11,"",IF(AJ$2&lt;&gt;"Ready",AJ$2,IF(ISNUMBER(AK342),(AK342+AL342)*(0+0+IF(Scenario!$B$13="Gross",0,0))/12+((0+0)/12+IF(AND(AJ342&gt;=Scenario!$B$10,MOD(AJ342-Scenario!$B$10,Scenario!$B$18)=0),0*0+0,0)+IF(AJ342=1,0*0+0,0)+IF(AJ342=Scenario!$B$11,0,0)),"INSUFFICIENT FUNDS")))</f>
        <v/>
      </c>
      <c r="AN342" s="6" t="str">
        <f>IF(AJ342&gt;Scenario!$B$11,"",IF(AJ$2&lt;&gt;"Ready",AJ$2,IF(ISNUMBER(AK342),IF((AK342+AL342)*(1+Scenario!$B$12/12)-AM342&lt;0,"INSUFFICIENT FUNDS",(AK342+AL342)*(1+Scenario!$B$12/12)-AM342),"INSUFFICIENT FUNDS")))</f>
        <v/>
      </c>
      <c r="AO342" s="6" t="str">
        <f>IF(AJ342&gt;Scenario!$B$11,"",IF(AJ$2&lt;&gt;"Ready",AJ$2,IF(ISNUMBER(AN342),AO341+AM342,"INSUFFICIENT FUNDS")))</f>
        <v/>
      </c>
      <c r="AP342" t="str">
        <f>IF(AJ342&gt;Scenario!$B$11,"",IF(AJ$2&lt;&gt;"Ready",AJ$2,IF(ISNUMBER(AN342),"OK","INSUFFICIENT FUNDS")))</f>
        <v/>
      </c>
    </row>
    <row r="343" spans="1:42" ht="32.1" customHeight="1" x14ac:dyDescent="0.2">
      <c r="A343">
        <v>339</v>
      </c>
      <c r="B343" s="6" t="str">
        <f>IF(A343&gt;Scenario!$B$11,"",IF(A$2&lt;&gt;"Ready",A$2,IF(G342="OK",E342,"INSUFFICIENT FUNDS")))</f>
        <v/>
      </c>
      <c r="C343" s="6" t="str">
        <f>IF(A343&gt;Scenario!$B$11,"",IF(A$2&lt;&gt;"Ready",A$2,IF(ISNUMBER(B343),IF(AND(A343&gt;=Scenario!$B$10,MOD(A343-Scenario!$B$10,Scenario!$B$18)=0),Scenario!$B$8,0),"INSUFFICIENT FUNDS")))</f>
        <v/>
      </c>
      <c r="D343" s="6" t="str">
        <f>IF(A343&gt;Scenario!$B$11,"",IF(A$2&lt;&gt;"Ready",A$2,IF(ISNUMBER(B343),(B343+C343)*(N('Option A'!$E$14)+N('Option A'!$E$15)+IF(Scenario!$B$13="Gross",N('Option A'!$E$16),0))/12+((N('Option A'!$E$12)+N('Option A'!$E$13))/12+IF(AND(A343&gt;=Scenario!$B$10,MOD(A343-Scenario!$B$10,Scenario!$B$18)=0),N('Option A'!$E$17)*N('Option A'!$E$18)+N('Option A'!$E$20),0)+IF(A343=1,N('Option A'!$E$17)*N('Option A'!$E$19)+N('Option A'!$E$21),0)+IF(A343=Scenario!$B$11,N('Option A'!$E$22),0)),"INSUFFICIENT FUNDS")))</f>
        <v/>
      </c>
      <c r="E343" s="6" t="str">
        <f>IF(A343&gt;Scenario!$B$11,"",IF(A$2&lt;&gt;"Ready",A$2,IF(ISNUMBER(B343),IF((B343+C343)*(1+Scenario!$B$12/12)-D343&lt;0,"INSUFFICIENT FUNDS",(B343+C343)*(1+Scenario!$B$12/12)-D343),"INSUFFICIENT FUNDS")))</f>
        <v/>
      </c>
      <c r="F343" s="6" t="str">
        <f>IF(A343&gt;Scenario!$B$11,"",IF(A$2&lt;&gt;"Ready",A$2,IF(ISNUMBER(E343),F342+D343,"INSUFFICIENT FUNDS")))</f>
        <v/>
      </c>
      <c r="G343" t="str">
        <f>IF(A343&gt;Scenario!$B$11,"",IF(A$2&lt;&gt;"Ready",A$2,IF(ISNUMBER(E343),"OK","INSUFFICIENT FUNDS")))</f>
        <v/>
      </c>
      <c r="H343">
        <v>339</v>
      </c>
      <c r="I343" s="6" t="str">
        <f>IF(H343&gt;Scenario!$B$11,"",IF(H$2&lt;&gt;"Ready",H$2,IF(N342="OK",L342,"INSUFFICIENT FUNDS")))</f>
        <v/>
      </c>
      <c r="J343" s="6" t="str">
        <f>IF(H343&gt;Scenario!$B$11,"",IF(H$2&lt;&gt;"Ready",H$2,IF(ISNUMBER(I343),IF(AND(H343&gt;=Scenario!$B$10,MOD(H343-Scenario!$B$10,Scenario!$B$18)=0),Scenario!$B$8,0),"INSUFFICIENT FUNDS")))</f>
        <v/>
      </c>
      <c r="K343" s="6" t="str">
        <f>IF(H343&gt;Scenario!$B$11,"",IF(H$2&lt;&gt;"Ready",H$2,IF(ISNUMBER(I343),(I343+J343)*(N('Option A'!$E$14)+N('Option A'!$E$15)+IF(Scenario!$B$13="Gross",N('Option A'!$E$16),0))/12+((0+0)/12+IF(AND(H343&gt;=Scenario!$B$10,MOD(H343-Scenario!$B$10,Scenario!$B$18)=0),N('Option A'!$E$17)*N('Option A'!$E$18)+N('Option A'!$E$20),0)+IF(H343=1,N('Option A'!$E$17)*N('Option A'!$E$19)+N('Option A'!$E$21),0)+IF(H343=Scenario!$B$11,N('Option A'!$E$22),0)),"INSUFFICIENT FUNDS")))</f>
        <v/>
      </c>
      <c r="L343" s="6" t="str">
        <f>IF(H343&gt;Scenario!$B$11,"",IF(H$2&lt;&gt;"Ready",H$2,IF(ISNUMBER(I343),IF((I343+J343)*(1+Scenario!$B$12/12)-K343&lt;0,"INSUFFICIENT FUNDS",(I343+J343)*(1+Scenario!$B$12/12)-K343),"INSUFFICIENT FUNDS")))</f>
        <v/>
      </c>
      <c r="M343" s="6" t="str">
        <f>IF(H343&gt;Scenario!$B$11,"",IF(H$2&lt;&gt;"Ready",H$2,IF(ISNUMBER(L343),M342+K343,"INSUFFICIENT FUNDS")))</f>
        <v/>
      </c>
      <c r="N343" t="str">
        <f>IF(H343&gt;Scenario!$B$11,"",IF(H$2&lt;&gt;"Ready",H$2,IF(ISNUMBER(L343),"OK","INSUFFICIENT FUNDS")))</f>
        <v/>
      </c>
      <c r="O343">
        <v>339</v>
      </c>
      <c r="P343" s="6" t="str">
        <f>IF(O343&gt;Scenario!$B$11,"",IF(O$2&lt;&gt;"Ready",O$2,IF(U342="OK",S342,"INSUFFICIENT FUNDS")))</f>
        <v/>
      </c>
      <c r="Q343" s="6" t="str">
        <f>IF(O343&gt;Scenario!$B$11,"",IF(O$2&lt;&gt;"Ready",O$2,IF(ISNUMBER(P343),IF(AND(O343&gt;=Scenario!$B$10,MOD(O343-Scenario!$B$10,Scenario!$B$18)=0),Scenario!$B$8,0),"INSUFFICIENT FUNDS")))</f>
        <v/>
      </c>
      <c r="R343" s="6" t="str">
        <f>IF(O343&gt;Scenario!$B$11,"",IF(O$2&lt;&gt;"Ready",O$2,IF(ISNUMBER(P343),(P343+Q343)*(0+N('Option A'!$E$15)+IF(Scenario!$B$13="Gross",N('Option A'!$E$16),0))/12+((N('Option A'!$E$12)+N('Option A'!$E$13))/12+IF(AND(O343&gt;=Scenario!$B$10,MOD(O343-Scenario!$B$10,Scenario!$B$18)=0),N('Option A'!$E$17)*N('Option A'!$E$18)+N('Option A'!$E$20),0)+IF(O343=1,N('Option A'!$E$17)*N('Option A'!$E$19)+N('Option A'!$E$21),0)+IF(O343=Scenario!$B$11,N('Option A'!$E$22),0)),"INSUFFICIENT FUNDS")))</f>
        <v/>
      </c>
      <c r="S343" s="6" t="str">
        <f>IF(O343&gt;Scenario!$B$11,"",IF(O$2&lt;&gt;"Ready",O$2,IF(ISNUMBER(P343),IF((P343+Q343)*(1+Scenario!$B$12/12)-R343&lt;0,"INSUFFICIENT FUNDS",(P343+Q343)*(1+Scenario!$B$12/12)-R343),"INSUFFICIENT FUNDS")))</f>
        <v/>
      </c>
      <c r="T343" s="6" t="str">
        <f>IF(O343&gt;Scenario!$B$11,"",IF(O$2&lt;&gt;"Ready",O$2,IF(ISNUMBER(S343),T342+R343,"INSUFFICIENT FUNDS")))</f>
        <v/>
      </c>
      <c r="U343" t="str">
        <f>IF(O343&gt;Scenario!$B$11,"",IF(O$2&lt;&gt;"Ready",O$2,IF(ISNUMBER(S343),"OK","INSUFFICIENT FUNDS")))</f>
        <v/>
      </c>
      <c r="V343">
        <v>339</v>
      </c>
      <c r="W343" s="6" t="str">
        <f>IF(V343&gt;Scenario!$B$11,"",IF(V$2&lt;&gt;"Ready",V$2,IF(AB342="OK",Z342,"INSUFFICIENT FUNDS")))</f>
        <v/>
      </c>
      <c r="X343" s="6" t="str">
        <f>IF(V343&gt;Scenario!$B$11,"",IF(V$2&lt;&gt;"Ready",V$2,IF(ISNUMBER(W343),IF(AND(V343&gt;=Scenario!$B$10,MOD(V343-Scenario!$B$10,Scenario!$B$18)=0),Scenario!$B$8,0),"INSUFFICIENT FUNDS")))</f>
        <v/>
      </c>
      <c r="Y343" s="6" t="str">
        <f>IF(V343&gt;Scenario!$B$11,"",IF(V$2&lt;&gt;"Ready",V$2,IF(ISNUMBER(W343),(W343+X343)*(N('Option A'!$E$14)+N('Option A'!$E$15)+IF(Scenario!$B$13="Gross",N('Option A'!$E$16),0))/12+((N('Option A'!$E$12)+N('Option A'!$E$13))/12+IF(AND(V343&gt;=Scenario!$B$10,MOD(V343-Scenario!$B$10,Scenario!$B$18)=0),0*0+0,0)+IF(V343=1,0*0+0,0)+IF(V343=Scenario!$B$11,0,0)),"INSUFFICIENT FUNDS")))</f>
        <v/>
      </c>
      <c r="Z343" s="6" t="str">
        <f>IF(V343&gt;Scenario!$B$11,"",IF(V$2&lt;&gt;"Ready",V$2,IF(ISNUMBER(W343),IF((W343+X343)*(1+Scenario!$B$12/12)-Y343&lt;0,"INSUFFICIENT FUNDS",(W343+X343)*(1+Scenario!$B$12/12)-Y343),"INSUFFICIENT FUNDS")))</f>
        <v/>
      </c>
      <c r="AA343" s="6" t="str">
        <f>IF(V343&gt;Scenario!$B$11,"",IF(V$2&lt;&gt;"Ready",V$2,IF(ISNUMBER(Z343),AA342+Y343,"INSUFFICIENT FUNDS")))</f>
        <v/>
      </c>
      <c r="AB343" t="str">
        <f>IF(V343&gt;Scenario!$B$11,"",IF(V$2&lt;&gt;"Ready",V$2,IF(ISNUMBER(Z343),"OK","INSUFFICIENT FUNDS")))</f>
        <v/>
      </c>
      <c r="AC343">
        <v>339</v>
      </c>
      <c r="AD343" s="6" t="str">
        <f>IF(AC343&gt;Scenario!$B$11,"",IF(AC$2&lt;&gt;"Ready",AC$2,IF(AI342="OK",AG342,"INSUFFICIENT FUNDS")))</f>
        <v/>
      </c>
      <c r="AE343" s="6" t="str">
        <f>IF(AC343&gt;Scenario!$B$11,"",IF(AC$2&lt;&gt;"Ready",AC$2,IF(ISNUMBER(AD343),IF(AND(AC343&gt;=Scenario!$B$10,MOD(AC343-Scenario!$B$10,Scenario!$B$18)=0),Scenario!$B$8,0),"INSUFFICIENT FUNDS")))</f>
        <v/>
      </c>
      <c r="AF343" s="6" t="str">
        <f>IF(AC343&gt;Scenario!$B$11,"",IF(AC$2&lt;&gt;"Ready",AC$2,IF(ISNUMBER(AD343),(AD343+AE343)*(N('Option A'!$E$14)+N('Option A'!$E$15)+IF(Scenario!$B$13="Gross",0,0))/12+((N('Option A'!$E$12)+N('Option A'!$E$13))/12+IF(AND(AC343&gt;=Scenario!$B$10,MOD(AC343-Scenario!$B$10,Scenario!$B$18)=0),N('Option A'!$E$17)*N('Option A'!$E$18)+N('Option A'!$E$20),0)+IF(AC343=1,N('Option A'!$E$17)*N('Option A'!$E$19)+N('Option A'!$E$21),0)+IF(AC343=Scenario!$B$11,N('Option A'!$E$22),0)),"INSUFFICIENT FUNDS")))</f>
        <v/>
      </c>
      <c r="AG343" s="6" t="str">
        <f>IF(AC343&gt;Scenario!$B$11,"",IF(AC$2&lt;&gt;"Ready",AC$2,IF(ISNUMBER(AD343),IF((AD343+AE343)*(1+Scenario!$B$12/12)-AF343&lt;0,"INSUFFICIENT FUNDS",(AD343+AE343)*(1+Scenario!$B$12/12)-AF343),"INSUFFICIENT FUNDS")))</f>
        <v/>
      </c>
      <c r="AH343" s="6" t="str">
        <f>IF(AC343&gt;Scenario!$B$11,"",IF(AC$2&lt;&gt;"Ready",AC$2,IF(ISNUMBER(AG343),AH342+AF343,"INSUFFICIENT FUNDS")))</f>
        <v/>
      </c>
      <c r="AI343" t="str">
        <f>IF(AC343&gt;Scenario!$B$11,"",IF(AC$2&lt;&gt;"Ready",AC$2,IF(ISNUMBER(AG343),"OK","INSUFFICIENT FUNDS")))</f>
        <v/>
      </c>
      <c r="AJ343">
        <v>339</v>
      </c>
      <c r="AK343" s="6" t="str">
        <f>IF(AJ343&gt;Scenario!$B$11,"",IF(AJ$2&lt;&gt;"Ready",AJ$2,IF(AP342="OK",AN342,"INSUFFICIENT FUNDS")))</f>
        <v/>
      </c>
      <c r="AL343" s="6" t="str">
        <f>IF(AJ343&gt;Scenario!$B$11,"",IF(AJ$2&lt;&gt;"Ready",AJ$2,IF(ISNUMBER(AK343),IF(AND(AJ343&gt;=Scenario!$B$10,MOD(AJ343-Scenario!$B$10,Scenario!$B$18)=0),Scenario!$B$8,0),"INSUFFICIENT FUNDS")))</f>
        <v/>
      </c>
      <c r="AM343" s="6" t="str">
        <f>IF(AJ343&gt;Scenario!$B$11,"",IF(AJ$2&lt;&gt;"Ready",AJ$2,IF(ISNUMBER(AK343),(AK343+AL343)*(0+0+IF(Scenario!$B$13="Gross",0,0))/12+((0+0)/12+IF(AND(AJ343&gt;=Scenario!$B$10,MOD(AJ343-Scenario!$B$10,Scenario!$B$18)=0),0*0+0,0)+IF(AJ343=1,0*0+0,0)+IF(AJ343=Scenario!$B$11,0,0)),"INSUFFICIENT FUNDS")))</f>
        <v/>
      </c>
      <c r="AN343" s="6" t="str">
        <f>IF(AJ343&gt;Scenario!$B$11,"",IF(AJ$2&lt;&gt;"Ready",AJ$2,IF(ISNUMBER(AK343),IF((AK343+AL343)*(1+Scenario!$B$12/12)-AM343&lt;0,"INSUFFICIENT FUNDS",(AK343+AL343)*(1+Scenario!$B$12/12)-AM343),"INSUFFICIENT FUNDS")))</f>
        <v/>
      </c>
      <c r="AO343" s="6" t="str">
        <f>IF(AJ343&gt;Scenario!$B$11,"",IF(AJ$2&lt;&gt;"Ready",AJ$2,IF(ISNUMBER(AN343),AO342+AM343,"INSUFFICIENT FUNDS")))</f>
        <v/>
      </c>
      <c r="AP343" t="str">
        <f>IF(AJ343&gt;Scenario!$B$11,"",IF(AJ$2&lt;&gt;"Ready",AJ$2,IF(ISNUMBER(AN343),"OK","INSUFFICIENT FUNDS")))</f>
        <v/>
      </c>
    </row>
    <row r="344" spans="1:42" ht="32.1" customHeight="1" x14ac:dyDescent="0.2">
      <c r="A344">
        <v>340</v>
      </c>
      <c r="B344" s="6" t="str">
        <f>IF(A344&gt;Scenario!$B$11,"",IF(A$2&lt;&gt;"Ready",A$2,IF(G343="OK",E343,"INSUFFICIENT FUNDS")))</f>
        <v/>
      </c>
      <c r="C344" s="6" t="str">
        <f>IF(A344&gt;Scenario!$B$11,"",IF(A$2&lt;&gt;"Ready",A$2,IF(ISNUMBER(B344),IF(AND(A344&gt;=Scenario!$B$10,MOD(A344-Scenario!$B$10,Scenario!$B$18)=0),Scenario!$B$8,0),"INSUFFICIENT FUNDS")))</f>
        <v/>
      </c>
      <c r="D344" s="6" t="str">
        <f>IF(A344&gt;Scenario!$B$11,"",IF(A$2&lt;&gt;"Ready",A$2,IF(ISNUMBER(B344),(B344+C344)*(N('Option A'!$E$14)+N('Option A'!$E$15)+IF(Scenario!$B$13="Gross",N('Option A'!$E$16),0))/12+((N('Option A'!$E$12)+N('Option A'!$E$13))/12+IF(AND(A344&gt;=Scenario!$B$10,MOD(A344-Scenario!$B$10,Scenario!$B$18)=0),N('Option A'!$E$17)*N('Option A'!$E$18)+N('Option A'!$E$20),0)+IF(A344=1,N('Option A'!$E$17)*N('Option A'!$E$19)+N('Option A'!$E$21),0)+IF(A344=Scenario!$B$11,N('Option A'!$E$22),0)),"INSUFFICIENT FUNDS")))</f>
        <v/>
      </c>
      <c r="E344" s="6" t="str">
        <f>IF(A344&gt;Scenario!$B$11,"",IF(A$2&lt;&gt;"Ready",A$2,IF(ISNUMBER(B344),IF((B344+C344)*(1+Scenario!$B$12/12)-D344&lt;0,"INSUFFICIENT FUNDS",(B344+C344)*(1+Scenario!$B$12/12)-D344),"INSUFFICIENT FUNDS")))</f>
        <v/>
      </c>
      <c r="F344" s="6" t="str">
        <f>IF(A344&gt;Scenario!$B$11,"",IF(A$2&lt;&gt;"Ready",A$2,IF(ISNUMBER(E344),F343+D344,"INSUFFICIENT FUNDS")))</f>
        <v/>
      </c>
      <c r="G344" t="str">
        <f>IF(A344&gt;Scenario!$B$11,"",IF(A$2&lt;&gt;"Ready",A$2,IF(ISNUMBER(E344),"OK","INSUFFICIENT FUNDS")))</f>
        <v/>
      </c>
      <c r="H344">
        <v>340</v>
      </c>
      <c r="I344" s="6" t="str">
        <f>IF(H344&gt;Scenario!$B$11,"",IF(H$2&lt;&gt;"Ready",H$2,IF(N343="OK",L343,"INSUFFICIENT FUNDS")))</f>
        <v/>
      </c>
      <c r="J344" s="6" t="str">
        <f>IF(H344&gt;Scenario!$B$11,"",IF(H$2&lt;&gt;"Ready",H$2,IF(ISNUMBER(I344),IF(AND(H344&gt;=Scenario!$B$10,MOD(H344-Scenario!$B$10,Scenario!$B$18)=0),Scenario!$B$8,0),"INSUFFICIENT FUNDS")))</f>
        <v/>
      </c>
      <c r="K344" s="6" t="str">
        <f>IF(H344&gt;Scenario!$B$11,"",IF(H$2&lt;&gt;"Ready",H$2,IF(ISNUMBER(I344),(I344+J344)*(N('Option A'!$E$14)+N('Option A'!$E$15)+IF(Scenario!$B$13="Gross",N('Option A'!$E$16),0))/12+((0+0)/12+IF(AND(H344&gt;=Scenario!$B$10,MOD(H344-Scenario!$B$10,Scenario!$B$18)=0),N('Option A'!$E$17)*N('Option A'!$E$18)+N('Option A'!$E$20),0)+IF(H344=1,N('Option A'!$E$17)*N('Option A'!$E$19)+N('Option A'!$E$21),0)+IF(H344=Scenario!$B$11,N('Option A'!$E$22),0)),"INSUFFICIENT FUNDS")))</f>
        <v/>
      </c>
      <c r="L344" s="6" t="str">
        <f>IF(H344&gt;Scenario!$B$11,"",IF(H$2&lt;&gt;"Ready",H$2,IF(ISNUMBER(I344),IF((I344+J344)*(1+Scenario!$B$12/12)-K344&lt;0,"INSUFFICIENT FUNDS",(I344+J344)*(1+Scenario!$B$12/12)-K344),"INSUFFICIENT FUNDS")))</f>
        <v/>
      </c>
      <c r="M344" s="6" t="str">
        <f>IF(H344&gt;Scenario!$B$11,"",IF(H$2&lt;&gt;"Ready",H$2,IF(ISNUMBER(L344),M343+K344,"INSUFFICIENT FUNDS")))</f>
        <v/>
      </c>
      <c r="N344" t="str">
        <f>IF(H344&gt;Scenario!$B$11,"",IF(H$2&lt;&gt;"Ready",H$2,IF(ISNUMBER(L344),"OK","INSUFFICIENT FUNDS")))</f>
        <v/>
      </c>
      <c r="O344">
        <v>340</v>
      </c>
      <c r="P344" s="6" t="str">
        <f>IF(O344&gt;Scenario!$B$11,"",IF(O$2&lt;&gt;"Ready",O$2,IF(U343="OK",S343,"INSUFFICIENT FUNDS")))</f>
        <v/>
      </c>
      <c r="Q344" s="6" t="str">
        <f>IF(O344&gt;Scenario!$B$11,"",IF(O$2&lt;&gt;"Ready",O$2,IF(ISNUMBER(P344),IF(AND(O344&gt;=Scenario!$B$10,MOD(O344-Scenario!$B$10,Scenario!$B$18)=0),Scenario!$B$8,0),"INSUFFICIENT FUNDS")))</f>
        <v/>
      </c>
      <c r="R344" s="6" t="str">
        <f>IF(O344&gt;Scenario!$B$11,"",IF(O$2&lt;&gt;"Ready",O$2,IF(ISNUMBER(P344),(P344+Q344)*(0+N('Option A'!$E$15)+IF(Scenario!$B$13="Gross",N('Option A'!$E$16),0))/12+((N('Option A'!$E$12)+N('Option A'!$E$13))/12+IF(AND(O344&gt;=Scenario!$B$10,MOD(O344-Scenario!$B$10,Scenario!$B$18)=0),N('Option A'!$E$17)*N('Option A'!$E$18)+N('Option A'!$E$20),0)+IF(O344=1,N('Option A'!$E$17)*N('Option A'!$E$19)+N('Option A'!$E$21),0)+IF(O344=Scenario!$B$11,N('Option A'!$E$22),0)),"INSUFFICIENT FUNDS")))</f>
        <v/>
      </c>
      <c r="S344" s="6" t="str">
        <f>IF(O344&gt;Scenario!$B$11,"",IF(O$2&lt;&gt;"Ready",O$2,IF(ISNUMBER(P344),IF((P344+Q344)*(1+Scenario!$B$12/12)-R344&lt;0,"INSUFFICIENT FUNDS",(P344+Q344)*(1+Scenario!$B$12/12)-R344),"INSUFFICIENT FUNDS")))</f>
        <v/>
      </c>
      <c r="T344" s="6" t="str">
        <f>IF(O344&gt;Scenario!$B$11,"",IF(O$2&lt;&gt;"Ready",O$2,IF(ISNUMBER(S344),T343+R344,"INSUFFICIENT FUNDS")))</f>
        <v/>
      </c>
      <c r="U344" t="str">
        <f>IF(O344&gt;Scenario!$B$11,"",IF(O$2&lt;&gt;"Ready",O$2,IF(ISNUMBER(S344),"OK","INSUFFICIENT FUNDS")))</f>
        <v/>
      </c>
      <c r="V344">
        <v>340</v>
      </c>
      <c r="W344" s="6" t="str">
        <f>IF(V344&gt;Scenario!$B$11,"",IF(V$2&lt;&gt;"Ready",V$2,IF(AB343="OK",Z343,"INSUFFICIENT FUNDS")))</f>
        <v/>
      </c>
      <c r="X344" s="6" t="str">
        <f>IF(V344&gt;Scenario!$B$11,"",IF(V$2&lt;&gt;"Ready",V$2,IF(ISNUMBER(W344),IF(AND(V344&gt;=Scenario!$B$10,MOD(V344-Scenario!$B$10,Scenario!$B$18)=0),Scenario!$B$8,0),"INSUFFICIENT FUNDS")))</f>
        <v/>
      </c>
      <c r="Y344" s="6" t="str">
        <f>IF(V344&gt;Scenario!$B$11,"",IF(V$2&lt;&gt;"Ready",V$2,IF(ISNUMBER(W344),(W344+X344)*(N('Option A'!$E$14)+N('Option A'!$E$15)+IF(Scenario!$B$13="Gross",N('Option A'!$E$16),0))/12+((N('Option A'!$E$12)+N('Option A'!$E$13))/12+IF(AND(V344&gt;=Scenario!$B$10,MOD(V344-Scenario!$B$10,Scenario!$B$18)=0),0*0+0,0)+IF(V344=1,0*0+0,0)+IF(V344=Scenario!$B$11,0,0)),"INSUFFICIENT FUNDS")))</f>
        <v/>
      </c>
      <c r="Z344" s="6" t="str">
        <f>IF(V344&gt;Scenario!$B$11,"",IF(V$2&lt;&gt;"Ready",V$2,IF(ISNUMBER(W344),IF((W344+X344)*(1+Scenario!$B$12/12)-Y344&lt;0,"INSUFFICIENT FUNDS",(W344+X344)*(1+Scenario!$B$12/12)-Y344),"INSUFFICIENT FUNDS")))</f>
        <v/>
      </c>
      <c r="AA344" s="6" t="str">
        <f>IF(V344&gt;Scenario!$B$11,"",IF(V$2&lt;&gt;"Ready",V$2,IF(ISNUMBER(Z344),AA343+Y344,"INSUFFICIENT FUNDS")))</f>
        <v/>
      </c>
      <c r="AB344" t="str">
        <f>IF(V344&gt;Scenario!$B$11,"",IF(V$2&lt;&gt;"Ready",V$2,IF(ISNUMBER(Z344),"OK","INSUFFICIENT FUNDS")))</f>
        <v/>
      </c>
      <c r="AC344">
        <v>340</v>
      </c>
      <c r="AD344" s="6" t="str">
        <f>IF(AC344&gt;Scenario!$B$11,"",IF(AC$2&lt;&gt;"Ready",AC$2,IF(AI343="OK",AG343,"INSUFFICIENT FUNDS")))</f>
        <v/>
      </c>
      <c r="AE344" s="6" t="str">
        <f>IF(AC344&gt;Scenario!$B$11,"",IF(AC$2&lt;&gt;"Ready",AC$2,IF(ISNUMBER(AD344),IF(AND(AC344&gt;=Scenario!$B$10,MOD(AC344-Scenario!$B$10,Scenario!$B$18)=0),Scenario!$B$8,0),"INSUFFICIENT FUNDS")))</f>
        <v/>
      </c>
      <c r="AF344" s="6" t="str">
        <f>IF(AC344&gt;Scenario!$B$11,"",IF(AC$2&lt;&gt;"Ready",AC$2,IF(ISNUMBER(AD344),(AD344+AE344)*(N('Option A'!$E$14)+N('Option A'!$E$15)+IF(Scenario!$B$13="Gross",0,0))/12+((N('Option A'!$E$12)+N('Option A'!$E$13))/12+IF(AND(AC344&gt;=Scenario!$B$10,MOD(AC344-Scenario!$B$10,Scenario!$B$18)=0),N('Option A'!$E$17)*N('Option A'!$E$18)+N('Option A'!$E$20),0)+IF(AC344=1,N('Option A'!$E$17)*N('Option A'!$E$19)+N('Option A'!$E$21),0)+IF(AC344=Scenario!$B$11,N('Option A'!$E$22),0)),"INSUFFICIENT FUNDS")))</f>
        <v/>
      </c>
      <c r="AG344" s="6" t="str">
        <f>IF(AC344&gt;Scenario!$B$11,"",IF(AC$2&lt;&gt;"Ready",AC$2,IF(ISNUMBER(AD344),IF((AD344+AE344)*(1+Scenario!$B$12/12)-AF344&lt;0,"INSUFFICIENT FUNDS",(AD344+AE344)*(1+Scenario!$B$12/12)-AF344),"INSUFFICIENT FUNDS")))</f>
        <v/>
      </c>
      <c r="AH344" s="6" t="str">
        <f>IF(AC344&gt;Scenario!$B$11,"",IF(AC$2&lt;&gt;"Ready",AC$2,IF(ISNUMBER(AG344),AH343+AF344,"INSUFFICIENT FUNDS")))</f>
        <v/>
      </c>
      <c r="AI344" t="str">
        <f>IF(AC344&gt;Scenario!$B$11,"",IF(AC$2&lt;&gt;"Ready",AC$2,IF(ISNUMBER(AG344),"OK","INSUFFICIENT FUNDS")))</f>
        <v/>
      </c>
      <c r="AJ344">
        <v>340</v>
      </c>
      <c r="AK344" s="6" t="str">
        <f>IF(AJ344&gt;Scenario!$B$11,"",IF(AJ$2&lt;&gt;"Ready",AJ$2,IF(AP343="OK",AN343,"INSUFFICIENT FUNDS")))</f>
        <v/>
      </c>
      <c r="AL344" s="6" t="str">
        <f>IF(AJ344&gt;Scenario!$B$11,"",IF(AJ$2&lt;&gt;"Ready",AJ$2,IF(ISNUMBER(AK344),IF(AND(AJ344&gt;=Scenario!$B$10,MOD(AJ344-Scenario!$B$10,Scenario!$B$18)=0),Scenario!$B$8,0),"INSUFFICIENT FUNDS")))</f>
        <v/>
      </c>
      <c r="AM344" s="6" t="str">
        <f>IF(AJ344&gt;Scenario!$B$11,"",IF(AJ$2&lt;&gt;"Ready",AJ$2,IF(ISNUMBER(AK344),(AK344+AL344)*(0+0+IF(Scenario!$B$13="Gross",0,0))/12+((0+0)/12+IF(AND(AJ344&gt;=Scenario!$B$10,MOD(AJ344-Scenario!$B$10,Scenario!$B$18)=0),0*0+0,0)+IF(AJ344=1,0*0+0,0)+IF(AJ344=Scenario!$B$11,0,0)),"INSUFFICIENT FUNDS")))</f>
        <v/>
      </c>
      <c r="AN344" s="6" t="str">
        <f>IF(AJ344&gt;Scenario!$B$11,"",IF(AJ$2&lt;&gt;"Ready",AJ$2,IF(ISNUMBER(AK344),IF((AK344+AL344)*(1+Scenario!$B$12/12)-AM344&lt;0,"INSUFFICIENT FUNDS",(AK344+AL344)*(1+Scenario!$B$12/12)-AM344),"INSUFFICIENT FUNDS")))</f>
        <v/>
      </c>
      <c r="AO344" s="6" t="str">
        <f>IF(AJ344&gt;Scenario!$B$11,"",IF(AJ$2&lt;&gt;"Ready",AJ$2,IF(ISNUMBER(AN344),AO343+AM344,"INSUFFICIENT FUNDS")))</f>
        <v/>
      </c>
      <c r="AP344" t="str">
        <f>IF(AJ344&gt;Scenario!$B$11,"",IF(AJ$2&lt;&gt;"Ready",AJ$2,IF(ISNUMBER(AN344),"OK","INSUFFICIENT FUNDS")))</f>
        <v/>
      </c>
    </row>
    <row r="345" spans="1:42" ht="32.1" customHeight="1" x14ac:dyDescent="0.2">
      <c r="A345">
        <v>341</v>
      </c>
      <c r="B345" s="6" t="str">
        <f>IF(A345&gt;Scenario!$B$11,"",IF(A$2&lt;&gt;"Ready",A$2,IF(G344="OK",E344,"INSUFFICIENT FUNDS")))</f>
        <v/>
      </c>
      <c r="C345" s="6" t="str">
        <f>IF(A345&gt;Scenario!$B$11,"",IF(A$2&lt;&gt;"Ready",A$2,IF(ISNUMBER(B345),IF(AND(A345&gt;=Scenario!$B$10,MOD(A345-Scenario!$B$10,Scenario!$B$18)=0),Scenario!$B$8,0),"INSUFFICIENT FUNDS")))</f>
        <v/>
      </c>
      <c r="D345" s="6" t="str">
        <f>IF(A345&gt;Scenario!$B$11,"",IF(A$2&lt;&gt;"Ready",A$2,IF(ISNUMBER(B345),(B345+C345)*(N('Option A'!$E$14)+N('Option A'!$E$15)+IF(Scenario!$B$13="Gross",N('Option A'!$E$16),0))/12+((N('Option A'!$E$12)+N('Option A'!$E$13))/12+IF(AND(A345&gt;=Scenario!$B$10,MOD(A345-Scenario!$B$10,Scenario!$B$18)=0),N('Option A'!$E$17)*N('Option A'!$E$18)+N('Option A'!$E$20),0)+IF(A345=1,N('Option A'!$E$17)*N('Option A'!$E$19)+N('Option A'!$E$21),0)+IF(A345=Scenario!$B$11,N('Option A'!$E$22),0)),"INSUFFICIENT FUNDS")))</f>
        <v/>
      </c>
      <c r="E345" s="6" t="str">
        <f>IF(A345&gt;Scenario!$B$11,"",IF(A$2&lt;&gt;"Ready",A$2,IF(ISNUMBER(B345),IF((B345+C345)*(1+Scenario!$B$12/12)-D345&lt;0,"INSUFFICIENT FUNDS",(B345+C345)*(1+Scenario!$B$12/12)-D345),"INSUFFICIENT FUNDS")))</f>
        <v/>
      </c>
      <c r="F345" s="6" t="str">
        <f>IF(A345&gt;Scenario!$B$11,"",IF(A$2&lt;&gt;"Ready",A$2,IF(ISNUMBER(E345),F344+D345,"INSUFFICIENT FUNDS")))</f>
        <v/>
      </c>
      <c r="G345" t="str">
        <f>IF(A345&gt;Scenario!$B$11,"",IF(A$2&lt;&gt;"Ready",A$2,IF(ISNUMBER(E345),"OK","INSUFFICIENT FUNDS")))</f>
        <v/>
      </c>
      <c r="H345">
        <v>341</v>
      </c>
      <c r="I345" s="6" t="str">
        <f>IF(H345&gt;Scenario!$B$11,"",IF(H$2&lt;&gt;"Ready",H$2,IF(N344="OK",L344,"INSUFFICIENT FUNDS")))</f>
        <v/>
      </c>
      <c r="J345" s="6" t="str">
        <f>IF(H345&gt;Scenario!$B$11,"",IF(H$2&lt;&gt;"Ready",H$2,IF(ISNUMBER(I345),IF(AND(H345&gt;=Scenario!$B$10,MOD(H345-Scenario!$B$10,Scenario!$B$18)=0),Scenario!$B$8,0),"INSUFFICIENT FUNDS")))</f>
        <v/>
      </c>
      <c r="K345" s="6" t="str">
        <f>IF(H345&gt;Scenario!$B$11,"",IF(H$2&lt;&gt;"Ready",H$2,IF(ISNUMBER(I345),(I345+J345)*(N('Option A'!$E$14)+N('Option A'!$E$15)+IF(Scenario!$B$13="Gross",N('Option A'!$E$16),0))/12+((0+0)/12+IF(AND(H345&gt;=Scenario!$B$10,MOD(H345-Scenario!$B$10,Scenario!$B$18)=0),N('Option A'!$E$17)*N('Option A'!$E$18)+N('Option A'!$E$20),0)+IF(H345=1,N('Option A'!$E$17)*N('Option A'!$E$19)+N('Option A'!$E$21),0)+IF(H345=Scenario!$B$11,N('Option A'!$E$22),0)),"INSUFFICIENT FUNDS")))</f>
        <v/>
      </c>
      <c r="L345" s="6" t="str">
        <f>IF(H345&gt;Scenario!$B$11,"",IF(H$2&lt;&gt;"Ready",H$2,IF(ISNUMBER(I345),IF((I345+J345)*(1+Scenario!$B$12/12)-K345&lt;0,"INSUFFICIENT FUNDS",(I345+J345)*(1+Scenario!$B$12/12)-K345),"INSUFFICIENT FUNDS")))</f>
        <v/>
      </c>
      <c r="M345" s="6" t="str">
        <f>IF(H345&gt;Scenario!$B$11,"",IF(H$2&lt;&gt;"Ready",H$2,IF(ISNUMBER(L345),M344+K345,"INSUFFICIENT FUNDS")))</f>
        <v/>
      </c>
      <c r="N345" t="str">
        <f>IF(H345&gt;Scenario!$B$11,"",IF(H$2&lt;&gt;"Ready",H$2,IF(ISNUMBER(L345),"OK","INSUFFICIENT FUNDS")))</f>
        <v/>
      </c>
      <c r="O345">
        <v>341</v>
      </c>
      <c r="P345" s="6" t="str">
        <f>IF(O345&gt;Scenario!$B$11,"",IF(O$2&lt;&gt;"Ready",O$2,IF(U344="OK",S344,"INSUFFICIENT FUNDS")))</f>
        <v/>
      </c>
      <c r="Q345" s="6" t="str">
        <f>IF(O345&gt;Scenario!$B$11,"",IF(O$2&lt;&gt;"Ready",O$2,IF(ISNUMBER(P345),IF(AND(O345&gt;=Scenario!$B$10,MOD(O345-Scenario!$B$10,Scenario!$B$18)=0),Scenario!$B$8,0),"INSUFFICIENT FUNDS")))</f>
        <v/>
      </c>
      <c r="R345" s="6" t="str">
        <f>IF(O345&gt;Scenario!$B$11,"",IF(O$2&lt;&gt;"Ready",O$2,IF(ISNUMBER(P345),(P345+Q345)*(0+N('Option A'!$E$15)+IF(Scenario!$B$13="Gross",N('Option A'!$E$16),0))/12+((N('Option A'!$E$12)+N('Option A'!$E$13))/12+IF(AND(O345&gt;=Scenario!$B$10,MOD(O345-Scenario!$B$10,Scenario!$B$18)=0),N('Option A'!$E$17)*N('Option A'!$E$18)+N('Option A'!$E$20),0)+IF(O345=1,N('Option A'!$E$17)*N('Option A'!$E$19)+N('Option A'!$E$21),0)+IF(O345=Scenario!$B$11,N('Option A'!$E$22),0)),"INSUFFICIENT FUNDS")))</f>
        <v/>
      </c>
      <c r="S345" s="6" t="str">
        <f>IF(O345&gt;Scenario!$B$11,"",IF(O$2&lt;&gt;"Ready",O$2,IF(ISNUMBER(P345),IF((P345+Q345)*(1+Scenario!$B$12/12)-R345&lt;0,"INSUFFICIENT FUNDS",(P345+Q345)*(1+Scenario!$B$12/12)-R345),"INSUFFICIENT FUNDS")))</f>
        <v/>
      </c>
      <c r="T345" s="6" t="str">
        <f>IF(O345&gt;Scenario!$B$11,"",IF(O$2&lt;&gt;"Ready",O$2,IF(ISNUMBER(S345),T344+R345,"INSUFFICIENT FUNDS")))</f>
        <v/>
      </c>
      <c r="U345" t="str">
        <f>IF(O345&gt;Scenario!$B$11,"",IF(O$2&lt;&gt;"Ready",O$2,IF(ISNUMBER(S345),"OK","INSUFFICIENT FUNDS")))</f>
        <v/>
      </c>
      <c r="V345">
        <v>341</v>
      </c>
      <c r="W345" s="6" t="str">
        <f>IF(V345&gt;Scenario!$B$11,"",IF(V$2&lt;&gt;"Ready",V$2,IF(AB344="OK",Z344,"INSUFFICIENT FUNDS")))</f>
        <v/>
      </c>
      <c r="X345" s="6" t="str">
        <f>IF(V345&gt;Scenario!$B$11,"",IF(V$2&lt;&gt;"Ready",V$2,IF(ISNUMBER(W345),IF(AND(V345&gt;=Scenario!$B$10,MOD(V345-Scenario!$B$10,Scenario!$B$18)=0),Scenario!$B$8,0),"INSUFFICIENT FUNDS")))</f>
        <v/>
      </c>
      <c r="Y345" s="6" t="str">
        <f>IF(V345&gt;Scenario!$B$11,"",IF(V$2&lt;&gt;"Ready",V$2,IF(ISNUMBER(W345),(W345+X345)*(N('Option A'!$E$14)+N('Option A'!$E$15)+IF(Scenario!$B$13="Gross",N('Option A'!$E$16),0))/12+((N('Option A'!$E$12)+N('Option A'!$E$13))/12+IF(AND(V345&gt;=Scenario!$B$10,MOD(V345-Scenario!$B$10,Scenario!$B$18)=0),0*0+0,0)+IF(V345=1,0*0+0,0)+IF(V345=Scenario!$B$11,0,0)),"INSUFFICIENT FUNDS")))</f>
        <v/>
      </c>
      <c r="Z345" s="6" t="str">
        <f>IF(V345&gt;Scenario!$B$11,"",IF(V$2&lt;&gt;"Ready",V$2,IF(ISNUMBER(W345),IF((W345+X345)*(1+Scenario!$B$12/12)-Y345&lt;0,"INSUFFICIENT FUNDS",(W345+X345)*(1+Scenario!$B$12/12)-Y345),"INSUFFICIENT FUNDS")))</f>
        <v/>
      </c>
      <c r="AA345" s="6" t="str">
        <f>IF(V345&gt;Scenario!$B$11,"",IF(V$2&lt;&gt;"Ready",V$2,IF(ISNUMBER(Z345),AA344+Y345,"INSUFFICIENT FUNDS")))</f>
        <v/>
      </c>
      <c r="AB345" t="str">
        <f>IF(V345&gt;Scenario!$B$11,"",IF(V$2&lt;&gt;"Ready",V$2,IF(ISNUMBER(Z345),"OK","INSUFFICIENT FUNDS")))</f>
        <v/>
      </c>
      <c r="AC345">
        <v>341</v>
      </c>
      <c r="AD345" s="6" t="str">
        <f>IF(AC345&gt;Scenario!$B$11,"",IF(AC$2&lt;&gt;"Ready",AC$2,IF(AI344="OK",AG344,"INSUFFICIENT FUNDS")))</f>
        <v/>
      </c>
      <c r="AE345" s="6" t="str">
        <f>IF(AC345&gt;Scenario!$B$11,"",IF(AC$2&lt;&gt;"Ready",AC$2,IF(ISNUMBER(AD345),IF(AND(AC345&gt;=Scenario!$B$10,MOD(AC345-Scenario!$B$10,Scenario!$B$18)=0),Scenario!$B$8,0),"INSUFFICIENT FUNDS")))</f>
        <v/>
      </c>
      <c r="AF345" s="6" t="str">
        <f>IF(AC345&gt;Scenario!$B$11,"",IF(AC$2&lt;&gt;"Ready",AC$2,IF(ISNUMBER(AD345),(AD345+AE345)*(N('Option A'!$E$14)+N('Option A'!$E$15)+IF(Scenario!$B$13="Gross",0,0))/12+((N('Option A'!$E$12)+N('Option A'!$E$13))/12+IF(AND(AC345&gt;=Scenario!$B$10,MOD(AC345-Scenario!$B$10,Scenario!$B$18)=0),N('Option A'!$E$17)*N('Option A'!$E$18)+N('Option A'!$E$20),0)+IF(AC345=1,N('Option A'!$E$17)*N('Option A'!$E$19)+N('Option A'!$E$21),0)+IF(AC345=Scenario!$B$11,N('Option A'!$E$22),0)),"INSUFFICIENT FUNDS")))</f>
        <v/>
      </c>
      <c r="AG345" s="6" t="str">
        <f>IF(AC345&gt;Scenario!$B$11,"",IF(AC$2&lt;&gt;"Ready",AC$2,IF(ISNUMBER(AD345),IF((AD345+AE345)*(1+Scenario!$B$12/12)-AF345&lt;0,"INSUFFICIENT FUNDS",(AD345+AE345)*(1+Scenario!$B$12/12)-AF345),"INSUFFICIENT FUNDS")))</f>
        <v/>
      </c>
      <c r="AH345" s="6" t="str">
        <f>IF(AC345&gt;Scenario!$B$11,"",IF(AC$2&lt;&gt;"Ready",AC$2,IF(ISNUMBER(AG345),AH344+AF345,"INSUFFICIENT FUNDS")))</f>
        <v/>
      </c>
      <c r="AI345" t="str">
        <f>IF(AC345&gt;Scenario!$B$11,"",IF(AC$2&lt;&gt;"Ready",AC$2,IF(ISNUMBER(AG345),"OK","INSUFFICIENT FUNDS")))</f>
        <v/>
      </c>
      <c r="AJ345">
        <v>341</v>
      </c>
      <c r="AK345" s="6" t="str">
        <f>IF(AJ345&gt;Scenario!$B$11,"",IF(AJ$2&lt;&gt;"Ready",AJ$2,IF(AP344="OK",AN344,"INSUFFICIENT FUNDS")))</f>
        <v/>
      </c>
      <c r="AL345" s="6" t="str">
        <f>IF(AJ345&gt;Scenario!$B$11,"",IF(AJ$2&lt;&gt;"Ready",AJ$2,IF(ISNUMBER(AK345),IF(AND(AJ345&gt;=Scenario!$B$10,MOD(AJ345-Scenario!$B$10,Scenario!$B$18)=0),Scenario!$B$8,0),"INSUFFICIENT FUNDS")))</f>
        <v/>
      </c>
      <c r="AM345" s="6" t="str">
        <f>IF(AJ345&gt;Scenario!$B$11,"",IF(AJ$2&lt;&gt;"Ready",AJ$2,IF(ISNUMBER(AK345),(AK345+AL345)*(0+0+IF(Scenario!$B$13="Gross",0,0))/12+((0+0)/12+IF(AND(AJ345&gt;=Scenario!$B$10,MOD(AJ345-Scenario!$B$10,Scenario!$B$18)=0),0*0+0,0)+IF(AJ345=1,0*0+0,0)+IF(AJ345=Scenario!$B$11,0,0)),"INSUFFICIENT FUNDS")))</f>
        <v/>
      </c>
      <c r="AN345" s="6" t="str">
        <f>IF(AJ345&gt;Scenario!$B$11,"",IF(AJ$2&lt;&gt;"Ready",AJ$2,IF(ISNUMBER(AK345),IF((AK345+AL345)*(1+Scenario!$B$12/12)-AM345&lt;0,"INSUFFICIENT FUNDS",(AK345+AL345)*(1+Scenario!$B$12/12)-AM345),"INSUFFICIENT FUNDS")))</f>
        <v/>
      </c>
      <c r="AO345" s="6" t="str">
        <f>IF(AJ345&gt;Scenario!$B$11,"",IF(AJ$2&lt;&gt;"Ready",AJ$2,IF(ISNUMBER(AN345),AO344+AM345,"INSUFFICIENT FUNDS")))</f>
        <v/>
      </c>
      <c r="AP345" t="str">
        <f>IF(AJ345&gt;Scenario!$B$11,"",IF(AJ$2&lt;&gt;"Ready",AJ$2,IF(ISNUMBER(AN345),"OK","INSUFFICIENT FUNDS")))</f>
        <v/>
      </c>
    </row>
    <row r="346" spans="1:42" ht="32.1" customHeight="1" x14ac:dyDescent="0.2">
      <c r="A346">
        <v>342</v>
      </c>
      <c r="B346" s="6" t="str">
        <f>IF(A346&gt;Scenario!$B$11,"",IF(A$2&lt;&gt;"Ready",A$2,IF(G345="OK",E345,"INSUFFICIENT FUNDS")))</f>
        <v/>
      </c>
      <c r="C346" s="6" t="str">
        <f>IF(A346&gt;Scenario!$B$11,"",IF(A$2&lt;&gt;"Ready",A$2,IF(ISNUMBER(B346),IF(AND(A346&gt;=Scenario!$B$10,MOD(A346-Scenario!$B$10,Scenario!$B$18)=0),Scenario!$B$8,0),"INSUFFICIENT FUNDS")))</f>
        <v/>
      </c>
      <c r="D346" s="6" t="str">
        <f>IF(A346&gt;Scenario!$B$11,"",IF(A$2&lt;&gt;"Ready",A$2,IF(ISNUMBER(B346),(B346+C346)*(N('Option A'!$E$14)+N('Option A'!$E$15)+IF(Scenario!$B$13="Gross",N('Option A'!$E$16),0))/12+((N('Option A'!$E$12)+N('Option A'!$E$13))/12+IF(AND(A346&gt;=Scenario!$B$10,MOD(A346-Scenario!$B$10,Scenario!$B$18)=0),N('Option A'!$E$17)*N('Option A'!$E$18)+N('Option A'!$E$20),0)+IF(A346=1,N('Option A'!$E$17)*N('Option A'!$E$19)+N('Option A'!$E$21),0)+IF(A346=Scenario!$B$11,N('Option A'!$E$22),0)),"INSUFFICIENT FUNDS")))</f>
        <v/>
      </c>
      <c r="E346" s="6" t="str">
        <f>IF(A346&gt;Scenario!$B$11,"",IF(A$2&lt;&gt;"Ready",A$2,IF(ISNUMBER(B346),IF((B346+C346)*(1+Scenario!$B$12/12)-D346&lt;0,"INSUFFICIENT FUNDS",(B346+C346)*(1+Scenario!$B$12/12)-D346),"INSUFFICIENT FUNDS")))</f>
        <v/>
      </c>
      <c r="F346" s="6" t="str">
        <f>IF(A346&gt;Scenario!$B$11,"",IF(A$2&lt;&gt;"Ready",A$2,IF(ISNUMBER(E346),F345+D346,"INSUFFICIENT FUNDS")))</f>
        <v/>
      </c>
      <c r="G346" t="str">
        <f>IF(A346&gt;Scenario!$B$11,"",IF(A$2&lt;&gt;"Ready",A$2,IF(ISNUMBER(E346),"OK","INSUFFICIENT FUNDS")))</f>
        <v/>
      </c>
      <c r="H346">
        <v>342</v>
      </c>
      <c r="I346" s="6" t="str">
        <f>IF(H346&gt;Scenario!$B$11,"",IF(H$2&lt;&gt;"Ready",H$2,IF(N345="OK",L345,"INSUFFICIENT FUNDS")))</f>
        <v/>
      </c>
      <c r="J346" s="6" t="str">
        <f>IF(H346&gt;Scenario!$B$11,"",IF(H$2&lt;&gt;"Ready",H$2,IF(ISNUMBER(I346),IF(AND(H346&gt;=Scenario!$B$10,MOD(H346-Scenario!$B$10,Scenario!$B$18)=0),Scenario!$B$8,0),"INSUFFICIENT FUNDS")))</f>
        <v/>
      </c>
      <c r="K346" s="6" t="str">
        <f>IF(H346&gt;Scenario!$B$11,"",IF(H$2&lt;&gt;"Ready",H$2,IF(ISNUMBER(I346),(I346+J346)*(N('Option A'!$E$14)+N('Option A'!$E$15)+IF(Scenario!$B$13="Gross",N('Option A'!$E$16),0))/12+((0+0)/12+IF(AND(H346&gt;=Scenario!$B$10,MOD(H346-Scenario!$B$10,Scenario!$B$18)=0),N('Option A'!$E$17)*N('Option A'!$E$18)+N('Option A'!$E$20),0)+IF(H346=1,N('Option A'!$E$17)*N('Option A'!$E$19)+N('Option A'!$E$21),0)+IF(H346=Scenario!$B$11,N('Option A'!$E$22),0)),"INSUFFICIENT FUNDS")))</f>
        <v/>
      </c>
      <c r="L346" s="6" t="str">
        <f>IF(H346&gt;Scenario!$B$11,"",IF(H$2&lt;&gt;"Ready",H$2,IF(ISNUMBER(I346),IF((I346+J346)*(1+Scenario!$B$12/12)-K346&lt;0,"INSUFFICIENT FUNDS",(I346+J346)*(1+Scenario!$B$12/12)-K346),"INSUFFICIENT FUNDS")))</f>
        <v/>
      </c>
      <c r="M346" s="6" t="str">
        <f>IF(H346&gt;Scenario!$B$11,"",IF(H$2&lt;&gt;"Ready",H$2,IF(ISNUMBER(L346),M345+K346,"INSUFFICIENT FUNDS")))</f>
        <v/>
      </c>
      <c r="N346" t="str">
        <f>IF(H346&gt;Scenario!$B$11,"",IF(H$2&lt;&gt;"Ready",H$2,IF(ISNUMBER(L346),"OK","INSUFFICIENT FUNDS")))</f>
        <v/>
      </c>
      <c r="O346">
        <v>342</v>
      </c>
      <c r="P346" s="6" t="str">
        <f>IF(O346&gt;Scenario!$B$11,"",IF(O$2&lt;&gt;"Ready",O$2,IF(U345="OK",S345,"INSUFFICIENT FUNDS")))</f>
        <v/>
      </c>
      <c r="Q346" s="6" t="str">
        <f>IF(O346&gt;Scenario!$B$11,"",IF(O$2&lt;&gt;"Ready",O$2,IF(ISNUMBER(P346),IF(AND(O346&gt;=Scenario!$B$10,MOD(O346-Scenario!$B$10,Scenario!$B$18)=0),Scenario!$B$8,0),"INSUFFICIENT FUNDS")))</f>
        <v/>
      </c>
      <c r="R346" s="6" t="str">
        <f>IF(O346&gt;Scenario!$B$11,"",IF(O$2&lt;&gt;"Ready",O$2,IF(ISNUMBER(P346),(P346+Q346)*(0+N('Option A'!$E$15)+IF(Scenario!$B$13="Gross",N('Option A'!$E$16),0))/12+((N('Option A'!$E$12)+N('Option A'!$E$13))/12+IF(AND(O346&gt;=Scenario!$B$10,MOD(O346-Scenario!$B$10,Scenario!$B$18)=0),N('Option A'!$E$17)*N('Option A'!$E$18)+N('Option A'!$E$20),0)+IF(O346=1,N('Option A'!$E$17)*N('Option A'!$E$19)+N('Option A'!$E$21),0)+IF(O346=Scenario!$B$11,N('Option A'!$E$22),0)),"INSUFFICIENT FUNDS")))</f>
        <v/>
      </c>
      <c r="S346" s="6" t="str">
        <f>IF(O346&gt;Scenario!$B$11,"",IF(O$2&lt;&gt;"Ready",O$2,IF(ISNUMBER(P346),IF((P346+Q346)*(1+Scenario!$B$12/12)-R346&lt;0,"INSUFFICIENT FUNDS",(P346+Q346)*(1+Scenario!$B$12/12)-R346),"INSUFFICIENT FUNDS")))</f>
        <v/>
      </c>
      <c r="T346" s="6" t="str">
        <f>IF(O346&gt;Scenario!$B$11,"",IF(O$2&lt;&gt;"Ready",O$2,IF(ISNUMBER(S346),T345+R346,"INSUFFICIENT FUNDS")))</f>
        <v/>
      </c>
      <c r="U346" t="str">
        <f>IF(O346&gt;Scenario!$B$11,"",IF(O$2&lt;&gt;"Ready",O$2,IF(ISNUMBER(S346),"OK","INSUFFICIENT FUNDS")))</f>
        <v/>
      </c>
      <c r="V346">
        <v>342</v>
      </c>
      <c r="W346" s="6" t="str">
        <f>IF(V346&gt;Scenario!$B$11,"",IF(V$2&lt;&gt;"Ready",V$2,IF(AB345="OK",Z345,"INSUFFICIENT FUNDS")))</f>
        <v/>
      </c>
      <c r="X346" s="6" t="str">
        <f>IF(V346&gt;Scenario!$B$11,"",IF(V$2&lt;&gt;"Ready",V$2,IF(ISNUMBER(W346),IF(AND(V346&gt;=Scenario!$B$10,MOD(V346-Scenario!$B$10,Scenario!$B$18)=0),Scenario!$B$8,0),"INSUFFICIENT FUNDS")))</f>
        <v/>
      </c>
      <c r="Y346" s="6" t="str">
        <f>IF(V346&gt;Scenario!$B$11,"",IF(V$2&lt;&gt;"Ready",V$2,IF(ISNUMBER(W346),(W346+X346)*(N('Option A'!$E$14)+N('Option A'!$E$15)+IF(Scenario!$B$13="Gross",N('Option A'!$E$16),0))/12+((N('Option A'!$E$12)+N('Option A'!$E$13))/12+IF(AND(V346&gt;=Scenario!$B$10,MOD(V346-Scenario!$B$10,Scenario!$B$18)=0),0*0+0,0)+IF(V346=1,0*0+0,0)+IF(V346=Scenario!$B$11,0,0)),"INSUFFICIENT FUNDS")))</f>
        <v/>
      </c>
      <c r="Z346" s="6" t="str">
        <f>IF(V346&gt;Scenario!$B$11,"",IF(V$2&lt;&gt;"Ready",V$2,IF(ISNUMBER(W346),IF((W346+X346)*(1+Scenario!$B$12/12)-Y346&lt;0,"INSUFFICIENT FUNDS",(W346+X346)*(1+Scenario!$B$12/12)-Y346),"INSUFFICIENT FUNDS")))</f>
        <v/>
      </c>
      <c r="AA346" s="6" t="str">
        <f>IF(V346&gt;Scenario!$B$11,"",IF(V$2&lt;&gt;"Ready",V$2,IF(ISNUMBER(Z346),AA345+Y346,"INSUFFICIENT FUNDS")))</f>
        <v/>
      </c>
      <c r="AB346" t="str">
        <f>IF(V346&gt;Scenario!$B$11,"",IF(V$2&lt;&gt;"Ready",V$2,IF(ISNUMBER(Z346),"OK","INSUFFICIENT FUNDS")))</f>
        <v/>
      </c>
      <c r="AC346">
        <v>342</v>
      </c>
      <c r="AD346" s="6" t="str">
        <f>IF(AC346&gt;Scenario!$B$11,"",IF(AC$2&lt;&gt;"Ready",AC$2,IF(AI345="OK",AG345,"INSUFFICIENT FUNDS")))</f>
        <v/>
      </c>
      <c r="AE346" s="6" t="str">
        <f>IF(AC346&gt;Scenario!$B$11,"",IF(AC$2&lt;&gt;"Ready",AC$2,IF(ISNUMBER(AD346),IF(AND(AC346&gt;=Scenario!$B$10,MOD(AC346-Scenario!$B$10,Scenario!$B$18)=0),Scenario!$B$8,0),"INSUFFICIENT FUNDS")))</f>
        <v/>
      </c>
      <c r="AF346" s="6" t="str">
        <f>IF(AC346&gt;Scenario!$B$11,"",IF(AC$2&lt;&gt;"Ready",AC$2,IF(ISNUMBER(AD346),(AD346+AE346)*(N('Option A'!$E$14)+N('Option A'!$E$15)+IF(Scenario!$B$13="Gross",0,0))/12+((N('Option A'!$E$12)+N('Option A'!$E$13))/12+IF(AND(AC346&gt;=Scenario!$B$10,MOD(AC346-Scenario!$B$10,Scenario!$B$18)=0),N('Option A'!$E$17)*N('Option A'!$E$18)+N('Option A'!$E$20),0)+IF(AC346=1,N('Option A'!$E$17)*N('Option A'!$E$19)+N('Option A'!$E$21),0)+IF(AC346=Scenario!$B$11,N('Option A'!$E$22),0)),"INSUFFICIENT FUNDS")))</f>
        <v/>
      </c>
      <c r="AG346" s="6" t="str">
        <f>IF(AC346&gt;Scenario!$B$11,"",IF(AC$2&lt;&gt;"Ready",AC$2,IF(ISNUMBER(AD346),IF((AD346+AE346)*(1+Scenario!$B$12/12)-AF346&lt;0,"INSUFFICIENT FUNDS",(AD346+AE346)*(1+Scenario!$B$12/12)-AF346),"INSUFFICIENT FUNDS")))</f>
        <v/>
      </c>
      <c r="AH346" s="6" t="str">
        <f>IF(AC346&gt;Scenario!$B$11,"",IF(AC$2&lt;&gt;"Ready",AC$2,IF(ISNUMBER(AG346),AH345+AF346,"INSUFFICIENT FUNDS")))</f>
        <v/>
      </c>
      <c r="AI346" t="str">
        <f>IF(AC346&gt;Scenario!$B$11,"",IF(AC$2&lt;&gt;"Ready",AC$2,IF(ISNUMBER(AG346),"OK","INSUFFICIENT FUNDS")))</f>
        <v/>
      </c>
      <c r="AJ346">
        <v>342</v>
      </c>
      <c r="AK346" s="6" t="str">
        <f>IF(AJ346&gt;Scenario!$B$11,"",IF(AJ$2&lt;&gt;"Ready",AJ$2,IF(AP345="OK",AN345,"INSUFFICIENT FUNDS")))</f>
        <v/>
      </c>
      <c r="AL346" s="6" t="str">
        <f>IF(AJ346&gt;Scenario!$B$11,"",IF(AJ$2&lt;&gt;"Ready",AJ$2,IF(ISNUMBER(AK346),IF(AND(AJ346&gt;=Scenario!$B$10,MOD(AJ346-Scenario!$B$10,Scenario!$B$18)=0),Scenario!$B$8,0),"INSUFFICIENT FUNDS")))</f>
        <v/>
      </c>
      <c r="AM346" s="6" t="str">
        <f>IF(AJ346&gt;Scenario!$B$11,"",IF(AJ$2&lt;&gt;"Ready",AJ$2,IF(ISNUMBER(AK346),(AK346+AL346)*(0+0+IF(Scenario!$B$13="Gross",0,0))/12+((0+0)/12+IF(AND(AJ346&gt;=Scenario!$B$10,MOD(AJ346-Scenario!$B$10,Scenario!$B$18)=0),0*0+0,0)+IF(AJ346=1,0*0+0,0)+IF(AJ346=Scenario!$B$11,0,0)),"INSUFFICIENT FUNDS")))</f>
        <v/>
      </c>
      <c r="AN346" s="6" t="str">
        <f>IF(AJ346&gt;Scenario!$B$11,"",IF(AJ$2&lt;&gt;"Ready",AJ$2,IF(ISNUMBER(AK346),IF((AK346+AL346)*(1+Scenario!$B$12/12)-AM346&lt;0,"INSUFFICIENT FUNDS",(AK346+AL346)*(1+Scenario!$B$12/12)-AM346),"INSUFFICIENT FUNDS")))</f>
        <v/>
      </c>
      <c r="AO346" s="6" t="str">
        <f>IF(AJ346&gt;Scenario!$B$11,"",IF(AJ$2&lt;&gt;"Ready",AJ$2,IF(ISNUMBER(AN346),AO345+AM346,"INSUFFICIENT FUNDS")))</f>
        <v/>
      </c>
      <c r="AP346" t="str">
        <f>IF(AJ346&gt;Scenario!$B$11,"",IF(AJ$2&lt;&gt;"Ready",AJ$2,IF(ISNUMBER(AN346),"OK","INSUFFICIENT FUNDS")))</f>
        <v/>
      </c>
    </row>
    <row r="347" spans="1:42" ht="32.1" customHeight="1" x14ac:dyDescent="0.2">
      <c r="A347">
        <v>343</v>
      </c>
      <c r="B347" s="6" t="str">
        <f>IF(A347&gt;Scenario!$B$11,"",IF(A$2&lt;&gt;"Ready",A$2,IF(G346="OK",E346,"INSUFFICIENT FUNDS")))</f>
        <v/>
      </c>
      <c r="C347" s="6" t="str">
        <f>IF(A347&gt;Scenario!$B$11,"",IF(A$2&lt;&gt;"Ready",A$2,IF(ISNUMBER(B347),IF(AND(A347&gt;=Scenario!$B$10,MOD(A347-Scenario!$B$10,Scenario!$B$18)=0),Scenario!$B$8,0),"INSUFFICIENT FUNDS")))</f>
        <v/>
      </c>
      <c r="D347" s="6" t="str">
        <f>IF(A347&gt;Scenario!$B$11,"",IF(A$2&lt;&gt;"Ready",A$2,IF(ISNUMBER(B347),(B347+C347)*(N('Option A'!$E$14)+N('Option A'!$E$15)+IF(Scenario!$B$13="Gross",N('Option A'!$E$16),0))/12+((N('Option A'!$E$12)+N('Option A'!$E$13))/12+IF(AND(A347&gt;=Scenario!$B$10,MOD(A347-Scenario!$B$10,Scenario!$B$18)=0),N('Option A'!$E$17)*N('Option A'!$E$18)+N('Option A'!$E$20),0)+IF(A347=1,N('Option A'!$E$17)*N('Option A'!$E$19)+N('Option A'!$E$21),0)+IF(A347=Scenario!$B$11,N('Option A'!$E$22),0)),"INSUFFICIENT FUNDS")))</f>
        <v/>
      </c>
      <c r="E347" s="6" t="str">
        <f>IF(A347&gt;Scenario!$B$11,"",IF(A$2&lt;&gt;"Ready",A$2,IF(ISNUMBER(B347),IF((B347+C347)*(1+Scenario!$B$12/12)-D347&lt;0,"INSUFFICIENT FUNDS",(B347+C347)*(1+Scenario!$B$12/12)-D347),"INSUFFICIENT FUNDS")))</f>
        <v/>
      </c>
      <c r="F347" s="6" t="str">
        <f>IF(A347&gt;Scenario!$B$11,"",IF(A$2&lt;&gt;"Ready",A$2,IF(ISNUMBER(E347),F346+D347,"INSUFFICIENT FUNDS")))</f>
        <v/>
      </c>
      <c r="G347" t="str">
        <f>IF(A347&gt;Scenario!$B$11,"",IF(A$2&lt;&gt;"Ready",A$2,IF(ISNUMBER(E347),"OK","INSUFFICIENT FUNDS")))</f>
        <v/>
      </c>
      <c r="H347">
        <v>343</v>
      </c>
      <c r="I347" s="6" t="str">
        <f>IF(H347&gt;Scenario!$B$11,"",IF(H$2&lt;&gt;"Ready",H$2,IF(N346="OK",L346,"INSUFFICIENT FUNDS")))</f>
        <v/>
      </c>
      <c r="J347" s="6" t="str">
        <f>IF(H347&gt;Scenario!$B$11,"",IF(H$2&lt;&gt;"Ready",H$2,IF(ISNUMBER(I347),IF(AND(H347&gt;=Scenario!$B$10,MOD(H347-Scenario!$B$10,Scenario!$B$18)=0),Scenario!$B$8,0),"INSUFFICIENT FUNDS")))</f>
        <v/>
      </c>
      <c r="K347" s="6" t="str">
        <f>IF(H347&gt;Scenario!$B$11,"",IF(H$2&lt;&gt;"Ready",H$2,IF(ISNUMBER(I347),(I347+J347)*(N('Option A'!$E$14)+N('Option A'!$E$15)+IF(Scenario!$B$13="Gross",N('Option A'!$E$16),0))/12+((0+0)/12+IF(AND(H347&gt;=Scenario!$B$10,MOD(H347-Scenario!$B$10,Scenario!$B$18)=0),N('Option A'!$E$17)*N('Option A'!$E$18)+N('Option A'!$E$20),0)+IF(H347=1,N('Option A'!$E$17)*N('Option A'!$E$19)+N('Option A'!$E$21),0)+IF(H347=Scenario!$B$11,N('Option A'!$E$22),0)),"INSUFFICIENT FUNDS")))</f>
        <v/>
      </c>
      <c r="L347" s="6" t="str">
        <f>IF(H347&gt;Scenario!$B$11,"",IF(H$2&lt;&gt;"Ready",H$2,IF(ISNUMBER(I347),IF((I347+J347)*(1+Scenario!$B$12/12)-K347&lt;0,"INSUFFICIENT FUNDS",(I347+J347)*(1+Scenario!$B$12/12)-K347),"INSUFFICIENT FUNDS")))</f>
        <v/>
      </c>
      <c r="M347" s="6" t="str">
        <f>IF(H347&gt;Scenario!$B$11,"",IF(H$2&lt;&gt;"Ready",H$2,IF(ISNUMBER(L347),M346+K347,"INSUFFICIENT FUNDS")))</f>
        <v/>
      </c>
      <c r="N347" t="str">
        <f>IF(H347&gt;Scenario!$B$11,"",IF(H$2&lt;&gt;"Ready",H$2,IF(ISNUMBER(L347),"OK","INSUFFICIENT FUNDS")))</f>
        <v/>
      </c>
      <c r="O347">
        <v>343</v>
      </c>
      <c r="P347" s="6" t="str">
        <f>IF(O347&gt;Scenario!$B$11,"",IF(O$2&lt;&gt;"Ready",O$2,IF(U346="OK",S346,"INSUFFICIENT FUNDS")))</f>
        <v/>
      </c>
      <c r="Q347" s="6" t="str">
        <f>IF(O347&gt;Scenario!$B$11,"",IF(O$2&lt;&gt;"Ready",O$2,IF(ISNUMBER(P347),IF(AND(O347&gt;=Scenario!$B$10,MOD(O347-Scenario!$B$10,Scenario!$B$18)=0),Scenario!$B$8,0),"INSUFFICIENT FUNDS")))</f>
        <v/>
      </c>
      <c r="R347" s="6" t="str">
        <f>IF(O347&gt;Scenario!$B$11,"",IF(O$2&lt;&gt;"Ready",O$2,IF(ISNUMBER(P347),(P347+Q347)*(0+N('Option A'!$E$15)+IF(Scenario!$B$13="Gross",N('Option A'!$E$16),0))/12+((N('Option A'!$E$12)+N('Option A'!$E$13))/12+IF(AND(O347&gt;=Scenario!$B$10,MOD(O347-Scenario!$B$10,Scenario!$B$18)=0),N('Option A'!$E$17)*N('Option A'!$E$18)+N('Option A'!$E$20),0)+IF(O347=1,N('Option A'!$E$17)*N('Option A'!$E$19)+N('Option A'!$E$21),0)+IF(O347=Scenario!$B$11,N('Option A'!$E$22),0)),"INSUFFICIENT FUNDS")))</f>
        <v/>
      </c>
      <c r="S347" s="6" t="str">
        <f>IF(O347&gt;Scenario!$B$11,"",IF(O$2&lt;&gt;"Ready",O$2,IF(ISNUMBER(P347),IF((P347+Q347)*(1+Scenario!$B$12/12)-R347&lt;0,"INSUFFICIENT FUNDS",(P347+Q347)*(1+Scenario!$B$12/12)-R347),"INSUFFICIENT FUNDS")))</f>
        <v/>
      </c>
      <c r="T347" s="6" t="str">
        <f>IF(O347&gt;Scenario!$B$11,"",IF(O$2&lt;&gt;"Ready",O$2,IF(ISNUMBER(S347),T346+R347,"INSUFFICIENT FUNDS")))</f>
        <v/>
      </c>
      <c r="U347" t="str">
        <f>IF(O347&gt;Scenario!$B$11,"",IF(O$2&lt;&gt;"Ready",O$2,IF(ISNUMBER(S347),"OK","INSUFFICIENT FUNDS")))</f>
        <v/>
      </c>
      <c r="V347">
        <v>343</v>
      </c>
      <c r="W347" s="6" t="str">
        <f>IF(V347&gt;Scenario!$B$11,"",IF(V$2&lt;&gt;"Ready",V$2,IF(AB346="OK",Z346,"INSUFFICIENT FUNDS")))</f>
        <v/>
      </c>
      <c r="X347" s="6" t="str">
        <f>IF(V347&gt;Scenario!$B$11,"",IF(V$2&lt;&gt;"Ready",V$2,IF(ISNUMBER(W347),IF(AND(V347&gt;=Scenario!$B$10,MOD(V347-Scenario!$B$10,Scenario!$B$18)=0),Scenario!$B$8,0),"INSUFFICIENT FUNDS")))</f>
        <v/>
      </c>
      <c r="Y347" s="6" t="str">
        <f>IF(V347&gt;Scenario!$B$11,"",IF(V$2&lt;&gt;"Ready",V$2,IF(ISNUMBER(W347),(W347+X347)*(N('Option A'!$E$14)+N('Option A'!$E$15)+IF(Scenario!$B$13="Gross",N('Option A'!$E$16),0))/12+((N('Option A'!$E$12)+N('Option A'!$E$13))/12+IF(AND(V347&gt;=Scenario!$B$10,MOD(V347-Scenario!$B$10,Scenario!$B$18)=0),0*0+0,0)+IF(V347=1,0*0+0,0)+IF(V347=Scenario!$B$11,0,0)),"INSUFFICIENT FUNDS")))</f>
        <v/>
      </c>
      <c r="Z347" s="6" t="str">
        <f>IF(V347&gt;Scenario!$B$11,"",IF(V$2&lt;&gt;"Ready",V$2,IF(ISNUMBER(W347),IF((W347+X347)*(1+Scenario!$B$12/12)-Y347&lt;0,"INSUFFICIENT FUNDS",(W347+X347)*(1+Scenario!$B$12/12)-Y347),"INSUFFICIENT FUNDS")))</f>
        <v/>
      </c>
      <c r="AA347" s="6" t="str">
        <f>IF(V347&gt;Scenario!$B$11,"",IF(V$2&lt;&gt;"Ready",V$2,IF(ISNUMBER(Z347),AA346+Y347,"INSUFFICIENT FUNDS")))</f>
        <v/>
      </c>
      <c r="AB347" t="str">
        <f>IF(V347&gt;Scenario!$B$11,"",IF(V$2&lt;&gt;"Ready",V$2,IF(ISNUMBER(Z347),"OK","INSUFFICIENT FUNDS")))</f>
        <v/>
      </c>
      <c r="AC347">
        <v>343</v>
      </c>
      <c r="AD347" s="6" t="str">
        <f>IF(AC347&gt;Scenario!$B$11,"",IF(AC$2&lt;&gt;"Ready",AC$2,IF(AI346="OK",AG346,"INSUFFICIENT FUNDS")))</f>
        <v/>
      </c>
      <c r="AE347" s="6" t="str">
        <f>IF(AC347&gt;Scenario!$B$11,"",IF(AC$2&lt;&gt;"Ready",AC$2,IF(ISNUMBER(AD347),IF(AND(AC347&gt;=Scenario!$B$10,MOD(AC347-Scenario!$B$10,Scenario!$B$18)=0),Scenario!$B$8,0),"INSUFFICIENT FUNDS")))</f>
        <v/>
      </c>
      <c r="AF347" s="6" t="str">
        <f>IF(AC347&gt;Scenario!$B$11,"",IF(AC$2&lt;&gt;"Ready",AC$2,IF(ISNUMBER(AD347),(AD347+AE347)*(N('Option A'!$E$14)+N('Option A'!$E$15)+IF(Scenario!$B$13="Gross",0,0))/12+((N('Option A'!$E$12)+N('Option A'!$E$13))/12+IF(AND(AC347&gt;=Scenario!$B$10,MOD(AC347-Scenario!$B$10,Scenario!$B$18)=0),N('Option A'!$E$17)*N('Option A'!$E$18)+N('Option A'!$E$20),0)+IF(AC347=1,N('Option A'!$E$17)*N('Option A'!$E$19)+N('Option A'!$E$21),0)+IF(AC347=Scenario!$B$11,N('Option A'!$E$22),0)),"INSUFFICIENT FUNDS")))</f>
        <v/>
      </c>
      <c r="AG347" s="6" t="str">
        <f>IF(AC347&gt;Scenario!$B$11,"",IF(AC$2&lt;&gt;"Ready",AC$2,IF(ISNUMBER(AD347),IF((AD347+AE347)*(1+Scenario!$B$12/12)-AF347&lt;0,"INSUFFICIENT FUNDS",(AD347+AE347)*(1+Scenario!$B$12/12)-AF347),"INSUFFICIENT FUNDS")))</f>
        <v/>
      </c>
      <c r="AH347" s="6" t="str">
        <f>IF(AC347&gt;Scenario!$B$11,"",IF(AC$2&lt;&gt;"Ready",AC$2,IF(ISNUMBER(AG347),AH346+AF347,"INSUFFICIENT FUNDS")))</f>
        <v/>
      </c>
      <c r="AI347" t="str">
        <f>IF(AC347&gt;Scenario!$B$11,"",IF(AC$2&lt;&gt;"Ready",AC$2,IF(ISNUMBER(AG347),"OK","INSUFFICIENT FUNDS")))</f>
        <v/>
      </c>
      <c r="AJ347">
        <v>343</v>
      </c>
      <c r="AK347" s="6" t="str">
        <f>IF(AJ347&gt;Scenario!$B$11,"",IF(AJ$2&lt;&gt;"Ready",AJ$2,IF(AP346="OK",AN346,"INSUFFICIENT FUNDS")))</f>
        <v/>
      </c>
      <c r="AL347" s="6" t="str">
        <f>IF(AJ347&gt;Scenario!$B$11,"",IF(AJ$2&lt;&gt;"Ready",AJ$2,IF(ISNUMBER(AK347),IF(AND(AJ347&gt;=Scenario!$B$10,MOD(AJ347-Scenario!$B$10,Scenario!$B$18)=0),Scenario!$B$8,0),"INSUFFICIENT FUNDS")))</f>
        <v/>
      </c>
      <c r="AM347" s="6" t="str">
        <f>IF(AJ347&gt;Scenario!$B$11,"",IF(AJ$2&lt;&gt;"Ready",AJ$2,IF(ISNUMBER(AK347),(AK347+AL347)*(0+0+IF(Scenario!$B$13="Gross",0,0))/12+((0+0)/12+IF(AND(AJ347&gt;=Scenario!$B$10,MOD(AJ347-Scenario!$B$10,Scenario!$B$18)=0),0*0+0,0)+IF(AJ347=1,0*0+0,0)+IF(AJ347=Scenario!$B$11,0,0)),"INSUFFICIENT FUNDS")))</f>
        <v/>
      </c>
      <c r="AN347" s="6" t="str">
        <f>IF(AJ347&gt;Scenario!$B$11,"",IF(AJ$2&lt;&gt;"Ready",AJ$2,IF(ISNUMBER(AK347),IF((AK347+AL347)*(1+Scenario!$B$12/12)-AM347&lt;0,"INSUFFICIENT FUNDS",(AK347+AL347)*(1+Scenario!$B$12/12)-AM347),"INSUFFICIENT FUNDS")))</f>
        <v/>
      </c>
      <c r="AO347" s="6" t="str">
        <f>IF(AJ347&gt;Scenario!$B$11,"",IF(AJ$2&lt;&gt;"Ready",AJ$2,IF(ISNUMBER(AN347),AO346+AM347,"INSUFFICIENT FUNDS")))</f>
        <v/>
      </c>
      <c r="AP347" t="str">
        <f>IF(AJ347&gt;Scenario!$B$11,"",IF(AJ$2&lt;&gt;"Ready",AJ$2,IF(ISNUMBER(AN347),"OK","INSUFFICIENT FUNDS")))</f>
        <v/>
      </c>
    </row>
    <row r="348" spans="1:42" ht="32.1" customHeight="1" x14ac:dyDescent="0.2">
      <c r="A348">
        <v>344</v>
      </c>
      <c r="B348" s="6" t="str">
        <f>IF(A348&gt;Scenario!$B$11,"",IF(A$2&lt;&gt;"Ready",A$2,IF(G347="OK",E347,"INSUFFICIENT FUNDS")))</f>
        <v/>
      </c>
      <c r="C348" s="6" t="str">
        <f>IF(A348&gt;Scenario!$B$11,"",IF(A$2&lt;&gt;"Ready",A$2,IF(ISNUMBER(B348),IF(AND(A348&gt;=Scenario!$B$10,MOD(A348-Scenario!$B$10,Scenario!$B$18)=0),Scenario!$B$8,0),"INSUFFICIENT FUNDS")))</f>
        <v/>
      </c>
      <c r="D348" s="6" t="str">
        <f>IF(A348&gt;Scenario!$B$11,"",IF(A$2&lt;&gt;"Ready",A$2,IF(ISNUMBER(B348),(B348+C348)*(N('Option A'!$E$14)+N('Option A'!$E$15)+IF(Scenario!$B$13="Gross",N('Option A'!$E$16),0))/12+((N('Option A'!$E$12)+N('Option A'!$E$13))/12+IF(AND(A348&gt;=Scenario!$B$10,MOD(A348-Scenario!$B$10,Scenario!$B$18)=0),N('Option A'!$E$17)*N('Option A'!$E$18)+N('Option A'!$E$20),0)+IF(A348=1,N('Option A'!$E$17)*N('Option A'!$E$19)+N('Option A'!$E$21),0)+IF(A348=Scenario!$B$11,N('Option A'!$E$22),0)),"INSUFFICIENT FUNDS")))</f>
        <v/>
      </c>
      <c r="E348" s="6" t="str">
        <f>IF(A348&gt;Scenario!$B$11,"",IF(A$2&lt;&gt;"Ready",A$2,IF(ISNUMBER(B348),IF((B348+C348)*(1+Scenario!$B$12/12)-D348&lt;0,"INSUFFICIENT FUNDS",(B348+C348)*(1+Scenario!$B$12/12)-D348),"INSUFFICIENT FUNDS")))</f>
        <v/>
      </c>
      <c r="F348" s="6" t="str">
        <f>IF(A348&gt;Scenario!$B$11,"",IF(A$2&lt;&gt;"Ready",A$2,IF(ISNUMBER(E348),F347+D348,"INSUFFICIENT FUNDS")))</f>
        <v/>
      </c>
      <c r="G348" t="str">
        <f>IF(A348&gt;Scenario!$B$11,"",IF(A$2&lt;&gt;"Ready",A$2,IF(ISNUMBER(E348),"OK","INSUFFICIENT FUNDS")))</f>
        <v/>
      </c>
      <c r="H348">
        <v>344</v>
      </c>
      <c r="I348" s="6" t="str">
        <f>IF(H348&gt;Scenario!$B$11,"",IF(H$2&lt;&gt;"Ready",H$2,IF(N347="OK",L347,"INSUFFICIENT FUNDS")))</f>
        <v/>
      </c>
      <c r="J348" s="6" t="str">
        <f>IF(H348&gt;Scenario!$B$11,"",IF(H$2&lt;&gt;"Ready",H$2,IF(ISNUMBER(I348),IF(AND(H348&gt;=Scenario!$B$10,MOD(H348-Scenario!$B$10,Scenario!$B$18)=0),Scenario!$B$8,0),"INSUFFICIENT FUNDS")))</f>
        <v/>
      </c>
      <c r="K348" s="6" t="str">
        <f>IF(H348&gt;Scenario!$B$11,"",IF(H$2&lt;&gt;"Ready",H$2,IF(ISNUMBER(I348),(I348+J348)*(N('Option A'!$E$14)+N('Option A'!$E$15)+IF(Scenario!$B$13="Gross",N('Option A'!$E$16),0))/12+((0+0)/12+IF(AND(H348&gt;=Scenario!$B$10,MOD(H348-Scenario!$B$10,Scenario!$B$18)=0),N('Option A'!$E$17)*N('Option A'!$E$18)+N('Option A'!$E$20),0)+IF(H348=1,N('Option A'!$E$17)*N('Option A'!$E$19)+N('Option A'!$E$21),0)+IF(H348=Scenario!$B$11,N('Option A'!$E$22),0)),"INSUFFICIENT FUNDS")))</f>
        <v/>
      </c>
      <c r="L348" s="6" t="str">
        <f>IF(H348&gt;Scenario!$B$11,"",IF(H$2&lt;&gt;"Ready",H$2,IF(ISNUMBER(I348),IF((I348+J348)*(1+Scenario!$B$12/12)-K348&lt;0,"INSUFFICIENT FUNDS",(I348+J348)*(1+Scenario!$B$12/12)-K348),"INSUFFICIENT FUNDS")))</f>
        <v/>
      </c>
      <c r="M348" s="6" t="str">
        <f>IF(H348&gt;Scenario!$B$11,"",IF(H$2&lt;&gt;"Ready",H$2,IF(ISNUMBER(L348),M347+K348,"INSUFFICIENT FUNDS")))</f>
        <v/>
      </c>
      <c r="N348" t="str">
        <f>IF(H348&gt;Scenario!$B$11,"",IF(H$2&lt;&gt;"Ready",H$2,IF(ISNUMBER(L348),"OK","INSUFFICIENT FUNDS")))</f>
        <v/>
      </c>
      <c r="O348">
        <v>344</v>
      </c>
      <c r="P348" s="6" t="str">
        <f>IF(O348&gt;Scenario!$B$11,"",IF(O$2&lt;&gt;"Ready",O$2,IF(U347="OK",S347,"INSUFFICIENT FUNDS")))</f>
        <v/>
      </c>
      <c r="Q348" s="6" t="str">
        <f>IF(O348&gt;Scenario!$B$11,"",IF(O$2&lt;&gt;"Ready",O$2,IF(ISNUMBER(P348),IF(AND(O348&gt;=Scenario!$B$10,MOD(O348-Scenario!$B$10,Scenario!$B$18)=0),Scenario!$B$8,0),"INSUFFICIENT FUNDS")))</f>
        <v/>
      </c>
      <c r="R348" s="6" t="str">
        <f>IF(O348&gt;Scenario!$B$11,"",IF(O$2&lt;&gt;"Ready",O$2,IF(ISNUMBER(P348),(P348+Q348)*(0+N('Option A'!$E$15)+IF(Scenario!$B$13="Gross",N('Option A'!$E$16),0))/12+((N('Option A'!$E$12)+N('Option A'!$E$13))/12+IF(AND(O348&gt;=Scenario!$B$10,MOD(O348-Scenario!$B$10,Scenario!$B$18)=0),N('Option A'!$E$17)*N('Option A'!$E$18)+N('Option A'!$E$20),0)+IF(O348=1,N('Option A'!$E$17)*N('Option A'!$E$19)+N('Option A'!$E$21),0)+IF(O348=Scenario!$B$11,N('Option A'!$E$22),0)),"INSUFFICIENT FUNDS")))</f>
        <v/>
      </c>
      <c r="S348" s="6" t="str">
        <f>IF(O348&gt;Scenario!$B$11,"",IF(O$2&lt;&gt;"Ready",O$2,IF(ISNUMBER(P348),IF((P348+Q348)*(1+Scenario!$B$12/12)-R348&lt;0,"INSUFFICIENT FUNDS",(P348+Q348)*(1+Scenario!$B$12/12)-R348),"INSUFFICIENT FUNDS")))</f>
        <v/>
      </c>
      <c r="T348" s="6" t="str">
        <f>IF(O348&gt;Scenario!$B$11,"",IF(O$2&lt;&gt;"Ready",O$2,IF(ISNUMBER(S348),T347+R348,"INSUFFICIENT FUNDS")))</f>
        <v/>
      </c>
      <c r="U348" t="str">
        <f>IF(O348&gt;Scenario!$B$11,"",IF(O$2&lt;&gt;"Ready",O$2,IF(ISNUMBER(S348),"OK","INSUFFICIENT FUNDS")))</f>
        <v/>
      </c>
      <c r="V348">
        <v>344</v>
      </c>
      <c r="W348" s="6" t="str">
        <f>IF(V348&gt;Scenario!$B$11,"",IF(V$2&lt;&gt;"Ready",V$2,IF(AB347="OK",Z347,"INSUFFICIENT FUNDS")))</f>
        <v/>
      </c>
      <c r="X348" s="6" t="str">
        <f>IF(V348&gt;Scenario!$B$11,"",IF(V$2&lt;&gt;"Ready",V$2,IF(ISNUMBER(W348),IF(AND(V348&gt;=Scenario!$B$10,MOD(V348-Scenario!$B$10,Scenario!$B$18)=0),Scenario!$B$8,0),"INSUFFICIENT FUNDS")))</f>
        <v/>
      </c>
      <c r="Y348" s="6" t="str">
        <f>IF(V348&gt;Scenario!$B$11,"",IF(V$2&lt;&gt;"Ready",V$2,IF(ISNUMBER(W348),(W348+X348)*(N('Option A'!$E$14)+N('Option A'!$E$15)+IF(Scenario!$B$13="Gross",N('Option A'!$E$16),0))/12+((N('Option A'!$E$12)+N('Option A'!$E$13))/12+IF(AND(V348&gt;=Scenario!$B$10,MOD(V348-Scenario!$B$10,Scenario!$B$18)=0),0*0+0,0)+IF(V348=1,0*0+0,0)+IF(V348=Scenario!$B$11,0,0)),"INSUFFICIENT FUNDS")))</f>
        <v/>
      </c>
      <c r="Z348" s="6" t="str">
        <f>IF(V348&gt;Scenario!$B$11,"",IF(V$2&lt;&gt;"Ready",V$2,IF(ISNUMBER(W348),IF((W348+X348)*(1+Scenario!$B$12/12)-Y348&lt;0,"INSUFFICIENT FUNDS",(W348+X348)*(1+Scenario!$B$12/12)-Y348),"INSUFFICIENT FUNDS")))</f>
        <v/>
      </c>
      <c r="AA348" s="6" t="str">
        <f>IF(V348&gt;Scenario!$B$11,"",IF(V$2&lt;&gt;"Ready",V$2,IF(ISNUMBER(Z348),AA347+Y348,"INSUFFICIENT FUNDS")))</f>
        <v/>
      </c>
      <c r="AB348" t="str">
        <f>IF(V348&gt;Scenario!$B$11,"",IF(V$2&lt;&gt;"Ready",V$2,IF(ISNUMBER(Z348),"OK","INSUFFICIENT FUNDS")))</f>
        <v/>
      </c>
      <c r="AC348">
        <v>344</v>
      </c>
      <c r="AD348" s="6" t="str">
        <f>IF(AC348&gt;Scenario!$B$11,"",IF(AC$2&lt;&gt;"Ready",AC$2,IF(AI347="OK",AG347,"INSUFFICIENT FUNDS")))</f>
        <v/>
      </c>
      <c r="AE348" s="6" t="str">
        <f>IF(AC348&gt;Scenario!$B$11,"",IF(AC$2&lt;&gt;"Ready",AC$2,IF(ISNUMBER(AD348),IF(AND(AC348&gt;=Scenario!$B$10,MOD(AC348-Scenario!$B$10,Scenario!$B$18)=0),Scenario!$B$8,0),"INSUFFICIENT FUNDS")))</f>
        <v/>
      </c>
      <c r="AF348" s="6" t="str">
        <f>IF(AC348&gt;Scenario!$B$11,"",IF(AC$2&lt;&gt;"Ready",AC$2,IF(ISNUMBER(AD348),(AD348+AE348)*(N('Option A'!$E$14)+N('Option A'!$E$15)+IF(Scenario!$B$13="Gross",0,0))/12+((N('Option A'!$E$12)+N('Option A'!$E$13))/12+IF(AND(AC348&gt;=Scenario!$B$10,MOD(AC348-Scenario!$B$10,Scenario!$B$18)=0),N('Option A'!$E$17)*N('Option A'!$E$18)+N('Option A'!$E$20),0)+IF(AC348=1,N('Option A'!$E$17)*N('Option A'!$E$19)+N('Option A'!$E$21),0)+IF(AC348=Scenario!$B$11,N('Option A'!$E$22),0)),"INSUFFICIENT FUNDS")))</f>
        <v/>
      </c>
      <c r="AG348" s="6" t="str">
        <f>IF(AC348&gt;Scenario!$B$11,"",IF(AC$2&lt;&gt;"Ready",AC$2,IF(ISNUMBER(AD348),IF((AD348+AE348)*(1+Scenario!$B$12/12)-AF348&lt;0,"INSUFFICIENT FUNDS",(AD348+AE348)*(1+Scenario!$B$12/12)-AF348),"INSUFFICIENT FUNDS")))</f>
        <v/>
      </c>
      <c r="AH348" s="6" t="str">
        <f>IF(AC348&gt;Scenario!$B$11,"",IF(AC$2&lt;&gt;"Ready",AC$2,IF(ISNUMBER(AG348),AH347+AF348,"INSUFFICIENT FUNDS")))</f>
        <v/>
      </c>
      <c r="AI348" t="str">
        <f>IF(AC348&gt;Scenario!$B$11,"",IF(AC$2&lt;&gt;"Ready",AC$2,IF(ISNUMBER(AG348),"OK","INSUFFICIENT FUNDS")))</f>
        <v/>
      </c>
      <c r="AJ348">
        <v>344</v>
      </c>
      <c r="AK348" s="6" t="str">
        <f>IF(AJ348&gt;Scenario!$B$11,"",IF(AJ$2&lt;&gt;"Ready",AJ$2,IF(AP347="OK",AN347,"INSUFFICIENT FUNDS")))</f>
        <v/>
      </c>
      <c r="AL348" s="6" t="str">
        <f>IF(AJ348&gt;Scenario!$B$11,"",IF(AJ$2&lt;&gt;"Ready",AJ$2,IF(ISNUMBER(AK348),IF(AND(AJ348&gt;=Scenario!$B$10,MOD(AJ348-Scenario!$B$10,Scenario!$B$18)=0),Scenario!$B$8,0),"INSUFFICIENT FUNDS")))</f>
        <v/>
      </c>
      <c r="AM348" s="6" t="str">
        <f>IF(AJ348&gt;Scenario!$B$11,"",IF(AJ$2&lt;&gt;"Ready",AJ$2,IF(ISNUMBER(AK348),(AK348+AL348)*(0+0+IF(Scenario!$B$13="Gross",0,0))/12+((0+0)/12+IF(AND(AJ348&gt;=Scenario!$B$10,MOD(AJ348-Scenario!$B$10,Scenario!$B$18)=0),0*0+0,0)+IF(AJ348=1,0*0+0,0)+IF(AJ348=Scenario!$B$11,0,0)),"INSUFFICIENT FUNDS")))</f>
        <v/>
      </c>
      <c r="AN348" s="6" t="str">
        <f>IF(AJ348&gt;Scenario!$B$11,"",IF(AJ$2&lt;&gt;"Ready",AJ$2,IF(ISNUMBER(AK348),IF((AK348+AL348)*(1+Scenario!$B$12/12)-AM348&lt;0,"INSUFFICIENT FUNDS",(AK348+AL348)*(1+Scenario!$B$12/12)-AM348),"INSUFFICIENT FUNDS")))</f>
        <v/>
      </c>
      <c r="AO348" s="6" t="str">
        <f>IF(AJ348&gt;Scenario!$B$11,"",IF(AJ$2&lt;&gt;"Ready",AJ$2,IF(ISNUMBER(AN348),AO347+AM348,"INSUFFICIENT FUNDS")))</f>
        <v/>
      </c>
      <c r="AP348" t="str">
        <f>IF(AJ348&gt;Scenario!$B$11,"",IF(AJ$2&lt;&gt;"Ready",AJ$2,IF(ISNUMBER(AN348),"OK","INSUFFICIENT FUNDS")))</f>
        <v/>
      </c>
    </row>
    <row r="349" spans="1:42" ht="32.1" customHeight="1" x14ac:dyDescent="0.2">
      <c r="A349">
        <v>345</v>
      </c>
      <c r="B349" s="6" t="str">
        <f>IF(A349&gt;Scenario!$B$11,"",IF(A$2&lt;&gt;"Ready",A$2,IF(G348="OK",E348,"INSUFFICIENT FUNDS")))</f>
        <v/>
      </c>
      <c r="C349" s="6" t="str">
        <f>IF(A349&gt;Scenario!$B$11,"",IF(A$2&lt;&gt;"Ready",A$2,IF(ISNUMBER(B349),IF(AND(A349&gt;=Scenario!$B$10,MOD(A349-Scenario!$B$10,Scenario!$B$18)=0),Scenario!$B$8,0),"INSUFFICIENT FUNDS")))</f>
        <v/>
      </c>
      <c r="D349" s="6" t="str">
        <f>IF(A349&gt;Scenario!$B$11,"",IF(A$2&lt;&gt;"Ready",A$2,IF(ISNUMBER(B349),(B349+C349)*(N('Option A'!$E$14)+N('Option A'!$E$15)+IF(Scenario!$B$13="Gross",N('Option A'!$E$16),0))/12+((N('Option A'!$E$12)+N('Option A'!$E$13))/12+IF(AND(A349&gt;=Scenario!$B$10,MOD(A349-Scenario!$B$10,Scenario!$B$18)=0),N('Option A'!$E$17)*N('Option A'!$E$18)+N('Option A'!$E$20),0)+IF(A349=1,N('Option A'!$E$17)*N('Option A'!$E$19)+N('Option A'!$E$21),0)+IF(A349=Scenario!$B$11,N('Option A'!$E$22),0)),"INSUFFICIENT FUNDS")))</f>
        <v/>
      </c>
      <c r="E349" s="6" t="str">
        <f>IF(A349&gt;Scenario!$B$11,"",IF(A$2&lt;&gt;"Ready",A$2,IF(ISNUMBER(B349),IF((B349+C349)*(1+Scenario!$B$12/12)-D349&lt;0,"INSUFFICIENT FUNDS",(B349+C349)*(1+Scenario!$B$12/12)-D349),"INSUFFICIENT FUNDS")))</f>
        <v/>
      </c>
      <c r="F349" s="6" t="str">
        <f>IF(A349&gt;Scenario!$B$11,"",IF(A$2&lt;&gt;"Ready",A$2,IF(ISNUMBER(E349),F348+D349,"INSUFFICIENT FUNDS")))</f>
        <v/>
      </c>
      <c r="G349" t="str">
        <f>IF(A349&gt;Scenario!$B$11,"",IF(A$2&lt;&gt;"Ready",A$2,IF(ISNUMBER(E349),"OK","INSUFFICIENT FUNDS")))</f>
        <v/>
      </c>
      <c r="H349">
        <v>345</v>
      </c>
      <c r="I349" s="6" t="str">
        <f>IF(H349&gt;Scenario!$B$11,"",IF(H$2&lt;&gt;"Ready",H$2,IF(N348="OK",L348,"INSUFFICIENT FUNDS")))</f>
        <v/>
      </c>
      <c r="J349" s="6" t="str">
        <f>IF(H349&gt;Scenario!$B$11,"",IF(H$2&lt;&gt;"Ready",H$2,IF(ISNUMBER(I349),IF(AND(H349&gt;=Scenario!$B$10,MOD(H349-Scenario!$B$10,Scenario!$B$18)=0),Scenario!$B$8,0),"INSUFFICIENT FUNDS")))</f>
        <v/>
      </c>
      <c r="K349" s="6" t="str">
        <f>IF(H349&gt;Scenario!$B$11,"",IF(H$2&lt;&gt;"Ready",H$2,IF(ISNUMBER(I349),(I349+J349)*(N('Option A'!$E$14)+N('Option A'!$E$15)+IF(Scenario!$B$13="Gross",N('Option A'!$E$16),0))/12+((0+0)/12+IF(AND(H349&gt;=Scenario!$B$10,MOD(H349-Scenario!$B$10,Scenario!$B$18)=0),N('Option A'!$E$17)*N('Option A'!$E$18)+N('Option A'!$E$20),0)+IF(H349=1,N('Option A'!$E$17)*N('Option A'!$E$19)+N('Option A'!$E$21),0)+IF(H349=Scenario!$B$11,N('Option A'!$E$22),0)),"INSUFFICIENT FUNDS")))</f>
        <v/>
      </c>
      <c r="L349" s="6" t="str">
        <f>IF(H349&gt;Scenario!$B$11,"",IF(H$2&lt;&gt;"Ready",H$2,IF(ISNUMBER(I349),IF((I349+J349)*(1+Scenario!$B$12/12)-K349&lt;0,"INSUFFICIENT FUNDS",(I349+J349)*(1+Scenario!$B$12/12)-K349),"INSUFFICIENT FUNDS")))</f>
        <v/>
      </c>
      <c r="M349" s="6" t="str">
        <f>IF(H349&gt;Scenario!$B$11,"",IF(H$2&lt;&gt;"Ready",H$2,IF(ISNUMBER(L349),M348+K349,"INSUFFICIENT FUNDS")))</f>
        <v/>
      </c>
      <c r="N349" t="str">
        <f>IF(H349&gt;Scenario!$B$11,"",IF(H$2&lt;&gt;"Ready",H$2,IF(ISNUMBER(L349),"OK","INSUFFICIENT FUNDS")))</f>
        <v/>
      </c>
      <c r="O349">
        <v>345</v>
      </c>
      <c r="P349" s="6" t="str">
        <f>IF(O349&gt;Scenario!$B$11,"",IF(O$2&lt;&gt;"Ready",O$2,IF(U348="OK",S348,"INSUFFICIENT FUNDS")))</f>
        <v/>
      </c>
      <c r="Q349" s="6" t="str">
        <f>IF(O349&gt;Scenario!$B$11,"",IF(O$2&lt;&gt;"Ready",O$2,IF(ISNUMBER(P349),IF(AND(O349&gt;=Scenario!$B$10,MOD(O349-Scenario!$B$10,Scenario!$B$18)=0),Scenario!$B$8,0),"INSUFFICIENT FUNDS")))</f>
        <v/>
      </c>
      <c r="R349" s="6" t="str">
        <f>IF(O349&gt;Scenario!$B$11,"",IF(O$2&lt;&gt;"Ready",O$2,IF(ISNUMBER(P349),(P349+Q349)*(0+N('Option A'!$E$15)+IF(Scenario!$B$13="Gross",N('Option A'!$E$16),0))/12+((N('Option A'!$E$12)+N('Option A'!$E$13))/12+IF(AND(O349&gt;=Scenario!$B$10,MOD(O349-Scenario!$B$10,Scenario!$B$18)=0),N('Option A'!$E$17)*N('Option A'!$E$18)+N('Option A'!$E$20),0)+IF(O349=1,N('Option A'!$E$17)*N('Option A'!$E$19)+N('Option A'!$E$21),0)+IF(O349=Scenario!$B$11,N('Option A'!$E$22),0)),"INSUFFICIENT FUNDS")))</f>
        <v/>
      </c>
      <c r="S349" s="6" t="str">
        <f>IF(O349&gt;Scenario!$B$11,"",IF(O$2&lt;&gt;"Ready",O$2,IF(ISNUMBER(P349),IF((P349+Q349)*(1+Scenario!$B$12/12)-R349&lt;0,"INSUFFICIENT FUNDS",(P349+Q349)*(1+Scenario!$B$12/12)-R349),"INSUFFICIENT FUNDS")))</f>
        <v/>
      </c>
      <c r="T349" s="6" t="str">
        <f>IF(O349&gt;Scenario!$B$11,"",IF(O$2&lt;&gt;"Ready",O$2,IF(ISNUMBER(S349),T348+R349,"INSUFFICIENT FUNDS")))</f>
        <v/>
      </c>
      <c r="U349" t="str">
        <f>IF(O349&gt;Scenario!$B$11,"",IF(O$2&lt;&gt;"Ready",O$2,IF(ISNUMBER(S349),"OK","INSUFFICIENT FUNDS")))</f>
        <v/>
      </c>
      <c r="V349">
        <v>345</v>
      </c>
      <c r="W349" s="6" t="str">
        <f>IF(V349&gt;Scenario!$B$11,"",IF(V$2&lt;&gt;"Ready",V$2,IF(AB348="OK",Z348,"INSUFFICIENT FUNDS")))</f>
        <v/>
      </c>
      <c r="X349" s="6" t="str">
        <f>IF(V349&gt;Scenario!$B$11,"",IF(V$2&lt;&gt;"Ready",V$2,IF(ISNUMBER(W349),IF(AND(V349&gt;=Scenario!$B$10,MOD(V349-Scenario!$B$10,Scenario!$B$18)=0),Scenario!$B$8,0),"INSUFFICIENT FUNDS")))</f>
        <v/>
      </c>
      <c r="Y349" s="6" t="str">
        <f>IF(V349&gt;Scenario!$B$11,"",IF(V$2&lt;&gt;"Ready",V$2,IF(ISNUMBER(W349),(W349+X349)*(N('Option A'!$E$14)+N('Option A'!$E$15)+IF(Scenario!$B$13="Gross",N('Option A'!$E$16),0))/12+((N('Option A'!$E$12)+N('Option A'!$E$13))/12+IF(AND(V349&gt;=Scenario!$B$10,MOD(V349-Scenario!$B$10,Scenario!$B$18)=0),0*0+0,0)+IF(V349=1,0*0+0,0)+IF(V349=Scenario!$B$11,0,0)),"INSUFFICIENT FUNDS")))</f>
        <v/>
      </c>
      <c r="Z349" s="6" t="str">
        <f>IF(V349&gt;Scenario!$B$11,"",IF(V$2&lt;&gt;"Ready",V$2,IF(ISNUMBER(W349),IF((W349+X349)*(1+Scenario!$B$12/12)-Y349&lt;0,"INSUFFICIENT FUNDS",(W349+X349)*(1+Scenario!$B$12/12)-Y349),"INSUFFICIENT FUNDS")))</f>
        <v/>
      </c>
      <c r="AA349" s="6" t="str">
        <f>IF(V349&gt;Scenario!$B$11,"",IF(V$2&lt;&gt;"Ready",V$2,IF(ISNUMBER(Z349),AA348+Y349,"INSUFFICIENT FUNDS")))</f>
        <v/>
      </c>
      <c r="AB349" t="str">
        <f>IF(V349&gt;Scenario!$B$11,"",IF(V$2&lt;&gt;"Ready",V$2,IF(ISNUMBER(Z349),"OK","INSUFFICIENT FUNDS")))</f>
        <v/>
      </c>
      <c r="AC349">
        <v>345</v>
      </c>
      <c r="AD349" s="6" t="str">
        <f>IF(AC349&gt;Scenario!$B$11,"",IF(AC$2&lt;&gt;"Ready",AC$2,IF(AI348="OK",AG348,"INSUFFICIENT FUNDS")))</f>
        <v/>
      </c>
      <c r="AE349" s="6" t="str">
        <f>IF(AC349&gt;Scenario!$B$11,"",IF(AC$2&lt;&gt;"Ready",AC$2,IF(ISNUMBER(AD349),IF(AND(AC349&gt;=Scenario!$B$10,MOD(AC349-Scenario!$B$10,Scenario!$B$18)=0),Scenario!$B$8,0),"INSUFFICIENT FUNDS")))</f>
        <v/>
      </c>
      <c r="AF349" s="6" t="str">
        <f>IF(AC349&gt;Scenario!$B$11,"",IF(AC$2&lt;&gt;"Ready",AC$2,IF(ISNUMBER(AD349),(AD349+AE349)*(N('Option A'!$E$14)+N('Option A'!$E$15)+IF(Scenario!$B$13="Gross",0,0))/12+((N('Option A'!$E$12)+N('Option A'!$E$13))/12+IF(AND(AC349&gt;=Scenario!$B$10,MOD(AC349-Scenario!$B$10,Scenario!$B$18)=0),N('Option A'!$E$17)*N('Option A'!$E$18)+N('Option A'!$E$20),0)+IF(AC349=1,N('Option A'!$E$17)*N('Option A'!$E$19)+N('Option A'!$E$21),0)+IF(AC349=Scenario!$B$11,N('Option A'!$E$22),0)),"INSUFFICIENT FUNDS")))</f>
        <v/>
      </c>
      <c r="AG349" s="6" t="str">
        <f>IF(AC349&gt;Scenario!$B$11,"",IF(AC$2&lt;&gt;"Ready",AC$2,IF(ISNUMBER(AD349),IF((AD349+AE349)*(1+Scenario!$B$12/12)-AF349&lt;0,"INSUFFICIENT FUNDS",(AD349+AE349)*(1+Scenario!$B$12/12)-AF349),"INSUFFICIENT FUNDS")))</f>
        <v/>
      </c>
      <c r="AH349" s="6" t="str">
        <f>IF(AC349&gt;Scenario!$B$11,"",IF(AC$2&lt;&gt;"Ready",AC$2,IF(ISNUMBER(AG349),AH348+AF349,"INSUFFICIENT FUNDS")))</f>
        <v/>
      </c>
      <c r="AI349" t="str">
        <f>IF(AC349&gt;Scenario!$B$11,"",IF(AC$2&lt;&gt;"Ready",AC$2,IF(ISNUMBER(AG349),"OK","INSUFFICIENT FUNDS")))</f>
        <v/>
      </c>
      <c r="AJ349">
        <v>345</v>
      </c>
      <c r="AK349" s="6" t="str">
        <f>IF(AJ349&gt;Scenario!$B$11,"",IF(AJ$2&lt;&gt;"Ready",AJ$2,IF(AP348="OK",AN348,"INSUFFICIENT FUNDS")))</f>
        <v/>
      </c>
      <c r="AL349" s="6" t="str">
        <f>IF(AJ349&gt;Scenario!$B$11,"",IF(AJ$2&lt;&gt;"Ready",AJ$2,IF(ISNUMBER(AK349),IF(AND(AJ349&gt;=Scenario!$B$10,MOD(AJ349-Scenario!$B$10,Scenario!$B$18)=0),Scenario!$B$8,0),"INSUFFICIENT FUNDS")))</f>
        <v/>
      </c>
      <c r="AM349" s="6" t="str">
        <f>IF(AJ349&gt;Scenario!$B$11,"",IF(AJ$2&lt;&gt;"Ready",AJ$2,IF(ISNUMBER(AK349),(AK349+AL349)*(0+0+IF(Scenario!$B$13="Gross",0,0))/12+((0+0)/12+IF(AND(AJ349&gt;=Scenario!$B$10,MOD(AJ349-Scenario!$B$10,Scenario!$B$18)=0),0*0+0,0)+IF(AJ349=1,0*0+0,0)+IF(AJ349=Scenario!$B$11,0,0)),"INSUFFICIENT FUNDS")))</f>
        <v/>
      </c>
      <c r="AN349" s="6" t="str">
        <f>IF(AJ349&gt;Scenario!$B$11,"",IF(AJ$2&lt;&gt;"Ready",AJ$2,IF(ISNUMBER(AK349),IF((AK349+AL349)*(1+Scenario!$B$12/12)-AM349&lt;0,"INSUFFICIENT FUNDS",(AK349+AL349)*(1+Scenario!$B$12/12)-AM349),"INSUFFICIENT FUNDS")))</f>
        <v/>
      </c>
      <c r="AO349" s="6" t="str">
        <f>IF(AJ349&gt;Scenario!$B$11,"",IF(AJ$2&lt;&gt;"Ready",AJ$2,IF(ISNUMBER(AN349),AO348+AM349,"INSUFFICIENT FUNDS")))</f>
        <v/>
      </c>
      <c r="AP349" t="str">
        <f>IF(AJ349&gt;Scenario!$B$11,"",IF(AJ$2&lt;&gt;"Ready",AJ$2,IF(ISNUMBER(AN349),"OK","INSUFFICIENT FUNDS")))</f>
        <v/>
      </c>
    </row>
    <row r="350" spans="1:42" ht="32.1" customHeight="1" x14ac:dyDescent="0.2">
      <c r="A350">
        <v>346</v>
      </c>
      <c r="B350" s="6" t="str">
        <f>IF(A350&gt;Scenario!$B$11,"",IF(A$2&lt;&gt;"Ready",A$2,IF(G349="OK",E349,"INSUFFICIENT FUNDS")))</f>
        <v/>
      </c>
      <c r="C350" s="6" t="str">
        <f>IF(A350&gt;Scenario!$B$11,"",IF(A$2&lt;&gt;"Ready",A$2,IF(ISNUMBER(B350),IF(AND(A350&gt;=Scenario!$B$10,MOD(A350-Scenario!$B$10,Scenario!$B$18)=0),Scenario!$B$8,0),"INSUFFICIENT FUNDS")))</f>
        <v/>
      </c>
      <c r="D350" s="6" t="str">
        <f>IF(A350&gt;Scenario!$B$11,"",IF(A$2&lt;&gt;"Ready",A$2,IF(ISNUMBER(B350),(B350+C350)*(N('Option A'!$E$14)+N('Option A'!$E$15)+IF(Scenario!$B$13="Gross",N('Option A'!$E$16),0))/12+((N('Option A'!$E$12)+N('Option A'!$E$13))/12+IF(AND(A350&gt;=Scenario!$B$10,MOD(A350-Scenario!$B$10,Scenario!$B$18)=0),N('Option A'!$E$17)*N('Option A'!$E$18)+N('Option A'!$E$20),0)+IF(A350=1,N('Option A'!$E$17)*N('Option A'!$E$19)+N('Option A'!$E$21),0)+IF(A350=Scenario!$B$11,N('Option A'!$E$22),0)),"INSUFFICIENT FUNDS")))</f>
        <v/>
      </c>
      <c r="E350" s="6" t="str">
        <f>IF(A350&gt;Scenario!$B$11,"",IF(A$2&lt;&gt;"Ready",A$2,IF(ISNUMBER(B350),IF((B350+C350)*(1+Scenario!$B$12/12)-D350&lt;0,"INSUFFICIENT FUNDS",(B350+C350)*(1+Scenario!$B$12/12)-D350),"INSUFFICIENT FUNDS")))</f>
        <v/>
      </c>
      <c r="F350" s="6" t="str">
        <f>IF(A350&gt;Scenario!$B$11,"",IF(A$2&lt;&gt;"Ready",A$2,IF(ISNUMBER(E350),F349+D350,"INSUFFICIENT FUNDS")))</f>
        <v/>
      </c>
      <c r="G350" t="str">
        <f>IF(A350&gt;Scenario!$B$11,"",IF(A$2&lt;&gt;"Ready",A$2,IF(ISNUMBER(E350),"OK","INSUFFICIENT FUNDS")))</f>
        <v/>
      </c>
      <c r="H350">
        <v>346</v>
      </c>
      <c r="I350" s="6" t="str">
        <f>IF(H350&gt;Scenario!$B$11,"",IF(H$2&lt;&gt;"Ready",H$2,IF(N349="OK",L349,"INSUFFICIENT FUNDS")))</f>
        <v/>
      </c>
      <c r="J350" s="6" t="str">
        <f>IF(H350&gt;Scenario!$B$11,"",IF(H$2&lt;&gt;"Ready",H$2,IF(ISNUMBER(I350),IF(AND(H350&gt;=Scenario!$B$10,MOD(H350-Scenario!$B$10,Scenario!$B$18)=0),Scenario!$B$8,0),"INSUFFICIENT FUNDS")))</f>
        <v/>
      </c>
      <c r="K350" s="6" t="str">
        <f>IF(H350&gt;Scenario!$B$11,"",IF(H$2&lt;&gt;"Ready",H$2,IF(ISNUMBER(I350),(I350+J350)*(N('Option A'!$E$14)+N('Option A'!$E$15)+IF(Scenario!$B$13="Gross",N('Option A'!$E$16),0))/12+((0+0)/12+IF(AND(H350&gt;=Scenario!$B$10,MOD(H350-Scenario!$B$10,Scenario!$B$18)=0),N('Option A'!$E$17)*N('Option A'!$E$18)+N('Option A'!$E$20),0)+IF(H350=1,N('Option A'!$E$17)*N('Option A'!$E$19)+N('Option A'!$E$21),0)+IF(H350=Scenario!$B$11,N('Option A'!$E$22),0)),"INSUFFICIENT FUNDS")))</f>
        <v/>
      </c>
      <c r="L350" s="6" t="str">
        <f>IF(H350&gt;Scenario!$B$11,"",IF(H$2&lt;&gt;"Ready",H$2,IF(ISNUMBER(I350),IF((I350+J350)*(1+Scenario!$B$12/12)-K350&lt;0,"INSUFFICIENT FUNDS",(I350+J350)*(1+Scenario!$B$12/12)-K350),"INSUFFICIENT FUNDS")))</f>
        <v/>
      </c>
      <c r="M350" s="6" t="str">
        <f>IF(H350&gt;Scenario!$B$11,"",IF(H$2&lt;&gt;"Ready",H$2,IF(ISNUMBER(L350),M349+K350,"INSUFFICIENT FUNDS")))</f>
        <v/>
      </c>
      <c r="N350" t="str">
        <f>IF(H350&gt;Scenario!$B$11,"",IF(H$2&lt;&gt;"Ready",H$2,IF(ISNUMBER(L350),"OK","INSUFFICIENT FUNDS")))</f>
        <v/>
      </c>
      <c r="O350">
        <v>346</v>
      </c>
      <c r="P350" s="6" t="str">
        <f>IF(O350&gt;Scenario!$B$11,"",IF(O$2&lt;&gt;"Ready",O$2,IF(U349="OK",S349,"INSUFFICIENT FUNDS")))</f>
        <v/>
      </c>
      <c r="Q350" s="6" t="str">
        <f>IF(O350&gt;Scenario!$B$11,"",IF(O$2&lt;&gt;"Ready",O$2,IF(ISNUMBER(P350),IF(AND(O350&gt;=Scenario!$B$10,MOD(O350-Scenario!$B$10,Scenario!$B$18)=0),Scenario!$B$8,0),"INSUFFICIENT FUNDS")))</f>
        <v/>
      </c>
      <c r="R350" s="6" t="str">
        <f>IF(O350&gt;Scenario!$B$11,"",IF(O$2&lt;&gt;"Ready",O$2,IF(ISNUMBER(P350),(P350+Q350)*(0+N('Option A'!$E$15)+IF(Scenario!$B$13="Gross",N('Option A'!$E$16),0))/12+((N('Option A'!$E$12)+N('Option A'!$E$13))/12+IF(AND(O350&gt;=Scenario!$B$10,MOD(O350-Scenario!$B$10,Scenario!$B$18)=0),N('Option A'!$E$17)*N('Option A'!$E$18)+N('Option A'!$E$20),0)+IF(O350=1,N('Option A'!$E$17)*N('Option A'!$E$19)+N('Option A'!$E$21),0)+IF(O350=Scenario!$B$11,N('Option A'!$E$22),0)),"INSUFFICIENT FUNDS")))</f>
        <v/>
      </c>
      <c r="S350" s="6" t="str">
        <f>IF(O350&gt;Scenario!$B$11,"",IF(O$2&lt;&gt;"Ready",O$2,IF(ISNUMBER(P350),IF((P350+Q350)*(1+Scenario!$B$12/12)-R350&lt;0,"INSUFFICIENT FUNDS",(P350+Q350)*(1+Scenario!$B$12/12)-R350),"INSUFFICIENT FUNDS")))</f>
        <v/>
      </c>
      <c r="T350" s="6" t="str">
        <f>IF(O350&gt;Scenario!$B$11,"",IF(O$2&lt;&gt;"Ready",O$2,IF(ISNUMBER(S350),T349+R350,"INSUFFICIENT FUNDS")))</f>
        <v/>
      </c>
      <c r="U350" t="str">
        <f>IF(O350&gt;Scenario!$B$11,"",IF(O$2&lt;&gt;"Ready",O$2,IF(ISNUMBER(S350),"OK","INSUFFICIENT FUNDS")))</f>
        <v/>
      </c>
      <c r="V350">
        <v>346</v>
      </c>
      <c r="W350" s="6" t="str">
        <f>IF(V350&gt;Scenario!$B$11,"",IF(V$2&lt;&gt;"Ready",V$2,IF(AB349="OK",Z349,"INSUFFICIENT FUNDS")))</f>
        <v/>
      </c>
      <c r="X350" s="6" t="str">
        <f>IF(V350&gt;Scenario!$B$11,"",IF(V$2&lt;&gt;"Ready",V$2,IF(ISNUMBER(W350),IF(AND(V350&gt;=Scenario!$B$10,MOD(V350-Scenario!$B$10,Scenario!$B$18)=0),Scenario!$B$8,0),"INSUFFICIENT FUNDS")))</f>
        <v/>
      </c>
      <c r="Y350" s="6" t="str">
        <f>IF(V350&gt;Scenario!$B$11,"",IF(V$2&lt;&gt;"Ready",V$2,IF(ISNUMBER(W350),(W350+X350)*(N('Option A'!$E$14)+N('Option A'!$E$15)+IF(Scenario!$B$13="Gross",N('Option A'!$E$16),0))/12+((N('Option A'!$E$12)+N('Option A'!$E$13))/12+IF(AND(V350&gt;=Scenario!$B$10,MOD(V350-Scenario!$B$10,Scenario!$B$18)=0),0*0+0,0)+IF(V350=1,0*0+0,0)+IF(V350=Scenario!$B$11,0,0)),"INSUFFICIENT FUNDS")))</f>
        <v/>
      </c>
      <c r="Z350" s="6" t="str">
        <f>IF(V350&gt;Scenario!$B$11,"",IF(V$2&lt;&gt;"Ready",V$2,IF(ISNUMBER(W350),IF((W350+X350)*(1+Scenario!$B$12/12)-Y350&lt;0,"INSUFFICIENT FUNDS",(W350+X350)*(1+Scenario!$B$12/12)-Y350),"INSUFFICIENT FUNDS")))</f>
        <v/>
      </c>
      <c r="AA350" s="6" t="str">
        <f>IF(V350&gt;Scenario!$B$11,"",IF(V$2&lt;&gt;"Ready",V$2,IF(ISNUMBER(Z350),AA349+Y350,"INSUFFICIENT FUNDS")))</f>
        <v/>
      </c>
      <c r="AB350" t="str">
        <f>IF(V350&gt;Scenario!$B$11,"",IF(V$2&lt;&gt;"Ready",V$2,IF(ISNUMBER(Z350),"OK","INSUFFICIENT FUNDS")))</f>
        <v/>
      </c>
      <c r="AC350">
        <v>346</v>
      </c>
      <c r="AD350" s="6" t="str">
        <f>IF(AC350&gt;Scenario!$B$11,"",IF(AC$2&lt;&gt;"Ready",AC$2,IF(AI349="OK",AG349,"INSUFFICIENT FUNDS")))</f>
        <v/>
      </c>
      <c r="AE350" s="6" t="str">
        <f>IF(AC350&gt;Scenario!$B$11,"",IF(AC$2&lt;&gt;"Ready",AC$2,IF(ISNUMBER(AD350),IF(AND(AC350&gt;=Scenario!$B$10,MOD(AC350-Scenario!$B$10,Scenario!$B$18)=0),Scenario!$B$8,0),"INSUFFICIENT FUNDS")))</f>
        <v/>
      </c>
      <c r="AF350" s="6" t="str">
        <f>IF(AC350&gt;Scenario!$B$11,"",IF(AC$2&lt;&gt;"Ready",AC$2,IF(ISNUMBER(AD350),(AD350+AE350)*(N('Option A'!$E$14)+N('Option A'!$E$15)+IF(Scenario!$B$13="Gross",0,0))/12+((N('Option A'!$E$12)+N('Option A'!$E$13))/12+IF(AND(AC350&gt;=Scenario!$B$10,MOD(AC350-Scenario!$B$10,Scenario!$B$18)=0),N('Option A'!$E$17)*N('Option A'!$E$18)+N('Option A'!$E$20),0)+IF(AC350=1,N('Option A'!$E$17)*N('Option A'!$E$19)+N('Option A'!$E$21),0)+IF(AC350=Scenario!$B$11,N('Option A'!$E$22),0)),"INSUFFICIENT FUNDS")))</f>
        <v/>
      </c>
      <c r="AG350" s="6" t="str">
        <f>IF(AC350&gt;Scenario!$B$11,"",IF(AC$2&lt;&gt;"Ready",AC$2,IF(ISNUMBER(AD350),IF((AD350+AE350)*(1+Scenario!$B$12/12)-AF350&lt;0,"INSUFFICIENT FUNDS",(AD350+AE350)*(1+Scenario!$B$12/12)-AF350),"INSUFFICIENT FUNDS")))</f>
        <v/>
      </c>
      <c r="AH350" s="6" t="str">
        <f>IF(AC350&gt;Scenario!$B$11,"",IF(AC$2&lt;&gt;"Ready",AC$2,IF(ISNUMBER(AG350),AH349+AF350,"INSUFFICIENT FUNDS")))</f>
        <v/>
      </c>
      <c r="AI350" t="str">
        <f>IF(AC350&gt;Scenario!$B$11,"",IF(AC$2&lt;&gt;"Ready",AC$2,IF(ISNUMBER(AG350),"OK","INSUFFICIENT FUNDS")))</f>
        <v/>
      </c>
      <c r="AJ350">
        <v>346</v>
      </c>
      <c r="AK350" s="6" t="str">
        <f>IF(AJ350&gt;Scenario!$B$11,"",IF(AJ$2&lt;&gt;"Ready",AJ$2,IF(AP349="OK",AN349,"INSUFFICIENT FUNDS")))</f>
        <v/>
      </c>
      <c r="AL350" s="6" t="str">
        <f>IF(AJ350&gt;Scenario!$B$11,"",IF(AJ$2&lt;&gt;"Ready",AJ$2,IF(ISNUMBER(AK350),IF(AND(AJ350&gt;=Scenario!$B$10,MOD(AJ350-Scenario!$B$10,Scenario!$B$18)=0),Scenario!$B$8,0),"INSUFFICIENT FUNDS")))</f>
        <v/>
      </c>
      <c r="AM350" s="6" t="str">
        <f>IF(AJ350&gt;Scenario!$B$11,"",IF(AJ$2&lt;&gt;"Ready",AJ$2,IF(ISNUMBER(AK350),(AK350+AL350)*(0+0+IF(Scenario!$B$13="Gross",0,0))/12+((0+0)/12+IF(AND(AJ350&gt;=Scenario!$B$10,MOD(AJ350-Scenario!$B$10,Scenario!$B$18)=0),0*0+0,0)+IF(AJ350=1,0*0+0,0)+IF(AJ350=Scenario!$B$11,0,0)),"INSUFFICIENT FUNDS")))</f>
        <v/>
      </c>
      <c r="AN350" s="6" t="str">
        <f>IF(AJ350&gt;Scenario!$B$11,"",IF(AJ$2&lt;&gt;"Ready",AJ$2,IF(ISNUMBER(AK350),IF((AK350+AL350)*(1+Scenario!$B$12/12)-AM350&lt;0,"INSUFFICIENT FUNDS",(AK350+AL350)*(1+Scenario!$B$12/12)-AM350),"INSUFFICIENT FUNDS")))</f>
        <v/>
      </c>
      <c r="AO350" s="6" t="str">
        <f>IF(AJ350&gt;Scenario!$B$11,"",IF(AJ$2&lt;&gt;"Ready",AJ$2,IF(ISNUMBER(AN350),AO349+AM350,"INSUFFICIENT FUNDS")))</f>
        <v/>
      </c>
      <c r="AP350" t="str">
        <f>IF(AJ350&gt;Scenario!$B$11,"",IF(AJ$2&lt;&gt;"Ready",AJ$2,IF(ISNUMBER(AN350),"OK","INSUFFICIENT FUNDS")))</f>
        <v/>
      </c>
    </row>
    <row r="351" spans="1:42" ht="32.1" customHeight="1" x14ac:dyDescent="0.2">
      <c r="A351">
        <v>347</v>
      </c>
      <c r="B351" s="6" t="str">
        <f>IF(A351&gt;Scenario!$B$11,"",IF(A$2&lt;&gt;"Ready",A$2,IF(G350="OK",E350,"INSUFFICIENT FUNDS")))</f>
        <v/>
      </c>
      <c r="C351" s="6" t="str">
        <f>IF(A351&gt;Scenario!$B$11,"",IF(A$2&lt;&gt;"Ready",A$2,IF(ISNUMBER(B351),IF(AND(A351&gt;=Scenario!$B$10,MOD(A351-Scenario!$B$10,Scenario!$B$18)=0),Scenario!$B$8,0),"INSUFFICIENT FUNDS")))</f>
        <v/>
      </c>
      <c r="D351" s="6" t="str">
        <f>IF(A351&gt;Scenario!$B$11,"",IF(A$2&lt;&gt;"Ready",A$2,IF(ISNUMBER(B351),(B351+C351)*(N('Option A'!$E$14)+N('Option A'!$E$15)+IF(Scenario!$B$13="Gross",N('Option A'!$E$16),0))/12+((N('Option A'!$E$12)+N('Option A'!$E$13))/12+IF(AND(A351&gt;=Scenario!$B$10,MOD(A351-Scenario!$B$10,Scenario!$B$18)=0),N('Option A'!$E$17)*N('Option A'!$E$18)+N('Option A'!$E$20),0)+IF(A351=1,N('Option A'!$E$17)*N('Option A'!$E$19)+N('Option A'!$E$21),0)+IF(A351=Scenario!$B$11,N('Option A'!$E$22),0)),"INSUFFICIENT FUNDS")))</f>
        <v/>
      </c>
      <c r="E351" s="6" t="str">
        <f>IF(A351&gt;Scenario!$B$11,"",IF(A$2&lt;&gt;"Ready",A$2,IF(ISNUMBER(B351),IF((B351+C351)*(1+Scenario!$B$12/12)-D351&lt;0,"INSUFFICIENT FUNDS",(B351+C351)*(1+Scenario!$B$12/12)-D351),"INSUFFICIENT FUNDS")))</f>
        <v/>
      </c>
      <c r="F351" s="6" t="str">
        <f>IF(A351&gt;Scenario!$B$11,"",IF(A$2&lt;&gt;"Ready",A$2,IF(ISNUMBER(E351),F350+D351,"INSUFFICIENT FUNDS")))</f>
        <v/>
      </c>
      <c r="G351" t="str">
        <f>IF(A351&gt;Scenario!$B$11,"",IF(A$2&lt;&gt;"Ready",A$2,IF(ISNUMBER(E351),"OK","INSUFFICIENT FUNDS")))</f>
        <v/>
      </c>
      <c r="H351">
        <v>347</v>
      </c>
      <c r="I351" s="6" t="str">
        <f>IF(H351&gt;Scenario!$B$11,"",IF(H$2&lt;&gt;"Ready",H$2,IF(N350="OK",L350,"INSUFFICIENT FUNDS")))</f>
        <v/>
      </c>
      <c r="J351" s="6" t="str">
        <f>IF(H351&gt;Scenario!$B$11,"",IF(H$2&lt;&gt;"Ready",H$2,IF(ISNUMBER(I351),IF(AND(H351&gt;=Scenario!$B$10,MOD(H351-Scenario!$B$10,Scenario!$B$18)=0),Scenario!$B$8,0),"INSUFFICIENT FUNDS")))</f>
        <v/>
      </c>
      <c r="K351" s="6" t="str">
        <f>IF(H351&gt;Scenario!$B$11,"",IF(H$2&lt;&gt;"Ready",H$2,IF(ISNUMBER(I351),(I351+J351)*(N('Option A'!$E$14)+N('Option A'!$E$15)+IF(Scenario!$B$13="Gross",N('Option A'!$E$16),0))/12+((0+0)/12+IF(AND(H351&gt;=Scenario!$B$10,MOD(H351-Scenario!$B$10,Scenario!$B$18)=0),N('Option A'!$E$17)*N('Option A'!$E$18)+N('Option A'!$E$20),0)+IF(H351=1,N('Option A'!$E$17)*N('Option A'!$E$19)+N('Option A'!$E$21),0)+IF(H351=Scenario!$B$11,N('Option A'!$E$22),0)),"INSUFFICIENT FUNDS")))</f>
        <v/>
      </c>
      <c r="L351" s="6" t="str">
        <f>IF(H351&gt;Scenario!$B$11,"",IF(H$2&lt;&gt;"Ready",H$2,IF(ISNUMBER(I351),IF((I351+J351)*(1+Scenario!$B$12/12)-K351&lt;0,"INSUFFICIENT FUNDS",(I351+J351)*(1+Scenario!$B$12/12)-K351),"INSUFFICIENT FUNDS")))</f>
        <v/>
      </c>
      <c r="M351" s="6" t="str">
        <f>IF(H351&gt;Scenario!$B$11,"",IF(H$2&lt;&gt;"Ready",H$2,IF(ISNUMBER(L351),M350+K351,"INSUFFICIENT FUNDS")))</f>
        <v/>
      </c>
      <c r="N351" t="str">
        <f>IF(H351&gt;Scenario!$B$11,"",IF(H$2&lt;&gt;"Ready",H$2,IF(ISNUMBER(L351),"OK","INSUFFICIENT FUNDS")))</f>
        <v/>
      </c>
      <c r="O351">
        <v>347</v>
      </c>
      <c r="P351" s="6" t="str">
        <f>IF(O351&gt;Scenario!$B$11,"",IF(O$2&lt;&gt;"Ready",O$2,IF(U350="OK",S350,"INSUFFICIENT FUNDS")))</f>
        <v/>
      </c>
      <c r="Q351" s="6" t="str">
        <f>IF(O351&gt;Scenario!$B$11,"",IF(O$2&lt;&gt;"Ready",O$2,IF(ISNUMBER(P351),IF(AND(O351&gt;=Scenario!$B$10,MOD(O351-Scenario!$B$10,Scenario!$B$18)=0),Scenario!$B$8,0),"INSUFFICIENT FUNDS")))</f>
        <v/>
      </c>
      <c r="R351" s="6" t="str">
        <f>IF(O351&gt;Scenario!$B$11,"",IF(O$2&lt;&gt;"Ready",O$2,IF(ISNUMBER(P351),(P351+Q351)*(0+N('Option A'!$E$15)+IF(Scenario!$B$13="Gross",N('Option A'!$E$16),0))/12+((N('Option A'!$E$12)+N('Option A'!$E$13))/12+IF(AND(O351&gt;=Scenario!$B$10,MOD(O351-Scenario!$B$10,Scenario!$B$18)=0),N('Option A'!$E$17)*N('Option A'!$E$18)+N('Option A'!$E$20),0)+IF(O351=1,N('Option A'!$E$17)*N('Option A'!$E$19)+N('Option A'!$E$21),0)+IF(O351=Scenario!$B$11,N('Option A'!$E$22),0)),"INSUFFICIENT FUNDS")))</f>
        <v/>
      </c>
      <c r="S351" s="6" t="str">
        <f>IF(O351&gt;Scenario!$B$11,"",IF(O$2&lt;&gt;"Ready",O$2,IF(ISNUMBER(P351),IF((P351+Q351)*(1+Scenario!$B$12/12)-R351&lt;0,"INSUFFICIENT FUNDS",(P351+Q351)*(1+Scenario!$B$12/12)-R351),"INSUFFICIENT FUNDS")))</f>
        <v/>
      </c>
      <c r="T351" s="6" t="str">
        <f>IF(O351&gt;Scenario!$B$11,"",IF(O$2&lt;&gt;"Ready",O$2,IF(ISNUMBER(S351),T350+R351,"INSUFFICIENT FUNDS")))</f>
        <v/>
      </c>
      <c r="U351" t="str">
        <f>IF(O351&gt;Scenario!$B$11,"",IF(O$2&lt;&gt;"Ready",O$2,IF(ISNUMBER(S351),"OK","INSUFFICIENT FUNDS")))</f>
        <v/>
      </c>
      <c r="V351">
        <v>347</v>
      </c>
      <c r="W351" s="6" t="str">
        <f>IF(V351&gt;Scenario!$B$11,"",IF(V$2&lt;&gt;"Ready",V$2,IF(AB350="OK",Z350,"INSUFFICIENT FUNDS")))</f>
        <v/>
      </c>
      <c r="X351" s="6" t="str">
        <f>IF(V351&gt;Scenario!$B$11,"",IF(V$2&lt;&gt;"Ready",V$2,IF(ISNUMBER(W351),IF(AND(V351&gt;=Scenario!$B$10,MOD(V351-Scenario!$B$10,Scenario!$B$18)=0),Scenario!$B$8,0),"INSUFFICIENT FUNDS")))</f>
        <v/>
      </c>
      <c r="Y351" s="6" t="str">
        <f>IF(V351&gt;Scenario!$B$11,"",IF(V$2&lt;&gt;"Ready",V$2,IF(ISNUMBER(W351),(W351+X351)*(N('Option A'!$E$14)+N('Option A'!$E$15)+IF(Scenario!$B$13="Gross",N('Option A'!$E$16),0))/12+((N('Option A'!$E$12)+N('Option A'!$E$13))/12+IF(AND(V351&gt;=Scenario!$B$10,MOD(V351-Scenario!$B$10,Scenario!$B$18)=0),0*0+0,0)+IF(V351=1,0*0+0,0)+IF(V351=Scenario!$B$11,0,0)),"INSUFFICIENT FUNDS")))</f>
        <v/>
      </c>
      <c r="Z351" s="6" t="str">
        <f>IF(V351&gt;Scenario!$B$11,"",IF(V$2&lt;&gt;"Ready",V$2,IF(ISNUMBER(W351),IF((W351+X351)*(1+Scenario!$B$12/12)-Y351&lt;0,"INSUFFICIENT FUNDS",(W351+X351)*(1+Scenario!$B$12/12)-Y351),"INSUFFICIENT FUNDS")))</f>
        <v/>
      </c>
      <c r="AA351" s="6" t="str">
        <f>IF(V351&gt;Scenario!$B$11,"",IF(V$2&lt;&gt;"Ready",V$2,IF(ISNUMBER(Z351),AA350+Y351,"INSUFFICIENT FUNDS")))</f>
        <v/>
      </c>
      <c r="AB351" t="str">
        <f>IF(V351&gt;Scenario!$B$11,"",IF(V$2&lt;&gt;"Ready",V$2,IF(ISNUMBER(Z351),"OK","INSUFFICIENT FUNDS")))</f>
        <v/>
      </c>
      <c r="AC351">
        <v>347</v>
      </c>
      <c r="AD351" s="6" t="str">
        <f>IF(AC351&gt;Scenario!$B$11,"",IF(AC$2&lt;&gt;"Ready",AC$2,IF(AI350="OK",AG350,"INSUFFICIENT FUNDS")))</f>
        <v/>
      </c>
      <c r="AE351" s="6" t="str">
        <f>IF(AC351&gt;Scenario!$B$11,"",IF(AC$2&lt;&gt;"Ready",AC$2,IF(ISNUMBER(AD351),IF(AND(AC351&gt;=Scenario!$B$10,MOD(AC351-Scenario!$B$10,Scenario!$B$18)=0),Scenario!$B$8,0),"INSUFFICIENT FUNDS")))</f>
        <v/>
      </c>
      <c r="AF351" s="6" t="str">
        <f>IF(AC351&gt;Scenario!$B$11,"",IF(AC$2&lt;&gt;"Ready",AC$2,IF(ISNUMBER(AD351),(AD351+AE351)*(N('Option A'!$E$14)+N('Option A'!$E$15)+IF(Scenario!$B$13="Gross",0,0))/12+((N('Option A'!$E$12)+N('Option A'!$E$13))/12+IF(AND(AC351&gt;=Scenario!$B$10,MOD(AC351-Scenario!$B$10,Scenario!$B$18)=0),N('Option A'!$E$17)*N('Option A'!$E$18)+N('Option A'!$E$20),0)+IF(AC351=1,N('Option A'!$E$17)*N('Option A'!$E$19)+N('Option A'!$E$21),0)+IF(AC351=Scenario!$B$11,N('Option A'!$E$22),0)),"INSUFFICIENT FUNDS")))</f>
        <v/>
      </c>
      <c r="AG351" s="6" t="str">
        <f>IF(AC351&gt;Scenario!$B$11,"",IF(AC$2&lt;&gt;"Ready",AC$2,IF(ISNUMBER(AD351),IF((AD351+AE351)*(1+Scenario!$B$12/12)-AF351&lt;0,"INSUFFICIENT FUNDS",(AD351+AE351)*(1+Scenario!$B$12/12)-AF351),"INSUFFICIENT FUNDS")))</f>
        <v/>
      </c>
      <c r="AH351" s="6" t="str">
        <f>IF(AC351&gt;Scenario!$B$11,"",IF(AC$2&lt;&gt;"Ready",AC$2,IF(ISNUMBER(AG351),AH350+AF351,"INSUFFICIENT FUNDS")))</f>
        <v/>
      </c>
      <c r="AI351" t="str">
        <f>IF(AC351&gt;Scenario!$B$11,"",IF(AC$2&lt;&gt;"Ready",AC$2,IF(ISNUMBER(AG351),"OK","INSUFFICIENT FUNDS")))</f>
        <v/>
      </c>
      <c r="AJ351">
        <v>347</v>
      </c>
      <c r="AK351" s="6" t="str">
        <f>IF(AJ351&gt;Scenario!$B$11,"",IF(AJ$2&lt;&gt;"Ready",AJ$2,IF(AP350="OK",AN350,"INSUFFICIENT FUNDS")))</f>
        <v/>
      </c>
      <c r="AL351" s="6" t="str">
        <f>IF(AJ351&gt;Scenario!$B$11,"",IF(AJ$2&lt;&gt;"Ready",AJ$2,IF(ISNUMBER(AK351),IF(AND(AJ351&gt;=Scenario!$B$10,MOD(AJ351-Scenario!$B$10,Scenario!$B$18)=0),Scenario!$B$8,0),"INSUFFICIENT FUNDS")))</f>
        <v/>
      </c>
      <c r="AM351" s="6" t="str">
        <f>IF(AJ351&gt;Scenario!$B$11,"",IF(AJ$2&lt;&gt;"Ready",AJ$2,IF(ISNUMBER(AK351),(AK351+AL351)*(0+0+IF(Scenario!$B$13="Gross",0,0))/12+((0+0)/12+IF(AND(AJ351&gt;=Scenario!$B$10,MOD(AJ351-Scenario!$B$10,Scenario!$B$18)=0),0*0+0,0)+IF(AJ351=1,0*0+0,0)+IF(AJ351=Scenario!$B$11,0,0)),"INSUFFICIENT FUNDS")))</f>
        <v/>
      </c>
      <c r="AN351" s="6" t="str">
        <f>IF(AJ351&gt;Scenario!$B$11,"",IF(AJ$2&lt;&gt;"Ready",AJ$2,IF(ISNUMBER(AK351),IF((AK351+AL351)*(1+Scenario!$B$12/12)-AM351&lt;0,"INSUFFICIENT FUNDS",(AK351+AL351)*(1+Scenario!$B$12/12)-AM351),"INSUFFICIENT FUNDS")))</f>
        <v/>
      </c>
      <c r="AO351" s="6" t="str">
        <f>IF(AJ351&gt;Scenario!$B$11,"",IF(AJ$2&lt;&gt;"Ready",AJ$2,IF(ISNUMBER(AN351),AO350+AM351,"INSUFFICIENT FUNDS")))</f>
        <v/>
      </c>
      <c r="AP351" t="str">
        <f>IF(AJ351&gt;Scenario!$B$11,"",IF(AJ$2&lt;&gt;"Ready",AJ$2,IF(ISNUMBER(AN351),"OK","INSUFFICIENT FUNDS")))</f>
        <v/>
      </c>
    </row>
    <row r="352" spans="1:42" ht="32.1" customHeight="1" x14ac:dyDescent="0.2">
      <c r="A352">
        <v>348</v>
      </c>
      <c r="B352" s="6" t="str">
        <f>IF(A352&gt;Scenario!$B$11,"",IF(A$2&lt;&gt;"Ready",A$2,IF(G351="OK",E351,"INSUFFICIENT FUNDS")))</f>
        <v/>
      </c>
      <c r="C352" s="6" t="str">
        <f>IF(A352&gt;Scenario!$B$11,"",IF(A$2&lt;&gt;"Ready",A$2,IF(ISNUMBER(B352),IF(AND(A352&gt;=Scenario!$B$10,MOD(A352-Scenario!$B$10,Scenario!$B$18)=0),Scenario!$B$8,0),"INSUFFICIENT FUNDS")))</f>
        <v/>
      </c>
      <c r="D352" s="6" t="str">
        <f>IF(A352&gt;Scenario!$B$11,"",IF(A$2&lt;&gt;"Ready",A$2,IF(ISNUMBER(B352),(B352+C352)*(N('Option A'!$E$14)+N('Option A'!$E$15)+IF(Scenario!$B$13="Gross",N('Option A'!$E$16),0))/12+((N('Option A'!$E$12)+N('Option A'!$E$13))/12+IF(AND(A352&gt;=Scenario!$B$10,MOD(A352-Scenario!$B$10,Scenario!$B$18)=0),N('Option A'!$E$17)*N('Option A'!$E$18)+N('Option A'!$E$20),0)+IF(A352=1,N('Option A'!$E$17)*N('Option A'!$E$19)+N('Option A'!$E$21),0)+IF(A352=Scenario!$B$11,N('Option A'!$E$22),0)),"INSUFFICIENT FUNDS")))</f>
        <v/>
      </c>
      <c r="E352" s="6" t="str">
        <f>IF(A352&gt;Scenario!$B$11,"",IF(A$2&lt;&gt;"Ready",A$2,IF(ISNUMBER(B352),IF((B352+C352)*(1+Scenario!$B$12/12)-D352&lt;0,"INSUFFICIENT FUNDS",(B352+C352)*(1+Scenario!$B$12/12)-D352),"INSUFFICIENT FUNDS")))</f>
        <v/>
      </c>
      <c r="F352" s="6" t="str">
        <f>IF(A352&gt;Scenario!$B$11,"",IF(A$2&lt;&gt;"Ready",A$2,IF(ISNUMBER(E352),F351+D352,"INSUFFICIENT FUNDS")))</f>
        <v/>
      </c>
      <c r="G352" t="str">
        <f>IF(A352&gt;Scenario!$B$11,"",IF(A$2&lt;&gt;"Ready",A$2,IF(ISNUMBER(E352),"OK","INSUFFICIENT FUNDS")))</f>
        <v/>
      </c>
      <c r="H352">
        <v>348</v>
      </c>
      <c r="I352" s="6" t="str">
        <f>IF(H352&gt;Scenario!$B$11,"",IF(H$2&lt;&gt;"Ready",H$2,IF(N351="OK",L351,"INSUFFICIENT FUNDS")))</f>
        <v/>
      </c>
      <c r="J352" s="6" t="str">
        <f>IF(H352&gt;Scenario!$B$11,"",IF(H$2&lt;&gt;"Ready",H$2,IF(ISNUMBER(I352),IF(AND(H352&gt;=Scenario!$B$10,MOD(H352-Scenario!$B$10,Scenario!$B$18)=0),Scenario!$B$8,0),"INSUFFICIENT FUNDS")))</f>
        <v/>
      </c>
      <c r="K352" s="6" t="str">
        <f>IF(H352&gt;Scenario!$B$11,"",IF(H$2&lt;&gt;"Ready",H$2,IF(ISNUMBER(I352),(I352+J352)*(N('Option A'!$E$14)+N('Option A'!$E$15)+IF(Scenario!$B$13="Gross",N('Option A'!$E$16),0))/12+((0+0)/12+IF(AND(H352&gt;=Scenario!$B$10,MOD(H352-Scenario!$B$10,Scenario!$B$18)=0),N('Option A'!$E$17)*N('Option A'!$E$18)+N('Option A'!$E$20),0)+IF(H352=1,N('Option A'!$E$17)*N('Option A'!$E$19)+N('Option A'!$E$21),0)+IF(H352=Scenario!$B$11,N('Option A'!$E$22),0)),"INSUFFICIENT FUNDS")))</f>
        <v/>
      </c>
      <c r="L352" s="6" t="str">
        <f>IF(H352&gt;Scenario!$B$11,"",IF(H$2&lt;&gt;"Ready",H$2,IF(ISNUMBER(I352),IF((I352+J352)*(1+Scenario!$B$12/12)-K352&lt;0,"INSUFFICIENT FUNDS",(I352+J352)*(1+Scenario!$B$12/12)-K352),"INSUFFICIENT FUNDS")))</f>
        <v/>
      </c>
      <c r="M352" s="6" t="str">
        <f>IF(H352&gt;Scenario!$B$11,"",IF(H$2&lt;&gt;"Ready",H$2,IF(ISNUMBER(L352),M351+K352,"INSUFFICIENT FUNDS")))</f>
        <v/>
      </c>
      <c r="N352" t="str">
        <f>IF(H352&gt;Scenario!$B$11,"",IF(H$2&lt;&gt;"Ready",H$2,IF(ISNUMBER(L352),"OK","INSUFFICIENT FUNDS")))</f>
        <v/>
      </c>
      <c r="O352">
        <v>348</v>
      </c>
      <c r="P352" s="6" t="str">
        <f>IF(O352&gt;Scenario!$B$11,"",IF(O$2&lt;&gt;"Ready",O$2,IF(U351="OK",S351,"INSUFFICIENT FUNDS")))</f>
        <v/>
      </c>
      <c r="Q352" s="6" t="str">
        <f>IF(O352&gt;Scenario!$B$11,"",IF(O$2&lt;&gt;"Ready",O$2,IF(ISNUMBER(P352),IF(AND(O352&gt;=Scenario!$B$10,MOD(O352-Scenario!$B$10,Scenario!$B$18)=0),Scenario!$B$8,0),"INSUFFICIENT FUNDS")))</f>
        <v/>
      </c>
      <c r="R352" s="6" t="str">
        <f>IF(O352&gt;Scenario!$B$11,"",IF(O$2&lt;&gt;"Ready",O$2,IF(ISNUMBER(P352),(P352+Q352)*(0+N('Option A'!$E$15)+IF(Scenario!$B$13="Gross",N('Option A'!$E$16),0))/12+((N('Option A'!$E$12)+N('Option A'!$E$13))/12+IF(AND(O352&gt;=Scenario!$B$10,MOD(O352-Scenario!$B$10,Scenario!$B$18)=0),N('Option A'!$E$17)*N('Option A'!$E$18)+N('Option A'!$E$20),0)+IF(O352=1,N('Option A'!$E$17)*N('Option A'!$E$19)+N('Option A'!$E$21),0)+IF(O352=Scenario!$B$11,N('Option A'!$E$22),0)),"INSUFFICIENT FUNDS")))</f>
        <v/>
      </c>
      <c r="S352" s="6" t="str">
        <f>IF(O352&gt;Scenario!$B$11,"",IF(O$2&lt;&gt;"Ready",O$2,IF(ISNUMBER(P352),IF((P352+Q352)*(1+Scenario!$B$12/12)-R352&lt;0,"INSUFFICIENT FUNDS",(P352+Q352)*(1+Scenario!$B$12/12)-R352),"INSUFFICIENT FUNDS")))</f>
        <v/>
      </c>
      <c r="T352" s="6" t="str">
        <f>IF(O352&gt;Scenario!$B$11,"",IF(O$2&lt;&gt;"Ready",O$2,IF(ISNUMBER(S352),T351+R352,"INSUFFICIENT FUNDS")))</f>
        <v/>
      </c>
      <c r="U352" t="str">
        <f>IF(O352&gt;Scenario!$B$11,"",IF(O$2&lt;&gt;"Ready",O$2,IF(ISNUMBER(S352),"OK","INSUFFICIENT FUNDS")))</f>
        <v/>
      </c>
      <c r="V352">
        <v>348</v>
      </c>
      <c r="W352" s="6" t="str">
        <f>IF(V352&gt;Scenario!$B$11,"",IF(V$2&lt;&gt;"Ready",V$2,IF(AB351="OK",Z351,"INSUFFICIENT FUNDS")))</f>
        <v/>
      </c>
      <c r="X352" s="6" t="str">
        <f>IF(V352&gt;Scenario!$B$11,"",IF(V$2&lt;&gt;"Ready",V$2,IF(ISNUMBER(W352),IF(AND(V352&gt;=Scenario!$B$10,MOD(V352-Scenario!$B$10,Scenario!$B$18)=0),Scenario!$B$8,0),"INSUFFICIENT FUNDS")))</f>
        <v/>
      </c>
      <c r="Y352" s="6" t="str">
        <f>IF(V352&gt;Scenario!$B$11,"",IF(V$2&lt;&gt;"Ready",V$2,IF(ISNUMBER(W352),(W352+X352)*(N('Option A'!$E$14)+N('Option A'!$E$15)+IF(Scenario!$B$13="Gross",N('Option A'!$E$16),0))/12+((N('Option A'!$E$12)+N('Option A'!$E$13))/12+IF(AND(V352&gt;=Scenario!$B$10,MOD(V352-Scenario!$B$10,Scenario!$B$18)=0),0*0+0,0)+IF(V352=1,0*0+0,0)+IF(V352=Scenario!$B$11,0,0)),"INSUFFICIENT FUNDS")))</f>
        <v/>
      </c>
      <c r="Z352" s="6" t="str">
        <f>IF(V352&gt;Scenario!$B$11,"",IF(V$2&lt;&gt;"Ready",V$2,IF(ISNUMBER(W352),IF((W352+X352)*(1+Scenario!$B$12/12)-Y352&lt;0,"INSUFFICIENT FUNDS",(W352+X352)*(1+Scenario!$B$12/12)-Y352),"INSUFFICIENT FUNDS")))</f>
        <v/>
      </c>
      <c r="AA352" s="6" t="str">
        <f>IF(V352&gt;Scenario!$B$11,"",IF(V$2&lt;&gt;"Ready",V$2,IF(ISNUMBER(Z352),AA351+Y352,"INSUFFICIENT FUNDS")))</f>
        <v/>
      </c>
      <c r="AB352" t="str">
        <f>IF(V352&gt;Scenario!$B$11,"",IF(V$2&lt;&gt;"Ready",V$2,IF(ISNUMBER(Z352),"OK","INSUFFICIENT FUNDS")))</f>
        <v/>
      </c>
      <c r="AC352">
        <v>348</v>
      </c>
      <c r="AD352" s="6" t="str">
        <f>IF(AC352&gt;Scenario!$B$11,"",IF(AC$2&lt;&gt;"Ready",AC$2,IF(AI351="OK",AG351,"INSUFFICIENT FUNDS")))</f>
        <v/>
      </c>
      <c r="AE352" s="6" t="str">
        <f>IF(AC352&gt;Scenario!$B$11,"",IF(AC$2&lt;&gt;"Ready",AC$2,IF(ISNUMBER(AD352),IF(AND(AC352&gt;=Scenario!$B$10,MOD(AC352-Scenario!$B$10,Scenario!$B$18)=0),Scenario!$B$8,0),"INSUFFICIENT FUNDS")))</f>
        <v/>
      </c>
      <c r="AF352" s="6" t="str">
        <f>IF(AC352&gt;Scenario!$B$11,"",IF(AC$2&lt;&gt;"Ready",AC$2,IF(ISNUMBER(AD352),(AD352+AE352)*(N('Option A'!$E$14)+N('Option A'!$E$15)+IF(Scenario!$B$13="Gross",0,0))/12+((N('Option A'!$E$12)+N('Option A'!$E$13))/12+IF(AND(AC352&gt;=Scenario!$B$10,MOD(AC352-Scenario!$B$10,Scenario!$B$18)=0),N('Option A'!$E$17)*N('Option A'!$E$18)+N('Option A'!$E$20),0)+IF(AC352=1,N('Option A'!$E$17)*N('Option A'!$E$19)+N('Option A'!$E$21),0)+IF(AC352=Scenario!$B$11,N('Option A'!$E$22),0)),"INSUFFICIENT FUNDS")))</f>
        <v/>
      </c>
      <c r="AG352" s="6" t="str">
        <f>IF(AC352&gt;Scenario!$B$11,"",IF(AC$2&lt;&gt;"Ready",AC$2,IF(ISNUMBER(AD352),IF((AD352+AE352)*(1+Scenario!$B$12/12)-AF352&lt;0,"INSUFFICIENT FUNDS",(AD352+AE352)*(1+Scenario!$B$12/12)-AF352),"INSUFFICIENT FUNDS")))</f>
        <v/>
      </c>
      <c r="AH352" s="6" t="str">
        <f>IF(AC352&gt;Scenario!$B$11,"",IF(AC$2&lt;&gt;"Ready",AC$2,IF(ISNUMBER(AG352),AH351+AF352,"INSUFFICIENT FUNDS")))</f>
        <v/>
      </c>
      <c r="AI352" t="str">
        <f>IF(AC352&gt;Scenario!$B$11,"",IF(AC$2&lt;&gt;"Ready",AC$2,IF(ISNUMBER(AG352),"OK","INSUFFICIENT FUNDS")))</f>
        <v/>
      </c>
      <c r="AJ352">
        <v>348</v>
      </c>
      <c r="AK352" s="6" t="str">
        <f>IF(AJ352&gt;Scenario!$B$11,"",IF(AJ$2&lt;&gt;"Ready",AJ$2,IF(AP351="OK",AN351,"INSUFFICIENT FUNDS")))</f>
        <v/>
      </c>
      <c r="AL352" s="6" t="str">
        <f>IF(AJ352&gt;Scenario!$B$11,"",IF(AJ$2&lt;&gt;"Ready",AJ$2,IF(ISNUMBER(AK352),IF(AND(AJ352&gt;=Scenario!$B$10,MOD(AJ352-Scenario!$B$10,Scenario!$B$18)=0),Scenario!$B$8,0),"INSUFFICIENT FUNDS")))</f>
        <v/>
      </c>
      <c r="AM352" s="6" t="str">
        <f>IF(AJ352&gt;Scenario!$B$11,"",IF(AJ$2&lt;&gt;"Ready",AJ$2,IF(ISNUMBER(AK352),(AK352+AL352)*(0+0+IF(Scenario!$B$13="Gross",0,0))/12+((0+0)/12+IF(AND(AJ352&gt;=Scenario!$B$10,MOD(AJ352-Scenario!$B$10,Scenario!$B$18)=0),0*0+0,0)+IF(AJ352=1,0*0+0,0)+IF(AJ352=Scenario!$B$11,0,0)),"INSUFFICIENT FUNDS")))</f>
        <v/>
      </c>
      <c r="AN352" s="6" t="str">
        <f>IF(AJ352&gt;Scenario!$B$11,"",IF(AJ$2&lt;&gt;"Ready",AJ$2,IF(ISNUMBER(AK352),IF((AK352+AL352)*(1+Scenario!$B$12/12)-AM352&lt;0,"INSUFFICIENT FUNDS",(AK352+AL352)*(1+Scenario!$B$12/12)-AM352),"INSUFFICIENT FUNDS")))</f>
        <v/>
      </c>
      <c r="AO352" s="6" t="str">
        <f>IF(AJ352&gt;Scenario!$B$11,"",IF(AJ$2&lt;&gt;"Ready",AJ$2,IF(ISNUMBER(AN352),AO351+AM352,"INSUFFICIENT FUNDS")))</f>
        <v/>
      </c>
      <c r="AP352" t="str">
        <f>IF(AJ352&gt;Scenario!$B$11,"",IF(AJ$2&lt;&gt;"Ready",AJ$2,IF(ISNUMBER(AN352),"OK","INSUFFICIENT FUNDS")))</f>
        <v/>
      </c>
    </row>
    <row r="353" spans="1:42" ht="32.1" customHeight="1" x14ac:dyDescent="0.2">
      <c r="A353">
        <v>349</v>
      </c>
      <c r="B353" s="6" t="str">
        <f>IF(A353&gt;Scenario!$B$11,"",IF(A$2&lt;&gt;"Ready",A$2,IF(G352="OK",E352,"INSUFFICIENT FUNDS")))</f>
        <v/>
      </c>
      <c r="C353" s="6" t="str">
        <f>IF(A353&gt;Scenario!$B$11,"",IF(A$2&lt;&gt;"Ready",A$2,IF(ISNUMBER(B353),IF(AND(A353&gt;=Scenario!$B$10,MOD(A353-Scenario!$B$10,Scenario!$B$18)=0),Scenario!$B$8,0),"INSUFFICIENT FUNDS")))</f>
        <v/>
      </c>
      <c r="D353" s="6" t="str">
        <f>IF(A353&gt;Scenario!$B$11,"",IF(A$2&lt;&gt;"Ready",A$2,IF(ISNUMBER(B353),(B353+C353)*(N('Option A'!$E$14)+N('Option A'!$E$15)+IF(Scenario!$B$13="Gross",N('Option A'!$E$16),0))/12+((N('Option A'!$E$12)+N('Option A'!$E$13))/12+IF(AND(A353&gt;=Scenario!$B$10,MOD(A353-Scenario!$B$10,Scenario!$B$18)=0),N('Option A'!$E$17)*N('Option A'!$E$18)+N('Option A'!$E$20),0)+IF(A353=1,N('Option A'!$E$17)*N('Option A'!$E$19)+N('Option A'!$E$21),0)+IF(A353=Scenario!$B$11,N('Option A'!$E$22),0)),"INSUFFICIENT FUNDS")))</f>
        <v/>
      </c>
      <c r="E353" s="6" t="str">
        <f>IF(A353&gt;Scenario!$B$11,"",IF(A$2&lt;&gt;"Ready",A$2,IF(ISNUMBER(B353),IF((B353+C353)*(1+Scenario!$B$12/12)-D353&lt;0,"INSUFFICIENT FUNDS",(B353+C353)*(1+Scenario!$B$12/12)-D353),"INSUFFICIENT FUNDS")))</f>
        <v/>
      </c>
      <c r="F353" s="6" t="str">
        <f>IF(A353&gt;Scenario!$B$11,"",IF(A$2&lt;&gt;"Ready",A$2,IF(ISNUMBER(E353),F352+D353,"INSUFFICIENT FUNDS")))</f>
        <v/>
      </c>
      <c r="G353" t="str">
        <f>IF(A353&gt;Scenario!$B$11,"",IF(A$2&lt;&gt;"Ready",A$2,IF(ISNUMBER(E353),"OK","INSUFFICIENT FUNDS")))</f>
        <v/>
      </c>
      <c r="H353">
        <v>349</v>
      </c>
      <c r="I353" s="6" t="str">
        <f>IF(H353&gt;Scenario!$B$11,"",IF(H$2&lt;&gt;"Ready",H$2,IF(N352="OK",L352,"INSUFFICIENT FUNDS")))</f>
        <v/>
      </c>
      <c r="J353" s="6" t="str">
        <f>IF(H353&gt;Scenario!$B$11,"",IF(H$2&lt;&gt;"Ready",H$2,IF(ISNUMBER(I353),IF(AND(H353&gt;=Scenario!$B$10,MOD(H353-Scenario!$B$10,Scenario!$B$18)=0),Scenario!$B$8,0),"INSUFFICIENT FUNDS")))</f>
        <v/>
      </c>
      <c r="K353" s="6" t="str">
        <f>IF(H353&gt;Scenario!$B$11,"",IF(H$2&lt;&gt;"Ready",H$2,IF(ISNUMBER(I353),(I353+J353)*(N('Option A'!$E$14)+N('Option A'!$E$15)+IF(Scenario!$B$13="Gross",N('Option A'!$E$16),0))/12+((0+0)/12+IF(AND(H353&gt;=Scenario!$B$10,MOD(H353-Scenario!$B$10,Scenario!$B$18)=0),N('Option A'!$E$17)*N('Option A'!$E$18)+N('Option A'!$E$20),0)+IF(H353=1,N('Option A'!$E$17)*N('Option A'!$E$19)+N('Option A'!$E$21),0)+IF(H353=Scenario!$B$11,N('Option A'!$E$22),0)),"INSUFFICIENT FUNDS")))</f>
        <v/>
      </c>
      <c r="L353" s="6" t="str">
        <f>IF(H353&gt;Scenario!$B$11,"",IF(H$2&lt;&gt;"Ready",H$2,IF(ISNUMBER(I353),IF((I353+J353)*(1+Scenario!$B$12/12)-K353&lt;0,"INSUFFICIENT FUNDS",(I353+J353)*(1+Scenario!$B$12/12)-K353),"INSUFFICIENT FUNDS")))</f>
        <v/>
      </c>
      <c r="M353" s="6" t="str">
        <f>IF(H353&gt;Scenario!$B$11,"",IF(H$2&lt;&gt;"Ready",H$2,IF(ISNUMBER(L353),M352+K353,"INSUFFICIENT FUNDS")))</f>
        <v/>
      </c>
      <c r="N353" t="str">
        <f>IF(H353&gt;Scenario!$B$11,"",IF(H$2&lt;&gt;"Ready",H$2,IF(ISNUMBER(L353),"OK","INSUFFICIENT FUNDS")))</f>
        <v/>
      </c>
      <c r="O353">
        <v>349</v>
      </c>
      <c r="P353" s="6" t="str">
        <f>IF(O353&gt;Scenario!$B$11,"",IF(O$2&lt;&gt;"Ready",O$2,IF(U352="OK",S352,"INSUFFICIENT FUNDS")))</f>
        <v/>
      </c>
      <c r="Q353" s="6" t="str">
        <f>IF(O353&gt;Scenario!$B$11,"",IF(O$2&lt;&gt;"Ready",O$2,IF(ISNUMBER(P353),IF(AND(O353&gt;=Scenario!$B$10,MOD(O353-Scenario!$B$10,Scenario!$B$18)=0),Scenario!$B$8,0),"INSUFFICIENT FUNDS")))</f>
        <v/>
      </c>
      <c r="R353" s="6" t="str">
        <f>IF(O353&gt;Scenario!$B$11,"",IF(O$2&lt;&gt;"Ready",O$2,IF(ISNUMBER(P353),(P353+Q353)*(0+N('Option A'!$E$15)+IF(Scenario!$B$13="Gross",N('Option A'!$E$16),0))/12+((N('Option A'!$E$12)+N('Option A'!$E$13))/12+IF(AND(O353&gt;=Scenario!$B$10,MOD(O353-Scenario!$B$10,Scenario!$B$18)=0),N('Option A'!$E$17)*N('Option A'!$E$18)+N('Option A'!$E$20),0)+IF(O353=1,N('Option A'!$E$17)*N('Option A'!$E$19)+N('Option A'!$E$21),0)+IF(O353=Scenario!$B$11,N('Option A'!$E$22),0)),"INSUFFICIENT FUNDS")))</f>
        <v/>
      </c>
      <c r="S353" s="6" t="str">
        <f>IF(O353&gt;Scenario!$B$11,"",IF(O$2&lt;&gt;"Ready",O$2,IF(ISNUMBER(P353),IF((P353+Q353)*(1+Scenario!$B$12/12)-R353&lt;0,"INSUFFICIENT FUNDS",(P353+Q353)*(1+Scenario!$B$12/12)-R353),"INSUFFICIENT FUNDS")))</f>
        <v/>
      </c>
      <c r="T353" s="6" t="str">
        <f>IF(O353&gt;Scenario!$B$11,"",IF(O$2&lt;&gt;"Ready",O$2,IF(ISNUMBER(S353),T352+R353,"INSUFFICIENT FUNDS")))</f>
        <v/>
      </c>
      <c r="U353" t="str">
        <f>IF(O353&gt;Scenario!$B$11,"",IF(O$2&lt;&gt;"Ready",O$2,IF(ISNUMBER(S353),"OK","INSUFFICIENT FUNDS")))</f>
        <v/>
      </c>
      <c r="V353">
        <v>349</v>
      </c>
      <c r="W353" s="6" t="str">
        <f>IF(V353&gt;Scenario!$B$11,"",IF(V$2&lt;&gt;"Ready",V$2,IF(AB352="OK",Z352,"INSUFFICIENT FUNDS")))</f>
        <v/>
      </c>
      <c r="X353" s="6" t="str">
        <f>IF(V353&gt;Scenario!$B$11,"",IF(V$2&lt;&gt;"Ready",V$2,IF(ISNUMBER(W353),IF(AND(V353&gt;=Scenario!$B$10,MOD(V353-Scenario!$B$10,Scenario!$B$18)=0),Scenario!$B$8,0),"INSUFFICIENT FUNDS")))</f>
        <v/>
      </c>
      <c r="Y353" s="6" t="str">
        <f>IF(V353&gt;Scenario!$B$11,"",IF(V$2&lt;&gt;"Ready",V$2,IF(ISNUMBER(W353),(W353+X353)*(N('Option A'!$E$14)+N('Option A'!$E$15)+IF(Scenario!$B$13="Gross",N('Option A'!$E$16),0))/12+((N('Option A'!$E$12)+N('Option A'!$E$13))/12+IF(AND(V353&gt;=Scenario!$B$10,MOD(V353-Scenario!$B$10,Scenario!$B$18)=0),0*0+0,0)+IF(V353=1,0*0+0,0)+IF(V353=Scenario!$B$11,0,0)),"INSUFFICIENT FUNDS")))</f>
        <v/>
      </c>
      <c r="Z353" s="6" t="str">
        <f>IF(V353&gt;Scenario!$B$11,"",IF(V$2&lt;&gt;"Ready",V$2,IF(ISNUMBER(W353),IF((W353+X353)*(1+Scenario!$B$12/12)-Y353&lt;0,"INSUFFICIENT FUNDS",(W353+X353)*(1+Scenario!$B$12/12)-Y353),"INSUFFICIENT FUNDS")))</f>
        <v/>
      </c>
      <c r="AA353" s="6" t="str">
        <f>IF(V353&gt;Scenario!$B$11,"",IF(V$2&lt;&gt;"Ready",V$2,IF(ISNUMBER(Z353),AA352+Y353,"INSUFFICIENT FUNDS")))</f>
        <v/>
      </c>
      <c r="AB353" t="str">
        <f>IF(V353&gt;Scenario!$B$11,"",IF(V$2&lt;&gt;"Ready",V$2,IF(ISNUMBER(Z353),"OK","INSUFFICIENT FUNDS")))</f>
        <v/>
      </c>
      <c r="AC353">
        <v>349</v>
      </c>
      <c r="AD353" s="6" t="str">
        <f>IF(AC353&gt;Scenario!$B$11,"",IF(AC$2&lt;&gt;"Ready",AC$2,IF(AI352="OK",AG352,"INSUFFICIENT FUNDS")))</f>
        <v/>
      </c>
      <c r="AE353" s="6" t="str">
        <f>IF(AC353&gt;Scenario!$B$11,"",IF(AC$2&lt;&gt;"Ready",AC$2,IF(ISNUMBER(AD353),IF(AND(AC353&gt;=Scenario!$B$10,MOD(AC353-Scenario!$B$10,Scenario!$B$18)=0),Scenario!$B$8,0),"INSUFFICIENT FUNDS")))</f>
        <v/>
      </c>
      <c r="AF353" s="6" t="str">
        <f>IF(AC353&gt;Scenario!$B$11,"",IF(AC$2&lt;&gt;"Ready",AC$2,IF(ISNUMBER(AD353),(AD353+AE353)*(N('Option A'!$E$14)+N('Option A'!$E$15)+IF(Scenario!$B$13="Gross",0,0))/12+((N('Option A'!$E$12)+N('Option A'!$E$13))/12+IF(AND(AC353&gt;=Scenario!$B$10,MOD(AC353-Scenario!$B$10,Scenario!$B$18)=0),N('Option A'!$E$17)*N('Option A'!$E$18)+N('Option A'!$E$20),0)+IF(AC353=1,N('Option A'!$E$17)*N('Option A'!$E$19)+N('Option A'!$E$21),0)+IF(AC353=Scenario!$B$11,N('Option A'!$E$22),0)),"INSUFFICIENT FUNDS")))</f>
        <v/>
      </c>
      <c r="AG353" s="6" t="str">
        <f>IF(AC353&gt;Scenario!$B$11,"",IF(AC$2&lt;&gt;"Ready",AC$2,IF(ISNUMBER(AD353),IF((AD353+AE353)*(1+Scenario!$B$12/12)-AF353&lt;0,"INSUFFICIENT FUNDS",(AD353+AE353)*(1+Scenario!$B$12/12)-AF353),"INSUFFICIENT FUNDS")))</f>
        <v/>
      </c>
      <c r="AH353" s="6" t="str">
        <f>IF(AC353&gt;Scenario!$B$11,"",IF(AC$2&lt;&gt;"Ready",AC$2,IF(ISNUMBER(AG353),AH352+AF353,"INSUFFICIENT FUNDS")))</f>
        <v/>
      </c>
      <c r="AI353" t="str">
        <f>IF(AC353&gt;Scenario!$B$11,"",IF(AC$2&lt;&gt;"Ready",AC$2,IF(ISNUMBER(AG353),"OK","INSUFFICIENT FUNDS")))</f>
        <v/>
      </c>
      <c r="AJ353">
        <v>349</v>
      </c>
      <c r="AK353" s="6" t="str">
        <f>IF(AJ353&gt;Scenario!$B$11,"",IF(AJ$2&lt;&gt;"Ready",AJ$2,IF(AP352="OK",AN352,"INSUFFICIENT FUNDS")))</f>
        <v/>
      </c>
      <c r="AL353" s="6" t="str">
        <f>IF(AJ353&gt;Scenario!$B$11,"",IF(AJ$2&lt;&gt;"Ready",AJ$2,IF(ISNUMBER(AK353),IF(AND(AJ353&gt;=Scenario!$B$10,MOD(AJ353-Scenario!$B$10,Scenario!$B$18)=0),Scenario!$B$8,0),"INSUFFICIENT FUNDS")))</f>
        <v/>
      </c>
      <c r="AM353" s="6" t="str">
        <f>IF(AJ353&gt;Scenario!$B$11,"",IF(AJ$2&lt;&gt;"Ready",AJ$2,IF(ISNUMBER(AK353),(AK353+AL353)*(0+0+IF(Scenario!$B$13="Gross",0,0))/12+((0+0)/12+IF(AND(AJ353&gt;=Scenario!$B$10,MOD(AJ353-Scenario!$B$10,Scenario!$B$18)=0),0*0+0,0)+IF(AJ353=1,0*0+0,0)+IF(AJ353=Scenario!$B$11,0,0)),"INSUFFICIENT FUNDS")))</f>
        <v/>
      </c>
      <c r="AN353" s="6" t="str">
        <f>IF(AJ353&gt;Scenario!$B$11,"",IF(AJ$2&lt;&gt;"Ready",AJ$2,IF(ISNUMBER(AK353),IF((AK353+AL353)*(1+Scenario!$B$12/12)-AM353&lt;0,"INSUFFICIENT FUNDS",(AK353+AL353)*(1+Scenario!$B$12/12)-AM353),"INSUFFICIENT FUNDS")))</f>
        <v/>
      </c>
      <c r="AO353" s="6" t="str">
        <f>IF(AJ353&gt;Scenario!$B$11,"",IF(AJ$2&lt;&gt;"Ready",AJ$2,IF(ISNUMBER(AN353),AO352+AM353,"INSUFFICIENT FUNDS")))</f>
        <v/>
      </c>
      <c r="AP353" t="str">
        <f>IF(AJ353&gt;Scenario!$B$11,"",IF(AJ$2&lt;&gt;"Ready",AJ$2,IF(ISNUMBER(AN353),"OK","INSUFFICIENT FUNDS")))</f>
        <v/>
      </c>
    </row>
    <row r="354" spans="1:42" ht="32.1" customHeight="1" x14ac:dyDescent="0.2">
      <c r="A354">
        <v>350</v>
      </c>
      <c r="B354" s="6" t="str">
        <f>IF(A354&gt;Scenario!$B$11,"",IF(A$2&lt;&gt;"Ready",A$2,IF(G353="OK",E353,"INSUFFICIENT FUNDS")))</f>
        <v/>
      </c>
      <c r="C354" s="6" t="str">
        <f>IF(A354&gt;Scenario!$B$11,"",IF(A$2&lt;&gt;"Ready",A$2,IF(ISNUMBER(B354),IF(AND(A354&gt;=Scenario!$B$10,MOD(A354-Scenario!$B$10,Scenario!$B$18)=0),Scenario!$B$8,0),"INSUFFICIENT FUNDS")))</f>
        <v/>
      </c>
      <c r="D354" s="6" t="str">
        <f>IF(A354&gt;Scenario!$B$11,"",IF(A$2&lt;&gt;"Ready",A$2,IF(ISNUMBER(B354),(B354+C354)*(N('Option A'!$E$14)+N('Option A'!$E$15)+IF(Scenario!$B$13="Gross",N('Option A'!$E$16),0))/12+((N('Option A'!$E$12)+N('Option A'!$E$13))/12+IF(AND(A354&gt;=Scenario!$B$10,MOD(A354-Scenario!$B$10,Scenario!$B$18)=0),N('Option A'!$E$17)*N('Option A'!$E$18)+N('Option A'!$E$20),0)+IF(A354=1,N('Option A'!$E$17)*N('Option A'!$E$19)+N('Option A'!$E$21),0)+IF(A354=Scenario!$B$11,N('Option A'!$E$22),0)),"INSUFFICIENT FUNDS")))</f>
        <v/>
      </c>
      <c r="E354" s="6" t="str">
        <f>IF(A354&gt;Scenario!$B$11,"",IF(A$2&lt;&gt;"Ready",A$2,IF(ISNUMBER(B354),IF((B354+C354)*(1+Scenario!$B$12/12)-D354&lt;0,"INSUFFICIENT FUNDS",(B354+C354)*(1+Scenario!$B$12/12)-D354),"INSUFFICIENT FUNDS")))</f>
        <v/>
      </c>
      <c r="F354" s="6" t="str">
        <f>IF(A354&gt;Scenario!$B$11,"",IF(A$2&lt;&gt;"Ready",A$2,IF(ISNUMBER(E354),F353+D354,"INSUFFICIENT FUNDS")))</f>
        <v/>
      </c>
      <c r="G354" t="str">
        <f>IF(A354&gt;Scenario!$B$11,"",IF(A$2&lt;&gt;"Ready",A$2,IF(ISNUMBER(E354),"OK","INSUFFICIENT FUNDS")))</f>
        <v/>
      </c>
      <c r="H354">
        <v>350</v>
      </c>
      <c r="I354" s="6" t="str">
        <f>IF(H354&gt;Scenario!$B$11,"",IF(H$2&lt;&gt;"Ready",H$2,IF(N353="OK",L353,"INSUFFICIENT FUNDS")))</f>
        <v/>
      </c>
      <c r="J354" s="6" t="str">
        <f>IF(H354&gt;Scenario!$B$11,"",IF(H$2&lt;&gt;"Ready",H$2,IF(ISNUMBER(I354),IF(AND(H354&gt;=Scenario!$B$10,MOD(H354-Scenario!$B$10,Scenario!$B$18)=0),Scenario!$B$8,0),"INSUFFICIENT FUNDS")))</f>
        <v/>
      </c>
      <c r="K354" s="6" t="str">
        <f>IF(H354&gt;Scenario!$B$11,"",IF(H$2&lt;&gt;"Ready",H$2,IF(ISNUMBER(I354),(I354+J354)*(N('Option A'!$E$14)+N('Option A'!$E$15)+IF(Scenario!$B$13="Gross",N('Option A'!$E$16),0))/12+((0+0)/12+IF(AND(H354&gt;=Scenario!$B$10,MOD(H354-Scenario!$B$10,Scenario!$B$18)=0),N('Option A'!$E$17)*N('Option A'!$E$18)+N('Option A'!$E$20),0)+IF(H354=1,N('Option A'!$E$17)*N('Option A'!$E$19)+N('Option A'!$E$21),0)+IF(H354=Scenario!$B$11,N('Option A'!$E$22),0)),"INSUFFICIENT FUNDS")))</f>
        <v/>
      </c>
      <c r="L354" s="6" t="str">
        <f>IF(H354&gt;Scenario!$B$11,"",IF(H$2&lt;&gt;"Ready",H$2,IF(ISNUMBER(I354),IF((I354+J354)*(1+Scenario!$B$12/12)-K354&lt;0,"INSUFFICIENT FUNDS",(I354+J354)*(1+Scenario!$B$12/12)-K354),"INSUFFICIENT FUNDS")))</f>
        <v/>
      </c>
      <c r="M354" s="6" t="str">
        <f>IF(H354&gt;Scenario!$B$11,"",IF(H$2&lt;&gt;"Ready",H$2,IF(ISNUMBER(L354),M353+K354,"INSUFFICIENT FUNDS")))</f>
        <v/>
      </c>
      <c r="N354" t="str">
        <f>IF(H354&gt;Scenario!$B$11,"",IF(H$2&lt;&gt;"Ready",H$2,IF(ISNUMBER(L354),"OK","INSUFFICIENT FUNDS")))</f>
        <v/>
      </c>
      <c r="O354">
        <v>350</v>
      </c>
      <c r="P354" s="6" t="str">
        <f>IF(O354&gt;Scenario!$B$11,"",IF(O$2&lt;&gt;"Ready",O$2,IF(U353="OK",S353,"INSUFFICIENT FUNDS")))</f>
        <v/>
      </c>
      <c r="Q354" s="6" t="str">
        <f>IF(O354&gt;Scenario!$B$11,"",IF(O$2&lt;&gt;"Ready",O$2,IF(ISNUMBER(P354),IF(AND(O354&gt;=Scenario!$B$10,MOD(O354-Scenario!$B$10,Scenario!$B$18)=0),Scenario!$B$8,0),"INSUFFICIENT FUNDS")))</f>
        <v/>
      </c>
      <c r="R354" s="6" t="str">
        <f>IF(O354&gt;Scenario!$B$11,"",IF(O$2&lt;&gt;"Ready",O$2,IF(ISNUMBER(P354),(P354+Q354)*(0+N('Option A'!$E$15)+IF(Scenario!$B$13="Gross",N('Option A'!$E$16),0))/12+((N('Option A'!$E$12)+N('Option A'!$E$13))/12+IF(AND(O354&gt;=Scenario!$B$10,MOD(O354-Scenario!$B$10,Scenario!$B$18)=0),N('Option A'!$E$17)*N('Option A'!$E$18)+N('Option A'!$E$20),0)+IF(O354=1,N('Option A'!$E$17)*N('Option A'!$E$19)+N('Option A'!$E$21),0)+IF(O354=Scenario!$B$11,N('Option A'!$E$22),0)),"INSUFFICIENT FUNDS")))</f>
        <v/>
      </c>
      <c r="S354" s="6" t="str">
        <f>IF(O354&gt;Scenario!$B$11,"",IF(O$2&lt;&gt;"Ready",O$2,IF(ISNUMBER(P354),IF((P354+Q354)*(1+Scenario!$B$12/12)-R354&lt;0,"INSUFFICIENT FUNDS",(P354+Q354)*(1+Scenario!$B$12/12)-R354),"INSUFFICIENT FUNDS")))</f>
        <v/>
      </c>
      <c r="T354" s="6" t="str">
        <f>IF(O354&gt;Scenario!$B$11,"",IF(O$2&lt;&gt;"Ready",O$2,IF(ISNUMBER(S354),T353+R354,"INSUFFICIENT FUNDS")))</f>
        <v/>
      </c>
      <c r="U354" t="str">
        <f>IF(O354&gt;Scenario!$B$11,"",IF(O$2&lt;&gt;"Ready",O$2,IF(ISNUMBER(S354),"OK","INSUFFICIENT FUNDS")))</f>
        <v/>
      </c>
      <c r="V354">
        <v>350</v>
      </c>
      <c r="W354" s="6" t="str">
        <f>IF(V354&gt;Scenario!$B$11,"",IF(V$2&lt;&gt;"Ready",V$2,IF(AB353="OK",Z353,"INSUFFICIENT FUNDS")))</f>
        <v/>
      </c>
      <c r="X354" s="6" t="str">
        <f>IF(V354&gt;Scenario!$B$11,"",IF(V$2&lt;&gt;"Ready",V$2,IF(ISNUMBER(W354),IF(AND(V354&gt;=Scenario!$B$10,MOD(V354-Scenario!$B$10,Scenario!$B$18)=0),Scenario!$B$8,0),"INSUFFICIENT FUNDS")))</f>
        <v/>
      </c>
      <c r="Y354" s="6" t="str">
        <f>IF(V354&gt;Scenario!$B$11,"",IF(V$2&lt;&gt;"Ready",V$2,IF(ISNUMBER(W354),(W354+X354)*(N('Option A'!$E$14)+N('Option A'!$E$15)+IF(Scenario!$B$13="Gross",N('Option A'!$E$16),0))/12+((N('Option A'!$E$12)+N('Option A'!$E$13))/12+IF(AND(V354&gt;=Scenario!$B$10,MOD(V354-Scenario!$B$10,Scenario!$B$18)=0),0*0+0,0)+IF(V354=1,0*0+0,0)+IF(V354=Scenario!$B$11,0,0)),"INSUFFICIENT FUNDS")))</f>
        <v/>
      </c>
      <c r="Z354" s="6" t="str">
        <f>IF(V354&gt;Scenario!$B$11,"",IF(V$2&lt;&gt;"Ready",V$2,IF(ISNUMBER(W354),IF((W354+X354)*(1+Scenario!$B$12/12)-Y354&lt;0,"INSUFFICIENT FUNDS",(W354+X354)*(1+Scenario!$B$12/12)-Y354),"INSUFFICIENT FUNDS")))</f>
        <v/>
      </c>
      <c r="AA354" s="6" t="str">
        <f>IF(V354&gt;Scenario!$B$11,"",IF(V$2&lt;&gt;"Ready",V$2,IF(ISNUMBER(Z354),AA353+Y354,"INSUFFICIENT FUNDS")))</f>
        <v/>
      </c>
      <c r="AB354" t="str">
        <f>IF(V354&gt;Scenario!$B$11,"",IF(V$2&lt;&gt;"Ready",V$2,IF(ISNUMBER(Z354),"OK","INSUFFICIENT FUNDS")))</f>
        <v/>
      </c>
      <c r="AC354">
        <v>350</v>
      </c>
      <c r="AD354" s="6" t="str">
        <f>IF(AC354&gt;Scenario!$B$11,"",IF(AC$2&lt;&gt;"Ready",AC$2,IF(AI353="OK",AG353,"INSUFFICIENT FUNDS")))</f>
        <v/>
      </c>
      <c r="AE354" s="6" t="str">
        <f>IF(AC354&gt;Scenario!$B$11,"",IF(AC$2&lt;&gt;"Ready",AC$2,IF(ISNUMBER(AD354),IF(AND(AC354&gt;=Scenario!$B$10,MOD(AC354-Scenario!$B$10,Scenario!$B$18)=0),Scenario!$B$8,0),"INSUFFICIENT FUNDS")))</f>
        <v/>
      </c>
      <c r="AF354" s="6" t="str">
        <f>IF(AC354&gt;Scenario!$B$11,"",IF(AC$2&lt;&gt;"Ready",AC$2,IF(ISNUMBER(AD354),(AD354+AE354)*(N('Option A'!$E$14)+N('Option A'!$E$15)+IF(Scenario!$B$13="Gross",0,0))/12+((N('Option A'!$E$12)+N('Option A'!$E$13))/12+IF(AND(AC354&gt;=Scenario!$B$10,MOD(AC354-Scenario!$B$10,Scenario!$B$18)=0),N('Option A'!$E$17)*N('Option A'!$E$18)+N('Option A'!$E$20),0)+IF(AC354=1,N('Option A'!$E$17)*N('Option A'!$E$19)+N('Option A'!$E$21),0)+IF(AC354=Scenario!$B$11,N('Option A'!$E$22),0)),"INSUFFICIENT FUNDS")))</f>
        <v/>
      </c>
      <c r="AG354" s="6" t="str">
        <f>IF(AC354&gt;Scenario!$B$11,"",IF(AC$2&lt;&gt;"Ready",AC$2,IF(ISNUMBER(AD354),IF((AD354+AE354)*(1+Scenario!$B$12/12)-AF354&lt;0,"INSUFFICIENT FUNDS",(AD354+AE354)*(1+Scenario!$B$12/12)-AF354),"INSUFFICIENT FUNDS")))</f>
        <v/>
      </c>
      <c r="AH354" s="6" t="str">
        <f>IF(AC354&gt;Scenario!$B$11,"",IF(AC$2&lt;&gt;"Ready",AC$2,IF(ISNUMBER(AG354),AH353+AF354,"INSUFFICIENT FUNDS")))</f>
        <v/>
      </c>
      <c r="AI354" t="str">
        <f>IF(AC354&gt;Scenario!$B$11,"",IF(AC$2&lt;&gt;"Ready",AC$2,IF(ISNUMBER(AG354),"OK","INSUFFICIENT FUNDS")))</f>
        <v/>
      </c>
      <c r="AJ354">
        <v>350</v>
      </c>
      <c r="AK354" s="6" t="str">
        <f>IF(AJ354&gt;Scenario!$B$11,"",IF(AJ$2&lt;&gt;"Ready",AJ$2,IF(AP353="OK",AN353,"INSUFFICIENT FUNDS")))</f>
        <v/>
      </c>
      <c r="AL354" s="6" t="str">
        <f>IF(AJ354&gt;Scenario!$B$11,"",IF(AJ$2&lt;&gt;"Ready",AJ$2,IF(ISNUMBER(AK354),IF(AND(AJ354&gt;=Scenario!$B$10,MOD(AJ354-Scenario!$B$10,Scenario!$B$18)=0),Scenario!$B$8,0),"INSUFFICIENT FUNDS")))</f>
        <v/>
      </c>
      <c r="AM354" s="6" t="str">
        <f>IF(AJ354&gt;Scenario!$B$11,"",IF(AJ$2&lt;&gt;"Ready",AJ$2,IF(ISNUMBER(AK354),(AK354+AL354)*(0+0+IF(Scenario!$B$13="Gross",0,0))/12+((0+0)/12+IF(AND(AJ354&gt;=Scenario!$B$10,MOD(AJ354-Scenario!$B$10,Scenario!$B$18)=0),0*0+0,0)+IF(AJ354=1,0*0+0,0)+IF(AJ354=Scenario!$B$11,0,0)),"INSUFFICIENT FUNDS")))</f>
        <v/>
      </c>
      <c r="AN354" s="6" t="str">
        <f>IF(AJ354&gt;Scenario!$B$11,"",IF(AJ$2&lt;&gt;"Ready",AJ$2,IF(ISNUMBER(AK354),IF((AK354+AL354)*(1+Scenario!$B$12/12)-AM354&lt;0,"INSUFFICIENT FUNDS",(AK354+AL354)*(1+Scenario!$B$12/12)-AM354),"INSUFFICIENT FUNDS")))</f>
        <v/>
      </c>
      <c r="AO354" s="6" t="str">
        <f>IF(AJ354&gt;Scenario!$B$11,"",IF(AJ$2&lt;&gt;"Ready",AJ$2,IF(ISNUMBER(AN354),AO353+AM354,"INSUFFICIENT FUNDS")))</f>
        <v/>
      </c>
      <c r="AP354" t="str">
        <f>IF(AJ354&gt;Scenario!$B$11,"",IF(AJ$2&lt;&gt;"Ready",AJ$2,IF(ISNUMBER(AN354),"OK","INSUFFICIENT FUNDS")))</f>
        <v/>
      </c>
    </row>
    <row r="355" spans="1:42" ht="32.1" customHeight="1" x14ac:dyDescent="0.2">
      <c r="A355">
        <v>351</v>
      </c>
      <c r="B355" s="6" t="str">
        <f>IF(A355&gt;Scenario!$B$11,"",IF(A$2&lt;&gt;"Ready",A$2,IF(G354="OK",E354,"INSUFFICIENT FUNDS")))</f>
        <v/>
      </c>
      <c r="C355" s="6" t="str">
        <f>IF(A355&gt;Scenario!$B$11,"",IF(A$2&lt;&gt;"Ready",A$2,IF(ISNUMBER(B355),IF(AND(A355&gt;=Scenario!$B$10,MOD(A355-Scenario!$B$10,Scenario!$B$18)=0),Scenario!$B$8,0),"INSUFFICIENT FUNDS")))</f>
        <v/>
      </c>
      <c r="D355" s="6" t="str">
        <f>IF(A355&gt;Scenario!$B$11,"",IF(A$2&lt;&gt;"Ready",A$2,IF(ISNUMBER(B355),(B355+C355)*(N('Option A'!$E$14)+N('Option A'!$E$15)+IF(Scenario!$B$13="Gross",N('Option A'!$E$16),0))/12+((N('Option A'!$E$12)+N('Option A'!$E$13))/12+IF(AND(A355&gt;=Scenario!$B$10,MOD(A355-Scenario!$B$10,Scenario!$B$18)=0),N('Option A'!$E$17)*N('Option A'!$E$18)+N('Option A'!$E$20),0)+IF(A355=1,N('Option A'!$E$17)*N('Option A'!$E$19)+N('Option A'!$E$21),0)+IF(A355=Scenario!$B$11,N('Option A'!$E$22),0)),"INSUFFICIENT FUNDS")))</f>
        <v/>
      </c>
      <c r="E355" s="6" t="str">
        <f>IF(A355&gt;Scenario!$B$11,"",IF(A$2&lt;&gt;"Ready",A$2,IF(ISNUMBER(B355),IF((B355+C355)*(1+Scenario!$B$12/12)-D355&lt;0,"INSUFFICIENT FUNDS",(B355+C355)*(1+Scenario!$B$12/12)-D355),"INSUFFICIENT FUNDS")))</f>
        <v/>
      </c>
      <c r="F355" s="6" t="str">
        <f>IF(A355&gt;Scenario!$B$11,"",IF(A$2&lt;&gt;"Ready",A$2,IF(ISNUMBER(E355),F354+D355,"INSUFFICIENT FUNDS")))</f>
        <v/>
      </c>
      <c r="G355" t="str">
        <f>IF(A355&gt;Scenario!$B$11,"",IF(A$2&lt;&gt;"Ready",A$2,IF(ISNUMBER(E355),"OK","INSUFFICIENT FUNDS")))</f>
        <v/>
      </c>
      <c r="H355">
        <v>351</v>
      </c>
      <c r="I355" s="6" t="str">
        <f>IF(H355&gt;Scenario!$B$11,"",IF(H$2&lt;&gt;"Ready",H$2,IF(N354="OK",L354,"INSUFFICIENT FUNDS")))</f>
        <v/>
      </c>
      <c r="J355" s="6" t="str">
        <f>IF(H355&gt;Scenario!$B$11,"",IF(H$2&lt;&gt;"Ready",H$2,IF(ISNUMBER(I355),IF(AND(H355&gt;=Scenario!$B$10,MOD(H355-Scenario!$B$10,Scenario!$B$18)=0),Scenario!$B$8,0),"INSUFFICIENT FUNDS")))</f>
        <v/>
      </c>
      <c r="K355" s="6" t="str">
        <f>IF(H355&gt;Scenario!$B$11,"",IF(H$2&lt;&gt;"Ready",H$2,IF(ISNUMBER(I355),(I355+J355)*(N('Option A'!$E$14)+N('Option A'!$E$15)+IF(Scenario!$B$13="Gross",N('Option A'!$E$16),0))/12+((0+0)/12+IF(AND(H355&gt;=Scenario!$B$10,MOD(H355-Scenario!$B$10,Scenario!$B$18)=0),N('Option A'!$E$17)*N('Option A'!$E$18)+N('Option A'!$E$20),0)+IF(H355=1,N('Option A'!$E$17)*N('Option A'!$E$19)+N('Option A'!$E$21),0)+IF(H355=Scenario!$B$11,N('Option A'!$E$22),0)),"INSUFFICIENT FUNDS")))</f>
        <v/>
      </c>
      <c r="L355" s="6" t="str">
        <f>IF(H355&gt;Scenario!$B$11,"",IF(H$2&lt;&gt;"Ready",H$2,IF(ISNUMBER(I355),IF((I355+J355)*(1+Scenario!$B$12/12)-K355&lt;0,"INSUFFICIENT FUNDS",(I355+J355)*(1+Scenario!$B$12/12)-K355),"INSUFFICIENT FUNDS")))</f>
        <v/>
      </c>
      <c r="M355" s="6" t="str">
        <f>IF(H355&gt;Scenario!$B$11,"",IF(H$2&lt;&gt;"Ready",H$2,IF(ISNUMBER(L355),M354+K355,"INSUFFICIENT FUNDS")))</f>
        <v/>
      </c>
      <c r="N355" t="str">
        <f>IF(H355&gt;Scenario!$B$11,"",IF(H$2&lt;&gt;"Ready",H$2,IF(ISNUMBER(L355),"OK","INSUFFICIENT FUNDS")))</f>
        <v/>
      </c>
      <c r="O355">
        <v>351</v>
      </c>
      <c r="P355" s="6" t="str">
        <f>IF(O355&gt;Scenario!$B$11,"",IF(O$2&lt;&gt;"Ready",O$2,IF(U354="OK",S354,"INSUFFICIENT FUNDS")))</f>
        <v/>
      </c>
      <c r="Q355" s="6" t="str">
        <f>IF(O355&gt;Scenario!$B$11,"",IF(O$2&lt;&gt;"Ready",O$2,IF(ISNUMBER(P355),IF(AND(O355&gt;=Scenario!$B$10,MOD(O355-Scenario!$B$10,Scenario!$B$18)=0),Scenario!$B$8,0),"INSUFFICIENT FUNDS")))</f>
        <v/>
      </c>
      <c r="R355" s="6" t="str">
        <f>IF(O355&gt;Scenario!$B$11,"",IF(O$2&lt;&gt;"Ready",O$2,IF(ISNUMBER(P355),(P355+Q355)*(0+N('Option A'!$E$15)+IF(Scenario!$B$13="Gross",N('Option A'!$E$16),0))/12+((N('Option A'!$E$12)+N('Option A'!$E$13))/12+IF(AND(O355&gt;=Scenario!$B$10,MOD(O355-Scenario!$B$10,Scenario!$B$18)=0),N('Option A'!$E$17)*N('Option A'!$E$18)+N('Option A'!$E$20),0)+IF(O355=1,N('Option A'!$E$17)*N('Option A'!$E$19)+N('Option A'!$E$21),0)+IF(O355=Scenario!$B$11,N('Option A'!$E$22),0)),"INSUFFICIENT FUNDS")))</f>
        <v/>
      </c>
      <c r="S355" s="6" t="str">
        <f>IF(O355&gt;Scenario!$B$11,"",IF(O$2&lt;&gt;"Ready",O$2,IF(ISNUMBER(P355),IF((P355+Q355)*(1+Scenario!$B$12/12)-R355&lt;0,"INSUFFICIENT FUNDS",(P355+Q355)*(1+Scenario!$B$12/12)-R355),"INSUFFICIENT FUNDS")))</f>
        <v/>
      </c>
      <c r="T355" s="6" t="str">
        <f>IF(O355&gt;Scenario!$B$11,"",IF(O$2&lt;&gt;"Ready",O$2,IF(ISNUMBER(S355),T354+R355,"INSUFFICIENT FUNDS")))</f>
        <v/>
      </c>
      <c r="U355" t="str">
        <f>IF(O355&gt;Scenario!$B$11,"",IF(O$2&lt;&gt;"Ready",O$2,IF(ISNUMBER(S355),"OK","INSUFFICIENT FUNDS")))</f>
        <v/>
      </c>
      <c r="V355">
        <v>351</v>
      </c>
      <c r="W355" s="6" t="str">
        <f>IF(V355&gt;Scenario!$B$11,"",IF(V$2&lt;&gt;"Ready",V$2,IF(AB354="OK",Z354,"INSUFFICIENT FUNDS")))</f>
        <v/>
      </c>
      <c r="X355" s="6" t="str">
        <f>IF(V355&gt;Scenario!$B$11,"",IF(V$2&lt;&gt;"Ready",V$2,IF(ISNUMBER(W355),IF(AND(V355&gt;=Scenario!$B$10,MOD(V355-Scenario!$B$10,Scenario!$B$18)=0),Scenario!$B$8,0),"INSUFFICIENT FUNDS")))</f>
        <v/>
      </c>
      <c r="Y355" s="6" t="str">
        <f>IF(V355&gt;Scenario!$B$11,"",IF(V$2&lt;&gt;"Ready",V$2,IF(ISNUMBER(W355),(W355+X355)*(N('Option A'!$E$14)+N('Option A'!$E$15)+IF(Scenario!$B$13="Gross",N('Option A'!$E$16),0))/12+((N('Option A'!$E$12)+N('Option A'!$E$13))/12+IF(AND(V355&gt;=Scenario!$B$10,MOD(V355-Scenario!$B$10,Scenario!$B$18)=0),0*0+0,0)+IF(V355=1,0*0+0,0)+IF(V355=Scenario!$B$11,0,0)),"INSUFFICIENT FUNDS")))</f>
        <v/>
      </c>
      <c r="Z355" s="6" t="str">
        <f>IF(V355&gt;Scenario!$B$11,"",IF(V$2&lt;&gt;"Ready",V$2,IF(ISNUMBER(W355),IF((W355+X355)*(1+Scenario!$B$12/12)-Y355&lt;0,"INSUFFICIENT FUNDS",(W355+X355)*(1+Scenario!$B$12/12)-Y355),"INSUFFICIENT FUNDS")))</f>
        <v/>
      </c>
      <c r="AA355" s="6" t="str">
        <f>IF(V355&gt;Scenario!$B$11,"",IF(V$2&lt;&gt;"Ready",V$2,IF(ISNUMBER(Z355),AA354+Y355,"INSUFFICIENT FUNDS")))</f>
        <v/>
      </c>
      <c r="AB355" t="str">
        <f>IF(V355&gt;Scenario!$B$11,"",IF(V$2&lt;&gt;"Ready",V$2,IF(ISNUMBER(Z355),"OK","INSUFFICIENT FUNDS")))</f>
        <v/>
      </c>
      <c r="AC355">
        <v>351</v>
      </c>
      <c r="AD355" s="6" t="str">
        <f>IF(AC355&gt;Scenario!$B$11,"",IF(AC$2&lt;&gt;"Ready",AC$2,IF(AI354="OK",AG354,"INSUFFICIENT FUNDS")))</f>
        <v/>
      </c>
      <c r="AE355" s="6" t="str">
        <f>IF(AC355&gt;Scenario!$B$11,"",IF(AC$2&lt;&gt;"Ready",AC$2,IF(ISNUMBER(AD355),IF(AND(AC355&gt;=Scenario!$B$10,MOD(AC355-Scenario!$B$10,Scenario!$B$18)=0),Scenario!$B$8,0),"INSUFFICIENT FUNDS")))</f>
        <v/>
      </c>
      <c r="AF355" s="6" t="str">
        <f>IF(AC355&gt;Scenario!$B$11,"",IF(AC$2&lt;&gt;"Ready",AC$2,IF(ISNUMBER(AD355),(AD355+AE355)*(N('Option A'!$E$14)+N('Option A'!$E$15)+IF(Scenario!$B$13="Gross",0,0))/12+((N('Option A'!$E$12)+N('Option A'!$E$13))/12+IF(AND(AC355&gt;=Scenario!$B$10,MOD(AC355-Scenario!$B$10,Scenario!$B$18)=0),N('Option A'!$E$17)*N('Option A'!$E$18)+N('Option A'!$E$20),0)+IF(AC355=1,N('Option A'!$E$17)*N('Option A'!$E$19)+N('Option A'!$E$21),0)+IF(AC355=Scenario!$B$11,N('Option A'!$E$22),0)),"INSUFFICIENT FUNDS")))</f>
        <v/>
      </c>
      <c r="AG355" s="6" t="str">
        <f>IF(AC355&gt;Scenario!$B$11,"",IF(AC$2&lt;&gt;"Ready",AC$2,IF(ISNUMBER(AD355),IF((AD355+AE355)*(1+Scenario!$B$12/12)-AF355&lt;0,"INSUFFICIENT FUNDS",(AD355+AE355)*(1+Scenario!$B$12/12)-AF355),"INSUFFICIENT FUNDS")))</f>
        <v/>
      </c>
      <c r="AH355" s="6" t="str">
        <f>IF(AC355&gt;Scenario!$B$11,"",IF(AC$2&lt;&gt;"Ready",AC$2,IF(ISNUMBER(AG355),AH354+AF355,"INSUFFICIENT FUNDS")))</f>
        <v/>
      </c>
      <c r="AI355" t="str">
        <f>IF(AC355&gt;Scenario!$B$11,"",IF(AC$2&lt;&gt;"Ready",AC$2,IF(ISNUMBER(AG355),"OK","INSUFFICIENT FUNDS")))</f>
        <v/>
      </c>
      <c r="AJ355">
        <v>351</v>
      </c>
      <c r="AK355" s="6" t="str">
        <f>IF(AJ355&gt;Scenario!$B$11,"",IF(AJ$2&lt;&gt;"Ready",AJ$2,IF(AP354="OK",AN354,"INSUFFICIENT FUNDS")))</f>
        <v/>
      </c>
      <c r="AL355" s="6" t="str">
        <f>IF(AJ355&gt;Scenario!$B$11,"",IF(AJ$2&lt;&gt;"Ready",AJ$2,IF(ISNUMBER(AK355),IF(AND(AJ355&gt;=Scenario!$B$10,MOD(AJ355-Scenario!$B$10,Scenario!$B$18)=0),Scenario!$B$8,0),"INSUFFICIENT FUNDS")))</f>
        <v/>
      </c>
      <c r="AM355" s="6" t="str">
        <f>IF(AJ355&gt;Scenario!$B$11,"",IF(AJ$2&lt;&gt;"Ready",AJ$2,IF(ISNUMBER(AK355),(AK355+AL355)*(0+0+IF(Scenario!$B$13="Gross",0,0))/12+((0+0)/12+IF(AND(AJ355&gt;=Scenario!$B$10,MOD(AJ355-Scenario!$B$10,Scenario!$B$18)=0),0*0+0,0)+IF(AJ355=1,0*0+0,0)+IF(AJ355=Scenario!$B$11,0,0)),"INSUFFICIENT FUNDS")))</f>
        <v/>
      </c>
      <c r="AN355" s="6" t="str">
        <f>IF(AJ355&gt;Scenario!$B$11,"",IF(AJ$2&lt;&gt;"Ready",AJ$2,IF(ISNUMBER(AK355),IF((AK355+AL355)*(1+Scenario!$B$12/12)-AM355&lt;0,"INSUFFICIENT FUNDS",(AK355+AL355)*(1+Scenario!$B$12/12)-AM355),"INSUFFICIENT FUNDS")))</f>
        <v/>
      </c>
      <c r="AO355" s="6" t="str">
        <f>IF(AJ355&gt;Scenario!$B$11,"",IF(AJ$2&lt;&gt;"Ready",AJ$2,IF(ISNUMBER(AN355),AO354+AM355,"INSUFFICIENT FUNDS")))</f>
        <v/>
      </c>
      <c r="AP355" t="str">
        <f>IF(AJ355&gt;Scenario!$B$11,"",IF(AJ$2&lt;&gt;"Ready",AJ$2,IF(ISNUMBER(AN355),"OK","INSUFFICIENT FUNDS")))</f>
        <v/>
      </c>
    </row>
    <row r="356" spans="1:42" ht="32.1" customHeight="1" x14ac:dyDescent="0.2">
      <c r="A356">
        <v>352</v>
      </c>
      <c r="B356" s="6" t="str">
        <f>IF(A356&gt;Scenario!$B$11,"",IF(A$2&lt;&gt;"Ready",A$2,IF(G355="OK",E355,"INSUFFICIENT FUNDS")))</f>
        <v/>
      </c>
      <c r="C356" s="6" t="str">
        <f>IF(A356&gt;Scenario!$B$11,"",IF(A$2&lt;&gt;"Ready",A$2,IF(ISNUMBER(B356),IF(AND(A356&gt;=Scenario!$B$10,MOD(A356-Scenario!$B$10,Scenario!$B$18)=0),Scenario!$B$8,0),"INSUFFICIENT FUNDS")))</f>
        <v/>
      </c>
      <c r="D356" s="6" t="str">
        <f>IF(A356&gt;Scenario!$B$11,"",IF(A$2&lt;&gt;"Ready",A$2,IF(ISNUMBER(B356),(B356+C356)*(N('Option A'!$E$14)+N('Option A'!$E$15)+IF(Scenario!$B$13="Gross",N('Option A'!$E$16),0))/12+((N('Option A'!$E$12)+N('Option A'!$E$13))/12+IF(AND(A356&gt;=Scenario!$B$10,MOD(A356-Scenario!$B$10,Scenario!$B$18)=0),N('Option A'!$E$17)*N('Option A'!$E$18)+N('Option A'!$E$20),0)+IF(A356=1,N('Option A'!$E$17)*N('Option A'!$E$19)+N('Option A'!$E$21),0)+IF(A356=Scenario!$B$11,N('Option A'!$E$22),0)),"INSUFFICIENT FUNDS")))</f>
        <v/>
      </c>
      <c r="E356" s="6" t="str">
        <f>IF(A356&gt;Scenario!$B$11,"",IF(A$2&lt;&gt;"Ready",A$2,IF(ISNUMBER(B356),IF((B356+C356)*(1+Scenario!$B$12/12)-D356&lt;0,"INSUFFICIENT FUNDS",(B356+C356)*(1+Scenario!$B$12/12)-D356),"INSUFFICIENT FUNDS")))</f>
        <v/>
      </c>
      <c r="F356" s="6" t="str">
        <f>IF(A356&gt;Scenario!$B$11,"",IF(A$2&lt;&gt;"Ready",A$2,IF(ISNUMBER(E356),F355+D356,"INSUFFICIENT FUNDS")))</f>
        <v/>
      </c>
      <c r="G356" t="str">
        <f>IF(A356&gt;Scenario!$B$11,"",IF(A$2&lt;&gt;"Ready",A$2,IF(ISNUMBER(E356),"OK","INSUFFICIENT FUNDS")))</f>
        <v/>
      </c>
      <c r="H356">
        <v>352</v>
      </c>
      <c r="I356" s="6" t="str">
        <f>IF(H356&gt;Scenario!$B$11,"",IF(H$2&lt;&gt;"Ready",H$2,IF(N355="OK",L355,"INSUFFICIENT FUNDS")))</f>
        <v/>
      </c>
      <c r="J356" s="6" t="str">
        <f>IF(H356&gt;Scenario!$B$11,"",IF(H$2&lt;&gt;"Ready",H$2,IF(ISNUMBER(I356),IF(AND(H356&gt;=Scenario!$B$10,MOD(H356-Scenario!$B$10,Scenario!$B$18)=0),Scenario!$B$8,0),"INSUFFICIENT FUNDS")))</f>
        <v/>
      </c>
      <c r="K356" s="6" t="str">
        <f>IF(H356&gt;Scenario!$B$11,"",IF(H$2&lt;&gt;"Ready",H$2,IF(ISNUMBER(I356),(I356+J356)*(N('Option A'!$E$14)+N('Option A'!$E$15)+IF(Scenario!$B$13="Gross",N('Option A'!$E$16),0))/12+((0+0)/12+IF(AND(H356&gt;=Scenario!$B$10,MOD(H356-Scenario!$B$10,Scenario!$B$18)=0),N('Option A'!$E$17)*N('Option A'!$E$18)+N('Option A'!$E$20),0)+IF(H356=1,N('Option A'!$E$17)*N('Option A'!$E$19)+N('Option A'!$E$21),0)+IF(H356=Scenario!$B$11,N('Option A'!$E$22),0)),"INSUFFICIENT FUNDS")))</f>
        <v/>
      </c>
      <c r="L356" s="6" t="str">
        <f>IF(H356&gt;Scenario!$B$11,"",IF(H$2&lt;&gt;"Ready",H$2,IF(ISNUMBER(I356),IF((I356+J356)*(1+Scenario!$B$12/12)-K356&lt;0,"INSUFFICIENT FUNDS",(I356+J356)*(1+Scenario!$B$12/12)-K356),"INSUFFICIENT FUNDS")))</f>
        <v/>
      </c>
      <c r="M356" s="6" t="str">
        <f>IF(H356&gt;Scenario!$B$11,"",IF(H$2&lt;&gt;"Ready",H$2,IF(ISNUMBER(L356),M355+K356,"INSUFFICIENT FUNDS")))</f>
        <v/>
      </c>
      <c r="N356" t="str">
        <f>IF(H356&gt;Scenario!$B$11,"",IF(H$2&lt;&gt;"Ready",H$2,IF(ISNUMBER(L356),"OK","INSUFFICIENT FUNDS")))</f>
        <v/>
      </c>
      <c r="O356">
        <v>352</v>
      </c>
      <c r="P356" s="6" t="str">
        <f>IF(O356&gt;Scenario!$B$11,"",IF(O$2&lt;&gt;"Ready",O$2,IF(U355="OK",S355,"INSUFFICIENT FUNDS")))</f>
        <v/>
      </c>
      <c r="Q356" s="6" t="str">
        <f>IF(O356&gt;Scenario!$B$11,"",IF(O$2&lt;&gt;"Ready",O$2,IF(ISNUMBER(P356),IF(AND(O356&gt;=Scenario!$B$10,MOD(O356-Scenario!$B$10,Scenario!$B$18)=0),Scenario!$B$8,0),"INSUFFICIENT FUNDS")))</f>
        <v/>
      </c>
      <c r="R356" s="6" t="str">
        <f>IF(O356&gt;Scenario!$B$11,"",IF(O$2&lt;&gt;"Ready",O$2,IF(ISNUMBER(P356),(P356+Q356)*(0+N('Option A'!$E$15)+IF(Scenario!$B$13="Gross",N('Option A'!$E$16),0))/12+((N('Option A'!$E$12)+N('Option A'!$E$13))/12+IF(AND(O356&gt;=Scenario!$B$10,MOD(O356-Scenario!$B$10,Scenario!$B$18)=0),N('Option A'!$E$17)*N('Option A'!$E$18)+N('Option A'!$E$20),0)+IF(O356=1,N('Option A'!$E$17)*N('Option A'!$E$19)+N('Option A'!$E$21),0)+IF(O356=Scenario!$B$11,N('Option A'!$E$22),0)),"INSUFFICIENT FUNDS")))</f>
        <v/>
      </c>
      <c r="S356" s="6" t="str">
        <f>IF(O356&gt;Scenario!$B$11,"",IF(O$2&lt;&gt;"Ready",O$2,IF(ISNUMBER(P356),IF((P356+Q356)*(1+Scenario!$B$12/12)-R356&lt;0,"INSUFFICIENT FUNDS",(P356+Q356)*(1+Scenario!$B$12/12)-R356),"INSUFFICIENT FUNDS")))</f>
        <v/>
      </c>
      <c r="T356" s="6" t="str">
        <f>IF(O356&gt;Scenario!$B$11,"",IF(O$2&lt;&gt;"Ready",O$2,IF(ISNUMBER(S356),T355+R356,"INSUFFICIENT FUNDS")))</f>
        <v/>
      </c>
      <c r="U356" t="str">
        <f>IF(O356&gt;Scenario!$B$11,"",IF(O$2&lt;&gt;"Ready",O$2,IF(ISNUMBER(S356),"OK","INSUFFICIENT FUNDS")))</f>
        <v/>
      </c>
      <c r="V356">
        <v>352</v>
      </c>
      <c r="W356" s="6" t="str">
        <f>IF(V356&gt;Scenario!$B$11,"",IF(V$2&lt;&gt;"Ready",V$2,IF(AB355="OK",Z355,"INSUFFICIENT FUNDS")))</f>
        <v/>
      </c>
      <c r="X356" s="6" t="str">
        <f>IF(V356&gt;Scenario!$B$11,"",IF(V$2&lt;&gt;"Ready",V$2,IF(ISNUMBER(W356),IF(AND(V356&gt;=Scenario!$B$10,MOD(V356-Scenario!$B$10,Scenario!$B$18)=0),Scenario!$B$8,0),"INSUFFICIENT FUNDS")))</f>
        <v/>
      </c>
      <c r="Y356" s="6" t="str">
        <f>IF(V356&gt;Scenario!$B$11,"",IF(V$2&lt;&gt;"Ready",V$2,IF(ISNUMBER(W356),(W356+X356)*(N('Option A'!$E$14)+N('Option A'!$E$15)+IF(Scenario!$B$13="Gross",N('Option A'!$E$16),0))/12+((N('Option A'!$E$12)+N('Option A'!$E$13))/12+IF(AND(V356&gt;=Scenario!$B$10,MOD(V356-Scenario!$B$10,Scenario!$B$18)=0),0*0+0,0)+IF(V356=1,0*0+0,0)+IF(V356=Scenario!$B$11,0,0)),"INSUFFICIENT FUNDS")))</f>
        <v/>
      </c>
      <c r="Z356" s="6" t="str">
        <f>IF(V356&gt;Scenario!$B$11,"",IF(V$2&lt;&gt;"Ready",V$2,IF(ISNUMBER(W356),IF((W356+X356)*(1+Scenario!$B$12/12)-Y356&lt;0,"INSUFFICIENT FUNDS",(W356+X356)*(1+Scenario!$B$12/12)-Y356),"INSUFFICIENT FUNDS")))</f>
        <v/>
      </c>
      <c r="AA356" s="6" t="str">
        <f>IF(V356&gt;Scenario!$B$11,"",IF(V$2&lt;&gt;"Ready",V$2,IF(ISNUMBER(Z356),AA355+Y356,"INSUFFICIENT FUNDS")))</f>
        <v/>
      </c>
      <c r="AB356" t="str">
        <f>IF(V356&gt;Scenario!$B$11,"",IF(V$2&lt;&gt;"Ready",V$2,IF(ISNUMBER(Z356),"OK","INSUFFICIENT FUNDS")))</f>
        <v/>
      </c>
      <c r="AC356">
        <v>352</v>
      </c>
      <c r="AD356" s="6" t="str">
        <f>IF(AC356&gt;Scenario!$B$11,"",IF(AC$2&lt;&gt;"Ready",AC$2,IF(AI355="OK",AG355,"INSUFFICIENT FUNDS")))</f>
        <v/>
      </c>
      <c r="AE356" s="6" t="str">
        <f>IF(AC356&gt;Scenario!$B$11,"",IF(AC$2&lt;&gt;"Ready",AC$2,IF(ISNUMBER(AD356),IF(AND(AC356&gt;=Scenario!$B$10,MOD(AC356-Scenario!$B$10,Scenario!$B$18)=0),Scenario!$B$8,0),"INSUFFICIENT FUNDS")))</f>
        <v/>
      </c>
      <c r="AF356" s="6" t="str">
        <f>IF(AC356&gt;Scenario!$B$11,"",IF(AC$2&lt;&gt;"Ready",AC$2,IF(ISNUMBER(AD356),(AD356+AE356)*(N('Option A'!$E$14)+N('Option A'!$E$15)+IF(Scenario!$B$13="Gross",0,0))/12+((N('Option A'!$E$12)+N('Option A'!$E$13))/12+IF(AND(AC356&gt;=Scenario!$B$10,MOD(AC356-Scenario!$B$10,Scenario!$B$18)=0),N('Option A'!$E$17)*N('Option A'!$E$18)+N('Option A'!$E$20),0)+IF(AC356=1,N('Option A'!$E$17)*N('Option A'!$E$19)+N('Option A'!$E$21),0)+IF(AC356=Scenario!$B$11,N('Option A'!$E$22),0)),"INSUFFICIENT FUNDS")))</f>
        <v/>
      </c>
      <c r="AG356" s="6" t="str">
        <f>IF(AC356&gt;Scenario!$B$11,"",IF(AC$2&lt;&gt;"Ready",AC$2,IF(ISNUMBER(AD356),IF((AD356+AE356)*(1+Scenario!$B$12/12)-AF356&lt;0,"INSUFFICIENT FUNDS",(AD356+AE356)*(1+Scenario!$B$12/12)-AF356),"INSUFFICIENT FUNDS")))</f>
        <v/>
      </c>
      <c r="AH356" s="6" t="str">
        <f>IF(AC356&gt;Scenario!$B$11,"",IF(AC$2&lt;&gt;"Ready",AC$2,IF(ISNUMBER(AG356),AH355+AF356,"INSUFFICIENT FUNDS")))</f>
        <v/>
      </c>
      <c r="AI356" t="str">
        <f>IF(AC356&gt;Scenario!$B$11,"",IF(AC$2&lt;&gt;"Ready",AC$2,IF(ISNUMBER(AG356),"OK","INSUFFICIENT FUNDS")))</f>
        <v/>
      </c>
      <c r="AJ356">
        <v>352</v>
      </c>
      <c r="AK356" s="6" t="str">
        <f>IF(AJ356&gt;Scenario!$B$11,"",IF(AJ$2&lt;&gt;"Ready",AJ$2,IF(AP355="OK",AN355,"INSUFFICIENT FUNDS")))</f>
        <v/>
      </c>
      <c r="AL356" s="6" t="str">
        <f>IF(AJ356&gt;Scenario!$B$11,"",IF(AJ$2&lt;&gt;"Ready",AJ$2,IF(ISNUMBER(AK356),IF(AND(AJ356&gt;=Scenario!$B$10,MOD(AJ356-Scenario!$B$10,Scenario!$B$18)=0),Scenario!$B$8,0),"INSUFFICIENT FUNDS")))</f>
        <v/>
      </c>
      <c r="AM356" s="6" t="str">
        <f>IF(AJ356&gt;Scenario!$B$11,"",IF(AJ$2&lt;&gt;"Ready",AJ$2,IF(ISNUMBER(AK356),(AK356+AL356)*(0+0+IF(Scenario!$B$13="Gross",0,0))/12+((0+0)/12+IF(AND(AJ356&gt;=Scenario!$B$10,MOD(AJ356-Scenario!$B$10,Scenario!$B$18)=0),0*0+0,0)+IF(AJ356=1,0*0+0,0)+IF(AJ356=Scenario!$B$11,0,0)),"INSUFFICIENT FUNDS")))</f>
        <v/>
      </c>
      <c r="AN356" s="6" t="str">
        <f>IF(AJ356&gt;Scenario!$B$11,"",IF(AJ$2&lt;&gt;"Ready",AJ$2,IF(ISNUMBER(AK356),IF((AK356+AL356)*(1+Scenario!$B$12/12)-AM356&lt;0,"INSUFFICIENT FUNDS",(AK356+AL356)*(1+Scenario!$B$12/12)-AM356),"INSUFFICIENT FUNDS")))</f>
        <v/>
      </c>
      <c r="AO356" s="6" t="str">
        <f>IF(AJ356&gt;Scenario!$B$11,"",IF(AJ$2&lt;&gt;"Ready",AJ$2,IF(ISNUMBER(AN356),AO355+AM356,"INSUFFICIENT FUNDS")))</f>
        <v/>
      </c>
      <c r="AP356" t="str">
        <f>IF(AJ356&gt;Scenario!$B$11,"",IF(AJ$2&lt;&gt;"Ready",AJ$2,IF(ISNUMBER(AN356),"OK","INSUFFICIENT FUNDS")))</f>
        <v/>
      </c>
    </row>
    <row r="357" spans="1:42" ht="32.1" customHeight="1" x14ac:dyDescent="0.2">
      <c r="A357">
        <v>353</v>
      </c>
      <c r="B357" s="6" t="str">
        <f>IF(A357&gt;Scenario!$B$11,"",IF(A$2&lt;&gt;"Ready",A$2,IF(G356="OK",E356,"INSUFFICIENT FUNDS")))</f>
        <v/>
      </c>
      <c r="C357" s="6" t="str">
        <f>IF(A357&gt;Scenario!$B$11,"",IF(A$2&lt;&gt;"Ready",A$2,IF(ISNUMBER(B357),IF(AND(A357&gt;=Scenario!$B$10,MOD(A357-Scenario!$B$10,Scenario!$B$18)=0),Scenario!$B$8,0),"INSUFFICIENT FUNDS")))</f>
        <v/>
      </c>
      <c r="D357" s="6" t="str">
        <f>IF(A357&gt;Scenario!$B$11,"",IF(A$2&lt;&gt;"Ready",A$2,IF(ISNUMBER(B357),(B357+C357)*(N('Option A'!$E$14)+N('Option A'!$E$15)+IF(Scenario!$B$13="Gross",N('Option A'!$E$16),0))/12+((N('Option A'!$E$12)+N('Option A'!$E$13))/12+IF(AND(A357&gt;=Scenario!$B$10,MOD(A357-Scenario!$B$10,Scenario!$B$18)=0),N('Option A'!$E$17)*N('Option A'!$E$18)+N('Option A'!$E$20),0)+IF(A357=1,N('Option A'!$E$17)*N('Option A'!$E$19)+N('Option A'!$E$21),0)+IF(A357=Scenario!$B$11,N('Option A'!$E$22),0)),"INSUFFICIENT FUNDS")))</f>
        <v/>
      </c>
      <c r="E357" s="6" t="str">
        <f>IF(A357&gt;Scenario!$B$11,"",IF(A$2&lt;&gt;"Ready",A$2,IF(ISNUMBER(B357),IF((B357+C357)*(1+Scenario!$B$12/12)-D357&lt;0,"INSUFFICIENT FUNDS",(B357+C357)*(1+Scenario!$B$12/12)-D357),"INSUFFICIENT FUNDS")))</f>
        <v/>
      </c>
      <c r="F357" s="6" t="str">
        <f>IF(A357&gt;Scenario!$B$11,"",IF(A$2&lt;&gt;"Ready",A$2,IF(ISNUMBER(E357),F356+D357,"INSUFFICIENT FUNDS")))</f>
        <v/>
      </c>
      <c r="G357" t="str">
        <f>IF(A357&gt;Scenario!$B$11,"",IF(A$2&lt;&gt;"Ready",A$2,IF(ISNUMBER(E357),"OK","INSUFFICIENT FUNDS")))</f>
        <v/>
      </c>
      <c r="H357">
        <v>353</v>
      </c>
      <c r="I357" s="6" t="str">
        <f>IF(H357&gt;Scenario!$B$11,"",IF(H$2&lt;&gt;"Ready",H$2,IF(N356="OK",L356,"INSUFFICIENT FUNDS")))</f>
        <v/>
      </c>
      <c r="J357" s="6" t="str">
        <f>IF(H357&gt;Scenario!$B$11,"",IF(H$2&lt;&gt;"Ready",H$2,IF(ISNUMBER(I357),IF(AND(H357&gt;=Scenario!$B$10,MOD(H357-Scenario!$B$10,Scenario!$B$18)=0),Scenario!$B$8,0),"INSUFFICIENT FUNDS")))</f>
        <v/>
      </c>
      <c r="K357" s="6" t="str">
        <f>IF(H357&gt;Scenario!$B$11,"",IF(H$2&lt;&gt;"Ready",H$2,IF(ISNUMBER(I357),(I357+J357)*(N('Option A'!$E$14)+N('Option A'!$E$15)+IF(Scenario!$B$13="Gross",N('Option A'!$E$16),0))/12+((0+0)/12+IF(AND(H357&gt;=Scenario!$B$10,MOD(H357-Scenario!$B$10,Scenario!$B$18)=0),N('Option A'!$E$17)*N('Option A'!$E$18)+N('Option A'!$E$20),0)+IF(H357=1,N('Option A'!$E$17)*N('Option A'!$E$19)+N('Option A'!$E$21),0)+IF(H357=Scenario!$B$11,N('Option A'!$E$22),0)),"INSUFFICIENT FUNDS")))</f>
        <v/>
      </c>
      <c r="L357" s="6" t="str">
        <f>IF(H357&gt;Scenario!$B$11,"",IF(H$2&lt;&gt;"Ready",H$2,IF(ISNUMBER(I357),IF((I357+J357)*(1+Scenario!$B$12/12)-K357&lt;0,"INSUFFICIENT FUNDS",(I357+J357)*(1+Scenario!$B$12/12)-K357),"INSUFFICIENT FUNDS")))</f>
        <v/>
      </c>
      <c r="M357" s="6" t="str">
        <f>IF(H357&gt;Scenario!$B$11,"",IF(H$2&lt;&gt;"Ready",H$2,IF(ISNUMBER(L357),M356+K357,"INSUFFICIENT FUNDS")))</f>
        <v/>
      </c>
      <c r="N357" t="str">
        <f>IF(H357&gt;Scenario!$B$11,"",IF(H$2&lt;&gt;"Ready",H$2,IF(ISNUMBER(L357),"OK","INSUFFICIENT FUNDS")))</f>
        <v/>
      </c>
      <c r="O357">
        <v>353</v>
      </c>
      <c r="P357" s="6" t="str">
        <f>IF(O357&gt;Scenario!$B$11,"",IF(O$2&lt;&gt;"Ready",O$2,IF(U356="OK",S356,"INSUFFICIENT FUNDS")))</f>
        <v/>
      </c>
      <c r="Q357" s="6" t="str">
        <f>IF(O357&gt;Scenario!$B$11,"",IF(O$2&lt;&gt;"Ready",O$2,IF(ISNUMBER(P357),IF(AND(O357&gt;=Scenario!$B$10,MOD(O357-Scenario!$B$10,Scenario!$B$18)=0),Scenario!$B$8,0),"INSUFFICIENT FUNDS")))</f>
        <v/>
      </c>
      <c r="R357" s="6" t="str">
        <f>IF(O357&gt;Scenario!$B$11,"",IF(O$2&lt;&gt;"Ready",O$2,IF(ISNUMBER(P357),(P357+Q357)*(0+N('Option A'!$E$15)+IF(Scenario!$B$13="Gross",N('Option A'!$E$16),0))/12+((N('Option A'!$E$12)+N('Option A'!$E$13))/12+IF(AND(O357&gt;=Scenario!$B$10,MOD(O357-Scenario!$B$10,Scenario!$B$18)=0),N('Option A'!$E$17)*N('Option A'!$E$18)+N('Option A'!$E$20),0)+IF(O357=1,N('Option A'!$E$17)*N('Option A'!$E$19)+N('Option A'!$E$21),0)+IF(O357=Scenario!$B$11,N('Option A'!$E$22),0)),"INSUFFICIENT FUNDS")))</f>
        <v/>
      </c>
      <c r="S357" s="6" t="str">
        <f>IF(O357&gt;Scenario!$B$11,"",IF(O$2&lt;&gt;"Ready",O$2,IF(ISNUMBER(P357),IF((P357+Q357)*(1+Scenario!$B$12/12)-R357&lt;0,"INSUFFICIENT FUNDS",(P357+Q357)*(1+Scenario!$B$12/12)-R357),"INSUFFICIENT FUNDS")))</f>
        <v/>
      </c>
      <c r="T357" s="6" t="str">
        <f>IF(O357&gt;Scenario!$B$11,"",IF(O$2&lt;&gt;"Ready",O$2,IF(ISNUMBER(S357),T356+R357,"INSUFFICIENT FUNDS")))</f>
        <v/>
      </c>
      <c r="U357" t="str">
        <f>IF(O357&gt;Scenario!$B$11,"",IF(O$2&lt;&gt;"Ready",O$2,IF(ISNUMBER(S357),"OK","INSUFFICIENT FUNDS")))</f>
        <v/>
      </c>
      <c r="V357">
        <v>353</v>
      </c>
      <c r="W357" s="6" t="str">
        <f>IF(V357&gt;Scenario!$B$11,"",IF(V$2&lt;&gt;"Ready",V$2,IF(AB356="OK",Z356,"INSUFFICIENT FUNDS")))</f>
        <v/>
      </c>
      <c r="X357" s="6" t="str">
        <f>IF(V357&gt;Scenario!$B$11,"",IF(V$2&lt;&gt;"Ready",V$2,IF(ISNUMBER(W357),IF(AND(V357&gt;=Scenario!$B$10,MOD(V357-Scenario!$B$10,Scenario!$B$18)=0),Scenario!$B$8,0),"INSUFFICIENT FUNDS")))</f>
        <v/>
      </c>
      <c r="Y357" s="6" t="str">
        <f>IF(V357&gt;Scenario!$B$11,"",IF(V$2&lt;&gt;"Ready",V$2,IF(ISNUMBER(W357),(W357+X357)*(N('Option A'!$E$14)+N('Option A'!$E$15)+IF(Scenario!$B$13="Gross",N('Option A'!$E$16),0))/12+((N('Option A'!$E$12)+N('Option A'!$E$13))/12+IF(AND(V357&gt;=Scenario!$B$10,MOD(V357-Scenario!$B$10,Scenario!$B$18)=0),0*0+0,0)+IF(V357=1,0*0+0,0)+IF(V357=Scenario!$B$11,0,0)),"INSUFFICIENT FUNDS")))</f>
        <v/>
      </c>
      <c r="Z357" s="6" t="str">
        <f>IF(V357&gt;Scenario!$B$11,"",IF(V$2&lt;&gt;"Ready",V$2,IF(ISNUMBER(W357),IF((W357+X357)*(1+Scenario!$B$12/12)-Y357&lt;0,"INSUFFICIENT FUNDS",(W357+X357)*(1+Scenario!$B$12/12)-Y357),"INSUFFICIENT FUNDS")))</f>
        <v/>
      </c>
      <c r="AA357" s="6" t="str">
        <f>IF(V357&gt;Scenario!$B$11,"",IF(V$2&lt;&gt;"Ready",V$2,IF(ISNUMBER(Z357),AA356+Y357,"INSUFFICIENT FUNDS")))</f>
        <v/>
      </c>
      <c r="AB357" t="str">
        <f>IF(V357&gt;Scenario!$B$11,"",IF(V$2&lt;&gt;"Ready",V$2,IF(ISNUMBER(Z357),"OK","INSUFFICIENT FUNDS")))</f>
        <v/>
      </c>
      <c r="AC357">
        <v>353</v>
      </c>
      <c r="AD357" s="6" t="str">
        <f>IF(AC357&gt;Scenario!$B$11,"",IF(AC$2&lt;&gt;"Ready",AC$2,IF(AI356="OK",AG356,"INSUFFICIENT FUNDS")))</f>
        <v/>
      </c>
      <c r="AE357" s="6" t="str">
        <f>IF(AC357&gt;Scenario!$B$11,"",IF(AC$2&lt;&gt;"Ready",AC$2,IF(ISNUMBER(AD357),IF(AND(AC357&gt;=Scenario!$B$10,MOD(AC357-Scenario!$B$10,Scenario!$B$18)=0),Scenario!$B$8,0),"INSUFFICIENT FUNDS")))</f>
        <v/>
      </c>
      <c r="AF357" s="6" t="str">
        <f>IF(AC357&gt;Scenario!$B$11,"",IF(AC$2&lt;&gt;"Ready",AC$2,IF(ISNUMBER(AD357),(AD357+AE357)*(N('Option A'!$E$14)+N('Option A'!$E$15)+IF(Scenario!$B$13="Gross",0,0))/12+((N('Option A'!$E$12)+N('Option A'!$E$13))/12+IF(AND(AC357&gt;=Scenario!$B$10,MOD(AC357-Scenario!$B$10,Scenario!$B$18)=0),N('Option A'!$E$17)*N('Option A'!$E$18)+N('Option A'!$E$20),0)+IF(AC357=1,N('Option A'!$E$17)*N('Option A'!$E$19)+N('Option A'!$E$21),0)+IF(AC357=Scenario!$B$11,N('Option A'!$E$22),0)),"INSUFFICIENT FUNDS")))</f>
        <v/>
      </c>
      <c r="AG357" s="6" t="str">
        <f>IF(AC357&gt;Scenario!$B$11,"",IF(AC$2&lt;&gt;"Ready",AC$2,IF(ISNUMBER(AD357),IF((AD357+AE357)*(1+Scenario!$B$12/12)-AF357&lt;0,"INSUFFICIENT FUNDS",(AD357+AE357)*(1+Scenario!$B$12/12)-AF357),"INSUFFICIENT FUNDS")))</f>
        <v/>
      </c>
      <c r="AH357" s="6" t="str">
        <f>IF(AC357&gt;Scenario!$B$11,"",IF(AC$2&lt;&gt;"Ready",AC$2,IF(ISNUMBER(AG357),AH356+AF357,"INSUFFICIENT FUNDS")))</f>
        <v/>
      </c>
      <c r="AI357" t="str">
        <f>IF(AC357&gt;Scenario!$B$11,"",IF(AC$2&lt;&gt;"Ready",AC$2,IF(ISNUMBER(AG357),"OK","INSUFFICIENT FUNDS")))</f>
        <v/>
      </c>
      <c r="AJ357">
        <v>353</v>
      </c>
      <c r="AK357" s="6" t="str">
        <f>IF(AJ357&gt;Scenario!$B$11,"",IF(AJ$2&lt;&gt;"Ready",AJ$2,IF(AP356="OK",AN356,"INSUFFICIENT FUNDS")))</f>
        <v/>
      </c>
      <c r="AL357" s="6" t="str">
        <f>IF(AJ357&gt;Scenario!$B$11,"",IF(AJ$2&lt;&gt;"Ready",AJ$2,IF(ISNUMBER(AK357),IF(AND(AJ357&gt;=Scenario!$B$10,MOD(AJ357-Scenario!$B$10,Scenario!$B$18)=0),Scenario!$B$8,0),"INSUFFICIENT FUNDS")))</f>
        <v/>
      </c>
      <c r="AM357" s="6" t="str">
        <f>IF(AJ357&gt;Scenario!$B$11,"",IF(AJ$2&lt;&gt;"Ready",AJ$2,IF(ISNUMBER(AK357),(AK357+AL357)*(0+0+IF(Scenario!$B$13="Gross",0,0))/12+((0+0)/12+IF(AND(AJ357&gt;=Scenario!$B$10,MOD(AJ357-Scenario!$B$10,Scenario!$B$18)=0),0*0+0,0)+IF(AJ357=1,0*0+0,0)+IF(AJ357=Scenario!$B$11,0,0)),"INSUFFICIENT FUNDS")))</f>
        <v/>
      </c>
      <c r="AN357" s="6" t="str">
        <f>IF(AJ357&gt;Scenario!$B$11,"",IF(AJ$2&lt;&gt;"Ready",AJ$2,IF(ISNUMBER(AK357),IF((AK357+AL357)*(1+Scenario!$B$12/12)-AM357&lt;0,"INSUFFICIENT FUNDS",(AK357+AL357)*(1+Scenario!$B$12/12)-AM357),"INSUFFICIENT FUNDS")))</f>
        <v/>
      </c>
      <c r="AO357" s="6" t="str">
        <f>IF(AJ357&gt;Scenario!$B$11,"",IF(AJ$2&lt;&gt;"Ready",AJ$2,IF(ISNUMBER(AN357),AO356+AM357,"INSUFFICIENT FUNDS")))</f>
        <v/>
      </c>
      <c r="AP357" t="str">
        <f>IF(AJ357&gt;Scenario!$B$11,"",IF(AJ$2&lt;&gt;"Ready",AJ$2,IF(ISNUMBER(AN357),"OK","INSUFFICIENT FUNDS")))</f>
        <v/>
      </c>
    </row>
    <row r="358" spans="1:42" ht="32.1" customHeight="1" x14ac:dyDescent="0.2">
      <c r="A358">
        <v>354</v>
      </c>
      <c r="B358" s="6" t="str">
        <f>IF(A358&gt;Scenario!$B$11,"",IF(A$2&lt;&gt;"Ready",A$2,IF(G357="OK",E357,"INSUFFICIENT FUNDS")))</f>
        <v/>
      </c>
      <c r="C358" s="6" t="str">
        <f>IF(A358&gt;Scenario!$B$11,"",IF(A$2&lt;&gt;"Ready",A$2,IF(ISNUMBER(B358),IF(AND(A358&gt;=Scenario!$B$10,MOD(A358-Scenario!$B$10,Scenario!$B$18)=0),Scenario!$B$8,0),"INSUFFICIENT FUNDS")))</f>
        <v/>
      </c>
      <c r="D358" s="6" t="str">
        <f>IF(A358&gt;Scenario!$B$11,"",IF(A$2&lt;&gt;"Ready",A$2,IF(ISNUMBER(B358),(B358+C358)*(N('Option A'!$E$14)+N('Option A'!$E$15)+IF(Scenario!$B$13="Gross",N('Option A'!$E$16),0))/12+((N('Option A'!$E$12)+N('Option A'!$E$13))/12+IF(AND(A358&gt;=Scenario!$B$10,MOD(A358-Scenario!$B$10,Scenario!$B$18)=0),N('Option A'!$E$17)*N('Option A'!$E$18)+N('Option A'!$E$20),0)+IF(A358=1,N('Option A'!$E$17)*N('Option A'!$E$19)+N('Option A'!$E$21),0)+IF(A358=Scenario!$B$11,N('Option A'!$E$22),0)),"INSUFFICIENT FUNDS")))</f>
        <v/>
      </c>
      <c r="E358" s="6" t="str">
        <f>IF(A358&gt;Scenario!$B$11,"",IF(A$2&lt;&gt;"Ready",A$2,IF(ISNUMBER(B358),IF((B358+C358)*(1+Scenario!$B$12/12)-D358&lt;0,"INSUFFICIENT FUNDS",(B358+C358)*(1+Scenario!$B$12/12)-D358),"INSUFFICIENT FUNDS")))</f>
        <v/>
      </c>
      <c r="F358" s="6" t="str">
        <f>IF(A358&gt;Scenario!$B$11,"",IF(A$2&lt;&gt;"Ready",A$2,IF(ISNUMBER(E358),F357+D358,"INSUFFICIENT FUNDS")))</f>
        <v/>
      </c>
      <c r="G358" t="str">
        <f>IF(A358&gt;Scenario!$B$11,"",IF(A$2&lt;&gt;"Ready",A$2,IF(ISNUMBER(E358),"OK","INSUFFICIENT FUNDS")))</f>
        <v/>
      </c>
      <c r="H358">
        <v>354</v>
      </c>
      <c r="I358" s="6" t="str">
        <f>IF(H358&gt;Scenario!$B$11,"",IF(H$2&lt;&gt;"Ready",H$2,IF(N357="OK",L357,"INSUFFICIENT FUNDS")))</f>
        <v/>
      </c>
      <c r="J358" s="6" t="str">
        <f>IF(H358&gt;Scenario!$B$11,"",IF(H$2&lt;&gt;"Ready",H$2,IF(ISNUMBER(I358),IF(AND(H358&gt;=Scenario!$B$10,MOD(H358-Scenario!$B$10,Scenario!$B$18)=0),Scenario!$B$8,0),"INSUFFICIENT FUNDS")))</f>
        <v/>
      </c>
      <c r="K358" s="6" t="str">
        <f>IF(H358&gt;Scenario!$B$11,"",IF(H$2&lt;&gt;"Ready",H$2,IF(ISNUMBER(I358),(I358+J358)*(N('Option A'!$E$14)+N('Option A'!$E$15)+IF(Scenario!$B$13="Gross",N('Option A'!$E$16),0))/12+((0+0)/12+IF(AND(H358&gt;=Scenario!$B$10,MOD(H358-Scenario!$B$10,Scenario!$B$18)=0),N('Option A'!$E$17)*N('Option A'!$E$18)+N('Option A'!$E$20),0)+IF(H358=1,N('Option A'!$E$17)*N('Option A'!$E$19)+N('Option A'!$E$21),0)+IF(H358=Scenario!$B$11,N('Option A'!$E$22),0)),"INSUFFICIENT FUNDS")))</f>
        <v/>
      </c>
      <c r="L358" s="6" t="str">
        <f>IF(H358&gt;Scenario!$B$11,"",IF(H$2&lt;&gt;"Ready",H$2,IF(ISNUMBER(I358),IF((I358+J358)*(1+Scenario!$B$12/12)-K358&lt;0,"INSUFFICIENT FUNDS",(I358+J358)*(1+Scenario!$B$12/12)-K358),"INSUFFICIENT FUNDS")))</f>
        <v/>
      </c>
      <c r="M358" s="6" t="str">
        <f>IF(H358&gt;Scenario!$B$11,"",IF(H$2&lt;&gt;"Ready",H$2,IF(ISNUMBER(L358),M357+K358,"INSUFFICIENT FUNDS")))</f>
        <v/>
      </c>
      <c r="N358" t="str">
        <f>IF(H358&gt;Scenario!$B$11,"",IF(H$2&lt;&gt;"Ready",H$2,IF(ISNUMBER(L358),"OK","INSUFFICIENT FUNDS")))</f>
        <v/>
      </c>
      <c r="O358">
        <v>354</v>
      </c>
      <c r="P358" s="6" t="str">
        <f>IF(O358&gt;Scenario!$B$11,"",IF(O$2&lt;&gt;"Ready",O$2,IF(U357="OK",S357,"INSUFFICIENT FUNDS")))</f>
        <v/>
      </c>
      <c r="Q358" s="6" t="str">
        <f>IF(O358&gt;Scenario!$B$11,"",IF(O$2&lt;&gt;"Ready",O$2,IF(ISNUMBER(P358),IF(AND(O358&gt;=Scenario!$B$10,MOD(O358-Scenario!$B$10,Scenario!$B$18)=0),Scenario!$B$8,0),"INSUFFICIENT FUNDS")))</f>
        <v/>
      </c>
      <c r="R358" s="6" t="str">
        <f>IF(O358&gt;Scenario!$B$11,"",IF(O$2&lt;&gt;"Ready",O$2,IF(ISNUMBER(P358),(P358+Q358)*(0+N('Option A'!$E$15)+IF(Scenario!$B$13="Gross",N('Option A'!$E$16),0))/12+((N('Option A'!$E$12)+N('Option A'!$E$13))/12+IF(AND(O358&gt;=Scenario!$B$10,MOD(O358-Scenario!$B$10,Scenario!$B$18)=0),N('Option A'!$E$17)*N('Option A'!$E$18)+N('Option A'!$E$20),0)+IF(O358=1,N('Option A'!$E$17)*N('Option A'!$E$19)+N('Option A'!$E$21),0)+IF(O358=Scenario!$B$11,N('Option A'!$E$22),0)),"INSUFFICIENT FUNDS")))</f>
        <v/>
      </c>
      <c r="S358" s="6" t="str">
        <f>IF(O358&gt;Scenario!$B$11,"",IF(O$2&lt;&gt;"Ready",O$2,IF(ISNUMBER(P358),IF((P358+Q358)*(1+Scenario!$B$12/12)-R358&lt;0,"INSUFFICIENT FUNDS",(P358+Q358)*(1+Scenario!$B$12/12)-R358),"INSUFFICIENT FUNDS")))</f>
        <v/>
      </c>
      <c r="T358" s="6" t="str">
        <f>IF(O358&gt;Scenario!$B$11,"",IF(O$2&lt;&gt;"Ready",O$2,IF(ISNUMBER(S358),T357+R358,"INSUFFICIENT FUNDS")))</f>
        <v/>
      </c>
      <c r="U358" t="str">
        <f>IF(O358&gt;Scenario!$B$11,"",IF(O$2&lt;&gt;"Ready",O$2,IF(ISNUMBER(S358),"OK","INSUFFICIENT FUNDS")))</f>
        <v/>
      </c>
      <c r="V358">
        <v>354</v>
      </c>
      <c r="W358" s="6" t="str">
        <f>IF(V358&gt;Scenario!$B$11,"",IF(V$2&lt;&gt;"Ready",V$2,IF(AB357="OK",Z357,"INSUFFICIENT FUNDS")))</f>
        <v/>
      </c>
      <c r="X358" s="6" t="str">
        <f>IF(V358&gt;Scenario!$B$11,"",IF(V$2&lt;&gt;"Ready",V$2,IF(ISNUMBER(W358),IF(AND(V358&gt;=Scenario!$B$10,MOD(V358-Scenario!$B$10,Scenario!$B$18)=0),Scenario!$B$8,0),"INSUFFICIENT FUNDS")))</f>
        <v/>
      </c>
      <c r="Y358" s="6" t="str">
        <f>IF(V358&gt;Scenario!$B$11,"",IF(V$2&lt;&gt;"Ready",V$2,IF(ISNUMBER(W358),(W358+X358)*(N('Option A'!$E$14)+N('Option A'!$E$15)+IF(Scenario!$B$13="Gross",N('Option A'!$E$16),0))/12+((N('Option A'!$E$12)+N('Option A'!$E$13))/12+IF(AND(V358&gt;=Scenario!$B$10,MOD(V358-Scenario!$B$10,Scenario!$B$18)=0),0*0+0,0)+IF(V358=1,0*0+0,0)+IF(V358=Scenario!$B$11,0,0)),"INSUFFICIENT FUNDS")))</f>
        <v/>
      </c>
      <c r="Z358" s="6" t="str">
        <f>IF(V358&gt;Scenario!$B$11,"",IF(V$2&lt;&gt;"Ready",V$2,IF(ISNUMBER(W358),IF((W358+X358)*(1+Scenario!$B$12/12)-Y358&lt;0,"INSUFFICIENT FUNDS",(W358+X358)*(1+Scenario!$B$12/12)-Y358),"INSUFFICIENT FUNDS")))</f>
        <v/>
      </c>
      <c r="AA358" s="6" t="str">
        <f>IF(V358&gt;Scenario!$B$11,"",IF(V$2&lt;&gt;"Ready",V$2,IF(ISNUMBER(Z358),AA357+Y358,"INSUFFICIENT FUNDS")))</f>
        <v/>
      </c>
      <c r="AB358" t="str">
        <f>IF(V358&gt;Scenario!$B$11,"",IF(V$2&lt;&gt;"Ready",V$2,IF(ISNUMBER(Z358),"OK","INSUFFICIENT FUNDS")))</f>
        <v/>
      </c>
      <c r="AC358">
        <v>354</v>
      </c>
      <c r="AD358" s="6" t="str">
        <f>IF(AC358&gt;Scenario!$B$11,"",IF(AC$2&lt;&gt;"Ready",AC$2,IF(AI357="OK",AG357,"INSUFFICIENT FUNDS")))</f>
        <v/>
      </c>
      <c r="AE358" s="6" t="str">
        <f>IF(AC358&gt;Scenario!$B$11,"",IF(AC$2&lt;&gt;"Ready",AC$2,IF(ISNUMBER(AD358),IF(AND(AC358&gt;=Scenario!$B$10,MOD(AC358-Scenario!$B$10,Scenario!$B$18)=0),Scenario!$B$8,0),"INSUFFICIENT FUNDS")))</f>
        <v/>
      </c>
      <c r="AF358" s="6" t="str">
        <f>IF(AC358&gt;Scenario!$B$11,"",IF(AC$2&lt;&gt;"Ready",AC$2,IF(ISNUMBER(AD358),(AD358+AE358)*(N('Option A'!$E$14)+N('Option A'!$E$15)+IF(Scenario!$B$13="Gross",0,0))/12+((N('Option A'!$E$12)+N('Option A'!$E$13))/12+IF(AND(AC358&gt;=Scenario!$B$10,MOD(AC358-Scenario!$B$10,Scenario!$B$18)=0),N('Option A'!$E$17)*N('Option A'!$E$18)+N('Option A'!$E$20),0)+IF(AC358=1,N('Option A'!$E$17)*N('Option A'!$E$19)+N('Option A'!$E$21),0)+IF(AC358=Scenario!$B$11,N('Option A'!$E$22),0)),"INSUFFICIENT FUNDS")))</f>
        <v/>
      </c>
      <c r="AG358" s="6" t="str">
        <f>IF(AC358&gt;Scenario!$B$11,"",IF(AC$2&lt;&gt;"Ready",AC$2,IF(ISNUMBER(AD358),IF((AD358+AE358)*(1+Scenario!$B$12/12)-AF358&lt;0,"INSUFFICIENT FUNDS",(AD358+AE358)*(1+Scenario!$B$12/12)-AF358),"INSUFFICIENT FUNDS")))</f>
        <v/>
      </c>
      <c r="AH358" s="6" t="str">
        <f>IF(AC358&gt;Scenario!$B$11,"",IF(AC$2&lt;&gt;"Ready",AC$2,IF(ISNUMBER(AG358),AH357+AF358,"INSUFFICIENT FUNDS")))</f>
        <v/>
      </c>
      <c r="AI358" t="str">
        <f>IF(AC358&gt;Scenario!$B$11,"",IF(AC$2&lt;&gt;"Ready",AC$2,IF(ISNUMBER(AG358),"OK","INSUFFICIENT FUNDS")))</f>
        <v/>
      </c>
      <c r="AJ358">
        <v>354</v>
      </c>
      <c r="AK358" s="6" t="str">
        <f>IF(AJ358&gt;Scenario!$B$11,"",IF(AJ$2&lt;&gt;"Ready",AJ$2,IF(AP357="OK",AN357,"INSUFFICIENT FUNDS")))</f>
        <v/>
      </c>
      <c r="AL358" s="6" t="str">
        <f>IF(AJ358&gt;Scenario!$B$11,"",IF(AJ$2&lt;&gt;"Ready",AJ$2,IF(ISNUMBER(AK358),IF(AND(AJ358&gt;=Scenario!$B$10,MOD(AJ358-Scenario!$B$10,Scenario!$B$18)=0),Scenario!$B$8,0),"INSUFFICIENT FUNDS")))</f>
        <v/>
      </c>
      <c r="AM358" s="6" t="str">
        <f>IF(AJ358&gt;Scenario!$B$11,"",IF(AJ$2&lt;&gt;"Ready",AJ$2,IF(ISNUMBER(AK358),(AK358+AL358)*(0+0+IF(Scenario!$B$13="Gross",0,0))/12+((0+0)/12+IF(AND(AJ358&gt;=Scenario!$B$10,MOD(AJ358-Scenario!$B$10,Scenario!$B$18)=0),0*0+0,0)+IF(AJ358=1,0*0+0,0)+IF(AJ358=Scenario!$B$11,0,0)),"INSUFFICIENT FUNDS")))</f>
        <v/>
      </c>
      <c r="AN358" s="6" t="str">
        <f>IF(AJ358&gt;Scenario!$B$11,"",IF(AJ$2&lt;&gt;"Ready",AJ$2,IF(ISNUMBER(AK358),IF((AK358+AL358)*(1+Scenario!$B$12/12)-AM358&lt;0,"INSUFFICIENT FUNDS",(AK358+AL358)*(1+Scenario!$B$12/12)-AM358),"INSUFFICIENT FUNDS")))</f>
        <v/>
      </c>
      <c r="AO358" s="6" t="str">
        <f>IF(AJ358&gt;Scenario!$B$11,"",IF(AJ$2&lt;&gt;"Ready",AJ$2,IF(ISNUMBER(AN358),AO357+AM358,"INSUFFICIENT FUNDS")))</f>
        <v/>
      </c>
      <c r="AP358" t="str">
        <f>IF(AJ358&gt;Scenario!$B$11,"",IF(AJ$2&lt;&gt;"Ready",AJ$2,IF(ISNUMBER(AN358),"OK","INSUFFICIENT FUNDS")))</f>
        <v/>
      </c>
    </row>
    <row r="359" spans="1:42" ht="32.1" customHeight="1" x14ac:dyDescent="0.2">
      <c r="A359">
        <v>355</v>
      </c>
      <c r="B359" s="6" t="str">
        <f>IF(A359&gt;Scenario!$B$11,"",IF(A$2&lt;&gt;"Ready",A$2,IF(G358="OK",E358,"INSUFFICIENT FUNDS")))</f>
        <v/>
      </c>
      <c r="C359" s="6" t="str">
        <f>IF(A359&gt;Scenario!$B$11,"",IF(A$2&lt;&gt;"Ready",A$2,IF(ISNUMBER(B359),IF(AND(A359&gt;=Scenario!$B$10,MOD(A359-Scenario!$B$10,Scenario!$B$18)=0),Scenario!$B$8,0),"INSUFFICIENT FUNDS")))</f>
        <v/>
      </c>
      <c r="D359" s="6" t="str">
        <f>IF(A359&gt;Scenario!$B$11,"",IF(A$2&lt;&gt;"Ready",A$2,IF(ISNUMBER(B359),(B359+C359)*(N('Option A'!$E$14)+N('Option A'!$E$15)+IF(Scenario!$B$13="Gross",N('Option A'!$E$16),0))/12+((N('Option A'!$E$12)+N('Option A'!$E$13))/12+IF(AND(A359&gt;=Scenario!$B$10,MOD(A359-Scenario!$B$10,Scenario!$B$18)=0),N('Option A'!$E$17)*N('Option A'!$E$18)+N('Option A'!$E$20),0)+IF(A359=1,N('Option A'!$E$17)*N('Option A'!$E$19)+N('Option A'!$E$21),0)+IF(A359=Scenario!$B$11,N('Option A'!$E$22),0)),"INSUFFICIENT FUNDS")))</f>
        <v/>
      </c>
      <c r="E359" s="6" t="str">
        <f>IF(A359&gt;Scenario!$B$11,"",IF(A$2&lt;&gt;"Ready",A$2,IF(ISNUMBER(B359),IF((B359+C359)*(1+Scenario!$B$12/12)-D359&lt;0,"INSUFFICIENT FUNDS",(B359+C359)*(1+Scenario!$B$12/12)-D359),"INSUFFICIENT FUNDS")))</f>
        <v/>
      </c>
      <c r="F359" s="6" t="str">
        <f>IF(A359&gt;Scenario!$B$11,"",IF(A$2&lt;&gt;"Ready",A$2,IF(ISNUMBER(E359),F358+D359,"INSUFFICIENT FUNDS")))</f>
        <v/>
      </c>
      <c r="G359" t="str">
        <f>IF(A359&gt;Scenario!$B$11,"",IF(A$2&lt;&gt;"Ready",A$2,IF(ISNUMBER(E359),"OK","INSUFFICIENT FUNDS")))</f>
        <v/>
      </c>
      <c r="H359">
        <v>355</v>
      </c>
      <c r="I359" s="6" t="str">
        <f>IF(H359&gt;Scenario!$B$11,"",IF(H$2&lt;&gt;"Ready",H$2,IF(N358="OK",L358,"INSUFFICIENT FUNDS")))</f>
        <v/>
      </c>
      <c r="J359" s="6" t="str">
        <f>IF(H359&gt;Scenario!$B$11,"",IF(H$2&lt;&gt;"Ready",H$2,IF(ISNUMBER(I359),IF(AND(H359&gt;=Scenario!$B$10,MOD(H359-Scenario!$B$10,Scenario!$B$18)=0),Scenario!$B$8,0),"INSUFFICIENT FUNDS")))</f>
        <v/>
      </c>
      <c r="K359" s="6" t="str">
        <f>IF(H359&gt;Scenario!$B$11,"",IF(H$2&lt;&gt;"Ready",H$2,IF(ISNUMBER(I359),(I359+J359)*(N('Option A'!$E$14)+N('Option A'!$E$15)+IF(Scenario!$B$13="Gross",N('Option A'!$E$16),0))/12+((0+0)/12+IF(AND(H359&gt;=Scenario!$B$10,MOD(H359-Scenario!$B$10,Scenario!$B$18)=0),N('Option A'!$E$17)*N('Option A'!$E$18)+N('Option A'!$E$20),0)+IF(H359=1,N('Option A'!$E$17)*N('Option A'!$E$19)+N('Option A'!$E$21),0)+IF(H359=Scenario!$B$11,N('Option A'!$E$22),0)),"INSUFFICIENT FUNDS")))</f>
        <v/>
      </c>
      <c r="L359" s="6" t="str">
        <f>IF(H359&gt;Scenario!$B$11,"",IF(H$2&lt;&gt;"Ready",H$2,IF(ISNUMBER(I359),IF((I359+J359)*(1+Scenario!$B$12/12)-K359&lt;0,"INSUFFICIENT FUNDS",(I359+J359)*(1+Scenario!$B$12/12)-K359),"INSUFFICIENT FUNDS")))</f>
        <v/>
      </c>
      <c r="M359" s="6" t="str">
        <f>IF(H359&gt;Scenario!$B$11,"",IF(H$2&lt;&gt;"Ready",H$2,IF(ISNUMBER(L359),M358+K359,"INSUFFICIENT FUNDS")))</f>
        <v/>
      </c>
      <c r="N359" t="str">
        <f>IF(H359&gt;Scenario!$B$11,"",IF(H$2&lt;&gt;"Ready",H$2,IF(ISNUMBER(L359),"OK","INSUFFICIENT FUNDS")))</f>
        <v/>
      </c>
      <c r="O359">
        <v>355</v>
      </c>
      <c r="P359" s="6" t="str">
        <f>IF(O359&gt;Scenario!$B$11,"",IF(O$2&lt;&gt;"Ready",O$2,IF(U358="OK",S358,"INSUFFICIENT FUNDS")))</f>
        <v/>
      </c>
      <c r="Q359" s="6" t="str">
        <f>IF(O359&gt;Scenario!$B$11,"",IF(O$2&lt;&gt;"Ready",O$2,IF(ISNUMBER(P359),IF(AND(O359&gt;=Scenario!$B$10,MOD(O359-Scenario!$B$10,Scenario!$B$18)=0),Scenario!$B$8,0),"INSUFFICIENT FUNDS")))</f>
        <v/>
      </c>
      <c r="R359" s="6" t="str">
        <f>IF(O359&gt;Scenario!$B$11,"",IF(O$2&lt;&gt;"Ready",O$2,IF(ISNUMBER(P359),(P359+Q359)*(0+N('Option A'!$E$15)+IF(Scenario!$B$13="Gross",N('Option A'!$E$16),0))/12+((N('Option A'!$E$12)+N('Option A'!$E$13))/12+IF(AND(O359&gt;=Scenario!$B$10,MOD(O359-Scenario!$B$10,Scenario!$B$18)=0),N('Option A'!$E$17)*N('Option A'!$E$18)+N('Option A'!$E$20),0)+IF(O359=1,N('Option A'!$E$17)*N('Option A'!$E$19)+N('Option A'!$E$21),0)+IF(O359=Scenario!$B$11,N('Option A'!$E$22),0)),"INSUFFICIENT FUNDS")))</f>
        <v/>
      </c>
      <c r="S359" s="6" t="str">
        <f>IF(O359&gt;Scenario!$B$11,"",IF(O$2&lt;&gt;"Ready",O$2,IF(ISNUMBER(P359),IF((P359+Q359)*(1+Scenario!$B$12/12)-R359&lt;0,"INSUFFICIENT FUNDS",(P359+Q359)*(1+Scenario!$B$12/12)-R359),"INSUFFICIENT FUNDS")))</f>
        <v/>
      </c>
      <c r="T359" s="6" t="str">
        <f>IF(O359&gt;Scenario!$B$11,"",IF(O$2&lt;&gt;"Ready",O$2,IF(ISNUMBER(S359),T358+R359,"INSUFFICIENT FUNDS")))</f>
        <v/>
      </c>
      <c r="U359" t="str">
        <f>IF(O359&gt;Scenario!$B$11,"",IF(O$2&lt;&gt;"Ready",O$2,IF(ISNUMBER(S359),"OK","INSUFFICIENT FUNDS")))</f>
        <v/>
      </c>
      <c r="V359">
        <v>355</v>
      </c>
      <c r="W359" s="6" t="str">
        <f>IF(V359&gt;Scenario!$B$11,"",IF(V$2&lt;&gt;"Ready",V$2,IF(AB358="OK",Z358,"INSUFFICIENT FUNDS")))</f>
        <v/>
      </c>
      <c r="X359" s="6" t="str">
        <f>IF(V359&gt;Scenario!$B$11,"",IF(V$2&lt;&gt;"Ready",V$2,IF(ISNUMBER(W359),IF(AND(V359&gt;=Scenario!$B$10,MOD(V359-Scenario!$B$10,Scenario!$B$18)=0),Scenario!$B$8,0),"INSUFFICIENT FUNDS")))</f>
        <v/>
      </c>
      <c r="Y359" s="6" t="str">
        <f>IF(V359&gt;Scenario!$B$11,"",IF(V$2&lt;&gt;"Ready",V$2,IF(ISNUMBER(W359),(W359+X359)*(N('Option A'!$E$14)+N('Option A'!$E$15)+IF(Scenario!$B$13="Gross",N('Option A'!$E$16),0))/12+((N('Option A'!$E$12)+N('Option A'!$E$13))/12+IF(AND(V359&gt;=Scenario!$B$10,MOD(V359-Scenario!$B$10,Scenario!$B$18)=0),0*0+0,0)+IF(V359=1,0*0+0,0)+IF(V359=Scenario!$B$11,0,0)),"INSUFFICIENT FUNDS")))</f>
        <v/>
      </c>
      <c r="Z359" s="6" t="str">
        <f>IF(V359&gt;Scenario!$B$11,"",IF(V$2&lt;&gt;"Ready",V$2,IF(ISNUMBER(W359),IF((W359+X359)*(1+Scenario!$B$12/12)-Y359&lt;0,"INSUFFICIENT FUNDS",(W359+X359)*(1+Scenario!$B$12/12)-Y359),"INSUFFICIENT FUNDS")))</f>
        <v/>
      </c>
      <c r="AA359" s="6" t="str">
        <f>IF(V359&gt;Scenario!$B$11,"",IF(V$2&lt;&gt;"Ready",V$2,IF(ISNUMBER(Z359),AA358+Y359,"INSUFFICIENT FUNDS")))</f>
        <v/>
      </c>
      <c r="AB359" t="str">
        <f>IF(V359&gt;Scenario!$B$11,"",IF(V$2&lt;&gt;"Ready",V$2,IF(ISNUMBER(Z359),"OK","INSUFFICIENT FUNDS")))</f>
        <v/>
      </c>
      <c r="AC359">
        <v>355</v>
      </c>
      <c r="AD359" s="6" t="str">
        <f>IF(AC359&gt;Scenario!$B$11,"",IF(AC$2&lt;&gt;"Ready",AC$2,IF(AI358="OK",AG358,"INSUFFICIENT FUNDS")))</f>
        <v/>
      </c>
      <c r="AE359" s="6" t="str">
        <f>IF(AC359&gt;Scenario!$B$11,"",IF(AC$2&lt;&gt;"Ready",AC$2,IF(ISNUMBER(AD359),IF(AND(AC359&gt;=Scenario!$B$10,MOD(AC359-Scenario!$B$10,Scenario!$B$18)=0),Scenario!$B$8,0),"INSUFFICIENT FUNDS")))</f>
        <v/>
      </c>
      <c r="AF359" s="6" t="str">
        <f>IF(AC359&gt;Scenario!$B$11,"",IF(AC$2&lt;&gt;"Ready",AC$2,IF(ISNUMBER(AD359),(AD359+AE359)*(N('Option A'!$E$14)+N('Option A'!$E$15)+IF(Scenario!$B$13="Gross",0,0))/12+((N('Option A'!$E$12)+N('Option A'!$E$13))/12+IF(AND(AC359&gt;=Scenario!$B$10,MOD(AC359-Scenario!$B$10,Scenario!$B$18)=0),N('Option A'!$E$17)*N('Option A'!$E$18)+N('Option A'!$E$20),0)+IF(AC359=1,N('Option A'!$E$17)*N('Option A'!$E$19)+N('Option A'!$E$21),0)+IF(AC359=Scenario!$B$11,N('Option A'!$E$22),0)),"INSUFFICIENT FUNDS")))</f>
        <v/>
      </c>
      <c r="AG359" s="6" t="str">
        <f>IF(AC359&gt;Scenario!$B$11,"",IF(AC$2&lt;&gt;"Ready",AC$2,IF(ISNUMBER(AD359),IF((AD359+AE359)*(1+Scenario!$B$12/12)-AF359&lt;0,"INSUFFICIENT FUNDS",(AD359+AE359)*(1+Scenario!$B$12/12)-AF359),"INSUFFICIENT FUNDS")))</f>
        <v/>
      </c>
      <c r="AH359" s="6" t="str">
        <f>IF(AC359&gt;Scenario!$B$11,"",IF(AC$2&lt;&gt;"Ready",AC$2,IF(ISNUMBER(AG359),AH358+AF359,"INSUFFICIENT FUNDS")))</f>
        <v/>
      </c>
      <c r="AI359" t="str">
        <f>IF(AC359&gt;Scenario!$B$11,"",IF(AC$2&lt;&gt;"Ready",AC$2,IF(ISNUMBER(AG359),"OK","INSUFFICIENT FUNDS")))</f>
        <v/>
      </c>
      <c r="AJ359">
        <v>355</v>
      </c>
      <c r="AK359" s="6" t="str">
        <f>IF(AJ359&gt;Scenario!$B$11,"",IF(AJ$2&lt;&gt;"Ready",AJ$2,IF(AP358="OK",AN358,"INSUFFICIENT FUNDS")))</f>
        <v/>
      </c>
      <c r="AL359" s="6" t="str">
        <f>IF(AJ359&gt;Scenario!$B$11,"",IF(AJ$2&lt;&gt;"Ready",AJ$2,IF(ISNUMBER(AK359),IF(AND(AJ359&gt;=Scenario!$B$10,MOD(AJ359-Scenario!$B$10,Scenario!$B$18)=0),Scenario!$B$8,0),"INSUFFICIENT FUNDS")))</f>
        <v/>
      </c>
      <c r="AM359" s="6" t="str">
        <f>IF(AJ359&gt;Scenario!$B$11,"",IF(AJ$2&lt;&gt;"Ready",AJ$2,IF(ISNUMBER(AK359),(AK359+AL359)*(0+0+IF(Scenario!$B$13="Gross",0,0))/12+((0+0)/12+IF(AND(AJ359&gt;=Scenario!$B$10,MOD(AJ359-Scenario!$B$10,Scenario!$B$18)=0),0*0+0,0)+IF(AJ359=1,0*0+0,0)+IF(AJ359=Scenario!$B$11,0,0)),"INSUFFICIENT FUNDS")))</f>
        <v/>
      </c>
      <c r="AN359" s="6" t="str">
        <f>IF(AJ359&gt;Scenario!$B$11,"",IF(AJ$2&lt;&gt;"Ready",AJ$2,IF(ISNUMBER(AK359),IF((AK359+AL359)*(1+Scenario!$B$12/12)-AM359&lt;0,"INSUFFICIENT FUNDS",(AK359+AL359)*(1+Scenario!$B$12/12)-AM359),"INSUFFICIENT FUNDS")))</f>
        <v/>
      </c>
      <c r="AO359" s="6" t="str">
        <f>IF(AJ359&gt;Scenario!$B$11,"",IF(AJ$2&lt;&gt;"Ready",AJ$2,IF(ISNUMBER(AN359),AO358+AM359,"INSUFFICIENT FUNDS")))</f>
        <v/>
      </c>
      <c r="AP359" t="str">
        <f>IF(AJ359&gt;Scenario!$B$11,"",IF(AJ$2&lt;&gt;"Ready",AJ$2,IF(ISNUMBER(AN359),"OK","INSUFFICIENT FUNDS")))</f>
        <v/>
      </c>
    </row>
    <row r="360" spans="1:42" ht="32.1" customHeight="1" x14ac:dyDescent="0.2">
      <c r="A360">
        <v>356</v>
      </c>
      <c r="B360" s="6" t="str">
        <f>IF(A360&gt;Scenario!$B$11,"",IF(A$2&lt;&gt;"Ready",A$2,IF(G359="OK",E359,"INSUFFICIENT FUNDS")))</f>
        <v/>
      </c>
      <c r="C360" s="6" t="str">
        <f>IF(A360&gt;Scenario!$B$11,"",IF(A$2&lt;&gt;"Ready",A$2,IF(ISNUMBER(B360),IF(AND(A360&gt;=Scenario!$B$10,MOD(A360-Scenario!$B$10,Scenario!$B$18)=0),Scenario!$B$8,0),"INSUFFICIENT FUNDS")))</f>
        <v/>
      </c>
      <c r="D360" s="6" t="str">
        <f>IF(A360&gt;Scenario!$B$11,"",IF(A$2&lt;&gt;"Ready",A$2,IF(ISNUMBER(B360),(B360+C360)*(N('Option A'!$E$14)+N('Option A'!$E$15)+IF(Scenario!$B$13="Gross",N('Option A'!$E$16),0))/12+((N('Option A'!$E$12)+N('Option A'!$E$13))/12+IF(AND(A360&gt;=Scenario!$B$10,MOD(A360-Scenario!$B$10,Scenario!$B$18)=0),N('Option A'!$E$17)*N('Option A'!$E$18)+N('Option A'!$E$20),0)+IF(A360=1,N('Option A'!$E$17)*N('Option A'!$E$19)+N('Option A'!$E$21),0)+IF(A360=Scenario!$B$11,N('Option A'!$E$22),0)),"INSUFFICIENT FUNDS")))</f>
        <v/>
      </c>
      <c r="E360" s="6" t="str">
        <f>IF(A360&gt;Scenario!$B$11,"",IF(A$2&lt;&gt;"Ready",A$2,IF(ISNUMBER(B360),IF((B360+C360)*(1+Scenario!$B$12/12)-D360&lt;0,"INSUFFICIENT FUNDS",(B360+C360)*(1+Scenario!$B$12/12)-D360),"INSUFFICIENT FUNDS")))</f>
        <v/>
      </c>
      <c r="F360" s="6" t="str">
        <f>IF(A360&gt;Scenario!$B$11,"",IF(A$2&lt;&gt;"Ready",A$2,IF(ISNUMBER(E360),F359+D360,"INSUFFICIENT FUNDS")))</f>
        <v/>
      </c>
      <c r="G360" t="str">
        <f>IF(A360&gt;Scenario!$B$11,"",IF(A$2&lt;&gt;"Ready",A$2,IF(ISNUMBER(E360),"OK","INSUFFICIENT FUNDS")))</f>
        <v/>
      </c>
      <c r="H360">
        <v>356</v>
      </c>
      <c r="I360" s="6" t="str">
        <f>IF(H360&gt;Scenario!$B$11,"",IF(H$2&lt;&gt;"Ready",H$2,IF(N359="OK",L359,"INSUFFICIENT FUNDS")))</f>
        <v/>
      </c>
      <c r="J360" s="6" t="str">
        <f>IF(H360&gt;Scenario!$B$11,"",IF(H$2&lt;&gt;"Ready",H$2,IF(ISNUMBER(I360),IF(AND(H360&gt;=Scenario!$B$10,MOD(H360-Scenario!$B$10,Scenario!$B$18)=0),Scenario!$B$8,0),"INSUFFICIENT FUNDS")))</f>
        <v/>
      </c>
      <c r="K360" s="6" t="str">
        <f>IF(H360&gt;Scenario!$B$11,"",IF(H$2&lt;&gt;"Ready",H$2,IF(ISNUMBER(I360),(I360+J360)*(N('Option A'!$E$14)+N('Option A'!$E$15)+IF(Scenario!$B$13="Gross",N('Option A'!$E$16),0))/12+((0+0)/12+IF(AND(H360&gt;=Scenario!$B$10,MOD(H360-Scenario!$B$10,Scenario!$B$18)=0),N('Option A'!$E$17)*N('Option A'!$E$18)+N('Option A'!$E$20),0)+IF(H360=1,N('Option A'!$E$17)*N('Option A'!$E$19)+N('Option A'!$E$21),0)+IF(H360=Scenario!$B$11,N('Option A'!$E$22),0)),"INSUFFICIENT FUNDS")))</f>
        <v/>
      </c>
      <c r="L360" s="6" t="str">
        <f>IF(H360&gt;Scenario!$B$11,"",IF(H$2&lt;&gt;"Ready",H$2,IF(ISNUMBER(I360),IF((I360+J360)*(1+Scenario!$B$12/12)-K360&lt;0,"INSUFFICIENT FUNDS",(I360+J360)*(1+Scenario!$B$12/12)-K360),"INSUFFICIENT FUNDS")))</f>
        <v/>
      </c>
      <c r="M360" s="6" t="str">
        <f>IF(H360&gt;Scenario!$B$11,"",IF(H$2&lt;&gt;"Ready",H$2,IF(ISNUMBER(L360),M359+K360,"INSUFFICIENT FUNDS")))</f>
        <v/>
      </c>
      <c r="N360" t="str">
        <f>IF(H360&gt;Scenario!$B$11,"",IF(H$2&lt;&gt;"Ready",H$2,IF(ISNUMBER(L360),"OK","INSUFFICIENT FUNDS")))</f>
        <v/>
      </c>
      <c r="O360">
        <v>356</v>
      </c>
      <c r="P360" s="6" t="str">
        <f>IF(O360&gt;Scenario!$B$11,"",IF(O$2&lt;&gt;"Ready",O$2,IF(U359="OK",S359,"INSUFFICIENT FUNDS")))</f>
        <v/>
      </c>
      <c r="Q360" s="6" t="str">
        <f>IF(O360&gt;Scenario!$B$11,"",IF(O$2&lt;&gt;"Ready",O$2,IF(ISNUMBER(P360),IF(AND(O360&gt;=Scenario!$B$10,MOD(O360-Scenario!$B$10,Scenario!$B$18)=0),Scenario!$B$8,0),"INSUFFICIENT FUNDS")))</f>
        <v/>
      </c>
      <c r="R360" s="6" t="str">
        <f>IF(O360&gt;Scenario!$B$11,"",IF(O$2&lt;&gt;"Ready",O$2,IF(ISNUMBER(P360),(P360+Q360)*(0+N('Option A'!$E$15)+IF(Scenario!$B$13="Gross",N('Option A'!$E$16),0))/12+((N('Option A'!$E$12)+N('Option A'!$E$13))/12+IF(AND(O360&gt;=Scenario!$B$10,MOD(O360-Scenario!$B$10,Scenario!$B$18)=0),N('Option A'!$E$17)*N('Option A'!$E$18)+N('Option A'!$E$20),0)+IF(O360=1,N('Option A'!$E$17)*N('Option A'!$E$19)+N('Option A'!$E$21),0)+IF(O360=Scenario!$B$11,N('Option A'!$E$22),0)),"INSUFFICIENT FUNDS")))</f>
        <v/>
      </c>
      <c r="S360" s="6" t="str">
        <f>IF(O360&gt;Scenario!$B$11,"",IF(O$2&lt;&gt;"Ready",O$2,IF(ISNUMBER(P360),IF((P360+Q360)*(1+Scenario!$B$12/12)-R360&lt;0,"INSUFFICIENT FUNDS",(P360+Q360)*(1+Scenario!$B$12/12)-R360),"INSUFFICIENT FUNDS")))</f>
        <v/>
      </c>
      <c r="T360" s="6" t="str">
        <f>IF(O360&gt;Scenario!$B$11,"",IF(O$2&lt;&gt;"Ready",O$2,IF(ISNUMBER(S360),T359+R360,"INSUFFICIENT FUNDS")))</f>
        <v/>
      </c>
      <c r="U360" t="str">
        <f>IF(O360&gt;Scenario!$B$11,"",IF(O$2&lt;&gt;"Ready",O$2,IF(ISNUMBER(S360),"OK","INSUFFICIENT FUNDS")))</f>
        <v/>
      </c>
      <c r="V360">
        <v>356</v>
      </c>
      <c r="W360" s="6" t="str">
        <f>IF(V360&gt;Scenario!$B$11,"",IF(V$2&lt;&gt;"Ready",V$2,IF(AB359="OK",Z359,"INSUFFICIENT FUNDS")))</f>
        <v/>
      </c>
      <c r="X360" s="6" t="str">
        <f>IF(V360&gt;Scenario!$B$11,"",IF(V$2&lt;&gt;"Ready",V$2,IF(ISNUMBER(W360),IF(AND(V360&gt;=Scenario!$B$10,MOD(V360-Scenario!$B$10,Scenario!$B$18)=0),Scenario!$B$8,0),"INSUFFICIENT FUNDS")))</f>
        <v/>
      </c>
      <c r="Y360" s="6" t="str">
        <f>IF(V360&gt;Scenario!$B$11,"",IF(V$2&lt;&gt;"Ready",V$2,IF(ISNUMBER(W360),(W360+X360)*(N('Option A'!$E$14)+N('Option A'!$E$15)+IF(Scenario!$B$13="Gross",N('Option A'!$E$16),0))/12+((N('Option A'!$E$12)+N('Option A'!$E$13))/12+IF(AND(V360&gt;=Scenario!$B$10,MOD(V360-Scenario!$B$10,Scenario!$B$18)=0),0*0+0,0)+IF(V360=1,0*0+0,0)+IF(V360=Scenario!$B$11,0,0)),"INSUFFICIENT FUNDS")))</f>
        <v/>
      </c>
      <c r="Z360" s="6" t="str">
        <f>IF(V360&gt;Scenario!$B$11,"",IF(V$2&lt;&gt;"Ready",V$2,IF(ISNUMBER(W360),IF((W360+X360)*(1+Scenario!$B$12/12)-Y360&lt;0,"INSUFFICIENT FUNDS",(W360+X360)*(1+Scenario!$B$12/12)-Y360),"INSUFFICIENT FUNDS")))</f>
        <v/>
      </c>
      <c r="AA360" s="6" t="str">
        <f>IF(V360&gt;Scenario!$B$11,"",IF(V$2&lt;&gt;"Ready",V$2,IF(ISNUMBER(Z360),AA359+Y360,"INSUFFICIENT FUNDS")))</f>
        <v/>
      </c>
      <c r="AB360" t="str">
        <f>IF(V360&gt;Scenario!$B$11,"",IF(V$2&lt;&gt;"Ready",V$2,IF(ISNUMBER(Z360),"OK","INSUFFICIENT FUNDS")))</f>
        <v/>
      </c>
      <c r="AC360">
        <v>356</v>
      </c>
      <c r="AD360" s="6" t="str">
        <f>IF(AC360&gt;Scenario!$B$11,"",IF(AC$2&lt;&gt;"Ready",AC$2,IF(AI359="OK",AG359,"INSUFFICIENT FUNDS")))</f>
        <v/>
      </c>
      <c r="AE360" s="6" t="str">
        <f>IF(AC360&gt;Scenario!$B$11,"",IF(AC$2&lt;&gt;"Ready",AC$2,IF(ISNUMBER(AD360),IF(AND(AC360&gt;=Scenario!$B$10,MOD(AC360-Scenario!$B$10,Scenario!$B$18)=0),Scenario!$B$8,0),"INSUFFICIENT FUNDS")))</f>
        <v/>
      </c>
      <c r="AF360" s="6" t="str">
        <f>IF(AC360&gt;Scenario!$B$11,"",IF(AC$2&lt;&gt;"Ready",AC$2,IF(ISNUMBER(AD360),(AD360+AE360)*(N('Option A'!$E$14)+N('Option A'!$E$15)+IF(Scenario!$B$13="Gross",0,0))/12+((N('Option A'!$E$12)+N('Option A'!$E$13))/12+IF(AND(AC360&gt;=Scenario!$B$10,MOD(AC360-Scenario!$B$10,Scenario!$B$18)=0),N('Option A'!$E$17)*N('Option A'!$E$18)+N('Option A'!$E$20),0)+IF(AC360=1,N('Option A'!$E$17)*N('Option A'!$E$19)+N('Option A'!$E$21),0)+IF(AC360=Scenario!$B$11,N('Option A'!$E$22),0)),"INSUFFICIENT FUNDS")))</f>
        <v/>
      </c>
      <c r="AG360" s="6" t="str">
        <f>IF(AC360&gt;Scenario!$B$11,"",IF(AC$2&lt;&gt;"Ready",AC$2,IF(ISNUMBER(AD360),IF((AD360+AE360)*(1+Scenario!$B$12/12)-AF360&lt;0,"INSUFFICIENT FUNDS",(AD360+AE360)*(1+Scenario!$B$12/12)-AF360),"INSUFFICIENT FUNDS")))</f>
        <v/>
      </c>
      <c r="AH360" s="6" t="str">
        <f>IF(AC360&gt;Scenario!$B$11,"",IF(AC$2&lt;&gt;"Ready",AC$2,IF(ISNUMBER(AG360),AH359+AF360,"INSUFFICIENT FUNDS")))</f>
        <v/>
      </c>
      <c r="AI360" t="str">
        <f>IF(AC360&gt;Scenario!$B$11,"",IF(AC$2&lt;&gt;"Ready",AC$2,IF(ISNUMBER(AG360),"OK","INSUFFICIENT FUNDS")))</f>
        <v/>
      </c>
      <c r="AJ360">
        <v>356</v>
      </c>
      <c r="AK360" s="6" t="str">
        <f>IF(AJ360&gt;Scenario!$B$11,"",IF(AJ$2&lt;&gt;"Ready",AJ$2,IF(AP359="OK",AN359,"INSUFFICIENT FUNDS")))</f>
        <v/>
      </c>
      <c r="AL360" s="6" t="str">
        <f>IF(AJ360&gt;Scenario!$B$11,"",IF(AJ$2&lt;&gt;"Ready",AJ$2,IF(ISNUMBER(AK360),IF(AND(AJ360&gt;=Scenario!$B$10,MOD(AJ360-Scenario!$B$10,Scenario!$B$18)=0),Scenario!$B$8,0),"INSUFFICIENT FUNDS")))</f>
        <v/>
      </c>
      <c r="AM360" s="6" t="str">
        <f>IF(AJ360&gt;Scenario!$B$11,"",IF(AJ$2&lt;&gt;"Ready",AJ$2,IF(ISNUMBER(AK360),(AK360+AL360)*(0+0+IF(Scenario!$B$13="Gross",0,0))/12+((0+0)/12+IF(AND(AJ360&gt;=Scenario!$B$10,MOD(AJ360-Scenario!$B$10,Scenario!$B$18)=0),0*0+0,0)+IF(AJ360=1,0*0+0,0)+IF(AJ360=Scenario!$B$11,0,0)),"INSUFFICIENT FUNDS")))</f>
        <v/>
      </c>
      <c r="AN360" s="6" t="str">
        <f>IF(AJ360&gt;Scenario!$B$11,"",IF(AJ$2&lt;&gt;"Ready",AJ$2,IF(ISNUMBER(AK360),IF((AK360+AL360)*(1+Scenario!$B$12/12)-AM360&lt;0,"INSUFFICIENT FUNDS",(AK360+AL360)*(1+Scenario!$B$12/12)-AM360),"INSUFFICIENT FUNDS")))</f>
        <v/>
      </c>
      <c r="AO360" s="6" t="str">
        <f>IF(AJ360&gt;Scenario!$B$11,"",IF(AJ$2&lt;&gt;"Ready",AJ$2,IF(ISNUMBER(AN360),AO359+AM360,"INSUFFICIENT FUNDS")))</f>
        <v/>
      </c>
      <c r="AP360" t="str">
        <f>IF(AJ360&gt;Scenario!$B$11,"",IF(AJ$2&lt;&gt;"Ready",AJ$2,IF(ISNUMBER(AN360),"OK","INSUFFICIENT FUNDS")))</f>
        <v/>
      </c>
    </row>
    <row r="361" spans="1:42" ht="32.1" customHeight="1" x14ac:dyDescent="0.2">
      <c r="A361">
        <v>357</v>
      </c>
      <c r="B361" s="6" t="str">
        <f>IF(A361&gt;Scenario!$B$11,"",IF(A$2&lt;&gt;"Ready",A$2,IF(G360="OK",E360,"INSUFFICIENT FUNDS")))</f>
        <v/>
      </c>
      <c r="C361" s="6" t="str">
        <f>IF(A361&gt;Scenario!$B$11,"",IF(A$2&lt;&gt;"Ready",A$2,IF(ISNUMBER(B361),IF(AND(A361&gt;=Scenario!$B$10,MOD(A361-Scenario!$B$10,Scenario!$B$18)=0),Scenario!$B$8,0),"INSUFFICIENT FUNDS")))</f>
        <v/>
      </c>
      <c r="D361" s="6" t="str">
        <f>IF(A361&gt;Scenario!$B$11,"",IF(A$2&lt;&gt;"Ready",A$2,IF(ISNUMBER(B361),(B361+C361)*(N('Option A'!$E$14)+N('Option A'!$E$15)+IF(Scenario!$B$13="Gross",N('Option A'!$E$16),0))/12+((N('Option A'!$E$12)+N('Option A'!$E$13))/12+IF(AND(A361&gt;=Scenario!$B$10,MOD(A361-Scenario!$B$10,Scenario!$B$18)=0),N('Option A'!$E$17)*N('Option A'!$E$18)+N('Option A'!$E$20),0)+IF(A361=1,N('Option A'!$E$17)*N('Option A'!$E$19)+N('Option A'!$E$21),0)+IF(A361=Scenario!$B$11,N('Option A'!$E$22),0)),"INSUFFICIENT FUNDS")))</f>
        <v/>
      </c>
      <c r="E361" s="6" t="str">
        <f>IF(A361&gt;Scenario!$B$11,"",IF(A$2&lt;&gt;"Ready",A$2,IF(ISNUMBER(B361),IF((B361+C361)*(1+Scenario!$B$12/12)-D361&lt;0,"INSUFFICIENT FUNDS",(B361+C361)*(1+Scenario!$B$12/12)-D361),"INSUFFICIENT FUNDS")))</f>
        <v/>
      </c>
      <c r="F361" s="6" t="str">
        <f>IF(A361&gt;Scenario!$B$11,"",IF(A$2&lt;&gt;"Ready",A$2,IF(ISNUMBER(E361),F360+D361,"INSUFFICIENT FUNDS")))</f>
        <v/>
      </c>
      <c r="G361" t="str">
        <f>IF(A361&gt;Scenario!$B$11,"",IF(A$2&lt;&gt;"Ready",A$2,IF(ISNUMBER(E361),"OK","INSUFFICIENT FUNDS")))</f>
        <v/>
      </c>
      <c r="H361">
        <v>357</v>
      </c>
      <c r="I361" s="6" t="str">
        <f>IF(H361&gt;Scenario!$B$11,"",IF(H$2&lt;&gt;"Ready",H$2,IF(N360="OK",L360,"INSUFFICIENT FUNDS")))</f>
        <v/>
      </c>
      <c r="J361" s="6" t="str">
        <f>IF(H361&gt;Scenario!$B$11,"",IF(H$2&lt;&gt;"Ready",H$2,IF(ISNUMBER(I361),IF(AND(H361&gt;=Scenario!$B$10,MOD(H361-Scenario!$B$10,Scenario!$B$18)=0),Scenario!$B$8,0),"INSUFFICIENT FUNDS")))</f>
        <v/>
      </c>
      <c r="K361" s="6" t="str">
        <f>IF(H361&gt;Scenario!$B$11,"",IF(H$2&lt;&gt;"Ready",H$2,IF(ISNUMBER(I361),(I361+J361)*(N('Option A'!$E$14)+N('Option A'!$E$15)+IF(Scenario!$B$13="Gross",N('Option A'!$E$16),0))/12+((0+0)/12+IF(AND(H361&gt;=Scenario!$B$10,MOD(H361-Scenario!$B$10,Scenario!$B$18)=0),N('Option A'!$E$17)*N('Option A'!$E$18)+N('Option A'!$E$20),0)+IF(H361=1,N('Option A'!$E$17)*N('Option A'!$E$19)+N('Option A'!$E$21),0)+IF(H361=Scenario!$B$11,N('Option A'!$E$22),0)),"INSUFFICIENT FUNDS")))</f>
        <v/>
      </c>
      <c r="L361" s="6" t="str">
        <f>IF(H361&gt;Scenario!$B$11,"",IF(H$2&lt;&gt;"Ready",H$2,IF(ISNUMBER(I361),IF((I361+J361)*(1+Scenario!$B$12/12)-K361&lt;0,"INSUFFICIENT FUNDS",(I361+J361)*(1+Scenario!$B$12/12)-K361),"INSUFFICIENT FUNDS")))</f>
        <v/>
      </c>
      <c r="M361" s="6" t="str">
        <f>IF(H361&gt;Scenario!$B$11,"",IF(H$2&lt;&gt;"Ready",H$2,IF(ISNUMBER(L361),M360+K361,"INSUFFICIENT FUNDS")))</f>
        <v/>
      </c>
      <c r="N361" t="str">
        <f>IF(H361&gt;Scenario!$B$11,"",IF(H$2&lt;&gt;"Ready",H$2,IF(ISNUMBER(L361),"OK","INSUFFICIENT FUNDS")))</f>
        <v/>
      </c>
      <c r="O361">
        <v>357</v>
      </c>
      <c r="P361" s="6" t="str">
        <f>IF(O361&gt;Scenario!$B$11,"",IF(O$2&lt;&gt;"Ready",O$2,IF(U360="OK",S360,"INSUFFICIENT FUNDS")))</f>
        <v/>
      </c>
      <c r="Q361" s="6" t="str">
        <f>IF(O361&gt;Scenario!$B$11,"",IF(O$2&lt;&gt;"Ready",O$2,IF(ISNUMBER(P361),IF(AND(O361&gt;=Scenario!$B$10,MOD(O361-Scenario!$B$10,Scenario!$B$18)=0),Scenario!$B$8,0),"INSUFFICIENT FUNDS")))</f>
        <v/>
      </c>
      <c r="R361" s="6" t="str">
        <f>IF(O361&gt;Scenario!$B$11,"",IF(O$2&lt;&gt;"Ready",O$2,IF(ISNUMBER(P361),(P361+Q361)*(0+N('Option A'!$E$15)+IF(Scenario!$B$13="Gross",N('Option A'!$E$16),0))/12+((N('Option A'!$E$12)+N('Option A'!$E$13))/12+IF(AND(O361&gt;=Scenario!$B$10,MOD(O361-Scenario!$B$10,Scenario!$B$18)=0),N('Option A'!$E$17)*N('Option A'!$E$18)+N('Option A'!$E$20),0)+IF(O361=1,N('Option A'!$E$17)*N('Option A'!$E$19)+N('Option A'!$E$21),0)+IF(O361=Scenario!$B$11,N('Option A'!$E$22),0)),"INSUFFICIENT FUNDS")))</f>
        <v/>
      </c>
      <c r="S361" s="6" t="str">
        <f>IF(O361&gt;Scenario!$B$11,"",IF(O$2&lt;&gt;"Ready",O$2,IF(ISNUMBER(P361),IF((P361+Q361)*(1+Scenario!$B$12/12)-R361&lt;0,"INSUFFICIENT FUNDS",(P361+Q361)*(1+Scenario!$B$12/12)-R361),"INSUFFICIENT FUNDS")))</f>
        <v/>
      </c>
      <c r="T361" s="6" t="str">
        <f>IF(O361&gt;Scenario!$B$11,"",IF(O$2&lt;&gt;"Ready",O$2,IF(ISNUMBER(S361),T360+R361,"INSUFFICIENT FUNDS")))</f>
        <v/>
      </c>
      <c r="U361" t="str">
        <f>IF(O361&gt;Scenario!$B$11,"",IF(O$2&lt;&gt;"Ready",O$2,IF(ISNUMBER(S361),"OK","INSUFFICIENT FUNDS")))</f>
        <v/>
      </c>
      <c r="V361">
        <v>357</v>
      </c>
      <c r="W361" s="6" t="str">
        <f>IF(V361&gt;Scenario!$B$11,"",IF(V$2&lt;&gt;"Ready",V$2,IF(AB360="OK",Z360,"INSUFFICIENT FUNDS")))</f>
        <v/>
      </c>
      <c r="X361" s="6" t="str">
        <f>IF(V361&gt;Scenario!$B$11,"",IF(V$2&lt;&gt;"Ready",V$2,IF(ISNUMBER(W361),IF(AND(V361&gt;=Scenario!$B$10,MOD(V361-Scenario!$B$10,Scenario!$B$18)=0),Scenario!$B$8,0),"INSUFFICIENT FUNDS")))</f>
        <v/>
      </c>
      <c r="Y361" s="6" t="str">
        <f>IF(V361&gt;Scenario!$B$11,"",IF(V$2&lt;&gt;"Ready",V$2,IF(ISNUMBER(W361),(W361+X361)*(N('Option A'!$E$14)+N('Option A'!$E$15)+IF(Scenario!$B$13="Gross",N('Option A'!$E$16),0))/12+((N('Option A'!$E$12)+N('Option A'!$E$13))/12+IF(AND(V361&gt;=Scenario!$B$10,MOD(V361-Scenario!$B$10,Scenario!$B$18)=0),0*0+0,0)+IF(V361=1,0*0+0,0)+IF(V361=Scenario!$B$11,0,0)),"INSUFFICIENT FUNDS")))</f>
        <v/>
      </c>
      <c r="Z361" s="6" t="str">
        <f>IF(V361&gt;Scenario!$B$11,"",IF(V$2&lt;&gt;"Ready",V$2,IF(ISNUMBER(W361),IF((W361+X361)*(1+Scenario!$B$12/12)-Y361&lt;0,"INSUFFICIENT FUNDS",(W361+X361)*(1+Scenario!$B$12/12)-Y361),"INSUFFICIENT FUNDS")))</f>
        <v/>
      </c>
      <c r="AA361" s="6" t="str">
        <f>IF(V361&gt;Scenario!$B$11,"",IF(V$2&lt;&gt;"Ready",V$2,IF(ISNUMBER(Z361),AA360+Y361,"INSUFFICIENT FUNDS")))</f>
        <v/>
      </c>
      <c r="AB361" t="str">
        <f>IF(V361&gt;Scenario!$B$11,"",IF(V$2&lt;&gt;"Ready",V$2,IF(ISNUMBER(Z361),"OK","INSUFFICIENT FUNDS")))</f>
        <v/>
      </c>
      <c r="AC361">
        <v>357</v>
      </c>
      <c r="AD361" s="6" t="str">
        <f>IF(AC361&gt;Scenario!$B$11,"",IF(AC$2&lt;&gt;"Ready",AC$2,IF(AI360="OK",AG360,"INSUFFICIENT FUNDS")))</f>
        <v/>
      </c>
      <c r="AE361" s="6" t="str">
        <f>IF(AC361&gt;Scenario!$B$11,"",IF(AC$2&lt;&gt;"Ready",AC$2,IF(ISNUMBER(AD361),IF(AND(AC361&gt;=Scenario!$B$10,MOD(AC361-Scenario!$B$10,Scenario!$B$18)=0),Scenario!$B$8,0),"INSUFFICIENT FUNDS")))</f>
        <v/>
      </c>
      <c r="AF361" s="6" t="str">
        <f>IF(AC361&gt;Scenario!$B$11,"",IF(AC$2&lt;&gt;"Ready",AC$2,IF(ISNUMBER(AD361),(AD361+AE361)*(N('Option A'!$E$14)+N('Option A'!$E$15)+IF(Scenario!$B$13="Gross",0,0))/12+((N('Option A'!$E$12)+N('Option A'!$E$13))/12+IF(AND(AC361&gt;=Scenario!$B$10,MOD(AC361-Scenario!$B$10,Scenario!$B$18)=0),N('Option A'!$E$17)*N('Option A'!$E$18)+N('Option A'!$E$20),0)+IF(AC361=1,N('Option A'!$E$17)*N('Option A'!$E$19)+N('Option A'!$E$21),0)+IF(AC361=Scenario!$B$11,N('Option A'!$E$22),0)),"INSUFFICIENT FUNDS")))</f>
        <v/>
      </c>
      <c r="AG361" s="6" t="str">
        <f>IF(AC361&gt;Scenario!$B$11,"",IF(AC$2&lt;&gt;"Ready",AC$2,IF(ISNUMBER(AD361),IF((AD361+AE361)*(1+Scenario!$B$12/12)-AF361&lt;0,"INSUFFICIENT FUNDS",(AD361+AE361)*(1+Scenario!$B$12/12)-AF361),"INSUFFICIENT FUNDS")))</f>
        <v/>
      </c>
      <c r="AH361" s="6" t="str">
        <f>IF(AC361&gt;Scenario!$B$11,"",IF(AC$2&lt;&gt;"Ready",AC$2,IF(ISNUMBER(AG361),AH360+AF361,"INSUFFICIENT FUNDS")))</f>
        <v/>
      </c>
      <c r="AI361" t="str">
        <f>IF(AC361&gt;Scenario!$B$11,"",IF(AC$2&lt;&gt;"Ready",AC$2,IF(ISNUMBER(AG361),"OK","INSUFFICIENT FUNDS")))</f>
        <v/>
      </c>
      <c r="AJ361">
        <v>357</v>
      </c>
      <c r="AK361" s="6" t="str">
        <f>IF(AJ361&gt;Scenario!$B$11,"",IF(AJ$2&lt;&gt;"Ready",AJ$2,IF(AP360="OK",AN360,"INSUFFICIENT FUNDS")))</f>
        <v/>
      </c>
      <c r="AL361" s="6" t="str">
        <f>IF(AJ361&gt;Scenario!$B$11,"",IF(AJ$2&lt;&gt;"Ready",AJ$2,IF(ISNUMBER(AK361),IF(AND(AJ361&gt;=Scenario!$B$10,MOD(AJ361-Scenario!$B$10,Scenario!$B$18)=0),Scenario!$B$8,0),"INSUFFICIENT FUNDS")))</f>
        <v/>
      </c>
      <c r="AM361" s="6" t="str">
        <f>IF(AJ361&gt;Scenario!$B$11,"",IF(AJ$2&lt;&gt;"Ready",AJ$2,IF(ISNUMBER(AK361),(AK361+AL361)*(0+0+IF(Scenario!$B$13="Gross",0,0))/12+((0+0)/12+IF(AND(AJ361&gt;=Scenario!$B$10,MOD(AJ361-Scenario!$B$10,Scenario!$B$18)=0),0*0+0,0)+IF(AJ361=1,0*0+0,0)+IF(AJ361=Scenario!$B$11,0,0)),"INSUFFICIENT FUNDS")))</f>
        <v/>
      </c>
      <c r="AN361" s="6" t="str">
        <f>IF(AJ361&gt;Scenario!$B$11,"",IF(AJ$2&lt;&gt;"Ready",AJ$2,IF(ISNUMBER(AK361),IF((AK361+AL361)*(1+Scenario!$B$12/12)-AM361&lt;0,"INSUFFICIENT FUNDS",(AK361+AL361)*(1+Scenario!$B$12/12)-AM361),"INSUFFICIENT FUNDS")))</f>
        <v/>
      </c>
      <c r="AO361" s="6" t="str">
        <f>IF(AJ361&gt;Scenario!$B$11,"",IF(AJ$2&lt;&gt;"Ready",AJ$2,IF(ISNUMBER(AN361),AO360+AM361,"INSUFFICIENT FUNDS")))</f>
        <v/>
      </c>
      <c r="AP361" t="str">
        <f>IF(AJ361&gt;Scenario!$B$11,"",IF(AJ$2&lt;&gt;"Ready",AJ$2,IF(ISNUMBER(AN361),"OK","INSUFFICIENT FUNDS")))</f>
        <v/>
      </c>
    </row>
    <row r="362" spans="1:42" ht="32.1" customHeight="1" x14ac:dyDescent="0.2">
      <c r="A362">
        <v>358</v>
      </c>
      <c r="B362" s="6" t="str">
        <f>IF(A362&gt;Scenario!$B$11,"",IF(A$2&lt;&gt;"Ready",A$2,IF(G361="OK",E361,"INSUFFICIENT FUNDS")))</f>
        <v/>
      </c>
      <c r="C362" s="6" t="str">
        <f>IF(A362&gt;Scenario!$B$11,"",IF(A$2&lt;&gt;"Ready",A$2,IF(ISNUMBER(B362),IF(AND(A362&gt;=Scenario!$B$10,MOD(A362-Scenario!$B$10,Scenario!$B$18)=0),Scenario!$B$8,0),"INSUFFICIENT FUNDS")))</f>
        <v/>
      </c>
      <c r="D362" s="6" t="str">
        <f>IF(A362&gt;Scenario!$B$11,"",IF(A$2&lt;&gt;"Ready",A$2,IF(ISNUMBER(B362),(B362+C362)*(N('Option A'!$E$14)+N('Option A'!$E$15)+IF(Scenario!$B$13="Gross",N('Option A'!$E$16),0))/12+((N('Option A'!$E$12)+N('Option A'!$E$13))/12+IF(AND(A362&gt;=Scenario!$B$10,MOD(A362-Scenario!$B$10,Scenario!$B$18)=0),N('Option A'!$E$17)*N('Option A'!$E$18)+N('Option A'!$E$20),0)+IF(A362=1,N('Option A'!$E$17)*N('Option A'!$E$19)+N('Option A'!$E$21),0)+IF(A362=Scenario!$B$11,N('Option A'!$E$22),0)),"INSUFFICIENT FUNDS")))</f>
        <v/>
      </c>
      <c r="E362" s="6" t="str">
        <f>IF(A362&gt;Scenario!$B$11,"",IF(A$2&lt;&gt;"Ready",A$2,IF(ISNUMBER(B362),IF((B362+C362)*(1+Scenario!$B$12/12)-D362&lt;0,"INSUFFICIENT FUNDS",(B362+C362)*(1+Scenario!$B$12/12)-D362),"INSUFFICIENT FUNDS")))</f>
        <v/>
      </c>
      <c r="F362" s="6" t="str">
        <f>IF(A362&gt;Scenario!$B$11,"",IF(A$2&lt;&gt;"Ready",A$2,IF(ISNUMBER(E362),F361+D362,"INSUFFICIENT FUNDS")))</f>
        <v/>
      </c>
      <c r="G362" t="str">
        <f>IF(A362&gt;Scenario!$B$11,"",IF(A$2&lt;&gt;"Ready",A$2,IF(ISNUMBER(E362),"OK","INSUFFICIENT FUNDS")))</f>
        <v/>
      </c>
      <c r="H362">
        <v>358</v>
      </c>
      <c r="I362" s="6" t="str">
        <f>IF(H362&gt;Scenario!$B$11,"",IF(H$2&lt;&gt;"Ready",H$2,IF(N361="OK",L361,"INSUFFICIENT FUNDS")))</f>
        <v/>
      </c>
      <c r="J362" s="6" t="str">
        <f>IF(H362&gt;Scenario!$B$11,"",IF(H$2&lt;&gt;"Ready",H$2,IF(ISNUMBER(I362),IF(AND(H362&gt;=Scenario!$B$10,MOD(H362-Scenario!$B$10,Scenario!$B$18)=0),Scenario!$B$8,0),"INSUFFICIENT FUNDS")))</f>
        <v/>
      </c>
      <c r="K362" s="6" t="str">
        <f>IF(H362&gt;Scenario!$B$11,"",IF(H$2&lt;&gt;"Ready",H$2,IF(ISNUMBER(I362),(I362+J362)*(N('Option A'!$E$14)+N('Option A'!$E$15)+IF(Scenario!$B$13="Gross",N('Option A'!$E$16),0))/12+((0+0)/12+IF(AND(H362&gt;=Scenario!$B$10,MOD(H362-Scenario!$B$10,Scenario!$B$18)=0),N('Option A'!$E$17)*N('Option A'!$E$18)+N('Option A'!$E$20),0)+IF(H362=1,N('Option A'!$E$17)*N('Option A'!$E$19)+N('Option A'!$E$21),0)+IF(H362=Scenario!$B$11,N('Option A'!$E$22),0)),"INSUFFICIENT FUNDS")))</f>
        <v/>
      </c>
      <c r="L362" s="6" t="str">
        <f>IF(H362&gt;Scenario!$B$11,"",IF(H$2&lt;&gt;"Ready",H$2,IF(ISNUMBER(I362),IF((I362+J362)*(1+Scenario!$B$12/12)-K362&lt;0,"INSUFFICIENT FUNDS",(I362+J362)*(1+Scenario!$B$12/12)-K362),"INSUFFICIENT FUNDS")))</f>
        <v/>
      </c>
      <c r="M362" s="6" t="str">
        <f>IF(H362&gt;Scenario!$B$11,"",IF(H$2&lt;&gt;"Ready",H$2,IF(ISNUMBER(L362),M361+K362,"INSUFFICIENT FUNDS")))</f>
        <v/>
      </c>
      <c r="N362" t="str">
        <f>IF(H362&gt;Scenario!$B$11,"",IF(H$2&lt;&gt;"Ready",H$2,IF(ISNUMBER(L362),"OK","INSUFFICIENT FUNDS")))</f>
        <v/>
      </c>
      <c r="O362">
        <v>358</v>
      </c>
      <c r="P362" s="6" t="str">
        <f>IF(O362&gt;Scenario!$B$11,"",IF(O$2&lt;&gt;"Ready",O$2,IF(U361="OK",S361,"INSUFFICIENT FUNDS")))</f>
        <v/>
      </c>
      <c r="Q362" s="6" t="str">
        <f>IF(O362&gt;Scenario!$B$11,"",IF(O$2&lt;&gt;"Ready",O$2,IF(ISNUMBER(P362),IF(AND(O362&gt;=Scenario!$B$10,MOD(O362-Scenario!$B$10,Scenario!$B$18)=0),Scenario!$B$8,0),"INSUFFICIENT FUNDS")))</f>
        <v/>
      </c>
      <c r="R362" s="6" t="str">
        <f>IF(O362&gt;Scenario!$B$11,"",IF(O$2&lt;&gt;"Ready",O$2,IF(ISNUMBER(P362),(P362+Q362)*(0+N('Option A'!$E$15)+IF(Scenario!$B$13="Gross",N('Option A'!$E$16),0))/12+((N('Option A'!$E$12)+N('Option A'!$E$13))/12+IF(AND(O362&gt;=Scenario!$B$10,MOD(O362-Scenario!$B$10,Scenario!$B$18)=0),N('Option A'!$E$17)*N('Option A'!$E$18)+N('Option A'!$E$20),0)+IF(O362=1,N('Option A'!$E$17)*N('Option A'!$E$19)+N('Option A'!$E$21),0)+IF(O362=Scenario!$B$11,N('Option A'!$E$22),0)),"INSUFFICIENT FUNDS")))</f>
        <v/>
      </c>
      <c r="S362" s="6" t="str">
        <f>IF(O362&gt;Scenario!$B$11,"",IF(O$2&lt;&gt;"Ready",O$2,IF(ISNUMBER(P362),IF((P362+Q362)*(1+Scenario!$B$12/12)-R362&lt;0,"INSUFFICIENT FUNDS",(P362+Q362)*(1+Scenario!$B$12/12)-R362),"INSUFFICIENT FUNDS")))</f>
        <v/>
      </c>
      <c r="T362" s="6" t="str">
        <f>IF(O362&gt;Scenario!$B$11,"",IF(O$2&lt;&gt;"Ready",O$2,IF(ISNUMBER(S362),T361+R362,"INSUFFICIENT FUNDS")))</f>
        <v/>
      </c>
      <c r="U362" t="str">
        <f>IF(O362&gt;Scenario!$B$11,"",IF(O$2&lt;&gt;"Ready",O$2,IF(ISNUMBER(S362),"OK","INSUFFICIENT FUNDS")))</f>
        <v/>
      </c>
      <c r="V362">
        <v>358</v>
      </c>
      <c r="W362" s="6" t="str">
        <f>IF(V362&gt;Scenario!$B$11,"",IF(V$2&lt;&gt;"Ready",V$2,IF(AB361="OK",Z361,"INSUFFICIENT FUNDS")))</f>
        <v/>
      </c>
      <c r="X362" s="6" t="str">
        <f>IF(V362&gt;Scenario!$B$11,"",IF(V$2&lt;&gt;"Ready",V$2,IF(ISNUMBER(W362),IF(AND(V362&gt;=Scenario!$B$10,MOD(V362-Scenario!$B$10,Scenario!$B$18)=0),Scenario!$B$8,0),"INSUFFICIENT FUNDS")))</f>
        <v/>
      </c>
      <c r="Y362" s="6" t="str">
        <f>IF(V362&gt;Scenario!$B$11,"",IF(V$2&lt;&gt;"Ready",V$2,IF(ISNUMBER(W362),(W362+X362)*(N('Option A'!$E$14)+N('Option A'!$E$15)+IF(Scenario!$B$13="Gross",N('Option A'!$E$16),0))/12+((N('Option A'!$E$12)+N('Option A'!$E$13))/12+IF(AND(V362&gt;=Scenario!$B$10,MOD(V362-Scenario!$B$10,Scenario!$B$18)=0),0*0+0,0)+IF(V362=1,0*0+0,0)+IF(V362=Scenario!$B$11,0,0)),"INSUFFICIENT FUNDS")))</f>
        <v/>
      </c>
      <c r="Z362" s="6" t="str">
        <f>IF(V362&gt;Scenario!$B$11,"",IF(V$2&lt;&gt;"Ready",V$2,IF(ISNUMBER(W362),IF((W362+X362)*(1+Scenario!$B$12/12)-Y362&lt;0,"INSUFFICIENT FUNDS",(W362+X362)*(1+Scenario!$B$12/12)-Y362),"INSUFFICIENT FUNDS")))</f>
        <v/>
      </c>
      <c r="AA362" s="6" t="str">
        <f>IF(V362&gt;Scenario!$B$11,"",IF(V$2&lt;&gt;"Ready",V$2,IF(ISNUMBER(Z362),AA361+Y362,"INSUFFICIENT FUNDS")))</f>
        <v/>
      </c>
      <c r="AB362" t="str">
        <f>IF(V362&gt;Scenario!$B$11,"",IF(V$2&lt;&gt;"Ready",V$2,IF(ISNUMBER(Z362),"OK","INSUFFICIENT FUNDS")))</f>
        <v/>
      </c>
      <c r="AC362">
        <v>358</v>
      </c>
      <c r="AD362" s="6" t="str">
        <f>IF(AC362&gt;Scenario!$B$11,"",IF(AC$2&lt;&gt;"Ready",AC$2,IF(AI361="OK",AG361,"INSUFFICIENT FUNDS")))</f>
        <v/>
      </c>
      <c r="AE362" s="6" t="str">
        <f>IF(AC362&gt;Scenario!$B$11,"",IF(AC$2&lt;&gt;"Ready",AC$2,IF(ISNUMBER(AD362),IF(AND(AC362&gt;=Scenario!$B$10,MOD(AC362-Scenario!$B$10,Scenario!$B$18)=0),Scenario!$B$8,0),"INSUFFICIENT FUNDS")))</f>
        <v/>
      </c>
      <c r="AF362" s="6" t="str">
        <f>IF(AC362&gt;Scenario!$B$11,"",IF(AC$2&lt;&gt;"Ready",AC$2,IF(ISNUMBER(AD362),(AD362+AE362)*(N('Option A'!$E$14)+N('Option A'!$E$15)+IF(Scenario!$B$13="Gross",0,0))/12+((N('Option A'!$E$12)+N('Option A'!$E$13))/12+IF(AND(AC362&gt;=Scenario!$B$10,MOD(AC362-Scenario!$B$10,Scenario!$B$18)=0),N('Option A'!$E$17)*N('Option A'!$E$18)+N('Option A'!$E$20),0)+IF(AC362=1,N('Option A'!$E$17)*N('Option A'!$E$19)+N('Option A'!$E$21),0)+IF(AC362=Scenario!$B$11,N('Option A'!$E$22),0)),"INSUFFICIENT FUNDS")))</f>
        <v/>
      </c>
      <c r="AG362" s="6" t="str">
        <f>IF(AC362&gt;Scenario!$B$11,"",IF(AC$2&lt;&gt;"Ready",AC$2,IF(ISNUMBER(AD362),IF((AD362+AE362)*(1+Scenario!$B$12/12)-AF362&lt;0,"INSUFFICIENT FUNDS",(AD362+AE362)*(1+Scenario!$B$12/12)-AF362),"INSUFFICIENT FUNDS")))</f>
        <v/>
      </c>
      <c r="AH362" s="6" t="str">
        <f>IF(AC362&gt;Scenario!$B$11,"",IF(AC$2&lt;&gt;"Ready",AC$2,IF(ISNUMBER(AG362),AH361+AF362,"INSUFFICIENT FUNDS")))</f>
        <v/>
      </c>
      <c r="AI362" t="str">
        <f>IF(AC362&gt;Scenario!$B$11,"",IF(AC$2&lt;&gt;"Ready",AC$2,IF(ISNUMBER(AG362),"OK","INSUFFICIENT FUNDS")))</f>
        <v/>
      </c>
      <c r="AJ362">
        <v>358</v>
      </c>
      <c r="AK362" s="6" t="str">
        <f>IF(AJ362&gt;Scenario!$B$11,"",IF(AJ$2&lt;&gt;"Ready",AJ$2,IF(AP361="OK",AN361,"INSUFFICIENT FUNDS")))</f>
        <v/>
      </c>
      <c r="AL362" s="6" t="str">
        <f>IF(AJ362&gt;Scenario!$B$11,"",IF(AJ$2&lt;&gt;"Ready",AJ$2,IF(ISNUMBER(AK362),IF(AND(AJ362&gt;=Scenario!$B$10,MOD(AJ362-Scenario!$B$10,Scenario!$B$18)=0),Scenario!$B$8,0),"INSUFFICIENT FUNDS")))</f>
        <v/>
      </c>
      <c r="AM362" s="6" t="str">
        <f>IF(AJ362&gt;Scenario!$B$11,"",IF(AJ$2&lt;&gt;"Ready",AJ$2,IF(ISNUMBER(AK362),(AK362+AL362)*(0+0+IF(Scenario!$B$13="Gross",0,0))/12+((0+0)/12+IF(AND(AJ362&gt;=Scenario!$B$10,MOD(AJ362-Scenario!$B$10,Scenario!$B$18)=0),0*0+0,0)+IF(AJ362=1,0*0+0,0)+IF(AJ362=Scenario!$B$11,0,0)),"INSUFFICIENT FUNDS")))</f>
        <v/>
      </c>
      <c r="AN362" s="6" t="str">
        <f>IF(AJ362&gt;Scenario!$B$11,"",IF(AJ$2&lt;&gt;"Ready",AJ$2,IF(ISNUMBER(AK362),IF((AK362+AL362)*(1+Scenario!$B$12/12)-AM362&lt;0,"INSUFFICIENT FUNDS",(AK362+AL362)*(1+Scenario!$B$12/12)-AM362),"INSUFFICIENT FUNDS")))</f>
        <v/>
      </c>
      <c r="AO362" s="6" t="str">
        <f>IF(AJ362&gt;Scenario!$B$11,"",IF(AJ$2&lt;&gt;"Ready",AJ$2,IF(ISNUMBER(AN362),AO361+AM362,"INSUFFICIENT FUNDS")))</f>
        <v/>
      </c>
      <c r="AP362" t="str">
        <f>IF(AJ362&gt;Scenario!$B$11,"",IF(AJ$2&lt;&gt;"Ready",AJ$2,IF(ISNUMBER(AN362),"OK","INSUFFICIENT FUNDS")))</f>
        <v/>
      </c>
    </row>
    <row r="363" spans="1:42" ht="32.1" customHeight="1" x14ac:dyDescent="0.2">
      <c r="A363">
        <v>359</v>
      </c>
      <c r="B363" s="6" t="str">
        <f>IF(A363&gt;Scenario!$B$11,"",IF(A$2&lt;&gt;"Ready",A$2,IF(G362="OK",E362,"INSUFFICIENT FUNDS")))</f>
        <v/>
      </c>
      <c r="C363" s="6" t="str">
        <f>IF(A363&gt;Scenario!$B$11,"",IF(A$2&lt;&gt;"Ready",A$2,IF(ISNUMBER(B363),IF(AND(A363&gt;=Scenario!$B$10,MOD(A363-Scenario!$B$10,Scenario!$B$18)=0),Scenario!$B$8,0),"INSUFFICIENT FUNDS")))</f>
        <v/>
      </c>
      <c r="D363" s="6" t="str">
        <f>IF(A363&gt;Scenario!$B$11,"",IF(A$2&lt;&gt;"Ready",A$2,IF(ISNUMBER(B363),(B363+C363)*(N('Option A'!$E$14)+N('Option A'!$E$15)+IF(Scenario!$B$13="Gross",N('Option A'!$E$16),0))/12+((N('Option A'!$E$12)+N('Option A'!$E$13))/12+IF(AND(A363&gt;=Scenario!$B$10,MOD(A363-Scenario!$B$10,Scenario!$B$18)=0),N('Option A'!$E$17)*N('Option A'!$E$18)+N('Option A'!$E$20),0)+IF(A363=1,N('Option A'!$E$17)*N('Option A'!$E$19)+N('Option A'!$E$21),0)+IF(A363=Scenario!$B$11,N('Option A'!$E$22),0)),"INSUFFICIENT FUNDS")))</f>
        <v/>
      </c>
      <c r="E363" s="6" t="str">
        <f>IF(A363&gt;Scenario!$B$11,"",IF(A$2&lt;&gt;"Ready",A$2,IF(ISNUMBER(B363),IF((B363+C363)*(1+Scenario!$B$12/12)-D363&lt;0,"INSUFFICIENT FUNDS",(B363+C363)*(1+Scenario!$B$12/12)-D363),"INSUFFICIENT FUNDS")))</f>
        <v/>
      </c>
      <c r="F363" s="6" t="str">
        <f>IF(A363&gt;Scenario!$B$11,"",IF(A$2&lt;&gt;"Ready",A$2,IF(ISNUMBER(E363),F362+D363,"INSUFFICIENT FUNDS")))</f>
        <v/>
      </c>
      <c r="G363" t="str">
        <f>IF(A363&gt;Scenario!$B$11,"",IF(A$2&lt;&gt;"Ready",A$2,IF(ISNUMBER(E363),"OK","INSUFFICIENT FUNDS")))</f>
        <v/>
      </c>
      <c r="H363">
        <v>359</v>
      </c>
      <c r="I363" s="6" t="str">
        <f>IF(H363&gt;Scenario!$B$11,"",IF(H$2&lt;&gt;"Ready",H$2,IF(N362="OK",L362,"INSUFFICIENT FUNDS")))</f>
        <v/>
      </c>
      <c r="J363" s="6" t="str">
        <f>IF(H363&gt;Scenario!$B$11,"",IF(H$2&lt;&gt;"Ready",H$2,IF(ISNUMBER(I363),IF(AND(H363&gt;=Scenario!$B$10,MOD(H363-Scenario!$B$10,Scenario!$B$18)=0),Scenario!$B$8,0),"INSUFFICIENT FUNDS")))</f>
        <v/>
      </c>
      <c r="K363" s="6" t="str">
        <f>IF(H363&gt;Scenario!$B$11,"",IF(H$2&lt;&gt;"Ready",H$2,IF(ISNUMBER(I363),(I363+J363)*(N('Option A'!$E$14)+N('Option A'!$E$15)+IF(Scenario!$B$13="Gross",N('Option A'!$E$16),0))/12+((0+0)/12+IF(AND(H363&gt;=Scenario!$B$10,MOD(H363-Scenario!$B$10,Scenario!$B$18)=0),N('Option A'!$E$17)*N('Option A'!$E$18)+N('Option A'!$E$20),0)+IF(H363=1,N('Option A'!$E$17)*N('Option A'!$E$19)+N('Option A'!$E$21),0)+IF(H363=Scenario!$B$11,N('Option A'!$E$22),0)),"INSUFFICIENT FUNDS")))</f>
        <v/>
      </c>
      <c r="L363" s="6" t="str">
        <f>IF(H363&gt;Scenario!$B$11,"",IF(H$2&lt;&gt;"Ready",H$2,IF(ISNUMBER(I363),IF((I363+J363)*(1+Scenario!$B$12/12)-K363&lt;0,"INSUFFICIENT FUNDS",(I363+J363)*(1+Scenario!$B$12/12)-K363),"INSUFFICIENT FUNDS")))</f>
        <v/>
      </c>
      <c r="M363" s="6" t="str">
        <f>IF(H363&gt;Scenario!$B$11,"",IF(H$2&lt;&gt;"Ready",H$2,IF(ISNUMBER(L363),M362+K363,"INSUFFICIENT FUNDS")))</f>
        <v/>
      </c>
      <c r="N363" t="str">
        <f>IF(H363&gt;Scenario!$B$11,"",IF(H$2&lt;&gt;"Ready",H$2,IF(ISNUMBER(L363),"OK","INSUFFICIENT FUNDS")))</f>
        <v/>
      </c>
      <c r="O363">
        <v>359</v>
      </c>
      <c r="P363" s="6" t="str">
        <f>IF(O363&gt;Scenario!$B$11,"",IF(O$2&lt;&gt;"Ready",O$2,IF(U362="OK",S362,"INSUFFICIENT FUNDS")))</f>
        <v/>
      </c>
      <c r="Q363" s="6" t="str">
        <f>IF(O363&gt;Scenario!$B$11,"",IF(O$2&lt;&gt;"Ready",O$2,IF(ISNUMBER(P363),IF(AND(O363&gt;=Scenario!$B$10,MOD(O363-Scenario!$B$10,Scenario!$B$18)=0),Scenario!$B$8,0),"INSUFFICIENT FUNDS")))</f>
        <v/>
      </c>
      <c r="R363" s="6" t="str">
        <f>IF(O363&gt;Scenario!$B$11,"",IF(O$2&lt;&gt;"Ready",O$2,IF(ISNUMBER(P363),(P363+Q363)*(0+N('Option A'!$E$15)+IF(Scenario!$B$13="Gross",N('Option A'!$E$16),0))/12+((N('Option A'!$E$12)+N('Option A'!$E$13))/12+IF(AND(O363&gt;=Scenario!$B$10,MOD(O363-Scenario!$B$10,Scenario!$B$18)=0),N('Option A'!$E$17)*N('Option A'!$E$18)+N('Option A'!$E$20),0)+IF(O363=1,N('Option A'!$E$17)*N('Option A'!$E$19)+N('Option A'!$E$21),0)+IF(O363=Scenario!$B$11,N('Option A'!$E$22),0)),"INSUFFICIENT FUNDS")))</f>
        <v/>
      </c>
      <c r="S363" s="6" t="str">
        <f>IF(O363&gt;Scenario!$B$11,"",IF(O$2&lt;&gt;"Ready",O$2,IF(ISNUMBER(P363),IF((P363+Q363)*(1+Scenario!$B$12/12)-R363&lt;0,"INSUFFICIENT FUNDS",(P363+Q363)*(1+Scenario!$B$12/12)-R363),"INSUFFICIENT FUNDS")))</f>
        <v/>
      </c>
      <c r="T363" s="6" t="str">
        <f>IF(O363&gt;Scenario!$B$11,"",IF(O$2&lt;&gt;"Ready",O$2,IF(ISNUMBER(S363),T362+R363,"INSUFFICIENT FUNDS")))</f>
        <v/>
      </c>
      <c r="U363" t="str">
        <f>IF(O363&gt;Scenario!$B$11,"",IF(O$2&lt;&gt;"Ready",O$2,IF(ISNUMBER(S363),"OK","INSUFFICIENT FUNDS")))</f>
        <v/>
      </c>
      <c r="V363">
        <v>359</v>
      </c>
      <c r="W363" s="6" t="str">
        <f>IF(V363&gt;Scenario!$B$11,"",IF(V$2&lt;&gt;"Ready",V$2,IF(AB362="OK",Z362,"INSUFFICIENT FUNDS")))</f>
        <v/>
      </c>
      <c r="X363" s="6" t="str">
        <f>IF(V363&gt;Scenario!$B$11,"",IF(V$2&lt;&gt;"Ready",V$2,IF(ISNUMBER(W363),IF(AND(V363&gt;=Scenario!$B$10,MOD(V363-Scenario!$B$10,Scenario!$B$18)=0),Scenario!$B$8,0),"INSUFFICIENT FUNDS")))</f>
        <v/>
      </c>
      <c r="Y363" s="6" t="str">
        <f>IF(V363&gt;Scenario!$B$11,"",IF(V$2&lt;&gt;"Ready",V$2,IF(ISNUMBER(W363),(W363+X363)*(N('Option A'!$E$14)+N('Option A'!$E$15)+IF(Scenario!$B$13="Gross",N('Option A'!$E$16),0))/12+((N('Option A'!$E$12)+N('Option A'!$E$13))/12+IF(AND(V363&gt;=Scenario!$B$10,MOD(V363-Scenario!$B$10,Scenario!$B$18)=0),0*0+0,0)+IF(V363=1,0*0+0,0)+IF(V363=Scenario!$B$11,0,0)),"INSUFFICIENT FUNDS")))</f>
        <v/>
      </c>
      <c r="Z363" s="6" t="str">
        <f>IF(V363&gt;Scenario!$B$11,"",IF(V$2&lt;&gt;"Ready",V$2,IF(ISNUMBER(W363),IF((W363+X363)*(1+Scenario!$B$12/12)-Y363&lt;0,"INSUFFICIENT FUNDS",(W363+X363)*(1+Scenario!$B$12/12)-Y363),"INSUFFICIENT FUNDS")))</f>
        <v/>
      </c>
      <c r="AA363" s="6" t="str">
        <f>IF(V363&gt;Scenario!$B$11,"",IF(V$2&lt;&gt;"Ready",V$2,IF(ISNUMBER(Z363),AA362+Y363,"INSUFFICIENT FUNDS")))</f>
        <v/>
      </c>
      <c r="AB363" t="str">
        <f>IF(V363&gt;Scenario!$B$11,"",IF(V$2&lt;&gt;"Ready",V$2,IF(ISNUMBER(Z363),"OK","INSUFFICIENT FUNDS")))</f>
        <v/>
      </c>
      <c r="AC363">
        <v>359</v>
      </c>
      <c r="AD363" s="6" t="str">
        <f>IF(AC363&gt;Scenario!$B$11,"",IF(AC$2&lt;&gt;"Ready",AC$2,IF(AI362="OK",AG362,"INSUFFICIENT FUNDS")))</f>
        <v/>
      </c>
      <c r="AE363" s="6" t="str">
        <f>IF(AC363&gt;Scenario!$B$11,"",IF(AC$2&lt;&gt;"Ready",AC$2,IF(ISNUMBER(AD363),IF(AND(AC363&gt;=Scenario!$B$10,MOD(AC363-Scenario!$B$10,Scenario!$B$18)=0),Scenario!$B$8,0),"INSUFFICIENT FUNDS")))</f>
        <v/>
      </c>
      <c r="AF363" s="6" t="str">
        <f>IF(AC363&gt;Scenario!$B$11,"",IF(AC$2&lt;&gt;"Ready",AC$2,IF(ISNUMBER(AD363),(AD363+AE363)*(N('Option A'!$E$14)+N('Option A'!$E$15)+IF(Scenario!$B$13="Gross",0,0))/12+((N('Option A'!$E$12)+N('Option A'!$E$13))/12+IF(AND(AC363&gt;=Scenario!$B$10,MOD(AC363-Scenario!$B$10,Scenario!$B$18)=0),N('Option A'!$E$17)*N('Option A'!$E$18)+N('Option A'!$E$20),0)+IF(AC363=1,N('Option A'!$E$17)*N('Option A'!$E$19)+N('Option A'!$E$21),0)+IF(AC363=Scenario!$B$11,N('Option A'!$E$22),0)),"INSUFFICIENT FUNDS")))</f>
        <v/>
      </c>
      <c r="AG363" s="6" t="str">
        <f>IF(AC363&gt;Scenario!$B$11,"",IF(AC$2&lt;&gt;"Ready",AC$2,IF(ISNUMBER(AD363),IF((AD363+AE363)*(1+Scenario!$B$12/12)-AF363&lt;0,"INSUFFICIENT FUNDS",(AD363+AE363)*(1+Scenario!$B$12/12)-AF363),"INSUFFICIENT FUNDS")))</f>
        <v/>
      </c>
      <c r="AH363" s="6" t="str">
        <f>IF(AC363&gt;Scenario!$B$11,"",IF(AC$2&lt;&gt;"Ready",AC$2,IF(ISNUMBER(AG363),AH362+AF363,"INSUFFICIENT FUNDS")))</f>
        <v/>
      </c>
      <c r="AI363" t="str">
        <f>IF(AC363&gt;Scenario!$B$11,"",IF(AC$2&lt;&gt;"Ready",AC$2,IF(ISNUMBER(AG363),"OK","INSUFFICIENT FUNDS")))</f>
        <v/>
      </c>
      <c r="AJ363">
        <v>359</v>
      </c>
      <c r="AK363" s="6" t="str">
        <f>IF(AJ363&gt;Scenario!$B$11,"",IF(AJ$2&lt;&gt;"Ready",AJ$2,IF(AP362="OK",AN362,"INSUFFICIENT FUNDS")))</f>
        <v/>
      </c>
      <c r="AL363" s="6" t="str">
        <f>IF(AJ363&gt;Scenario!$B$11,"",IF(AJ$2&lt;&gt;"Ready",AJ$2,IF(ISNUMBER(AK363),IF(AND(AJ363&gt;=Scenario!$B$10,MOD(AJ363-Scenario!$B$10,Scenario!$B$18)=0),Scenario!$B$8,0),"INSUFFICIENT FUNDS")))</f>
        <v/>
      </c>
      <c r="AM363" s="6" t="str">
        <f>IF(AJ363&gt;Scenario!$B$11,"",IF(AJ$2&lt;&gt;"Ready",AJ$2,IF(ISNUMBER(AK363),(AK363+AL363)*(0+0+IF(Scenario!$B$13="Gross",0,0))/12+((0+0)/12+IF(AND(AJ363&gt;=Scenario!$B$10,MOD(AJ363-Scenario!$B$10,Scenario!$B$18)=0),0*0+0,0)+IF(AJ363=1,0*0+0,0)+IF(AJ363=Scenario!$B$11,0,0)),"INSUFFICIENT FUNDS")))</f>
        <v/>
      </c>
      <c r="AN363" s="6" t="str">
        <f>IF(AJ363&gt;Scenario!$B$11,"",IF(AJ$2&lt;&gt;"Ready",AJ$2,IF(ISNUMBER(AK363),IF((AK363+AL363)*(1+Scenario!$B$12/12)-AM363&lt;0,"INSUFFICIENT FUNDS",(AK363+AL363)*(1+Scenario!$B$12/12)-AM363),"INSUFFICIENT FUNDS")))</f>
        <v/>
      </c>
      <c r="AO363" s="6" t="str">
        <f>IF(AJ363&gt;Scenario!$B$11,"",IF(AJ$2&lt;&gt;"Ready",AJ$2,IF(ISNUMBER(AN363),AO362+AM363,"INSUFFICIENT FUNDS")))</f>
        <v/>
      </c>
      <c r="AP363" t="str">
        <f>IF(AJ363&gt;Scenario!$B$11,"",IF(AJ$2&lt;&gt;"Ready",AJ$2,IF(ISNUMBER(AN363),"OK","INSUFFICIENT FUNDS")))</f>
        <v/>
      </c>
    </row>
    <row r="364" spans="1:42" ht="32.1" customHeight="1" x14ac:dyDescent="0.2">
      <c r="A364">
        <v>360</v>
      </c>
      <c r="B364" s="6" t="str">
        <f>IF(A364&gt;Scenario!$B$11,"",IF(A$2&lt;&gt;"Ready",A$2,IF(G363="OK",E363,"INSUFFICIENT FUNDS")))</f>
        <v/>
      </c>
      <c r="C364" s="6" t="str">
        <f>IF(A364&gt;Scenario!$B$11,"",IF(A$2&lt;&gt;"Ready",A$2,IF(ISNUMBER(B364),IF(AND(A364&gt;=Scenario!$B$10,MOD(A364-Scenario!$B$10,Scenario!$B$18)=0),Scenario!$B$8,0),"INSUFFICIENT FUNDS")))</f>
        <v/>
      </c>
      <c r="D364" s="6" t="str">
        <f>IF(A364&gt;Scenario!$B$11,"",IF(A$2&lt;&gt;"Ready",A$2,IF(ISNUMBER(B364),(B364+C364)*(N('Option A'!$E$14)+N('Option A'!$E$15)+IF(Scenario!$B$13="Gross",N('Option A'!$E$16),0))/12+((N('Option A'!$E$12)+N('Option A'!$E$13))/12+IF(AND(A364&gt;=Scenario!$B$10,MOD(A364-Scenario!$B$10,Scenario!$B$18)=0),N('Option A'!$E$17)*N('Option A'!$E$18)+N('Option A'!$E$20),0)+IF(A364=1,N('Option A'!$E$17)*N('Option A'!$E$19)+N('Option A'!$E$21),0)+IF(A364=Scenario!$B$11,N('Option A'!$E$22),0)),"INSUFFICIENT FUNDS")))</f>
        <v/>
      </c>
      <c r="E364" s="6" t="str">
        <f>IF(A364&gt;Scenario!$B$11,"",IF(A$2&lt;&gt;"Ready",A$2,IF(ISNUMBER(B364),IF((B364+C364)*(1+Scenario!$B$12/12)-D364&lt;0,"INSUFFICIENT FUNDS",(B364+C364)*(1+Scenario!$B$12/12)-D364),"INSUFFICIENT FUNDS")))</f>
        <v/>
      </c>
      <c r="F364" s="6" t="str">
        <f>IF(A364&gt;Scenario!$B$11,"",IF(A$2&lt;&gt;"Ready",A$2,IF(ISNUMBER(E364),F363+D364,"INSUFFICIENT FUNDS")))</f>
        <v/>
      </c>
      <c r="G364" t="str">
        <f>IF(A364&gt;Scenario!$B$11,"",IF(A$2&lt;&gt;"Ready",A$2,IF(ISNUMBER(E364),"OK","INSUFFICIENT FUNDS")))</f>
        <v/>
      </c>
      <c r="H364">
        <v>360</v>
      </c>
      <c r="I364" s="6" t="str">
        <f>IF(H364&gt;Scenario!$B$11,"",IF(H$2&lt;&gt;"Ready",H$2,IF(N363="OK",L363,"INSUFFICIENT FUNDS")))</f>
        <v/>
      </c>
      <c r="J364" s="6" t="str">
        <f>IF(H364&gt;Scenario!$B$11,"",IF(H$2&lt;&gt;"Ready",H$2,IF(ISNUMBER(I364),IF(AND(H364&gt;=Scenario!$B$10,MOD(H364-Scenario!$B$10,Scenario!$B$18)=0),Scenario!$B$8,0),"INSUFFICIENT FUNDS")))</f>
        <v/>
      </c>
      <c r="K364" s="6" t="str">
        <f>IF(H364&gt;Scenario!$B$11,"",IF(H$2&lt;&gt;"Ready",H$2,IF(ISNUMBER(I364),(I364+J364)*(N('Option A'!$E$14)+N('Option A'!$E$15)+IF(Scenario!$B$13="Gross",N('Option A'!$E$16),0))/12+((0+0)/12+IF(AND(H364&gt;=Scenario!$B$10,MOD(H364-Scenario!$B$10,Scenario!$B$18)=0),N('Option A'!$E$17)*N('Option A'!$E$18)+N('Option A'!$E$20),0)+IF(H364=1,N('Option A'!$E$17)*N('Option A'!$E$19)+N('Option A'!$E$21),0)+IF(H364=Scenario!$B$11,N('Option A'!$E$22),0)),"INSUFFICIENT FUNDS")))</f>
        <v/>
      </c>
      <c r="L364" s="6" t="str">
        <f>IF(H364&gt;Scenario!$B$11,"",IF(H$2&lt;&gt;"Ready",H$2,IF(ISNUMBER(I364),IF((I364+J364)*(1+Scenario!$B$12/12)-K364&lt;0,"INSUFFICIENT FUNDS",(I364+J364)*(1+Scenario!$B$12/12)-K364),"INSUFFICIENT FUNDS")))</f>
        <v/>
      </c>
      <c r="M364" s="6" t="str">
        <f>IF(H364&gt;Scenario!$B$11,"",IF(H$2&lt;&gt;"Ready",H$2,IF(ISNUMBER(L364),M363+K364,"INSUFFICIENT FUNDS")))</f>
        <v/>
      </c>
      <c r="N364" t="str">
        <f>IF(H364&gt;Scenario!$B$11,"",IF(H$2&lt;&gt;"Ready",H$2,IF(ISNUMBER(L364),"OK","INSUFFICIENT FUNDS")))</f>
        <v/>
      </c>
      <c r="O364">
        <v>360</v>
      </c>
      <c r="P364" s="6" t="str">
        <f>IF(O364&gt;Scenario!$B$11,"",IF(O$2&lt;&gt;"Ready",O$2,IF(U363="OK",S363,"INSUFFICIENT FUNDS")))</f>
        <v/>
      </c>
      <c r="Q364" s="6" t="str">
        <f>IF(O364&gt;Scenario!$B$11,"",IF(O$2&lt;&gt;"Ready",O$2,IF(ISNUMBER(P364),IF(AND(O364&gt;=Scenario!$B$10,MOD(O364-Scenario!$B$10,Scenario!$B$18)=0),Scenario!$B$8,0),"INSUFFICIENT FUNDS")))</f>
        <v/>
      </c>
      <c r="R364" s="6" t="str">
        <f>IF(O364&gt;Scenario!$B$11,"",IF(O$2&lt;&gt;"Ready",O$2,IF(ISNUMBER(P364),(P364+Q364)*(0+N('Option A'!$E$15)+IF(Scenario!$B$13="Gross",N('Option A'!$E$16),0))/12+((N('Option A'!$E$12)+N('Option A'!$E$13))/12+IF(AND(O364&gt;=Scenario!$B$10,MOD(O364-Scenario!$B$10,Scenario!$B$18)=0),N('Option A'!$E$17)*N('Option A'!$E$18)+N('Option A'!$E$20),0)+IF(O364=1,N('Option A'!$E$17)*N('Option A'!$E$19)+N('Option A'!$E$21),0)+IF(O364=Scenario!$B$11,N('Option A'!$E$22),0)),"INSUFFICIENT FUNDS")))</f>
        <v/>
      </c>
      <c r="S364" s="6" t="str">
        <f>IF(O364&gt;Scenario!$B$11,"",IF(O$2&lt;&gt;"Ready",O$2,IF(ISNUMBER(P364),IF((P364+Q364)*(1+Scenario!$B$12/12)-R364&lt;0,"INSUFFICIENT FUNDS",(P364+Q364)*(1+Scenario!$B$12/12)-R364),"INSUFFICIENT FUNDS")))</f>
        <v/>
      </c>
      <c r="T364" s="6" t="str">
        <f>IF(O364&gt;Scenario!$B$11,"",IF(O$2&lt;&gt;"Ready",O$2,IF(ISNUMBER(S364),T363+R364,"INSUFFICIENT FUNDS")))</f>
        <v/>
      </c>
      <c r="U364" t="str">
        <f>IF(O364&gt;Scenario!$B$11,"",IF(O$2&lt;&gt;"Ready",O$2,IF(ISNUMBER(S364),"OK","INSUFFICIENT FUNDS")))</f>
        <v/>
      </c>
      <c r="V364">
        <v>360</v>
      </c>
      <c r="W364" s="6" t="str">
        <f>IF(V364&gt;Scenario!$B$11,"",IF(V$2&lt;&gt;"Ready",V$2,IF(AB363="OK",Z363,"INSUFFICIENT FUNDS")))</f>
        <v/>
      </c>
      <c r="X364" s="6" t="str">
        <f>IF(V364&gt;Scenario!$B$11,"",IF(V$2&lt;&gt;"Ready",V$2,IF(ISNUMBER(W364),IF(AND(V364&gt;=Scenario!$B$10,MOD(V364-Scenario!$B$10,Scenario!$B$18)=0),Scenario!$B$8,0),"INSUFFICIENT FUNDS")))</f>
        <v/>
      </c>
      <c r="Y364" s="6" t="str">
        <f>IF(V364&gt;Scenario!$B$11,"",IF(V$2&lt;&gt;"Ready",V$2,IF(ISNUMBER(W364),(W364+X364)*(N('Option A'!$E$14)+N('Option A'!$E$15)+IF(Scenario!$B$13="Gross",N('Option A'!$E$16),0))/12+((N('Option A'!$E$12)+N('Option A'!$E$13))/12+IF(AND(V364&gt;=Scenario!$B$10,MOD(V364-Scenario!$B$10,Scenario!$B$18)=0),0*0+0,0)+IF(V364=1,0*0+0,0)+IF(V364=Scenario!$B$11,0,0)),"INSUFFICIENT FUNDS")))</f>
        <v/>
      </c>
      <c r="Z364" s="6" t="str">
        <f>IF(V364&gt;Scenario!$B$11,"",IF(V$2&lt;&gt;"Ready",V$2,IF(ISNUMBER(W364),IF((W364+X364)*(1+Scenario!$B$12/12)-Y364&lt;0,"INSUFFICIENT FUNDS",(W364+X364)*(1+Scenario!$B$12/12)-Y364),"INSUFFICIENT FUNDS")))</f>
        <v/>
      </c>
      <c r="AA364" s="6" t="str">
        <f>IF(V364&gt;Scenario!$B$11,"",IF(V$2&lt;&gt;"Ready",V$2,IF(ISNUMBER(Z364),AA363+Y364,"INSUFFICIENT FUNDS")))</f>
        <v/>
      </c>
      <c r="AB364" t="str">
        <f>IF(V364&gt;Scenario!$B$11,"",IF(V$2&lt;&gt;"Ready",V$2,IF(ISNUMBER(Z364),"OK","INSUFFICIENT FUNDS")))</f>
        <v/>
      </c>
      <c r="AC364">
        <v>360</v>
      </c>
      <c r="AD364" s="6" t="str">
        <f>IF(AC364&gt;Scenario!$B$11,"",IF(AC$2&lt;&gt;"Ready",AC$2,IF(AI363="OK",AG363,"INSUFFICIENT FUNDS")))</f>
        <v/>
      </c>
      <c r="AE364" s="6" t="str">
        <f>IF(AC364&gt;Scenario!$B$11,"",IF(AC$2&lt;&gt;"Ready",AC$2,IF(ISNUMBER(AD364),IF(AND(AC364&gt;=Scenario!$B$10,MOD(AC364-Scenario!$B$10,Scenario!$B$18)=0),Scenario!$B$8,0),"INSUFFICIENT FUNDS")))</f>
        <v/>
      </c>
      <c r="AF364" s="6" t="str">
        <f>IF(AC364&gt;Scenario!$B$11,"",IF(AC$2&lt;&gt;"Ready",AC$2,IF(ISNUMBER(AD364),(AD364+AE364)*(N('Option A'!$E$14)+N('Option A'!$E$15)+IF(Scenario!$B$13="Gross",0,0))/12+((N('Option A'!$E$12)+N('Option A'!$E$13))/12+IF(AND(AC364&gt;=Scenario!$B$10,MOD(AC364-Scenario!$B$10,Scenario!$B$18)=0),N('Option A'!$E$17)*N('Option A'!$E$18)+N('Option A'!$E$20),0)+IF(AC364=1,N('Option A'!$E$17)*N('Option A'!$E$19)+N('Option A'!$E$21),0)+IF(AC364=Scenario!$B$11,N('Option A'!$E$22),0)),"INSUFFICIENT FUNDS")))</f>
        <v/>
      </c>
      <c r="AG364" s="6" t="str">
        <f>IF(AC364&gt;Scenario!$B$11,"",IF(AC$2&lt;&gt;"Ready",AC$2,IF(ISNUMBER(AD364),IF((AD364+AE364)*(1+Scenario!$B$12/12)-AF364&lt;0,"INSUFFICIENT FUNDS",(AD364+AE364)*(1+Scenario!$B$12/12)-AF364),"INSUFFICIENT FUNDS")))</f>
        <v/>
      </c>
      <c r="AH364" s="6" t="str">
        <f>IF(AC364&gt;Scenario!$B$11,"",IF(AC$2&lt;&gt;"Ready",AC$2,IF(ISNUMBER(AG364),AH363+AF364,"INSUFFICIENT FUNDS")))</f>
        <v/>
      </c>
      <c r="AI364" t="str">
        <f>IF(AC364&gt;Scenario!$B$11,"",IF(AC$2&lt;&gt;"Ready",AC$2,IF(ISNUMBER(AG364),"OK","INSUFFICIENT FUNDS")))</f>
        <v/>
      </c>
      <c r="AJ364">
        <v>360</v>
      </c>
      <c r="AK364" s="6" t="str">
        <f>IF(AJ364&gt;Scenario!$B$11,"",IF(AJ$2&lt;&gt;"Ready",AJ$2,IF(AP363="OK",AN363,"INSUFFICIENT FUNDS")))</f>
        <v/>
      </c>
      <c r="AL364" s="6" t="str">
        <f>IF(AJ364&gt;Scenario!$B$11,"",IF(AJ$2&lt;&gt;"Ready",AJ$2,IF(ISNUMBER(AK364),IF(AND(AJ364&gt;=Scenario!$B$10,MOD(AJ364-Scenario!$B$10,Scenario!$B$18)=0),Scenario!$B$8,0),"INSUFFICIENT FUNDS")))</f>
        <v/>
      </c>
      <c r="AM364" s="6" t="str">
        <f>IF(AJ364&gt;Scenario!$B$11,"",IF(AJ$2&lt;&gt;"Ready",AJ$2,IF(ISNUMBER(AK364),(AK364+AL364)*(0+0+IF(Scenario!$B$13="Gross",0,0))/12+((0+0)/12+IF(AND(AJ364&gt;=Scenario!$B$10,MOD(AJ364-Scenario!$B$10,Scenario!$B$18)=0),0*0+0,0)+IF(AJ364=1,0*0+0,0)+IF(AJ364=Scenario!$B$11,0,0)),"INSUFFICIENT FUNDS")))</f>
        <v/>
      </c>
      <c r="AN364" s="6" t="str">
        <f>IF(AJ364&gt;Scenario!$B$11,"",IF(AJ$2&lt;&gt;"Ready",AJ$2,IF(ISNUMBER(AK364),IF((AK364+AL364)*(1+Scenario!$B$12/12)-AM364&lt;0,"INSUFFICIENT FUNDS",(AK364+AL364)*(1+Scenario!$B$12/12)-AM364),"INSUFFICIENT FUNDS")))</f>
        <v/>
      </c>
      <c r="AO364" s="6" t="str">
        <f>IF(AJ364&gt;Scenario!$B$11,"",IF(AJ$2&lt;&gt;"Ready",AJ$2,IF(ISNUMBER(AN364),AO363+AM364,"INSUFFICIENT FUNDS")))</f>
        <v/>
      </c>
      <c r="AP364" t="str">
        <f>IF(AJ364&gt;Scenario!$B$11,"",IF(AJ$2&lt;&gt;"Ready",AJ$2,IF(ISNUMBER(AN364),"OK","INSUFFICIENT FUNDS")))</f>
        <v/>
      </c>
    </row>
  </sheetData>
  <sheetProtection sheet="1" objects="1" scenarios="1"/>
  <mergeCells count="8">
    <mergeCell ref="AJ3:AP3"/>
    <mergeCell ref="A1:G1"/>
    <mergeCell ref="A2:G2"/>
    <mergeCell ref="A3:G3"/>
    <mergeCell ref="H3:N3"/>
    <mergeCell ref="O3:U3"/>
    <mergeCell ref="V3:AB3"/>
    <mergeCell ref="AC3:AI3"/>
  </mergeCells>
  <pageMargins left="0.35" right="0.35" top="0.4" bottom="0.4" header="0.2" footer="0.2"/>
  <pageSetup fitToHeight="0" orientation="landscape" r:id="rId1"/>
  <headerFooter>
    <oddFooter>&amp;CInvesting You Can Explain | I2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P364"/>
  <sheetViews>
    <sheetView showGridLines="0" workbookViewId="0">
      <pane ySplit="3" topLeftCell="A4" activePane="bottomLeft" state="frozen"/>
      <selection pane="bottomLeft" sqref="A1:G1"/>
    </sheetView>
  </sheetViews>
  <sheetFormatPr defaultRowHeight="14.25" x14ac:dyDescent="0.2"/>
  <cols>
    <col min="1" max="1" width="9" customWidth="1"/>
    <col min="2" max="6" width="16" customWidth="1"/>
    <col min="7" max="7" width="28" customWidth="1"/>
    <col min="8" max="8" width="9" customWidth="1"/>
    <col min="9" max="13" width="16" customWidth="1"/>
    <col min="14" max="14" width="28" customWidth="1"/>
    <col min="15" max="15" width="9" customWidth="1"/>
    <col min="16" max="20" width="16" customWidth="1"/>
    <col min="21" max="21" width="28" customWidth="1"/>
    <col min="22" max="22" width="9" customWidth="1"/>
    <col min="23" max="27" width="16" customWidth="1"/>
    <col min="28" max="28" width="28" customWidth="1"/>
    <col min="29" max="29" width="9" customWidth="1"/>
    <col min="30" max="34" width="16" customWidth="1"/>
    <col min="35" max="35" width="28" customWidth="1"/>
    <col min="36" max="36" width="9" customWidth="1"/>
    <col min="37" max="41" width="16" customWidth="1"/>
    <col min="42" max="42" width="28" customWidth="1"/>
  </cols>
  <sheetData>
    <row r="1" spans="1:42" ht="42" customHeight="1" x14ac:dyDescent="0.2">
      <c r="A1" s="27" t="s">
        <v>114</v>
      </c>
      <c r="B1" s="26"/>
      <c r="C1" s="26"/>
      <c r="D1" s="26"/>
      <c r="E1" s="26"/>
      <c r="F1" s="26"/>
      <c r="G1" s="26"/>
    </row>
    <row r="2" spans="1:42" ht="42" customHeight="1" x14ac:dyDescent="0.2">
      <c r="A2" s="26" t="str">
        <f>IF('Option B'!B4="Inactive","Inactive",IF(Scenario!B21&lt;&gt;"Ready",Scenario!B21,IF(Scenario!B22&lt;&gt;"Ready",Scenario!B22,IF(LEFT('Option B'!B24,7)="PENDING","PENDING option evidence",IF(AND('Option B'!F12="Ready",'Option B'!F13="Ready",'Option B'!F14="Ready",'Option B'!F15="Ready",OR(Scenario!B13="Net of fund expense",'Option B'!F16="Ready"),'Option B'!F17="Ready",'Option B'!F18="Ready",'Option B'!F19="Ready",'Option B'!F20="Ready",'Option B'!F21="Ready",'Option B'!F22="Ready"),"Ready","PENDING remaining fee terms")))))</f>
        <v>PENDING/INVALID growth inputs</v>
      </c>
      <c r="B2" s="26"/>
      <c r="C2" s="26"/>
      <c r="D2" s="26"/>
      <c r="E2" s="26"/>
      <c r="F2" s="26"/>
      <c r="G2" s="26"/>
      <c r="H2" t="str">
        <f>IF('Option B'!B4="Inactive","Inactive",IF(Scenario!B21&lt;&gt;"Ready",Scenario!B21,IF(Scenario!B22&lt;&gt;"Ready",Scenario!B22,IF(LEFT('Option B'!B24,7)="PENDING","PENDING option evidence",IF(AND('Option B'!F14="Ready",'Option B'!F15="Ready",OR(Scenario!B13="Net of fund expense",'Option B'!F16="Ready"),'Option B'!F17="Ready",'Option B'!F18="Ready",'Option B'!F19="Ready",'Option B'!F20="Ready",'Option B'!F21="Ready",'Option B'!F22="Ready"),"Ready","PENDING remaining fee terms")))))</f>
        <v>PENDING/INVALID growth inputs</v>
      </c>
      <c r="O2" t="str">
        <f>IF('Option B'!B4="Inactive","Inactive",IF(Scenario!B21&lt;&gt;"Ready",Scenario!B21,IF(Scenario!B22&lt;&gt;"Ready",Scenario!B22,IF(LEFT('Option B'!B24,7)="PENDING","PENDING option evidence",IF(AND('Option B'!F12="Ready",'Option B'!F13="Ready",'Option B'!F15="Ready",OR(Scenario!B13="Net of fund expense",'Option B'!F16="Ready"),'Option B'!F17="Ready",'Option B'!F18="Ready",'Option B'!F19="Ready",'Option B'!F20="Ready",'Option B'!F21="Ready",'Option B'!F22="Ready"),"Ready","PENDING remaining fee terms")))))</f>
        <v>PENDING/INVALID growth inputs</v>
      </c>
      <c r="V2" t="str">
        <f>IF('Option B'!B4="Inactive","Inactive",IF(Scenario!B21&lt;&gt;"Ready",Scenario!B21,IF(Scenario!B22&lt;&gt;"Ready",Scenario!B22,IF(LEFT('Option B'!B24,7)="PENDING","PENDING option evidence",IF(AND('Option B'!F12="Ready",'Option B'!F13="Ready",'Option B'!F14="Ready",'Option B'!F15="Ready",OR(Scenario!B13="Net of fund expense",'Option B'!F16="Ready")),"Ready","PENDING remaining fee terms")))))</f>
        <v>PENDING/INVALID growth inputs</v>
      </c>
      <c r="AC2" t="str">
        <f>IF('Option B'!B4="Inactive","Inactive",IF(Scenario!B21&lt;&gt;"Ready",Scenario!B21,IF(Scenario!B22&lt;&gt;"Ready",Scenario!B22,IF(LEFT('Option B'!B24,7)="PENDING","PENDING option evidence",IF(Scenario!B13&lt;&gt;"Gross","PENDING: Gross required",IF(AND('Option B'!F12="Ready",'Option B'!F13="Ready",'Option B'!F14="Ready",'Option B'!F15="Ready",'Option B'!F17="Ready",'Option B'!F18="Ready",'Option B'!F19="Ready",'Option B'!F20="Ready",'Option B'!F21="Ready",'Option B'!F22="Ready"),"Ready","PENDING remaining fee terms"))))))</f>
        <v>PENDING/INVALID growth inputs</v>
      </c>
      <c r="AJ2" t="str">
        <f>IF('Option B'!B4="Inactive","Inactive",IF(Scenario!B21&lt;&gt;"Ready",Scenario!B21,IF(Scenario!B22&lt;&gt;"Ready",Scenario!B22,IF(LEFT('Option B'!B24,7)="PENDING","PENDING option evidence",IF(Scenario!B13&lt;&gt;"Gross","PENDING: Gross required",IF(AND(TRUE),"Ready","PENDING remaining fee terms"))))))</f>
        <v>PENDING/INVALID growth inputs</v>
      </c>
    </row>
    <row r="3" spans="1:42" ht="32.1" customHeight="1" x14ac:dyDescent="0.2">
      <c r="A3" s="32" t="s">
        <v>102</v>
      </c>
      <c r="B3" s="26"/>
      <c r="C3" s="26"/>
      <c r="D3" s="26"/>
      <c r="E3" s="26"/>
      <c r="F3" s="26"/>
      <c r="G3" s="26"/>
      <c r="H3" s="32" t="s">
        <v>103</v>
      </c>
      <c r="I3" s="26"/>
      <c r="J3" s="26"/>
      <c r="K3" s="26"/>
      <c r="L3" s="26"/>
      <c r="M3" s="26"/>
      <c r="N3" s="26"/>
      <c r="O3" s="32" t="s">
        <v>104</v>
      </c>
      <c r="P3" s="26"/>
      <c r="Q3" s="26"/>
      <c r="R3" s="26"/>
      <c r="S3" s="26"/>
      <c r="T3" s="26"/>
      <c r="U3" s="26"/>
      <c r="V3" s="32" t="s">
        <v>105</v>
      </c>
      <c r="W3" s="26"/>
      <c r="X3" s="26"/>
      <c r="Y3" s="26"/>
      <c r="Z3" s="26"/>
      <c r="AA3" s="26"/>
      <c r="AB3" s="26"/>
      <c r="AC3" s="32" t="s">
        <v>106</v>
      </c>
      <c r="AD3" s="26"/>
      <c r="AE3" s="26"/>
      <c r="AF3" s="26"/>
      <c r="AG3" s="26"/>
      <c r="AH3" s="26"/>
      <c r="AI3" s="26"/>
      <c r="AJ3" s="32" t="s">
        <v>107</v>
      </c>
      <c r="AK3" s="26"/>
      <c r="AL3" s="26"/>
      <c r="AM3" s="26"/>
      <c r="AN3" s="26"/>
      <c r="AO3" s="26"/>
      <c r="AP3" s="26"/>
    </row>
    <row r="4" spans="1:42" ht="32.1" customHeight="1" x14ac:dyDescent="0.2">
      <c r="A4" s="1" t="s">
        <v>108</v>
      </c>
      <c r="B4" s="1" t="s">
        <v>109</v>
      </c>
      <c r="C4" s="1" t="s">
        <v>110</v>
      </c>
      <c r="D4" s="1" t="s">
        <v>111</v>
      </c>
      <c r="E4" s="1" t="s">
        <v>112</v>
      </c>
      <c r="F4" s="1" t="s">
        <v>113</v>
      </c>
      <c r="G4" s="1" t="s">
        <v>81</v>
      </c>
      <c r="H4" s="1" t="s">
        <v>108</v>
      </c>
      <c r="I4" s="1" t="s">
        <v>109</v>
      </c>
      <c r="J4" s="1" t="s">
        <v>110</v>
      </c>
      <c r="K4" s="1" t="s">
        <v>111</v>
      </c>
      <c r="L4" s="1" t="s">
        <v>112</v>
      </c>
      <c r="M4" s="1" t="s">
        <v>113</v>
      </c>
      <c r="N4" s="1" t="s">
        <v>81</v>
      </c>
      <c r="O4" s="1" t="s">
        <v>108</v>
      </c>
      <c r="P4" s="1" t="s">
        <v>109</v>
      </c>
      <c r="Q4" s="1" t="s">
        <v>110</v>
      </c>
      <c r="R4" s="1" t="s">
        <v>111</v>
      </c>
      <c r="S4" s="1" t="s">
        <v>112</v>
      </c>
      <c r="T4" s="1" t="s">
        <v>113</v>
      </c>
      <c r="U4" s="1" t="s">
        <v>81</v>
      </c>
      <c r="V4" s="1" t="s">
        <v>108</v>
      </c>
      <c r="W4" s="1" t="s">
        <v>109</v>
      </c>
      <c r="X4" s="1" t="s">
        <v>110</v>
      </c>
      <c r="Y4" s="1" t="s">
        <v>111</v>
      </c>
      <c r="Z4" s="1" t="s">
        <v>112</v>
      </c>
      <c r="AA4" s="1" t="s">
        <v>113</v>
      </c>
      <c r="AB4" s="1" t="s">
        <v>81</v>
      </c>
      <c r="AC4" s="1" t="s">
        <v>108</v>
      </c>
      <c r="AD4" s="1" t="s">
        <v>109</v>
      </c>
      <c r="AE4" s="1" t="s">
        <v>110</v>
      </c>
      <c r="AF4" s="1" t="s">
        <v>111</v>
      </c>
      <c r="AG4" s="1" t="s">
        <v>112</v>
      </c>
      <c r="AH4" s="1" t="s">
        <v>113</v>
      </c>
      <c r="AI4" s="1" t="s">
        <v>81</v>
      </c>
      <c r="AJ4" s="1" t="s">
        <v>108</v>
      </c>
      <c r="AK4" s="1" t="s">
        <v>109</v>
      </c>
      <c r="AL4" s="1" t="s">
        <v>110</v>
      </c>
      <c r="AM4" s="1" t="s">
        <v>111</v>
      </c>
      <c r="AN4" s="1" t="s">
        <v>112</v>
      </c>
      <c r="AO4" s="1" t="s">
        <v>113</v>
      </c>
      <c r="AP4" s="1" t="s">
        <v>81</v>
      </c>
    </row>
    <row r="5" spans="1:42" ht="32.1" customHeight="1" x14ac:dyDescent="0.2">
      <c r="A5">
        <v>1</v>
      </c>
      <c r="B5" s="6" t="str">
        <f>IF(A5&gt;Scenario!$B$11,"",IF(A$2&lt;&gt;"Ready",A$2,Scenario!$B$7))</f>
        <v/>
      </c>
      <c r="C5" s="6" t="str">
        <f>IF(A5&gt;Scenario!$B$11,"",IF(A$2&lt;&gt;"Ready",A$2,IF(ISNUMBER(B5),IF(AND(A5&gt;=Scenario!$B$10,MOD(A5-Scenario!$B$10,Scenario!$B$18)=0),Scenario!$B$8,0),"INSUFFICIENT FUNDS")))</f>
        <v/>
      </c>
      <c r="D5" s="6" t="str">
        <f>IF(A5&gt;Scenario!$B$11,"",IF(A$2&lt;&gt;"Ready",A$2,IF(ISNUMBER(B5),(B5+C5)*(N('Option B'!$E$14)+N('Option B'!$E$15)+IF(Scenario!$B$13="Gross",N('Option B'!$E$16),0))/12+((N('Option B'!$E$12)+N('Option B'!$E$13))/12+IF(AND(A5&gt;=Scenario!$B$10,MOD(A5-Scenario!$B$10,Scenario!$B$18)=0),N('Option B'!$E$17)*N('Option B'!$E$18)+N('Option B'!$E$20),0)+IF(A5=1,N('Option B'!$E$17)*N('Option B'!$E$19)+N('Option B'!$E$21),0)+IF(A5=Scenario!$B$11,N('Option B'!$E$22),0)),"INSUFFICIENT FUNDS")))</f>
        <v/>
      </c>
      <c r="E5" s="6" t="str">
        <f>IF(A5&gt;Scenario!$B$11,"",IF(A$2&lt;&gt;"Ready",A$2,IF(ISNUMBER(B5),IF((B5+C5)*(1+Scenario!$B$12/12)-D5&lt;0,"INSUFFICIENT FUNDS",(B5+C5)*(1+Scenario!$B$12/12)-D5),"INSUFFICIENT FUNDS")))</f>
        <v/>
      </c>
      <c r="F5" s="6" t="str">
        <f>IF(A5&gt;Scenario!$B$11,"",IF(A$2&lt;&gt;"Ready",A$2,IF(ISNUMBER(E5),D5,"INSUFFICIENT FUNDS")))</f>
        <v/>
      </c>
      <c r="G5" t="str">
        <f>IF(A5&gt;Scenario!$B$11,"",IF(A$2&lt;&gt;"Ready",A$2,IF(ISNUMBER(E5),"OK","INSUFFICIENT FUNDS")))</f>
        <v/>
      </c>
      <c r="H5">
        <v>1</v>
      </c>
      <c r="I5" s="6" t="str">
        <f>IF(H5&gt;Scenario!$B$11,"",IF(H$2&lt;&gt;"Ready",H$2,Scenario!$B$7))</f>
        <v/>
      </c>
      <c r="J5" s="6" t="str">
        <f>IF(H5&gt;Scenario!$B$11,"",IF(H$2&lt;&gt;"Ready",H$2,IF(ISNUMBER(I5),IF(AND(H5&gt;=Scenario!$B$10,MOD(H5-Scenario!$B$10,Scenario!$B$18)=0),Scenario!$B$8,0),"INSUFFICIENT FUNDS")))</f>
        <v/>
      </c>
      <c r="K5" s="6" t="str">
        <f>IF(H5&gt;Scenario!$B$11,"",IF(H$2&lt;&gt;"Ready",H$2,IF(ISNUMBER(I5),(I5+J5)*(N('Option B'!$E$14)+N('Option B'!$E$15)+IF(Scenario!$B$13="Gross",N('Option B'!$E$16),0))/12+((0+0)/12+IF(AND(H5&gt;=Scenario!$B$10,MOD(H5-Scenario!$B$10,Scenario!$B$18)=0),N('Option B'!$E$17)*N('Option B'!$E$18)+N('Option B'!$E$20),0)+IF(H5=1,N('Option B'!$E$17)*N('Option B'!$E$19)+N('Option B'!$E$21),0)+IF(H5=Scenario!$B$11,N('Option B'!$E$22),0)),"INSUFFICIENT FUNDS")))</f>
        <v/>
      </c>
      <c r="L5" s="6" t="str">
        <f>IF(H5&gt;Scenario!$B$11,"",IF(H$2&lt;&gt;"Ready",H$2,IF(ISNUMBER(I5),IF((I5+J5)*(1+Scenario!$B$12/12)-K5&lt;0,"INSUFFICIENT FUNDS",(I5+J5)*(1+Scenario!$B$12/12)-K5),"INSUFFICIENT FUNDS")))</f>
        <v/>
      </c>
      <c r="M5" s="6" t="str">
        <f>IF(H5&gt;Scenario!$B$11,"",IF(H$2&lt;&gt;"Ready",H$2,IF(ISNUMBER(L5),K5,"INSUFFICIENT FUNDS")))</f>
        <v/>
      </c>
      <c r="N5" t="str">
        <f>IF(H5&gt;Scenario!$B$11,"",IF(H$2&lt;&gt;"Ready",H$2,IF(ISNUMBER(L5),"OK","INSUFFICIENT FUNDS")))</f>
        <v/>
      </c>
      <c r="O5">
        <v>1</v>
      </c>
      <c r="P5" s="6" t="str">
        <f>IF(O5&gt;Scenario!$B$11,"",IF(O$2&lt;&gt;"Ready",O$2,Scenario!$B$7))</f>
        <v/>
      </c>
      <c r="Q5" s="6" t="str">
        <f>IF(O5&gt;Scenario!$B$11,"",IF(O$2&lt;&gt;"Ready",O$2,IF(ISNUMBER(P5),IF(AND(O5&gt;=Scenario!$B$10,MOD(O5-Scenario!$B$10,Scenario!$B$18)=0),Scenario!$B$8,0),"INSUFFICIENT FUNDS")))</f>
        <v/>
      </c>
      <c r="R5" s="6" t="str">
        <f>IF(O5&gt;Scenario!$B$11,"",IF(O$2&lt;&gt;"Ready",O$2,IF(ISNUMBER(P5),(P5+Q5)*(0+N('Option B'!$E$15)+IF(Scenario!$B$13="Gross",N('Option B'!$E$16),0))/12+((N('Option B'!$E$12)+N('Option B'!$E$13))/12+IF(AND(O5&gt;=Scenario!$B$10,MOD(O5-Scenario!$B$10,Scenario!$B$18)=0),N('Option B'!$E$17)*N('Option B'!$E$18)+N('Option B'!$E$20),0)+IF(O5=1,N('Option B'!$E$17)*N('Option B'!$E$19)+N('Option B'!$E$21),0)+IF(O5=Scenario!$B$11,N('Option B'!$E$22),0)),"INSUFFICIENT FUNDS")))</f>
        <v/>
      </c>
      <c r="S5" s="6" t="str">
        <f>IF(O5&gt;Scenario!$B$11,"",IF(O$2&lt;&gt;"Ready",O$2,IF(ISNUMBER(P5),IF((P5+Q5)*(1+Scenario!$B$12/12)-R5&lt;0,"INSUFFICIENT FUNDS",(P5+Q5)*(1+Scenario!$B$12/12)-R5),"INSUFFICIENT FUNDS")))</f>
        <v/>
      </c>
      <c r="T5" s="6" t="str">
        <f>IF(O5&gt;Scenario!$B$11,"",IF(O$2&lt;&gt;"Ready",O$2,IF(ISNUMBER(S5),R5,"INSUFFICIENT FUNDS")))</f>
        <v/>
      </c>
      <c r="U5" t="str">
        <f>IF(O5&gt;Scenario!$B$11,"",IF(O$2&lt;&gt;"Ready",O$2,IF(ISNUMBER(S5),"OK","INSUFFICIENT FUNDS")))</f>
        <v/>
      </c>
      <c r="V5">
        <v>1</v>
      </c>
      <c r="W5" s="6" t="str">
        <f>IF(V5&gt;Scenario!$B$11,"",IF(V$2&lt;&gt;"Ready",V$2,Scenario!$B$7))</f>
        <v/>
      </c>
      <c r="X5" s="6" t="str">
        <f>IF(V5&gt;Scenario!$B$11,"",IF(V$2&lt;&gt;"Ready",V$2,IF(ISNUMBER(W5),IF(AND(V5&gt;=Scenario!$B$10,MOD(V5-Scenario!$B$10,Scenario!$B$18)=0),Scenario!$B$8,0),"INSUFFICIENT FUNDS")))</f>
        <v/>
      </c>
      <c r="Y5" s="6" t="str">
        <f>IF(V5&gt;Scenario!$B$11,"",IF(V$2&lt;&gt;"Ready",V$2,IF(ISNUMBER(W5),(W5+X5)*(N('Option B'!$E$14)+N('Option B'!$E$15)+IF(Scenario!$B$13="Gross",N('Option B'!$E$16),0))/12+((N('Option B'!$E$12)+N('Option B'!$E$13))/12+IF(AND(V5&gt;=Scenario!$B$10,MOD(V5-Scenario!$B$10,Scenario!$B$18)=0),0*0+0,0)+IF(V5=1,0*0+0,0)+IF(V5=Scenario!$B$11,0,0)),"INSUFFICIENT FUNDS")))</f>
        <v/>
      </c>
      <c r="Z5" s="6" t="str">
        <f>IF(V5&gt;Scenario!$B$11,"",IF(V$2&lt;&gt;"Ready",V$2,IF(ISNUMBER(W5),IF((W5+X5)*(1+Scenario!$B$12/12)-Y5&lt;0,"INSUFFICIENT FUNDS",(W5+X5)*(1+Scenario!$B$12/12)-Y5),"INSUFFICIENT FUNDS")))</f>
        <v/>
      </c>
      <c r="AA5" s="6" t="str">
        <f>IF(V5&gt;Scenario!$B$11,"",IF(V$2&lt;&gt;"Ready",V$2,IF(ISNUMBER(Z5),Y5,"INSUFFICIENT FUNDS")))</f>
        <v/>
      </c>
      <c r="AB5" t="str">
        <f>IF(V5&gt;Scenario!$B$11,"",IF(V$2&lt;&gt;"Ready",V$2,IF(ISNUMBER(Z5),"OK","INSUFFICIENT FUNDS")))</f>
        <v/>
      </c>
      <c r="AC5">
        <v>1</v>
      </c>
      <c r="AD5" s="6" t="str">
        <f>IF(AC5&gt;Scenario!$B$11,"",IF(AC$2&lt;&gt;"Ready",AC$2,Scenario!$B$7))</f>
        <v/>
      </c>
      <c r="AE5" s="6" t="str">
        <f>IF(AC5&gt;Scenario!$B$11,"",IF(AC$2&lt;&gt;"Ready",AC$2,IF(ISNUMBER(AD5),IF(AND(AC5&gt;=Scenario!$B$10,MOD(AC5-Scenario!$B$10,Scenario!$B$18)=0),Scenario!$B$8,0),"INSUFFICIENT FUNDS")))</f>
        <v/>
      </c>
      <c r="AF5" s="6" t="str">
        <f>IF(AC5&gt;Scenario!$B$11,"",IF(AC$2&lt;&gt;"Ready",AC$2,IF(ISNUMBER(AD5),(AD5+AE5)*(N('Option B'!$E$14)+N('Option B'!$E$15)+IF(Scenario!$B$13="Gross",0,0))/12+((N('Option B'!$E$12)+N('Option B'!$E$13))/12+IF(AND(AC5&gt;=Scenario!$B$10,MOD(AC5-Scenario!$B$10,Scenario!$B$18)=0),N('Option B'!$E$17)*N('Option B'!$E$18)+N('Option B'!$E$20),0)+IF(AC5=1,N('Option B'!$E$17)*N('Option B'!$E$19)+N('Option B'!$E$21),0)+IF(AC5=Scenario!$B$11,N('Option B'!$E$22),0)),"INSUFFICIENT FUNDS")))</f>
        <v/>
      </c>
      <c r="AG5" s="6" t="str">
        <f>IF(AC5&gt;Scenario!$B$11,"",IF(AC$2&lt;&gt;"Ready",AC$2,IF(ISNUMBER(AD5),IF((AD5+AE5)*(1+Scenario!$B$12/12)-AF5&lt;0,"INSUFFICIENT FUNDS",(AD5+AE5)*(1+Scenario!$B$12/12)-AF5),"INSUFFICIENT FUNDS")))</f>
        <v/>
      </c>
      <c r="AH5" s="6" t="str">
        <f>IF(AC5&gt;Scenario!$B$11,"",IF(AC$2&lt;&gt;"Ready",AC$2,IF(ISNUMBER(AG5),AF5,"INSUFFICIENT FUNDS")))</f>
        <v/>
      </c>
      <c r="AI5" t="str">
        <f>IF(AC5&gt;Scenario!$B$11,"",IF(AC$2&lt;&gt;"Ready",AC$2,IF(ISNUMBER(AG5),"OK","INSUFFICIENT FUNDS")))</f>
        <v/>
      </c>
      <c r="AJ5">
        <v>1</v>
      </c>
      <c r="AK5" s="6" t="str">
        <f>IF(AJ5&gt;Scenario!$B$11,"",IF(AJ$2&lt;&gt;"Ready",AJ$2,Scenario!$B$7))</f>
        <v/>
      </c>
      <c r="AL5" s="6" t="str">
        <f>IF(AJ5&gt;Scenario!$B$11,"",IF(AJ$2&lt;&gt;"Ready",AJ$2,IF(ISNUMBER(AK5),IF(AND(AJ5&gt;=Scenario!$B$10,MOD(AJ5-Scenario!$B$10,Scenario!$B$18)=0),Scenario!$B$8,0),"INSUFFICIENT FUNDS")))</f>
        <v/>
      </c>
      <c r="AM5" s="6" t="str">
        <f>IF(AJ5&gt;Scenario!$B$11,"",IF(AJ$2&lt;&gt;"Ready",AJ$2,IF(ISNUMBER(AK5),(AK5+AL5)*(0+0+IF(Scenario!$B$13="Gross",0,0))/12+((0+0)/12+IF(AND(AJ5&gt;=Scenario!$B$10,MOD(AJ5-Scenario!$B$10,Scenario!$B$18)=0),0*0+0,0)+IF(AJ5=1,0*0+0,0)+IF(AJ5=Scenario!$B$11,0,0)),"INSUFFICIENT FUNDS")))</f>
        <v/>
      </c>
      <c r="AN5" s="6" t="str">
        <f>IF(AJ5&gt;Scenario!$B$11,"",IF(AJ$2&lt;&gt;"Ready",AJ$2,IF(ISNUMBER(AK5),IF((AK5+AL5)*(1+Scenario!$B$12/12)-AM5&lt;0,"INSUFFICIENT FUNDS",(AK5+AL5)*(1+Scenario!$B$12/12)-AM5),"INSUFFICIENT FUNDS")))</f>
        <v/>
      </c>
      <c r="AO5" s="6" t="str">
        <f>IF(AJ5&gt;Scenario!$B$11,"",IF(AJ$2&lt;&gt;"Ready",AJ$2,IF(ISNUMBER(AN5),AM5,"INSUFFICIENT FUNDS")))</f>
        <v/>
      </c>
      <c r="AP5" t="str">
        <f>IF(AJ5&gt;Scenario!$B$11,"",IF(AJ$2&lt;&gt;"Ready",AJ$2,IF(ISNUMBER(AN5),"OK","INSUFFICIENT FUNDS")))</f>
        <v/>
      </c>
    </row>
    <row r="6" spans="1:42" ht="32.1" customHeight="1" x14ac:dyDescent="0.2">
      <c r="A6">
        <v>2</v>
      </c>
      <c r="B6" s="6" t="str">
        <f>IF(A6&gt;Scenario!$B$11,"",IF(A$2&lt;&gt;"Ready",A$2,IF(G5="OK",E5,"INSUFFICIENT FUNDS")))</f>
        <v/>
      </c>
      <c r="C6" s="6" t="str">
        <f>IF(A6&gt;Scenario!$B$11,"",IF(A$2&lt;&gt;"Ready",A$2,IF(ISNUMBER(B6),IF(AND(A6&gt;=Scenario!$B$10,MOD(A6-Scenario!$B$10,Scenario!$B$18)=0),Scenario!$B$8,0),"INSUFFICIENT FUNDS")))</f>
        <v/>
      </c>
      <c r="D6" s="6" t="str">
        <f>IF(A6&gt;Scenario!$B$11,"",IF(A$2&lt;&gt;"Ready",A$2,IF(ISNUMBER(B6),(B6+C6)*(N('Option B'!$E$14)+N('Option B'!$E$15)+IF(Scenario!$B$13="Gross",N('Option B'!$E$16),0))/12+((N('Option B'!$E$12)+N('Option B'!$E$13))/12+IF(AND(A6&gt;=Scenario!$B$10,MOD(A6-Scenario!$B$10,Scenario!$B$18)=0),N('Option B'!$E$17)*N('Option B'!$E$18)+N('Option B'!$E$20),0)+IF(A6=1,N('Option B'!$E$17)*N('Option B'!$E$19)+N('Option B'!$E$21),0)+IF(A6=Scenario!$B$11,N('Option B'!$E$22),0)),"INSUFFICIENT FUNDS")))</f>
        <v/>
      </c>
      <c r="E6" s="6" t="str">
        <f>IF(A6&gt;Scenario!$B$11,"",IF(A$2&lt;&gt;"Ready",A$2,IF(ISNUMBER(B6),IF((B6+C6)*(1+Scenario!$B$12/12)-D6&lt;0,"INSUFFICIENT FUNDS",(B6+C6)*(1+Scenario!$B$12/12)-D6),"INSUFFICIENT FUNDS")))</f>
        <v/>
      </c>
      <c r="F6" s="6" t="str">
        <f>IF(A6&gt;Scenario!$B$11,"",IF(A$2&lt;&gt;"Ready",A$2,IF(ISNUMBER(E6),F5+D6,"INSUFFICIENT FUNDS")))</f>
        <v/>
      </c>
      <c r="G6" t="str">
        <f>IF(A6&gt;Scenario!$B$11,"",IF(A$2&lt;&gt;"Ready",A$2,IF(ISNUMBER(E6),"OK","INSUFFICIENT FUNDS")))</f>
        <v/>
      </c>
      <c r="H6">
        <v>2</v>
      </c>
      <c r="I6" s="6" t="str">
        <f>IF(H6&gt;Scenario!$B$11,"",IF(H$2&lt;&gt;"Ready",H$2,IF(N5="OK",L5,"INSUFFICIENT FUNDS")))</f>
        <v/>
      </c>
      <c r="J6" s="6" t="str">
        <f>IF(H6&gt;Scenario!$B$11,"",IF(H$2&lt;&gt;"Ready",H$2,IF(ISNUMBER(I6),IF(AND(H6&gt;=Scenario!$B$10,MOD(H6-Scenario!$B$10,Scenario!$B$18)=0),Scenario!$B$8,0),"INSUFFICIENT FUNDS")))</f>
        <v/>
      </c>
      <c r="K6" s="6" t="str">
        <f>IF(H6&gt;Scenario!$B$11,"",IF(H$2&lt;&gt;"Ready",H$2,IF(ISNUMBER(I6),(I6+J6)*(N('Option B'!$E$14)+N('Option B'!$E$15)+IF(Scenario!$B$13="Gross",N('Option B'!$E$16),0))/12+((0+0)/12+IF(AND(H6&gt;=Scenario!$B$10,MOD(H6-Scenario!$B$10,Scenario!$B$18)=0),N('Option B'!$E$17)*N('Option B'!$E$18)+N('Option B'!$E$20),0)+IF(H6=1,N('Option B'!$E$17)*N('Option B'!$E$19)+N('Option B'!$E$21),0)+IF(H6=Scenario!$B$11,N('Option B'!$E$22),0)),"INSUFFICIENT FUNDS")))</f>
        <v/>
      </c>
      <c r="L6" s="6" t="str">
        <f>IF(H6&gt;Scenario!$B$11,"",IF(H$2&lt;&gt;"Ready",H$2,IF(ISNUMBER(I6),IF((I6+J6)*(1+Scenario!$B$12/12)-K6&lt;0,"INSUFFICIENT FUNDS",(I6+J6)*(1+Scenario!$B$12/12)-K6),"INSUFFICIENT FUNDS")))</f>
        <v/>
      </c>
      <c r="M6" s="6" t="str">
        <f>IF(H6&gt;Scenario!$B$11,"",IF(H$2&lt;&gt;"Ready",H$2,IF(ISNUMBER(L6),M5+K6,"INSUFFICIENT FUNDS")))</f>
        <v/>
      </c>
      <c r="N6" t="str">
        <f>IF(H6&gt;Scenario!$B$11,"",IF(H$2&lt;&gt;"Ready",H$2,IF(ISNUMBER(L6),"OK","INSUFFICIENT FUNDS")))</f>
        <v/>
      </c>
      <c r="O6">
        <v>2</v>
      </c>
      <c r="P6" s="6" t="str">
        <f>IF(O6&gt;Scenario!$B$11,"",IF(O$2&lt;&gt;"Ready",O$2,IF(U5="OK",S5,"INSUFFICIENT FUNDS")))</f>
        <v/>
      </c>
      <c r="Q6" s="6" t="str">
        <f>IF(O6&gt;Scenario!$B$11,"",IF(O$2&lt;&gt;"Ready",O$2,IF(ISNUMBER(P6),IF(AND(O6&gt;=Scenario!$B$10,MOD(O6-Scenario!$B$10,Scenario!$B$18)=0),Scenario!$B$8,0),"INSUFFICIENT FUNDS")))</f>
        <v/>
      </c>
      <c r="R6" s="6" t="str">
        <f>IF(O6&gt;Scenario!$B$11,"",IF(O$2&lt;&gt;"Ready",O$2,IF(ISNUMBER(P6),(P6+Q6)*(0+N('Option B'!$E$15)+IF(Scenario!$B$13="Gross",N('Option B'!$E$16),0))/12+((N('Option B'!$E$12)+N('Option B'!$E$13))/12+IF(AND(O6&gt;=Scenario!$B$10,MOD(O6-Scenario!$B$10,Scenario!$B$18)=0),N('Option B'!$E$17)*N('Option B'!$E$18)+N('Option B'!$E$20),0)+IF(O6=1,N('Option B'!$E$17)*N('Option B'!$E$19)+N('Option B'!$E$21),0)+IF(O6=Scenario!$B$11,N('Option B'!$E$22),0)),"INSUFFICIENT FUNDS")))</f>
        <v/>
      </c>
      <c r="S6" s="6" t="str">
        <f>IF(O6&gt;Scenario!$B$11,"",IF(O$2&lt;&gt;"Ready",O$2,IF(ISNUMBER(P6),IF((P6+Q6)*(1+Scenario!$B$12/12)-R6&lt;0,"INSUFFICIENT FUNDS",(P6+Q6)*(1+Scenario!$B$12/12)-R6),"INSUFFICIENT FUNDS")))</f>
        <v/>
      </c>
      <c r="T6" s="6" t="str">
        <f>IF(O6&gt;Scenario!$B$11,"",IF(O$2&lt;&gt;"Ready",O$2,IF(ISNUMBER(S6),T5+R6,"INSUFFICIENT FUNDS")))</f>
        <v/>
      </c>
      <c r="U6" t="str">
        <f>IF(O6&gt;Scenario!$B$11,"",IF(O$2&lt;&gt;"Ready",O$2,IF(ISNUMBER(S6),"OK","INSUFFICIENT FUNDS")))</f>
        <v/>
      </c>
      <c r="V6">
        <v>2</v>
      </c>
      <c r="W6" s="6" t="str">
        <f>IF(V6&gt;Scenario!$B$11,"",IF(V$2&lt;&gt;"Ready",V$2,IF(AB5="OK",Z5,"INSUFFICIENT FUNDS")))</f>
        <v/>
      </c>
      <c r="X6" s="6" t="str">
        <f>IF(V6&gt;Scenario!$B$11,"",IF(V$2&lt;&gt;"Ready",V$2,IF(ISNUMBER(W6),IF(AND(V6&gt;=Scenario!$B$10,MOD(V6-Scenario!$B$10,Scenario!$B$18)=0),Scenario!$B$8,0),"INSUFFICIENT FUNDS")))</f>
        <v/>
      </c>
      <c r="Y6" s="6" t="str">
        <f>IF(V6&gt;Scenario!$B$11,"",IF(V$2&lt;&gt;"Ready",V$2,IF(ISNUMBER(W6),(W6+X6)*(N('Option B'!$E$14)+N('Option B'!$E$15)+IF(Scenario!$B$13="Gross",N('Option B'!$E$16),0))/12+((N('Option B'!$E$12)+N('Option B'!$E$13))/12+IF(AND(V6&gt;=Scenario!$B$10,MOD(V6-Scenario!$B$10,Scenario!$B$18)=0),0*0+0,0)+IF(V6=1,0*0+0,0)+IF(V6=Scenario!$B$11,0,0)),"INSUFFICIENT FUNDS")))</f>
        <v/>
      </c>
      <c r="Z6" s="6" t="str">
        <f>IF(V6&gt;Scenario!$B$11,"",IF(V$2&lt;&gt;"Ready",V$2,IF(ISNUMBER(W6),IF((W6+X6)*(1+Scenario!$B$12/12)-Y6&lt;0,"INSUFFICIENT FUNDS",(W6+X6)*(1+Scenario!$B$12/12)-Y6),"INSUFFICIENT FUNDS")))</f>
        <v/>
      </c>
      <c r="AA6" s="6" t="str">
        <f>IF(V6&gt;Scenario!$B$11,"",IF(V$2&lt;&gt;"Ready",V$2,IF(ISNUMBER(Z6),AA5+Y6,"INSUFFICIENT FUNDS")))</f>
        <v/>
      </c>
      <c r="AB6" t="str">
        <f>IF(V6&gt;Scenario!$B$11,"",IF(V$2&lt;&gt;"Ready",V$2,IF(ISNUMBER(Z6),"OK","INSUFFICIENT FUNDS")))</f>
        <v/>
      </c>
      <c r="AC6">
        <v>2</v>
      </c>
      <c r="AD6" s="6" t="str">
        <f>IF(AC6&gt;Scenario!$B$11,"",IF(AC$2&lt;&gt;"Ready",AC$2,IF(AI5="OK",AG5,"INSUFFICIENT FUNDS")))</f>
        <v/>
      </c>
      <c r="AE6" s="6" t="str">
        <f>IF(AC6&gt;Scenario!$B$11,"",IF(AC$2&lt;&gt;"Ready",AC$2,IF(ISNUMBER(AD6),IF(AND(AC6&gt;=Scenario!$B$10,MOD(AC6-Scenario!$B$10,Scenario!$B$18)=0),Scenario!$B$8,0),"INSUFFICIENT FUNDS")))</f>
        <v/>
      </c>
      <c r="AF6" s="6" t="str">
        <f>IF(AC6&gt;Scenario!$B$11,"",IF(AC$2&lt;&gt;"Ready",AC$2,IF(ISNUMBER(AD6),(AD6+AE6)*(N('Option B'!$E$14)+N('Option B'!$E$15)+IF(Scenario!$B$13="Gross",0,0))/12+((N('Option B'!$E$12)+N('Option B'!$E$13))/12+IF(AND(AC6&gt;=Scenario!$B$10,MOD(AC6-Scenario!$B$10,Scenario!$B$18)=0),N('Option B'!$E$17)*N('Option B'!$E$18)+N('Option B'!$E$20),0)+IF(AC6=1,N('Option B'!$E$17)*N('Option B'!$E$19)+N('Option B'!$E$21),0)+IF(AC6=Scenario!$B$11,N('Option B'!$E$22),0)),"INSUFFICIENT FUNDS")))</f>
        <v/>
      </c>
      <c r="AG6" s="6" t="str">
        <f>IF(AC6&gt;Scenario!$B$11,"",IF(AC$2&lt;&gt;"Ready",AC$2,IF(ISNUMBER(AD6),IF((AD6+AE6)*(1+Scenario!$B$12/12)-AF6&lt;0,"INSUFFICIENT FUNDS",(AD6+AE6)*(1+Scenario!$B$12/12)-AF6),"INSUFFICIENT FUNDS")))</f>
        <v/>
      </c>
      <c r="AH6" s="6" t="str">
        <f>IF(AC6&gt;Scenario!$B$11,"",IF(AC$2&lt;&gt;"Ready",AC$2,IF(ISNUMBER(AG6),AH5+AF6,"INSUFFICIENT FUNDS")))</f>
        <v/>
      </c>
      <c r="AI6" t="str">
        <f>IF(AC6&gt;Scenario!$B$11,"",IF(AC$2&lt;&gt;"Ready",AC$2,IF(ISNUMBER(AG6),"OK","INSUFFICIENT FUNDS")))</f>
        <v/>
      </c>
      <c r="AJ6">
        <v>2</v>
      </c>
      <c r="AK6" s="6" t="str">
        <f>IF(AJ6&gt;Scenario!$B$11,"",IF(AJ$2&lt;&gt;"Ready",AJ$2,IF(AP5="OK",AN5,"INSUFFICIENT FUNDS")))</f>
        <v/>
      </c>
      <c r="AL6" s="6" t="str">
        <f>IF(AJ6&gt;Scenario!$B$11,"",IF(AJ$2&lt;&gt;"Ready",AJ$2,IF(ISNUMBER(AK6),IF(AND(AJ6&gt;=Scenario!$B$10,MOD(AJ6-Scenario!$B$10,Scenario!$B$18)=0),Scenario!$B$8,0),"INSUFFICIENT FUNDS")))</f>
        <v/>
      </c>
      <c r="AM6" s="6" t="str">
        <f>IF(AJ6&gt;Scenario!$B$11,"",IF(AJ$2&lt;&gt;"Ready",AJ$2,IF(ISNUMBER(AK6),(AK6+AL6)*(0+0+IF(Scenario!$B$13="Gross",0,0))/12+((0+0)/12+IF(AND(AJ6&gt;=Scenario!$B$10,MOD(AJ6-Scenario!$B$10,Scenario!$B$18)=0),0*0+0,0)+IF(AJ6=1,0*0+0,0)+IF(AJ6=Scenario!$B$11,0,0)),"INSUFFICIENT FUNDS")))</f>
        <v/>
      </c>
      <c r="AN6" s="6" t="str">
        <f>IF(AJ6&gt;Scenario!$B$11,"",IF(AJ$2&lt;&gt;"Ready",AJ$2,IF(ISNUMBER(AK6),IF((AK6+AL6)*(1+Scenario!$B$12/12)-AM6&lt;0,"INSUFFICIENT FUNDS",(AK6+AL6)*(1+Scenario!$B$12/12)-AM6),"INSUFFICIENT FUNDS")))</f>
        <v/>
      </c>
      <c r="AO6" s="6" t="str">
        <f>IF(AJ6&gt;Scenario!$B$11,"",IF(AJ$2&lt;&gt;"Ready",AJ$2,IF(ISNUMBER(AN6),AO5+AM6,"INSUFFICIENT FUNDS")))</f>
        <v/>
      </c>
      <c r="AP6" t="str">
        <f>IF(AJ6&gt;Scenario!$B$11,"",IF(AJ$2&lt;&gt;"Ready",AJ$2,IF(ISNUMBER(AN6),"OK","INSUFFICIENT FUNDS")))</f>
        <v/>
      </c>
    </row>
    <row r="7" spans="1:42" ht="32.1" customHeight="1" x14ac:dyDescent="0.2">
      <c r="A7">
        <v>3</v>
      </c>
      <c r="B7" s="6" t="str">
        <f>IF(A7&gt;Scenario!$B$11,"",IF(A$2&lt;&gt;"Ready",A$2,IF(G6="OK",E6,"INSUFFICIENT FUNDS")))</f>
        <v/>
      </c>
      <c r="C7" s="6" t="str">
        <f>IF(A7&gt;Scenario!$B$11,"",IF(A$2&lt;&gt;"Ready",A$2,IF(ISNUMBER(B7),IF(AND(A7&gt;=Scenario!$B$10,MOD(A7-Scenario!$B$10,Scenario!$B$18)=0),Scenario!$B$8,0),"INSUFFICIENT FUNDS")))</f>
        <v/>
      </c>
      <c r="D7" s="6" t="str">
        <f>IF(A7&gt;Scenario!$B$11,"",IF(A$2&lt;&gt;"Ready",A$2,IF(ISNUMBER(B7),(B7+C7)*(N('Option B'!$E$14)+N('Option B'!$E$15)+IF(Scenario!$B$13="Gross",N('Option B'!$E$16),0))/12+((N('Option B'!$E$12)+N('Option B'!$E$13))/12+IF(AND(A7&gt;=Scenario!$B$10,MOD(A7-Scenario!$B$10,Scenario!$B$18)=0),N('Option B'!$E$17)*N('Option B'!$E$18)+N('Option B'!$E$20),0)+IF(A7=1,N('Option B'!$E$17)*N('Option B'!$E$19)+N('Option B'!$E$21),0)+IF(A7=Scenario!$B$11,N('Option B'!$E$22),0)),"INSUFFICIENT FUNDS")))</f>
        <v/>
      </c>
      <c r="E7" s="6" t="str">
        <f>IF(A7&gt;Scenario!$B$11,"",IF(A$2&lt;&gt;"Ready",A$2,IF(ISNUMBER(B7),IF((B7+C7)*(1+Scenario!$B$12/12)-D7&lt;0,"INSUFFICIENT FUNDS",(B7+C7)*(1+Scenario!$B$12/12)-D7),"INSUFFICIENT FUNDS")))</f>
        <v/>
      </c>
      <c r="F7" s="6" t="str">
        <f>IF(A7&gt;Scenario!$B$11,"",IF(A$2&lt;&gt;"Ready",A$2,IF(ISNUMBER(E7),F6+D7,"INSUFFICIENT FUNDS")))</f>
        <v/>
      </c>
      <c r="G7" t="str">
        <f>IF(A7&gt;Scenario!$B$11,"",IF(A$2&lt;&gt;"Ready",A$2,IF(ISNUMBER(E7),"OK","INSUFFICIENT FUNDS")))</f>
        <v/>
      </c>
      <c r="H7">
        <v>3</v>
      </c>
      <c r="I7" s="6" t="str">
        <f>IF(H7&gt;Scenario!$B$11,"",IF(H$2&lt;&gt;"Ready",H$2,IF(N6="OK",L6,"INSUFFICIENT FUNDS")))</f>
        <v/>
      </c>
      <c r="J7" s="6" t="str">
        <f>IF(H7&gt;Scenario!$B$11,"",IF(H$2&lt;&gt;"Ready",H$2,IF(ISNUMBER(I7),IF(AND(H7&gt;=Scenario!$B$10,MOD(H7-Scenario!$B$10,Scenario!$B$18)=0),Scenario!$B$8,0),"INSUFFICIENT FUNDS")))</f>
        <v/>
      </c>
      <c r="K7" s="6" t="str">
        <f>IF(H7&gt;Scenario!$B$11,"",IF(H$2&lt;&gt;"Ready",H$2,IF(ISNUMBER(I7),(I7+J7)*(N('Option B'!$E$14)+N('Option B'!$E$15)+IF(Scenario!$B$13="Gross",N('Option B'!$E$16),0))/12+((0+0)/12+IF(AND(H7&gt;=Scenario!$B$10,MOD(H7-Scenario!$B$10,Scenario!$B$18)=0),N('Option B'!$E$17)*N('Option B'!$E$18)+N('Option B'!$E$20),0)+IF(H7=1,N('Option B'!$E$17)*N('Option B'!$E$19)+N('Option B'!$E$21),0)+IF(H7=Scenario!$B$11,N('Option B'!$E$22),0)),"INSUFFICIENT FUNDS")))</f>
        <v/>
      </c>
      <c r="L7" s="6" t="str">
        <f>IF(H7&gt;Scenario!$B$11,"",IF(H$2&lt;&gt;"Ready",H$2,IF(ISNUMBER(I7),IF((I7+J7)*(1+Scenario!$B$12/12)-K7&lt;0,"INSUFFICIENT FUNDS",(I7+J7)*(1+Scenario!$B$12/12)-K7),"INSUFFICIENT FUNDS")))</f>
        <v/>
      </c>
      <c r="M7" s="6" t="str">
        <f>IF(H7&gt;Scenario!$B$11,"",IF(H$2&lt;&gt;"Ready",H$2,IF(ISNUMBER(L7),M6+K7,"INSUFFICIENT FUNDS")))</f>
        <v/>
      </c>
      <c r="N7" t="str">
        <f>IF(H7&gt;Scenario!$B$11,"",IF(H$2&lt;&gt;"Ready",H$2,IF(ISNUMBER(L7),"OK","INSUFFICIENT FUNDS")))</f>
        <v/>
      </c>
      <c r="O7">
        <v>3</v>
      </c>
      <c r="P7" s="6" t="str">
        <f>IF(O7&gt;Scenario!$B$11,"",IF(O$2&lt;&gt;"Ready",O$2,IF(U6="OK",S6,"INSUFFICIENT FUNDS")))</f>
        <v/>
      </c>
      <c r="Q7" s="6" t="str">
        <f>IF(O7&gt;Scenario!$B$11,"",IF(O$2&lt;&gt;"Ready",O$2,IF(ISNUMBER(P7),IF(AND(O7&gt;=Scenario!$B$10,MOD(O7-Scenario!$B$10,Scenario!$B$18)=0),Scenario!$B$8,0),"INSUFFICIENT FUNDS")))</f>
        <v/>
      </c>
      <c r="R7" s="6" t="str">
        <f>IF(O7&gt;Scenario!$B$11,"",IF(O$2&lt;&gt;"Ready",O$2,IF(ISNUMBER(P7),(P7+Q7)*(0+N('Option B'!$E$15)+IF(Scenario!$B$13="Gross",N('Option B'!$E$16),0))/12+((N('Option B'!$E$12)+N('Option B'!$E$13))/12+IF(AND(O7&gt;=Scenario!$B$10,MOD(O7-Scenario!$B$10,Scenario!$B$18)=0),N('Option B'!$E$17)*N('Option B'!$E$18)+N('Option B'!$E$20),0)+IF(O7=1,N('Option B'!$E$17)*N('Option B'!$E$19)+N('Option B'!$E$21),0)+IF(O7=Scenario!$B$11,N('Option B'!$E$22),0)),"INSUFFICIENT FUNDS")))</f>
        <v/>
      </c>
      <c r="S7" s="6" t="str">
        <f>IF(O7&gt;Scenario!$B$11,"",IF(O$2&lt;&gt;"Ready",O$2,IF(ISNUMBER(P7),IF((P7+Q7)*(1+Scenario!$B$12/12)-R7&lt;0,"INSUFFICIENT FUNDS",(P7+Q7)*(1+Scenario!$B$12/12)-R7),"INSUFFICIENT FUNDS")))</f>
        <v/>
      </c>
      <c r="T7" s="6" t="str">
        <f>IF(O7&gt;Scenario!$B$11,"",IF(O$2&lt;&gt;"Ready",O$2,IF(ISNUMBER(S7),T6+R7,"INSUFFICIENT FUNDS")))</f>
        <v/>
      </c>
      <c r="U7" t="str">
        <f>IF(O7&gt;Scenario!$B$11,"",IF(O$2&lt;&gt;"Ready",O$2,IF(ISNUMBER(S7),"OK","INSUFFICIENT FUNDS")))</f>
        <v/>
      </c>
      <c r="V7">
        <v>3</v>
      </c>
      <c r="W7" s="6" t="str">
        <f>IF(V7&gt;Scenario!$B$11,"",IF(V$2&lt;&gt;"Ready",V$2,IF(AB6="OK",Z6,"INSUFFICIENT FUNDS")))</f>
        <v/>
      </c>
      <c r="X7" s="6" t="str">
        <f>IF(V7&gt;Scenario!$B$11,"",IF(V$2&lt;&gt;"Ready",V$2,IF(ISNUMBER(W7),IF(AND(V7&gt;=Scenario!$B$10,MOD(V7-Scenario!$B$10,Scenario!$B$18)=0),Scenario!$B$8,0),"INSUFFICIENT FUNDS")))</f>
        <v/>
      </c>
      <c r="Y7" s="6" t="str">
        <f>IF(V7&gt;Scenario!$B$11,"",IF(V$2&lt;&gt;"Ready",V$2,IF(ISNUMBER(W7),(W7+X7)*(N('Option B'!$E$14)+N('Option B'!$E$15)+IF(Scenario!$B$13="Gross",N('Option B'!$E$16),0))/12+((N('Option B'!$E$12)+N('Option B'!$E$13))/12+IF(AND(V7&gt;=Scenario!$B$10,MOD(V7-Scenario!$B$10,Scenario!$B$18)=0),0*0+0,0)+IF(V7=1,0*0+0,0)+IF(V7=Scenario!$B$11,0,0)),"INSUFFICIENT FUNDS")))</f>
        <v/>
      </c>
      <c r="Z7" s="6" t="str">
        <f>IF(V7&gt;Scenario!$B$11,"",IF(V$2&lt;&gt;"Ready",V$2,IF(ISNUMBER(W7),IF((W7+X7)*(1+Scenario!$B$12/12)-Y7&lt;0,"INSUFFICIENT FUNDS",(W7+X7)*(1+Scenario!$B$12/12)-Y7),"INSUFFICIENT FUNDS")))</f>
        <v/>
      </c>
      <c r="AA7" s="6" t="str">
        <f>IF(V7&gt;Scenario!$B$11,"",IF(V$2&lt;&gt;"Ready",V$2,IF(ISNUMBER(Z7),AA6+Y7,"INSUFFICIENT FUNDS")))</f>
        <v/>
      </c>
      <c r="AB7" t="str">
        <f>IF(V7&gt;Scenario!$B$11,"",IF(V$2&lt;&gt;"Ready",V$2,IF(ISNUMBER(Z7),"OK","INSUFFICIENT FUNDS")))</f>
        <v/>
      </c>
      <c r="AC7">
        <v>3</v>
      </c>
      <c r="AD7" s="6" t="str">
        <f>IF(AC7&gt;Scenario!$B$11,"",IF(AC$2&lt;&gt;"Ready",AC$2,IF(AI6="OK",AG6,"INSUFFICIENT FUNDS")))</f>
        <v/>
      </c>
      <c r="AE7" s="6" t="str">
        <f>IF(AC7&gt;Scenario!$B$11,"",IF(AC$2&lt;&gt;"Ready",AC$2,IF(ISNUMBER(AD7),IF(AND(AC7&gt;=Scenario!$B$10,MOD(AC7-Scenario!$B$10,Scenario!$B$18)=0),Scenario!$B$8,0),"INSUFFICIENT FUNDS")))</f>
        <v/>
      </c>
      <c r="AF7" s="6" t="str">
        <f>IF(AC7&gt;Scenario!$B$11,"",IF(AC$2&lt;&gt;"Ready",AC$2,IF(ISNUMBER(AD7),(AD7+AE7)*(N('Option B'!$E$14)+N('Option B'!$E$15)+IF(Scenario!$B$13="Gross",0,0))/12+((N('Option B'!$E$12)+N('Option B'!$E$13))/12+IF(AND(AC7&gt;=Scenario!$B$10,MOD(AC7-Scenario!$B$10,Scenario!$B$18)=0),N('Option B'!$E$17)*N('Option B'!$E$18)+N('Option B'!$E$20),0)+IF(AC7=1,N('Option B'!$E$17)*N('Option B'!$E$19)+N('Option B'!$E$21),0)+IF(AC7=Scenario!$B$11,N('Option B'!$E$22),0)),"INSUFFICIENT FUNDS")))</f>
        <v/>
      </c>
      <c r="AG7" s="6" t="str">
        <f>IF(AC7&gt;Scenario!$B$11,"",IF(AC$2&lt;&gt;"Ready",AC$2,IF(ISNUMBER(AD7),IF((AD7+AE7)*(1+Scenario!$B$12/12)-AF7&lt;0,"INSUFFICIENT FUNDS",(AD7+AE7)*(1+Scenario!$B$12/12)-AF7),"INSUFFICIENT FUNDS")))</f>
        <v/>
      </c>
      <c r="AH7" s="6" t="str">
        <f>IF(AC7&gt;Scenario!$B$11,"",IF(AC$2&lt;&gt;"Ready",AC$2,IF(ISNUMBER(AG7),AH6+AF7,"INSUFFICIENT FUNDS")))</f>
        <v/>
      </c>
      <c r="AI7" t="str">
        <f>IF(AC7&gt;Scenario!$B$11,"",IF(AC$2&lt;&gt;"Ready",AC$2,IF(ISNUMBER(AG7),"OK","INSUFFICIENT FUNDS")))</f>
        <v/>
      </c>
      <c r="AJ7">
        <v>3</v>
      </c>
      <c r="AK7" s="6" t="str">
        <f>IF(AJ7&gt;Scenario!$B$11,"",IF(AJ$2&lt;&gt;"Ready",AJ$2,IF(AP6="OK",AN6,"INSUFFICIENT FUNDS")))</f>
        <v/>
      </c>
      <c r="AL7" s="6" t="str">
        <f>IF(AJ7&gt;Scenario!$B$11,"",IF(AJ$2&lt;&gt;"Ready",AJ$2,IF(ISNUMBER(AK7),IF(AND(AJ7&gt;=Scenario!$B$10,MOD(AJ7-Scenario!$B$10,Scenario!$B$18)=0),Scenario!$B$8,0),"INSUFFICIENT FUNDS")))</f>
        <v/>
      </c>
      <c r="AM7" s="6" t="str">
        <f>IF(AJ7&gt;Scenario!$B$11,"",IF(AJ$2&lt;&gt;"Ready",AJ$2,IF(ISNUMBER(AK7),(AK7+AL7)*(0+0+IF(Scenario!$B$13="Gross",0,0))/12+((0+0)/12+IF(AND(AJ7&gt;=Scenario!$B$10,MOD(AJ7-Scenario!$B$10,Scenario!$B$18)=0),0*0+0,0)+IF(AJ7=1,0*0+0,0)+IF(AJ7=Scenario!$B$11,0,0)),"INSUFFICIENT FUNDS")))</f>
        <v/>
      </c>
      <c r="AN7" s="6" t="str">
        <f>IF(AJ7&gt;Scenario!$B$11,"",IF(AJ$2&lt;&gt;"Ready",AJ$2,IF(ISNUMBER(AK7),IF((AK7+AL7)*(1+Scenario!$B$12/12)-AM7&lt;0,"INSUFFICIENT FUNDS",(AK7+AL7)*(1+Scenario!$B$12/12)-AM7),"INSUFFICIENT FUNDS")))</f>
        <v/>
      </c>
      <c r="AO7" s="6" t="str">
        <f>IF(AJ7&gt;Scenario!$B$11,"",IF(AJ$2&lt;&gt;"Ready",AJ$2,IF(ISNUMBER(AN7),AO6+AM7,"INSUFFICIENT FUNDS")))</f>
        <v/>
      </c>
      <c r="AP7" t="str">
        <f>IF(AJ7&gt;Scenario!$B$11,"",IF(AJ$2&lt;&gt;"Ready",AJ$2,IF(ISNUMBER(AN7),"OK","INSUFFICIENT FUNDS")))</f>
        <v/>
      </c>
    </row>
    <row r="8" spans="1:42" ht="32.1" customHeight="1" x14ac:dyDescent="0.2">
      <c r="A8">
        <v>4</v>
      </c>
      <c r="B8" s="6" t="str">
        <f>IF(A8&gt;Scenario!$B$11,"",IF(A$2&lt;&gt;"Ready",A$2,IF(G7="OK",E7,"INSUFFICIENT FUNDS")))</f>
        <v/>
      </c>
      <c r="C8" s="6" t="str">
        <f>IF(A8&gt;Scenario!$B$11,"",IF(A$2&lt;&gt;"Ready",A$2,IF(ISNUMBER(B8),IF(AND(A8&gt;=Scenario!$B$10,MOD(A8-Scenario!$B$10,Scenario!$B$18)=0),Scenario!$B$8,0),"INSUFFICIENT FUNDS")))</f>
        <v/>
      </c>
      <c r="D8" s="6" t="str">
        <f>IF(A8&gt;Scenario!$B$11,"",IF(A$2&lt;&gt;"Ready",A$2,IF(ISNUMBER(B8),(B8+C8)*(N('Option B'!$E$14)+N('Option B'!$E$15)+IF(Scenario!$B$13="Gross",N('Option B'!$E$16),0))/12+((N('Option B'!$E$12)+N('Option B'!$E$13))/12+IF(AND(A8&gt;=Scenario!$B$10,MOD(A8-Scenario!$B$10,Scenario!$B$18)=0),N('Option B'!$E$17)*N('Option B'!$E$18)+N('Option B'!$E$20),0)+IF(A8=1,N('Option B'!$E$17)*N('Option B'!$E$19)+N('Option B'!$E$21),0)+IF(A8=Scenario!$B$11,N('Option B'!$E$22),0)),"INSUFFICIENT FUNDS")))</f>
        <v/>
      </c>
      <c r="E8" s="6" t="str">
        <f>IF(A8&gt;Scenario!$B$11,"",IF(A$2&lt;&gt;"Ready",A$2,IF(ISNUMBER(B8),IF((B8+C8)*(1+Scenario!$B$12/12)-D8&lt;0,"INSUFFICIENT FUNDS",(B8+C8)*(1+Scenario!$B$12/12)-D8),"INSUFFICIENT FUNDS")))</f>
        <v/>
      </c>
      <c r="F8" s="6" t="str">
        <f>IF(A8&gt;Scenario!$B$11,"",IF(A$2&lt;&gt;"Ready",A$2,IF(ISNUMBER(E8),F7+D8,"INSUFFICIENT FUNDS")))</f>
        <v/>
      </c>
      <c r="G8" t="str">
        <f>IF(A8&gt;Scenario!$B$11,"",IF(A$2&lt;&gt;"Ready",A$2,IF(ISNUMBER(E8),"OK","INSUFFICIENT FUNDS")))</f>
        <v/>
      </c>
      <c r="H8">
        <v>4</v>
      </c>
      <c r="I8" s="6" t="str">
        <f>IF(H8&gt;Scenario!$B$11,"",IF(H$2&lt;&gt;"Ready",H$2,IF(N7="OK",L7,"INSUFFICIENT FUNDS")))</f>
        <v/>
      </c>
      <c r="J8" s="6" t="str">
        <f>IF(H8&gt;Scenario!$B$11,"",IF(H$2&lt;&gt;"Ready",H$2,IF(ISNUMBER(I8),IF(AND(H8&gt;=Scenario!$B$10,MOD(H8-Scenario!$B$10,Scenario!$B$18)=0),Scenario!$B$8,0),"INSUFFICIENT FUNDS")))</f>
        <v/>
      </c>
      <c r="K8" s="6" t="str">
        <f>IF(H8&gt;Scenario!$B$11,"",IF(H$2&lt;&gt;"Ready",H$2,IF(ISNUMBER(I8),(I8+J8)*(N('Option B'!$E$14)+N('Option B'!$E$15)+IF(Scenario!$B$13="Gross",N('Option B'!$E$16),0))/12+((0+0)/12+IF(AND(H8&gt;=Scenario!$B$10,MOD(H8-Scenario!$B$10,Scenario!$B$18)=0),N('Option B'!$E$17)*N('Option B'!$E$18)+N('Option B'!$E$20),0)+IF(H8=1,N('Option B'!$E$17)*N('Option B'!$E$19)+N('Option B'!$E$21),0)+IF(H8=Scenario!$B$11,N('Option B'!$E$22),0)),"INSUFFICIENT FUNDS")))</f>
        <v/>
      </c>
      <c r="L8" s="6" t="str">
        <f>IF(H8&gt;Scenario!$B$11,"",IF(H$2&lt;&gt;"Ready",H$2,IF(ISNUMBER(I8),IF((I8+J8)*(1+Scenario!$B$12/12)-K8&lt;0,"INSUFFICIENT FUNDS",(I8+J8)*(1+Scenario!$B$12/12)-K8),"INSUFFICIENT FUNDS")))</f>
        <v/>
      </c>
      <c r="M8" s="6" t="str">
        <f>IF(H8&gt;Scenario!$B$11,"",IF(H$2&lt;&gt;"Ready",H$2,IF(ISNUMBER(L8),M7+K8,"INSUFFICIENT FUNDS")))</f>
        <v/>
      </c>
      <c r="N8" t="str">
        <f>IF(H8&gt;Scenario!$B$11,"",IF(H$2&lt;&gt;"Ready",H$2,IF(ISNUMBER(L8),"OK","INSUFFICIENT FUNDS")))</f>
        <v/>
      </c>
      <c r="O8">
        <v>4</v>
      </c>
      <c r="P8" s="6" t="str">
        <f>IF(O8&gt;Scenario!$B$11,"",IF(O$2&lt;&gt;"Ready",O$2,IF(U7="OK",S7,"INSUFFICIENT FUNDS")))</f>
        <v/>
      </c>
      <c r="Q8" s="6" t="str">
        <f>IF(O8&gt;Scenario!$B$11,"",IF(O$2&lt;&gt;"Ready",O$2,IF(ISNUMBER(P8),IF(AND(O8&gt;=Scenario!$B$10,MOD(O8-Scenario!$B$10,Scenario!$B$18)=0),Scenario!$B$8,0),"INSUFFICIENT FUNDS")))</f>
        <v/>
      </c>
      <c r="R8" s="6" t="str">
        <f>IF(O8&gt;Scenario!$B$11,"",IF(O$2&lt;&gt;"Ready",O$2,IF(ISNUMBER(P8),(P8+Q8)*(0+N('Option B'!$E$15)+IF(Scenario!$B$13="Gross",N('Option B'!$E$16),0))/12+((N('Option B'!$E$12)+N('Option B'!$E$13))/12+IF(AND(O8&gt;=Scenario!$B$10,MOD(O8-Scenario!$B$10,Scenario!$B$18)=0),N('Option B'!$E$17)*N('Option B'!$E$18)+N('Option B'!$E$20),0)+IF(O8=1,N('Option B'!$E$17)*N('Option B'!$E$19)+N('Option B'!$E$21),0)+IF(O8=Scenario!$B$11,N('Option B'!$E$22),0)),"INSUFFICIENT FUNDS")))</f>
        <v/>
      </c>
      <c r="S8" s="6" t="str">
        <f>IF(O8&gt;Scenario!$B$11,"",IF(O$2&lt;&gt;"Ready",O$2,IF(ISNUMBER(P8),IF((P8+Q8)*(1+Scenario!$B$12/12)-R8&lt;0,"INSUFFICIENT FUNDS",(P8+Q8)*(1+Scenario!$B$12/12)-R8),"INSUFFICIENT FUNDS")))</f>
        <v/>
      </c>
      <c r="T8" s="6" t="str">
        <f>IF(O8&gt;Scenario!$B$11,"",IF(O$2&lt;&gt;"Ready",O$2,IF(ISNUMBER(S8),T7+R8,"INSUFFICIENT FUNDS")))</f>
        <v/>
      </c>
      <c r="U8" t="str">
        <f>IF(O8&gt;Scenario!$B$11,"",IF(O$2&lt;&gt;"Ready",O$2,IF(ISNUMBER(S8),"OK","INSUFFICIENT FUNDS")))</f>
        <v/>
      </c>
      <c r="V8">
        <v>4</v>
      </c>
      <c r="W8" s="6" t="str">
        <f>IF(V8&gt;Scenario!$B$11,"",IF(V$2&lt;&gt;"Ready",V$2,IF(AB7="OK",Z7,"INSUFFICIENT FUNDS")))</f>
        <v/>
      </c>
      <c r="X8" s="6" t="str">
        <f>IF(V8&gt;Scenario!$B$11,"",IF(V$2&lt;&gt;"Ready",V$2,IF(ISNUMBER(W8),IF(AND(V8&gt;=Scenario!$B$10,MOD(V8-Scenario!$B$10,Scenario!$B$18)=0),Scenario!$B$8,0),"INSUFFICIENT FUNDS")))</f>
        <v/>
      </c>
      <c r="Y8" s="6" t="str">
        <f>IF(V8&gt;Scenario!$B$11,"",IF(V$2&lt;&gt;"Ready",V$2,IF(ISNUMBER(W8),(W8+X8)*(N('Option B'!$E$14)+N('Option B'!$E$15)+IF(Scenario!$B$13="Gross",N('Option B'!$E$16),0))/12+((N('Option B'!$E$12)+N('Option B'!$E$13))/12+IF(AND(V8&gt;=Scenario!$B$10,MOD(V8-Scenario!$B$10,Scenario!$B$18)=0),0*0+0,0)+IF(V8=1,0*0+0,0)+IF(V8=Scenario!$B$11,0,0)),"INSUFFICIENT FUNDS")))</f>
        <v/>
      </c>
      <c r="Z8" s="6" t="str">
        <f>IF(V8&gt;Scenario!$B$11,"",IF(V$2&lt;&gt;"Ready",V$2,IF(ISNUMBER(W8),IF((W8+X8)*(1+Scenario!$B$12/12)-Y8&lt;0,"INSUFFICIENT FUNDS",(W8+X8)*(1+Scenario!$B$12/12)-Y8),"INSUFFICIENT FUNDS")))</f>
        <v/>
      </c>
      <c r="AA8" s="6" t="str">
        <f>IF(V8&gt;Scenario!$B$11,"",IF(V$2&lt;&gt;"Ready",V$2,IF(ISNUMBER(Z8),AA7+Y8,"INSUFFICIENT FUNDS")))</f>
        <v/>
      </c>
      <c r="AB8" t="str">
        <f>IF(V8&gt;Scenario!$B$11,"",IF(V$2&lt;&gt;"Ready",V$2,IF(ISNUMBER(Z8),"OK","INSUFFICIENT FUNDS")))</f>
        <v/>
      </c>
      <c r="AC8">
        <v>4</v>
      </c>
      <c r="AD8" s="6" t="str">
        <f>IF(AC8&gt;Scenario!$B$11,"",IF(AC$2&lt;&gt;"Ready",AC$2,IF(AI7="OK",AG7,"INSUFFICIENT FUNDS")))</f>
        <v/>
      </c>
      <c r="AE8" s="6" t="str">
        <f>IF(AC8&gt;Scenario!$B$11,"",IF(AC$2&lt;&gt;"Ready",AC$2,IF(ISNUMBER(AD8),IF(AND(AC8&gt;=Scenario!$B$10,MOD(AC8-Scenario!$B$10,Scenario!$B$18)=0),Scenario!$B$8,0),"INSUFFICIENT FUNDS")))</f>
        <v/>
      </c>
      <c r="AF8" s="6" t="str">
        <f>IF(AC8&gt;Scenario!$B$11,"",IF(AC$2&lt;&gt;"Ready",AC$2,IF(ISNUMBER(AD8),(AD8+AE8)*(N('Option B'!$E$14)+N('Option B'!$E$15)+IF(Scenario!$B$13="Gross",0,0))/12+((N('Option B'!$E$12)+N('Option B'!$E$13))/12+IF(AND(AC8&gt;=Scenario!$B$10,MOD(AC8-Scenario!$B$10,Scenario!$B$18)=0),N('Option B'!$E$17)*N('Option B'!$E$18)+N('Option B'!$E$20),0)+IF(AC8=1,N('Option B'!$E$17)*N('Option B'!$E$19)+N('Option B'!$E$21),0)+IF(AC8=Scenario!$B$11,N('Option B'!$E$22),0)),"INSUFFICIENT FUNDS")))</f>
        <v/>
      </c>
      <c r="AG8" s="6" t="str">
        <f>IF(AC8&gt;Scenario!$B$11,"",IF(AC$2&lt;&gt;"Ready",AC$2,IF(ISNUMBER(AD8),IF((AD8+AE8)*(1+Scenario!$B$12/12)-AF8&lt;0,"INSUFFICIENT FUNDS",(AD8+AE8)*(1+Scenario!$B$12/12)-AF8),"INSUFFICIENT FUNDS")))</f>
        <v/>
      </c>
      <c r="AH8" s="6" t="str">
        <f>IF(AC8&gt;Scenario!$B$11,"",IF(AC$2&lt;&gt;"Ready",AC$2,IF(ISNUMBER(AG8),AH7+AF8,"INSUFFICIENT FUNDS")))</f>
        <v/>
      </c>
      <c r="AI8" t="str">
        <f>IF(AC8&gt;Scenario!$B$11,"",IF(AC$2&lt;&gt;"Ready",AC$2,IF(ISNUMBER(AG8),"OK","INSUFFICIENT FUNDS")))</f>
        <v/>
      </c>
      <c r="AJ8">
        <v>4</v>
      </c>
      <c r="AK8" s="6" t="str">
        <f>IF(AJ8&gt;Scenario!$B$11,"",IF(AJ$2&lt;&gt;"Ready",AJ$2,IF(AP7="OK",AN7,"INSUFFICIENT FUNDS")))</f>
        <v/>
      </c>
      <c r="AL8" s="6" t="str">
        <f>IF(AJ8&gt;Scenario!$B$11,"",IF(AJ$2&lt;&gt;"Ready",AJ$2,IF(ISNUMBER(AK8),IF(AND(AJ8&gt;=Scenario!$B$10,MOD(AJ8-Scenario!$B$10,Scenario!$B$18)=0),Scenario!$B$8,0),"INSUFFICIENT FUNDS")))</f>
        <v/>
      </c>
      <c r="AM8" s="6" t="str">
        <f>IF(AJ8&gt;Scenario!$B$11,"",IF(AJ$2&lt;&gt;"Ready",AJ$2,IF(ISNUMBER(AK8),(AK8+AL8)*(0+0+IF(Scenario!$B$13="Gross",0,0))/12+((0+0)/12+IF(AND(AJ8&gt;=Scenario!$B$10,MOD(AJ8-Scenario!$B$10,Scenario!$B$18)=0),0*0+0,0)+IF(AJ8=1,0*0+0,0)+IF(AJ8=Scenario!$B$11,0,0)),"INSUFFICIENT FUNDS")))</f>
        <v/>
      </c>
      <c r="AN8" s="6" t="str">
        <f>IF(AJ8&gt;Scenario!$B$11,"",IF(AJ$2&lt;&gt;"Ready",AJ$2,IF(ISNUMBER(AK8),IF((AK8+AL8)*(1+Scenario!$B$12/12)-AM8&lt;0,"INSUFFICIENT FUNDS",(AK8+AL8)*(1+Scenario!$B$12/12)-AM8),"INSUFFICIENT FUNDS")))</f>
        <v/>
      </c>
      <c r="AO8" s="6" t="str">
        <f>IF(AJ8&gt;Scenario!$B$11,"",IF(AJ$2&lt;&gt;"Ready",AJ$2,IF(ISNUMBER(AN8),AO7+AM8,"INSUFFICIENT FUNDS")))</f>
        <v/>
      </c>
      <c r="AP8" t="str">
        <f>IF(AJ8&gt;Scenario!$B$11,"",IF(AJ$2&lt;&gt;"Ready",AJ$2,IF(ISNUMBER(AN8),"OK","INSUFFICIENT FUNDS")))</f>
        <v/>
      </c>
    </row>
    <row r="9" spans="1:42" ht="32.1" customHeight="1" x14ac:dyDescent="0.2">
      <c r="A9">
        <v>5</v>
      </c>
      <c r="B9" s="6" t="str">
        <f>IF(A9&gt;Scenario!$B$11,"",IF(A$2&lt;&gt;"Ready",A$2,IF(G8="OK",E8,"INSUFFICIENT FUNDS")))</f>
        <v/>
      </c>
      <c r="C9" s="6" t="str">
        <f>IF(A9&gt;Scenario!$B$11,"",IF(A$2&lt;&gt;"Ready",A$2,IF(ISNUMBER(B9),IF(AND(A9&gt;=Scenario!$B$10,MOD(A9-Scenario!$B$10,Scenario!$B$18)=0),Scenario!$B$8,0),"INSUFFICIENT FUNDS")))</f>
        <v/>
      </c>
      <c r="D9" s="6" t="str">
        <f>IF(A9&gt;Scenario!$B$11,"",IF(A$2&lt;&gt;"Ready",A$2,IF(ISNUMBER(B9),(B9+C9)*(N('Option B'!$E$14)+N('Option B'!$E$15)+IF(Scenario!$B$13="Gross",N('Option B'!$E$16),0))/12+((N('Option B'!$E$12)+N('Option B'!$E$13))/12+IF(AND(A9&gt;=Scenario!$B$10,MOD(A9-Scenario!$B$10,Scenario!$B$18)=0),N('Option B'!$E$17)*N('Option B'!$E$18)+N('Option B'!$E$20),0)+IF(A9=1,N('Option B'!$E$17)*N('Option B'!$E$19)+N('Option B'!$E$21),0)+IF(A9=Scenario!$B$11,N('Option B'!$E$22),0)),"INSUFFICIENT FUNDS")))</f>
        <v/>
      </c>
      <c r="E9" s="6" t="str">
        <f>IF(A9&gt;Scenario!$B$11,"",IF(A$2&lt;&gt;"Ready",A$2,IF(ISNUMBER(B9),IF((B9+C9)*(1+Scenario!$B$12/12)-D9&lt;0,"INSUFFICIENT FUNDS",(B9+C9)*(1+Scenario!$B$12/12)-D9),"INSUFFICIENT FUNDS")))</f>
        <v/>
      </c>
      <c r="F9" s="6" t="str">
        <f>IF(A9&gt;Scenario!$B$11,"",IF(A$2&lt;&gt;"Ready",A$2,IF(ISNUMBER(E9),F8+D9,"INSUFFICIENT FUNDS")))</f>
        <v/>
      </c>
      <c r="G9" t="str">
        <f>IF(A9&gt;Scenario!$B$11,"",IF(A$2&lt;&gt;"Ready",A$2,IF(ISNUMBER(E9),"OK","INSUFFICIENT FUNDS")))</f>
        <v/>
      </c>
      <c r="H9">
        <v>5</v>
      </c>
      <c r="I9" s="6" t="str">
        <f>IF(H9&gt;Scenario!$B$11,"",IF(H$2&lt;&gt;"Ready",H$2,IF(N8="OK",L8,"INSUFFICIENT FUNDS")))</f>
        <v/>
      </c>
      <c r="J9" s="6" t="str">
        <f>IF(H9&gt;Scenario!$B$11,"",IF(H$2&lt;&gt;"Ready",H$2,IF(ISNUMBER(I9),IF(AND(H9&gt;=Scenario!$B$10,MOD(H9-Scenario!$B$10,Scenario!$B$18)=0),Scenario!$B$8,0),"INSUFFICIENT FUNDS")))</f>
        <v/>
      </c>
      <c r="K9" s="6" t="str">
        <f>IF(H9&gt;Scenario!$B$11,"",IF(H$2&lt;&gt;"Ready",H$2,IF(ISNUMBER(I9),(I9+J9)*(N('Option B'!$E$14)+N('Option B'!$E$15)+IF(Scenario!$B$13="Gross",N('Option B'!$E$16),0))/12+((0+0)/12+IF(AND(H9&gt;=Scenario!$B$10,MOD(H9-Scenario!$B$10,Scenario!$B$18)=0),N('Option B'!$E$17)*N('Option B'!$E$18)+N('Option B'!$E$20),0)+IF(H9=1,N('Option B'!$E$17)*N('Option B'!$E$19)+N('Option B'!$E$21),0)+IF(H9=Scenario!$B$11,N('Option B'!$E$22),0)),"INSUFFICIENT FUNDS")))</f>
        <v/>
      </c>
      <c r="L9" s="6" t="str">
        <f>IF(H9&gt;Scenario!$B$11,"",IF(H$2&lt;&gt;"Ready",H$2,IF(ISNUMBER(I9),IF((I9+J9)*(1+Scenario!$B$12/12)-K9&lt;0,"INSUFFICIENT FUNDS",(I9+J9)*(1+Scenario!$B$12/12)-K9),"INSUFFICIENT FUNDS")))</f>
        <v/>
      </c>
      <c r="M9" s="6" t="str">
        <f>IF(H9&gt;Scenario!$B$11,"",IF(H$2&lt;&gt;"Ready",H$2,IF(ISNUMBER(L9),M8+K9,"INSUFFICIENT FUNDS")))</f>
        <v/>
      </c>
      <c r="N9" t="str">
        <f>IF(H9&gt;Scenario!$B$11,"",IF(H$2&lt;&gt;"Ready",H$2,IF(ISNUMBER(L9),"OK","INSUFFICIENT FUNDS")))</f>
        <v/>
      </c>
      <c r="O9">
        <v>5</v>
      </c>
      <c r="P9" s="6" t="str">
        <f>IF(O9&gt;Scenario!$B$11,"",IF(O$2&lt;&gt;"Ready",O$2,IF(U8="OK",S8,"INSUFFICIENT FUNDS")))</f>
        <v/>
      </c>
      <c r="Q9" s="6" t="str">
        <f>IF(O9&gt;Scenario!$B$11,"",IF(O$2&lt;&gt;"Ready",O$2,IF(ISNUMBER(P9),IF(AND(O9&gt;=Scenario!$B$10,MOD(O9-Scenario!$B$10,Scenario!$B$18)=0),Scenario!$B$8,0),"INSUFFICIENT FUNDS")))</f>
        <v/>
      </c>
      <c r="R9" s="6" t="str">
        <f>IF(O9&gt;Scenario!$B$11,"",IF(O$2&lt;&gt;"Ready",O$2,IF(ISNUMBER(P9),(P9+Q9)*(0+N('Option B'!$E$15)+IF(Scenario!$B$13="Gross",N('Option B'!$E$16),0))/12+((N('Option B'!$E$12)+N('Option B'!$E$13))/12+IF(AND(O9&gt;=Scenario!$B$10,MOD(O9-Scenario!$B$10,Scenario!$B$18)=0),N('Option B'!$E$17)*N('Option B'!$E$18)+N('Option B'!$E$20),0)+IF(O9=1,N('Option B'!$E$17)*N('Option B'!$E$19)+N('Option B'!$E$21),0)+IF(O9=Scenario!$B$11,N('Option B'!$E$22),0)),"INSUFFICIENT FUNDS")))</f>
        <v/>
      </c>
      <c r="S9" s="6" t="str">
        <f>IF(O9&gt;Scenario!$B$11,"",IF(O$2&lt;&gt;"Ready",O$2,IF(ISNUMBER(P9),IF((P9+Q9)*(1+Scenario!$B$12/12)-R9&lt;0,"INSUFFICIENT FUNDS",(P9+Q9)*(1+Scenario!$B$12/12)-R9),"INSUFFICIENT FUNDS")))</f>
        <v/>
      </c>
      <c r="T9" s="6" t="str">
        <f>IF(O9&gt;Scenario!$B$11,"",IF(O$2&lt;&gt;"Ready",O$2,IF(ISNUMBER(S9),T8+R9,"INSUFFICIENT FUNDS")))</f>
        <v/>
      </c>
      <c r="U9" t="str">
        <f>IF(O9&gt;Scenario!$B$11,"",IF(O$2&lt;&gt;"Ready",O$2,IF(ISNUMBER(S9),"OK","INSUFFICIENT FUNDS")))</f>
        <v/>
      </c>
      <c r="V9">
        <v>5</v>
      </c>
      <c r="W9" s="6" t="str">
        <f>IF(V9&gt;Scenario!$B$11,"",IF(V$2&lt;&gt;"Ready",V$2,IF(AB8="OK",Z8,"INSUFFICIENT FUNDS")))</f>
        <v/>
      </c>
      <c r="X9" s="6" t="str">
        <f>IF(V9&gt;Scenario!$B$11,"",IF(V$2&lt;&gt;"Ready",V$2,IF(ISNUMBER(W9),IF(AND(V9&gt;=Scenario!$B$10,MOD(V9-Scenario!$B$10,Scenario!$B$18)=0),Scenario!$B$8,0),"INSUFFICIENT FUNDS")))</f>
        <v/>
      </c>
      <c r="Y9" s="6" t="str">
        <f>IF(V9&gt;Scenario!$B$11,"",IF(V$2&lt;&gt;"Ready",V$2,IF(ISNUMBER(W9),(W9+X9)*(N('Option B'!$E$14)+N('Option B'!$E$15)+IF(Scenario!$B$13="Gross",N('Option B'!$E$16),0))/12+((N('Option B'!$E$12)+N('Option B'!$E$13))/12+IF(AND(V9&gt;=Scenario!$B$10,MOD(V9-Scenario!$B$10,Scenario!$B$18)=0),0*0+0,0)+IF(V9=1,0*0+0,0)+IF(V9=Scenario!$B$11,0,0)),"INSUFFICIENT FUNDS")))</f>
        <v/>
      </c>
      <c r="Z9" s="6" t="str">
        <f>IF(V9&gt;Scenario!$B$11,"",IF(V$2&lt;&gt;"Ready",V$2,IF(ISNUMBER(W9),IF((W9+X9)*(1+Scenario!$B$12/12)-Y9&lt;0,"INSUFFICIENT FUNDS",(W9+X9)*(1+Scenario!$B$12/12)-Y9),"INSUFFICIENT FUNDS")))</f>
        <v/>
      </c>
      <c r="AA9" s="6" t="str">
        <f>IF(V9&gt;Scenario!$B$11,"",IF(V$2&lt;&gt;"Ready",V$2,IF(ISNUMBER(Z9),AA8+Y9,"INSUFFICIENT FUNDS")))</f>
        <v/>
      </c>
      <c r="AB9" t="str">
        <f>IF(V9&gt;Scenario!$B$11,"",IF(V$2&lt;&gt;"Ready",V$2,IF(ISNUMBER(Z9),"OK","INSUFFICIENT FUNDS")))</f>
        <v/>
      </c>
      <c r="AC9">
        <v>5</v>
      </c>
      <c r="AD9" s="6" t="str">
        <f>IF(AC9&gt;Scenario!$B$11,"",IF(AC$2&lt;&gt;"Ready",AC$2,IF(AI8="OK",AG8,"INSUFFICIENT FUNDS")))</f>
        <v/>
      </c>
      <c r="AE9" s="6" t="str">
        <f>IF(AC9&gt;Scenario!$B$11,"",IF(AC$2&lt;&gt;"Ready",AC$2,IF(ISNUMBER(AD9),IF(AND(AC9&gt;=Scenario!$B$10,MOD(AC9-Scenario!$B$10,Scenario!$B$18)=0),Scenario!$B$8,0),"INSUFFICIENT FUNDS")))</f>
        <v/>
      </c>
      <c r="AF9" s="6" t="str">
        <f>IF(AC9&gt;Scenario!$B$11,"",IF(AC$2&lt;&gt;"Ready",AC$2,IF(ISNUMBER(AD9),(AD9+AE9)*(N('Option B'!$E$14)+N('Option B'!$E$15)+IF(Scenario!$B$13="Gross",0,0))/12+((N('Option B'!$E$12)+N('Option B'!$E$13))/12+IF(AND(AC9&gt;=Scenario!$B$10,MOD(AC9-Scenario!$B$10,Scenario!$B$18)=0),N('Option B'!$E$17)*N('Option B'!$E$18)+N('Option B'!$E$20),0)+IF(AC9=1,N('Option B'!$E$17)*N('Option B'!$E$19)+N('Option B'!$E$21),0)+IF(AC9=Scenario!$B$11,N('Option B'!$E$22),0)),"INSUFFICIENT FUNDS")))</f>
        <v/>
      </c>
      <c r="AG9" s="6" t="str">
        <f>IF(AC9&gt;Scenario!$B$11,"",IF(AC$2&lt;&gt;"Ready",AC$2,IF(ISNUMBER(AD9),IF((AD9+AE9)*(1+Scenario!$B$12/12)-AF9&lt;0,"INSUFFICIENT FUNDS",(AD9+AE9)*(1+Scenario!$B$12/12)-AF9),"INSUFFICIENT FUNDS")))</f>
        <v/>
      </c>
      <c r="AH9" s="6" t="str">
        <f>IF(AC9&gt;Scenario!$B$11,"",IF(AC$2&lt;&gt;"Ready",AC$2,IF(ISNUMBER(AG9),AH8+AF9,"INSUFFICIENT FUNDS")))</f>
        <v/>
      </c>
      <c r="AI9" t="str">
        <f>IF(AC9&gt;Scenario!$B$11,"",IF(AC$2&lt;&gt;"Ready",AC$2,IF(ISNUMBER(AG9),"OK","INSUFFICIENT FUNDS")))</f>
        <v/>
      </c>
      <c r="AJ9">
        <v>5</v>
      </c>
      <c r="AK9" s="6" t="str">
        <f>IF(AJ9&gt;Scenario!$B$11,"",IF(AJ$2&lt;&gt;"Ready",AJ$2,IF(AP8="OK",AN8,"INSUFFICIENT FUNDS")))</f>
        <v/>
      </c>
      <c r="AL9" s="6" t="str">
        <f>IF(AJ9&gt;Scenario!$B$11,"",IF(AJ$2&lt;&gt;"Ready",AJ$2,IF(ISNUMBER(AK9),IF(AND(AJ9&gt;=Scenario!$B$10,MOD(AJ9-Scenario!$B$10,Scenario!$B$18)=0),Scenario!$B$8,0),"INSUFFICIENT FUNDS")))</f>
        <v/>
      </c>
      <c r="AM9" s="6" t="str">
        <f>IF(AJ9&gt;Scenario!$B$11,"",IF(AJ$2&lt;&gt;"Ready",AJ$2,IF(ISNUMBER(AK9),(AK9+AL9)*(0+0+IF(Scenario!$B$13="Gross",0,0))/12+((0+0)/12+IF(AND(AJ9&gt;=Scenario!$B$10,MOD(AJ9-Scenario!$B$10,Scenario!$B$18)=0),0*0+0,0)+IF(AJ9=1,0*0+0,0)+IF(AJ9=Scenario!$B$11,0,0)),"INSUFFICIENT FUNDS")))</f>
        <v/>
      </c>
      <c r="AN9" s="6" t="str">
        <f>IF(AJ9&gt;Scenario!$B$11,"",IF(AJ$2&lt;&gt;"Ready",AJ$2,IF(ISNUMBER(AK9),IF((AK9+AL9)*(1+Scenario!$B$12/12)-AM9&lt;0,"INSUFFICIENT FUNDS",(AK9+AL9)*(1+Scenario!$B$12/12)-AM9),"INSUFFICIENT FUNDS")))</f>
        <v/>
      </c>
      <c r="AO9" s="6" t="str">
        <f>IF(AJ9&gt;Scenario!$B$11,"",IF(AJ$2&lt;&gt;"Ready",AJ$2,IF(ISNUMBER(AN9),AO8+AM9,"INSUFFICIENT FUNDS")))</f>
        <v/>
      </c>
      <c r="AP9" t="str">
        <f>IF(AJ9&gt;Scenario!$B$11,"",IF(AJ$2&lt;&gt;"Ready",AJ$2,IF(ISNUMBER(AN9),"OK","INSUFFICIENT FUNDS")))</f>
        <v/>
      </c>
    </row>
    <row r="10" spans="1:42" ht="32.1" customHeight="1" x14ac:dyDescent="0.2">
      <c r="A10">
        <v>6</v>
      </c>
      <c r="B10" s="6" t="str">
        <f>IF(A10&gt;Scenario!$B$11,"",IF(A$2&lt;&gt;"Ready",A$2,IF(G9="OK",E9,"INSUFFICIENT FUNDS")))</f>
        <v/>
      </c>
      <c r="C10" s="6" t="str">
        <f>IF(A10&gt;Scenario!$B$11,"",IF(A$2&lt;&gt;"Ready",A$2,IF(ISNUMBER(B10),IF(AND(A10&gt;=Scenario!$B$10,MOD(A10-Scenario!$B$10,Scenario!$B$18)=0),Scenario!$B$8,0),"INSUFFICIENT FUNDS")))</f>
        <v/>
      </c>
      <c r="D10" s="6" t="str">
        <f>IF(A10&gt;Scenario!$B$11,"",IF(A$2&lt;&gt;"Ready",A$2,IF(ISNUMBER(B10),(B10+C10)*(N('Option B'!$E$14)+N('Option B'!$E$15)+IF(Scenario!$B$13="Gross",N('Option B'!$E$16),0))/12+((N('Option B'!$E$12)+N('Option B'!$E$13))/12+IF(AND(A10&gt;=Scenario!$B$10,MOD(A10-Scenario!$B$10,Scenario!$B$18)=0),N('Option B'!$E$17)*N('Option B'!$E$18)+N('Option B'!$E$20),0)+IF(A10=1,N('Option B'!$E$17)*N('Option B'!$E$19)+N('Option B'!$E$21),0)+IF(A10=Scenario!$B$11,N('Option B'!$E$22),0)),"INSUFFICIENT FUNDS")))</f>
        <v/>
      </c>
      <c r="E10" s="6" t="str">
        <f>IF(A10&gt;Scenario!$B$11,"",IF(A$2&lt;&gt;"Ready",A$2,IF(ISNUMBER(B10),IF((B10+C10)*(1+Scenario!$B$12/12)-D10&lt;0,"INSUFFICIENT FUNDS",(B10+C10)*(1+Scenario!$B$12/12)-D10),"INSUFFICIENT FUNDS")))</f>
        <v/>
      </c>
      <c r="F10" s="6" t="str">
        <f>IF(A10&gt;Scenario!$B$11,"",IF(A$2&lt;&gt;"Ready",A$2,IF(ISNUMBER(E10),F9+D10,"INSUFFICIENT FUNDS")))</f>
        <v/>
      </c>
      <c r="G10" t="str">
        <f>IF(A10&gt;Scenario!$B$11,"",IF(A$2&lt;&gt;"Ready",A$2,IF(ISNUMBER(E10),"OK","INSUFFICIENT FUNDS")))</f>
        <v/>
      </c>
      <c r="H10">
        <v>6</v>
      </c>
      <c r="I10" s="6" t="str">
        <f>IF(H10&gt;Scenario!$B$11,"",IF(H$2&lt;&gt;"Ready",H$2,IF(N9="OK",L9,"INSUFFICIENT FUNDS")))</f>
        <v/>
      </c>
      <c r="J10" s="6" t="str">
        <f>IF(H10&gt;Scenario!$B$11,"",IF(H$2&lt;&gt;"Ready",H$2,IF(ISNUMBER(I10),IF(AND(H10&gt;=Scenario!$B$10,MOD(H10-Scenario!$B$10,Scenario!$B$18)=0),Scenario!$B$8,0),"INSUFFICIENT FUNDS")))</f>
        <v/>
      </c>
      <c r="K10" s="6" t="str">
        <f>IF(H10&gt;Scenario!$B$11,"",IF(H$2&lt;&gt;"Ready",H$2,IF(ISNUMBER(I10),(I10+J10)*(N('Option B'!$E$14)+N('Option B'!$E$15)+IF(Scenario!$B$13="Gross",N('Option B'!$E$16),0))/12+((0+0)/12+IF(AND(H10&gt;=Scenario!$B$10,MOD(H10-Scenario!$B$10,Scenario!$B$18)=0),N('Option B'!$E$17)*N('Option B'!$E$18)+N('Option B'!$E$20),0)+IF(H10=1,N('Option B'!$E$17)*N('Option B'!$E$19)+N('Option B'!$E$21),0)+IF(H10=Scenario!$B$11,N('Option B'!$E$22),0)),"INSUFFICIENT FUNDS")))</f>
        <v/>
      </c>
      <c r="L10" s="6" t="str">
        <f>IF(H10&gt;Scenario!$B$11,"",IF(H$2&lt;&gt;"Ready",H$2,IF(ISNUMBER(I10),IF((I10+J10)*(1+Scenario!$B$12/12)-K10&lt;0,"INSUFFICIENT FUNDS",(I10+J10)*(1+Scenario!$B$12/12)-K10),"INSUFFICIENT FUNDS")))</f>
        <v/>
      </c>
      <c r="M10" s="6" t="str">
        <f>IF(H10&gt;Scenario!$B$11,"",IF(H$2&lt;&gt;"Ready",H$2,IF(ISNUMBER(L10),M9+K10,"INSUFFICIENT FUNDS")))</f>
        <v/>
      </c>
      <c r="N10" t="str">
        <f>IF(H10&gt;Scenario!$B$11,"",IF(H$2&lt;&gt;"Ready",H$2,IF(ISNUMBER(L10),"OK","INSUFFICIENT FUNDS")))</f>
        <v/>
      </c>
      <c r="O10">
        <v>6</v>
      </c>
      <c r="P10" s="6" t="str">
        <f>IF(O10&gt;Scenario!$B$11,"",IF(O$2&lt;&gt;"Ready",O$2,IF(U9="OK",S9,"INSUFFICIENT FUNDS")))</f>
        <v/>
      </c>
      <c r="Q10" s="6" t="str">
        <f>IF(O10&gt;Scenario!$B$11,"",IF(O$2&lt;&gt;"Ready",O$2,IF(ISNUMBER(P10),IF(AND(O10&gt;=Scenario!$B$10,MOD(O10-Scenario!$B$10,Scenario!$B$18)=0),Scenario!$B$8,0),"INSUFFICIENT FUNDS")))</f>
        <v/>
      </c>
      <c r="R10" s="6" t="str">
        <f>IF(O10&gt;Scenario!$B$11,"",IF(O$2&lt;&gt;"Ready",O$2,IF(ISNUMBER(P10),(P10+Q10)*(0+N('Option B'!$E$15)+IF(Scenario!$B$13="Gross",N('Option B'!$E$16),0))/12+((N('Option B'!$E$12)+N('Option B'!$E$13))/12+IF(AND(O10&gt;=Scenario!$B$10,MOD(O10-Scenario!$B$10,Scenario!$B$18)=0),N('Option B'!$E$17)*N('Option B'!$E$18)+N('Option B'!$E$20),0)+IF(O10=1,N('Option B'!$E$17)*N('Option B'!$E$19)+N('Option B'!$E$21),0)+IF(O10=Scenario!$B$11,N('Option B'!$E$22),0)),"INSUFFICIENT FUNDS")))</f>
        <v/>
      </c>
      <c r="S10" s="6" t="str">
        <f>IF(O10&gt;Scenario!$B$11,"",IF(O$2&lt;&gt;"Ready",O$2,IF(ISNUMBER(P10),IF((P10+Q10)*(1+Scenario!$B$12/12)-R10&lt;0,"INSUFFICIENT FUNDS",(P10+Q10)*(1+Scenario!$B$12/12)-R10),"INSUFFICIENT FUNDS")))</f>
        <v/>
      </c>
      <c r="T10" s="6" t="str">
        <f>IF(O10&gt;Scenario!$B$11,"",IF(O$2&lt;&gt;"Ready",O$2,IF(ISNUMBER(S10),T9+R10,"INSUFFICIENT FUNDS")))</f>
        <v/>
      </c>
      <c r="U10" t="str">
        <f>IF(O10&gt;Scenario!$B$11,"",IF(O$2&lt;&gt;"Ready",O$2,IF(ISNUMBER(S10),"OK","INSUFFICIENT FUNDS")))</f>
        <v/>
      </c>
      <c r="V10">
        <v>6</v>
      </c>
      <c r="W10" s="6" t="str">
        <f>IF(V10&gt;Scenario!$B$11,"",IF(V$2&lt;&gt;"Ready",V$2,IF(AB9="OK",Z9,"INSUFFICIENT FUNDS")))</f>
        <v/>
      </c>
      <c r="X10" s="6" t="str">
        <f>IF(V10&gt;Scenario!$B$11,"",IF(V$2&lt;&gt;"Ready",V$2,IF(ISNUMBER(W10),IF(AND(V10&gt;=Scenario!$B$10,MOD(V10-Scenario!$B$10,Scenario!$B$18)=0),Scenario!$B$8,0),"INSUFFICIENT FUNDS")))</f>
        <v/>
      </c>
      <c r="Y10" s="6" t="str">
        <f>IF(V10&gt;Scenario!$B$11,"",IF(V$2&lt;&gt;"Ready",V$2,IF(ISNUMBER(W10),(W10+X10)*(N('Option B'!$E$14)+N('Option B'!$E$15)+IF(Scenario!$B$13="Gross",N('Option B'!$E$16),0))/12+((N('Option B'!$E$12)+N('Option B'!$E$13))/12+IF(AND(V10&gt;=Scenario!$B$10,MOD(V10-Scenario!$B$10,Scenario!$B$18)=0),0*0+0,0)+IF(V10=1,0*0+0,0)+IF(V10=Scenario!$B$11,0,0)),"INSUFFICIENT FUNDS")))</f>
        <v/>
      </c>
      <c r="Z10" s="6" t="str">
        <f>IF(V10&gt;Scenario!$B$11,"",IF(V$2&lt;&gt;"Ready",V$2,IF(ISNUMBER(W10),IF((W10+X10)*(1+Scenario!$B$12/12)-Y10&lt;0,"INSUFFICIENT FUNDS",(W10+X10)*(1+Scenario!$B$12/12)-Y10),"INSUFFICIENT FUNDS")))</f>
        <v/>
      </c>
      <c r="AA10" s="6" t="str">
        <f>IF(V10&gt;Scenario!$B$11,"",IF(V$2&lt;&gt;"Ready",V$2,IF(ISNUMBER(Z10),AA9+Y10,"INSUFFICIENT FUNDS")))</f>
        <v/>
      </c>
      <c r="AB10" t="str">
        <f>IF(V10&gt;Scenario!$B$11,"",IF(V$2&lt;&gt;"Ready",V$2,IF(ISNUMBER(Z10),"OK","INSUFFICIENT FUNDS")))</f>
        <v/>
      </c>
      <c r="AC10">
        <v>6</v>
      </c>
      <c r="AD10" s="6" t="str">
        <f>IF(AC10&gt;Scenario!$B$11,"",IF(AC$2&lt;&gt;"Ready",AC$2,IF(AI9="OK",AG9,"INSUFFICIENT FUNDS")))</f>
        <v/>
      </c>
      <c r="AE10" s="6" t="str">
        <f>IF(AC10&gt;Scenario!$B$11,"",IF(AC$2&lt;&gt;"Ready",AC$2,IF(ISNUMBER(AD10),IF(AND(AC10&gt;=Scenario!$B$10,MOD(AC10-Scenario!$B$10,Scenario!$B$18)=0),Scenario!$B$8,0),"INSUFFICIENT FUNDS")))</f>
        <v/>
      </c>
      <c r="AF10" s="6" t="str">
        <f>IF(AC10&gt;Scenario!$B$11,"",IF(AC$2&lt;&gt;"Ready",AC$2,IF(ISNUMBER(AD10),(AD10+AE10)*(N('Option B'!$E$14)+N('Option B'!$E$15)+IF(Scenario!$B$13="Gross",0,0))/12+((N('Option B'!$E$12)+N('Option B'!$E$13))/12+IF(AND(AC10&gt;=Scenario!$B$10,MOD(AC10-Scenario!$B$10,Scenario!$B$18)=0),N('Option B'!$E$17)*N('Option B'!$E$18)+N('Option B'!$E$20),0)+IF(AC10=1,N('Option B'!$E$17)*N('Option B'!$E$19)+N('Option B'!$E$21),0)+IF(AC10=Scenario!$B$11,N('Option B'!$E$22),0)),"INSUFFICIENT FUNDS")))</f>
        <v/>
      </c>
      <c r="AG10" s="6" t="str">
        <f>IF(AC10&gt;Scenario!$B$11,"",IF(AC$2&lt;&gt;"Ready",AC$2,IF(ISNUMBER(AD10),IF((AD10+AE10)*(1+Scenario!$B$12/12)-AF10&lt;0,"INSUFFICIENT FUNDS",(AD10+AE10)*(1+Scenario!$B$12/12)-AF10),"INSUFFICIENT FUNDS")))</f>
        <v/>
      </c>
      <c r="AH10" s="6" t="str">
        <f>IF(AC10&gt;Scenario!$B$11,"",IF(AC$2&lt;&gt;"Ready",AC$2,IF(ISNUMBER(AG10),AH9+AF10,"INSUFFICIENT FUNDS")))</f>
        <v/>
      </c>
      <c r="AI10" t="str">
        <f>IF(AC10&gt;Scenario!$B$11,"",IF(AC$2&lt;&gt;"Ready",AC$2,IF(ISNUMBER(AG10),"OK","INSUFFICIENT FUNDS")))</f>
        <v/>
      </c>
      <c r="AJ10">
        <v>6</v>
      </c>
      <c r="AK10" s="6" t="str">
        <f>IF(AJ10&gt;Scenario!$B$11,"",IF(AJ$2&lt;&gt;"Ready",AJ$2,IF(AP9="OK",AN9,"INSUFFICIENT FUNDS")))</f>
        <v/>
      </c>
      <c r="AL10" s="6" t="str">
        <f>IF(AJ10&gt;Scenario!$B$11,"",IF(AJ$2&lt;&gt;"Ready",AJ$2,IF(ISNUMBER(AK10),IF(AND(AJ10&gt;=Scenario!$B$10,MOD(AJ10-Scenario!$B$10,Scenario!$B$18)=0),Scenario!$B$8,0),"INSUFFICIENT FUNDS")))</f>
        <v/>
      </c>
      <c r="AM10" s="6" t="str">
        <f>IF(AJ10&gt;Scenario!$B$11,"",IF(AJ$2&lt;&gt;"Ready",AJ$2,IF(ISNUMBER(AK10),(AK10+AL10)*(0+0+IF(Scenario!$B$13="Gross",0,0))/12+((0+0)/12+IF(AND(AJ10&gt;=Scenario!$B$10,MOD(AJ10-Scenario!$B$10,Scenario!$B$18)=0),0*0+0,0)+IF(AJ10=1,0*0+0,0)+IF(AJ10=Scenario!$B$11,0,0)),"INSUFFICIENT FUNDS")))</f>
        <v/>
      </c>
      <c r="AN10" s="6" t="str">
        <f>IF(AJ10&gt;Scenario!$B$11,"",IF(AJ$2&lt;&gt;"Ready",AJ$2,IF(ISNUMBER(AK10),IF((AK10+AL10)*(1+Scenario!$B$12/12)-AM10&lt;0,"INSUFFICIENT FUNDS",(AK10+AL10)*(1+Scenario!$B$12/12)-AM10),"INSUFFICIENT FUNDS")))</f>
        <v/>
      </c>
      <c r="AO10" s="6" t="str">
        <f>IF(AJ10&gt;Scenario!$B$11,"",IF(AJ$2&lt;&gt;"Ready",AJ$2,IF(ISNUMBER(AN10),AO9+AM10,"INSUFFICIENT FUNDS")))</f>
        <v/>
      </c>
      <c r="AP10" t="str">
        <f>IF(AJ10&gt;Scenario!$B$11,"",IF(AJ$2&lt;&gt;"Ready",AJ$2,IF(ISNUMBER(AN10),"OK","INSUFFICIENT FUNDS")))</f>
        <v/>
      </c>
    </row>
    <row r="11" spans="1:42" ht="32.1" customHeight="1" x14ac:dyDescent="0.2">
      <c r="A11">
        <v>7</v>
      </c>
      <c r="B11" s="6" t="str">
        <f>IF(A11&gt;Scenario!$B$11,"",IF(A$2&lt;&gt;"Ready",A$2,IF(G10="OK",E10,"INSUFFICIENT FUNDS")))</f>
        <v/>
      </c>
      <c r="C11" s="6" t="str">
        <f>IF(A11&gt;Scenario!$B$11,"",IF(A$2&lt;&gt;"Ready",A$2,IF(ISNUMBER(B11),IF(AND(A11&gt;=Scenario!$B$10,MOD(A11-Scenario!$B$10,Scenario!$B$18)=0),Scenario!$B$8,0),"INSUFFICIENT FUNDS")))</f>
        <v/>
      </c>
      <c r="D11" s="6" t="str">
        <f>IF(A11&gt;Scenario!$B$11,"",IF(A$2&lt;&gt;"Ready",A$2,IF(ISNUMBER(B11),(B11+C11)*(N('Option B'!$E$14)+N('Option B'!$E$15)+IF(Scenario!$B$13="Gross",N('Option B'!$E$16),0))/12+((N('Option B'!$E$12)+N('Option B'!$E$13))/12+IF(AND(A11&gt;=Scenario!$B$10,MOD(A11-Scenario!$B$10,Scenario!$B$18)=0),N('Option B'!$E$17)*N('Option B'!$E$18)+N('Option B'!$E$20),0)+IF(A11=1,N('Option B'!$E$17)*N('Option B'!$E$19)+N('Option B'!$E$21),0)+IF(A11=Scenario!$B$11,N('Option B'!$E$22),0)),"INSUFFICIENT FUNDS")))</f>
        <v/>
      </c>
      <c r="E11" s="6" t="str">
        <f>IF(A11&gt;Scenario!$B$11,"",IF(A$2&lt;&gt;"Ready",A$2,IF(ISNUMBER(B11),IF((B11+C11)*(1+Scenario!$B$12/12)-D11&lt;0,"INSUFFICIENT FUNDS",(B11+C11)*(1+Scenario!$B$12/12)-D11),"INSUFFICIENT FUNDS")))</f>
        <v/>
      </c>
      <c r="F11" s="6" t="str">
        <f>IF(A11&gt;Scenario!$B$11,"",IF(A$2&lt;&gt;"Ready",A$2,IF(ISNUMBER(E11),F10+D11,"INSUFFICIENT FUNDS")))</f>
        <v/>
      </c>
      <c r="G11" t="str">
        <f>IF(A11&gt;Scenario!$B$11,"",IF(A$2&lt;&gt;"Ready",A$2,IF(ISNUMBER(E11),"OK","INSUFFICIENT FUNDS")))</f>
        <v/>
      </c>
      <c r="H11">
        <v>7</v>
      </c>
      <c r="I11" s="6" t="str">
        <f>IF(H11&gt;Scenario!$B$11,"",IF(H$2&lt;&gt;"Ready",H$2,IF(N10="OK",L10,"INSUFFICIENT FUNDS")))</f>
        <v/>
      </c>
      <c r="J11" s="6" t="str">
        <f>IF(H11&gt;Scenario!$B$11,"",IF(H$2&lt;&gt;"Ready",H$2,IF(ISNUMBER(I11),IF(AND(H11&gt;=Scenario!$B$10,MOD(H11-Scenario!$B$10,Scenario!$B$18)=0),Scenario!$B$8,0),"INSUFFICIENT FUNDS")))</f>
        <v/>
      </c>
      <c r="K11" s="6" t="str">
        <f>IF(H11&gt;Scenario!$B$11,"",IF(H$2&lt;&gt;"Ready",H$2,IF(ISNUMBER(I11),(I11+J11)*(N('Option B'!$E$14)+N('Option B'!$E$15)+IF(Scenario!$B$13="Gross",N('Option B'!$E$16),0))/12+((0+0)/12+IF(AND(H11&gt;=Scenario!$B$10,MOD(H11-Scenario!$B$10,Scenario!$B$18)=0),N('Option B'!$E$17)*N('Option B'!$E$18)+N('Option B'!$E$20),0)+IF(H11=1,N('Option B'!$E$17)*N('Option B'!$E$19)+N('Option B'!$E$21),0)+IF(H11=Scenario!$B$11,N('Option B'!$E$22),0)),"INSUFFICIENT FUNDS")))</f>
        <v/>
      </c>
      <c r="L11" s="6" t="str">
        <f>IF(H11&gt;Scenario!$B$11,"",IF(H$2&lt;&gt;"Ready",H$2,IF(ISNUMBER(I11),IF((I11+J11)*(1+Scenario!$B$12/12)-K11&lt;0,"INSUFFICIENT FUNDS",(I11+J11)*(1+Scenario!$B$12/12)-K11),"INSUFFICIENT FUNDS")))</f>
        <v/>
      </c>
      <c r="M11" s="6" t="str">
        <f>IF(H11&gt;Scenario!$B$11,"",IF(H$2&lt;&gt;"Ready",H$2,IF(ISNUMBER(L11),M10+K11,"INSUFFICIENT FUNDS")))</f>
        <v/>
      </c>
      <c r="N11" t="str">
        <f>IF(H11&gt;Scenario!$B$11,"",IF(H$2&lt;&gt;"Ready",H$2,IF(ISNUMBER(L11),"OK","INSUFFICIENT FUNDS")))</f>
        <v/>
      </c>
      <c r="O11">
        <v>7</v>
      </c>
      <c r="P11" s="6" t="str">
        <f>IF(O11&gt;Scenario!$B$11,"",IF(O$2&lt;&gt;"Ready",O$2,IF(U10="OK",S10,"INSUFFICIENT FUNDS")))</f>
        <v/>
      </c>
      <c r="Q11" s="6" t="str">
        <f>IF(O11&gt;Scenario!$B$11,"",IF(O$2&lt;&gt;"Ready",O$2,IF(ISNUMBER(P11),IF(AND(O11&gt;=Scenario!$B$10,MOD(O11-Scenario!$B$10,Scenario!$B$18)=0),Scenario!$B$8,0),"INSUFFICIENT FUNDS")))</f>
        <v/>
      </c>
      <c r="R11" s="6" t="str">
        <f>IF(O11&gt;Scenario!$B$11,"",IF(O$2&lt;&gt;"Ready",O$2,IF(ISNUMBER(P11),(P11+Q11)*(0+N('Option B'!$E$15)+IF(Scenario!$B$13="Gross",N('Option B'!$E$16),0))/12+((N('Option B'!$E$12)+N('Option B'!$E$13))/12+IF(AND(O11&gt;=Scenario!$B$10,MOD(O11-Scenario!$B$10,Scenario!$B$18)=0),N('Option B'!$E$17)*N('Option B'!$E$18)+N('Option B'!$E$20),0)+IF(O11=1,N('Option B'!$E$17)*N('Option B'!$E$19)+N('Option B'!$E$21),0)+IF(O11=Scenario!$B$11,N('Option B'!$E$22),0)),"INSUFFICIENT FUNDS")))</f>
        <v/>
      </c>
      <c r="S11" s="6" t="str">
        <f>IF(O11&gt;Scenario!$B$11,"",IF(O$2&lt;&gt;"Ready",O$2,IF(ISNUMBER(P11),IF((P11+Q11)*(1+Scenario!$B$12/12)-R11&lt;0,"INSUFFICIENT FUNDS",(P11+Q11)*(1+Scenario!$B$12/12)-R11),"INSUFFICIENT FUNDS")))</f>
        <v/>
      </c>
      <c r="T11" s="6" t="str">
        <f>IF(O11&gt;Scenario!$B$11,"",IF(O$2&lt;&gt;"Ready",O$2,IF(ISNUMBER(S11),T10+R11,"INSUFFICIENT FUNDS")))</f>
        <v/>
      </c>
      <c r="U11" t="str">
        <f>IF(O11&gt;Scenario!$B$11,"",IF(O$2&lt;&gt;"Ready",O$2,IF(ISNUMBER(S11),"OK","INSUFFICIENT FUNDS")))</f>
        <v/>
      </c>
      <c r="V11">
        <v>7</v>
      </c>
      <c r="W11" s="6" t="str">
        <f>IF(V11&gt;Scenario!$B$11,"",IF(V$2&lt;&gt;"Ready",V$2,IF(AB10="OK",Z10,"INSUFFICIENT FUNDS")))</f>
        <v/>
      </c>
      <c r="X11" s="6" t="str">
        <f>IF(V11&gt;Scenario!$B$11,"",IF(V$2&lt;&gt;"Ready",V$2,IF(ISNUMBER(W11),IF(AND(V11&gt;=Scenario!$B$10,MOD(V11-Scenario!$B$10,Scenario!$B$18)=0),Scenario!$B$8,0),"INSUFFICIENT FUNDS")))</f>
        <v/>
      </c>
      <c r="Y11" s="6" t="str">
        <f>IF(V11&gt;Scenario!$B$11,"",IF(V$2&lt;&gt;"Ready",V$2,IF(ISNUMBER(W11),(W11+X11)*(N('Option B'!$E$14)+N('Option B'!$E$15)+IF(Scenario!$B$13="Gross",N('Option B'!$E$16),0))/12+((N('Option B'!$E$12)+N('Option B'!$E$13))/12+IF(AND(V11&gt;=Scenario!$B$10,MOD(V11-Scenario!$B$10,Scenario!$B$18)=0),0*0+0,0)+IF(V11=1,0*0+0,0)+IF(V11=Scenario!$B$11,0,0)),"INSUFFICIENT FUNDS")))</f>
        <v/>
      </c>
      <c r="Z11" s="6" t="str">
        <f>IF(V11&gt;Scenario!$B$11,"",IF(V$2&lt;&gt;"Ready",V$2,IF(ISNUMBER(W11),IF((W11+X11)*(1+Scenario!$B$12/12)-Y11&lt;0,"INSUFFICIENT FUNDS",(W11+X11)*(1+Scenario!$B$12/12)-Y11),"INSUFFICIENT FUNDS")))</f>
        <v/>
      </c>
      <c r="AA11" s="6" t="str">
        <f>IF(V11&gt;Scenario!$B$11,"",IF(V$2&lt;&gt;"Ready",V$2,IF(ISNUMBER(Z11),AA10+Y11,"INSUFFICIENT FUNDS")))</f>
        <v/>
      </c>
      <c r="AB11" t="str">
        <f>IF(V11&gt;Scenario!$B$11,"",IF(V$2&lt;&gt;"Ready",V$2,IF(ISNUMBER(Z11),"OK","INSUFFICIENT FUNDS")))</f>
        <v/>
      </c>
      <c r="AC11">
        <v>7</v>
      </c>
      <c r="AD11" s="6" t="str">
        <f>IF(AC11&gt;Scenario!$B$11,"",IF(AC$2&lt;&gt;"Ready",AC$2,IF(AI10="OK",AG10,"INSUFFICIENT FUNDS")))</f>
        <v/>
      </c>
      <c r="AE11" s="6" t="str">
        <f>IF(AC11&gt;Scenario!$B$11,"",IF(AC$2&lt;&gt;"Ready",AC$2,IF(ISNUMBER(AD11),IF(AND(AC11&gt;=Scenario!$B$10,MOD(AC11-Scenario!$B$10,Scenario!$B$18)=0),Scenario!$B$8,0),"INSUFFICIENT FUNDS")))</f>
        <v/>
      </c>
      <c r="AF11" s="6" t="str">
        <f>IF(AC11&gt;Scenario!$B$11,"",IF(AC$2&lt;&gt;"Ready",AC$2,IF(ISNUMBER(AD11),(AD11+AE11)*(N('Option B'!$E$14)+N('Option B'!$E$15)+IF(Scenario!$B$13="Gross",0,0))/12+((N('Option B'!$E$12)+N('Option B'!$E$13))/12+IF(AND(AC11&gt;=Scenario!$B$10,MOD(AC11-Scenario!$B$10,Scenario!$B$18)=0),N('Option B'!$E$17)*N('Option B'!$E$18)+N('Option B'!$E$20),0)+IF(AC11=1,N('Option B'!$E$17)*N('Option B'!$E$19)+N('Option B'!$E$21),0)+IF(AC11=Scenario!$B$11,N('Option B'!$E$22),0)),"INSUFFICIENT FUNDS")))</f>
        <v/>
      </c>
      <c r="AG11" s="6" t="str">
        <f>IF(AC11&gt;Scenario!$B$11,"",IF(AC$2&lt;&gt;"Ready",AC$2,IF(ISNUMBER(AD11),IF((AD11+AE11)*(1+Scenario!$B$12/12)-AF11&lt;0,"INSUFFICIENT FUNDS",(AD11+AE11)*(1+Scenario!$B$12/12)-AF11),"INSUFFICIENT FUNDS")))</f>
        <v/>
      </c>
      <c r="AH11" s="6" t="str">
        <f>IF(AC11&gt;Scenario!$B$11,"",IF(AC$2&lt;&gt;"Ready",AC$2,IF(ISNUMBER(AG11),AH10+AF11,"INSUFFICIENT FUNDS")))</f>
        <v/>
      </c>
      <c r="AI11" t="str">
        <f>IF(AC11&gt;Scenario!$B$11,"",IF(AC$2&lt;&gt;"Ready",AC$2,IF(ISNUMBER(AG11),"OK","INSUFFICIENT FUNDS")))</f>
        <v/>
      </c>
      <c r="AJ11">
        <v>7</v>
      </c>
      <c r="AK11" s="6" t="str">
        <f>IF(AJ11&gt;Scenario!$B$11,"",IF(AJ$2&lt;&gt;"Ready",AJ$2,IF(AP10="OK",AN10,"INSUFFICIENT FUNDS")))</f>
        <v/>
      </c>
      <c r="AL11" s="6" t="str">
        <f>IF(AJ11&gt;Scenario!$B$11,"",IF(AJ$2&lt;&gt;"Ready",AJ$2,IF(ISNUMBER(AK11),IF(AND(AJ11&gt;=Scenario!$B$10,MOD(AJ11-Scenario!$B$10,Scenario!$B$18)=0),Scenario!$B$8,0),"INSUFFICIENT FUNDS")))</f>
        <v/>
      </c>
      <c r="AM11" s="6" t="str">
        <f>IF(AJ11&gt;Scenario!$B$11,"",IF(AJ$2&lt;&gt;"Ready",AJ$2,IF(ISNUMBER(AK11),(AK11+AL11)*(0+0+IF(Scenario!$B$13="Gross",0,0))/12+((0+0)/12+IF(AND(AJ11&gt;=Scenario!$B$10,MOD(AJ11-Scenario!$B$10,Scenario!$B$18)=0),0*0+0,0)+IF(AJ11=1,0*0+0,0)+IF(AJ11=Scenario!$B$11,0,0)),"INSUFFICIENT FUNDS")))</f>
        <v/>
      </c>
      <c r="AN11" s="6" t="str">
        <f>IF(AJ11&gt;Scenario!$B$11,"",IF(AJ$2&lt;&gt;"Ready",AJ$2,IF(ISNUMBER(AK11),IF((AK11+AL11)*(1+Scenario!$B$12/12)-AM11&lt;0,"INSUFFICIENT FUNDS",(AK11+AL11)*(1+Scenario!$B$12/12)-AM11),"INSUFFICIENT FUNDS")))</f>
        <v/>
      </c>
      <c r="AO11" s="6" t="str">
        <f>IF(AJ11&gt;Scenario!$B$11,"",IF(AJ$2&lt;&gt;"Ready",AJ$2,IF(ISNUMBER(AN11),AO10+AM11,"INSUFFICIENT FUNDS")))</f>
        <v/>
      </c>
      <c r="AP11" t="str">
        <f>IF(AJ11&gt;Scenario!$B$11,"",IF(AJ$2&lt;&gt;"Ready",AJ$2,IF(ISNUMBER(AN11),"OK","INSUFFICIENT FUNDS")))</f>
        <v/>
      </c>
    </row>
    <row r="12" spans="1:42" ht="32.1" customHeight="1" x14ac:dyDescent="0.2">
      <c r="A12">
        <v>8</v>
      </c>
      <c r="B12" s="6" t="str">
        <f>IF(A12&gt;Scenario!$B$11,"",IF(A$2&lt;&gt;"Ready",A$2,IF(G11="OK",E11,"INSUFFICIENT FUNDS")))</f>
        <v/>
      </c>
      <c r="C12" s="6" t="str">
        <f>IF(A12&gt;Scenario!$B$11,"",IF(A$2&lt;&gt;"Ready",A$2,IF(ISNUMBER(B12),IF(AND(A12&gt;=Scenario!$B$10,MOD(A12-Scenario!$B$10,Scenario!$B$18)=0),Scenario!$B$8,0),"INSUFFICIENT FUNDS")))</f>
        <v/>
      </c>
      <c r="D12" s="6" t="str">
        <f>IF(A12&gt;Scenario!$B$11,"",IF(A$2&lt;&gt;"Ready",A$2,IF(ISNUMBER(B12),(B12+C12)*(N('Option B'!$E$14)+N('Option B'!$E$15)+IF(Scenario!$B$13="Gross",N('Option B'!$E$16),0))/12+((N('Option B'!$E$12)+N('Option B'!$E$13))/12+IF(AND(A12&gt;=Scenario!$B$10,MOD(A12-Scenario!$B$10,Scenario!$B$18)=0),N('Option B'!$E$17)*N('Option B'!$E$18)+N('Option B'!$E$20),0)+IF(A12=1,N('Option B'!$E$17)*N('Option B'!$E$19)+N('Option B'!$E$21),0)+IF(A12=Scenario!$B$11,N('Option B'!$E$22),0)),"INSUFFICIENT FUNDS")))</f>
        <v/>
      </c>
      <c r="E12" s="6" t="str">
        <f>IF(A12&gt;Scenario!$B$11,"",IF(A$2&lt;&gt;"Ready",A$2,IF(ISNUMBER(B12),IF((B12+C12)*(1+Scenario!$B$12/12)-D12&lt;0,"INSUFFICIENT FUNDS",(B12+C12)*(1+Scenario!$B$12/12)-D12),"INSUFFICIENT FUNDS")))</f>
        <v/>
      </c>
      <c r="F12" s="6" t="str">
        <f>IF(A12&gt;Scenario!$B$11,"",IF(A$2&lt;&gt;"Ready",A$2,IF(ISNUMBER(E12),F11+D12,"INSUFFICIENT FUNDS")))</f>
        <v/>
      </c>
      <c r="G12" t="str">
        <f>IF(A12&gt;Scenario!$B$11,"",IF(A$2&lt;&gt;"Ready",A$2,IF(ISNUMBER(E12),"OK","INSUFFICIENT FUNDS")))</f>
        <v/>
      </c>
      <c r="H12">
        <v>8</v>
      </c>
      <c r="I12" s="6" t="str">
        <f>IF(H12&gt;Scenario!$B$11,"",IF(H$2&lt;&gt;"Ready",H$2,IF(N11="OK",L11,"INSUFFICIENT FUNDS")))</f>
        <v/>
      </c>
      <c r="J12" s="6" t="str">
        <f>IF(H12&gt;Scenario!$B$11,"",IF(H$2&lt;&gt;"Ready",H$2,IF(ISNUMBER(I12),IF(AND(H12&gt;=Scenario!$B$10,MOD(H12-Scenario!$B$10,Scenario!$B$18)=0),Scenario!$B$8,0),"INSUFFICIENT FUNDS")))</f>
        <v/>
      </c>
      <c r="K12" s="6" t="str">
        <f>IF(H12&gt;Scenario!$B$11,"",IF(H$2&lt;&gt;"Ready",H$2,IF(ISNUMBER(I12),(I12+J12)*(N('Option B'!$E$14)+N('Option B'!$E$15)+IF(Scenario!$B$13="Gross",N('Option B'!$E$16),0))/12+((0+0)/12+IF(AND(H12&gt;=Scenario!$B$10,MOD(H12-Scenario!$B$10,Scenario!$B$18)=0),N('Option B'!$E$17)*N('Option B'!$E$18)+N('Option B'!$E$20),0)+IF(H12=1,N('Option B'!$E$17)*N('Option B'!$E$19)+N('Option B'!$E$21),0)+IF(H12=Scenario!$B$11,N('Option B'!$E$22),0)),"INSUFFICIENT FUNDS")))</f>
        <v/>
      </c>
      <c r="L12" s="6" t="str">
        <f>IF(H12&gt;Scenario!$B$11,"",IF(H$2&lt;&gt;"Ready",H$2,IF(ISNUMBER(I12),IF((I12+J12)*(1+Scenario!$B$12/12)-K12&lt;0,"INSUFFICIENT FUNDS",(I12+J12)*(1+Scenario!$B$12/12)-K12),"INSUFFICIENT FUNDS")))</f>
        <v/>
      </c>
      <c r="M12" s="6" t="str">
        <f>IF(H12&gt;Scenario!$B$11,"",IF(H$2&lt;&gt;"Ready",H$2,IF(ISNUMBER(L12),M11+K12,"INSUFFICIENT FUNDS")))</f>
        <v/>
      </c>
      <c r="N12" t="str">
        <f>IF(H12&gt;Scenario!$B$11,"",IF(H$2&lt;&gt;"Ready",H$2,IF(ISNUMBER(L12),"OK","INSUFFICIENT FUNDS")))</f>
        <v/>
      </c>
      <c r="O12">
        <v>8</v>
      </c>
      <c r="P12" s="6" t="str">
        <f>IF(O12&gt;Scenario!$B$11,"",IF(O$2&lt;&gt;"Ready",O$2,IF(U11="OK",S11,"INSUFFICIENT FUNDS")))</f>
        <v/>
      </c>
      <c r="Q12" s="6" t="str">
        <f>IF(O12&gt;Scenario!$B$11,"",IF(O$2&lt;&gt;"Ready",O$2,IF(ISNUMBER(P12),IF(AND(O12&gt;=Scenario!$B$10,MOD(O12-Scenario!$B$10,Scenario!$B$18)=0),Scenario!$B$8,0),"INSUFFICIENT FUNDS")))</f>
        <v/>
      </c>
      <c r="R12" s="6" t="str">
        <f>IF(O12&gt;Scenario!$B$11,"",IF(O$2&lt;&gt;"Ready",O$2,IF(ISNUMBER(P12),(P12+Q12)*(0+N('Option B'!$E$15)+IF(Scenario!$B$13="Gross",N('Option B'!$E$16),0))/12+((N('Option B'!$E$12)+N('Option B'!$E$13))/12+IF(AND(O12&gt;=Scenario!$B$10,MOD(O12-Scenario!$B$10,Scenario!$B$18)=0),N('Option B'!$E$17)*N('Option B'!$E$18)+N('Option B'!$E$20),0)+IF(O12=1,N('Option B'!$E$17)*N('Option B'!$E$19)+N('Option B'!$E$21),0)+IF(O12=Scenario!$B$11,N('Option B'!$E$22),0)),"INSUFFICIENT FUNDS")))</f>
        <v/>
      </c>
      <c r="S12" s="6" t="str">
        <f>IF(O12&gt;Scenario!$B$11,"",IF(O$2&lt;&gt;"Ready",O$2,IF(ISNUMBER(P12),IF((P12+Q12)*(1+Scenario!$B$12/12)-R12&lt;0,"INSUFFICIENT FUNDS",(P12+Q12)*(1+Scenario!$B$12/12)-R12),"INSUFFICIENT FUNDS")))</f>
        <v/>
      </c>
      <c r="T12" s="6" t="str">
        <f>IF(O12&gt;Scenario!$B$11,"",IF(O$2&lt;&gt;"Ready",O$2,IF(ISNUMBER(S12),T11+R12,"INSUFFICIENT FUNDS")))</f>
        <v/>
      </c>
      <c r="U12" t="str">
        <f>IF(O12&gt;Scenario!$B$11,"",IF(O$2&lt;&gt;"Ready",O$2,IF(ISNUMBER(S12),"OK","INSUFFICIENT FUNDS")))</f>
        <v/>
      </c>
      <c r="V12">
        <v>8</v>
      </c>
      <c r="W12" s="6" t="str">
        <f>IF(V12&gt;Scenario!$B$11,"",IF(V$2&lt;&gt;"Ready",V$2,IF(AB11="OK",Z11,"INSUFFICIENT FUNDS")))</f>
        <v/>
      </c>
      <c r="X12" s="6" t="str">
        <f>IF(V12&gt;Scenario!$B$11,"",IF(V$2&lt;&gt;"Ready",V$2,IF(ISNUMBER(W12),IF(AND(V12&gt;=Scenario!$B$10,MOD(V12-Scenario!$B$10,Scenario!$B$18)=0),Scenario!$B$8,0),"INSUFFICIENT FUNDS")))</f>
        <v/>
      </c>
      <c r="Y12" s="6" t="str">
        <f>IF(V12&gt;Scenario!$B$11,"",IF(V$2&lt;&gt;"Ready",V$2,IF(ISNUMBER(W12),(W12+X12)*(N('Option B'!$E$14)+N('Option B'!$E$15)+IF(Scenario!$B$13="Gross",N('Option B'!$E$16),0))/12+((N('Option B'!$E$12)+N('Option B'!$E$13))/12+IF(AND(V12&gt;=Scenario!$B$10,MOD(V12-Scenario!$B$10,Scenario!$B$18)=0),0*0+0,0)+IF(V12=1,0*0+0,0)+IF(V12=Scenario!$B$11,0,0)),"INSUFFICIENT FUNDS")))</f>
        <v/>
      </c>
      <c r="Z12" s="6" t="str">
        <f>IF(V12&gt;Scenario!$B$11,"",IF(V$2&lt;&gt;"Ready",V$2,IF(ISNUMBER(W12),IF((W12+X12)*(1+Scenario!$B$12/12)-Y12&lt;0,"INSUFFICIENT FUNDS",(W12+X12)*(1+Scenario!$B$12/12)-Y12),"INSUFFICIENT FUNDS")))</f>
        <v/>
      </c>
      <c r="AA12" s="6" t="str">
        <f>IF(V12&gt;Scenario!$B$11,"",IF(V$2&lt;&gt;"Ready",V$2,IF(ISNUMBER(Z12),AA11+Y12,"INSUFFICIENT FUNDS")))</f>
        <v/>
      </c>
      <c r="AB12" t="str">
        <f>IF(V12&gt;Scenario!$B$11,"",IF(V$2&lt;&gt;"Ready",V$2,IF(ISNUMBER(Z12),"OK","INSUFFICIENT FUNDS")))</f>
        <v/>
      </c>
      <c r="AC12">
        <v>8</v>
      </c>
      <c r="AD12" s="6" t="str">
        <f>IF(AC12&gt;Scenario!$B$11,"",IF(AC$2&lt;&gt;"Ready",AC$2,IF(AI11="OK",AG11,"INSUFFICIENT FUNDS")))</f>
        <v/>
      </c>
      <c r="AE12" s="6" t="str">
        <f>IF(AC12&gt;Scenario!$B$11,"",IF(AC$2&lt;&gt;"Ready",AC$2,IF(ISNUMBER(AD12),IF(AND(AC12&gt;=Scenario!$B$10,MOD(AC12-Scenario!$B$10,Scenario!$B$18)=0),Scenario!$B$8,0),"INSUFFICIENT FUNDS")))</f>
        <v/>
      </c>
      <c r="AF12" s="6" t="str">
        <f>IF(AC12&gt;Scenario!$B$11,"",IF(AC$2&lt;&gt;"Ready",AC$2,IF(ISNUMBER(AD12),(AD12+AE12)*(N('Option B'!$E$14)+N('Option B'!$E$15)+IF(Scenario!$B$13="Gross",0,0))/12+((N('Option B'!$E$12)+N('Option B'!$E$13))/12+IF(AND(AC12&gt;=Scenario!$B$10,MOD(AC12-Scenario!$B$10,Scenario!$B$18)=0),N('Option B'!$E$17)*N('Option B'!$E$18)+N('Option B'!$E$20),0)+IF(AC12=1,N('Option B'!$E$17)*N('Option B'!$E$19)+N('Option B'!$E$21),0)+IF(AC12=Scenario!$B$11,N('Option B'!$E$22),0)),"INSUFFICIENT FUNDS")))</f>
        <v/>
      </c>
      <c r="AG12" s="6" t="str">
        <f>IF(AC12&gt;Scenario!$B$11,"",IF(AC$2&lt;&gt;"Ready",AC$2,IF(ISNUMBER(AD12),IF((AD12+AE12)*(1+Scenario!$B$12/12)-AF12&lt;0,"INSUFFICIENT FUNDS",(AD12+AE12)*(1+Scenario!$B$12/12)-AF12),"INSUFFICIENT FUNDS")))</f>
        <v/>
      </c>
      <c r="AH12" s="6" t="str">
        <f>IF(AC12&gt;Scenario!$B$11,"",IF(AC$2&lt;&gt;"Ready",AC$2,IF(ISNUMBER(AG12),AH11+AF12,"INSUFFICIENT FUNDS")))</f>
        <v/>
      </c>
      <c r="AI12" t="str">
        <f>IF(AC12&gt;Scenario!$B$11,"",IF(AC$2&lt;&gt;"Ready",AC$2,IF(ISNUMBER(AG12),"OK","INSUFFICIENT FUNDS")))</f>
        <v/>
      </c>
      <c r="AJ12">
        <v>8</v>
      </c>
      <c r="AK12" s="6" t="str">
        <f>IF(AJ12&gt;Scenario!$B$11,"",IF(AJ$2&lt;&gt;"Ready",AJ$2,IF(AP11="OK",AN11,"INSUFFICIENT FUNDS")))</f>
        <v/>
      </c>
      <c r="AL12" s="6" t="str">
        <f>IF(AJ12&gt;Scenario!$B$11,"",IF(AJ$2&lt;&gt;"Ready",AJ$2,IF(ISNUMBER(AK12),IF(AND(AJ12&gt;=Scenario!$B$10,MOD(AJ12-Scenario!$B$10,Scenario!$B$18)=0),Scenario!$B$8,0),"INSUFFICIENT FUNDS")))</f>
        <v/>
      </c>
      <c r="AM12" s="6" t="str">
        <f>IF(AJ12&gt;Scenario!$B$11,"",IF(AJ$2&lt;&gt;"Ready",AJ$2,IF(ISNUMBER(AK12),(AK12+AL12)*(0+0+IF(Scenario!$B$13="Gross",0,0))/12+((0+0)/12+IF(AND(AJ12&gt;=Scenario!$B$10,MOD(AJ12-Scenario!$B$10,Scenario!$B$18)=0),0*0+0,0)+IF(AJ12=1,0*0+0,0)+IF(AJ12=Scenario!$B$11,0,0)),"INSUFFICIENT FUNDS")))</f>
        <v/>
      </c>
      <c r="AN12" s="6" t="str">
        <f>IF(AJ12&gt;Scenario!$B$11,"",IF(AJ$2&lt;&gt;"Ready",AJ$2,IF(ISNUMBER(AK12),IF((AK12+AL12)*(1+Scenario!$B$12/12)-AM12&lt;0,"INSUFFICIENT FUNDS",(AK12+AL12)*(1+Scenario!$B$12/12)-AM12),"INSUFFICIENT FUNDS")))</f>
        <v/>
      </c>
      <c r="AO12" s="6" t="str">
        <f>IF(AJ12&gt;Scenario!$B$11,"",IF(AJ$2&lt;&gt;"Ready",AJ$2,IF(ISNUMBER(AN12),AO11+AM12,"INSUFFICIENT FUNDS")))</f>
        <v/>
      </c>
      <c r="AP12" t="str">
        <f>IF(AJ12&gt;Scenario!$B$11,"",IF(AJ$2&lt;&gt;"Ready",AJ$2,IF(ISNUMBER(AN12),"OK","INSUFFICIENT FUNDS")))</f>
        <v/>
      </c>
    </row>
    <row r="13" spans="1:42" ht="32.1" customHeight="1" x14ac:dyDescent="0.2">
      <c r="A13">
        <v>9</v>
      </c>
      <c r="B13" s="6" t="str">
        <f>IF(A13&gt;Scenario!$B$11,"",IF(A$2&lt;&gt;"Ready",A$2,IF(G12="OK",E12,"INSUFFICIENT FUNDS")))</f>
        <v/>
      </c>
      <c r="C13" s="6" t="str">
        <f>IF(A13&gt;Scenario!$B$11,"",IF(A$2&lt;&gt;"Ready",A$2,IF(ISNUMBER(B13),IF(AND(A13&gt;=Scenario!$B$10,MOD(A13-Scenario!$B$10,Scenario!$B$18)=0),Scenario!$B$8,0),"INSUFFICIENT FUNDS")))</f>
        <v/>
      </c>
      <c r="D13" s="6" t="str">
        <f>IF(A13&gt;Scenario!$B$11,"",IF(A$2&lt;&gt;"Ready",A$2,IF(ISNUMBER(B13),(B13+C13)*(N('Option B'!$E$14)+N('Option B'!$E$15)+IF(Scenario!$B$13="Gross",N('Option B'!$E$16),0))/12+((N('Option B'!$E$12)+N('Option B'!$E$13))/12+IF(AND(A13&gt;=Scenario!$B$10,MOD(A13-Scenario!$B$10,Scenario!$B$18)=0),N('Option B'!$E$17)*N('Option B'!$E$18)+N('Option B'!$E$20),0)+IF(A13=1,N('Option B'!$E$17)*N('Option B'!$E$19)+N('Option B'!$E$21),0)+IF(A13=Scenario!$B$11,N('Option B'!$E$22),0)),"INSUFFICIENT FUNDS")))</f>
        <v/>
      </c>
      <c r="E13" s="6" t="str">
        <f>IF(A13&gt;Scenario!$B$11,"",IF(A$2&lt;&gt;"Ready",A$2,IF(ISNUMBER(B13),IF((B13+C13)*(1+Scenario!$B$12/12)-D13&lt;0,"INSUFFICIENT FUNDS",(B13+C13)*(1+Scenario!$B$12/12)-D13),"INSUFFICIENT FUNDS")))</f>
        <v/>
      </c>
      <c r="F13" s="6" t="str">
        <f>IF(A13&gt;Scenario!$B$11,"",IF(A$2&lt;&gt;"Ready",A$2,IF(ISNUMBER(E13),F12+D13,"INSUFFICIENT FUNDS")))</f>
        <v/>
      </c>
      <c r="G13" t="str">
        <f>IF(A13&gt;Scenario!$B$11,"",IF(A$2&lt;&gt;"Ready",A$2,IF(ISNUMBER(E13),"OK","INSUFFICIENT FUNDS")))</f>
        <v/>
      </c>
      <c r="H13">
        <v>9</v>
      </c>
      <c r="I13" s="6" t="str">
        <f>IF(H13&gt;Scenario!$B$11,"",IF(H$2&lt;&gt;"Ready",H$2,IF(N12="OK",L12,"INSUFFICIENT FUNDS")))</f>
        <v/>
      </c>
      <c r="J13" s="6" t="str">
        <f>IF(H13&gt;Scenario!$B$11,"",IF(H$2&lt;&gt;"Ready",H$2,IF(ISNUMBER(I13),IF(AND(H13&gt;=Scenario!$B$10,MOD(H13-Scenario!$B$10,Scenario!$B$18)=0),Scenario!$B$8,0),"INSUFFICIENT FUNDS")))</f>
        <v/>
      </c>
      <c r="K13" s="6" t="str">
        <f>IF(H13&gt;Scenario!$B$11,"",IF(H$2&lt;&gt;"Ready",H$2,IF(ISNUMBER(I13),(I13+J13)*(N('Option B'!$E$14)+N('Option B'!$E$15)+IF(Scenario!$B$13="Gross",N('Option B'!$E$16),0))/12+((0+0)/12+IF(AND(H13&gt;=Scenario!$B$10,MOD(H13-Scenario!$B$10,Scenario!$B$18)=0),N('Option B'!$E$17)*N('Option B'!$E$18)+N('Option B'!$E$20),0)+IF(H13=1,N('Option B'!$E$17)*N('Option B'!$E$19)+N('Option B'!$E$21),0)+IF(H13=Scenario!$B$11,N('Option B'!$E$22),0)),"INSUFFICIENT FUNDS")))</f>
        <v/>
      </c>
      <c r="L13" s="6" t="str">
        <f>IF(H13&gt;Scenario!$B$11,"",IF(H$2&lt;&gt;"Ready",H$2,IF(ISNUMBER(I13),IF((I13+J13)*(1+Scenario!$B$12/12)-K13&lt;0,"INSUFFICIENT FUNDS",(I13+J13)*(1+Scenario!$B$12/12)-K13),"INSUFFICIENT FUNDS")))</f>
        <v/>
      </c>
      <c r="M13" s="6" t="str">
        <f>IF(H13&gt;Scenario!$B$11,"",IF(H$2&lt;&gt;"Ready",H$2,IF(ISNUMBER(L13),M12+K13,"INSUFFICIENT FUNDS")))</f>
        <v/>
      </c>
      <c r="N13" t="str">
        <f>IF(H13&gt;Scenario!$B$11,"",IF(H$2&lt;&gt;"Ready",H$2,IF(ISNUMBER(L13),"OK","INSUFFICIENT FUNDS")))</f>
        <v/>
      </c>
      <c r="O13">
        <v>9</v>
      </c>
      <c r="P13" s="6" t="str">
        <f>IF(O13&gt;Scenario!$B$11,"",IF(O$2&lt;&gt;"Ready",O$2,IF(U12="OK",S12,"INSUFFICIENT FUNDS")))</f>
        <v/>
      </c>
      <c r="Q13" s="6" t="str">
        <f>IF(O13&gt;Scenario!$B$11,"",IF(O$2&lt;&gt;"Ready",O$2,IF(ISNUMBER(P13),IF(AND(O13&gt;=Scenario!$B$10,MOD(O13-Scenario!$B$10,Scenario!$B$18)=0),Scenario!$B$8,0),"INSUFFICIENT FUNDS")))</f>
        <v/>
      </c>
      <c r="R13" s="6" t="str">
        <f>IF(O13&gt;Scenario!$B$11,"",IF(O$2&lt;&gt;"Ready",O$2,IF(ISNUMBER(P13),(P13+Q13)*(0+N('Option B'!$E$15)+IF(Scenario!$B$13="Gross",N('Option B'!$E$16),0))/12+((N('Option B'!$E$12)+N('Option B'!$E$13))/12+IF(AND(O13&gt;=Scenario!$B$10,MOD(O13-Scenario!$B$10,Scenario!$B$18)=0),N('Option B'!$E$17)*N('Option B'!$E$18)+N('Option B'!$E$20),0)+IF(O13=1,N('Option B'!$E$17)*N('Option B'!$E$19)+N('Option B'!$E$21),0)+IF(O13=Scenario!$B$11,N('Option B'!$E$22),0)),"INSUFFICIENT FUNDS")))</f>
        <v/>
      </c>
      <c r="S13" s="6" t="str">
        <f>IF(O13&gt;Scenario!$B$11,"",IF(O$2&lt;&gt;"Ready",O$2,IF(ISNUMBER(P13),IF((P13+Q13)*(1+Scenario!$B$12/12)-R13&lt;0,"INSUFFICIENT FUNDS",(P13+Q13)*(1+Scenario!$B$12/12)-R13),"INSUFFICIENT FUNDS")))</f>
        <v/>
      </c>
      <c r="T13" s="6" t="str">
        <f>IF(O13&gt;Scenario!$B$11,"",IF(O$2&lt;&gt;"Ready",O$2,IF(ISNUMBER(S13),T12+R13,"INSUFFICIENT FUNDS")))</f>
        <v/>
      </c>
      <c r="U13" t="str">
        <f>IF(O13&gt;Scenario!$B$11,"",IF(O$2&lt;&gt;"Ready",O$2,IF(ISNUMBER(S13),"OK","INSUFFICIENT FUNDS")))</f>
        <v/>
      </c>
      <c r="V13">
        <v>9</v>
      </c>
      <c r="W13" s="6" t="str">
        <f>IF(V13&gt;Scenario!$B$11,"",IF(V$2&lt;&gt;"Ready",V$2,IF(AB12="OK",Z12,"INSUFFICIENT FUNDS")))</f>
        <v/>
      </c>
      <c r="X13" s="6" t="str">
        <f>IF(V13&gt;Scenario!$B$11,"",IF(V$2&lt;&gt;"Ready",V$2,IF(ISNUMBER(W13),IF(AND(V13&gt;=Scenario!$B$10,MOD(V13-Scenario!$B$10,Scenario!$B$18)=0),Scenario!$B$8,0),"INSUFFICIENT FUNDS")))</f>
        <v/>
      </c>
      <c r="Y13" s="6" t="str">
        <f>IF(V13&gt;Scenario!$B$11,"",IF(V$2&lt;&gt;"Ready",V$2,IF(ISNUMBER(W13),(W13+X13)*(N('Option B'!$E$14)+N('Option B'!$E$15)+IF(Scenario!$B$13="Gross",N('Option B'!$E$16),0))/12+((N('Option B'!$E$12)+N('Option B'!$E$13))/12+IF(AND(V13&gt;=Scenario!$B$10,MOD(V13-Scenario!$B$10,Scenario!$B$18)=0),0*0+0,0)+IF(V13=1,0*0+0,0)+IF(V13=Scenario!$B$11,0,0)),"INSUFFICIENT FUNDS")))</f>
        <v/>
      </c>
      <c r="Z13" s="6" t="str">
        <f>IF(V13&gt;Scenario!$B$11,"",IF(V$2&lt;&gt;"Ready",V$2,IF(ISNUMBER(W13),IF((W13+X13)*(1+Scenario!$B$12/12)-Y13&lt;0,"INSUFFICIENT FUNDS",(W13+X13)*(1+Scenario!$B$12/12)-Y13),"INSUFFICIENT FUNDS")))</f>
        <v/>
      </c>
      <c r="AA13" s="6" t="str">
        <f>IF(V13&gt;Scenario!$B$11,"",IF(V$2&lt;&gt;"Ready",V$2,IF(ISNUMBER(Z13),AA12+Y13,"INSUFFICIENT FUNDS")))</f>
        <v/>
      </c>
      <c r="AB13" t="str">
        <f>IF(V13&gt;Scenario!$B$11,"",IF(V$2&lt;&gt;"Ready",V$2,IF(ISNUMBER(Z13),"OK","INSUFFICIENT FUNDS")))</f>
        <v/>
      </c>
      <c r="AC13">
        <v>9</v>
      </c>
      <c r="AD13" s="6" t="str">
        <f>IF(AC13&gt;Scenario!$B$11,"",IF(AC$2&lt;&gt;"Ready",AC$2,IF(AI12="OK",AG12,"INSUFFICIENT FUNDS")))</f>
        <v/>
      </c>
      <c r="AE13" s="6" t="str">
        <f>IF(AC13&gt;Scenario!$B$11,"",IF(AC$2&lt;&gt;"Ready",AC$2,IF(ISNUMBER(AD13),IF(AND(AC13&gt;=Scenario!$B$10,MOD(AC13-Scenario!$B$10,Scenario!$B$18)=0),Scenario!$B$8,0),"INSUFFICIENT FUNDS")))</f>
        <v/>
      </c>
      <c r="AF13" s="6" t="str">
        <f>IF(AC13&gt;Scenario!$B$11,"",IF(AC$2&lt;&gt;"Ready",AC$2,IF(ISNUMBER(AD13),(AD13+AE13)*(N('Option B'!$E$14)+N('Option B'!$E$15)+IF(Scenario!$B$13="Gross",0,0))/12+((N('Option B'!$E$12)+N('Option B'!$E$13))/12+IF(AND(AC13&gt;=Scenario!$B$10,MOD(AC13-Scenario!$B$10,Scenario!$B$18)=0),N('Option B'!$E$17)*N('Option B'!$E$18)+N('Option B'!$E$20),0)+IF(AC13=1,N('Option B'!$E$17)*N('Option B'!$E$19)+N('Option B'!$E$21),0)+IF(AC13=Scenario!$B$11,N('Option B'!$E$22),0)),"INSUFFICIENT FUNDS")))</f>
        <v/>
      </c>
      <c r="AG13" s="6" t="str">
        <f>IF(AC13&gt;Scenario!$B$11,"",IF(AC$2&lt;&gt;"Ready",AC$2,IF(ISNUMBER(AD13),IF((AD13+AE13)*(1+Scenario!$B$12/12)-AF13&lt;0,"INSUFFICIENT FUNDS",(AD13+AE13)*(1+Scenario!$B$12/12)-AF13),"INSUFFICIENT FUNDS")))</f>
        <v/>
      </c>
      <c r="AH13" s="6" t="str">
        <f>IF(AC13&gt;Scenario!$B$11,"",IF(AC$2&lt;&gt;"Ready",AC$2,IF(ISNUMBER(AG13),AH12+AF13,"INSUFFICIENT FUNDS")))</f>
        <v/>
      </c>
      <c r="AI13" t="str">
        <f>IF(AC13&gt;Scenario!$B$11,"",IF(AC$2&lt;&gt;"Ready",AC$2,IF(ISNUMBER(AG13),"OK","INSUFFICIENT FUNDS")))</f>
        <v/>
      </c>
      <c r="AJ13">
        <v>9</v>
      </c>
      <c r="AK13" s="6" t="str">
        <f>IF(AJ13&gt;Scenario!$B$11,"",IF(AJ$2&lt;&gt;"Ready",AJ$2,IF(AP12="OK",AN12,"INSUFFICIENT FUNDS")))</f>
        <v/>
      </c>
      <c r="AL13" s="6" t="str">
        <f>IF(AJ13&gt;Scenario!$B$11,"",IF(AJ$2&lt;&gt;"Ready",AJ$2,IF(ISNUMBER(AK13),IF(AND(AJ13&gt;=Scenario!$B$10,MOD(AJ13-Scenario!$B$10,Scenario!$B$18)=0),Scenario!$B$8,0),"INSUFFICIENT FUNDS")))</f>
        <v/>
      </c>
      <c r="AM13" s="6" t="str">
        <f>IF(AJ13&gt;Scenario!$B$11,"",IF(AJ$2&lt;&gt;"Ready",AJ$2,IF(ISNUMBER(AK13),(AK13+AL13)*(0+0+IF(Scenario!$B$13="Gross",0,0))/12+((0+0)/12+IF(AND(AJ13&gt;=Scenario!$B$10,MOD(AJ13-Scenario!$B$10,Scenario!$B$18)=0),0*0+0,0)+IF(AJ13=1,0*0+0,0)+IF(AJ13=Scenario!$B$11,0,0)),"INSUFFICIENT FUNDS")))</f>
        <v/>
      </c>
      <c r="AN13" s="6" t="str">
        <f>IF(AJ13&gt;Scenario!$B$11,"",IF(AJ$2&lt;&gt;"Ready",AJ$2,IF(ISNUMBER(AK13),IF((AK13+AL13)*(1+Scenario!$B$12/12)-AM13&lt;0,"INSUFFICIENT FUNDS",(AK13+AL13)*(1+Scenario!$B$12/12)-AM13),"INSUFFICIENT FUNDS")))</f>
        <v/>
      </c>
      <c r="AO13" s="6" t="str">
        <f>IF(AJ13&gt;Scenario!$B$11,"",IF(AJ$2&lt;&gt;"Ready",AJ$2,IF(ISNUMBER(AN13),AO12+AM13,"INSUFFICIENT FUNDS")))</f>
        <v/>
      </c>
      <c r="AP13" t="str">
        <f>IF(AJ13&gt;Scenario!$B$11,"",IF(AJ$2&lt;&gt;"Ready",AJ$2,IF(ISNUMBER(AN13),"OK","INSUFFICIENT FUNDS")))</f>
        <v/>
      </c>
    </row>
    <row r="14" spans="1:42" ht="32.1" customHeight="1" x14ac:dyDescent="0.2">
      <c r="A14">
        <v>10</v>
      </c>
      <c r="B14" s="6" t="str">
        <f>IF(A14&gt;Scenario!$B$11,"",IF(A$2&lt;&gt;"Ready",A$2,IF(G13="OK",E13,"INSUFFICIENT FUNDS")))</f>
        <v/>
      </c>
      <c r="C14" s="6" t="str">
        <f>IF(A14&gt;Scenario!$B$11,"",IF(A$2&lt;&gt;"Ready",A$2,IF(ISNUMBER(B14),IF(AND(A14&gt;=Scenario!$B$10,MOD(A14-Scenario!$B$10,Scenario!$B$18)=0),Scenario!$B$8,0),"INSUFFICIENT FUNDS")))</f>
        <v/>
      </c>
      <c r="D14" s="6" t="str">
        <f>IF(A14&gt;Scenario!$B$11,"",IF(A$2&lt;&gt;"Ready",A$2,IF(ISNUMBER(B14),(B14+C14)*(N('Option B'!$E$14)+N('Option B'!$E$15)+IF(Scenario!$B$13="Gross",N('Option B'!$E$16),0))/12+((N('Option B'!$E$12)+N('Option B'!$E$13))/12+IF(AND(A14&gt;=Scenario!$B$10,MOD(A14-Scenario!$B$10,Scenario!$B$18)=0),N('Option B'!$E$17)*N('Option B'!$E$18)+N('Option B'!$E$20),0)+IF(A14=1,N('Option B'!$E$17)*N('Option B'!$E$19)+N('Option B'!$E$21),0)+IF(A14=Scenario!$B$11,N('Option B'!$E$22),0)),"INSUFFICIENT FUNDS")))</f>
        <v/>
      </c>
      <c r="E14" s="6" t="str">
        <f>IF(A14&gt;Scenario!$B$11,"",IF(A$2&lt;&gt;"Ready",A$2,IF(ISNUMBER(B14),IF((B14+C14)*(1+Scenario!$B$12/12)-D14&lt;0,"INSUFFICIENT FUNDS",(B14+C14)*(1+Scenario!$B$12/12)-D14),"INSUFFICIENT FUNDS")))</f>
        <v/>
      </c>
      <c r="F14" s="6" t="str">
        <f>IF(A14&gt;Scenario!$B$11,"",IF(A$2&lt;&gt;"Ready",A$2,IF(ISNUMBER(E14),F13+D14,"INSUFFICIENT FUNDS")))</f>
        <v/>
      </c>
      <c r="G14" t="str">
        <f>IF(A14&gt;Scenario!$B$11,"",IF(A$2&lt;&gt;"Ready",A$2,IF(ISNUMBER(E14),"OK","INSUFFICIENT FUNDS")))</f>
        <v/>
      </c>
      <c r="H14">
        <v>10</v>
      </c>
      <c r="I14" s="6" t="str">
        <f>IF(H14&gt;Scenario!$B$11,"",IF(H$2&lt;&gt;"Ready",H$2,IF(N13="OK",L13,"INSUFFICIENT FUNDS")))</f>
        <v/>
      </c>
      <c r="J14" s="6" t="str">
        <f>IF(H14&gt;Scenario!$B$11,"",IF(H$2&lt;&gt;"Ready",H$2,IF(ISNUMBER(I14),IF(AND(H14&gt;=Scenario!$B$10,MOD(H14-Scenario!$B$10,Scenario!$B$18)=0),Scenario!$B$8,0),"INSUFFICIENT FUNDS")))</f>
        <v/>
      </c>
      <c r="K14" s="6" t="str">
        <f>IF(H14&gt;Scenario!$B$11,"",IF(H$2&lt;&gt;"Ready",H$2,IF(ISNUMBER(I14),(I14+J14)*(N('Option B'!$E$14)+N('Option B'!$E$15)+IF(Scenario!$B$13="Gross",N('Option B'!$E$16),0))/12+((0+0)/12+IF(AND(H14&gt;=Scenario!$B$10,MOD(H14-Scenario!$B$10,Scenario!$B$18)=0),N('Option B'!$E$17)*N('Option B'!$E$18)+N('Option B'!$E$20),0)+IF(H14=1,N('Option B'!$E$17)*N('Option B'!$E$19)+N('Option B'!$E$21),0)+IF(H14=Scenario!$B$11,N('Option B'!$E$22),0)),"INSUFFICIENT FUNDS")))</f>
        <v/>
      </c>
      <c r="L14" s="6" t="str">
        <f>IF(H14&gt;Scenario!$B$11,"",IF(H$2&lt;&gt;"Ready",H$2,IF(ISNUMBER(I14),IF((I14+J14)*(1+Scenario!$B$12/12)-K14&lt;0,"INSUFFICIENT FUNDS",(I14+J14)*(1+Scenario!$B$12/12)-K14),"INSUFFICIENT FUNDS")))</f>
        <v/>
      </c>
      <c r="M14" s="6" t="str">
        <f>IF(H14&gt;Scenario!$B$11,"",IF(H$2&lt;&gt;"Ready",H$2,IF(ISNUMBER(L14),M13+K14,"INSUFFICIENT FUNDS")))</f>
        <v/>
      </c>
      <c r="N14" t="str">
        <f>IF(H14&gt;Scenario!$B$11,"",IF(H$2&lt;&gt;"Ready",H$2,IF(ISNUMBER(L14),"OK","INSUFFICIENT FUNDS")))</f>
        <v/>
      </c>
      <c r="O14">
        <v>10</v>
      </c>
      <c r="P14" s="6" t="str">
        <f>IF(O14&gt;Scenario!$B$11,"",IF(O$2&lt;&gt;"Ready",O$2,IF(U13="OK",S13,"INSUFFICIENT FUNDS")))</f>
        <v/>
      </c>
      <c r="Q14" s="6" t="str">
        <f>IF(O14&gt;Scenario!$B$11,"",IF(O$2&lt;&gt;"Ready",O$2,IF(ISNUMBER(P14),IF(AND(O14&gt;=Scenario!$B$10,MOD(O14-Scenario!$B$10,Scenario!$B$18)=0),Scenario!$B$8,0),"INSUFFICIENT FUNDS")))</f>
        <v/>
      </c>
      <c r="R14" s="6" t="str">
        <f>IF(O14&gt;Scenario!$B$11,"",IF(O$2&lt;&gt;"Ready",O$2,IF(ISNUMBER(P14),(P14+Q14)*(0+N('Option B'!$E$15)+IF(Scenario!$B$13="Gross",N('Option B'!$E$16),0))/12+((N('Option B'!$E$12)+N('Option B'!$E$13))/12+IF(AND(O14&gt;=Scenario!$B$10,MOD(O14-Scenario!$B$10,Scenario!$B$18)=0),N('Option B'!$E$17)*N('Option B'!$E$18)+N('Option B'!$E$20),0)+IF(O14=1,N('Option B'!$E$17)*N('Option B'!$E$19)+N('Option B'!$E$21),0)+IF(O14=Scenario!$B$11,N('Option B'!$E$22),0)),"INSUFFICIENT FUNDS")))</f>
        <v/>
      </c>
      <c r="S14" s="6" t="str">
        <f>IF(O14&gt;Scenario!$B$11,"",IF(O$2&lt;&gt;"Ready",O$2,IF(ISNUMBER(P14),IF((P14+Q14)*(1+Scenario!$B$12/12)-R14&lt;0,"INSUFFICIENT FUNDS",(P14+Q14)*(1+Scenario!$B$12/12)-R14),"INSUFFICIENT FUNDS")))</f>
        <v/>
      </c>
      <c r="T14" s="6" t="str">
        <f>IF(O14&gt;Scenario!$B$11,"",IF(O$2&lt;&gt;"Ready",O$2,IF(ISNUMBER(S14),T13+R14,"INSUFFICIENT FUNDS")))</f>
        <v/>
      </c>
      <c r="U14" t="str">
        <f>IF(O14&gt;Scenario!$B$11,"",IF(O$2&lt;&gt;"Ready",O$2,IF(ISNUMBER(S14),"OK","INSUFFICIENT FUNDS")))</f>
        <v/>
      </c>
      <c r="V14">
        <v>10</v>
      </c>
      <c r="W14" s="6" t="str">
        <f>IF(V14&gt;Scenario!$B$11,"",IF(V$2&lt;&gt;"Ready",V$2,IF(AB13="OK",Z13,"INSUFFICIENT FUNDS")))</f>
        <v/>
      </c>
      <c r="X14" s="6" t="str">
        <f>IF(V14&gt;Scenario!$B$11,"",IF(V$2&lt;&gt;"Ready",V$2,IF(ISNUMBER(W14),IF(AND(V14&gt;=Scenario!$B$10,MOD(V14-Scenario!$B$10,Scenario!$B$18)=0),Scenario!$B$8,0),"INSUFFICIENT FUNDS")))</f>
        <v/>
      </c>
      <c r="Y14" s="6" t="str">
        <f>IF(V14&gt;Scenario!$B$11,"",IF(V$2&lt;&gt;"Ready",V$2,IF(ISNUMBER(W14),(W14+X14)*(N('Option B'!$E$14)+N('Option B'!$E$15)+IF(Scenario!$B$13="Gross",N('Option B'!$E$16),0))/12+((N('Option B'!$E$12)+N('Option B'!$E$13))/12+IF(AND(V14&gt;=Scenario!$B$10,MOD(V14-Scenario!$B$10,Scenario!$B$18)=0),0*0+0,0)+IF(V14=1,0*0+0,0)+IF(V14=Scenario!$B$11,0,0)),"INSUFFICIENT FUNDS")))</f>
        <v/>
      </c>
      <c r="Z14" s="6" t="str">
        <f>IF(V14&gt;Scenario!$B$11,"",IF(V$2&lt;&gt;"Ready",V$2,IF(ISNUMBER(W14),IF((W14+X14)*(1+Scenario!$B$12/12)-Y14&lt;0,"INSUFFICIENT FUNDS",(W14+X14)*(1+Scenario!$B$12/12)-Y14),"INSUFFICIENT FUNDS")))</f>
        <v/>
      </c>
      <c r="AA14" s="6" t="str">
        <f>IF(V14&gt;Scenario!$B$11,"",IF(V$2&lt;&gt;"Ready",V$2,IF(ISNUMBER(Z14),AA13+Y14,"INSUFFICIENT FUNDS")))</f>
        <v/>
      </c>
      <c r="AB14" t="str">
        <f>IF(V14&gt;Scenario!$B$11,"",IF(V$2&lt;&gt;"Ready",V$2,IF(ISNUMBER(Z14),"OK","INSUFFICIENT FUNDS")))</f>
        <v/>
      </c>
      <c r="AC14">
        <v>10</v>
      </c>
      <c r="AD14" s="6" t="str">
        <f>IF(AC14&gt;Scenario!$B$11,"",IF(AC$2&lt;&gt;"Ready",AC$2,IF(AI13="OK",AG13,"INSUFFICIENT FUNDS")))</f>
        <v/>
      </c>
      <c r="AE14" s="6" t="str">
        <f>IF(AC14&gt;Scenario!$B$11,"",IF(AC$2&lt;&gt;"Ready",AC$2,IF(ISNUMBER(AD14),IF(AND(AC14&gt;=Scenario!$B$10,MOD(AC14-Scenario!$B$10,Scenario!$B$18)=0),Scenario!$B$8,0),"INSUFFICIENT FUNDS")))</f>
        <v/>
      </c>
      <c r="AF14" s="6" t="str">
        <f>IF(AC14&gt;Scenario!$B$11,"",IF(AC$2&lt;&gt;"Ready",AC$2,IF(ISNUMBER(AD14),(AD14+AE14)*(N('Option B'!$E$14)+N('Option B'!$E$15)+IF(Scenario!$B$13="Gross",0,0))/12+((N('Option B'!$E$12)+N('Option B'!$E$13))/12+IF(AND(AC14&gt;=Scenario!$B$10,MOD(AC14-Scenario!$B$10,Scenario!$B$18)=0),N('Option B'!$E$17)*N('Option B'!$E$18)+N('Option B'!$E$20),0)+IF(AC14=1,N('Option B'!$E$17)*N('Option B'!$E$19)+N('Option B'!$E$21),0)+IF(AC14=Scenario!$B$11,N('Option B'!$E$22),0)),"INSUFFICIENT FUNDS")))</f>
        <v/>
      </c>
      <c r="AG14" s="6" t="str">
        <f>IF(AC14&gt;Scenario!$B$11,"",IF(AC$2&lt;&gt;"Ready",AC$2,IF(ISNUMBER(AD14),IF((AD14+AE14)*(1+Scenario!$B$12/12)-AF14&lt;0,"INSUFFICIENT FUNDS",(AD14+AE14)*(1+Scenario!$B$12/12)-AF14),"INSUFFICIENT FUNDS")))</f>
        <v/>
      </c>
      <c r="AH14" s="6" t="str">
        <f>IF(AC14&gt;Scenario!$B$11,"",IF(AC$2&lt;&gt;"Ready",AC$2,IF(ISNUMBER(AG14),AH13+AF14,"INSUFFICIENT FUNDS")))</f>
        <v/>
      </c>
      <c r="AI14" t="str">
        <f>IF(AC14&gt;Scenario!$B$11,"",IF(AC$2&lt;&gt;"Ready",AC$2,IF(ISNUMBER(AG14),"OK","INSUFFICIENT FUNDS")))</f>
        <v/>
      </c>
      <c r="AJ14">
        <v>10</v>
      </c>
      <c r="AK14" s="6" t="str">
        <f>IF(AJ14&gt;Scenario!$B$11,"",IF(AJ$2&lt;&gt;"Ready",AJ$2,IF(AP13="OK",AN13,"INSUFFICIENT FUNDS")))</f>
        <v/>
      </c>
      <c r="AL14" s="6" t="str">
        <f>IF(AJ14&gt;Scenario!$B$11,"",IF(AJ$2&lt;&gt;"Ready",AJ$2,IF(ISNUMBER(AK14),IF(AND(AJ14&gt;=Scenario!$B$10,MOD(AJ14-Scenario!$B$10,Scenario!$B$18)=0),Scenario!$B$8,0),"INSUFFICIENT FUNDS")))</f>
        <v/>
      </c>
      <c r="AM14" s="6" t="str">
        <f>IF(AJ14&gt;Scenario!$B$11,"",IF(AJ$2&lt;&gt;"Ready",AJ$2,IF(ISNUMBER(AK14),(AK14+AL14)*(0+0+IF(Scenario!$B$13="Gross",0,0))/12+((0+0)/12+IF(AND(AJ14&gt;=Scenario!$B$10,MOD(AJ14-Scenario!$B$10,Scenario!$B$18)=0),0*0+0,0)+IF(AJ14=1,0*0+0,0)+IF(AJ14=Scenario!$B$11,0,0)),"INSUFFICIENT FUNDS")))</f>
        <v/>
      </c>
      <c r="AN14" s="6" t="str">
        <f>IF(AJ14&gt;Scenario!$B$11,"",IF(AJ$2&lt;&gt;"Ready",AJ$2,IF(ISNUMBER(AK14),IF((AK14+AL14)*(1+Scenario!$B$12/12)-AM14&lt;0,"INSUFFICIENT FUNDS",(AK14+AL14)*(1+Scenario!$B$12/12)-AM14),"INSUFFICIENT FUNDS")))</f>
        <v/>
      </c>
      <c r="AO14" s="6" t="str">
        <f>IF(AJ14&gt;Scenario!$B$11,"",IF(AJ$2&lt;&gt;"Ready",AJ$2,IF(ISNUMBER(AN14),AO13+AM14,"INSUFFICIENT FUNDS")))</f>
        <v/>
      </c>
      <c r="AP14" t="str">
        <f>IF(AJ14&gt;Scenario!$B$11,"",IF(AJ$2&lt;&gt;"Ready",AJ$2,IF(ISNUMBER(AN14),"OK","INSUFFICIENT FUNDS")))</f>
        <v/>
      </c>
    </row>
    <row r="15" spans="1:42" ht="32.1" customHeight="1" x14ac:dyDescent="0.2">
      <c r="A15">
        <v>11</v>
      </c>
      <c r="B15" s="6" t="str">
        <f>IF(A15&gt;Scenario!$B$11,"",IF(A$2&lt;&gt;"Ready",A$2,IF(G14="OK",E14,"INSUFFICIENT FUNDS")))</f>
        <v/>
      </c>
      <c r="C15" s="6" t="str">
        <f>IF(A15&gt;Scenario!$B$11,"",IF(A$2&lt;&gt;"Ready",A$2,IF(ISNUMBER(B15),IF(AND(A15&gt;=Scenario!$B$10,MOD(A15-Scenario!$B$10,Scenario!$B$18)=0),Scenario!$B$8,0),"INSUFFICIENT FUNDS")))</f>
        <v/>
      </c>
      <c r="D15" s="6" t="str">
        <f>IF(A15&gt;Scenario!$B$11,"",IF(A$2&lt;&gt;"Ready",A$2,IF(ISNUMBER(B15),(B15+C15)*(N('Option B'!$E$14)+N('Option B'!$E$15)+IF(Scenario!$B$13="Gross",N('Option B'!$E$16),0))/12+((N('Option B'!$E$12)+N('Option B'!$E$13))/12+IF(AND(A15&gt;=Scenario!$B$10,MOD(A15-Scenario!$B$10,Scenario!$B$18)=0),N('Option B'!$E$17)*N('Option B'!$E$18)+N('Option B'!$E$20),0)+IF(A15=1,N('Option B'!$E$17)*N('Option B'!$E$19)+N('Option B'!$E$21),0)+IF(A15=Scenario!$B$11,N('Option B'!$E$22),0)),"INSUFFICIENT FUNDS")))</f>
        <v/>
      </c>
      <c r="E15" s="6" t="str">
        <f>IF(A15&gt;Scenario!$B$11,"",IF(A$2&lt;&gt;"Ready",A$2,IF(ISNUMBER(B15),IF((B15+C15)*(1+Scenario!$B$12/12)-D15&lt;0,"INSUFFICIENT FUNDS",(B15+C15)*(1+Scenario!$B$12/12)-D15),"INSUFFICIENT FUNDS")))</f>
        <v/>
      </c>
      <c r="F15" s="6" t="str">
        <f>IF(A15&gt;Scenario!$B$11,"",IF(A$2&lt;&gt;"Ready",A$2,IF(ISNUMBER(E15),F14+D15,"INSUFFICIENT FUNDS")))</f>
        <v/>
      </c>
      <c r="G15" t="str">
        <f>IF(A15&gt;Scenario!$B$11,"",IF(A$2&lt;&gt;"Ready",A$2,IF(ISNUMBER(E15),"OK","INSUFFICIENT FUNDS")))</f>
        <v/>
      </c>
      <c r="H15">
        <v>11</v>
      </c>
      <c r="I15" s="6" t="str">
        <f>IF(H15&gt;Scenario!$B$11,"",IF(H$2&lt;&gt;"Ready",H$2,IF(N14="OK",L14,"INSUFFICIENT FUNDS")))</f>
        <v/>
      </c>
      <c r="J15" s="6" t="str">
        <f>IF(H15&gt;Scenario!$B$11,"",IF(H$2&lt;&gt;"Ready",H$2,IF(ISNUMBER(I15),IF(AND(H15&gt;=Scenario!$B$10,MOD(H15-Scenario!$B$10,Scenario!$B$18)=0),Scenario!$B$8,0),"INSUFFICIENT FUNDS")))</f>
        <v/>
      </c>
      <c r="K15" s="6" t="str">
        <f>IF(H15&gt;Scenario!$B$11,"",IF(H$2&lt;&gt;"Ready",H$2,IF(ISNUMBER(I15),(I15+J15)*(N('Option B'!$E$14)+N('Option B'!$E$15)+IF(Scenario!$B$13="Gross",N('Option B'!$E$16),0))/12+((0+0)/12+IF(AND(H15&gt;=Scenario!$B$10,MOD(H15-Scenario!$B$10,Scenario!$B$18)=0),N('Option B'!$E$17)*N('Option B'!$E$18)+N('Option B'!$E$20),0)+IF(H15=1,N('Option B'!$E$17)*N('Option B'!$E$19)+N('Option B'!$E$21),0)+IF(H15=Scenario!$B$11,N('Option B'!$E$22),0)),"INSUFFICIENT FUNDS")))</f>
        <v/>
      </c>
      <c r="L15" s="6" t="str">
        <f>IF(H15&gt;Scenario!$B$11,"",IF(H$2&lt;&gt;"Ready",H$2,IF(ISNUMBER(I15),IF((I15+J15)*(1+Scenario!$B$12/12)-K15&lt;0,"INSUFFICIENT FUNDS",(I15+J15)*(1+Scenario!$B$12/12)-K15),"INSUFFICIENT FUNDS")))</f>
        <v/>
      </c>
      <c r="M15" s="6" t="str">
        <f>IF(H15&gt;Scenario!$B$11,"",IF(H$2&lt;&gt;"Ready",H$2,IF(ISNUMBER(L15),M14+K15,"INSUFFICIENT FUNDS")))</f>
        <v/>
      </c>
      <c r="N15" t="str">
        <f>IF(H15&gt;Scenario!$B$11,"",IF(H$2&lt;&gt;"Ready",H$2,IF(ISNUMBER(L15),"OK","INSUFFICIENT FUNDS")))</f>
        <v/>
      </c>
      <c r="O15">
        <v>11</v>
      </c>
      <c r="P15" s="6" t="str">
        <f>IF(O15&gt;Scenario!$B$11,"",IF(O$2&lt;&gt;"Ready",O$2,IF(U14="OK",S14,"INSUFFICIENT FUNDS")))</f>
        <v/>
      </c>
      <c r="Q15" s="6" t="str">
        <f>IF(O15&gt;Scenario!$B$11,"",IF(O$2&lt;&gt;"Ready",O$2,IF(ISNUMBER(P15),IF(AND(O15&gt;=Scenario!$B$10,MOD(O15-Scenario!$B$10,Scenario!$B$18)=0),Scenario!$B$8,0),"INSUFFICIENT FUNDS")))</f>
        <v/>
      </c>
      <c r="R15" s="6" t="str">
        <f>IF(O15&gt;Scenario!$B$11,"",IF(O$2&lt;&gt;"Ready",O$2,IF(ISNUMBER(P15),(P15+Q15)*(0+N('Option B'!$E$15)+IF(Scenario!$B$13="Gross",N('Option B'!$E$16),0))/12+((N('Option B'!$E$12)+N('Option B'!$E$13))/12+IF(AND(O15&gt;=Scenario!$B$10,MOD(O15-Scenario!$B$10,Scenario!$B$18)=0),N('Option B'!$E$17)*N('Option B'!$E$18)+N('Option B'!$E$20),0)+IF(O15=1,N('Option B'!$E$17)*N('Option B'!$E$19)+N('Option B'!$E$21),0)+IF(O15=Scenario!$B$11,N('Option B'!$E$22),0)),"INSUFFICIENT FUNDS")))</f>
        <v/>
      </c>
      <c r="S15" s="6" t="str">
        <f>IF(O15&gt;Scenario!$B$11,"",IF(O$2&lt;&gt;"Ready",O$2,IF(ISNUMBER(P15),IF((P15+Q15)*(1+Scenario!$B$12/12)-R15&lt;0,"INSUFFICIENT FUNDS",(P15+Q15)*(1+Scenario!$B$12/12)-R15),"INSUFFICIENT FUNDS")))</f>
        <v/>
      </c>
      <c r="T15" s="6" t="str">
        <f>IF(O15&gt;Scenario!$B$11,"",IF(O$2&lt;&gt;"Ready",O$2,IF(ISNUMBER(S15),T14+R15,"INSUFFICIENT FUNDS")))</f>
        <v/>
      </c>
      <c r="U15" t="str">
        <f>IF(O15&gt;Scenario!$B$11,"",IF(O$2&lt;&gt;"Ready",O$2,IF(ISNUMBER(S15),"OK","INSUFFICIENT FUNDS")))</f>
        <v/>
      </c>
      <c r="V15">
        <v>11</v>
      </c>
      <c r="W15" s="6" t="str">
        <f>IF(V15&gt;Scenario!$B$11,"",IF(V$2&lt;&gt;"Ready",V$2,IF(AB14="OK",Z14,"INSUFFICIENT FUNDS")))</f>
        <v/>
      </c>
      <c r="X15" s="6" t="str">
        <f>IF(V15&gt;Scenario!$B$11,"",IF(V$2&lt;&gt;"Ready",V$2,IF(ISNUMBER(W15),IF(AND(V15&gt;=Scenario!$B$10,MOD(V15-Scenario!$B$10,Scenario!$B$18)=0),Scenario!$B$8,0),"INSUFFICIENT FUNDS")))</f>
        <v/>
      </c>
      <c r="Y15" s="6" t="str">
        <f>IF(V15&gt;Scenario!$B$11,"",IF(V$2&lt;&gt;"Ready",V$2,IF(ISNUMBER(W15),(W15+X15)*(N('Option B'!$E$14)+N('Option B'!$E$15)+IF(Scenario!$B$13="Gross",N('Option B'!$E$16),0))/12+((N('Option B'!$E$12)+N('Option B'!$E$13))/12+IF(AND(V15&gt;=Scenario!$B$10,MOD(V15-Scenario!$B$10,Scenario!$B$18)=0),0*0+0,0)+IF(V15=1,0*0+0,0)+IF(V15=Scenario!$B$11,0,0)),"INSUFFICIENT FUNDS")))</f>
        <v/>
      </c>
      <c r="Z15" s="6" t="str">
        <f>IF(V15&gt;Scenario!$B$11,"",IF(V$2&lt;&gt;"Ready",V$2,IF(ISNUMBER(W15),IF((W15+X15)*(1+Scenario!$B$12/12)-Y15&lt;0,"INSUFFICIENT FUNDS",(W15+X15)*(1+Scenario!$B$12/12)-Y15),"INSUFFICIENT FUNDS")))</f>
        <v/>
      </c>
      <c r="AA15" s="6" t="str">
        <f>IF(V15&gt;Scenario!$B$11,"",IF(V$2&lt;&gt;"Ready",V$2,IF(ISNUMBER(Z15),AA14+Y15,"INSUFFICIENT FUNDS")))</f>
        <v/>
      </c>
      <c r="AB15" t="str">
        <f>IF(V15&gt;Scenario!$B$11,"",IF(V$2&lt;&gt;"Ready",V$2,IF(ISNUMBER(Z15),"OK","INSUFFICIENT FUNDS")))</f>
        <v/>
      </c>
      <c r="AC15">
        <v>11</v>
      </c>
      <c r="AD15" s="6" t="str">
        <f>IF(AC15&gt;Scenario!$B$11,"",IF(AC$2&lt;&gt;"Ready",AC$2,IF(AI14="OK",AG14,"INSUFFICIENT FUNDS")))</f>
        <v/>
      </c>
      <c r="AE15" s="6" t="str">
        <f>IF(AC15&gt;Scenario!$B$11,"",IF(AC$2&lt;&gt;"Ready",AC$2,IF(ISNUMBER(AD15),IF(AND(AC15&gt;=Scenario!$B$10,MOD(AC15-Scenario!$B$10,Scenario!$B$18)=0),Scenario!$B$8,0),"INSUFFICIENT FUNDS")))</f>
        <v/>
      </c>
      <c r="AF15" s="6" t="str">
        <f>IF(AC15&gt;Scenario!$B$11,"",IF(AC$2&lt;&gt;"Ready",AC$2,IF(ISNUMBER(AD15),(AD15+AE15)*(N('Option B'!$E$14)+N('Option B'!$E$15)+IF(Scenario!$B$13="Gross",0,0))/12+((N('Option B'!$E$12)+N('Option B'!$E$13))/12+IF(AND(AC15&gt;=Scenario!$B$10,MOD(AC15-Scenario!$B$10,Scenario!$B$18)=0),N('Option B'!$E$17)*N('Option B'!$E$18)+N('Option B'!$E$20),0)+IF(AC15=1,N('Option B'!$E$17)*N('Option B'!$E$19)+N('Option B'!$E$21),0)+IF(AC15=Scenario!$B$11,N('Option B'!$E$22),0)),"INSUFFICIENT FUNDS")))</f>
        <v/>
      </c>
      <c r="AG15" s="6" t="str">
        <f>IF(AC15&gt;Scenario!$B$11,"",IF(AC$2&lt;&gt;"Ready",AC$2,IF(ISNUMBER(AD15),IF((AD15+AE15)*(1+Scenario!$B$12/12)-AF15&lt;0,"INSUFFICIENT FUNDS",(AD15+AE15)*(1+Scenario!$B$12/12)-AF15),"INSUFFICIENT FUNDS")))</f>
        <v/>
      </c>
      <c r="AH15" s="6" t="str">
        <f>IF(AC15&gt;Scenario!$B$11,"",IF(AC$2&lt;&gt;"Ready",AC$2,IF(ISNUMBER(AG15),AH14+AF15,"INSUFFICIENT FUNDS")))</f>
        <v/>
      </c>
      <c r="AI15" t="str">
        <f>IF(AC15&gt;Scenario!$B$11,"",IF(AC$2&lt;&gt;"Ready",AC$2,IF(ISNUMBER(AG15),"OK","INSUFFICIENT FUNDS")))</f>
        <v/>
      </c>
      <c r="AJ15">
        <v>11</v>
      </c>
      <c r="AK15" s="6" t="str">
        <f>IF(AJ15&gt;Scenario!$B$11,"",IF(AJ$2&lt;&gt;"Ready",AJ$2,IF(AP14="OK",AN14,"INSUFFICIENT FUNDS")))</f>
        <v/>
      </c>
      <c r="AL15" s="6" t="str">
        <f>IF(AJ15&gt;Scenario!$B$11,"",IF(AJ$2&lt;&gt;"Ready",AJ$2,IF(ISNUMBER(AK15),IF(AND(AJ15&gt;=Scenario!$B$10,MOD(AJ15-Scenario!$B$10,Scenario!$B$18)=0),Scenario!$B$8,0),"INSUFFICIENT FUNDS")))</f>
        <v/>
      </c>
      <c r="AM15" s="6" t="str">
        <f>IF(AJ15&gt;Scenario!$B$11,"",IF(AJ$2&lt;&gt;"Ready",AJ$2,IF(ISNUMBER(AK15),(AK15+AL15)*(0+0+IF(Scenario!$B$13="Gross",0,0))/12+((0+0)/12+IF(AND(AJ15&gt;=Scenario!$B$10,MOD(AJ15-Scenario!$B$10,Scenario!$B$18)=0),0*0+0,0)+IF(AJ15=1,0*0+0,0)+IF(AJ15=Scenario!$B$11,0,0)),"INSUFFICIENT FUNDS")))</f>
        <v/>
      </c>
      <c r="AN15" s="6" t="str">
        <f>IF(AJ15&gt;Scenario!$B$11,"",IF(AJ$2&lt;&gt;"Ready",AJ$2,IF(ISNUMBER(AK15),IF((AK15+AL15)*(1+Scenario!$B$12/12)-AM15&lt;0,"INSUFFICIENT FUNDS",(AK15+AL15)*(1+Scenario!$B$12/12)-AM15),"INSUFFICIENT FUNDS")))</f>
        <v/>
      </c>
      <c r="AO15" s="6" t="str">
        <f>IF(AJ15&gt;Scenario!$B$11,"",IF(AJ$2&lt;&gt;"Ready",AJ$2,IF(ISNUMBER(AN15),AO14+AM15,"INSUFFICIENT FUNDS")))</f>
        <v/>
      </c>
      <c r="AP15" t="str">
        <f>IF(AJ15&gt;Scenario!$B$11,"",IF(AJ$2&lt;&gt;"Ready",AJ$2,IF(ISNUMBER(AN15),"OK","INSUFFICIENT FUNDS")))</f>
        <v/>
      </c>
    </row>
    <row r="16" spans="1:42" ht="32.1" customHeight="1" x14ac:dyDescent="0.2">
      <c r="A16">
        <v>12</v>
      </c>
      <c r="B16" s="6" t="str">
        <f>IF(A16&gt;Scenario!$B$11,"",IF(A$2&lt;&gt;"Ready",A$2,IF(G15="OK",E15,"INSUFFICIENT FUNDS")))</f>
        <v/>
      </c>
      <c r="C16" s="6" t="str">
        <f>IF(A16&gt;Scenario!$B$11,"",IF(A$2&lt;&gt;"Ready",A$2,IF(ISNUMBER(B16),IF(AND(A16&gt;=Scenario!$B$10,MOD(A16-Scenario!$B$10,Scenario!$B$18)=0),Scenario!$B$8,0),"INSUFFICIENT FUNDS")))</f>
        <v/>
      </c>
      <c r="D16" s="6" t="str">
        <f>IF(A16&gt;Scenario!$B$11,"",IF(A$2&lt;&gt;"Ready",A$2,IF(ISNUMBER(B16),(B16+C16)*(N('Option B'!$E$14)+N('Option B'!$E$15)+IF(Scenario!$B$13="Gross",N('Option B'!$E$16),0))/12+((N('Option B'!$E$12)+N('Option B'!$E$13))/12+IF(AND(A16&gt;=Scenario!$B$10,MOD(A16-Scenario!$B$10,Scenario!$B$18)=0),N('Option B'!$E$17)*N('Option B'!$E$18)+N('Option B'!$E$20),0)+IF(A16=1,N('Option B'!$E$17)*N('Option B'!$E$19)+N('Option B'!$E$21),0)+IF(A16=Scenario!$B$11,N('Option B'!$E$22),0)),"INSUFFICIENT FUNDS")))</f>
        <v/>
      </c>
      <c r="E16" s="6" t="str">
        <f>IF(A16&gt;Scenario!$B$11,"",IF(A$2&lt;&gt;"Ready",A$2,IF(ISNUMBER(B16),IF((B16+C16)*(1+Scenario!$B$12/12)-D16&lt;0,"INSUFFICIENT FUNDS",(B16+C16)*(1+Scenario!$B$12/12)-D16),"INSUFFICIENT FUNDS")))</f>
        <v/>
      </c>
      <c r="F16" s="6" t="str">
        <f>IF(A16&gt;Scenario!$B$11,"",IF(A$2&lt;&gt;"Ready",A$2,IF(ISNUMBER(E16),F15+D16,"INSUFFICIENT FUNDS")))</f>
        <v/>
      </c>
      <c r="G16" t="str">
        <f>IF(A16&gt;Scenario!$B$11,"",IF(A$2&lt;&gt;"Ready",A$2,IF(ISNUMBER(E16),"OK","INSUFFICIENT FUNDS")))</f>
        <v/>
      </c>
      <c r="H16">
        <v>12</v>
      </c>
      <c r="I16" s="6" t="str">
        <f>IF(H16&gt;Scenario!$B$11,"",IF(H$2&lt;&gt;"Ready",H$2,IF(N15="OK",L15,"INSUFFICIENT FUNDS")))</f>
        <v/>
      </c>
      <c r="J16" s="6" t="str">
        <f>IF(H16&gt;Scenario!$B$11,"",IF(H$2&lt;&gt;"Ready",H$2,IF(ISNUMBER(I16),IF(AND(H16&gt;=Scenario!$B$10,MOD(H16-Scenario!$B$10,Scenario!$B$18)=0),Scenario!$B$8,0),"INSUFFICIENT FUNDS")))</f>
        <v/>
      </c>
      <c r="K16" s="6" t="str">
        <f>IF(H16&gt;Scenario!$B$11,"",IF(H$2&lt;&gt;"Ready",H$2,IF(ISNUMBER(I16),(I16+J16)*(N('Option B'!$E$14)+N('Option B'!$E$15)+IF(Scenario!$B$13="Gross",N('Option B'!$E$16),0))/12+((0+0)/12+IF(AND(H16&gt;=Scenario!$B$10,MOD(H16-Scenario!$B$10,Scenario!$B$18)=0),N('Option B'!$E$17)*N('Option B'!$E$18)+N('Option B'!$E$20),0)+IF(H16=1,N('Option B'!$E$17)*N('Option B'!$E$19)+N('Option B'!$E$21),0)+IF(H16=Scenario!$B$11,N('Option B'!$E$22),0)),"INSUFFICIENT FUNDS")))</f>
        <v/>
      </c>
      <c r="L16" s="6" t="str">
        <f>IF(H16&gt;Scenario!$B$11,"",IF(H$2&lt;&gt;"Ready",H$2,IF(ISNUMBER(I16),IF((I16+J16)*(1+Scenario!$B$12/12)-K16&lt;0,"INSUFFICIENT FUNDS",(I16+J16)*(1+Scenario!$B$12/12)-K16),"INSUFFICIENT FUNDS")))</f>
        <v/>
      </c>
      <c r="M16" s="6" t="str">
        <f>IF(H16&gt;Scenario!$B$11,"",IF(H$2&lt;&gt;"Ready",H$2,IF(ISNUMBER(L16),M15+K16,"INSUFFICIENT FUNDS")))</f>
        <v/>
      </c>
      <c r="N16" t="str">
        <f>IF(H16&gt;Scenario!$B$11,"",IF(H$2&lt;&gt;"Ready",H$2,IF(ISNUMBER(L16),"OK","INSUFFICIENT FUNDS")))</f>
        <v/>
      </c>
      <c r="O16">
        <v>12</v>
      </c>
      <c r="P16" s="6" t="str">
        <f>IF(O16&gt;Scenario!$B$11,"",IF(O$2&lt;&gt;"Ready",O$2,IF(U15="OK",S15,"INSUFFICIENT FUNDS")))</f>
        <v/>
      </c>
      <c r="Q16" s="6" t="str">
        <f>IF(O16&gt;Scenario!$B$11,"",IF(O$2&lt;&gt;"Ready",O$2,IF(ISNUMBER(P16),IF(AND(O16&gt;=Scenario!$B$10,MOD(O16-Scenario!$B$10,Scenario!$B$18)=0),Scenario!$B$8,0),"INSUFFICIENT FUNDS")))</f>
        <v/>
      </c>
      <c r="R16" s="6" t="str">
        <f>IF(O16&gt;Scenario!$B$11,"",IF(O$2&lt;&gt;"Ready",O$2,IF(ISNUMBER(P16),(P16+Q16)*(0+N('Option B'!$E$15)+IF(Scenario!$B$13="Gross",N('Option B'!$E$16),0))/12+((N('Option B'!$E$12)+N('Option B'!$E$13))/12+IF(AND(O16&gt;=Scenario!$B$10,MOD(O16-Scenario!$B$10,Scenario!$B$18)=0),N('Option B'!$E$17)*N('Option B'!$E$18)+N('Option B'!$E$20),0)+IF(O16=1,N('Option B'!$E$17)*N('Option B'!$E$19)+N('Option B'!$E$21),0)+IF(O16=Scenario!$B$11,N('Option B'!$E$22),0)),"INSUFFICIENT FUNDS")))</f>
        <v/>
      </c>
      <c r="S16" s="6" t="str">
        <f>IF(O16&gt;Scenario!$B$11,"",IF(O$2&lt;&gt;"Ready",O$2,IF(ISNUMBER(P16),IF((P16+Q16)*(1+Scenario!$B$12/12)-R16&lt;0,"INSUFFICIENT FUNDS",(P16+Q16)*(1+Scenario!$B$12/12)-R16),"INSUFFICIENT FUNDS")))</f>
        <v/>
      </c>
      <c r="T16" s="6" t="str">
        <f>IF(O16&gt;Scenario!$B$11,"",IF(O$2&lt;&gt;"Ready",O$2,IF(ISNUMBER(S16),T15+R16,"INSUFFICIENT FUNDS")))</f>
        <v/>
      </c>
      <c r="U16" t="str">
        <f>IF(O16&gt;Scenario!$B$11,"",IF(O$2&lt;&gt;"Ready",O$2,IF(ISNUMBER(S16),"OK","INSUFFICIENT FUNDS")))</f>
        <v/>
      </c>
      <c r="V16">
        <v>12</v>
      </c>
      <c r="W16" s="6" t="str">
        <f>IF(V16&gt;Scenario!$B$11,"",IF(V$2&lt;&gt;"Ready",V$2,IF(AB15="OK",Z15,"INSUFFICIENT FUNDS")))</f>
        <v/>
      </c>
      <c r="X16" s="6" t="str">
        <f>IF(V16&gt;Scenario!$B$11,"",IF(V$2&lt;&gt;"Ready",V$2,IF(ISNUMBER(W16),IF(AND(V16&gt;=Scenario!$B$10,MOD(V16-Scenario!$B$10,Scenario!$B$18)=0),Scenario!$B$8,0),"INSUFFICIENT FUNDS")))</f>
        <v/>
      </c>
      <c r="Y16" s="6" t="str">
        <f>IF(V16&gt;Scenario!$B$11,"",IF(V$2&lt;&gt;"Ready",V$2,IF(ISNUMBER(W16),(W16+X16)*(N('Option B'!$E$14)+N('Option B'!$E$15)+IF(Scenario!$B$13="Gross",N('Option B'!$E$16),0))/12+((N('Option B'!$E$12)+N('Option B'!$E$13))/12+IF(AND(V16&gt;=Scenario!$B$10,MOD(V16-Scenario!$B$10,Scenario!$B$18)=0),0*0+0,0)+IF(V16=1,0*0+0,0)+IF(V16=Scenario!$B$11,0,0)),"INSUFFICIENT FUNDS")))</f>
        <v/>
      </c>
      <c r="Z16" s="6" t="str">
        <f>IF(V16&gt;Scenario!$B$11,"",IF(V$2&lt;&gt;"Ready",V$2,IF(ISNUMBER(W16),IF((W16+X16)*(1+Scenario!$B$12/12)-Y16&lt;0,"INSUFFICIENT FUNDS",(W16+X16)*(1+Scenario!$B$12/12)-Y16),"INSUFFICIENT FUNDS")))</f>
        <v/>
      </c>
      <c r="AA16" s="6" t="str">
        <f>IF(V16&gt;Scenario!$B$11,"",IF(V$2&lt;&gt;"Ready",V$2,IF(ISNUMBER(Z16),AA15+Y16,"INSUFFICIENT FUNDS")))</f>
        <v/>
      </c>
      <c r="AB16" t="str">
        <f>IF(V16&gt;Scenario!$B$11,"",IF(V$2&lt;&gt;"Ready",V$2,IF(ISNUMBER(Z16),"OK","INSUFFICIENT FUNDS")))</f>
        <v/>
      </c>
      <c r="AC16">
        <v>12</v>
      </c>
      <c r="AD16" s="6" t="str">
        <f>IF(AC16&gt;Scenario!$B$11,"",IF(AC$2&lt;&gt;"Ready",AC$2,IF(AI15="OK",AG15,"INSUFFICIENT FUNDS")))</f>
        <v/>
      </c>
      <c r="AE16" s="6" t="str">
        <f>IF(AC16&gt;Scenario!$B$11,"",IF(AC$2&lt;&gt;"Ready",AC$2,IF(ISNUMBER(AD16),IF(AND(AC16&gt;=Scenario!$B$10,MOD(AC16-Scenario!$B$10,Scenario!$B$18)=0),Scenario!$B$8,0),"INSUFFICIENT FUNDS")))</f>
        <v/>
      </c>
      <c r="AF16" s="6" t="str">
        <f>IF(AC16&gt;Scenario!$B$11,"",IF(AC$2&lt;&gt;"Ready",AC$2,IF(ISNUMBER(AD16),(AD16+AE16)*(N('Option B'!$E$14)+N('Option B'!$E$15)+IF(Scenario!$B$13="Gross",0,0))/12+((N('Option B'!$E$12)+N('Option B'!$E$13))/12+IF(AND(AC16&gt;=Scenario!$B$10,MOD(AC16-Scenario!$B$10,Scenario!$B$18)=0),N('Option B'!$E$17)*N('Option B'!$E$18)+N('Option B'!$E$20),0)+IF(AC16=1,N('Option B'!$E$17)*N('Option B'!$E$19)+N('Option B'!$E$21),0)+IF(AC16=Scenario!$B$11,N('Option B'!$E$22),0)),"INSUFFICIENT FUNDS")))</f>
        <v/>
      </c>
      <c r="AG16" s="6" t="str">
        <f>IF(AC16&gt;Scenario!$B$11,"",IF(AC$2&lt;&gt;"Ready",AC$2,IF(ISNUMBER(AD16),IF((AD16+AE16)*(1+Scenario!$B$12/12)-AF16&lt;0,"INSUFFICIENT FUNDS",(AD16+AE16)*(1+Scenario!$B$12/12)-AF16),"INSUFFICIENT FUNDS")))</f>
        <v/>
      </c>
      <c r="AH16" s="6" t="str">
        <f>IF(AC16&gt;Scenario!$B$11,"",IF(AC$2&lt;&gt;"Ready",AC$2,IF(ISNUMBER(AG16),AH15+AF16,"INSUFFICIENT FUNDS")))</f>
        <v/>
      </c>
      <c r="AI16" t="str">
        <f>IF(AC16&gt;Scenario!$B$11,"",IF(AC$2&lt;&gt;"Ready",AC$2,IF(ISNUMBER(AG16),"OK","INSUFFICIENT FUNDS")))</f>
        <v/>
      </c>
      <c r="AJ16">
        <v>12</v>
      </c>
      <c r="AK16" s="6" t="str">
        <f>IF(AJ16&gt;Scenario!$B$11,"",IF(AJ$2&lt;&gt;"Ready",AJ$2,IF(AP15="OK",AN15,"INSUFFICIENT FUNDS")))</f>
        <v/>
      </c>
      <c r="AL16" s="6" t="str">
        <f>IF(AJ16&gt;Scenario!$B$11,"",IF(AJ$2&lt;&gt;"Ready",AJ$2,IF(ISNUMBER(AK16),IF(AND(AJ16&gt;=Scenario!$B$10,MOD(AJ16-Scenario!$B$10,Scenario!$B$18)=0),Scenario!$B$8,0),"INSUFFICIENT FUNDS")))</f>
        <v/>
      </c>
      <c r="AM16" s="6" t="str">
        <f>IF(AJ16&gt;Scenario!$B$11,"",IF(AJ$2&lt;&gt;"Ready",AJ$2,IF(ISNUMBER(AK16),(AK16+AL16)*(0+0+IF(Scenario!$B$13="Gross",0,0))/12+((0+0)/12+IF(AND(AJ16&gt;=Scenario!$B$10,MOD(AJ16-Scenario!$B$10,Scenario!$B$18)=0),0*0+0,0)+IF(AJ16=1,0*0+0,0)+IF(AJ16=Scenario!$B$11,0,0)),"INSUFFICIENT FUNDS")))</f>
        <v/>
      </c>
      <c r="AN16" s="6" t="str">
        <f>IF(AJ16&gt;Scenario!$B$11,"",IF(AJ$2&lt;&gt;"Ready",AJ$2,IF(ISNUMBER(AK16),IF((AK16+AL16)*(1+Scenario!$B$12/12)-AM16&lt;0,"INSUFFICIENT FUNDS",(AK16+AL16)*(1+Scenario!$B$12/12)-AM16),"INSUFFICIENT FUNDS")))</f>
        <v/>
      </c>
      <c r="AO16" s="6" t="str">
        <f>IF(AJ16&gt;Scenario!$B$11,"",IF(AJ$2&lt;&gt;"Ready",AJ$2,IF(ISNUMBER(AN16),AO15+AM16,"INSUFFICIENT FUNDS")))</f>
        <v/>
      </c>
      <c r="AP16" t="str">
        <f>IF(AJ16&gt;Scenario!$B$11,"",IF(AJ$2&lt;&gt;"Ready",AJ$2,IF(ISNUMBER(AN16),"OK","INSUFFICIENT FUNDS")))</f>
        <v/>
      </c>
    </row>
    <row r="17" spans="1:42" ht="32.1" customHeight="1" x14ac:dyDescent="0.2">
      <c r="A17">
        <v>13</v>
      </c>
      <c r="B17" s="6" t="str">
        <f>IF(A17&gt;Scenario!$B$11,"",IF(A$2&lt;&gt;"Ready",A$2,IF(G16="OK",E16,"INSUFFICIENT FUNDS")))</f>
        <v/>
      </c>
      <c r="C17" s="6" t="str">
        <f>IF(A17&gt;Scenario!$B$11,"",IF(A$2&lt;&gt;"Ready",A$2,IF(ISNUMBER(B17),IF(AND(A17&gt;=Scenario!$B$10,MOD(A17-Scenario!$B$10,Scenario!$B$18)=0),Scenario!$B$8,0),"INSUFFICIENT FUNDS")))</f>
        <v/>
      </c>
      <c r="D17" s="6" t="str">
        <f>IF(A17&gt;Scenario!$B$11,"",IF(A$2&lt;&gt;"Ready",A$2,IF(ISNUMBER(B17),(B17+C17)*(N('Option B'!$E$14)+N('Option B'!$E$15)+IF(Scenario!$B$13="Gross",N('Option B'!$E$16),0))/12+((N('Option B'!$E$12)+N('Option B'!$E$13))/12+IF(AND(A17&gt;=Scenario!$B$10,MOD(A17-Scenario!$B$10,Scenario!$B$18)=0),N('Option B'!$E$17)*N('Option B'!$E$18)+N('Option B'!$E$20),0)+IF(A17=1,N('Option B'!$E$17)*N('Option B'!$E$19)+N('Option B'!$E$21),0)+IF(A17=Scenario!$B$11,N('Option B'!$E$22),0)),"INSUFFICIENT FUNDS")))</f>
        <v/>
      </c>
      <c r="E17" s="6" t="str">
        <f>IF(A17&gt;Scenario!$B$11,"",IF(A$2&lt;&gt;"Ready",A$2,IF(ISNUMBER(B17),IF((B17+C17)*(1+Scenario!$B$12/12)-D17&lt;0,"INSUFFICIENT FUNDS",(B17+C17)*(1+Scenario!$B$12/12)-D17),"INSUFFICIENT FUNDS")))</f>
        <v/>
      </c>
      <c r="F17" s="6" t="str">
        <f>IF(A17&gt;Scenario!$B$11,"",IF(A$2&lt;&gt;"Ready",A$2,IF(ISNUMBER(E17),F16+D17,"INSUFFICIENT FUNDS")))</f>
        <v/>
      </c>
      <c r="G17" t="str">
        <f>IF(A17&gt;Scenario!$B$11,"",IF(A$2&lt;&gt;"Ready",A$2,IF(ISNUMBER(E17),"OK","INSUFFICIENT FUNDS")))</f>
        <v/>
      </c>
      <c r="H17">
        <v>13</v>
      </c>
      <c r="I17" s="6" t="str">
        <f>IF(H17&gt;Scenario!$B$11,"",IF(H$2&lt;&gt;"Ready",H$2,IF(N16="OK",L16,"INSUFFICIENT FUNDS")))</f>
        <v/>
      </c>
      <c r="J17" s="6" t="str">
        <f>IF(H17&gt;Scenario!$B$11,"",IF(H$2&lt;&gt;"Ready",H$2,IF(ISNUMBER(I17),IF(AND(H17&gt;=Scenario!$B$10,MOD(H17-Scenario!$B$10,Scenario!$B$18)=0),Scenario!$B$8,0),"INSUFFICIENT FUNDS")))</f>
        <v/>
      </c>
      <c r="K17" s="6" t="str">
        <f>IF(H17&gt;Scenario!$B$11,"",IF(H$2&lt;&gt;"Ready",H$2,IF(ISNUMBER(I17),(I17+J17)*(N('Option B'!$E$14)+N('Option B'!$E$15)+IF(Scenario!$B$13="Gross",N('Option B'!$E$16),0))/12+((0+0)/12+IF(AND(H17&gt;=Scenario!$B$10,MOD(H17-Scenario!$B$10,Scenario!$B$18)=0),N('Option B'!$E$17)*N('Option B'!$E$18)+N('Option B'!$E$20),0)+IF(H17=1,N('Option B'!$E$17)*N('Option B'!$E$19)+N('Option B'!$E$21),0)+IF(H17=Scenario!$B$11,N('Option B'!$E$22),0)),"INSUFFICIENT FUNDS")))</f>
        <v/>
      </c>
      <c r="L17" s="6" t="str">
        <f>IF(H17&gt;Scenario!$B$11,"",IF(H$2&lt;&gt;"Ready",H$2,IF(ISNUMBER(I17),IF((I17+J17)*(1+Scenario!$B$12/12)-K17&lt;0,"INSUFFICIENT FUNDS",(I17+J17)*(1+Scenario!$B$12/12)-K17),"INSUFFICIENT FUNDS")))</f>
        <v/>
      </c>
      <c r="M17" s="6" t="str">
        <f>IF(H17&gt;Scenario!$B$11,"",IF(H$2&lt;&gt;"Ready",H$2,IF(ISNUMBER(L17),M16+K17,"INSUFFICIENT FUNDS")))</f>
        <v/>
      </c>
      <c r="N17" t="str">
        <f>IF(H17&gt;Scenario!$B$11,"",IF(H$2&lt;&gt;"Ready",H$2,IF(ISNUMBER(L17),"OK","INSUFFICIENT FUNDS")))</f>
        <v/>
      </c>
      <c r="O17">
        <v>13</v>
      </c>
      <c r="P17" s="6" t="str">
        <f>IF(O17&gt;Scenario!$B$11,"",IF(O$2&lt;&gt;"Ready",O$2,IF(U16="OK",S16,"INSUFFICIENT FUNDS")))</f>
        <v/>
      </c>
      <c r="Q17" s="6" t="str">
        <f>IF(O17&gt;Scenario!$B$11,"",IF(O$2&lt;&gt;"Ready",O$2,IF(ISNUMBER(P17),IF(AND(O17&gt;=Scenario!$B$10,MOD(O17-Scenario!$B$10,Scenario!$B$18)=0),Scenario!$B$8,0),"INSUFFICIENT FUNDS")))</f>
        <v/>
      </c>
      <c r="R17" s="6" t="str">
        <f>IF(O17&gt;Scenario!$B$11,"",IF(O$2&lt;&gt;"Ready",O$2,IF(ISNUMBER(P17),(P17+Q17)*(0+N('Option B'!$E$15)+IF(Scenario!$B$13="Gross",N('Option B'!$E$16),0))/12+((N('Option B'!$E$12)+N('Option B'!$E$13))/12+IF(AND(O17&gt;=Scenario!$B$10,MOD(O17-Scenario!$B$10,Scenario!$B$18)=0),N('Option B'!$E$17)*N('Option B'!$E$18)+N('Option B'!$E$20),0)+IF(O17=1,N('Option B'!$E$17)*N('Option B'!$E$19)+N('Option B'!$E$21),0)+IF(O17=Scenario!$B$11,N('Option B'!$E$22),0)),"INSUFFICIENT FUNDS")))</f>
        <v/>
      </c>
      <c r="S17" s="6" t="str">
        <f>IF(O17&gt;Scenario!$B$11,"",IF(O$2&lt;&gt;"Ready",O$2,IF(ISNUMBER(P17),IF((P17+Q17)*(1+Scenario!$B$12/12)-R17&lt;0,"INSUFFICIENT FUNDS",(P17+Q17)*(1+Scenario!$B$12/12)-R17),"INSUFFICIENT FUNDS")))</f>
        <v/>
      </c>
      <c r="T17" s="6" t="str">
        <f>IF(O17&gt;Scenario!$B$11,"",IF(O$2&lt;&gt;"Ready",O$2,IF(ISNUMBER(S17),T16+R17,"INSUFFICIENT FUNDS")))</f>
        <v/>
      </c>
      <c r="U17" t="str">
        <f>IF(O17&gt;Scenario!$B$11,"",IF(O$2&lt;&gt;"Ready",O$2,IF(ISNUMBER(S17),"OK","INSUFFICIENT FUNDS")))</f>
        <v/>
      </c>
      <c r="V17">
        <v>13</v>
      </c>
      <c r="W17" s="6" t="str">
        <f>IF(V17&gt;Scenario!$B$11,"",IF(V$2&lt;&gt;"Ready",V$2,IF(AB16="OK",Z16,"INSUFFICIENT FUNDS")))</f>
        <v/>
      </c>
      <c r="X17" s="6" t="str">
        <f>IF(V17&gt;Scenario!$B$11,"",IF(V$2&lt;&gt;"Ready",V$2,IF(ISNUMBER(W17),IF(AND(V17&gt;=Scenario!$B$10,MOD(V17-Scenario!$B$10,Scenario!$B$18)=0),Scenario!$B$8,0),"INSUFFICIENT FUNDS")))</f>
        <v/>
      </c>
      <c r="Y17" s="6" t="str">
        <f>IF(V17&gt;Scenario!$B$11,"",IF(V$2&lt;&gt;"Ready",V$2,IF(ISNUMBER(W17),(W17+X17)*(N('Option B'!$E$14)+N('Option B'!$E$15)+IF(Scenario!$B$13="Gross",N('Option B'!$E$16),0))/12+((N('Option B'!$E$12)+N('Option B'!$E$13))/12+IF(AND(V17&gt;=Scenario!$B$10,MOD(V17-Scenario!$B$10,Scenario!$B$18)=0),0*0+0,0)+IF(V17=1,0*0+0,0)+IF(V17=Scenario!$B$11,0,0)),"INSUFFICIENT FUNDS")))</f>
        <v/>
      </c>
      <c r="Z17" s="6" t="str">
        <f>IF(V17&gt;Scenario!$B$11,"",IF(V$2&lt;&gt;"Ready",V$2,IF(ISNUMBER(W17),IF((W17+X17)*(1+Scenario!$B$12/12)-Y17&lt;0,"INSUFFICIENT FUNDS",(W17+X17)*(1+Scenario!$B$12/12)-Y17),"INSUFFICIENT FUNDS")))</f>
        <v/>
      </c>
      <c r="AA17" s="6" t="str">
        <f>IF(V17&gt;Scenario!$B$11,"",IF(V$2&lt;&gt;"Ready",V$2,IF(ISNUMBER(Z17),AA16+Y17,"INSUFFICIENT FUNDS")))</f>
        <v/>
      </c>
      <c r="AB17" t="str">
        <f>IF(V17&gt;Scenario!$B$11,"",IF(V$2&lt;&gt;"Ready",V$2,IF(ISNUMBER(Z17),"OK","INSUFFICIENT FUNDS")))</f>
        <v/>
      </c>
      <c r="AC17">
        <v>13</v>
      </c>
      <c r="AD17" s="6" t="str">
        <f>IF(AC17&gt;Scenario!$B$11,"",IF(AC$2&lt;&gt;"Ready",AC$2,IF(AI16="OK",AG16,"INSUFFICIENT FUNDS")))</f>
        <v/>
      </c>
      <c r="AE17" s="6" t="str">
        <f>IF(AC17&gt;Scenario!$B$11,"",IF(AC$2&lt;&gt;"Ready",AC$2,IF(ISNUMBER(AD17),IF(AND(AC17&gt;=Scenario!$B$10,MOD(AC17-Scenario!$B$10,Scenario!$B$18)=0),Scenario!$B$8,0),"INSUFFICIENT FUNDS")))</f>
        <v/>
      </c>
      <c r="AF17" s="6" t="str">
        <f>IF(AC17&gt;Scenario!$B$11,"",IF(AC$2&lt;&gt;"Ready",AC$2,IF(ISNUMBER(AD17),(AD17+AE17)*(N('Option B'!$E$14)+N('Option B'!$E$15)+IF(Scenario!$B$13="Gross",0,0))/12+((N('Option B'!$E$12)+N('Option B'!$E$13))/12+IF(AND(AC17&gt;=Scenario!$B$10,MOD(AC17-Scenario!$B$10,Scenario!$B$18)=0),N('Option B'!$E$17)*N('Option B'!$E$18)+N('Option B'!$E$20),0)+IF(AC17=1,N('Option B'!$E$17)*N('Option B'!$E$19)+N('Option B'!$E$21),0)+IF(AC17=Scenario!$B$11,N('Option B'!$E$22),0)),"INSUFFICIENT FUNDS")))</f>
        <v/>
      </c>
      <c r="AG17" s="6" t="str">
        <f>IF(AC17&gt;Scenario!$B$11,"",IF(AC$2&lt;&gt;"Ready",AC$2,IF(ISNUMBER(AD17),IF((AD17+AE17)*(1+Scenario!$B$12/12)-AF17&lt;0,"INSUFFICIENT FUNDS",(AD17+AE17)*(1+Scenario!$B$12/12)-AF17),"INSUFFICIENT FUNDS")))</f>
        <v/>
      </c>
      <c r="AH17" s="6" t="str">
        <f>IF(AC17&gt;Scenario!$B$11,"",IF(AC$2&lt;&gt;"Ready",AC$2,IF(ISNUMBER(AG17),AH16+AF17,"INSUFFICIENT FUNDS")))</f>
        <v/>
      </c>
      <c r="AI17" t="str">
        <f>IF(AC17&gt;Scenario!$B$11,"",IF(AC$2&lt;&gt;"Ready",AC$2,IF(ISNUMBER(AG17),"OK","INSUFFICIENT FUNDS")))</f>
        <v/>
      </c>
      <c r="AJ17">
        <v>13</v>
      </c>
      <c r="AK17" s="6" t="str">
        <f>IF(AJ17&gt;Scenario!$B$11,"",IF(AJ$2&lt;&gt;"Ready",AJ$2,IF(AP16="OK",AN16,"INSUFFICIENT FUNDS")))</f>
        <v/>
      </c>
      <c r="AL17" s="6" t="str">
        <f>IF(AJ17&gt;Scenario!$B$11,"",IF(AJ$2&lt;&gt;"Ready",AJ$2,IF(ISNUMBER(AK17),IF(AND(AJ17&gt;=Scenario!$B$10,MOD(AJ17-Scenario!$B$10,Scenario!$B$18)=0),Scenario!$B$8,0),"INSUFFICIENT FUNDS")))</f>
        <v/>
      </c>
      <c r="AM17" s="6" t="str">
        <f>IF(AJ17&gt;Scenario!$B$11,"",IF(AJ$2&lt;&gt;"Ready",AJ$2,IF(ISNUMBER(AK17),(AK17+AL17)*(0+0+IF(Scenario!$B$13="Gross",0,0))/12+((0+0)/12+IF(AND(AJ17&gt;=Scenario!$B$10,MOD(AJ17-Scenario!$B$10,Scenario!$B$18)=0),0*0+0,0)+IF(AJ17=1,0*0+0,0)+IF(AJ17=Scenario!$B$11,0,0)),"INSUFFICIENT FUNDS")))</f>
        <v/>
      </c>
      <c r="AN17" s="6" t="str">
        <f>IF(AJ17&gt;Scenario!$B$11,"",IF(AJ$2&lt;&gt;"Ready",AJ$2,IF(ISNUMBER(AK17),IF((AK17+AL17)*(1+Scenario!$B$12/12)-AM17&lt;0,"INSUFFICIENT FUNDS",(AK17+AL17)*(1+Scenario!$B$12/12)-AM17),"INSUFFICIENT FUNDS")))</f>
        <v/>
      </c>
      <c r="AO17" s="6" t="str">
        <f>IF(AJ17&gt;Scenario!$B$11,"",IF(AJ$2&lt;&gt;"Ready",AJ$2,IF(ISNUMBER(AN17),AO16+AM17,"INSUFFICIENT FUNDS")))</f>
        <v/>
      </c>
      <c r="AP17" t="str">
        <f>IF(AJ17&gt;Scenario!$B$11,"",IF(AJ$2&lt;&gt;"Ready",AJ$2,IF(ISNUMBER(AN17),"OK","INSUFFICIENT FUNDS")))</f>
        <v/>
      </c>
    </row>
    <row r="18" spans="1:42" ht="32.1" customHeight="1" x14ac:dyDescent="0.2">
      <c r="A18">
        <v>14</v>
      </c>
      <c r="B18" s="6" t="str">
        <f>IF(A18&gt;Scenario!$B$11,"",IF(A$2&lt;&gt;"Ready",A$2,IF(G17="OK",E17,"INSUFFICIENT FUNDS")))</f>
        <v/>
      </c>
      <c r="C18" s="6" t="str">
        <f>IF(A18&gt;Scenario!$B$11,"",IF(A$2&lt;&gt;"Ready",A$2,IF(ISNUMBER(B18),IF(AND(A18&gt;=Scenario!$B$10,MOD(A18-Scenario!$B$10,Scenario!$B$18)=0),Scenario!$B$8,0),"INSUFFICIENT FUNDS")))</f>
        <v/>
      </c>
      <c r="D18" s="6" t="str">
        <f>IF(A18&gt;Scenario!$B$11,"",IF(A$2&lt;&gt;"Ready",A$2,IF(ISNUMBER(B18),(B18+C18)*(N('Option B'!$E$14)+N('Option B'!$E$15)+IF(Scenario!$B$13="Gross",N('Option B'!$E$16),0))/12+((N('Option B'!$E$12)+N('Option B'!$E$13))/12+IF(AND(A18&gt;=Scenario!$B$10,MOD(A18-Scenario!$B$10,Scenario!$B$18)=0),N('Option B'!$E$17)*N('Option B'!$E$18)+N('Option B'!$E$20),0)+IF(A18=1,N('Option B'!$E$17)*N('Option B'!$E$19)+N('Option B'!$E$21),0)+IF(A18=Scenario!$B$11,N('Option B'!$E$22),0)),"INSUFFICIENT FUNDS")))</f>
        <v/>
      </c>
      <c r="E18" s="6" t="str">
        <f>IF(A18&gt;Scenario!$B$11,"",IF(A$2&lt;&gt;"Ready",A$2,IF(ISNUMBER(B18),IF((B18+C18)*(1+Scenario!$B$12/12)-D18&lt;0,"INSUFFICIENT FUNDS",(B18+C18)*(1+Scenario!$B$12/12)-D18),"INSUFFICIENT FUNDS")))</f>
        <v/>
      </c>
      <c r="F18" s="6" t="str">
        <f>IF(A18&gt;Scenario!$B$11,"",IF(A$2&lt;&gt;"Ready",A$2,IF(ISNUMBER(E18),F17+D18,"INSUFFICIENT FUNDS")))</f>
        <v/>
      </c>
      <c r="G18" t="str">
        <f>IF(A18&gt;Scenario!$B$11,"",IF(A$2&lt;&gt;"Ready",A$2,IF(ISNUMBER(E18),"OK","INSUFFICIENT FUNDS")))</f>
        <v/>
      </c>
      <c r="H18">
        <v>14</v>
      </c>
      <c r="I18" s="6" t="str">
        <f>IF(H18&gt;Scenario!$B$11,"",IF(H$2&lt;&gt;"Ready",H$2,IF(N17="OK",L17,"INSUFFICIENT FUNDS")))</f>
        <v/>
      </c>
      <c r="J18" s="6" t="str">
        <f>IF(H18&gt;Scenario!$B$11,"",IF(H$2&lt;&gt;"Ready",H$2,IF(ISNUMBER(I18),IF(AND(H18&gt;=Scenario!$B$10,MOD(H18-Scenario!$B$10,Scenario!$B$18)=0),Scenario!$B$8,0),"INSUFFICIENT FUNDS")))</f>
        <v/>
      </c>
      <c r="K18" s="6" t="str">
        <f>IF(H18&gt;Scenario!$B$11,"",IF(H$2&lt;&gt;"Ready",H$2,IF(ISNUMBER(I18),(I18+J18)*(N('Option B'!$E$14)+N('Option B'!$E$15)+IF(Scenario!$B$13="Gross",N('Option B'!$E$16),0))/12+((0+0)/12+IF(AND(H18&gt;=Scenario!$B$10,MOD(H18-Scenario!$B$10,Scenario!$B$18)=0),N('Option B'!$E$17)*N('Option B'!$E$18)+N('Option B'!$E$20),0)+IF(H18=1,N('Option B'!$E$17)*N('Option B'!$E$19)+N('Option B'!$E$21),0)+IF(H18=Scenario!$B$11,N('Option B'!$E$22),0)),"INSUFFICIENT FUNDS")))</f>
        <v/>
      </c>
      <c r="L18" s="6" t="str">
        <f>IF(H18&gt;Scenario!$B$11,"",IF(H$2&lt;&gt;"Ready",H$2,IF(ISNUMBER(I18),IF((I18+J18)*(1+Scenario!$B$12/12)-K18&lt;0,"INSUFFICIENT FUNDS",(I18+J18)*(1+Scenario!$B$12/12)-K18),"INSUFFICIENT FUNDS")))</f>
        <v/>
      </c>
      <c r="M18" s="6" t="str">
        <f>IF(H18&gt;Scenario!$B$11,"",IF(H$2&lt;&gt;"Ready",H$2,IF(ISNUMBER(L18),M17+K18,"INSUFFICIENT FUNDS")))</f>
        <v/>
      </c>
      <c r="N18" t="str">
        <f>IF(H18&gt;Scenario!$B$11,"",IF(H$2&lt;&gt;"Ready",H$2,IF(ISNUMBER(L18),"OK","INSUFFICIENT FUNDS")))</f>
        <v/>
      </c>
      <c r="O18">
        <v>14</v>
      </c>
      <c r="P18" s="6" t="str">
        <f>IF(O18&gt;Scenario!$B$11,"",IF(O$2&lt;&gt;"Ready",O$2,IF(U17="OK",S17,"INSUFFICIENT FUNDS")))</f>
        <v/>
      </c>
      <c r="Q18" s="6" t="str">
        <f>IF(O18&gt;Scenario!$B$11,"",IF(O$2&lt;&gt;"Ready",O$2,IF(ISNUMBER(P18),IF(AND(O18&gt;=Scenario!$B$10,MOD(O18-Scenario!$B$10,Scenario!$B$18)=0),Scenario!$B$8,0),"INSUFFICIENT FUNDS")))</f>
        <v/>
      </c>
      <c r="R18" s="6" t="str">
        <f>IF(O18&gt;Scenario!$B$11,"",IF(O$2&lt;&gt;"Ready",O$2,IF(ISNUMBER(P18),(P18+Q18)*(0+N('Option B'!$E$15)+IF(Scenario!$B$13="Gross",N('Option B'!$E$16),0))/12+((N('Option B'!$E$12)+N('Option B'!$E$13))/12+IF(AND(O18&gt;=Scenario!$B$10,MOD(O18-Scenario!$B$10,Scenario!$B$18)=0),N('Option B'!$E$17)*N('Option B'!$E$18)+N('Option B'!$E$20),0)+IF(O18=1,N('Option B'!$E$17)*N('Option B'!$E$19)+N('Option B'!$E$21),0)+IF(O18=Scenario!$B$11,N('Option B'!$E$22),0)),"INSUFFICIENT FUNDS")))</f>
        <v/>
      </c>
      <c r="S18" s="6" t="str">
        <f>IF(O18&gt;Scenario!$B$11,"",IF(O$2&lt;&gt;"Ready",O$2,IF(ISNUMBER(P18),IF((P18+Q18)*(1+Scenario!$B$12/12)-R18&lt;0,"INSUFFICIENT FUNDS",(P18+Q18)*(1+Scenario!$B$12/12)-R18),"INSUFFICIENT FUNDS")))</f>
        <v/>
      </c>
      <c r="T18" s="6" t="str">
        <f>IF(O18&gt;Scenario!$B$11,"",IF(O$2&lt;&gt;"Ready",O$2,IF(ISNUMBER(S18),T17+R18,"INSUFFICIENT FUNDS")))</f>
        <v/>
      </c>
      <c r="U18" t="str">
        <f>IF(O18&gt;Scenario!$B$11,"",IF(O$2&lt;&gt;"Ready",O$2,IF(ISNUMBER(S18),"OK","INSUFFICIENT FUNDS")))</f>
        <v/>
      </c>
      <c r="V18">
        <v>14</v>
      </c>
      <c r="W18" s="6" t="str">
        <f>IF(V18&gt;Scenario!$B$11,"",IF(V$2&lt;&gt;"Ready",V$2,IF(AB17="OK",Z17,"INSUFFICIENT FUNDS")))</f>
        <v/>
      </c>
      <c r="X18" s="6" t="str">
        <f>IF(V18&gt;Scenario!$B$11,"",IF(V$2&lt;&gt;"Ready",V$2,IF(ISNUMBER(W18),IF(AND(V18&gt;=Scenario!$B$10,MOD(V18-Scenario!$B$10,Scenario!$B$18)=0),Scenario!$B$8,0),"INSUFFICIENT FUNDS")))</f>
        <v/>
      </c>
      <c r="Y18" s="6" t="str">
        <f>IF(V18&gt;Scenario!$B$11,"",IF(V$2&lt;&gt;"Ready",V$2,IF(ISNUMBER(W18),(W18+X18)*(N('Option B'!$E$14)+N('Option B'!$E$15)+IF(Scenario!$B$13="Gross",N('Option B'!$E$16),0))/12+((N('Option B'!$E$12)+N('Option B'!$E$13))/12+IF(AND(V18&gt;=Scenario!$B$10,MOD(V18-Scenario!$B$10,Scenario!$B$18)=0),0*0+0,0)+IF(V18=1,0*0+0,0)+IF(V18=Scenario!$B$11,0,0)),"INSUFFICIENT FUNDS")))</f>
        <v/>
      </c>
      <c r="Z18" s="6" t="str">
        <f>IF(V18&gt;Scenario!$B$11,"",IF(V$2&lt;&gt;"Ready",V$2,IF(ISNUMBER(W18),IF((W18+X18)*(1+Scenario!$B$12/12)-Y18&lt;0,"INSUFFICIENT FUNDS",(W18+X18)*(1+Scenario!$B$12/12)-Y18),"INSUFFICIENT FUNDS")))</f>
        <v/>
      </c>
      <c r="AA18" s="6" t="str">
        <f>IF(V18&gt;Scenario!$B$11,"",IF(V$2&lt;&gt;"Ready",V$2,IF(ISNUMBER(Z18),AA17+Y18,"INSUFFICIENT FUNDS")))</f>
        <v/>
      </c>
      <c r="AB18" t="str">
        <f>IF(V18&gt;Scenario!$B$11,"",IF(V$2&lt;&gt;"Ready",V$2,IF(ISNUMBER(Z18),"OK","INSUFFICIENT FUNDS")))</f>
        <v/>
      </c>
      <c r="AC18">
        <v>14</v>
      </c>
      <c r="AD18" s="6" t="str">
        <f>IF(AC18&gt;Scenario!$B$11,"",IF(AC$2&lt;&gt;"Ready",AC$2,IF(AI17="OK",AG17,"INSUFFICIENT FUNDS")))</f>
        <v/>
      </c>
      <c r="AE18" s="6" t="str">
        <f>IF(AC18&gt;Scenario!$B$11,"",IF(AC$2&lt;&gt;"Ready",AC$2,IF(ISNUMBER(AD18),IF(AND(AC18&gt;=Scenario!$B$10,MOD(AC18-Scenario!$B$10,Scenario!$B$18)=0),Scenario!$B$8,0),"INSUFFICIENT FUNDS")))</f>
        <v/>
      </c>
      <c r="AF18" s="6" t="str">
        <f>IF(AC18&gt;Scenario!$B$11,"",IF(AC$2&lt;&gt;"Ready",AC$2,IF(ISNUMBER(AD18),(AD18+AE18)*(N('Option B'!$E$14)+N('Option B'!$E$15)+IF(Scenario!$B$13="Gross",0,0))/12+((N('Option B'!$E$12)+N('Option B'!$E$13))/12+IF(AND(AC18&gt;=Scenario!$B$10,MOD(AC18-Scenario!$B$10,Scenario!$B$18)=0),N('Option B'!$E$17)*N('Option B'!$E$18)+N('Option B'!$E$20),0)+IF(AC18=1,N('Option B'!$E$17)*N('Option B'!$E$19)+N('Option B'!$E$21),0)+IF(AC18=Scenario!$B$11,N('Option B'!$E$22),0)),"INSUFFICIENT FUNDS")))</f>
        <v/>
      </c>
      <c r="AG18" s="6" t="str">
        <f>IF(AC18&gt;Scenario!$B$11,"",IF(AC$2&lt;&gt;"Ready",AC$2,IF(ISNUMBER(AD18),IF((AD18+AE18)*(1+Scenario!$B$12/12)-AF18&lt;0,"INSUFFICIENT FUNDS",(AD18+AE18)*(1+Scenario!$B$12/12)-AF18),"INSUFFICIENT FUNDS")))</f>
        <v/>
      </c>
      <c r="AH18" s="6" t="str">
        <f>IF(AC18&gt;Scenario!$B$11,"",IF(AC$2&lt;&gt;"Ready",AC$2,IF(ISNUMBER(AG18),AH17+AF18,"INSUFFICIENT FUNDS")))</f>
        <v/>
      </c>
      <c r="AI18" t="str">
        <f>IF(AC18&gt;Scenario!$B$11,"",IF(AC$2&lt;&gt;"Ready",AC$2,IF(ISNUMBER(AG18),"OK","INSUFFICIENT FUNDS")))</f>
        <v/>
      </c>
      <c r="AJ18">
        <v>14</v>
      </c>
      <c r="AK18" s="6" t="str">
        <f>IF(AJ18&gt;Scenario!$B$11,"",IF(AJ$2&lt;&gt;"Ready",AJ$2,IF(AP17="OK",AN17,"INSUFFICIENT FUNDS")))</f>
        <v/>
      </c>
      <c r="AL18" s="6" t="str">
        <f>IF(AJ18&gt;Scenario!$B$11,"",IF(AJ$2&lt;&gt;"Ready",AJ$2,IF(ISNUMBER(AK18),IF(AND(AJ18&gt;=Scenario!$B$10,MOD(AJ18-Scenario!$B$10,Scenario!$B$18)=0),Scenario!$B$8,0),"INSUFFICIENT FUNDS")))</f>
        <v/>
      </c>
      <c r="AM18" s="6" t="str">
        <f>IF(AJ18&gt;Scenario!$B$11,"",IF(AJ$2&lt;&gt;"Ready",AJ$2,IF(ISNUMBER(AK18),(AK18+AL18)*(0+0+IF(Scenario!$B$13="Gross",0,0))/12+((0+0)/12+IF(AND(AJ18&gt;=Scenario!$B$10,MOD(AJ18-Scenario!$B$10,Scenario!$B$18)=0),0*0+0,0)+IF(AJ18=1,0*0+0,0)+IF(AJ18=Scenario!$B$11,0,0)),"INSUFFICIENT FUNDS")))</f>
        <v/>
      </c>
      <c r="AN18" s="6" t="str">
        <f>IF(AJ18&gt;Scenario!$B$11,"",IF(AJ$2&lt;&gt;"Ready",AJ$2,IF(ISNUMBER(AK18),IF((AK18+AL18)*(1+Scenario!$B$12/12)-AM18&lt;0,"INSUFFICIENT FUNDS",(AK18+AL18)*(1+Scenario!$B$12/12)-AM18),"INSUFFICIENT FUNDS")))</f>
        <v/>
      </c>
      <c r="AO18" s="6" t="str">
        <f>IF(AJ18&gt;Scenario!$B$11,"",IF(AJ$2&lt;&gt;"Ready",AJ$2,IF(ISNUMBER(AN18),AO17+AM18,"INSUFFICIENT FUNDS")))</f>
        <v/>
      </c>
      <c r="AP18" t="str">
        <f>IF(AJ18&gt;Scenario!$B$11,"",IF(AJ$2&lt;&gt;"Ready",AJ$2,IF(ISNUMBER(AN18),"OK","INSUFFICIENT FUNDS")))</f>
        <v/>
      </c>
    </row>
    <row r="19" spans="1:42" ht="32.1" customHeight="1" x14ac:dyDescent="0.2">
      <c r="A19">
        <v>15</v>
      </c>
      <c r="B19" s="6" t="str">
        <f>IF(A19&gt;Scenario!$B$11,"",IF(A$2&lt;&gt;"Ready",A$2,IF(G18="OK",E18,"INSUFFICIENT FUNDS")))</f>
        <v/>
      </c>
      <c r="C19" s="6" t="str">
        <f>IF(A19&gt;Scenario!$B$11,"",IF(A$2&lt;&gt;"Ready",A$2,IF(ISNUMBER(B19),IF(AND(A19&gt;=Scenario!$B$10,MOD(A19-Scenario!$B$10,Scenario!$B$18)=0),Scenario!$B$8,0),"INSUFFICIENT FUNDS")))</f>
        <v/>
      </c>
      <c r="D19" s="6" t="str">
        <f>IF(A19&gt;Scenario!$B$11,"",IF(A$2&lt;&gt;"Ready",A$2,IF(ISNUMBER(B19),(B19+C19)*(N('Option B'!$E$14)+N('Option B'!$E$15)+IF(Scenario!$B$13="Gross",N('Option B'!$E$16),0))/12+((N('Option B'!$E$12)+N('Option B'!$E$13))/12+IF(AND(A19&gt;=Scenario!$B$10,MOD(A19-Scenario!$B$10,Scenario!$B$18)=0),N('Option B'!$E$17)*N('Option B'!$E$18)+N('Option B'!$E$20),0)+IF(A19=1,N('Option B'!$E$17)*N('Option B'!$E$19)+N('Option B'!$E$21),0)+IF(A19=Scenario!$B$11,N('Option B'!$E$22),0)),"INSUFFICIENT FUNDS")))</f>
        <v/>
      </c>
      <c r="E19" s="6" t="str">
        <f>IF(A19&gt;Scenario!$B$11,"",IF(A$2&lt;&gt;"Ready",A$2,IF(ISNUMBER(B19),IF((B19+C19)*(1+Scenario!$B$12/12)-D19&lt;0,"INSUFFICIENT FUNDS",(B19+C19)*(1+Scenario!$B$12/12)-D19),"INSUFFICIENT FUNDS")))</f>
        <v/>
      </c>
      <c r="F19" s="6" t="str">
        <f>IF(A19&gt;Scenario!$B$11,"",IF(A$2&lt;&gt;"Ready",A$2,IF(ISNUMBER(E19),F18+D19,"INSUFFICIENT FUNDS")))</f>
        <v/>
      </c>
      <c r="G19" t="str">
        <f>IF(A19&gt;Scenario!$B$11,"",IF(A$2&lt;&gt;"Ready",A$2,IF(ISNUMBER(E19),"OK","INSUFFICIENT FUNDS")))</f>
        <v/>
      </c>
      <c r="H19">
        <v>15</v>
      </c>
      <c r="I19" s="6" t="str">
        <f>IF(H19&gt;Scenario!$B$11,"",IF(H$2&lt;&gt;"Ready",H$2,IF(N18="OK",L18,"INSUFFICIENT FUNDS")))</f>
        <v/>
      </c>
      <c r="J19" s="6" t="str">
        <f>IF(H19&gt;Scenario!$B$11,"",IF(H$2&lt;&gt;"Ready",H$2,IF(ISNUMBER(I19),IF(AND(H19&gt;=Scenario!$B$10,MOD(H19-Scenario!$B$10,Scenario!$B$18)=0),Scenario!$B$8,0),"INSUFFICIENT FUNDS")))</f>
        <v/>
      </c>
      <c r="K19" s="6" t="str">
        <f>IF(H19&gt;Scenario!$B$11,"",IF(H$2&lt;&gt;"Ready",H$2,IF(ISNUMBER(I19),(I19+J19)*(N('Option B'!$E$14)+N('Option B'!$E$15)+IF(Scenario!$B$13="Gross",N('Option B'!$E$16),0))/12+((0+0)/12+IF(AND(H19&gt;=Scenario!$B$10,MOD(H19-Scenario!$B$10,Scenario!$B$18)=0),N('Option B'!$E$17)*N('Option B'!$E$18)+N('Option B'!$E$20),0)+IF(H19=1,N('Option B'!$E$17)*N('Option B'!$E$19)+N('Option B'!$E$21),0)+IF(H19=Scenario!$B$11,N('Option B'!$E$22),0)),"INSUFFICIENT FUNDS")))</f>
        <v/>
      </c>
      <c r="L19" s="6" t="str">
        <f>IF(H19&gt;Scenario!$B$11,"",IF(H$2&lt;&gt;"Ready",H$2,IF(ISNUMBER(I19),IF((I19+J19)*(1+Scenario!$B$12/12)-K19&lt;0,"INSUFFICIENT FUNDS",(I19+J19)*(1+Scenario!$B$12/12)-K19),"INSUFFICIENT FUNDS")))</f>
        <v/>
      </c>
      <c r="M19" s="6" t="str">
        <f>IF(H19&gt;Scenario!$B$11,"",IF(H$2&lt;&gt;"Ready",H$2,IF(ISNUMBER(L19),M18+K19,"INSUFFICIENT FUNDS")))</f>
        <v/>
      </c>
      <c r="N19" t="str">
        <f>IF(H19&gt;Scenario!$B$11,"",IF(H$2&lt;&gt;"Ready",H$2,IF(ISNUMBER(L19),"OK","INSUFFICIENT FUNDS")))</f>
        <v/>
      </c>
      <c r="O19">
        <v>15</v>
      </c>
      <c r="P19" s="6" t="str">
        <f>IF(O19&gt;Scenario!$B$11,"",IF(O$2&lt;&gt;"Ready",O$2,IF(U18="OK",S18,"INSUFFICIENT FUNDS")))</f>
        <v/>
      </c>
      <c r="Q19" s="6" t="str">
        <f>IF(O19&gt;Scenario!$B$11,"",IF(O$2&lt;&gt;"Ready",O$2,IF(ISNUMBER(P19),IF(AND(O19&gt;=Scenario!$B$10,MOD(O19-Scenario!$B$10,Scenario!$B$18)=0),Scenario!$B$8,0),"INSUFFICIENT FUNDS")))</f>
        <v/>
      </c>
      <c r="R19" s="6" t="str">
        <f>IF(O19&gt;Scenario!$B$11,"",IF(O$2&lt;&gt;"Ready",O$2,IF(ISNUMBER(P19),(P19+Q19)*(0+N('Option B'!$E$15)+IF(Scenario!$B$13="Gross",N('Option B'!$E$16),0))/12+((N('Option B'!$E$12)+N('Option B'!$E$13))/12+IF(AND(O19&gt;=Scenario!$B$10,MOD(O19-Scenario!$B$10,Scenario!$B$18)=0),N('Option B'!$E$17)*N('Option B'!$E$18)+N('Option B'!$E$20),0)+IF(O19=1,N('Option B'!$E$17)*N('Option B'!$E$19)+N('Option B'!$E$21),0)+IF(O19=Scenario!$B$11,N('Option B'!$E$22),0)),"INSUFFICIENT FUNDS")))</f>
        <v/>
      </c>
      <c r="S19" s="6" t="str">
        <f>IF(O19&gt;Scenario!$B$11,"",IF(O$2&lt;&gt;"Ready",O$2,IF(ISNUMBER(P19),IF((P19+Q19)*(1+Scenario!$B$12/12)-R19&lt;0,"INSUFFICIENT FUNDS",(P19+Q19)*(1+Scenario!$B$12/12)-R19),"INSUFFICIENT FUNDS")))</f>
        <v/>
      </c>
      <c r="T19" s="6" t="str">
        <f>IF(O19&gt;Scenario!$B$11,"",IF(O$2&lt;&gt;"Ready",O$2,IF(ISNUMBER(S19),T18+R19,"INSUFFICIENT FUNDS")))</f>
        <v/>
      </c>
      <c r="U19" t="str">
        <f>IF(O19&gt;Scenario!$B$11,"",IF(O$2&lt;&gt;"Ready",O$2,IF(ISNUMBER(S19),"OK","INSUFFICIENT FUNDS")))</f>
        <v/>
      </c>
      <c r="V19">
        <v>15</v>
      </c>
      <c r="W19" s="6" t="str">
        <f>IF(V19&gt;Scenario!$B$11,"",IF(V$2&lt;&gt;"Ready",V$2,IF(AB18="OK",Z18,"INSUFFICIENT FUNDS")))</f>
        <v/>
      </c>
      <c r="X19" s="6" t="str">
        <f>IF(V19&gt;Scenario!$B$11,"",IF(V$2&lt;&gt;"Ready",V$2,IF(ISNUMBER(W19),IF(AND(V19&gt;=Scenario!$B$10,MOD(V19-Scenario!$B$10,Scenario!$B$18)=0),Scenario!$B$8,0),"INSUFFICIENT FUNDS")))</f>
        <v/>
      </c>
      <c r="Y19" s="6" t="str">
        <f>IF(V19&gt;Scenario!$B$11,"",IF(V$2&lt;&gt;"Ready",V$2,IF(ISNUMBER(W19),(W19+X19)*(N('Option B'!$E$14)+N('Option B'!$E$15)+IF(Scenario!$B$13="Gross",N('Option B'!$E$16),0))/12+((N('Option B'!$E$12)+N('Option B'!$E$13))/12+IF(AND(V19&gt;=Scenario!$B$10,MOD(V19-Scenario!$B$10,Scenario!$B$18)=0),0*0+0,0)+IF(V19=1,0*0+0,0)+IF(V19=Scenario!$B$11,0,0)),"INSUFFICIENT FUNDS")))</f>
        <v/>
      </c>
      <c r="Z19" s="6" t="str">
        <f>IF(V19&gt;Scenario!$B$11,"",IF(V$2&lt;&gt;"Ready",V$2,IF(ISNUMBER(W19),IF((W19+X19)*(1+Scenario!$B$12/12)-Y19&lt;0,"INSUFFICIENT FUNDS",(W19+X19)*(1+Scenario!$B$12/12)-Y19),"INSUFFICIENT FUNDS")))</f>
        <v/>
      </c>
      <c r="AA19" s="6" t="str">
        <f>IF(V19&gt;Scenario!$B$11,"",IF(V$2&lt;&gt;"Ready",V$2,IF(ISNUMBER(Z19),AA18+Y19,"INSUFFICIENT FUNDS")))</f>
        <v/>
      </c>
      <c r="AB19" t="str">
        <f>IF(V19&gt;Scenario!$B$11,"",IF(V$2&lt;&gt;"Ready",V$2,IF(ISNUMBER(Z19),"OK","INSUFFICIENT FUNDS")))</f>
        <v/>
      </c>
      <c r="AC19">
        <v>15</v>
      </c>
      <c r="AD19" s="6" t="str">
        <f>IF(AC19&gt;Scenario!$B$11,"",IF(AC$2&lt;&gt;"Ready",AC$2,IF(AI18="OK",AG18,"INSUFFICIENT FUNDS")))</f>
        <v/>
      </c>
      <c r="AE19" s="6" t="str">
        <f>IF(AC19&gt;Scenario!$B$11,"",IF(AC$2&lt;&gt;"Ready",AC$2,IF(ISNUMBER(AD19),IF(AND(AC19&gt;=Scenario!$B$10,MOD(AC19-Scenario!$B$10,Scenario!$B$18)=0),Scenario!$B$8,0),"INSUFFICIENT FUNDS")))</f>
        <v/>
      </c>
      <c r="AF19" s="6" t="str">
        <f>IF(AC19&gt;Scenario!$B$11,"",IF(AC$2&lt;&gt;"Ready",AC$2,IF(ISNUMBER(AD19),(AD19+AE19)*(N('Option B'!$E$14)+N('Option B'!$E$15)+IF(Scenario!$B$13="Gross",0,0))/12+((N('Option B'!$E$12)+N('Option B'!$E$13))/12+IF(AND(AC19&gt;=Scenario!$B$10,MOD(AC19-Scenario!$B$10,Scenario!$B$18)=0),N('Option B'!$E$17)*N('Option B'!$E$18)+N('Option B'!$E$20),0)+IF(AC19=1,N('Option B'!$E$17)*N('Option B'!$E$19)+N('Option B'!$E$21),0)+IF(AC19=Scenario!$B$11,N('Option B'!$E$22),0)),"INSUFFICIENT FUNDS")))</f>
        <v/>
      </c>
      <c r="AG19" s="6" t="str">
        <f>IF(AC19&gt;Scenario!$B$11,"",IF(AC$2&lt;&gt;"Ready",AC$2,IF(ISNUMBER(AD19),IF((AD19+AE19)*(1+Scenario!$B$12/12)-AF19&lt;0,"INSUFFICIENT FUNDS",(AD19+AE19)*(1+Scenario!$B$12/12)-AF19),"INSUFFICIENT FUNDS")))</f>
        <v/>
      </c>
      <c r="AH19" s="6" t="str">
        <f>IF(AC19&gt;Scenario!$B$11,"",IF(AC$2&lt;&gt;"Ready",AC$2,IF(ISNUMBER(AG19),AH18+AF19,"INSUFFICIENT FUNDS")))</f>
        <v/>
      </c>
      <c r="AI19" t="str">
        <f>IF(AC19&gt;Scenario!$B$11,"",IF(AC$2&lt;&gt;"Ready",AC$2,IF(ISNUMBER(AG19),"OK","INSUFFICIENT FUNDS")))</f>
        <v/>
      </c>
      <c r="AJ19">
        <v>15</v>
      </c>
      <c r="AK19" s="6" t="str">
        <f>IF(AJ19&gt;Scenario!$B$11,"",IF(AJ$2&lt;&gt;"Ready",AJ$2,IF(AP18="OK",AN18,"INSUFFICIENT FUNDS")))</f>
        <v/>
      </c>
      <c r="AL19" s="6" t="str">
        <f>IF(AJ19&gt;Scenario!$B$11,"",IF(AJ$2&lt;&gt;"Ready",AJ$2,IF(ISNUMBER(AK19),IF(AND(AJ19&gt;=Scenario!$B$10,MOD(AJ19-Scenario!$B$10,Scenario!$B$18)=0),Scenario!$B$8,0),"INSUFFICIENT FUNDS")))</f>
        <v/>
      </c>
      <c r="AM19" s="6" t="str">
        <f>IF(AJ19&gt;Scenario!$B$11,"",IF(AJ$2&lt;&gt;"Ready",AJ$2,IF(ISNUMBER(AK19),(AK19+AL19)*(0+0+IF(Scenario!$B$13="Gross",0,0))/12+((0+0)/12+IF(AND(AJ19&gt;=Scenario!$B$10,MOD(AJ19-Scenario!$B$10,Scenario!$B$18)=0),0*0+0,0)+IF(AJ19=1,0*0+0,0)+IF(AJ19=Scenario!$B$11,0,0)),"INSUFFICIENT FUNDS")))</f>
        <v/>
      </c>
      <c r="AN19" s="6" t="str">
        <f>IF(AJ19&gt;Scenario!$B$11,"",IF(AJ$2&lt;&gt;"Ready",AJ$2,IF(ISNUMBER(AK19),IF((AK19+AL19)*(1+Scenario!$B$12/12)-AM19&lt;0,"INSUFFICIENT FUNDS",(AK19+AL19)*(1+Scenario!$B$12/12)-AM19),"INSUFFICIENT FUNDS")))</f>
        <v/>
      </c>
      <c r="AO19" s="6" t="str">
        <f>IF(AJ19&gt;Scenario!$B$11,"",IF(AJ$2&lt;&gt;"Ready",AJ$2,IF(ISNUMBER(AN19),AO18+AM19,"INSUFFICIENT FUNDS")))</f>
        <v/>
      </c>
      <c r="AP19" t="str">
        <f>IF(AJ19&gt;Scenario!$B$11,"",IF(AJ$2&lt;&gt;"Ready",AJ$2,IF(ISNUMBER(AN19),"OK","INSUFFICIENT FUNDS")))</f>
        <v/>
      </c>
    </row>
    <row r="20" spans="1:42" ht="32.1" customHeight="1" x14ac:dyDescent="0.2">
      <c r="A20">
        <v>16</v>
      </c>
      <c r="B20" s="6" t="str">
        <f>IF(A20&gt;Scenario!$B$11,"",IF(A$2&lt;&gt;"Ready",A$2,IF(G19="OK",E19,"INSUFFICIENT FUNDS")))</f>
        <v/>
      </c>
      <c r="C20" s="6" t="str">
        <f>IF(A20&gt;Scenario!$B$11,"",IF(A$2&lt;&gt;"Ready",A$2,IF(ISNUMBER(B20),IF(AND(A20&gt;=Scenario!$B$10,MOD(A20-Scenario!$B$10,Scenario!$B$18)=0),Scenario!$B$8,0),"INSUFFICIENT FUNDS")))</f>
        <v/>
      </c>
      <c r="D20" s="6" t="str">
        <f>IF(A20&gt;Scenario!$B$11,"",IF(A$2&lt;&gt;"Ready",A$2,IF(ISNUMBER(B20),(B20+C20)*(N('Option B'!$E$14)+N('Option B'!$E$15)+IF(Scenario!$B$13="Gross",N('Option B'!$E$16),0))/12+((N('Option B'!$E$12)+N('Option B'!$E$13))/12+IF(AND(A20&gt;=Scenario!$B$10,MOD(A20-Scenario!$B$10,Scenario!$B$18)=0),N('Option B'!$E$17)*N('Option B'!$E$18)+N('Option B'!$E$20),0)+IF(A20=1,N('Option B'!$E$17)*N('Option B'!$E$19)+N('Option B'!$E$21),0)+IF(A20=Scenario!$B$11,N('Option B'!$E$22),0)),"INSUFFICIENT FUNDS")))</f>
        <v/>
      </c>
      <c r="E20" s="6" t="str">
        <f>IF(A20&gt;Scenario!$B$11,"",IF(A$2&lt;&gt;"Ready",A$2,IF(ISNUMBER(B20),IF((B20+C20)*(1+Scenario!$B$12/12)-D20&lt;0,"INSUFFICIENT FUNDS",(B20+C20)*(1+Scenario!$B$12/12)-D20),"INSUFFICIENT FUNDS")))</f>
        <v/>
      </c>
      <c r="F20" s="6" t="str">
        <f>IF(A20&gt;Scenario!$B$11,"",IF(A$2&lt;&gt;"Ready",A$2,IF(ISNUMBER(E20),F19+D20,"INSUFFICIENT FUNDS")))</f>
        <v/>
      </c>
      <c r="G20" t="str">
        <f>IF(A20&gt;Scenario!$B$11,"",IF(A$2&lt;&gt;"Ready",A$2,IF(ISNUMBER(E20),"OK","INSUFFICIENT FUNDS")))</f>
        <v/>
      </c>
      <c r="H20">
        <v>16</v>
      </c>
      <c r="I20" s="6" t="str">
        <f>IF(H20&gt;Scenario!$B$11,"",IF(H$2&lt;&gt;"Ready",H$2,IF(N19="OK",L19,"INSUFFICIENT FUNDS")))</f>
        <v/>
      </c>
      <c r="J20" s="6" t="str">
        <f>IF(H20&gt;Scenario!$B$11,"",IF(H$2&lt;&gt;"Ready",H$2,IF(ISNUMBER(I20),IF(AND(H20&gt;=Scenario!$B$10,MOD(H20-Scenario!$B$10,Scenario!$B$18)=0),Scenario!$B$8,0),"INSUFFICIENT FUNDS")))</f>
        <v/>
      </c>
      <c r="K20" s="6" t="str">
        <f>IF(H20&gt;Scenario!$B$11,"",IF(H$2&lt;&gt;"Ready",H$2,IF(ISNUMBER(I20),(I20+J20)*(N('Option B'!$E$14)+N('Option B'!$E$15)+IF(Scenario!$B$13="Gross",N('Option B'!$E$16),0))/12+((0+0)/12+IF(AND(H20&gt;=Scenario!$B$10,MOD(H20-Scenario!$B$10,Scenario!$B$18)=0),N('Option B'!$E$17)*N('Option B'!$E$18)+N('Option B'!$E$20),0)+IF(H20=1,N('Option B'!$E$17)*N('Option B'!$E$19)+N('Option B'!$E$21),0)+IF(H20=Scenario!$B$11,N('Option B'!$E$22),0)),"INSUFFICIENT FUNDS")))</f>
        <v/>
      </c>
      <c r="L20" s="6" t="str">
        <f>IF(H20&gt;Scenario!$B$11,"",IF(H$2&lt;&gt;"Ready",H$2,IF(ISNUMBER(I20),IF((I20+J20)*(1+Scenario!$B$12/12)-K20&lt;0,"INSUFFICIENT FUNDS",(I20+J20)*(1+Scenario!$B$12/12)-K20),"INSUFFICIENT FUNDS")))</f>
        <v/>
      </c>
      <c r="M20" s="6" t="str">
        <f>IF(H20&gt;Scenario!$B$11,"",IF(H$2&lt;&gt;"Ready",H$2,IF(ISNUMBER(L20),M19+K20,"INSUFFICIENT FUNDS")))</f>
        <v/>
      </c>
      <c r="N20" t="str">
        <f>IF(H20&gt;Scenario!$B$11,"",IF(H$2&lt;&gt;"Ready",H$2,IF(ISNUMBER(L20),"OK","INSUFFICIENT FUNDS")))</f>
        <v/>
      </c>
      <c r="O20">
        <v>16</v>
      </c>
      <c r="P20" s="6" t="str">
        <f>IF(O20&gt;Scenario!$B$11,"",IF(O$2&lt;&gt;"Ready",O$2,IF(U19="OK",S19,"INSUFFICIENT FUNDS")))</f>
        <v/>
      </c>
      <c r="Q20" s="6" t="str">
        <f>IF(O20&gt;Scenario!$B$11,"",IF(O$2&lt;&gt;"Ready",O$2,IF(ISNUMBER(P20),IF(AND(O20&gt;=Scenario!$B$10,MOD(O20-Scenario!$B$10,Scenario!$B$18)=0),Scenario!$B$8,0),"INSUFFICIENT FUNDS")))</f>
        <v/>
      </c>
      <c r="R20" s="6" t="str">
        <f>IF(O20&gt;Scenario!$B$11,"",IF(O$2&lt;&gt;"Ready",O$2,IF(ISNUMBER(P20),(P20+Q20)*(0+N('Option B'!$E$15)+IF(Scenario!$B$13="Gross",N('Option B'!$E$16),0))/12+((N('Option B'!$E$12)+N('Option B'!$E$13))/12+IF(AND(O20&gt;=Scenario!$B$10,MOD(O20-Scenario!$B$10,Scenario!$B$18)=0),N('Option B'!$E$17)*N('Option B'!$E$18)+N('Option B'!$E$20),0)+IF(O20=1,N('Option B'!$E$17)*N('Option B'!$E$19)+N('Option B'!$E$21),0)+IF(O20=Scenario!$B$11,N('Option B'!$E$22),0)),"INSUFFICIENT FUNDS")))</f>
        <v/>
      </c>
      <c r="S20" s="6" t="str">
        <f>IF(O20&gt;Scenario!$B$11,"",IF(O$2&lt;&gt;"Ready",O$2,IF(ISNUMBER(P20),IF((P20+Q20)*(1+Scenario!$B$12/12)-R20&lt;0,"INSUFFICIENT FUNDS",(P20+Q20)*(1+Scenario!$B$12/12)-R20),"INSUFFICIENT FUNDS")))</f>
        <v/>
      </c>
      <c r="T20" s="6" t="str">
        <f>IF(O20&gt;Scenario!$B$11,"",IF(O$2&lt;&gt;"Ready",O$2,IF(ISNUMBER(S20),T19+R20,"INSUFFICIENT FUNDS")))</f>
        <v/>
      </c>
      <c r="U20" t="str">
        <f>IF(O20&gt;Scenario!$B$11,"",IF(O$2&lt;&gt;"Ready",O$2,IF(ISNUMBER(S20),"OK","INSUFFICIENT FUNDS")))</f>
        <v/>
      </c>
      <c r="V20">
        <v>16</v>
      </c>
      <c r="W20" s="6" t="str">
        <f>IF(V20&gt;Scenario!$B$11,"",IF(V$2&lt;&gt;"Ready",V$2,IF(AB19="OK",Z19,"INSUFFICIENT FUNDS")))</f>
        <v/>
      </c>
      <c r="X20" s="6" t="str">
        <f>IF(V20&gt;Scenario!$B$11,"",IF(V$2&lt;&gt;"Ready",V$2,IF(ISNUMBER(W20),IF(AND(V20&gt;=Scenario!$B$10,MOD(V20-Scenario!$B$10,Scenario!$B$18)=0),Scenario!$B$8,0),"INSUFFICIENT FUNDS")))</f>
        <v/>
      </c>
      <c r="Y20" s="6" t="str">
        <f>IF(V20&gt;Scenario!$B$11,"",IF(V$2&lt;&gt;"Ready",V$2,IF(ISNUMBER(W20),(W20+X20)*(N('Option B'!$E$14)+N('Option B'!$E$15)+IF(Scenario!$B$13="Gross",N('Option B'!$E$16),0))/12+((N('Option B'!$E$12)+N('Option B'!$E$13))/12+IF(AND(V20&gt;=Scenario!$B$10,MOD(V20-Scenario!$B$10,Scenario!$B$18)=0),0*0+0,0)+IF(V20=1,0*0+0,0)+IF(V20=Scenario!$B$11,0,0)),"INSUFFICIENT FUNDS")))</f>
        <v/>
      </c>
      <c r="Z20" s="6" t="str">
        <f>IF(V20&gt;Scenario!$B$11,"",IF(V$2&lt;&gt;"Ready",V$2,IF(ISNUMBER(W20),IF((W20+X20)*(1+Scenario!$B$12/12)-Y20&lt;0,"INSUFFICIENT FUNDS",(W20+X20)*(1+Scenario!$B$12/12)-Y20),"INSUFFICIENT FUNDS")))</f>
        <v/>
      </c>
      <c r="AA20" s="6" t="str">
        <f>IF(V20&gt;Scenario!$B$11,"",IF(V$2&lt;&gt;"Ready",V$2,IF(ISNUMBER(Z20),AA19+Y20,"INSUFFICIENT FUNDS")))</f>
        <v/>
      </c>
      <c r="AB20" t="str">
        <f>IF(V20&gt;Scenario!$B$11,"",IF(V$2&lt;&gt;"Ready",V$2,IF(ISNUMBER(Z20),"OK","INSUFFICIENT FUNDS")))</f>
        <v/>
      </c>
      <c r="AC20">
        <v>16</v>
      </c>
      <c r="AD20" s="6" t="str">
        <f>IF(AC20&gt;Scenario!$B$11,"",IF(AC$2&lt;&gt;"Ready",AC$2,IF(AI19="OK",AG19,"INSUFFICIENT FUNDS")))</f>
        <v/>
      </c>
      <c r="AE20" s="6" t="str">
        <f>IF(AC20&gt;Scenario!$B$11,"",IF(AC$2&lt;&gt;"Ready",AC$2,IF(ISNUMBER(AD20),IF(AND(AC20&gt;=Scenario!$B$10,MOD(AC20-Scenario!$B$10,Scenario!$B$18)=0),Scenario!$B$8,0),"INSUFFICIENT FUNDS")))</f>
        <v/>
      </c>
      <c r="AF20" s="6" t="str">
        <f>IF(AC20&gt;Scenario!$B$11,"",IF(AC$2&lt;&gt;"Ready",AC$2,IF(ISNUMBER(AD20),(AD20+AE20)*(N('Option B'!$E$14)+N('Option B'!$E$15)+IF(Scenario!$B$13="Gross",0,0))/12+((N('Option B'!$E$12)+N('Option B'!$E$13))/12+IF(AND(AC20&gt;=Scenario!$B$10,MOD(AC20-Scenario!$B$10,Scenario!$B$18)=0),N('Option B'!$E$17)*N('Option B'!$E$18)+N('Option B'!$E$20),0)+IF(AC20=1,N('Option B'!$E$17)*N('Option B'!$E$19)+N('Option B'!$E$21),0)+IF(AC20=Scenario!$B$11,N('Option B'!$E$22),0)),"INSUFFICIENT FUNDS")))</f>
        <v/>
      </c>
      <c r="AG20" s="6" t="str">
        <f>IF(AC20&gt;Scenario!$B$11,"",IF(AC$2&lt;&gt;"Ready",AC$2,IF(ISNUMBER(AD20),IF((AD20+AE20)*(1+Scenario!$B$12/12)-AF20&lt;0,"INSUFFICIENT FUNDS",(AD20+AE20)*(1+Scenario!$B$12/12)-AF20),"INSUFFICIENT FUNDS")))</f>
        <v/>
      </c>
      <c r="AH20" s="6" t="str">
        <f>IF(AC20&gt;Scenario!$B$11,"",IF(AC$2&lt;&gt;"Ready",AC$2,IF(ISNUMBER(AG20),AH19+AF20,"INSUFFICIENT FUNDS")))</f>
        <v/>
      </c>
      <c r="AI20" t="str">
        <f>IF(AC20&gt;Scenario!$B$11,"",IF(AC$2&lt;&gt;"Ready",AC$2,IF(ISNUMBER(AG20),"OK","INSUFFICIENT FUNDS")))</f>
        <v/>
      </c>
      <c r="AJ20">
        <v>16</v>
      </c>
      <c r="AK20" s="6" t="str">
        <f>IF(AJ20&gt;Scenario!$B$11,"",IF(AJ$2&lt;&gt;"Ready",AJ$2,IF(AP19="OK",AN19,"INSUFFICIENT FUNDS")))</f>
        <v/>
      </c>
      <c r="AL20" s="6" t="str">
        <f>IF(AJ20&gt;Scenario!$B$11,"",IF(AJ$2&lt;&gt;"Ready",AJ$2,IF(ISNUMBER(AK20),IF(AND(AJ20&gt;=Scenario!$B$10,MOD(AJ20-Scenario!$B$10,Scenario!$B$18)=0),Scenario!$B$8,0),"INSUFFICIENT FUNDS")))</f>
        <v/>
      </c>
      <c r="AM20" s="6" t="str">
        <f>IF(AJ20&gt;Scenario!$B$11,"",IF(AJ$2&lt;&gt;"Ready",AJ$2,IF(ISNUMBER(AK20),(AK20+AL20)*(0+0+IF(Scenario!$B$13="Gross",0,0))/12+((0+0)/12+IF(AND(AJ20&gt;=Scenario!$B$10,MOD(AJ20-Scenario!$B$10,Scenario!$B$18)=0),0*0+0,0)+IF(AJ20=1,0*0+0,0)+IF(AJ20=Scenario!$B$11,0,0)),"INSUFFICIENT FUNDS")))</f>
        <v/>
      </c>
      <c r="AN20" s="6" t="str">
        <f>IF(AJ20&gt;Scenario!$B$11,"",IF(AJ$2&lt;&gt;"Ready",AJ$2,IF(ISNUMBER(AK20),IF((AK20+AL20)*(1+Scenario!$B$12/12)-AM20&lt;0,"INSUFFICIENT FUNDS",(AK20+AL20)*(1+Scenario!$B$12/12)-AM20),"INSUFFICIENT FUNDS")))</f>
        <v/>
      </c>
      <c r="AO20" s="6" t="str">
        <f>IF(AJ20&gt;Scenario!$B$11,"",IF(AJ$2&lt;&gt;"Ready",AJ$2,IF(ISNUMBER(AN20),AO19+AM20,"INSUFFICIENT FUNDS")))</f>
        <v/>
      </c>
      <c r="AP20" t="str">
        <f>IF(AJ20&gt;Scenario!$B$11,"",IF(AJ$2&lt;&gt;"Ready",AJ$2,IF(ISNUMBER(AN20),"OK","INSUFFICIENT FUNDS")))</f>
        <v/>
      </c>
    </row>
    <row r="21" spans="1:42" ht="32.1" customHeight="1" x14ac:dyDescent="0.2">
      <c r="A21">
        <v>17</v>
      </c>
      <c r="B21" s="6" t="str">
        <f>IF(A21&gt;Scenario!$B$11,"",IF(A$2&lt;&gt;"Ready",A$2,IF(G20="OK",E20,"INSUFFICIENT FUNDS")))</f>
        <v/>
      </c>
      <c r="C21" s="6" t="str">
        <f>IF(A21&gt;Scenario!$B$11,"",IF(A$2&lt;&gt;"Ready",A$2,IF(ISNUMBER(B21),IF(AND(A21&gt;=Scenario!$B$10,MOD(A21-Scenario!$B$10,Scenario!$B$18)=0),Scenario!$B$8,0),"INSUFFICIENT FUNDS")))</f>
        <v/>
      </c>
      <c r="D21" s="6" t="str">
        <f>IF(A21&gt;Scenario!$B$11,"",IF(A$2&lt;&gt;"Ready",A$2,IF(ISNUMBER(B21),(B21+C21)*(N('Option B'!$E$14)+N('Option B'!$E$15)+IF(Scenario!$B$13="Gross",N('Option B'!$E$16),0))/12+((N('Option B'!$E$12)+N('Option B'!$E$13))/12+IF(AND(A21&gt;=Scenario!$B$10,MOD(A21-Scenario!$B$10,Scenario!$B$18)=0),N('Option B'!$E$17)*N('Option B'!$E$18)+N('Option B'!$E$20),0)+IF(A21=1,N('Option B'!$E$17)*N('Option B'!$E$19)+N('Option B'!$E$21),0)+IF(A21=Scenario!$B$11,N('Option B'!$E$22),0)),"INSUFFICIENT FUNDS")))</f>
        <v/>
      </c>
      <c r="E21" s="6" t="str">
        <f>IF(A21&gt;Scenario!$B$11,"",IF(A$2&lt;&gt;"Ready",A$2,IF(ISNUMBER(B21),IF((B21+C21)*(1+Scenario!$B$12/12)-D21&lt;0,"INSUFFICIENT FUNDS",(B21+C21)*(1+Scenario!$B$12/12)-D21),"INSUFFICIENT FUNDS")))</f>
        <v/>
      </c>
      <c r="F21" s="6" t="str">
        <f>IF(A21&gt;Scenario!$B$11,"",IF(A$2&lt;&gt;"Ready",A$2,IF(ISNUMBER(E21),F20+D21,"INSUFFICIENT FUNDS")))</f>
        <v/>
      </c>
      <c r="G21" t="str">
        <f>IF(A21&gt;Scenario!$B$11,"",IF(A$2&lt;&gt;"Ready",A$2,IF(ISNUMBER(E21),"OK","INSUFFICIENT FUNDS")))</f>
        <v/>
      </c>
      <c r="H21">
        <v>17</v>
      </c>
      <c r="I21" s="6" t="str">
        <f>IF(H21&gt;Scenario!$B$11,"",IF(H$2&lt;&gt;"Ready",H$2,IF(N20="OK",L20,"INSUFFICIENT FUNDS")))</f>
        <v/>
      </c>
      <c r="J21" s="6" t="str">
        <f>IF(H21&gt;Scenario!$B$11,"",IF(H$2&lt;&gt;"Ready",H$2,IF(ISNUMBER(I21),IF(AND(H21&gt;=Scenario!$B$10,MOD(H21-Scenario!$B$10,Scenario!$B$18)=0),Scenario!$B$8,0),"INSUFFICIENT FUNDS")))</f>
        <v/>
      </c>
      <c r="K21" s="6" t="str">
        <f>IF(H21&gt;Scenario!$B$11,"",IF(H$2&lt;&gt;"Ready",H$2,IF(ISNUMBER(I21),(I21+J21)*(N('Option B'!$E$14)+N('Option B'!$E$15)+IF(Scenario!$B$13="Gross",N('Option B'!$E$16),0))/12+((0+0)/12+IF(AND(H21&gt;=Scenario!$B$10,MOD(H21-Scenario!$B$10,Scenario!$B$18)=0),N('Option B'!$E$17)*N('Option B'!$E$18)+N('Option B'!$E$20),0)+IF(H21=1,N('Option B'!$E$17)*N('Option B'!$E$19)+N('Option B'!$E$21),0)+IF(H21=Scenario!$B$11,N('Option B'!$E$22),0)),"INSUFFICIENT FUNDS")))</f>
        <v/>
      </c>
      <c r="L21" s="6" t="str">
        <f>IF(H21&gt;Scenario!$B$11,"",IF(H$2&lt;&gt;"Ready",H$2,IF(ISNUMBER(I21),IF((I21+J21)*(1+Scenario!$B$12/12)-K21&lt;0,"INSUFFICIENT FUNDS",(I21+J21)*(1+Scenario!$B$12/12)-K21),"INSUFFICIENT FUNDS")))</f>
        <v/>
      </c>
      <c r="M21" s="6" t="str">
        <f>IF(H21&gt;Scenario!$B$11,"",IF(H$2&lt;&gt;"Ready",H$2,IF(ISNUMBER(L21),M20+K21,"INSUFFICIENT FUNDS")))</f>
        <v/>
      </c>
      <c r="N21" t="str">
        <f>IF(H21&gt;Scenario!$B$11,"",IF(H$2&lt;&gt;"Ready",H$2,IF(ISNUMBER(L21),"OK","INSUFFICIENT FUNDS")))</f>
        <v/>
      </c>
      <c r="O21">
        <v>17</v>
      </c>
      <c r="P21" s="6" t="str">
        <f>IF(O21&gt;Scenario!$B$11,"",IF(O$2&lt;&gt;"Ready",O$2,IF(U20="OK",S20,"INSUFFICIENT FUNDS")))</f>
        <v/>
      </c>
      <c r="Q21" s="6" t="str">
        <f>IF(O21&gt;Scenario!$B$11,"",IF(O$2&lt;&gt;"Ready",O$2,IF(ISNUMBER(P21),IF(AND(O21&gt;=Scenario!$B$10,MOD(O21-Scenario!$B$10,Scenario!$B$18)=0),Scenario!$B$8,0),"INSUFFICIENT FUNDS")))</f>
        <v/>
      </c>
      <c r="R21" s="6" t="str">
        <f>IF(O21&gt;Scenario!$B$11,"",IF(O$2&lt;&gt;"Ready",O$2,IF(ISNUMBER(P21),(P21+Q21)*(0+N('Option B'!$E$15)+IF(Scenario!$B$13="Gross",N('Option B'!$E$16),0))/12+((N('Option B'!$E$12)+N('Option B'!$E$13))/12+IF(AND(O21&gt;=Scenario!$B$10,MOD(O21-Scenario!$B$10,Scenario!$B$18)=0),N('Option B'!$E$17)*N('Option B'!$E$18)+N('Option B'!$E$20),0)+IF(O21=1,N('Option B'!$E$17)*N('Option B'!$E$19)+N('Option B'!$E$21),0)+IF(O21=Scenario!$B$11,N('Option B'!$E$22),0)),"INSUFFICIENT FUNDS")))</f>
        <v/>
      </c>
      <c r="S21" s="6" t="str">
        <f>IF(O21&gt;Scenario!$B$11,"",IF(O$2&lt;&gt;"Ready",O$2,IF(ISNUMBER(P21),IF((P21+Q21)*(1+Scenario!$B$12/12)-R21&lt;0,"INSUFFICIENT FUNDS",(P21+Q21)*(1+Scenario!$B$12/12)-R21),"INSUFFICIENT FUNDS")))</f>
        <v/>
      </c>
      <c r="T21" s="6" t="str">
        <f>IF(O21&gt;Scenario!$B$11,"",IF(O$2&lt;&gt;"Ready",O$2,IF(ISNUMBER(S21),T20+R21,"INSUFFICIENT FUNDS")))</f>
        <v/>
      </c>
      <c r="U21" t="str">
        <f>IF(O21&gt;Scenario!$B$11,"",IF(O$2&lt;&gt;"Ready",O$2,IF(ISNUMBER(S21),"OK","INSUFFICIENT FUNDS")))</f>
        <v/>
      </c>
      <c r="V21">
        <v>17</v>
      </c>
      <c r="W21" s="6" t="str">
        <f>IF(V21&gt;Scenario!$B$11,"",IF(V$2&lt;&gt;"Ready",V$2,IF(AB20="OK",Z20,"INSUFFICIENT FUNDS")))</f>
        <v/>
      </c>
      <c r="X21" s="6" t="str">
        <f>IF(V21&gt;Scenario!$B$11,"",IF(V$2&lt;&gt;"Ready",V$2,IF(ISNUMBER(W21),IF(AND(V21&gt;=Scenario!$B$10,MOD(V21-Scenario!$B$10,Scenario!$B$18)=0),Scenario!$B$8,0),"INSUFFICIENT FUNDS")))</f>
        <v/>
      </c>
      <c r="Y21" s="6" t="str">
        <f>IF(V21&gt;Scenario!$B$11,"",IF(V$2&lt;&gt;"Ready",V$2,IF(ISNUMBER(W21),(W21+X21)*(N('Option B'!$E$14)+N('Option B'!$E$15)+IF(Scenario!$B$13="Gross",N('Option B'!$E$16),0))/12+((N('Option B'!$E$12)+N('Option B'!$E$13))/12+IF(AND(V21&gt;=Scenario!$B$10,MOD(V21-Scenario!$B$10,Scenario!$B$18)=0),0*0+0,0)+IF(V21=1,0*0+0,0)+IF(V21=Scenario!$B$11,0,0)),"INSUFFICIENT FUNDS")))</f>
        <v/>
      </c>
      <c r="Z21" s="6" t="str">
        <f>IF(V21&gt;Scenario!$B$11,"",IF(V$2&lt;&gt;"Ready",V$2,IF(ISNUMBER(W21),IF((W21+X21)*(1+Scenario!$B$12/12)-Y21&lt;0,"INSUFFICIENT FUNDS",(W21+X21)*(1+Scenario!$B$12/12)-Y21),"INSUFFICIENT FUNDS")))</f>
        <v/>
      </c>
      <c r="AA21" s="6" t="str">
        <f>IF(V21&gt;Scenario!$B$11,"",IF(V$2&lt;&gt;"Ready",V$2,IF(ISNUMBER(Z21),AA20+Y21,"INSUFFICIENT FUNDS")))</f>
        <v/>
      </c>
      <c r="AB21" t="str">
        <f>IF(V21&gt;Scenario!$B$11,"",IF(V$2&lt;&gt;"Ready",V$2,IF(ISNUMBER(Z21),"OK","INSUFFICIENT FUNDS")))</f>
        <v/>
      </c>
      <c r="AC21">
        <v>17</v>
      </c>
      <c r="AD21" s="6" t="str">
        <f>IF(AC21&gt;Scenario!$B$11,"",IF(AC$2&lt;&gt;"Ready",AC$2,IF(AI20="OK",AG20,"INSUFFICIENT FUNDS")))</f>
        <v/>
      </c>
      <c r="AE21" s="6" t="str">
        <f>IF(AC21&gt;Scenario!$B$11,"",IF(AC$2&lt;&gt;"Ready",AC$2,IF(ISNUMBER(AD21),IF(AND(AC21&gt;=Scenario!$B$10,MOD(AC21-Scenario!$B$10,Scenario!$B$18)=0),Scenario!$B$8,0),"INSUFFICIENT FUNDS")))</f>
        <v/>
      </c>
      <c r="AF21" s="6" t="str">
        <f>IF(AC21&gt;Scenario!$B$11,"",IF(AC$2&lt;&gt;"Ready",AC$2,IF(ISNUMBER(AD21),(AD21+AE21)*(N('Option B'!$E$14)+N('Option B'!$E$15)+IF(Scenario!$B$13="Gross",0,0))/12+((N('Option B'!$E$12)+N('Option B'!$E$13))/12+IF(AND(AC21&gt;=Scenario!$B$10,MOD(AC21-Scenario!$B$10,Scenario!$B$18)=0),N('Option B'!$E$17)*N('Option B'!$E$18)+N('Option B'!$E$20),0)+IF(AC21=1,N('Option B'!$E$17)*N('Option B'!$E$19)+N('Option B'!$E$21),0)+IF(AC21=Scenario!$B$11,N('Option B'!$E$22),0)),"INSUFFICIENT FUNDS")))</f>
        <v/>
      </c>
      <c r="AG21" s="6" t="str">
        <f>IF(AC21&gt;Scenario!$B$11,"",IF(AC$2&lt;&gt;"Ready",AC$2,IF(ISNUMBER(AD21),IF((AD21+AE21)*(1+Scenario!$B$12/12)-AF21&lt;0,"INSUFFICIENT FUNDS",(AD21+AE21)*(1+Scenario!$B$12/12)-AF21),"INSUFFICIENT FUNDS")))</f>
        <v/>
      </c>
      <c r="AH21" s="6" t="str">
        <f>IF(AC21&gt;Scenario!$B$11,"",IF(AC$2&lt;&gt;"Ready",AC$2,IF(ISNUMBER(AG21),AH20+AF21,"INSUFFICIENT FUNDS")))</f>
        <v/>
      </c>
      <c r="AI21" t="str">
        <f>IF(AC21&gt;Scenario!$B$11,"",IF(AC$2&lt;&gt;"Ready",AC$2,IF(ISNUMBER(AG21),"OK","INSUFFICIENT FUNDS")))</f>
        <v/>
      </c>
      <c r="AJ21">
        <v>17</v>
      </c>
      <c r="AK21" s="6" t="str">
        <f>IF(AJ21&gt;Scenario!$B$11,"",IF(AJ$2&lt;&gt;"Ready",AJ$2,IF(AP20="OK",AN20,"INSUFFICIENT FUNDS")))</f>
        <v/>
      </c>
      <c r="AL21" s="6" t="str">
        <f>IF(AJ21&gt;Scenario!$B$11,"",IF(AJ$2&lt;&gt;"Ready",AJ$2,IF(ISNUMBER(AK21),IF(AND(AJ21&gt;=Scenario!$B$10,MOD(AJ21-Scenario!$B$10,Scenario!$B$18)=0),Scenario!$B$8,0),"INSUFFICIENT FUNDS")))</f>
        <v/>
      </c>
      <c r="AM21" s="6" t="str">
        <f>IF(AJ21&gt;Scenario!$B$11,"",IF(AJ$2&lt;&gt;"Ready",AJ$2,IF(ISNUMBER(AK21),(AK21+AL21)*(0+0+IF(Scenario!$B$13="Gross",0,0))/12+((0+0)/12+IF(AND(AJ21&gt;=Scenario!$B$10,MOD(AJ21-Scenario!$B$10,Scenario!$B$18)=0),0*0+0,0)+IF(AJ21=1,0*0+0,0)+IF(AJ21=Scenario!$B$11,0,0)),"INSUFFICIENT FUNDS")))</f>
        <v/>
      </c>
      <c r="AN21" s="6" t="str">
        <f>IF(AJ21&gt;Scenario!$B$11,"",IF(AJ$2&lt;&gt;"Ready",AJ$2,IF(ISNUMBER(AK21),IF((AK21+AL21)*(1+Scenario!$B$12/12)-AM21&lt;0,"INSUFFICIENT FUNDS",(AK21+AL21)*(1+Scenario!$B$12/12)-AM21),"INSUFFICIENT FUNDS")))</f>
        <v/>
      </c>
      <c r="AO21" s="6" t="str">
        <f>IF(AJ21&gt;Scenario!$B$11,"",IF(AJ$2&lt;&gt;"Ready",AJ$2,IF(ISNUMBER(AN21),AO20+AM21,"INSUFFICIENT FUNDS")))</f>
        <v/>
      </c>
      <c r="AP21" t="str">
        <f>IF(AJ21&gt;Scenario!$B$11,"",IF(AJ$2&lt;&gt;"Ready",AJ$2,IF(ISNUMBER(AN21),"OK","INSUFFICIENT FUNDS")))</f>
        <v/>
      </c>
    </row>
    <row r="22" spans="1:42" ht="32.1" customHeight="1" x14ac:dyDescent="0.2">
      <c r="A22">
        <v>18</v>
      </c>
      <c r="B22" s="6" t="str">
        <f>IF(A22&gt;Scenario!$B$11,"",IF(A$2&lt;&gt;"Ready",A$2,IF(G21="OK",E21,"INSUFFICIENT FUNDS")))</f>
        <v/>
      </c>
      <c r="C22" s="6" t="str">
        <f>IF(A22&gt;Scenario!$B$11,"",IF(A$2&lt;&gt;"Ready",A$2,IF(ISNUMBER(B22),IF(AND(A22&gt;=Scenario!$B$10,MOD(A22-Scenario!$B$10,Scenario!$B$18)=0),Scenario!$B$8,0),"INSUFFICIENT FUNDS")))</f>
        <v/>
      </c>
      <c r="D22" s="6" t="str">
        <f>IF(A22&gt;Scenario!$B$11,"",IF(A$2&lt;&gt;"Ready",A$2,IF(ISNUMBER(B22),(B22+C22)*(N('Option B'!$E$14)+N('Option B'!$E$15)+IF(Scenario!$B$13="Gross",N('Option B'!$E$16),0))/12+((N('Option B'!$E$12)+N('Option B'!$E$13))/12+IF(AND(A22&gt;=Scenario!$B$10,MOD(A22-Scenario!$B$10,Scenario!$B$18)=0),N('Option B'!$E$17)*N('Option B'!$E$18)+N('Option B'!$E$20),0)+IF(A22=1,N('Option B'!$E$17)*N('Option B'!$E$19)+N('Option B'!$E$21),0)+IF(A22=Scenario!$B$11,N('Option B'!$E$22),0)),"INSUFFICIENT FUNDS")))</f>
        <v/>
      </c>
      <c r="E22" s="6" t="str">
        <f>IF(A22&gt;Scenario!$B$11,"",IF(A$2&lt;&gt;"Ready",A$2,IF(ISNUMBER(B22),IF((B22+C22)*(1+Scenario!$B$12/12)-D22&lt;0,"INSUFFICIENT FUNDS",(B22+C22)*(1+Scenario!$B$12/12)-D22),"INSUFFICIENT FUNDS")))</f>
        <v/>
      </c>
      <c r="F22" s="6" t="str">
        <f>IF(A22&gt;Scenario!$B$11,"",IF(A$2&lt;&gt;"Ready",A$2,IF(ISNUMBER(E22),F21+D22,"INSUFFICIENT FUNDS")))</f>
        <v/>
      </c>
      <c r="G22" t="str">
        <f>IF(A22&gt;Scenario!$B$11,"",IF(A$2&lt;&gt;"Ready",A$2,IF(ISNUMBER(E22),"OK","INSUFFICIENT FUNDS")))</f>
        <v/>
      </c>
      <c r="H22">
        <v>18</v>
      </c>
      <c r="I22" s="6" t="str">
        <f>IF(H22&gt;Scenario!$B$11,"",IF(H$2&lt;&gt;"Ready",H$2,IF(N21="OK",L21,"INSUFFICIENT FUNDS")))</f>
        <v/>
      </c>
      <c r="J22" s="6" t="str">
        <f>IF(H22&gt;Scenario!$B$11,"",IF(H$2&lt;&gt;"Ready",H$2,IF(ISNUMBER(I22),IF(AND(H22&gt;=Scenario!$B$10,MOD(H22-Scenario!$B$10,Scenario!$B$18)=0),Scenario!$B$8,0),"INSUFFICIENT FUNDS")))</f>
        <v/>
      </c>
      <c r="K22" s="6" t="str">
        <f>IF(H22&gt;Scenario!$B$11,"",IF(H$2&lt;&gt;"Ready",H$2,IF(ISNUMBER(I22),(I22+J22)*(N('Option B'!$E$14)+N('Option B'!$E$15)+IF(Scenario!$B$13="Gross",N('Option B'!$E$16),0))/12+((0+0)/12+IF(AND(H22&gt;=Scenario!$B$10,MOD(H22-Scenario!$B$10,Scenario!$B$18)=0),N('Option B'!$E$17)*N('Option B'!$E$18)+N('Option B'!$E$20),0)+IF(H22=1,N('Option B'!$E$17)*N('Option B'!$E$19)+N('Option B'!$E$21),0)+IF(H22=Scenario!$B$11,N('Option B'!$E$22),0)),"INSUFFICIENT FUNDS")))</f>
        <v/>
      </c>
      <c r="L22" s="6" t="str">
        <f>IF(H22&gt;Scenario!$B$11,"",IF(H$2&lt;&gt;"Ready",H$2,IF(ISNUMBER(I22),IF((I22+J22)*(1+Scenario!$B$12/12)-K22&lt;0,"INSUFFICIENT FUNDS",(I22+J22)*(1+Scenario!$B$12/12)-K22),"INSUFFICIENT FUNDS")))</f>
        <v/>
      </c>
      <c r="M22" s="6" t="str">
        <f>IF(H22&gt;Scenario!$B$11,"",IF(H$2&lt;&gt;"Ready",H$2,IF(ISNUMBER(L22),M21+K22,"INSUFFICIENT FUNDS")))</f>
        <v/>
      </c>
      <c r="N22" t="str">
        <f>IF(H22&gt;Scenario!$B$11,"",IF(H$2&lt;&gt;"Ready",H$2,IF(ISNUMBER(L22),"OK","INSUFFICIENT FUNDS")))</f>
        <v/>
      </c>
      <c r="O22">
        <v>18</v>
      </c>
      <c r="P22" s="6" t="str">
        <f>IF(O22&gt;Scenario!$B$11,"",IF(O$2&lt;&gt;"Ready",O$2,IF(U21="OK",S21,"INSUFFICIENT FUNDS")))</f>
        <v/>
      </c>
      <c r="Q22" s="6" t="str">
        <f>IF(O22&gt;Scenario!$B$11,"",IF(O$2&lt;&gt;"Ready",O$2,IF(ISNUMBER(P22),IF(AND(O22&gt;=Scenario!$B$10,MOD(O22-Scenario!$B$10,Scenario!$B$18)=0),Scenario!$B$8,0),"INSUFFICIENT FUNDS")))</f>
        <v/>
      </c>
      <c r="R22" s="6" t="str">
        <f>IF(O22&gt;Scenario!$B$11,"",IF(O$2&lt;&gt;"Ready",O$2,IF(ISNUMBER(P22),(P22+Q22)*(0+N('Option B'!$E$15)+IF(Scenario!$B$13="Gross",N('Option B'!$E$16),0))/12+((N('Option B'!$E$12)+N('Option B'!$E$13))/12+IF(AND(O22&gt;=Scenario!$B$10,MOD(O22-Scenario!$B$10,Scenario!$B$18)=0),N('Option B'!$E$17)*N('Option B'!$E$18)+N('Option B'!$E$20),0)+IF(O22=1,N('Option B'!$E$17)*N('Option B'!$E$19)+N('Option B'!$E$21),0)+IF(O22=Scenario!$B$11,N('Option B'!$E$22),0)),"INSUFFICIENT FUNDS")))</f>
        <v/>
      </c>
      <c r="S22" s="6" t="str">
        <f>IF(O22&gt;Scenario!$B$11,"",IF(O$2&lt;&gt;"Ready",O$2,IF(ISNUMBER(P22),IF((P22+Q22)*(1+Scenario!$B$12/12)-R22&lt;0,"INSUFFICIENT FUNDS",(P22+Q22)*(1+Scenario!$B$12/12)-R22),"INSUFFICIENT FUNDS")))</f>
        <v/>
      </c>
      <c r="T22" s="6" t="str">
        <f>IF(O22&gt;Scenario!$B$11,"",IF(O$2&lt;&gt;"Ready",O$2,IF(ISNUMBER(S22),T21+R22,"INSUFFICIENT FUNDS")))</f>
        <v/>
      </c>
      <c r="U22" t="str">
        <f>IF(O22&gt;Scenario!$B$11,"",IF(O$2&lt;&gt;"Ready",O$2,IF(ISNUMBER(S22),"OK","INSUFFICIENT FUNDS")))</f>
        <v/>
      </c>
      <c r="V22">
        <v>18</v>
      </c>
      <c r="W22" s="6" t="str">
        <f>IF(V22&gt;Scenario!$B$11,"",IF(V$2&lt;&gt;"Ready",V$2,IF(AB21="OK",Z21,"INSUFFICIENT FUNDS")))</f>
        <v/>
      </c>
      <c r="X22" s="6" t="str">
        <f>IF(V22&gt;Scenario!$B$11,"",IF(V$2&lt;&gt;"Ready",V$2,IF(ISNUMBER(W22),IF(AND(V22&gt;=Scenario!$B$10,MOD(V22-Scenario!$B$10,Scenario!$B$18)=0),Scenario!$B$8,0),"INSUFFICIENT FUNDS")))</f>
        <v/>
      </c>
      <c r="Y22" s="6" t="str">
        <f>IF(V22&gt;Scenario!$B$11,"",IF(V$2&lt;&gt;"Ready",V$2,IF(ISNUMBER(W22),(W22+X22)*(N('Option B'!$E$14)+N('Option B'!$E$15)+IF(Scenario!$B$13="Gross",N('Option B'!$E$16),0))/12+((N('Option B'!$E$12)+N('Option B'!$E$13))/12+IF(AND(V22&gt;=Scenario!$B$10,MOD(V22-Scenario!$B$10,Scenario!$B$18)=0),0*0+0,0)+IF(V22=1,0*0+0,0)+IF(V22=Scenario!$B$11,0,0)),"INSUFFICIENT FUNDS")))</f>
        <v/>
      </c>
      <c r="Z22" s="6" t="str">
        <f>IF(V22&gt;Scenario!$B$11,"",IF(V$2&lt;&gt;"Ready",V$2,IF(ISNUMBER(W22),IF((W22+X22)*(1+Scenario!$B$12/12)-Y22&lt;0,"INSUFFICIENT FUNDS",(W22+X22)*(1+Scenario!$B$12/12)-Y22),"INSUFFICIENT FUNDS")))</f>
        <v/>
      </c>
      <c r="AA22" s="6" t="str">
        <f>IF(V22&gt;Scenario!$B$11,"",IF(V$2&lt;&gt;"Ready",V$2,IF(ISNUMBER(Z22),AA21+Y22,"INSUFFICIENT FUNDS")))</f>
        <v/>
      </c>
      <c r="AB22" t="str">
        <f>IF(V22&gt;Scenario!$B$11,"",IF(V$2&lt;&gt;"Ready",V$2,IF(ISNUMBER(Z22),"OK","INSUFFICIENT FUNDS")))</f>
        <v/>
      </c>
      <c r="AC22">
        <v>18</v>
      </c>
      <c r="AD22" s="6" t="str">
        <f>IF(AC22&gt;Scenario!$B$11,"",IF(AC$2&lt;&gt;"Ready",AC$2,IF(AI21="OK",AG21,"INSUFFICIENT FUNDS")))</f>
        <v/>
      </c>
      <c r="AE22" s="6" t="str">
        <f>IF(AC22&gt;Scenario!$B$11,"",IF(AC$2&lt;&gt;"Ready",AC$2,IF(ISNUMBER(AD22),IF(AND(AC22&gt;=Scenario!$B$10,MOD(AC22-Scenario!$B$10,Scenario!$B$18)=0),Scenario!$B$8,0),"INSUFFICIENT FUNDS")))</f>
        <v/>
      </c>
      <c r="AF22" s="6" t="str">
        <f>IF(AC22&gt;Scenario!$B$11,"",IF(AC$2&lt;&gt;"Ready",AC$2,IF(ISNUMBER(AD22),(AD22+AE22)*(N('Option B'!$E$14)+N('Option B'!$E$15)+IF(Scenario!$B$13="Gross",0,0))/12+((N('Option B'!$E$12)+N('Option B'!$E$13))/12+IF(AND(AC22&gt;=Scenario!$B$10,MOD(AC22-Scenario!$B$10,Scenario!$B$18)=0),N('Option B'!$E$17)*N('Option B'!$E$18)+N('Option B'!$E$20),0)+IF(AC22=1,N('Option B'!$E$17)*N('Option B'!$E$19)+N('Option B'!$E$21),0)+IF(AC22=Scenario!$B$11,N('Option B'!$E$22),0)),"INSUFFICIENT FUNDS")))</f>
        <v/>
      </c>
      <c r="AG22" s="6" t="str">
        <f>IF(AC22&gt;Scenario!$B$11,"",IF(AC$2&lt;&gt;"Ready",AC$2,IF(ISNUMBER(AD22),IF((AD22+AE22)*(1+Scenario!$B$12/12)-AF22&lt;0,"INSUFFICIENT FUNDS",(AD22+AE22)*(1+Scenario!$B$12/12)-AF22),"INSUFFICIENT FUNDS")))</f>
        <v/>
      </c>
      <c r="AH22" s="6" t="str">
        <f>IF(AC22&gt;Scenario!$B$11,"",IF(AC$2&lt;&gt;"Ready",AC$2,IF(ISNUMBER(AG22),AH21+AF22,"INSUFFICIENT FUNDS")))</f>
        <v/>
      </c>
      <c r="AI22" t="str">
        <f>IF(AC22&gt;Scenario!$B$11,"",IF(AC$2&lt;&gt;"Ready",AC$2,IF(ISNUMBER(AG22),"OK","INSUFFICIENT FUNDS")))</f>
        <v/>
      </c>
      <c r="AJ22">
        <v>18</v>
      </c>
      <c r="AK22" s="6" t="str">
        <f>IF(AJ22&gt;Scenario!$B$11,"",IF(AJ$2&lt;&gt;"Ready",AJ$2,IF(AP21="OK",AN21,"INSUFFICIENT FUNDS")))</f>
        <v/>
      </c>
      <c r="AL22" s="6" t="str">
        <f>IF(AJ22&gt;Scenario!$B$11,"",IF(AJ$2&lt;&gt;"Ready",AJ$2,IF(ISNUMBER(AK22),IF(AND(AJ22&gt;=Scenario!$B$10,MOD(AJ22-Scenario!$B$10,Scenario!$B$18)=0),Scenario!$B$8,0),"INSUFFICIENT FUNDS")))</f>
        <v/>
      </c>
      <c r="AM22" s="6" t="str">
        <f>IF(AJ22&gt;Scenario!$B$11,"",IF(AJ$2&lt;&gt;"Ready",AJ$2,IF(ISNUMBER(AK22),(AK22+AL22)*(0+0+IF(Scenario!$B$13="Gross",0,0))/12+((0+0)/12+IF(AND(AJ22&gt;=Scenario!$B$10,MOD(AJ22-Scenario!$B$10,Scenario!$B$18)=0),0*0+0,0)+IF(AJ22=1,0*0+0,0)+IF(AJ22=Scenario!$B$11,0,0)),"INSUFFICIENT FUNDS")))</f>
        <v/>
      </c>
      <c r="AN22" s="6" t="str">
        <f>IF(AJ22&gt;Scenario!$B$11,"",IF(AJ$2&lt;&gt;"Ready",AJ$2,IF(ISNUMBER(AK22),IF((AK22+AL22)*(1+Scenario!$B$12/12)-AM22&lt;0,"INSUFFICIENT FUNDS",(AK22+AL22)*(1+Scenario!$B$12/12)-AM22),"INSUFFICIENT FUNDS")))</f>
        <v/>
      </c>
      <c r="AO22" s="6" t="str">
        <f>IF(AJ22&gt;Scenario!$B$11,"",IF(AJ$2&lt;&gt;"Ready",AJ$2,IF(ISNUMBER(AN22),AO21+AM22,"INSUFFICIENT FUNDS")))</f>
        <v/>
      </c>
      <c r="AP22" t="str">
        <f>IF(AJ22&gt;Scenario!$B$11,"",IF(AJ$2&lt;&gt;"Ready",AJ$2,IF(ISNUMBER(AN22),"OK","INSUFFICIENT FUNDS")))</f>
        <v/>
      </c>
    </row>
    <row r="23" spans="1:42" ht="32.1" customHeight="1" x14ac:dyDescent="0.2">
      <c r="A23">
        <v>19</v>
      </c>
      <c r="B23" s="6" t="str">
        <f>IF(A23&gt;Scenario!$B$11,"",IF(A$2&lt;&gt;"Ready",A$2,IF(G22="OK",E22,"INSUFFICIENT FUNDS")))</f>
        <v/>
      </c>
      <c r="C23" s="6" t="str">
        <f>IF(A23&gt;Scenario!$B$11,"",IF(A$2&lt;&gt;"Ready",A$2,IF(ISNUMBER(B23),IF(AND(A23&gt;=Scenario!$B$10,MOD(A23-Scenario!$B$10,Scenario!$B$18)=0),Scenario!$B$8,0),"INSUFFICIENT FUNDS")))</f>
        <v/>
      </c>
      <c r="D23" s="6" t="str">
        <f>IF(A23&gt;Scenario!$B$11,"",IF(A$2&lt;&gt;"Ready",A$2,IF(ISNUMBER(B23),(B23+C23)*(N('Option B'!$E$14)+N('Option B'!$E$15)+IF(Scenario!$B$13="Gross",N('Option B'!$E$16),0))/12+((N('Option B'!$E$12)+N('Option B'!$E$13))/12+IF(AND(A23&gt;=Scenario!$B$10,MOD(A23-Scenario!$B$10,Scenario!$B$18)=0),N('Option B'!$E$17)*N('Option B'!$E$18)+N('Option B'!$E$20),0)+IF(A23=1,N('Option B'!$E$17)*N('Option B'!$E$19)+N('Option B'!$E$21),0)+IF(A23=Scenario!$B$11,N('Option B'!$E$22),0)),"INSUFFICIENT FUNDS")))</f>
        <v/>
      </c>
      <c r="E23" s="6" t="str">
        <f>IF(A23&gt;Scenario!$B$11,"",IF(A$2&lt;&gt;"Ready",A$2,IF(ISNUMBER(B23),IF((B23+C23)*(1+Scenario!$B$12/12)-D23&lt;0,"INSUFFICIENT FUNDS",(B23+C23)*(1+Scenario!$B$12/12)-D23),"INSUFFICIENT FUNDS")))</f>
        <v/>
      </c>
      <c r="F23" s="6" t="str">
        <f>IF(A23&gt;Scenario!$B$11,"",IF(A$2&lt;&gt;"Ready",A$2,IF(ISNUMBER(E23),F22+D23,"INSUFFICIENT FUNDS")))</f>
        <v/>
      </c>
      <c r="G23" t="str">
        <f>IF(A23&gt;Scenario!$B$11,"",IF(A$2&lt;&gt;"Ready",A$2,IF(ISNUMBER(E23),"OK","INSUFFICIENT FUNDS")))</f>
        <v/>
      </c>
      <c r="H23">
        <v>19</v>
      </c>
      <c r="I23" s="6" t="str">
        <f>IF(H23&gt;Scenario!$B$11,"",IF(H$2&lt;&gt;"Ready",H$2,IF(N22="OK",L22,"INSUFFICIENT FUNDS")))</f>
        <v/>
      </c>
      <c r="J23" s="6" t="str">
        <f>IF(H23&gt;Scenario!$B$11,"",IF(H$2&lt;&gt;"Ready",H$2,IF(ISNUMBER(I23),IF(AND(H23&gt;=Scenario!$B$10,MOD(H23-Scenario!$B$10,Scenario!$B$18)=0),Scenario!$B$8,0),"INSUFFICIENT FUNDS")))</f>
        <v/>
      </c>
      <c r="K23" s="6" t="str">
        <f>IF(H23&gt;Scenario!$B$11,"",IF(H$2&lt;&gt;"Ready",H$2,IF(ISNUMBER(I23),(I23+J23)*(N('Option B'!$E$14)+N('Option B'!$E$15)+IF(Scenario!$B$13="Gross",N('Option B'!$E$16),0))/12+((0+0)/12+IF(AND(H23&gt;=Scenario!$B$10,MOD(H23-Scenario!$B$10,Scenario!$B$18)=0),N('Option B'!$E$17)*N('Option B'!$E$18)+N('Option B'!$E$20),0)+IF(H23=1,N('Option B'!$E$17)*N('Option B'!$E$19)+N('Option B'!$E$21),0)+IF(H23=Scenario!$B$11,N('Option B'!$E$22),0)),"INSUFFICIENT FUNDS")))</f>
        <v/>
      </c>
      <c r="L23" s="6" t="str">
        <f>IF(H23&gt;Scenario!$B$11,"",IF(H$2&lt;&gt;"Ready",H$2,IF(ISNUMBER(I23),IF((I23+J23)*(1+Scenario!$B$12/12)-K23&lt;0,"INSUFFICIENT FUNDS",(I23+J23)*(1+Scenario!$B$12/12)-K23),"INSUFFICIENT FUNDS")))</f>
        <v/>
      </c>
      <c r="M23" s="6" t="str">
        <f>IF(H23&gt;Scenario!$B$11,"",IF(H$2&lt;&gt;"Ready",H$2,IF(ISNUMBER(L23),M22+K23,"INSUFFICIENT FUNDS")))</f>
        <v/>
      </c>
      <c r="N23" t="str">
        <f>IF(H23&gt;Scenario!$B$11,"",IF(H$2&lt;&gt;"Ready",H$2,IF(ISNUMBER(L23),"OK","INSUFFICIENT FUNDS")))</f>
        <v/>
      </c>
      <c r="O23">
        <v>19</v>
      </c>
      <c r="P23" s="6" t="str">
        <f>IF(O23&gt;Scenario!$B$11,"",IF(O$2&lt;&gt;"Ready",O$2,IF(U22="OK",S22,"INSUFFICIENT FUNDS")))</f>
        <v/>
      </c>
      <c r="Q23" s="6" t="str">
        <f>IF(O23&gt;Scenario!$B$11,"",IF(O$2&lt;&gt;"Ready",O$2,IF(ISNUMBER(P23),IF(AND(O23&gt;=Scenario!$B$10,MOD(O23-Scenario!$B$10,Scenario!$B$18)=0),Scenario!$B$8,0),"INSUFFICIENT FUNDS")))</f>
        <v/>
      </c>
      <c r="R23" s="6" t="str">
        <f>IF(O23&gt;Scenario!$B$11,"",IF(O$2&lt;&gt;"Ready",O$2,IF(ISNUMBER(P23),(P23+Q23)*(0+N('Option B'!$E$15)+IF(Scenario!$B$13="Gross",N('Option B'!$E$16),0))/12+((N('Option B'!$E$12)+N('Option B'!$E$13))/12+IF(AND(O23&gt;=Scenario!$B$10,MOD(O23-Scenario!$B$10,Scenario!$B$18)=0),N('Option B'!$E$17)*N('Option B'!$E$18)+N('Option B'!$E$20),0)+IF(O23=1,N('Option B'!$E$17)*N('Option B'!$E$19)+N('Option B'!$E$21),0)+IF(O23=Scenario!$B$11,N('Option B'!$E$22),0)),"INSUFFICIENT FUNDS")))</f>
        <v/>
      </c>
      <c r="S23" s="6" t="str">
        <f>IF(O23&gt;Scenario!$B$11,"",IF(O$2&lt;&gt;"Ready",O$2,IF(ISNUMBER(P23),IF((P23+Q23)*(1+Scenario!$B$12/12)-R23&lt;0,"INSUFFICIENT FUNDS",(P23+Q23)*(1+Scenario!$B$12/12)-R23),"INSUFFICIENT FUNDS")))</f>
        <v/>
      </c>
      <c r="T23" s="6" t="str">
        <f>IF(O23&gt;Scenario!$B$11,"",IF(O$2&lt;&gt;"Ready",O$2,IF(ISNUMBER(S23),T22+R23,"INSUFFICIENT FUNDS")))</f>
        <v/>
      </c>
      <c r="U23" t="str">
        <f>IF(O23&gt;Scenario!$B$11,"",IF(O$2&lt;&gt;"Ready",O$2,IF(ISNUMBER(S23),"OK","INSUFFICIENT FUNDS")))</f>
        <v/>
      </c>
      <c r="V23">
        <v>19</v>
      </c>
      <c r="W23" s="6" t="str">
        <f>IF(V23&gt;Scenario!$B$11,"",IF(V$2&lt;&gt;"Ready",V$2,IF(AB22="OK",Z22,"INSUFFICIENT FUNDS")))</f>
        <v/>
      </c>
      <c r="X23" s="6" t="str">
        <f>IF(V23&gt;Scenario!$B$11,"",IF(V$2&lt;&gt;"Ready",V$2,IF(ISNUMBER(W23),IF(AND(V23&gt;=Scenario!$B$10,MOD(V23-Scenario!$B$10,Scenario!$B$18)=0),Scenario!$B$8,0),"INSUFFICIENT FUNDS")))</f>
        <v/>
      </c>
      <c r="Y23" s="6" t="str">
        <f>IF(V23&gt;Scenario!$B$11,"",IF(V$2&lt;&gt;"Ready",V$2,IF(ISNUMBER(W23),(W23+X23)*(N('Option B'!$E$14)+N('Option B'!$E$15)+IF(Scenario!$B$13="Gross",N('Option B'!$E$16),0))/12+((N('Option B'!$E$12)+N('Option B'!$E$13))/12+IF(AND(V23&gt;=Scenario!$B$10,MOD(V23-Scenario!$B$10,Scenario!$B$18)=0),0*0+0,0)+IF(V23=1,0*0+0,0)+IF(V23=Scenario!$B$11,0,0)),"INSUFFICIENT FUNDS")))</f>
        <v/>
      </c>
      <c r="Z23" s="6" t="str">
        <f>IF(V23&gt;Scenario!$B$11,"",IF(V$2&lt;&gt;"Ready",V$2,IF(ISNUMBER(W23),IF((W23+X23)*(1+Scenario!$B$12/12)-Y23&lt;0,"INSUFFICIENT FUNDS",(W23+X23)*(1+Scenario!$B$12/12)-Y23),"INSUFFICIENT FUNDS")))</f>
        <v/>
      </c>
      <c r="AA23" s="6" t="str">
        <f>IF(V23&gt;Scenario!$B$11,"",IF(V$2&lt;&gt;"Ready",V$2,IF(ISNUMBER(Z23),AA22+Y23,"INSUFFICIENT FUNDS")))</f>
        <v/>
      </c>
      <c r="AB23" t="str">
        <f>IF(V23&gt;Scenario!$B$11,"",IF(V$2&lt;&gt;"Ready",V$2,IF(ISNUMBER(Z23),"OK","INSUFFICIENT FUNDS")))</f>
        <v/>
      </c>
      <c r="AC23">
        <v>19</v>
      </c>
      <c r="AD23" s="6" t="str">
        <f>IF(AC23&gt;Scenario!$B$11,"",IF(AC$2&lt;&gt;"Ready",AC$2,IF(AI22="OK",AG22,"INSUFFICIENT FUNDS")))</f>
        <v/>
      </c>
      <c r="AE23" s="6" t="str">
        <f>IF(AC23&gt;Scenario!$B$11,"",IF(AC$2&lt;&gt;"Ready",AC$2,IF(ISNUMBER(AD23),IF(AND(AC23&gt;=Scenario!$B$10,MOD(AC23-Scenario!$B$10,Scenario!$B$18)=0),Scenario!$B$8,0),"INSUFFICIENT FUNDS")))</f>
        <v/>
      </c>
      <c r="AF23" s="6" t="str">
        <f>IF(AC23&gt;Scenario!$B$11,"",IF(AC$2&lt;&gt;"Ready",AC$2,IF(ISNUMBER(AD23),(AD23+AE23)*(N('Option B'!$E$14)+N('Option B'!$E$15)+IF(Scenario!$B$13="Gross",0,0))/12+((N('Option B'!$E$12)+N('Option B'!$E$13))/12+IF(AND(AC23&gt;=Scenario!$B$10,MOD(AC23-Scenario!$B$10,Scenario!$B$18)=0),N('Option B'!$E$17)*N('Option B'!$E$18)+N('Option B'!$E$20),0)+IF(AC23=1,N('Option B'!$E$17)*N('Option B'!$E$19)+N('Option B'!$E$21),0)+IF(AC23=Scenario!$B$11,N('Option B'!$E$22),0)),"INSUFFICIENT FUNDS")))</f>
        <v/>
      </c>
      <c r="AG23" s="6" t="str">
        <f>IF(AC23&gt;Scenario!$B$11,"",IF(AC$2&lt;&gt;"Ready",AC$2,IF(ISNUMBER(AD23),IF((AD23+AE23)*(1+Scenario!$B$12/12)-AF23&lt;0,"INSUFFICIENT FUNDS",(AD23+AE23)*(1+Scenario!$B$12/12)-AF23),"INSUFFICIENT FUNDS")))</f>
        <v/>
      </c>
      <c r="AH23" s="6" t="str">
        <f>IF(AC23&gt;Scenario!$B$11,"",IF(AC$2&lt;&gt;"Ready",AC$2,IF(ISNUMBER(AG23),AH22+AF23,"INSUFFICIENT FUNDS")))</f>
        <v/>
      </c>
      <c r="AI23" t="str">
        <f>IF(AC23&gt;Scenario!$B$11,"",IF(AC$2&lt;&gt;"Ready",AC$2,IF(ISNUMBER(AG23),"OK","INSUFFICIENT FUNDS")))</f>
        <v/>
      </c>
      <c r="AJ23">
        <v>19</v>
      </c>
      <c r="AK23" s="6" t="str">
        <f>IF(AJ23&gt;Scenario!$B$11,"",IF(AJ$2&lt;&gt;"Ready",AJ$2,IF(AP22="OK",AN22,"INSUFFICIENT FUNDS")))</f>
        <v/>
      </c>
      <c r="AL23" s="6" t="str">
        <f>IF(AJ23&gt;Scenario!$B$11,"",IF(AJ$2&lt;&gt;"Ready",AJ$2,IF(ISNUMBER(AK23),IF(AND(AJ23&gt;=Scenario!$B$10,MOD(AJ23-Scenario!$B$10,Scenario!$B$18)=0),Scenario!$B$8,0),"INSUFFICIENT FUNDS")))</f>
        <v/>
      </c>
      <c r="AM23" s="6" t="str">
        <f>IF(AJ23&gt;Scenario!$B$11,"",IF(AJ$2&lt;&gt;"Ready",AJ$2,IF(ISNUMBER(AK23),(AK23+AL23)*(0+0+IF(Scenario!$B$13="Gross",0,0))/12+((0+0)/12+IF(AND(AJ23&gt;=Scenario!$B$10,MOD(AJ23-Scenario!$B$10,Scenario!$B$18)=0),0*0+0,0)+IF(AJ23=1,0*0+0,0)+IF(AJ23=Scenario!$B$11,0,0)),"INSUFFICIENT FUNDS")))</f>
        <v/>
      </c>
      <c r="AN23" s="6" t="str">
        <f>IF(AJ23&gt;Scenario!$B$11,"",IF(AJ$2&lt;&gt;"Ready",AJ$2,IF(ISNUMBER(AK23),IF((AK23+AL23)*(1+Scenario!$B$12/12)-AM23&lt;0,"INSUFFICIENT FUNDS",(AK23+AL23)*(1+Scenario!$B$12/12)-AM23),"INSUFFICIENT FUNDS")))</f>
        <v/>
      </c>
      <c r="AO23" s="6" t="str">
        <f>IF(AJ23&gt;Scenario!$B$11,"",IF(AJ$2&lt;&gt;"Ready",AJ$2,IF(ISNUMBER(AN23),AO22+AM23,"INSUFFICIENT FUNDS")))</f>
        <v/>
      </c>
      <c r="AP23" t="str">
        <f>IF(AJ23&gt;Scenario!$B$11,"",IF(AJ$2&lt;&gt;"Ready",AJ$2,IF(ISNUMBER(AN23),"OK","INSUFFICIENT FUNDS")))</f>
        <v/>
      </c>
    </row>
    <row r="24" spans="1:42" ht="32.1" customHeight="1" x14ac:dyDescent="0.2">
      <c r="A24">
        <v>20</v>
      </c>
      <c r="B24" s="6" t="str">
        <f>IF(A24&gt;Scenario!$B$11,"",IF(A$2&lt;&gt;"Ready",A$2,IF(G23="OK",E23,"INSUFFICIENT FUNDS")))</f>
        <v/>
      </c>
      <c r="C24" s="6" t="str">
        <f>IF(A24&gt;Scenario!$B$11,"",IF(A$2&lt;&gt;"Ready",A$2,IF(ISNUMBER(B24),IF(AND(A24&gt;=Scenario!$B$10,MOD(A24-Scenario!$B$10,Scenario!$B$18)=0),Scenario!$B$8,0),"INSUFFICIENT FUNDS")))</f>
        <v/>
      </c>
      <c r="D24" s="6" t="str">
        <f>IF(A24&gt;Scenario!$B$11,"",IF(A$2&lt;&gt;"Ready",A$2,IF(ISNUMBER(B24),(B24+C24)*(N('Option B'!$E$14)+N('Option B'!$E$15)+IF(Scenario!$B$13="Gross",N('Option B'!$E$16),0))/12+((N('Option B'!$E$12)+N('Option B'!$E$13))/12+IF(AND(A24&gt;=Scenario!$B$10,MOD(A24-Scenario!$B$10,Scenario!$B$18)=0),N('Option B'!$E$17)*N('Option B'!$E$18)+N('Option B'!$E$20),0)+IF(A24=1,N('Option B'!$E$17)*N('Option B'!$E$19)+N('Option B'!$E$21),0)+IF(A24=Scenario!$B$11,N('Option B'!$E$22),0)),"INSUFFICIENT FUNDS")))</f>
        <v/>
      </c>
      <c r="E24" s="6" t="str">
        <f>IF(A24&gt;Scenario!$B$11,"",IF(A$2&lt;&gt;"Ready",A$2,IF(ISNUMBER(B24),IF((B24+C24)*(1+Scenario!$B$12/12)-D24&lt;0,"INSUFFICIENT FUNDS",(B24+C24)*(1+Scenario!$B$12/12)-D24),"INSUFFICIENT FUNDS")))</f>
        <v/>
      </c>
      <c r="F24" s="6" t="str">
        <f>IF(A24&gt;Scenario!$B$11,"",IF(A$2&lt;&gt;"Ready",A$2,IF(ISNUMBER(E24),F23+D24,"INSUFFICIENT FUNDS")))</f>
        <v/>
      </c>
      <c r="G24" t="str">
        <f>IF(A24&gt;Scenario!$B$11,"",IF(A$2&lt;&gt;"Ready",A$2,IF(ISNUMBER(E24),"OK","INSUFFICIENT FUNDS")))</f>
        <v/>
      </c>
      <c r="H24">
        <v>20</v>
      </c>
      <c r="I24" s="6" t="str">
        <f>IF(H24&gt;Scenario!$B$11,"",IF(H$2&lt;&gt;"Ready",H$2,IF(N23="OK",L23,"INSUFFICIENT FUNDS")))</f>
        <v/>
      </c>
      <c r="J24" s="6" t="str">
        <f>IF(H24&gt;Scenario!$B$11,"",IF(H$2&lt;&gt;"Ready",H$2,IF(ISNUMBER(I24),IF(AND(H24&gt;=Scenario!$B$10,MOD(H24-Scenario!$B$10,Scenario!$B$18)=0),Scenario!$B$8,0),"INSUFFICIENT FUNDS")))</f>
        <v/>
      </c>
      <c r="K24" s="6" t="str">
        <f>IF(H24&gt;Scenario!$B$11,"",IF(H$2&lt;&gt;"Ready",H$2,IF(ISNUMBER(I24),(I24+J24)*(N('Option B'!$E$14)+N('Option B'!$E$15)+IF(Scenario!$B$13="Gross",N('Option B'!$E$16),0))/12+((0+0)/12+IF(AND(H24&gt;=Scenario!$B$10,MOD(H24-Scenario!$B$10,Scenario!$B$18)=0),N('Option B'!$E$17)*N('Option B'!$E$18)+N('Option B'!$E$20),0)+IF(H24=1,N('Option B'!$E$17)*N('Option B'!$E$19)+N('Option B'!$E$21),0)+IF(H24=Scenario!$B$11,N('Option B'!$E$22),0)),"INSUFFICIENT FUNDS")))</f>
        <v/>
      </c>
      <c r="L24" s="6" t="str">
        <f>IF(H24&gt;Scenario!$B$11,"",IF(H$2&lt;&gt;"Ready",H$2,IF(ISNUMBER(I24),IF((I24+J24)*(1+Scenario!$B$12/12)-K24&lt;0,"INSUFFICIENT FUNDS",(I24+J24)*(1+Scenario!$B$12/12)-K24),"INSUFFICIENT FUNDS")))</f>
        <v/>
      </c>
      <c r="M24" s="6" t="str">
        <f>IF(H24&gt;Scenario!$B$11,"",IF(H$2&lt;&gt;"Ready",H$2,IF(ISNUMBER(L24),M23+K24,"INSUFFICIENT FUNDS")))</f>
        <v/>
      </c>
      <c r="N24" t="str">
        <f>IF(H24&gt;Scenario!$B$11,"",IF(H$2&lt;&gt;"Ready",H$2,IF(ISNUMBER(L24),"OK","INSUFFICIENT FUNDS")))</f>
        <v/>
      </c>
      <c r="O24">
        <v>20</v>
      </c>
      <c r="P24" s="6" t="str">
        <f>IF(O24&gt;Scenario!$B$11,"",IF(O$2&lt;&gt;"Ready",O$2,IF(U23="OK",S23,"INSUFFICIENT FUNDS")))</f>
        <v/>
      </c>
      <c r="Q24" s="6" t="str">
        <f>IF(O24&gt;Scenario!$B$11,"",IF(O$2&lt;&gt;"Ready",O$2,IF(ISNUMBER(P24),IF(AND(O24&gt;=Scenario!$B$10,MOD(O24-Scenario!$B$10,Scenario!$B$18)=0),Scenario!$B$8,0),"INSUFFICIENT FUNDS")))</f>
        <v/>
      </c>
      <c r="R24" s="6" t="str">
        <f>IF(O24&gt;Scenario!$B$11,"",IF(O$2&lt;&gt;"Ready",O$2,IF(ISNUMBER(P24),(P24+Q24)*(0+N('Option B'!$E$15)+IF(Scenario!$B$13="Gross",N('Option B'!$E$16),0))/12+((N('Option B'!$E$12)+N('Option B'!$E$13))/12+IF(AND(O24&gt;=Scenario!$B$10,MOD(O24-Scenario!$B$10,Scenario!$B$18)=0),N('Option B'!$E$17)*N('Option B'!$E$18)+N('Option B'!$E$20),0)+IF(O24=1,N('Option B'!$E$17)*N('Option B'!$E$19)+N('Option B'!$E$21),0)+IF(O24=Scenario!$B$11,N('Option B'!$E$22),0)),"INSUFFICIENT FUNDS")))</f>
        <v/>
      </c>
      <c r="S24" s="6" t="str">
        <f>IF(O24&gt;Scenario!$B$11,"",IF(O$2&lt;&gt;"Ready",O$2,IF(ISNUMBER(P24),IF((P24+Q24)*(1+Scenario!$B$12/12)-R24&lt;0,"INSUFFICIENT FUNDS",(P24+Q24)*(1+Scenario!$B$12/12)-R24),"INSUFFICIENT FUNDS")))</f>
        <v/>
      </c>
      <c r="T24" s="6" t="str">
        <f>IF(O24&gt;Scenario!$B$11,"",IF(O$2&lt;&gt;"Ready",O$2,IF(ISNUMBER(S24),T23+R24,"INSUFFICIENT FUNDS")))</f>
        <v/>
      </c>
      <c r="U24" t="str">
        <f>IF(O24&gt;Scenario!$B$11,"",IF(O$2&lt;&gt;"Ready",O$2,IF(ISNUMBER(S24),"OK","INSUFFICIENT FUNDS")))</f>
        <v/>
      </c>
      <c r="V24">
        <v>20</v>
      </c>
      <c r="W24" s="6" t="str">
        <f>IF(V24&gt;Scenario!$B$11,"",IF(V$2&lt;&gt;"Ready",V$2,IF(AB23="OK",Z23,"INSUFFICIENT FUNDS")))</f>
        <v/>
      </c>
      <c r="X24" s="6" t="str">
        <f>IF(V24&gt;Scenario!$B$11,"",IF(V$2&lt;&gt;"Ready",V$2,IF(ISNUMBER(W24),IF(AND(V24&gt;=Scenario!$B$10,MOD(V24-Scenario!$B$10,Scenario!$B$18)=0),Scenario!$B$8,0),"INSUFFICIENT FUNDS")))</f>
        <v/>
      </c>
      <c r="Y24" s="6" t="str">
        <f>IF(V24&gt;Scenario!$B$11,"",IF(V$2&lt;&gt;"Ready",V$2,IF(ISNUMBER(W24),(W24+X24)*(N('Option B'!$E$14)+N('Option B'!$E$15)+IF(Scenario!$B$13="Gross",N('Option B'!$E$16),0))/12+((N('Option B'!$E$12)+N('Option B'!$E$13))/12+IF(AND(V24&gt;=Scenario!$B$10,MOD(V24-Scenario!$B$10,Scenario!$B$18)=0),0*0+0,0)+IF(V24=1,0*0+0,0)+IF(V24=Scenario!$B$11,0,0)),"INSUFFICIENT FUNDS")))</f>
        <v/>
      </c>
      <c r="Z24" s="6" t="str">
        <f>IF(V24&gt;Scenario!$B$11,"",IF(V$2&lt;&gt;"Ready",V$2,IF(ISNUMBER(W24),IF((W24+X24)*(1+Scenario!$B$12/12)-Y24&lt;0,"INSUFFICIENT FUNDS",(W24+X24)*(1+Scenario!$B$12/12)-Y24),"INSUFFICIENT FUNDS")))</f>
        <v/>
      </c>
      <c r="AA24" s="6" t="str">
        <f>IF(V24&gt;Scenario!$B$11,"",IF(V$2&lt;&gt;"Ready",V$2,IF(ISNUMBER(Z24),AA23+Y24,"INSUFFICIENT FUNDS")))</f>
        <v/>
      </c>
      <c r="AB24" t="str">
        <f>IF(V24&gt;Scenario!$B$11,"",IF(V$2&lt;&gt;"Ready",V$2,IF(ISNUMBER(Z24),"OK","INSUFFICIENT FUNDS")))</f>
        <v/>
      </c>
      <c r="AC24">
        <v>20</v>
      </c>
      <c r="AD24" s="6" t="str">
        <f>IF(AC24&gt;Scenario!$B$11,"",IF(AC$2&lt;&gt;"Ready",AC$2,IF(AI23="OK",AG23,"INSUFFICIENT FUNDS")))</f>
        <v/>
      </c>
      <c r="AE24" s="6" t="str">
        <f>IF(AC24&gt;Scenario!$B$11,"",IF(AC$2&lt;&gt;"Ready",AC$2,IF(ISNUMBER(AD24),IF(AND(AC24&gt;=Scenario!$B$10,MOD(AC24-Scenario!$B$10,Scenario!$B$18)=0),Scenario!$B$8,0),"INSUFFICIENT FUNDS")))</f>
        <v/>
      </c>
      <c r="AF24" s="6" t="str">
        <f>IF(AC24&gt;Scenario!$B$11,"",IF(AC$2&lt;&gt;"Ready",AC$2,IF(ISNUMBER(AD24),(AD24+AE24)*(N('Option B'!$E$14)+N('Option B'!$E$15)+IF(Scenario!$B$13="Gross",0,0))/12+((N('Option B'!$E$12)+N('Option B'!$E$13))/12+IF(AND(AC24&gt;=Scenario!$B$10,MOD(AC24-Scenario!$B$10,Scenario!$B$18)=0),N('Option B'!$E$17)*N('Option B'!$E$18)+N('Option B'!$E$20),0)+IF(AC24=1,N('Option B'!$E$17)*N('Option B'!$E$19)+N('Option B'!$E$21),0)+IF(AC24=Scenario!$B$11,N('Option B'!$E$22),0)),"INSUFFICIENT FUNDS")))</f>
        <v/>
      </c>
      <c r="AG24" s="6" t="str">
        <f>IF(AC24&gt;Scenario!$B$11,"",IF(AC$2&lt;&gt;"Ready",AC$2,IF(ISNUMBER(AD24),IF((AD24+AE24)*(1+Scenario!$B$12/12)-AF24&lt;0,"INSUFFICIENT FUNDS",(AD24+AE24)*(1+Scenario!$B$12/12)-AF24),"INSUFFICIENT FUNDS")))</f>
        <v/>
      </c>
      <c r="AH24" s="6" t="str">
        <f>IF(AC24&gt;Scenario!$B$11,"",IF(AC$2&lt;&gt;"Ready",AC$2,IF(ISNUMBER(AG24),AH23+AF24,"INSUFFICIENT FUNDS")))</f>
        <v/>
      </c>
      <c r="AI24" t="str">
        <f>IF(AC24&gt;Scenario!$B$11,"",IF(AC$2&lt;&gt;"Ready",AC$2,IF(ISNUMBER(AG24),"OK","INSUFFICIENT FUNDS")))</f>
        <v/>
      </c>
      <c r="AJ24">
        <v>20</v>
      </c>
      <c r="AK24" s="6" t="str">
        <f>IF(AJ24&gt;Scenario!$B$11,"",IF(AJ$2&lt;&gt;"Ready",AJ$2,IF(AP23="OK",AN23,"INSUFFICIENT FUNDS")))</f>
        <v/>
      </c>
      <c r="AL24" s="6" t="str">
        <f>IF(AJ24&gt;Scenario!$B$11,"",IF(AJ$2&lt;&gt;"Ready",AJ$2,IF(ISNUMBER(AK24),IF(AND(AJ24&gt;=Scenario!$B$10,MOD(AJ24-Scenario!$B$10,Scenario!$B$18)=0),Scenario!$B$8,0),"INSUFFICIENT FUNDS")))</f>
        <v/>
      </c>
      <c r="AM24" s="6" t="str">
        <f>IF(AJ24&gt;Scenario!$B$11,"",IF(AJ$2&lt;&gt;"Ready",AJ$2,IF(ISNUMBER(AK24),(AK24+AL24)*(0+0+IF(Scenario!$B$13="Gross",0,0))/12+((0+0)/12+IF(AND(AJ24&gt;=Scenario!$B$10,MOD(AJ24-Scenario!$B$10,Scenario!$B$18)=0),0*0+0,0)+IF(AJ24=1,0*0+0,0)+IF(AJ24=Scenario!$B$11,0,0)),"INSUFFICIENT FUNDS")))</f>
        <v/>
      </c>
      <c r="AN24" s="6" t="str">
        <f>IF(AJ24&gt;Scenario!$B$11,"",IF(AJ$2&lt;&gt;"Ready",AJ$2,IF(ISNUMBER(AK24),IF((AK24+AL24)*(1+Scenario!$B$12/12)-AM24&lt;0,"INSUFFICIENT FUNDS",(AK24+AL24)*(1+Scenario!$B$12/12)-AM24),"INSUFFICIENT FUNDS")))</f>
        <v/>
      </c>
      <c r="AO24" s="6" t="str">
        <f>IF(AJ24&gt;Scenario!$B$11,"",IF(AJ$2&lt;&gt;"Ready",AJ$2,IF(ISNUMBER(AN24),AO23+AM24,"INSUFFICIENT FUNDS")))</f>
        <v/>
      </c>
      <c r="AP24" t="str">
        <f>IF(AJ24&gt;Scenario!$B$11,"",IF(AJ$2&lt;&gt;"Ready",AJ$2,IF(ISNUMBER(AN24),"OK","INSUFFICIENT FUNDS")))</f>
        <v/>
      </c>
    </row>
    <row r="25" spans="1:42" ht="32.1" customHeight="1" x14ac:dyDescent="0.2">
      <c r="A25">
        <v>21</v>
      </c>
      <c r="B25" s="6" t="str">
        <f>IF(A25&gt;Scenario!$B$11,"",IF(A$2&lt;&gt;"Ready",A$2,IF(G24="OK",E24,"INSUFFICIENT FUNDS")))</f>
        <v/>
      </c>
      <c r="C25" s="6" t="str">
        <f>IF(A25&gt;Scenario!$B$11,"",IF(A$2&lt;&gt;"Ready",A$2,IF(ISNUMBER(B25),IF(AND(A25&gt;=Scenario!$B$10,MOD(A25-Scenario!$B$10,Scenario!$B$18)=0),Scenario!$B$8,0),"INSUFFICIENT FUNDS")))</f>
        <v/>
      </c>
      <c r="D25" s="6" t="str">
        <f>IF(A25&gt;Scenario!$B$11,"",IF(A$2&lt;&gt;"Ready",A$2,IF(ISNUMBER(B25),(B25+C25)*(N('Option B'!$E$14)+N('Option B'!$E$15)+IF(Scenario!$B$13="Gross",N('Option B'!$E$16),0))/12+((N('Option B'!$E$12)+N('Option B'!$E$13))/12+IF(AND(A25&gt;=Scenario!$B$10,MOD(A25-Scenario!$B$10,Scenario!$B$18)=0),N('Option B'!$E$17)*N('Option B'!$E$18)+N('Option B'!$E$20),0)+IF(A25=1,N('Option B'!$E$17)*N('Option B'!$E$19)+N('Option B'!$E$21),0)+IF(A25=Scenario!$B$11,N('Option B'!$E$22),0)),"INSUFFICIENT FUNDS")))</f>
        <v/>
      </c>
      <c r="E25" s="6" t="str">
        <f>IF(A25&gt;Scenario!$B$11,"",IF(A$2&lt;&gt;"Ready",A$2,IF(ISNUMBER(B25),IF((B25+C25)*(1+Scenario!$B$12/12)-D25&lt;0,"INSUFFICIENT FUNDS",(B25+C25)*(1+Scenario!$B$12/12)-D25),"INSUFFICIENT FUNDS")))</f>
        <v/>
      </c>
      <c r="F25" s="6" t="str">
        <f>IF(A25&gt;Scenario!$B$11,"",IF(A$2&lt;&gt;"Ready",A$2,IF(ISNUMBER(E25),F24+D25,"INSUFFICIENT FUNDS")))</f>
        <v/>
      </c>
      <c r="G25" t="str">
        <f>IF(A25&gt;Scenario!$B$11,"",IF(A$2&lt;&gt;"Ready",A$2,IF(ISNUMBER(E25),"OK","INSUFFICIENT FUNDS")))</f>
        <v/>
      </c>
      <c r="H25">
        <v>21</v>
      </c>
      <c r="I25" s="6" t="str">
        <f>IF(H25&gt;Scenario!$B$11,"",IF(H$2&lt;&gt;"Ready",H$2,IF(N24="OK",L24,"INSUFFICIENT FUNDS")))</f>
        <v/>
      </c>
      <c r="J25" s="6" t="str">
        <f>IF(H25&gt;Scenario!$B$11,"",IF(H$2&lt;&gt;"Ready",H$2,IF(ISNUMBER(I25),IF(AND(H25&gt;=Scenario!$B$10,MOD(H25-Scenario!$B$10,Scenario!$B$18)=0),Scenario!$B$8,0),"INSUFFICIENT FUNDS")))</f>
        <v/>
      </c>
      <c r="K25" s="6" t="str">
        <f>IF(H25&gt;Scenario!$B$11,"",IF(H$2&lt;&gt;"Ready",H$2,IF(ISNUMBER(I25),(I25+J25)*(N('Option B'!$E$14)+N('Option B'!$E$15)+IF(Scenario!$B$13="Gross",N('Option B'!$E$16),0))/12+((0+0)/12+IF(AND(H25&gt;=Scenario!$B$10,MOD(H25-Scenario!$B$10,Scenario!$B$18)=0),N('Option B'!$E$17)*N('Option B'!$E$18)+N('Option B'!$E$20),0)+IF(H25=1,N('Option B'!$E$17)*N('Option B'!$E$19)+N('Option B'!$E$21),0)+IF(H25=Scenario!$B$11,N('Option B'!$E$22),0)),"INSUFFICIENT FUNDS")))</f>
        <v/>
      </c>
      <c r="L25" s="6" t="str">
        <f>IF(H25&gt;Scenario!$B$11,"",IF(H$2&lt;&gt;"Ready",H$2,IF(ISNUMBER(I25),IF((I25+J25)*(1+Scenario!$B$12/12)-K25&lt;0,"INSUFFICIENT FUNDS",(I25+J25)*(1+Scenario!$B$12/12)-K25),"INSUFFICIENT FUNDS")))</f>
        <v/>
      </c>
      <c r="M25" s="6" t="str">
        <f>IF(H25&gt;Scenario!$B$11,"",IF(H$2&lt;&gt;"Ready",H$2,IF(ISNUMBER(L25),M24+K25,"INSUFFICIENT FUNDS")))</f>
        <v/>
      </c>
      <c r="N25" t="str">
        <f>IF(H25&gt;Scenario!$B$11,"",IF(H$2&lt;&gt;"Ready",H$2,IF(ISNUMBER(L25),"OK","INSUFFICIENT FUNDS")))</f>
        <v/>
      </c>
      <c r="O25">
        <v>21</v>
      </c>
      <c r="P25" s="6" t="str">
        <f>IF(O25&gt;Scenario!$B$11,"",IF(O$2&lt;&gt;"Ready",O$2,IF(U24="OK",S24,"INSUFFICIENT FUNDS")))</f>
        <v/>
      </c>
      <c r="Q25" s="6" t="str">
        <f>IF(O25&gt;Scenario!$B$11,"",IF(O$2&lt;&gt;"Ready",O$2,IF(ISNUMBER(P25),IF(AND(O25&gt;=Scenario!$B$10,MOD(O25-Scenario!$B$10,Scenario!$B$18)=0),Scenario!$B$8,0),"INSUFFICIENT FUNDS")))</f>
        <v/>
      </c>
      <c r="R25" s="6" t="str">
        <f>IF(O25&gt;Scenario!$B$11,"",IF(O$2&lt;&gt;"Ready",O$2,IF(ISNUMBER(P25),(P25+Q25)*(0+N('Option B'!$E$15)+IF(Scenario!$B$13="Gross",N('Option B'!$E$16),0))/12+((N('Option B'!$E$12)+N('Option B'!$E$13))/12+IF(AND(O25&gt;=Scenario!$B$10,MOD(O25-Scenario!$B$10,Scenario!$B$18)=0),N('Option B'!$E$17)*N('Option B'!$E$18)+N('Option B'!$E$20),0)+IF(O25=1,N('Option B'!$E$17)*N('Option B'!$E$19)+N('Option B'!$E$21),0)+IF(O25=Scenario!$B$11,N('Option B'!$E$22),0)),"INSUFFICIENT FUNDS")))</f>
        <v/>
      </c>
      <c r="S25" s="6" t="str">
        <f>IF(O25&gt;Scenario!$B$11,"",IF(O$2&lt;&gt;"Ready",O$2,IF(ISNUMBER(P25),IF((P25+Q25)*(1+Scenario!$B$12/12)-R25&lt;0,"INSUFFICIENT FUNDS",(P25+Q25)*(1+Scenario!$B$12/12)-R25),"INSUFFICIENT FUNDS")))</f>
        <v/>
      </c>
      <c r="T25" s="6" t="str">
        <f>IF(O25&gt;Scenario!$B$11,"",IF(O$2&lt;&gt;"Ready",O$2,IF(ISNUMBER(S25),T24+R25,"INSUFFICIENT FUNDS")))</f>
        <v/>
      </c>
      <c r="U25" t="str">
        <f>IF(O25&gt;Scenario!$B$11,"",IF(O$2&lt;&gt;"Ready",O$2,IF(ISNUMBER(S25),"OK","INSUFFICIENT FUNDS")))</f>
        <v/>
      </c>
      <c r="V25">
        <v>21</v>
      </c>
      <c r="W25" s="6" t="str">
        <f>IF(V25&gt;Scenario!$B$11,"",IF(V$2&lt;&gt;"Ready",V$2,IF(AB24="OK",Z24,"INSUFFICIENT FUNDS")))</f>
        <v/>
      </c>
      <c r="X25" s="6" t="str">
        <f>IF(V25&gt;Scenario!$B$11,"",IF(V$2&lt;&gt;"Ready",V$2,IF(ISNUMBER(W25),IF(AND(V25&gt;=Scenario!$B$10,MOD(V25-Scenario!$B$10,Scenario!$B$18)=0),Scenario!$B$8,0),"INSUFFICIENT FUNDS")))</f>
        <v/>
      </c>
      <c r="Y25" s="6" t="str">
        <f>IF(V25&gt;Scenario!$B$11,"",IF(V$2&lt;&gt;"Ready",V$2,IF(ISNUMBER(W25),(W25+X25)*(N('Option B'!$E$14)+N('Option B'!$E$15)+IF(Scenario!$B$13="Gross",N('Option B'!$E$16),0))/12+((N('Option B'!$E$12)+N('Option B'!$E$13))/12+IF(AND(V25&gt;=Scenario!$B$10,MOD(V25-Scenario!$B$10,Scenario!$B$18)=0),0*0+0,0)+IF(V25=1,0*0+0,0)+IF(V25=Scenario!$B$11,0,0)),"INSUFFICIENT FUNDS")))</f>
        <v/>
      </c>
      <c r="Z25" s="6" t="str">
        <f>IF(V25&gt;Scenario!$B$11,"",IF(V$2&lt;&gt;"Ready",V$2,IF(ISNUMBER(W25),IF((W25+X25)*(1+Scenario!$B$12/12)-Y25&lt;0,"INSUFFICIENT FUNDS",(W25+X25)*(1+Scenario!$B$12/12)-Y25),"INSUFFICIENT FUNDS")))</f>
        <v/>
      </c>
      <c r="AA25" s="6" t="str">
        <f>IF(V25&gt;Scenario!$B$11,"",IF(V$2&lt;&gt;"Ready",V$2,IF(ISNUMBER(Z25),AA24+Y25,"INSUFFICIENT FUNDS")))</f>
        <v/>
      </c>
      <c r="AB25" t="str">
        <f>IF(V25&gt;Scenario!$B$11,"",IF(V$2&lt;&gt;"Ready",V$2,IF(ISNUMBER(Z25),"OK","INSUFFICIENT FUNDS")))</f>
        <v/>
      </c>
      <c r="AC25">
        <v>21</v>
      </c>
      <c r="AD25" s="6" t="str">
        <f>IF(AC25&gt;Scenario!$B$11,"",IF(AC$2&lt;&gt;"Ready",AC$2,IF(AI24="OK",AG24,"INSUFFICIENT FUNDS")))</f>
        <v/>
      </c>
      <c r="AE25" s="6" t="str">
        <f>IF(AC25&gt;Scenario!$B$11,"",IF(AC$2&lt;&gt;"Ready",AC$2,IF(ISNUMBER(AD25),IF(AND(AC25&gt;=Scenario!$B$10,MOD(AC25-Scenario!$B$10,Scenario!$B$18)=0),Scenario!$B$8,0),"INSUFFICIENT FUNDS")))</f>
        <v/>
      </c>
      <c r="AF25" s="6" t="str">
        <f>IF(AC25&gt;Scenario!$B$11,"",IF(AC$2&lt;&gt;"Ready",AC$2,IF(ISNUMBER(AD25),(AD25+AE25)*(N('Option B'!$E$14)+N('Option B'!$E$15)+IF(Scenario!$B$13="Gross",0,0))/12+((N('Option B'!$E$12)+N('Option B'!$E$13))/12+IF(AND(AC25&gt;=Scenario!$B$10,MOD(AC25-Scenario!$B$10,Scenario!$B$18)=0),N('Option B'!$E$17)*N('Option B'!$E$18)+N('Option B'!$E$20),0)+IF(AC25=1,N('Option B'!$E$17)*N('Option B'!$E$19)+N('Option B'!$E$21),0)+IF(AC25=Scenario!$B$11,N('Option B'!$E$22),0)),"INSUFFICIENT FUNDS")))</f>
        <v/>
      </c>
      <c r="AG25" s="6" t="str">
        <f>IF(AC25&gt;Scenario!$B$11,"",IF(AC$2&lt;&gt;"Ready",AC$2,IF(ISNUMBER(AD25),IF((AD25+AE25)*(1+Scenario!$B$12/12)-AF25&lt;0,"INSUFFICIENT FUNDS",(AD25+AE25)*(1+Scenario!$B$12/12)-AF25),"INSUFFICIENT FUNDS")))</f>
        <v/>
      </c>
      <c r="AH25" s="6" t="str">
        <f>IF(AC25&gt;Scenario!$B$11,"",IF(AC$2&lt;&gt;"Ready",AC$2,IF(ISNUMBER(AG25),AH24+AF25,"INSUFFICIENT FUNDS")))</f>
        <v/>
      </c>
      <c r="AI25" t="str">
        <f>IF(AC25&gt;Scenario!$B$11,"",IF(AC$2&lt;&gt;"Ready",AC$2,IF(ISNUMBER(AG25),"OK","INSUFFICIENT FUNDS")))</f>
        <v/>
      </c>
      <c r="AJ25">
        <v>21</v>
      </c>
      <c r="AK25" s="6" t="str">
        <f>IF(AJ25&gt;Scenario!$B$11,"",IF(AJ$2&lt;&gt;"Ready",AJ$2,IF(AP24="OK",AN24,"INSUFFICIENT FUNDS")))</f>
        <v/>
      </c>
      <c r="AL25" s="6" t="str">
        <f>IF(AJ25&gt;Scenario!$B$11,"",IF(AJ$2&lt;&gt;"Ready",AJ$2,IF(ISNUMBER(AK25),IF(AND(AJ25&gt;=Scenario!$B$10,MOD(AJ25-Scenario!$B$10,Scenario!$B$18)=0),Scenario!$B$8,0),"INSUFFICIENT FUNDS")))</f>
        <v/>
      </c>
      <c r="AM25" s="6" t="str">
        <f>IF(AJ25&gt;Scenario!$B$11,"",IF(AJ$2&lt;&gt;"Ready",AJ$2,IF(ISNUMBER(AK25),(AK25+AL25)*(0+0+IF(Scenario!$B$13="Gross",0,0))/12+((0+0)/12+IF(AND(AJ25&gt;=Scenario!$B$10,MOD(AJ25-Scenario!$B$10,Scenario!$B$18)=0),0*0+0,0)+IF(AJ25=1,0*0+0,0)+IF(AJ25=Scenario!$B$11,0,0)),"INSUFFICIENT FUNDS")))</f>
        <v/>
      </c>
      <c r="AN25" s="6" t="str">
        <f>IF(AJ25&gt;Scenario!$B$11,"",IF(AJ$2&lt;&gt;"Ready",AJ$2,IF(ISNUMBER(AK25),IF((AK25+AL25)*(1+Scenario!$B$12/12)-AM25&lt;0,"INSUFFICIENT FUNDS",(AK25+AL25)*(1+Scenario!$B$12/12)-AM25),"INSUFFICIENT FUNDS")))</f>
        <v/>
      </c>
      <c r="AO25" s="6" t="str">
        <f>IF(AJ25&gt;Scenario!$B$11,"",IF(AJ$2&lt;&gt;"Ready",AJ$2,IF(ISNUMBER(AN25),AO24+AM25,"INSUFFICIENT FUNDS")))</f>
        <v/>
      </c>
      <c r="AP25" t="str">
        <f>IF(AJ25&gt;Scenario!$B$11,"",IF(AJ$2&lt;&gt;"Ready",AJ$2,IF(ISNUMBER(AN25),"OK","INSUFFICIENT FUNDS")))</f>
        <v/>
      </c>
    </row>
    <row r="26" spans="1:42" ht="32.1" customHeight="1" x14ac:dyDescent="0.2">
      <c r="A26">
        <v>22</v>
      </c>
      <c r="B26" s="6" t="str">
        <f>IF(A26&gt;Scenario!$B$11,"",IF(A$2&lt;&gt;"Ready",A$2,IF(G25="OK",E25,"INSUFFICIENT FUNDS")))</f>
        <v/>
      </c>
      <c r="C26" s="6" t="str">
        <f>IF(A26&gt;Scenario!$B$11,"",IF(A$2&lt;&gt;"Ready",A$2,IF(ISNUMBER(B26),IF(AND(A26&gt;=Scenario!$B$10,MOD(A26-Scenario!$B$10,Scenario!$B$18)=0),Scenario!$B$8,0),"INSUFFICIENT FUNDS")))</f>
        <v/>
      </c>
      <c r="D26" s="6" t="str">
        <f>IF(A26&gt;Scenario!$B$11,"",IF(A$2&lt;&gt;"Ready",A$2,IF(ISNUMBER(B26),(B26+C26)*(N('Option B'!$E$14)+N('Option B'!$E$15)+IF(Scenario!$B$13="Gross",N('Option B'!$E$16),0))/12+((N('Option B'!$E$12)+N('Option B'!$E$13))/12+IF(AND(A26&gt;=Scenario!$B$10,MOD(A26-Scenario!$B$10,Scenario!$B$18)=0),N('Option B'!$E$17)*N('Option B'!$E$18)+N('Option B'!$E$20),0)+IF(A26=1,N('Option B'!$E$17)*N('Option B'!$E$19)+N('Option B'!$E$21),0)+IF(A26=Scenario!$B$11,N('Option B'!$E$22),0)),"INSUFFICIENT FUNDS")))</f>
        <v/>
      </c>
      <c r="E26" s="6" t="str">
        <f>IF(A26&gt;Scenario!$B$11,"",IF(A$2&lt;&gt;"Ready",A$2,IF(ISNUMBER(B26),IF((B26+C26)*(1+Scenario!$B$12/12)-D26&lt;0,"INSUFFICIENT FUNDS",(B26+C26)*(1+Scenario!$B$12/12)-D26),"INSUFFICIENT FUNDS")))</f>
        <v/>
      </c>
      <c r="F26" s="6" t="str">
        <f>IF(A26&gt;Scenario!$B$11,"",IF(A$2&lt;&gt;"Ready",A$2,IF(ISNUMBER(E26),F25+D26,"INSUFFICIENT FUNDS")))</f>
        <v/>
      </c>
      <c r="G26" t="str">
        <f>IF(A26&gt;Scenario!$B$11,"",IF(A$2&lt;&gt;"Ready",A$2,IF(ISNUMBER(E26),"OK","INSUFFICIENT FUNDS")))</f>
        <v/>
      </c>
      <c r="H26">
        <v>22</v>
      </c>
      <c r="I26" s="6" t="str">
        <f>IF(H26&gt;Scenario!$B$11,"",IF(H$2&lt;&gt;"Ready",H$2,IF(N25="OK",L25,"INSUFFICIENT FUNDS")))</f>
        <v/>
      </c>
      <c r="J26" s="6" t="str">
        <f>IF(H26&gt;Scenario!$B$11,"",IF(H$2&lt;&gt;"Ready",H$2,IF(ISNUMBER(I26),IF(AND(H26&gt;=Scenario!$B$10,MOD(H26-Scenario!$B$10,Scenario!$B$18)=0),Scenario!$B$8,0),"INSUFFICIENT FUNDS")))</f>
        <v/>
      </c>
      <c r="K26" s="6" t="str">
        <f>IF(H26&gt;Scenario!$B$11,"",IF(H$2&lt;&gt;"Ready",H$2,IF(ISNUMBER(I26),(I26+J26)*(N('Option B'!$E$14)+N('Option B'!$E$15)+IF(Scenario!$B$13="Gross",N('Option B'!$E$16),0))/12+((0+0)/12+IF(AND(H26&gt;=Scenario!$B$10,MOD(H26-Scenario!$B$10,Scenario!$B$18)=0),N('Option B'!$E$17)*N('Option B'!$E$18)+N('Option B'!$E$20),0)+IF(H26=1,N('Option B'!$E$17)*N('Option B'!$E$19)+N('Option B'!$E$21),0)+IF(H26=Scenario!$B$11,N('Option B'!$E$22),0)),"INSUFFICIENT FUNDS")))</f>
        <v/>
      </c>
      <c r="L26" s="6" t="str">
        <f>IF(H26&gt;Scenario!$B$11,"",IF(H$2&lt;&gt;"Ready",H$2,IF(ISNUMBER(I26),IF((I26+J26)*(1+Scenario!$B$12/12)-K26&lt;0,"INSUFFICIENT FUNDS",(I26+J26)*(1+Scenario!$B$12/12)-K26),"INSUFFICIENT FUNDS")))</f>
        <v/>
      </c>
      <c r="M26" s="6" t="str">
        <f>IF(H26&gt;Scenario!$B$11,"",IF(H$2&lt;&gt;"Ready",H$2,IF(ISNUMBER(L26),M25+K26,"INSUFFICIENT FUNDS")))</f>
        <v/>
      </c>
      <c r="N26" t="str">
        <f>IF(H26&gt;Scenario!$B$11,"",IF(H$2&lt;&gt;"Ready",H$2,IF(ISNUMBER(L26),"OK","INSUFFICIENT FUNDS")))</f>
        <v/>
      </c>
      <c r="O26">
        <v>22</v>
      </c>
      <c r="P26" s="6" t="str">
        <f>IF(O26&gt;Scenario!$B$11,"",IF(O$2&lt;&gt;"Ready",O$2,IF(U25="OK",S25,"INSUFFICIENT FUNDS")))</f>
        <v/>
      </c>
      <c r="Q26" s="6" t="str">
        <f>IF(O26&gt;Scenario!$B$11,"",IF(O$2&lt;&gt;"Ready",O$2,IF(ISNUMBER(P26),IF(AND(O26&gt;=Scenario!$B$10,MOD(O26-Scenario!$B$10,Scenario!$B$18)=0),Scenario!$B$8,0),"INSUFFICIENT FUNDS")))</f>
        <v/>
      </c>
      <c r="R26" s="6" t="str">
        <f>IF(O26&gt;Scenario!$B$11,"",IF(O$2&lt;&gt;"Ready",O$2,IF(ISNUMBER(P26),(P26+Q26)*(0+N('Option B'!$E$15)+IF(Scenario!$B$13="Gross",N('Option B'!$E$16),0))/12+((N('Option B'!$E$12)+N('Option B'!$E$13))/12+IF(AND(O26&gt;=Scenario!$B$10,MOD(O26-Scenario!$B$10,Scenario!$B$18)=0),N('Option B'!$E$17)*N('Option B'!$E$18)+N('Option B'!$E$20),0)+IF(O26=1,N('Option B'!$E$17)*N('Option B'!$E$19)+N('Option B'!$E$21),0)+IF(O26=Scenario!$B$11,N('Option B'!$E$22),0)),"INSUFFICIENT FUNDS")))</f>
        <v/>
      </c>
      <c r="S26" s="6" t="str">
        <f>IF(O26&gt;Scenario!$B$11,"",IF(O$2&lt;&gt;"Ready",O$2,IF(ISNUMBER(P26),IF((P26+Q26)*(1+Scenario!$B$12/12)-R26&lt;0,"INSUFFICIENT FUNDS",(P26+Q26)*(1+Scenario!$B$12/12)-R26),"INSUFFICIENT FUNDS")))</f>
        <v/>
      </c>
      <c r="T26" s="6" t="str">
        <f>IF(O26&gt;Scenario!$B$11,"",IF(O$2&lt;&gt;"Ready",O$2,IF(ISNUMBER(S26),T25+R26,"INSUFFICIENT FUNDS")))</f>
        <v/>
      </c>
      <c r="U26" t="str">
        <f>IF(O26&gt;Scenario!$B$11,"",IF(O$2&lt;&gt;"Ready",O$2,IF(ISNUMBER(S26),"OK","INSUFFICIENT FUNDS")))</f>
        <v/>
      </c>
      <c r="V26">
        <v>22</v>
      </c>
      <c r="W26" s="6" t="str">
        <f>IF(V26&gt;Scenario!$B$11,"",IF(V$2&lt;&gt;"Ready",V$2,IF(AB25="OK",Z25,"INSUFFICIENT FUNDS")))</f>
        <v/>
      </c>
      <c r="X26" s="6" t="str">
        <f>IF(V26&gt;Scenario!$B$11,"",IF(V$2&lt;&gt;"Ready",V$2,IF(ISNUMBER(W26),IF(AND(V26&gt;=Scenario!$B$10,MOD(V26-Scenario!$B$10,Scenario!$B$18)=0),Scenario!$B$8,0),"INSUFFICIENT FUNDS")))</f>
        <v/>
      </c>
      <c r="Y26" s="6" t="str">
        <f>IF(V26&gt;Scenario!$B$11,"",IF(V$2&lt;&gt;"Ready",V$2,IF(ISNUMBER(W26),(W26+X26)*(N('Option B'!$E$14)+N('Option B'!$E$15)+IF(Scenario!$B$13="Gross",N('Option B'!$E$16),0))/12+((N('Option B'!$E$12)+N('Option B'!$E$13))/12+IF(AND(V26&gt;=Scenario!$B$10,MOD(V26-Scenario!$B$10,Scenario!$B$18)=0),0*0+0,0)+IF(V26=1,0*0+0,0)+IF(V26=Scenario!$B$11,0,0)),"INSUFFICIENT FUNDS")))</f>
        <v/>
      </c>
      <c r="Z26" s="6" t="str">
        <f>IF(V26&gt;Scenario!$B$11,"",IF(V$2&lt;&gt;"Ready",V$2,IF(ISNUMBER(W26),IF((W26+X26)*(1+Scenario!$B$12/12)-Y26&lt;0,"INSUFFICIENT FUNDS",(W26+X26)*(1+Scenario!$B$12/12)-Y26),"INSUFFICIENT FUNDS")))</f>
        <v/>
      </c>
      <c r="AA26" s="6" t="str">
        <f>IF(V26&gt;Scenario!$B$11,"",IF(V$2&lt;&gt;"Ready",V$2,IF(ISNUMBER(Z26),AA25+Y26,"INSUFFICIENT FUNDS")))</f>
        <v/>
      </c>
      <c r="AB26" t="str">
        <f>IF(V26&gt;Scenario!$B$11,"",IF(V$2&lt;&gt;"Ready",V$2,IF(ISNUMBER(Z26),"OK","INSUFFICIENT FUNDS")))</f>
        <v/>
      </c>
      <c r="AC26">
        <v>22</v>
      </c>
      <c r="AD26" s="6" t="str">
        <f>IF(AC26&gt;Scenario!$B$11,"",IF(AC$2&lt;&gt;"Ready",AC$2,IF(AI25="OK",AG25,"INSUFFICIENT FUNDS")))</f>
        <v/>
      </c>
      <c r="AE26" s="6" t="str">
        <f>IF(AC26&gt;Scenario!$B$11,"",IF(AC$2&lt;&gt;"Ready",AC$2,IF(ISNUMBER(AD26),IF(AND(AC26&gt;=Scenario!$B$10,MOD(AC26-Scenario!$B$10,Scenario!$B$18)=0),Scenario!$B$8,0),"INSUFFICIENT FUNDS")))</f>
        <v/>
      </c>
      <c r="AF26" s="6" t="str">
        <f>IF(AC26&gt;Scenario!$B$11,"",IF(AC$2&lt;&gt;"Ready",AC$2,IF(ISNUMBER(AD26),(AD26+AE26)*(N('Option B'!$E$14)+N('Option B'!$E$15)+IF(Scenario!$B$13="Gross",0,0))/12+((N('Option B'!$E$12)+N('Option B'!$E$13))/12+IF(AND(AC26&gt;=Scenario!$B$10,MOD(AC26-Scenario!$B$10,Scenario!$B$18)=0),N('Option B'!$E$17)*N('Option B'!$E$18)+N('Option B'!$E$20),0)+IF(AC26=1,N('Option B'!$E$17)*N('Option B'!$E$19)+N('Option B'!$E$21),0)+IF(AC26=Scenario!$B$11,N('Option B'!$E$22),0)),"INSUFFICIENT FUNDS")))</f>
        <v/>
      </c>
      <c r="AG26" s="6" t="str">
        <f>IF(AC26&gt;Scenario!$B$11,"",IF(AC$2&lt;&gt;"Ready",AC$2,IF(ISNUMBER(AD26),IF((AD26+AE26)*(1+Scenario!$B$12/12)-AF26&lt;0,"INSUFFICIENT FUNDS",(AD26+AE26)*(1+Scenario!$B$12/12)-AF26),"INSUFFICIENT FUNDS")))</f>
        <v/>
      </c>
      <c r="AH26" s="6" t="str">
        <f>IF(AC26&gt;Scenario!$B$11,"",IF(AC$2&lt;&gt;"Ready",AC$2,IF(ISNUMBER(AG26),AH25+AF26,"INSUFFICIENT FUNDS")))</f>
        <v/>
      </c>
      <c r="AI26" t="str">
        <f>IF(AC26&gt;Scenario!$B$11,"",IF(AC$2&lt;&gt;"Ready",AC$2,IF(ISNUMBER(AG26),"OK","INSUFFICIENT FUNDS")))</f>
        <v/>
      </c>
      <c r="AJ26">
        <v>22</v>
      </c>
      <c r="AK26" s="6" t="str">
        <f>IF(AJ26&gt;Scenario!$B$11,"",IF(AJ$2&lt;&gt;"Ready",AJ$2,IF(AP25="OK",AN25,"INSUFFICIENT FUNDS")))</f>
        <v/>
      </c>
      <c r="AL26" s="6" t="str">
        <f>IF(AJ26&gt;Scenario!$B$11,"",IF(AJ$2&lt;&gt;"Ready",AJ$2,IF(ISNUMBER(AK26),IF(AND(AJ26&gt;=Scenario!$B$10,MOD(AJ26-Scenario!$B$10,Scenario!$B$18)=0),Scenario!$B$8,0),"INSUFFICIENT FUNDS")))</f>
        <v/>
      </c>
      <c r="AM26" s="6" t="str">
        <f>IF(AJ26&gt;Scenario!$B$11,"",IF(AJ$2&lt;&gt;"Ready",AJ$2,IF(ISNUMBER(AK26),(AK26+AL26)*(0+0+IF(Scenario!$B$13="Gross",0,0))/12+((0+0)/12+IF(AND(AJ26&gt;=Scenario!$B$10,MOD(AJ26-Scenario!$B$10,Scenario!$B$18)=0),0*0+0,0)+IF(AJ26=1,0*0+0,0)+IF(AJ26=Scenario!$B$11,0,0)),"INSUFFICIENT FUNDS")))</f>
        <v/>
      </c>
      <c r="AN26" s="6" t="str">
        <f>IF(AJ26&gt;Scenario!$B$11,"",IF(AJ$2&lt;&gt;"Ready",AJ$2,IF(ISNUMBER(AK26),IF((AK26+AL26)*(1+Scenario!$B$12/12)-AM26&lt;0,"INSUFFICIENT FUNDS",(AK26+AL26)*(1+Scenario!$B$12/12)-AM26),"INSUFFICIENT FUNDS")))</f>
        <v/>
      </c>
      <c r="AO26" s="6" t="str">
        <f>IF(AJ26&gt;Scenario!$B$11,"",IF(AJ$2&lt;&gt;"Ready",AJ$2,IF(ISNUMBER(AN26),AO25+AM26,"INSUFFICIENT FUNDS")))</f>
        <v/>
      </c>
      <c r="AP26" t="str">
        <f>IF(AJ26&gt;Scenario!$B$11,"",IF(AJ$2&lt;&gt;"Ready",AJ$2,IF(ISNUMBER(AN26),"OK","INSUFFICIENT FUNDS")))</f>
        <v/>
      </c>
    </row>
    <row r="27" spans="1:42" ht="32.1" customHeight="1" x14ac:dyDescent="0.2">
      <c r="A27">
        <v>23</v>
      </c>
      <c r="B27" s="6" t="str">
        <f>IF(A27&gt;Scenario!$B$11,"",IF(A$2&lt;&gt;"Ready",A$2,IF(G26="OK",E26,"INSUFFICIENT FUNDS")))</f>
        <v/>
      </c>
      <c r="C27" s="6" t="str">
        <f>IF(A27&gt;Scenario!$B$11,"",IF(A$2&lt;&gt;"Ready",A$2,IF(ISNUMBER(B27),IF(AND(A27&gt;=Scenario!$B$10,MOD(A27-Scenario!$B$10,Scenario!$B$18)=0),Scenario!$B$8,0),"INSUFFICIENT FUNDS")))</f>
        <v/>
      </c>
      <c r="D27" s="6" t="str">
        <f>IF(A27&gt;Scenario!$B$11,"",IF(A$2&lt;&gt;"Ready",A$2,IF(ISNUMBER(B27),(B27+C27)*(N('Option B'!$E$14)+N('Option B'!$E$15)+IF(Scenario!$B$13="Gross",N('Option B'!$E$16),0))/12+((N('Option B'!$E$12)+N('Option B'!$E$13))/12+IF(AND(A27&gt;=Scenario!$B$10,MOD(A27-Scenario!$B$10,Scenario!$B$18)=0),N('Option B'!$E$17)*N('Option B'!$E$18)+N('Option B'!$E$20),0)+IF(A27=1,N('Option B'!$E$17)*N('Option B'!$E$19)+N('Option B'!$E$21),0)+IF(A27=Scenario!$B$11,N('Option B'!$E$22),0)),"INSUFFICIENT FUNDS")))</f>
        <v/>
      </c>
      <c r="E27" s="6" t="str">
        <f>IF(A27&gt;Scenario!$B$11,"",IF(A$2&lt;&gt;"Ready",A$2,IF(ISNUMBER(B27),IF((B27+C27)*(1+Scenario!$B$12/12)-D27&lt;0,"INSUFFICIENT FUNDS",(B27+C27)*(1+Scenario!$B$12/12)-D27),"INSUFFICIENT FUNDS")))</f>
        <v/>
      </c>
      <c r="F27" s="6" t="str">
        <f>IF(A27&gt;Scenario!$B$11,"",IF(A$2&lt;&gt;"Ready",A$2,IF(ISNUMBER(E27),F26+D27,"INSUFFICIENT FUNDS")))</f>
        <v/>
      </c>
      <c r="G27" t="str">
        <f>IF(A27&gt;Scenario!$B$11,"",IF(A$2&lt;&gt;"Ready",A$2,IF(ISNUMBER(E27),"OK","INSUFFICIENT FUNDS")))</f>
        <v/>
      </c>
      <c r="H27">
        <v>23</v>
      </c>
      <c r="I27" s="6" t="str">
        <f>IF(H27&gt;Scenario!$B$11,"",IF(H$2&lt;&gt;"Ready",H$2,IF(N26="OK",L26,"INSUFFICIENT FUNDS")))</f>
        <v/>
      </c>
      <c r="J27" s="6" t="str">
        <f>IF(H27&gt;Scenario!$B$11,"",IF(H$2&lt;&gt;"Ready",H$2,IF(ISNUMBER(I27),IF(AND(H27&gt;=Scenario!$B$10,MOD(H27-Scenario!$B$10,Scenario!$B$18)=0),Scenario!$B$8,0),"INSUFFICIENT FUNDS")))</f>
        <v/>
      </c>
      <c r="K27" s="6" t="str">
        <f>IF(H27&gt;Scenario!$B$11,"",IF(H$2&lt;&gt;"Ready",H$2,IF(ISNUMBER(I27),(I27+J27)*(N('Option B'!$E$14)+N('Option B'!$E$15)+IF(Scenario!$B$13="Gross",N('Option B'!$E$16),0))/12+((0+0)/12+IF(AND(H27&gt;=Scenario!$B$10,MOD(H27-Scenario!$B$10,Scenario!$B$18)=0),N('Option B'!$E$17)*N('Option B'!$E$18)+N('Option B'!$E$20),0)+IF(H27=1,N('Option B'!$E$17)*N('Option B'!$E$19)+N('Option B'!$E$21),0)+IF(H27=Scenario!$B$11,N('Option B'!$E$22),0)),"INSUFFICIENT FUNDS")))</f>
        <v/>
      </c>
      <c r="L27" s="6" t="str">
        <f>IF(H27&gt;Scenario!$B$11,"",IF(H$2&lt;&gt;"Ready",H$2,IF(ISNUMBER(I27),IF((I27+J27)*(1+Scenario!$B$12/12)-K27&lt;0,"INSUFFICIENT FUNDS",(I27+J27)*(1+Scenario!$B$12/12)-K27),"INSUFFICIENT FUNDS")))</f>
        <v/>
      </c>
      <c r="M27" s="6" t="str">
        <f>IF(H27&gt;Scenario!$B$11,"",IF(H$2&lt;&gt;"Ready",H$2,IF(ISNUMBER(L27),M26+K27,"INSUFFICIENT FUNDS")))</f>
        <v/>
      </c>
      <c r="N27" t="str">
        <f>IF(H27&gt;Scenario!$B$11,"",IF(H$2&lt;&gt;"Ready",H$2,IF(ISNUMBER(L27),"OK","INSUFFICIENT FUNDS")))</f>
        <v/>
      </c>
      <c r="O27">
        <v>23</v>
      </c>
      <c r="P27" s="6" t="str">
        <f>IF(O27&gt;Scenario!$B$11,"",IF(O$2&lt;&gt;"Ready",O$2,IF(U26="OK",S26,"INSUFFICIENT FUNDS")))</f>
        <v/>
      </c>
      <c r="Q27" s="6" t="str">
        <f>IF(O27&gt;Scenario!$B$11,"",IF(O$2&lt;&gt;"Ready",O$2,IF(ISNUMBER(P27),IF(AND(O27&gt;=Scenario!$B$10,MOD(O27-Scenario!$B$10,Scenario!$B$18)=0),Scenario!$B$8,0),"INSUFFICIENT FUNDS")))</f>
        <v/>
      </c>
      <c r="R27" s="6" t="str">
        <f>IF(O27&gt;Scenario!$B$11,"",IF(O$2&lt;&gt;"Ready",O$2,IF(ISNUMBER(P27),(P27+Q27)*(0+N('Option B'!$E$15)+IF(Scenario!$B$13="Gross",N('Option B'!$E$16),0))/12+((N('Option B'!$E$12)+N('Option B'!$E$13))/12+IF(AND(O27&gt;=Scenario!$B$10,MOD(O27-Scenario!$B$10,Scenario!$B$18)=0),N('Option B'!$E$17)*N('Option B'!$E$18)+N('Option B'!$E$20),0)+IF(O27=1,N('Option B'!$E$17)*N('Option B'!$E$19)+N('Option B'!$E$21),0)+IF(O27=Scenario!$B$11,N('Option B'!$E$22),0)),"INSUFFICIENT FUNDS")))</f>
        <v/>
      </c>
      <c r="S27" s="6" t="str">
        <f>IF(O27&gt;Scenario!$B$11,"",IF(O$2&lt;&gt;"Ready",O$2,IF(ISNUMBER(P27),IF((P27+Q27)*(1+Scenario!$B$12/12)-R27&lt;0,"INSUFFICIENT FUNDS",(P27+Q27)*(1+Scenario!$B$12/12)-R27),"INSUFFICIENT FUNDS")))</f>
        <v/>
      </c>
      <c r="T27" s="6" t="str">
        <f>IF(O27&gt;Scenario!$B$11,"",IF(O$2&lt;&gt;"Ready",O$2,IF(ISNUMBER(S27),T26+R27,"INSUFFICIENT FUNDS")))</f>
        <v/>
      </c>
      <c r="U27" t="str">
        <f>IF(O27&gt;Scenario!$B$11,"",IF(O$2&lt;&gt;"Ready",O$2,IF(ISNUMBER(S27),"OK","INSUFFICIENT FUNDS")))</f>
        <v/>
      </c>
      <c r="V27">
        <v>23</v>
      </c>
      <c r="W27" s="6" t="str">
        <f>IF(V27&gt;Scenario!$B$11,"",IF(V$2&lt;&gt;"Ready",V$2,IF(AB26="OK",Z26,"INSUFFICIENT FUNDS")))</f>
        <v/>
      </c>
      <c r="X27" s="6" t="str">
        <f>IF(V27&gt;Scenario!$B$11,"",IF(V$2&lt;&gt;"Ready",V$2,IF(ISNUMBER(W27),IF(AND(V27&gt;=Scenario!$B$10,MOD(V27-Scenario!$B$10,Scenario!$B$18)=0),Scenario!$B$8,0),"INSUFFICIENT FUNDS")))</f>
        <v/>
      </c>
      <c r="Y27" s="6" t="str">
        <f>IF(V27&gt;Scenario!$B$11,"",IF(V$2&lt;&gt;"Ready",V$2,IF(ISNUMBER(W27),(W27+X27)*(N('Option B'!$E$14)+N('Option B'!$E$15)+IF(Scenario!$B$13="Gross",N('Option B'!$E$16),0))/12+((N('Option B'!$E$12)+N('Option B'!$E$13))/12+IF(AND(V27&gt;=Scenario!$B$10,MOD(V27-Scenario!$B$10,Scenario!$B$18)=0),0*0+0,0)+IF(V27=1,0*0+0,0)+IF(V27=Scenario!$B$11,0,0)),"INSUFFICIENT FUNDS")))</f>
        <v/>
      </c>
      <c r="Z27" s="6" t="str">
        <f>IF(V27&gt;Scenario!$B$11,"",IF(V$2&lt;&gt;"Ready",V$2,IF(ISNUMBER(W27),IF((W27+X27)*(1+Scenario!$B$12/12)-Y27&lt;0,"INSUFFICIENT FUNDS",(W27+X27)*(1+Scenario!$B$12/12)-Y27),"INSUFFICIENT FUNDS")))</f>
        <v/>
      </c>
      <c r="AA27" s="6" t="str">
        <f>IF(V27&gt;Scenario!$B$11,"",IF(V$2&lt;&gt;"Ready",V$2,IF(ISNUMBER(Z27),AA26+Y27,"INSUFFICIENT FUNDS")))</f>
        <v/>
      </c>
      <c r="AB27" t="str">
        <f>IF(V27&gt;Scenario!$B$11,"",IF(V$2&lt;&gt;"Ready",V$2,IF(ISNUMBER(Z27),"OK","INSUFFICIENT FUNDS")))</f>
        <v/>
      </c>
      <c r="AC27">
        <v>23</v>
      </c>
      <c r="AD27" s="6" t="str">
        <f>IF(AC27&gt;Scenario!$B$11,"",IF(AC$2&lt;&gt;"Ready",AC$2,IF(AI26="OK",AG26,"INSUFFICIENT FUNDS")))</f>
        <v/>
      </c>
      <c r="AE27" s="6" t="str">
        <f>IF(AC27&gt;Scenario!$B$11,"",IF(AC$2&lt;&gt;"Ready",AC$2,IF(ISNUMBER(AD27),IF(AND(AC27&gt;=Scenario!$B$10,MOD(AC27-Scenario!$B$10,Scenario!$B$18)=0),Scenario!$B$8,0),"INSUFFICIENT FUNDS")))</f>
        <v/>
      </c>
      <c r="AF27" s="6" t="str">
        <f>IF(AC27&gt;Scenario!$B$11,"",IF(AC$2&lt;&gt;"Ready",AC$2,IF(ISNUMBER(AD27),(AD27+AE27)*(N('Option B'!$E$14)+N('Option B'!$E$15)+IF(Scenario!$B$13="Gross",0,0))/12+((N('Option B'!$E$12)+N('Option B'!$E$13))/12+IF(AND(AC27&gt;=Scenario!$B$10,MOD(AC27-Scenario!$B$10,Scenario!$B$18)=0),N('Option B'!$E$17)*N('Option B'!$E$18)+N('Option B'!$E$20),0)+IF(AC27=1,N('Option B'!$E$17)*N('Option B'!$E$19)+N('Option B'!$E$21),0)+IF(AC27=Scenario!$B$11,N('Option B'!$E$22),0)),"INSUFFICIENT FUNDS")))</f>
        <v/>
      </c>
      <c r="AG27" s="6" t="str">
        <f>IF(AC27&gt;Scenario!$B$11,"",IF(AC$2&lt;&gt;"Ready",AC$2,IF(ISNUMBER(AD27),IF((AD27+AE27)*(1+Scenario!$B$12/12)-AF27&lt;0,"INSUFFICIENT FUNDS",(AD27+AE27)*(1+Scenario!$B$12/12)-AF27),"INSUFFICIENT FUNDS")))</f>
        <v/>
      </c>
      <c r="AH27" s="6" t="str">
        <f>IF(AC27&gt;Scenario!$B$11,"",IF(AC$2&lt;&gt;"Ready",AC$2,IF(ISNUMBER(AG27),AH26+AF27,"INSUFFICIENT FUNDS")))</f>
        <v/>
      </c>
      <c r="AI27" t="str">
        <f>IF(AC27&gt;Scenario!$B$11,"",IF(AC$2&lt;&gt;"Ready",AC$2,IF(ISNUMBER(AG27),"OK","INSUFFICIENT FUNDS")))</f>
        <v/>
      </c>
      <c r="AJ27">
        <v>23</v>
      </c>
      <c r="AK27" s="6" t="str">
        <f>IF(AJ27&gt;Scenario!$B$11,"",IF(AJ$2&lt;&gt;"Ready",AJ$2,IF(AP26="OK",AN26,"INSUFFICIENT FUNDS")))</f>
        <v/>
      </c>
      <c r="AL27" s="6" t="str">
        <f>IF(AJ27&gt;Scenario!$B$11,"",IF(AJ$2&lt;&gt;"Ready",AJ$2,IF(ISNUMBER(AK27),IF(AND(AJ27&gt;=Scenario!$B$10,MOD(AJ27-Scenario!$B$10,Scenario!$B$18)=0),Scenario!$B$8,0),"INSUFFICIENT FUNDS")))</f>
        <v/>
      </c>
      <c r="AM27" s="6" t="str">
        <f>IF(AJ27&gt;Scenario!$B$11,"",IF(AJ$2&lt;&gt;"Ready",AJ$2,IF(ISNUMBER(AK27),(AK27+AL27)*(0+0+IF(Scenario!$B$13="Gross",0,0))/12+((0+0)/12+IF(AND(AJ27&gt;=Scenario!$B$10,MOD(AJ27-Scenario!$B$10,Scenario!$B$18)=0),0*0+0,0)+IF(AJ27=1,0*0+0,0)+IF(AJ27=Scenario!$B$11,0,0)),"INSUFFICIENT FUNDS")))</f>
        <v/>
      </c>
      <c r="AN27" s="6" t="str">
        <f>IF(AJ27&gt;Scenario!$B$11,"",IF(AJ$2&lt;&gt;"Ready",AJ$2,IF(ISNUMBER(AK27),IF((AK27+AL27)*(1+Scenario!$B$12/12)-AM27&lt;0,"INSUFFICIENT FUNDS",(AK27+AL27)*(1+Scenario!$B$12/12)-AM27),"INSUFFICIENT FUNDS")))</f>
        <v/>
      </c>
      <c r="AO27" s="6" t="str">
        <f>IF(AJ27&gt;Scenario!$B$11,"",IF(AJ$2&lt;&gt;"Ready",AJ$2,IF(ISNUMBER(AN27),AO26+AM27,"INSUFFICIENT FUNDS")))</f>
        <v/>
      </c>
      <c r="AP27" t="str">
        <f>IF(AJ27&gt;Scenario!$B$11,"",IF(AJ$2&lt;&gt;"Ready",AJ$2,IF(ISNUMBER(AN27),"OK","INSUFFICIENT FUNDS")))</f>
        <v/>
      </c>
    </row>
    <row r="28" spans="1:42" ht="32.1" customHeight="1" x14ac:dyDescent="0.2">
      <c r="A28">
        <v>24</v>
      </c>
      <c r="B28" s="6" t="str">
        <f>IF(A28&gt;Scenario!$B$11,"",IF(A$2&lt;&gt;"Ready",A$2,IF(G27="OK",E27,"INSUFFICIENT FUNDS")))</f>
        <v/>
      </c>
      <c r="C28" s="6" t="str">
        <f>IF(A28&gt;Scenario!$B$11,"",IF(A$2&lt;&gt;"Ready",A$2,IF(ISNUMBER(B28),IF(AND(A28&gt;=Scenario!$B$10,MOD(A28-Scenario!$B$10,Scenario!$B$18)=0),Scenario!$B$8,0),"INSUFFICIENT FUNDS")))</f>
        <v/>
      </c>
      <c r="D28" s="6" t="str">
        <f>IF(A28&gt;Scenario!$B$11,"",IF(A$2&lt;&gt;"Ready",A$2,IF(ISNUMBER(B28),(B28+C28)*(N('Option B'!$E$14)+N('Option B'!$E$15)+IF(Scenario!$B$13="Gross",N('Option B'!$E$16),0))/12+((N('Option B'!$E$12)+N('Option B'!$E$13))/12+IF(AND(A28&gt;=Scenario!$B$10,MOD(A28-Scenario!$B$10,Scenario!$B$18)=0),N('Option B'!$E$17)*N('Option B'!$E$18)+N('Option B'!$E$20),0)+IF(A28=1,N('Option B'!$E$17)*N('Option B'!$E$19)+N('Option B'!$E$21),0)+IF(A28=Scenario!$B$11,N('Option B'!$E$22),0)),"INSUFFICIENT FUNDS")))</f>
        <v/>
      </c>
      <c r="E28" s="6" t="str">
        <f>IF(A28&gt;Scenario!$B$11,"",IF(A$2&lt;&gt;"Ready",A$2,IF(ISNUMBER(B28),IF((B28+C28)*(1+Scenario!$B$12/12)-D28&lt;0,"INSUFFICIENT FUNDS",(B28+C28)*(1+Scenario!$B$12/12)-D28),"INSUFFICIENT FUNDS")))</f>
        <v/>
      </c>
      <c r="F28" s="6" t="str">
        <f>IF(A28&gt;Scenario!$B$11,"",IF(A$2&lt;&gt;"Ready",A$2,IF(ISNUMBER(E28),F27+D28,"INSUFFICIENT FUNDS")))</f>
        <v/>
      </c>
      <c r="G28" t="str">
        <f>IF(A28&gt;Scenario!$B$11,"",IF(A$2&lt;&gt;"Ready",A$2,IF(ISNUMBER(E28),"OK","INSUFFICIENT FUNDS")))</f>
        <v/>
      </c>
      <c r="H28">
        <v>24</v>
      </c>
      <c r="I28" s="6" t="str">
        <f>IF(H28&gt;Scenario!$B$11,"",IF(H$2&lt;&gt;"Ready",H$2,IF(N27="OK",L27,"INSUFFICIENT FUNDS")))</f>
        <v/>
      </c>
      <c r="J28" s="6" t="str">
        <f>IF(H28&gt;Scenario!$B$11,"",IF(H$2&lt;&gt;"Ready",H$2,IF(ISNUMBER(I28),IF(AND(H28&gt;=Scenario!$B$10,MOD(H28-Scenario!$B$10,Scenario!$B$18)=0),Scenario!$B$8,0),"INSUFFICIENT FUNDS")))</f>
        <v/>
      </c>
      <c r="K28" s="6" t="str">
        <f>IF(H28&gt;Scenario!$B$11,"",IF(H$2&lt;&gt;"Ready",H$2,IF(ISNUMBER(I28),(I28+J28)*(N('Option B'!$E$14)+N('Option B'!$E$15)+IF(Scenario!$B$13="Gross",N('Option B'!$E$16),0))/12+((0+0)/12+IF(AND(H28&gt;=Scenario!$B$10,MOD(H28-Scenario!$B$10,Scenario!$B$18)=0),N('Option B'!$E$17)*N('Option B'!$E$18)+N('Option B'!$E$20),0)+IF(H28=1,N('Option B'!$E$17)*N('Option B'!$E$19)+N('Option B'!$E$21),0)+IF(H28=Scenario!$B$11,N('Option B'!$E$22),0)),"INSUFFICIENT FUNDS")))</f>
        <v/>
      </c>
      <c r="L28" s="6" t="str">
        <f>IF(H28&gt;Scenario!$B$11,"",IF(H$2&lt;&gt;"Ready",H$2,IF(ISNUMBER(I28),IF((I28+J28)*(1+Scenario!$B$12/12)-K28&lt;0,"INSUFFICIENT FUNDS",(I28+J28)*(1+Scenario!$B$12/12)-K28),"INSUFFICIENT FUNDS")))</f>
        <v/>
      </c>
      <c r="M28" s="6" t="str">
        <f>IF(H28&gt;Scenario!$B$11,"",IF(H$2&lt;&gt;"Ready",H$2,IF(ISNUMBER(L28),M27+K28,"INSUFFICIENT FUNDS")))</f>
        <v/>
      </c>
      <c r="N28" t="str">
        <f>IF(H28&gt;Scenario!$B$11,"",IF(H$2&lt;&gt;"Ready",H$2,IF(ISNUMBER(L28),"OK","INSUFFICIENT FUNDS")))</f>
        <v/>
      </c>
      <c r="O28">
        <v>24</v>
      </c>
      <c r="P28" s="6" t="str">
        <f>IF(O28&gt;Scenario!$B$11,"",IF(O$2&lt;&gt;"Ready",O$2,IF(U27="OK",S27,"INSUFFICIENT FUNDS")))</f>
        <v/>
      </c>
      <c r="Q28" s="6" t="str">
        <f>IF(O28&gt;Scenario!$B$11,"",IF(O$2&lt;&gt;"Ready",O$2,IF(ISNUMBER(P28),IF(AND(O28&gt;=Scenario!$B$10,MOD(O28-Scenario!$B$10,Scenario!$B$18)=0),Scenario!$B$8,0),"INSUFFICIENT FUNDS")))</f>
        <v/>
      </c>
      <c r="R28" s="6" t="str">
        <f>IF(O28&gt;Scenario!$B$11,"",IF(O$2&lt;&gt;"Ready",O$2,IF(ISNUMBER(P28),(P28+Q28)*(0+N('Option B'!$E$15)+IF(Scenario!$B$13="Gross",N('Option B'!$E$16),0))/12+((N('Option B'!$E$12)+N('Option B'!$E$13))/12+IF(AND(O28&gt;=Scenario!$B$10,MOD(O28-Scenario!$B$10,Scenario!$B$18)=0),N('Option B'!$E$17)*N('Option B'!$E$18)+N('Option B'!$E$20),0)+IF(O28=1,N('Option B'!$E$17)*N('Option B'!$E$19)+N('Option B'!$E$21),0)+IF(O28=Scenario!$B$11,N('Option B'!$E$22),0)),"INSUFFICIENT FUNDS")))</f>
        <v/>
      </c>
      <c r="S28" s="6" t="str">
        <f>IF(O28&gt;Scenario!$B$11,"",IF(O$2&lt;&gt;"Ready",O$2,IF(ISNUMBER(P28),IF((P28+Q28)*(1+Scenario!$B$12/12)-R28&lt;0,"INSUFFICIENT FUNDS",(P28+Q28)*(1+Scenario!$B$12/12)-R28),"INSUFFICIENT FUNDS")))</f>
        <v/>
      </c>
      <c r="T28" s="6" t="str">
        <f>IF(O28&gt;Scenario!$B$11,"",IF(O$2&lt;&gt;"Ready",O$2,IF(ISNUMBER(S28),T27+R28,"INSUFFICIENT FUNDS")))</f>
        <v/>
      </c>
      <c r="U28" t="str">
        <f>IF(O28&gt;Scenario!$B$11,"",IF(O$2&lt;&gt;"Ready",O$2,IF(ISNUMBER(S28),"OK","INSUFFICIENT FUNDS")))</f>
        <v/>
      </c>
      <c r="V28">
        <v>24</v>
      </c>
      <c r="W28" s="6" t="str">
        <f>IF(V28&gt;Scenario!$B$11,"",IF(V$2&lt;&gt;"Ready",V$2,IF(AB27="OK",Z27,"INSUFFICIENT FUNDS")))</f>
        <v/>
      </c>
      <c r="X28" s="6" t="str">
        <f>IF(V28&gt;Scenario!$B$11,"",IF(V$2&lt;&gt;"Ready",V$2,IF(ISNUMBER(W28),IF(AND(V28&gt;=Scenario!$B$10,MOD(V28-Scenario!$B$10,Scenario!$B$18)=0),Scenario!$B$8,0),"INSUFFICIENT FUNDS")))</f>
        <v/>
      </c>
      <c r="Y28" s="6" t="str">
        <f>IF(V28&gt;Scenario!$B$11,"",IF(V$2&lt;&gt;"Ready",V$2,IF(ISNUMBER(W28),(W28+X28)*(N('Option B'!$E$14)+N('Option B'!$E$15)+IF(Scenario!$B$13="Gross",N('Option B'!$E$16),0))/12+((N('Option B'!$E$12)+N('Option B'!$E$13))/12+IF(AND(V28&gt;=Scenario!$B$10,MOD(V28-Scenario!$B$10,Scenario!$B$18)=0),0*0+0,0)+IF(V28=1,0*0+0,0)+IF(V28=Scenario!$B$11,0,0)),"INSUFFICIENT FUNDS")))</f>
        <v/>
      </c>
      <c r="Z28" s="6" t="str">
        <f>IF(V28&gt;Scenario!$B$11,"",IF(V$2&lt;&gt;"Ready",V$2,IF(ISNUMBER(W28),IF((W28+X28)*(1+Scenario!$B$12/12)-Y28&lt;0,"INSUFFICIENT FUNDS",(W28+X28)*(1+Scenario!$B$12/12)-Y28),"INSUFFICIENT FUNDS")))</f>
        <v/>
      </c>
      <c r="AA28" s="6" t="str">
        <f>IF(V28&gt;Scenario!$B$11,"",IF(V$2&lt;&gt;"Ready",V$2,IF(ISNUMBER(Z28),AA27+Y28,"INSUFFICIENT FUNDS")))</f>
        <v/>
      </c>
      <c r="AB28" t="str">
        <f>IF(V28&gt;Scenario!$B$11,"",IF(V$2&lt;&gt;"Ready",V$2,IF(ISNUMBER(Z28),"OK","INSUFFICIENT FUNDS")))</f>
        <v/>
      </c>
      <c r="AC28">
        <v>24</v>
      </c>
      <c r="AD28" s="6" t="str">
        <f>IF(AC28&gt;Scenario!$B$11,"",IF(AC$2&lt;&gt;"Ready",AC$2,IF(AI27="OK",AG27,"INSUFFICIENT FUNDS")))</f>
        <v/>
      </c>
      <c r="AE28" s="6" t="str">
        <f>IF(AC28&gt;Scenario!$B$11,"",IF(AC$2&lt;&gt;"Ready",AC$2,IF(ISNUMBER(AD28),IF(AND(AC28&gt;=Scenario!$B$10,MOD(AC28-Scenario!$B$10,Scenario!$B$18)=0),Scenario!$B$8,0),"INSUFFICIENT FUNDS")))</f>
        <v/>
      </c>
      <c r="AF28" s="6" t="str">
        <f>IF(AC28&gt;Scenario!$B$11,"",IF(AC$2&lt;&gt;"Ready",AC$2,IF(ISNUMBER(AD28),(AD28+AE28)*(N('Option B'!$E$14)+N('Option B'!$E$15)+IF(Scenario!$B$13="Gross",0,0))/12+((N('Option B'!$E$12)+N('Option B'!$E$13))/12+IF(AND(AC28&gt;=Scenario!$B$10,MOD(AC28-Scenario!$B$10,Scenario!$B$18)=0),N('Option B'!$E$17)*N('Option B'!$E$18)+N('Option B'!$E$20),0)+IF(AC28=1,N('Option B'!$E$17)*N('Option B'!$E$19)+N('Option B'!$E$21),0)+IF(AC28=Scenario!$B$11,N('Option B'!$E$22),0)),"INSUFFICIENT FUNDS")))</f>
        <v/>
      </c>
      <c r="AG28" s="6" t="str">
        <f>IF(AC28&gt;Scenario!$B$11,"",IF(AC$2&lt;&gt;"Ready",AC$2,IF(ISNUMBER(AD28),IF((AD28+AE28)*(1+Scenario!$B$12/12)-AF28&lt;0,"INSUFFICIENT FUNDS",(AD28+AE28)*(1+Scenario!$B$12/12)-AF28),"INSUFFICIENT FUNDS")))</f>
        <v/>
      </c>
      <c r="AH28" s="6" t="str">
        <f>IF(AC28&gt;Scenario!$B$11,"",IF(AC$2&lt;&gt;"Ready",AC$2,IF(ISNUMBER(AG28),AH27+AF28,"INSUFFICIENT FUNDS")))</f>
        <v/>
      </c>
      <c r="AI28" t="str">
        <f>IF(AC28&gt;Scenario!$B$11,"",IF(AC$2&lt;&gt;"Ready",AC$2,IF(ISNUMBER(AG28),"OK","INSUFFICIENT FUNDS")))</f>
        <v/>
      </c>
      <c r="AJ28">
        <v>24</v>
      </c>
      <c r="AK28" s="6" t="str">
        <f>IF(AJ28&gt;Scenario!$B$11,"",IF(AJ$2&lt;&gt;"Ready",AJ$2,IF(AP27="OK",AN27,"INSUFFICIENT FUNDS")))</f>
        <v/>
      </c>
      <c r="AL28" s="6" t="str">
        <f>IF(AJ28&gt;Scenario!$B$11,"",IF(AJ$2&lt;&gt;"Ready",AJ$2,IF(ISNUMBER(AK28),IF(AND(AJ28&gt;=Scenario!$B$10,MOD(AJ28-Scenario!$B$10,Scenario!$B$18)=0),Scenario!$B$8,0),"INSUFFICIENT FUNDS")))</f>
        <v/>
      </c>
      <c r="AM28" s="6" t="str">
        <f>IF(AJ28&gt;Scenario!$B$11,"",IF(AJ$2&lt;&gt;"Ready",AJ$2,IF(ISNUMBER(AK28),(AK28+AL28)*(0+0+IF(Scenario!$B$13="Gross",0,0))/12+((0+0)/12+IF(AND(AJ28&gt;=Scenario!$B$10,MOD(AJ28-Scenario!$B$10,Scenario!$B$18)=0),0*0+0,0)+IF(AJ28=1,0*0+0,0)+IF(AJ28=Scenario!$B$11,0,0)),"INSUFFICIENT FUNDS")))</f>
        <v/>
      </c>
      <c r="AN28" s="6" t="str">
        <f>IF(AJ28&gt;Scenario!$B$11,"",IF(AJ$2&lt;&gt;"Ready",AJ$2,IF(ISNUMBER(AK28),IF((AK28+AL28)*(1+Scenario!$B$12/12)-AM28&lt;0,"INSUFFICIENT FUNDS",(AK28+AL28)*(1+Scenario!$B$12/12)-AM28),"INSUFFICIENT FUNDS")))</f>
        <v/>
      </c>
      <c r="AO28" s="6" t="str">
        <f>IF(AJ28&gt;Scenario!$B$11,"",IF(AJ$2&lt;&gt;"Ready",AJ$2,IF(ISNUMBER(AN28),AO27+AM28,"INSUFFICIENT FUNDS")))</f>
        <v/>
      </c>
      <c r="AP28" t="str">
        <f>IF(AJ28&gt;Scenario!$B$11,"",IF(AJ$2&lt;&gt;"Ready",AJ$2,IF(ISNUMBER(AN28),"OK","INSUFFICIENT FUNDS")))</f>
        <v/>
      </c>
    </row>
    <row r="29" spans="1:42" ht="32.1" customHeight="1" x14ac:dyDescent="0.2">
      <c r="A29">
        <v>25</v>
      </c>
      <c r="B29" s="6" t="str">
        <f>IF(A29&gt;Scenario!$B$11,"",IF(A$2&lt;&gt;"Ready",A$2,IF(G28="OK",E28,"INSUFFICIENT FUNDS")))</f>
        <v/>
      </c>
      <c r="C29" s="6" t="str">
        <f>IF(A29&gt;Scenario!$B$11,"",IF(A$2&lt;&gt;"Ready",A$2,IF(ISNUMBER(B29),IF(AND(A29&gt;=Scenario!$B$10,MOD(A29-Scenario!$B$10,Scenario!$B$18)=0),Scenario!$B$8,0),"INSUFFICIENT FUNDS")))</f>
        <v/>
      </c>
      <c r="D29" s="6" t="str">
        <f>IF(A29&gt;Scenario!$B$11,"",IF(A$2&lt;&gt;"Ready",A$2,IF(ISNUMBER(B29),(B29+C29)*(N('Option B'!$E$14)+N('Option B'!$E$15)+IF(Scenario!$B$13="Gross",N('Option B'!$E$16),0))/12+((N('Option B'!$E$12)+N('Option B'!$E$13))/12+IF(AND(A29&gt;=Scenario!$B$10,MOD(A29-Scenario!$B$10,Scenario!$B$18)=0),N('Option B'!$E$17)*N('Option B'!$E$18)+N('Option B'!$E$20),0)+IF(A29=1,N('Option B'!$E$17)*N('Option B'!$E$19)+N('Option B'!$E$21),0)+IF(A29=Scenario!$B$11,N('Option B'!$E$22),0)),"INSUFFICIENT FUNDS")))</f>
        <v/>
      </c>
      <c r="E29" s="6" t="str">
        <f>IF(A29&gt;Scenario!$B$11,"",IF(A$2&lt;&gt;"Ready",A$2,IF(ISNUMBER(B29),IF((B29+C29)*(1+Scenario!$B$12/12)-D29&lt;0,"INSUFFICIENT FUNDS",(B29+C29)*(1+Scenario!$B$12/12)-D29),"INSUFFICIENT FUNDS")))</f>
        <v/>
      </c>
      <c r="F29" s="6" t="str">
        <f>IF(A29&gt;Scenario!$B$11,"",IF(A$2&lt;&gt;"Ready",A$2,IF(ISNUMBER(E29),F28+D29,"INSUFFICIENT FUNDS")))</f>
        <v/>
      </c>
      <c r="G29" t="str">
        <f>IF(A29&gt;Scenario!$B$11,"",IF(A$2&lt;&gt;"Ready",A$2,IF(ISNUMBER(E29),"OK","INSUFFICIENT FUNDS")))</f>
        <v/>
      </c>
      <c r="H29">
        <v>25</v>
      </c>
      <c r="I29" s="6" t="str">
        <f>IF(H29&gt;Scenario!$B$11,"",IF(H$2&lt;&gt;"Ready",H$2,IF(N28="OK",L28,"INSUFFICIENT FUNDS")))</f>
        <v/>
      </c>
      <c r="J29" s="6" t="str">
        <f>IF(H29&gt;Scenario!$B$11,"",IF(H$2&lt;&gt;"Ready",H$2,IF(ISNUMBER(I29),IF(AND(H29&gt;=Scenario!$B$10,MOD(H29-Scenario!$B$10,Scenario!$B$18)=0),Scenario!$B$8,0),"INSUFFICIENT FUNDS")))</f>
        <v/>
      </c>
      <c r="K29" s="6" t="str">
        <f>IF(H29&gt;Scenario!$B$11,"",IF(H$2&lt;&gt;"Ready",H$2,IF(ISNUMBER(I29),(I29+J29)*(N('Option B'!$E$14)+N('Option B'!$E$15)+IF(Scenario!$B$13="Gross",N('Option B'!$E$16),0))/12+((0+0)/12+IF(AND(H29&gt;=Scenario!$B$10,MOD(H29-Scenario!$B$10,Scenario!$B$18)=0),N('Option B'!$E$17)*N('Option B'!$E$18)+N('Option B'!$E$20),0)+IF(H29=1,N('Option B'!$E$17)*N('Option B'!$E$19)+N('Option B'!$E$21),0)+IF(H29=Scenario!$B$11,N('Option B'!$E$22),0)),"INSUFFICIENT FUNDS")))</f>
        <v/>
      </c>
      <c r="L29" s="6" t="str">
        <f>IF(H29&gt;Scenario!$B$11,"",IF(H$2&lt;&gt;"Ready",H$2,IF(ISNUMBER(I29),IF((I29+J29)*(1+Scenario!$B$12/12)-K29&lt;0,"INSUFFICIENT FUNDS",(I29+J29)*(1+Scenario!$B$12/12)-K29),"INSUFFICIENT FUNDS")))</f>
        <v/>
      </c>
      <c r="M29" s="6" t="str">
        <f>IF(H29&gt;Scenario!$B$11,"",IF(H$2&lt;&gt;"Ready",H$2,IF(ISNUMBER(L29),M28+K29,"INSUFFICIENT FUNDS")))</f>
        <v/>
      </c>
      <c r="N29" t="str">
        <f>IF(H29&gt;Scenario!$B$11,"",IF(H$2&lt;&gt;"Ready",H$2,IF(ISNUMBER(L29),"OK","INSUFFICIENT FUNDS")))</f>
        <v/>
      </c>
      <c r="O29">
        <v>25</v>
      </c>
      <c r="P29" s="6" t="str">
        <f>IF(O29&gt;Scenario!$B$11,"",IF(O$2&lt;&gt;"Ready",O$2,IF(U28="OK",S28,"INSUFFICIENT FUNDS")))</f>
        <v/>
      </c>
      <c r="Q29" s="6" t="str">
        <f>IF(O29&gt;Scenario!$B$11,"",IF(O$2&lt;&gt;"Ready",O$2,IF(ISNUMBER(P29),IF(AND(O29&gt;=Scenario!$B$10,MOD(O29-Scenario!$B$10,Scenario!$B$18)=0),Scenario!$B$8,0),"INSUFFICIENT FUNDS")))</f>
        <v/>
      </c>
      <c r="R29" s="6" t="str">
        <f>IF(O29&gt;Scenario!$B$11,"",IF(O$2&lt;&gt;"Ready",O$2,IF(ISNUMBER(P29),(P29+Q29)*(0+N('Option B'!$E$15)+IF(Scenario!$B$13="Gross",N('Option B'!$E$16),0))/12+((N('Option B'!$E$12)+N('Option B'!$E$13))/12+IF(AND(O29&gt;=Scenario!$B$10,MOD(O29-Scenario!$B$10,Scenario!$B$18)=0),N('Option B'!$E$17)*N('Option B'!$E$18)+N('Option B'!$E$20),0)+IF(O29=1,N('Option B'!$E$17)*N('Option B'!$E$19)+N('Option B'!$E$21),0)+IF(O29=Scenario!$B$11,N('Option B'!$E$22),0)),"INSUFFICIENT FUNDS")))</f>
        <v/>
      </c>
      <c r="S29" s="6" t="str">
        <f>IF(O29&gt;Scenario!$B$11,"",IF(O$2&lt;&gt;"Ready",O$2,IF(ISNUMBER(P29),IF((P29+Q29)*(1+Scenario!$B$12/12)-R29&lt;0,"INSUFFICIENT FUNDS",(P29+Q29)*(1+Scenario!$B$12/12)-R29),"INSUFFICIENT FUNDS")))</f>
        <v/>
      </c>
      <c r="T29" s="6" t="str">
        <f>IF(O29&gt;Scenario!$B$11,"",IF(O$2&lt;&gt;"Ready",O$2,IF(ISNUMBER(S29),T28+R29,"INSUFFICIENT FUNDS")))</f>
        <v/>
      </c>
      <c r="U29" t="str">
        <f>IF(O29&gt;Scenario!$B$11,"",IF(O$2&lt;&gt;"Ready",O$2,IF(ISNUMBER(S29),"OK","INSUFFICIENT FUNDS")))</f>
        <v/>
      </c>
      <c r="V29">
        <v>25</v>
      </c>
      <c r="W29" s="6" t="str">
        <f>IF(V29&gt;Scenario!$B$11,"",IF(V$2&lt;&gt;"Ready",V$2,IF(AB28="OK",Z28,"INSUFFICIENT FUNDS")))</f>
        <v/>
      </c>
      <c r="X29" s="6" t="str">
        <f>IF(V29&gt;Scenario!$B$11,"",IF(V$2&lt;&gt;"Ready",V$2,IF(ISNUMBER(W29),IF(AND(V29&gt;=Scenario!$B$10,MOD(V29-Scenario!$B$10,Scenario!$B$18)=0),Scenario!$B$8,0),"INSUFFICIENT FUNDS")))</f>
        <v/>
      </c>
      <c r="Y29" s="6" t="str">
        <f>IF(V29&gt;Scenario!$B$11,"",IF(V$2&lt;&gt;"Ready",V$2,IF(ISNUMBER(W29),(W29+X29)*(N('Option B'!$E$14)+N('Option B'!$E$15)+IF(Scenario!$B$13="Gross",N('Option B'!$E$16),0))/12+((N('Option B'!$E$12)+N('Option B'!$E$13))/12+IF(AND(V29&gt;=Scenario!$B$10,MOD(V29-Scenario!$B$10,Scenario!$B$18)=0),0*0+0,0)+IF(V29=1,0*0+0,0)+IF(V29=Scenario!$B$11,0,0)),"INSUFFICIENT FUNDS")))</f>
        <v/>
      </c>
      <c r="Z29" s="6" t="str">
        <f>IF(V29&gt;Scenario!$B$11,"",IF(V$2&lt;&gt;"Ready",V$2,IF(ISNUMBER(W29),IF((W29+X29)*(1+Scenario!$B$12/12)-Y29&lt;0,"INSUFFICIENT FUNDS",(W29+X29)*(1+Scenario!$B$12/12)-Y29),"INSUFFICIENT FUNDS")))</f>
        <v/>
      </c>
      <c r="AA29" s="6" t="str">
        <f>IF(V29&gt;Scenario!$B$11,"",IF(V$2&lt;&gt;"Ready",V$2,IF(ISNUMBER(Z29),AA28+Y29,"INSUFFICIENT FUNDS")))</f>
        <v/>
      </c>
      <c r="AB29" t="str">
        <f>IF(V29&gt;Scenario!$B$11,"",IF(V$2&lt;&gt;"Ready",V$2,IF(ISNUMBER(Z29),"OK","INSUFFICIENT FUNDS")))</f>
        <v/>
      </c>
      <c r="AC29">
        <v>25</v>
      </c>
      <c r="AD29" s="6" t="str">
        <f>IF(AC29&gt;Scenario!$B$11,"",IF(AC$2&lt;&gt;"Ready",AC$2,IF(AI28="OK",AG28,"INSUFFICIENT FUNDS")))</f>
        <v/>
      </c>
      <c r="AE29" s="6" t="str">
        <f>IF(AC29&gt;Scenario!$B$11,"",IF(AC$2&lt;&gt;"Ready",AC$2,IF(ISNUMBER(AD29),IF(AND(AC29&gt;=Scenario!$B$10,MOD(AC29-Scenario!$B$10,Scenario!$B$18)=0),Scenario!$B$8,0),"INSUFFICIENT FUNDS")))</f>
        <v/>
      </c>
      <c r="AF29" s="6" t="str">
        <f>IF(AC29&gt;Scenario!$B$11,"",IF(AC$2&lt;&gt;"Ready",AC$2,IF(ISNUMBER(AD29),(AD29+AE29)*(N('Option B'!$E$14)+N('Option B'!$E$15)+IF(Scenario!$B$13="Gross",0,0))/12+((N('Option B'!$E$12)+N('Option B'!$E$13))/12+IF(AND(AC29&gt;=Scenario!$B$10,MOD(AC29-Scenario!$B$10,Scenario!$B$18)=0),N('Option B'!$E$17)*N('Option B'!$E$18)+N('Option B'!$E$20),0)+IF(AC29=1,N('Option B'!$E$17)*N('Option B'!$E$19)+N('Option B'!$E$21),0)+IF(AC29=Scenario!$B$11,N('Option B'!$E$22),0)),"INSUFFICIENT FUNDS")))</f>
        <v/>
      </c>
      <c r="AG29" s="6" t="str">
        <f>IF(AC29&gt;Scenario!$B$11,"",IF(AC$2&lt;&gt;"Ready",AC$2,IF(ISNUMBER(AD29),IF((AD29+AE29)*(1+Scenario!$B$12/12)-AF29&lt;0,"INSUFFICIENT FUNDS",(AD29+AE29)*(1+Scenario!$B$12/12)-AF29),"INSUFFICIENT FUNDS")))</f>
        <v/>
      </c>
      <c r="AH29" s="6" t="str">
        <f>IF(AC29&gt;Scenario!$B$11,"",IF(AC$2&lt;&gt;"Ready",AC$2,IF(ISNUMBER(AG29),AH28+AF29,"INSUFFICIENT FUNDS")))</f>
        <v/>
      </c>
      <c r="AI29" t="str">
        <f>IF(AC29&gt;Scenario!$B$11,"",IF(AC$2&lt;&gt;"Ready",AC$2,IF(ISNUMBER(AG29),"OK","INSUFFICIENT FUNDS")))</f>
        <v/>
      </c>
      <c r="AJ29">
        <v>25</v>
      </c>
      <c r="AK29" s="6" t="str">
        <f>IF(AJ29&gt;Scenario!$B$11,"",IF(AJ$2&lt;&gt;"Ready",AJ$2,IF(AP28="OK",AN28,"INSUFFICIENT FUNDS")))</f>
        <v/>
      </c>
      <c r="AL29" s="6" t="str">
        <f>IF(AJ29&gt;Scenario!$B$11,"",IF(AJ$2&lt;&gt;"Ready",AJ$2,IF(ISNUMBER(AK29),IF(AND(AJ29&gt;=Scenario!$B$10,MOD(AJ29-Scenario!$B$10,Scenario!$B$18)=0),Scenario!$B$8,0),"INSUFFICIENT FUNDS")))</f>
        <v/>
      </c>
      <c r="AM29" s="6" t="str">
        <f>IF(AJ29&gt;Scenario!$B$11,"",IF(AJ$2&lt;&gt;"Ready",AJ$2,IF(ISNUMBER(AK29),(AK29+AL29)*(0+0+IF(Scenario!$B$13="Gross",0,0))/12+((0+0)/12+IF(AND(AJ29&gt;=Scenario!$B$10,MOD(AJ29-Scenario!$B$10,Scenario!$B$18)=0),0*0+0,0)+IF(AJ29=1,0*0+0,0)+IF(AJ29=Scenario!$B$11,0,0)),"INSUFFICIENT FUNDS")))</f>
        <v/>
      </c>
      <c r="AN29" s="6" t="str">
        <f>IF(AJ29&gt;Scenario!$B$11,"",IF(AJ$2&lt;&gt;"Ready",AJ$2,IF(ISNUMBER(AK29),IF((AK29+AL29)*(1+Scenario!$B$12/12)-AM29&lt;0,"INSUFFICIENT FUNDS",(AK29+AL29)*(1+Scenario!$B$12/12)-AM29),"INSUFFICIENT FUNDS")))</f>
        <v/>
      </c>
      <c r="AO29" s="6" t="str">
        <f>IF(AJ29&gt;Scenario!$B$11,"",IF(AJ$2&lt;&gt;"Ready",AJ$2,IF(ISNUMBER(AN29),AO28+AM29,"INSUFFICIENT FUNDS")))</f>
        <v/>
      </c>
      <c r="AP29" t="str">
        <f>IF(AJ29&gt;Scenario!$B$11,"",IF(AJ$2&lt;&gt;"Ready",AJ$2,IF(ISNUMBER(AN29),"OK","INSUFFICIENT FUNDS")))</f>
        <v/>
      </c>
    </row>
    <row r="30" spans="1:42" ht="32.1" customHeight="1" x14ac:dyDescent="0.2">
      <c r="A30">
        <v>26</v>
      </c>
      <c r="B30" s="6" t="str">
        <f>IF(A30&gt;Scenario!$B$11,"",IF(A$2&lt;&gt;"Ready",A$2,IF(G29="OK",E29,"INSUFFICIENT FUNDS")))</f>
        <v/>
      </c>
      <c r="C30" s="6" t="str">
        <f>IF(A30&gt;Scenario!$B$11,"",IF(A$2&lt;&gt;"Ready",A$2,IF(ISNUMBER(B30),IF(AND(A30&gt;=Scenario!$B$10,MOD(A30-Scenario!$B$10,Scenario!$B$18)=0),Scenario!$B$8,0),"INSUFFICIENT FUNDS")))</f>
        <v/>
      </c>
      <c r="D30" s="6" t="str">
        <f>IF(A30&gt;Scenario!$B$11,"",IF(A$2&lt;&gt;"Ready",A$2,IF(ISNUMBER(B30),(B30+C30)*(N('Option B'!$E$14)+N('Option B'!$E$15)+IF(Scenario!$B$13="Gross",N('Option B'!$E$16),0))/12+((N('Option B'!$E$12)+N('Option B'!$E$13))/12+IF(AND(A30&gt;=Scenario!$B$10,MOD(A30-Scenario!$B$10,Scenario!$B$18)=0),N('Option B'!$E$17)*N('Option B'!$E$18)+N('Option B'!$E$20),0)+IF(A30=1,N('Option B'!$E$17)*N('Option B'!$E$19)+N('Option B'!$E$21),0)+IF(A30=Scenario!$B$11,N('Option B'!$E$22),0)),"INSUFFICIENT FUNDS")))</f>
        <v/>
      </c>
      <c r="E30" s="6" t="str">
        <f>IF(A30&gt;Scenario!$B$11,"",IF(A$2&lt;&gt;"Ready",A$2,IF(ISNUMBER(B30),IF((B30+C30)*(1+Scenario!$B$12/12)-D30&lt;0,"INSUFFICIENT FUNDS",(B30+C30)*(1+Scenario!$B$12/12)-D30),"INSUFFICIENT FUNDS")))</f>
        <v/>
      </c>
      <c r="F30" s="6" t="str">
        <f>IF(A30&gt;Scenario!$B$11,"",IF(A$2&lt;&gt;"Ready",A$2,IF(ISNUMBER(E30),F29+D30,"INSUFFICIENT FUNDS")))</f>
        <v/>
      </c>
      <c r="G30" t="str">
        <f>IF(A30&gt;Scenario!$B$11,"",IF(A$2&lt;&gt;"Ready",A$2,IF(ISNUMBER(E30),"OK","INSUFFICIENT FUNDS")))</f>
        <v/>
      </c>
      <c r="H30">
        <v>26</v>
      </c>
      <c r="I30" s="6" t="str">
        <f>IF(H30&gt;Scenario!$B$11,"",IF(H$2&lt;&gt;"Ready",H$2,IF(N29="OK",L29,"INSUFFICIENT FUNDS")))</f>
        <v/>
      </c>
      <c r="J30" s="6" t="str">
        <f>IF(H30&gt;Scenario!$B$11,"",IF(H$2&lt;&gt;"Ready",H$2,IF(ISNUMBER(I30),IF(AND(H30&gt;=Scenario!$B$10,MOD(H30-Scenario!$B$10,Scenario!$B$18)=0),Scenario!$B$8,0),"INSUFFICIENT FUNDS")))</f>
        <v/>
      </c>
      <c r="K30" s="6" t="str">
        <f>IF(H30&gt;Scenario!$B$11,"",IF(H$2&lt;&gt;"Ready",H$2,IF(ISNUMBER(I30),(I30+J30)*(N('Option B'!$E$14)+N('Option B'!$E$15)+IF(Scenario!$B$13="Gross",N('Option B'!$E$16),0))/12+((0+0)/12+IF(AND(H30&gt;=Scenario!$B$10,MOD(H30-Scenario!$B$10,Scenario!$B$18)=0),N('Option B'!$E$17)*N('Option B'!$E$18)+N('Option B'!$E$20),0)+IF(H30=1,N('Option B'!$E$17)*N('Option B'!$E$19)+N('Option B'!$E$21),0)+IF(H30=Scenario!$B$11,N('Option B'!$E$22),0)),"INSUFFICIENT FUNDS")))</f>
        <v/>
      </c>
      <c r="L30" s="6" t="str">
        <f>IF(H30&gt;Scenario!$B$11,"",IF(H$2&lt;&gt;"Ready",H$2,IF(ISNUMBER(I30),IF((I30+J30)*(1+Scenario!$B$12/12)-K30&lt;0,"INSUFFICIENT FUNDS",(I30+J30)*(1+Scenario!$B$12/12)-K30),"INSUFFICIENT FUNDS")))</f>
        <v/>
      </c>
      <c r="M30" s="6" t="str">
        <f>IF(H30&gt;Scenario!$B$11,"",IF(H$2&lt;&gt;"Ready",H$2,IF(ISNUMBER(L30),M29+K30,"INSUFFICIENT FUNDS")))</f>
        <v/>
      </c>
      <c r="N30" t="str">
        <f>IF(H30&gt;Scenario!$B$11,"",IF(H$2&lt;&gt;"Ready",H$2,IF(ISNUMBER(L30),"OK","INSUFFICIENT FUNDS")))</f>
        <v/>
      </c>
      <c r="O30">
        <v>26</v>
      </c>
      <c r="P30" s="6" t="str">
        <f>IF(O30&gt;Scenario!$B$11,"",IF(O$2&lt;&gt;"Ready",O$2,IF(U29="OK",S29,"INSUFFICIENT FUNDS")))</f>
        <v/>
      </c>
      <c r="Q30" s="6" t="str">
        <f>IF(O30&gt;Scenario!$B$11,"",IF(O$2&lt;&gt;"Ready",O$2,IF(ISNUMBER(P30),IF(AND(O30&gt;=Scenario!$B$10,MOD(O30-Scenario!$B$10,Scenario!$B$18)=0),Scenario!$B$8,0),"INSUFFICIENT FUNDS")))</f>
        <v/>
      </c>
      <c r="R30" s="6" t="str">
        <f>IF(O30&gt;Scenario!$B$11,"",IF(O$2&lt;&gt;"Ready",O$2,IF(ISNUMBER(P30),(P30+Q30)*(0+N('Option B'!$E$15)+IF(Scenario!$B$13="Gross",N('Option B'!$E$16),0))/12+((N('Option B'!$E$12)+N('Option B'!$E$13))/12+IF(AND(O30&gt;=Scenario!$B$10,MOD(O30-Scenario!$B$10,Scenario!$B$18)=0),N('Option B'!$E$17)*N('Option B'!$E$18)+N('Option B'!$E$20),0)+IF(O30=1,N('Option B'!$E$17)*N('Option B'!$E$19)+N('Option B'!$E$21),0)+IF(O30=Scenario!$B$11,N('Option B'!$E$22),0)),"INSUFFICIENT FUNDS")))</f>
        <v/>
      </c>
      <c r="S30" s="6" t="str">
        <f>IF(O30&gt;Scenario!$B$11,"",IF(O$2&lt;&gt;"Ready",O$2,IF(ISNUMBER(P30),IF((P30+Q30)*(1+Scenario!$B$12/12)-R30&lt;0,"INSUFFICIENT FUNDS",(P30+Q30)*(1+Scenario!$B$12/12)-R30),"INSUFFICIENT FUNDS")))</f>
        <v/>
      </c>
      <c r="T30" s="6" t="str">
        <f>IF(O30&gt;Scenario!$B$11,"",IF(O$2&lt;&gt;"Ready",O$2,IF(ISNUMBER(S30),T29+R30,"INSUFFICIENT FUNDS")))</f>
        <v/>
      </c>
      <c r="U30" t="str">
        <f>IF(O30&gt;Scenario!$B$11,"",IF(O$2&lt;&gt;"Ready",O$2,IF(ISNUMBER(S30),"OK","INSUFFICIENT FUNDS")))</f>
        <v/>
      </c>
      <c r="V30">
        <v>26</v>
      </c>
      <c r="W30" s="6" t="str">
        <f>IF(V30&gt;Scenario!$B$11,"",IF(V$2&lt;&gt;"Ready",V$2,IF(AB29="OK",Z29,"INSUFFICIENT FUNDS")))</f>
        <v/>
      </c>
      <c r="X30" s="6" t="str">
        <f>IF(V30&gt;Scenario!$B$11,"",IF(V$2&lt;&gt;"Ready",V$2,IF(ISNUMBER(W30),IF(AND(V30&gt;=Scenario!$B$10,MOD(V30-Scenario!$B$10,Scenario!$B$18)=0),Scenario!$B$8,0),"INSUFFICIENT FUNDS")))</f>
        <v/>
      </c>
      <c r="Y30" s="6" t="str">
        <f>IF(V30&gt;Scenario!$B$11,"",IF(V$2&lt;&gt;"Ready",V$2,IF(ISNUMBER(W30),(W30+X30)*(N('Option B'!$E$14)+N('Option B'!$E$15)+IF(Scenario!$B$13="Gross",N('Option B'!$E$16),0))/12+((N('Option B'!$E$12)+N('Option B'!$E$13))/12+IF(AND(V30&gt;=Scenario!$B$10,MOD(V30-Scenario!$B$10,Scenario!$B$18)=0),0*0+0,0)+IF(V30=1,0*0+0,0)+IF(V30=Scenario!$B$11,0,0)),"INSUFFICIENT FUNDS")))</f>
        <v/>
      </c>
      <c r="Z30" s="6" t="str">
        <f>IF(V30&gt;Scenario!$B$11,"",IF(V$2&lt;&gt;"Ready",V$2,IF(ISNUMBER(W30),IF((W30+X30)*(1+Scenario!$B$12/12)-Y30&lt;0,"INSUFFICIENT FUNDS",(W30+X30)*(1+Scenario!$B$12/12)-Y30),"INSUFFICIENT FUNDS")))</f>
        <v/>
      </c>
      <c r="AA30" s="6" t="str">
        <f>IF(V30&gt;Scenario!$B$11,"",IF(V$2&lt;&gt;"Ready",V$2,IF(ISNUMBER(Z30),AA29+Y30,"INSUFFICIENT FUNDS")))</f>
        <v/>
      </c>
      <c r="AB30" t="str">
        <f>IF(V30&gt;Scenario!$B$11,"",IF(V$2&lt;&gt;"Ready",V$2,IF(ISNUMBER(Z30),"OK","INSUFFICIENT FUNDS")))</f>
        <v/>
      </c>
      <c r="AC30">
        <v>26</v>
      </c>
      <c r="AD30" s="6" t="str">
        <f>IF(AC30&gt;Scenario!$B$11,"",IF(AC$2&lt;&gt;"Ready",AC$2,IF(AI29="OK",AG29,"INSUFFICIENT FUNDS")))</f>
        <v/>
      </c>
      <c r="AE30" s="6" t="str">
        <f>IF(AC30&gt;Scenario!$B$11,"",IF(AC$2&lt;&gt;"Ready",AC$2,IF(ISNUMBER(AD30),IF(AND(AC30&gt;=Scenario!$B$10,MOD(AC30-Scenario!$B$10,Scenario!$B$18)=0),Scenario!$B$8,0),"INSUFFICIENT FUNDS")))</f>
        <v/>
      </c>
      <c r="AF30" s="6" t="str">
        <f>IF(AC30&gt;Scenario!$B$11,"",IF(AC$2&lt;&gt;"Ready",AC$2,IF(ISNUMBER(AD30),(AD30+AE30)*(N('Option B'!$E$14)+N('Option B'!$E$15)+IF(Scenario!$B$13="Gross",0,0))/12+((N('Option B'!$E$12)+N('Option B'!$E$13))/12+IF(AND(AC30&gt;=Scenario!$B$10,MOD(AC30-Scenario!$B$10,Scenario!$B$18)=0),N('Option B'!$E$17)*N('Option B'!$E$18)+N('Option B'!$E$20),0)+IF(AC30=1,N('Option B'!$E$17)*N('Option B'!$E$19)+N('Option B'!$E$21),0)+IF(AC30=Scenario!$B$11,N('Option B'!$E$22),0)),"INSUFFICIENT FUNDS")))</f>
        <v/>
      </c>
      <c r="AG30" s="6" t="str">
        <f>IF(AC30&gt;Scenario!$B$11,"",IF(AC$2&lt;&gt;"Ready",AC$2,IF(ISNUMBER(AD30),IF((AD30+AE30)*(1+Scenario!$B$12/12)-AF30&lt;0,"INSUFFICIENT FUNDS",(AD30+AE30)*(1+Scenario!$B$12/12)-AF30),"INSUFFICIENT FUNDS")))</f>
        <v/>
      </c>
      <c r="AH30" s="6" t="str">
        <f>IF(AC30&gt;Scenario!$B$11,"",IF(AC$2&lt;&gt;"Ready",AC$2,IF(ISNUMBER(AG30),AH29+AF30,"INSUFFICIENT FUNDS")))</f>
        <v/>
      </c>
      <c r="AI30" t="str">
        <f>IF(AC30&gt;Scenario!$B$11,"",IF(AC$2&lt;&gt;"Ready",AC$2,IF(ISNUMBER(AG30),"OK","INSUFFICIENT FUNDS")))</f>
        <v/>
      </c>
      <c r="AJ30">
        <v>26</v>
      </c>
      <c r="AK30" s="6" t="str">
        <f>IF(AJ30&gt;Scenario!$B$11,"",IF(AJ$2&lt;&gt;"Ready",AJ$2,IF(AP29="OK",AN29,"INSUFFICIENT FUNDS")))</f>
        <v/>
      </c>
      <c r="AL30" s="6" t="str">
        <f>IF(AJ30&gt;Scenario!$B$11,"",IF(AJ$2&lt;&gt;"Ready",AJ$2,IF(ISNUMBER(AK30),IF(AND(AJ30&gt;=Scenario!$B$10,MOD(AJ30-Scenario!$B$10,Scenario!$B$18)=0),Scenario!$B$8,0),"INSUFFICIENT FUNDS")))</f>
        <v/>
      </c>
      <c r="AM30" s="6" t="str">
        <f>IF(AJ30&gt;Scenario!$B$11,"",IF(AJ$2&lt;&gt;"Ready",AJ$2,IF(ISNUMBER(AK30),(AK30+AL30)*(0+0+IF(Scenario!$B$13="Gross",0,0))/12+((0+0)/12+IF(AND(AJ30&gt;=Scenario!$B$10,MOD(AJ30-Scenario!$B$10,Scenario!$B$18)=0),0*0+0,0)+IF(AJ30=1,0*0+0,0)+IF(AJ30=Scenario!$B$11,0,0)),"INSUFFICIENT FUNDS")))</f>
        <v/>
      </c>
      <c r="AN30" s="6" t="str">
        <f>IF(AJ30&gt;Scenario!$B$11,"",IF(AJ$2&lt;&gt;"Ready",AJ$2,IF(ISNUMBER(AK30),IF((AK30+AL30)*(1+Scenario!$B$12/12)-AM30&lt;0,"INSUFFICIENT FUNDS",(AK30+AL30)*(1+Scenario!$B$12/12)-AM30),"INSUFFICIENT FUNDS")))</f>
        <v/>
      </c>
      <c r="AO30" s="6" t="str">
        <f>IF(AJ30&gt;Scenario!$B$11,"",IF(AJ$2&lt;&gt;"Ready",AJ$2,IF(ISNUMBER(AN30),AO29+AM30,"INSUFFICIENT FUNDS")))</f>
        <v/>
      </c>
      <c r="AP30" t="str">
        <f>IF(AJ30&gt;Scenario!$B$11,"",IF(AJ$2&lt;&gt;"Ready",AJ$2,IF(ISNUMBER(AN30),"OK","INSUFFICIENT FUNDS")))</f>
        <v/>
      </c>
    </row>
    <row r="31" spans="1:42" ht="32.1" customHeight="1" x14ac:dyDescent="0.2">
      <c r="A31">
        <v>27</v>
      </c>
      <c r="B31" s="6" t="str">
        <f>IF(A31&gt;Scenario!$B$11,"",IF(A$2&lt;&gt;"Ready",A$2,IF(G30="OK",E30,"INSUFFICIENT FUNDS")))</f>
        <v/>
      </c>
      <c r="C31" s="6" t="str">
        <f>IF(A31&gt;Scenario!$B$11,"",IF(A$2&lt;&gt;"Ready",A$2,IF(ISNUMBER(B31),IF(AND(A31&gt;=Scenario!$B$10,MOD(A31-Scenario!$B$10,Scenario!$B$18)=0),Scenario!$B$8,0),"INSUFFICIENT FUNDS")))</f>
        <v/>
      </c>
      <c r="D31" s="6" t="str">
        <f>IF(A31&gt;Scenario!$B$11,"",IF(A$2&lt;&gt;"Ready",A$2,IF(ISNUMBER(B31),(B31+C31)*(N('Option B'!$E$14)+N('Option B'!$E$15)+IF(Scenario!$B$13="Gross",N('Option B'!$E$16),0))/12+((N('Option B'!$E$12)+N('Option B'!$E$13))/12+IF(AND(A31&gt;=Scenario!$B$10,MOD(A31-Scenario!$B$10,Scenario!$B$18)=0),N('Option B'!$E$17)*N('Option B'!$E$18)+N('Option B'!$E$20),0)+IF(A31=1,N('Option B'!$E$17)*N('Option B'!$E$19)+N('Option B'!$E$21),0)+IF(A31=Scenario!$B$11,N('Option B'!$E$22),0)),"INSUFFICIENT FUNDS")))</f>
        <v/>
      </c>
      <c r="E31" s="6" t="str">
        <f>IF(A31&gt;Scenario!$B$11,"",IF(A$2&lt;&gt;"Ready",A$2,IF(ISNUMBER(B31),IF((B31+C31)*(1+Scenario!$B$12/12)-D31&lt;0,"INSUFFICIENT FUNDS",(B31+C31)*(1+Scenario!$B$12/12)-D31),"INSUFFICIENT FUNDS")))</f>
        <v/>
      </c>
      <c r="F31" s="6" t="str">
        <f>IF(A31&gt;Scenario!$B$11,"",IF(A$2&lt;&gt;"Ready",A$2,IF(ISNUMBER(E31),F30+D31,"INSUFFICIENT FUNDS")))</f>
        <v/>
      </c>
      <c r="G31" t="str">
        <f>IF(A31&gt;Scenario!$B$11,"",IF(A$2&lt;&gt;"Ready",A$2,IF(ISNUMBER(E31),"OK","INSUFFICIENT FUNDS")))</f>
        <v/>
      </c>
      <c r="H31">
        <v>27</v>
      </c>
      <c r="I31" s="6" t="str">
        <f>IF(H31&gt;Scenario!$B$11,"",IF(H$2&lt;&gt;"Ready",H$2,IF(N30="OK",L30,"INSUFFICIENT FUNDS")))</f>
        <v/>
      </c>
      <c r="J31" s="6" t="str">
        <f>IF(H31&gt;Scenario!$B$11,"",IF(H$2&lt;&gt;"Ready",H$2,IF(ISNUMBER(I31),IF(AND(H31&gt;=Scenario!$B$10,MOD(H31-Scenario!$B$10,Scenario!$B$18)=0),Scenario!$B$8,0),"INSUFFICIENT FUNDS")))</f>
        <v/>
      </c>
      <c r="K31" s="6" t="str">
        <f>IF(H31&gt;Scenario!$B$11,"",IF(H$2&lt;&gt;"Ready",H$2,IF(ISNUMBER(I31),(I31+J31)*(N('Option B'!$E$14)+N('Option B'!$E$15)+IF(Scenario!$B$13="Gross",N('Option B'!$E$16),0))/12+((0+0)/12+IF(AND(H31&gt;=Scenario!$B$10,MOD(H31-Scenario!$B$10,Scenario!$B$18)=0),N('Option B'!$E$17)*N('Option B'!$E$18)+N('Option B'!$E$20),0)+IF(H31=1,N('Option B'!$E$17)*N('Option B'!$E$19)+N('Option B'!$E$21),0)+IF(H31=Scenario!$B$11,N('Option B'!$E$22),0)),"INSUFFICIENT FUNDS")))</f>
        <v/>
      </c>
      <c r="L31" s="6" t="str">
        <f>IF(H31&gt;Scenario!$B$11,"",IF(H$2&lt;&gt;"Ready",H$2,IF(ISNUMBER(I31),IF((I31+J31)*(1+Scenario!$B$12/12)-K31&lt;0,"INSUFFICIENT FUNDS",(I31+J31)*(1+Scenario!$B$12/12)-K31),"INSUFFICIENT FUNDS")))</f>
        <v/>
      </c>
      <c r="M31" s="6" t="str">
        <f>IF(H31&gt;Scenario!$B$11,"",IF(H$2&lt;&gt;"Ready",H$2,IF(ISNUMBER(L31),M30+K31,"INSUFFICIENT FUNDS")))</f>
        <v/>
      </c>
      <c r="N31" t="str">
        <f>IF(H31&gt;Scenario!$B$11,"",IF(H$2&lt;&gt;"Ready",H$2,IF(ISNUMBER(L31),"OK","INSUFFICIENT FUNDS")))</f>
        <v/>
      </c>
      <c r="O31">
        <v>27</v>
      </c>
      <c r="P31" s="6" t="str">
        <f>IF(O31&gt;Scenario!$B$11,"",IF(O$2&lt;&gt;"Ready",O$2,IF(U30="OK",S30,"INSUFFICIENT FUNDS")))</f>
        <v/>
      </c>
      <c r="Q31" s="6" t="str">
        <f>IF(O31&gt;Scenario!$B$11,"",IF(O$2&lt;&gt;"Ready",O$2,IF(ISNUMBER(P31),IF(AND(O31&gt;=Scenario!$B$10,MOD(O31-Scenario!$B$10,Scenario!$B$18)=0),Scenario!$B$8,0),"INSUFFICIENT FUNDS")))</f>
        <v/>
      </c>
      <c r="R31" s="6" t="str">
        <f>IF(O31&gt;Scenario!$B$11,"",IF(O$2&lt;&gt;"Ready",O$2,IF(ISNUMBER(P31),(P31+Q31)*(0+N('Option B'!$E$15)+IF(Scenario!$B$13="Gross",N('Option B'!$E$16),0))/12+((N('Option B'!$E$12)+N('Option B'!$E$13))/12+IF(AND(O31&gt;=Scenario!$B$10,MOD(O31-Scenario!$B$10,Scenario!$B$18)=0),N('Option B'!$E$17)*N('Option B'!$E$18)+N('Option B'!$E$20),0)+IF(O31=1,N('Option B'!$E$17)*N('Option B'!$E$19)+N('Option B'!$E$21),0)+IF(O31=Scenario!$B$11,N('Option B'!$E$22),0)),"INSUFFICIENT FUNDS")))</f>
        <v/>
      </c>
      <c r="S31" s="6" t="str">
        <f>IF(O31&gt;Scenario!$B$11,"",IF(O$2&lt;&gt;"Ready",O$2,IF(ISNUMBER(P31),IF((P31+Q31)*(1+Scenario!$B$12/12)-R31&lt;0,"INSUFFICIENT FUNDS",(P31+Q31)*(1+Scenario!$B$12/12)-R31),"INSUFFICIENT FUNDS")))</f>
        <v/>
      </c>
      <c r="T31" s="6" t="str">
        <f>IF(O31&gt;Scenario!$B$11,"",IF(O$2&lt;&gt;"Ready",O$2,IF(ISNUMBER(S31),T30+R31,"INSUFFICIENT FUNDS")))</f>
        <v/>
      </c>
      <c r="U31" t="str">
        <f>IF(O31&gt;Scenario!$B$11,"",IF(O$2&lt;&gt;"Ready",O$2,IF(ISNUMBER(S31),"OK","INSUFFICIENT FUNDS")))</f>
        <v/>
      </c>
      <c r="V31">
        <v>27</v>
      </c>
      <c r="W31" s="6" t="str">
        <f>IF(V31&gt;Scenario!$B$11,"",IF(V$2&lt;&gt;"Ready",V$2,IF(AB30="OK",Z30,"INSUFFICIENT FUNDS")))</f>
        <v/>
      </c>
      <c r="X31" s="6" t="str">
        <f>IF(V31&gt;Scenario!$B$11,"",IF(V$2&lt;&gt;"Ready",V$2,IF(ISNUMBER(W31),IF(AND(V31&gt;=Scenario!$B$10,MOD(V31-Scenario!$B$10,Scenario!$B$18)=0),Scenario!$B$8,0),"INSUFFICIENT FUNDS")))</f>
        <v/>
      </c>
      <c r="Y31" s="6" t="str">
        <f>IF(V31&gt;Scenario!$B$11,"",IF(V$2&lt;&gt;"Ready",V$2,IF(ISNUMBER(W31),(W31+X31)*(N('Option B'!$E$14)+N('Option B'!$E$15)+IF(Scenario!$B$13="Gross",N('Option B'!$E$16),0))/12+((N('Option B'!$E$12)+N('Option B'!$E$13))/12+IF(AND(V31&gt;=Scenario!$B$10,MOD(V31-Scenario!$B$10,Scenario!$B$18)=0),0*0+0,0)+IF(V31=1,0*0+0,0)+IF(V31=Scenario!$B$11,0,0)),"INSUFFICIENT FUNDS")))</f>
        <v/>
      </c>
      <c r="Z31" s="6" t="str">
        <f>IF(V31&gt;Scenario!$B$11,"",IF(V$2&lt;&gt;"Ready",V$2,IF(ISNUMBER(W31),IF((W31+X31)*(1+Scenario!$B$12/12)-Y31&lt;0,"INSUFFICIENT FUNDS",(W31+X31)*(1+Scenario!$B$12/12)-Y31),"INSUFFICIENT FUNDS")))</f>
        <v/>
      </c>
      <c r="AA31" s="6" t="str">
        <f>IF(V31&gt;Scenario!$B$11,"",IF(V$2&lt;&gt;"Ready",V$2,IF(ISNUMBER(Z31),AA30+Y31,"INSUFFICIENT FUNDS")))</f>
        <v/>
      </c>
      <c r="AB31" t="str">
        <f>IF(V31&gt;Scenario!$B$11,"",IF(V$2&lt;&gt;"Ready",V$2,IF(ISNUMBER(Z31),"OK","INSUFFICIENT FUNDS")))</f>
        <v/>
      </c>
      <c r="AC31">
        <v>27</v>
      </c>
      <c r="AD31" s="6" t="str">
        <f>IF(AC31&gt;Scenario!$B$11,"",IF(AC$2&lt;&gt;"Ready",AC$2,IF(AI30="OK",AG30,"INSUFFICIENT FUNDS")))</f>
        <v/>
      </c>
      <c r="AE31" s="6" t="str">
        <f>IF(AC31&gt;Scenario!$B$11,"",IF(AC$2&lt;&gt;"Ready",AC$2,IF(ISNUMBER(AD31),IF(AND(AC31&gt;=Scenario!$B$10,MOD(AC31-Scenario!$B$10,Scenario!$B$18)=0),Scenario!$B$8,0),"INSUFFICIENT FUNDS")))</f>
        <v/>
      </c>
      <c r="AF31" s="6" t="str">
        <f>IF(AC31&gt;Scenario!$B$11,"",IF(AC$2&lt;&gt;"Ready",AC$2,IF(ISNUMBER(AD31),(AD31+AE31)*(N('Option B'!$E$14)+N('Option B'!$E$15)+IF(Scenario!$B$13="Gross",0,0))/12+((N('Option B'!$E$12)+N('Option B'!$E$13))/12+IF(AND(AC31&gt;=Scenario!$B$10,MOD(AC31-Scenario!$B$10,Scenario!$B$18)=0),N('Option B'!$E$17)*N('Option B'!$E$18)+N('Option B'!$E$20),0)+IF(AC31=1,N('Option B'!$E$17)*N('Option B'!$E$19)+N('Option B'!$E$21),0)+IF(AC31=Scenario!$B$11,N('Option B'!$E$22),0)),"INSUFFICIENT FUNDS")))</f>
        <v/>
      </c>
      <c r="AG31" s="6" t="str">
        <f>IF(AC31&gt;Scenario!$B$11,"",IF(AC$2&lt;&gt;"Ready",AC$2,IF(ISNUMBER(AD31),IF((AD31+AE31)*(1+Scenario!$B$12/12)-AF31&lt;0,"INSUFFICIENT FUNDS",(AD31+AE31)*(1+Scenario!$B$12/12)-AF31),"INSUFFICIENT FUNDS")))</f>
        <v/>
      </c>
      <c r="AH31" s="6" t="str">
        <f>IF(AC31&gt;Scenario!$B$11,"",IF(AC$2&lt;&gt;"Ready",AC$2,IF(ISNUMBER(AG31),AH30+AF31,"INSUFFICIENT FUNDS")))</f>
        <v/>
      </c>
      <c r="AI31" t="str">
        <f>IF(AC31&gt;Scenario!$B$11,"",IF(AC$2&lt;&gt;"Ready",AC$2,IF(ISNUMBER(AG31),"OK","INSUFFICIENT FUNDS")))</f>
        <v/>
      </c>
      <c r="AJ31">
        <v>27</v>
      </c>
      <c r="AK31" s="6" t="str">
        <f>IF(AJ31&gt;Scenario!$B$11,"",IF(AJ$2&lt;&gt;"Ready",AJ$2,IF(AP30="OK",AN30,"INSUFFICIENT FUNDS")))</f>
        <v/>
      </c>
      <c r="AL31" s="6" t="str">
        <f>IF(AJ31&gt;Scenario!$B$11,"",IF(AJ$2&lt;&gt;"Ready",AJ$2,IF(ISNUMBER(AK31),IF(AND(AJ31&gt;=Scenario!$B$10,MOD(AJ31-Scenario!$B$10,Scenario!$B$18)=0),Scenario!$B$8,0),"INSUFFICIENT FUNDS")))</f>
        <v/>
      </c>
      <c r="AM31" s="6" t="str">
        <f>IF(AJ31&gt;Scenario!$B$11,"",IF(AJ$2&lt;&gt;"Ready",AJ$2,IF(ISNUMBER(AK31),(AK31+AL31)*(0+0+IF(Scenario!$B$13="Gross",0,0))/12+((0+0)/12+IF(AND(AJ31&gt;=Scenario!$B$10,MOD(AJ31-Scenario!$B$10,Scenario!$B$18)=0),0*0+0,0)+IF(AJ31=1,0*0+0,0)+IF(AJ31=Scenario!$B$11,0,0)),"INSUFFICIENT FUNDS")))</f>
        <v/>
      </c>
      <c r="AN31" s="6" t="str">
        <f>IF(AJ31&gt;Scenario!$B$11,"",IF(AJ$2&lt;&gt;"Ready",AJ$2,IF(ISNUMBER(AK31),IF((AK31+AL31)*(1+Scenario!$B$12/12)-AM31&lt;0,"INSUFFICIENT FUNDS",(AK31+AL31)*(1+Scenario!$B$12/12)-AM31),"INSUFFICIENT FUNDS")))</f>
        <v/>
      </c>
      <c r="AO31" s="6" t="str">
        <f>IF(AJ31&gt;Scenario!$B$11,"",IF(AJ$2&lt;&gt;"Ready",AJ$2,IF(ISNUMBER(AN31),AO30+AM31,"INSUFFICIENT FUNDS")))</f>
        <v/>
      </c>
      <c r="AP31" t="str">
        <f>IF(AJ31&gt;Scenario!$B$11,"",IF(AJ$2&lt;&gt;"Ready",AJ$2,IF(ISNUMBER(AN31),"OK","INSUFFICIENT FUNDS")))</f>
        <v/>
      </c>
    </row>
    <row r="32" spans="1:42" ht="32.1" customHeight="1" x14ac:dyDescent="0.2">
      <c r="A32">
        <v>28</v>
      </c>
      <c r="B32" s="6" t="str">
        <f>IF(A32&gt;Scenario!$B$11,"",IF(A$2&lt;&gt;"Ready",A$2,IF(G31="OK",E31,"INSUFFICIENT FUNDS")))</f>
        <v/>
      </c>
      <c r="C32" s="6" t="str">
        <f>IF(A32&gt;Scenario!$B$11,"",IF(A$2&lt;&gt;"Ready",A$2,IF(ISNUMBER(B32),IF(AND(A32&gt;=Scenario!$B$10,MOD(A32-Scenario!$B$10,Scenario!$B$18)=0),Scenario!$B$8,0),"INSUFFICIENT FUNDS")))</f>
        <v/>
      </c>
      <c r="D32" s="6" t="str">
        <f>IF(A32&gt;Scenario!$B$11,"",IF(A$2&lt;&gt;"Ready",A$2,IF(ISNUMBER(B32),(B32+C32)*(N('Option B'!$E$14)+N('Option B'!$E$15)+IF(Scenario!$B$13="Gross",N('Option B'!$E$16),0))/12+((N('Option B'!$E$12)+N('Option B'!$E$13))/12+IF(AND(A32&gt;=Scenario!$B$10,MOD(A32-Scenario!$B$10,Scenario!$B$18)=0),N('Option B'!$E$17)*N('Option B'!$E$18)+N('Option B'!$E$20),0)+IF(A32=1,N('Option B'!$E$17)*N('Option B'!$E$19)+N('Option B'!$E$21),0)+IF(A32=Scenario!$B$11,N('Option B'!$E$22),0)),"INSUFFICIENT FUNDS")))</f>
        <v/>
      </c>
      <c r="E32" s="6" t="str">
        <f>IF(A32&gt;Scenario!$B$11,"",IF(A$2&lt;&gt;"Ready",A$2,IF(ISNUMBER(B32),IF((B32+C32)*(1+Scenario!$B$12/12)-D32&lt;0,"INSUFFICIENT FUNDS",(B32+C32)*(1+Scenario!$B$12/12)-D32),"INSUFFICIENT FUNDS")))</f>
        <v/>
      </c>
      <c r="F32" s="6" t="str">
        <f>IF(A32&gt;Scenario!$B$11,"",IF(A$2&lt;&gt;"Ready",A$2,IF(ISNUMBER(E32),F31+D32,"INSUFFICIENT FUNDS")))</f>
        <v/>
      </c>
      <c r="G32" t="str">
        <f>IF(A32&gt;Scenario!$B$11,"",IF(A$2&lt;&gt;"Ready",A$2,IF(ISNUMBER(E32),"OK","INSUFFICIENT FUNDS")))</f>
        <v/>
      </c>
      <c r="H32">
        <v>28</v>
      </c>
      <c r="I32" s="6" t="str">
        <f>IF(H32&gt;Scenario!$B$11,"",IF(H$2&lt;&gt;"Ready",H$2,IF(N31="OK",L31,"INSUFFICIENT FUNDS")))</f>
        <v/>
      </c>
      <c r="J32" s="6" t="str">
        <f>IF(H32&gt;Scenario!$B$11,"",IF(H$2&lt;&gt;"Ready",H$2,IF(ISNUMBER(I32),IF(AND(H32&gt;=Scenario!$B$10,MOD(H32-Scenario!$B$10,Scenario!$B$18)=0),Scenario!$B$8,0),"INSUFFICIENT FUNDS")))</f>
        <v/>
      </c>
      <c r="K32" s="6" t="str">
        <f>IF(H32&gt;Scenario!$B$11,"",IF(H$2&lt;&gt;"Ready",H$2,IF(ISNUMBER(I32),(I32+J32)*(N('Option B'!$E$14)+N('Option B'!$E$15)+IF(Scenario!$B$13="Gross",N('Option B'!$E$16),0))/12+((0+0)/12+IF(AND(H32&gt;=Scenario!$B$10,MOD(H32-Scenario!$B$10,Scenario!$B$18)=0),N('Option B'!$E$17)*N('Option B'!$E$18)+N('Option B'!$E$20),0)+IF(H32=1,N('Option B'!$E$17)*N('Option B'!$E$19)+N('Option B'!$E$21),0)+IF(H32=Scenario!$B$11,N('Option B'!$E$22),0)),"INSUFFICIENT FUNDS")))</f>
        <v/>
      </c>
      <c r="L32" s="6" t="str">
        <f>IF(H32&gt;Scenario!$B$11,"",IF(H$2&lt;&gt;"Ready",H$2,IF(ISNUMBER(I32),IF((I32+J32)*(1+Scenario!$B$12/12)-K32&lt;0,"INSUFFICIENT FUNDS",(I32+J32)*(1+Scenario!$B$12/12)-K32),"INSUFFICIENT FUNDS")))</f>
        <v/>
      </c>
      <c r="M32" s="6" t="str">
        <f>IF(H32&gt;Scenario!$B$11,"",IF(H$2&lt;&gt;"Ready",H$2,IF(ISNUMBER(L32),M31+K32,"INSUFFICIENT FUNDS")))</f>
        <v/>
      </c>
      <c r="N32" t="str">
        <f>IF(H32&gt;Scenario!$B$11,"",IF(H$2&lt;&gt;"Ready",H$2,IF(ISNUMBER(L32),"OK","INSUFFICIENT FUNDS")))</f>
        <v/>
      </c>
      <c r="O32">
        <v>28</v>
      </c>
      <c r="P32" s="6" t="str">
        <f>IF(O32&gt;Scenario!$B$11,"",IF(O$2&lt;&gt;"Ready",O$2,IF(U31="OK",S31,"INSUFFICIENT FUNDS")))</f>
        <v/>
      </c>
      <c r="Q32" s="6" t="str">
        <f>IF(O32&gt;Scenario!$B$11,"",IF(O$2&lt;&gt;"Ready",O$2,IF(ISNUMBER(P32),IF(AND(O32&gt;=Scenario!$B$10,MOD(O32-Scenario!$B$10,Scenario!$B$18)=0),Scenario!$B$8,0),"INSUFFICIENT FUNDS")))</f>
        <v/>
      </c>
      <c r="R32" s="6" t="str">
        <f>IF(O32&gt;Scenario!$B$11,"",IF(O$2&lt;&gt;"Ready",O$2,IF(ISNUMBER(P32),(P32+Q32)*(0+N('Option B'!$E$15)+IF(Scenario!$B$13="Gross",N('Option B'!$E$16),0))/12+((N('Option B'!$E$12)+N('Option B'!$E$13))/12+IF(AND(O32&gt;=Scenario!$B$10,MOD(O32-Scenario!$B$10,Scenario!$B$18)=0),N('Option B'!$E$17)*N('Option B'!$E$18)+N('Option B'!$E$20),0)+IF(O32=1,N('Option B'!$E$17)*N('Option B'!$E$19)+N('Option B'!$E$21),0)+IF(O32=Scenario!$B$11,N('Option B'!$E$22),0)),"INSUFFICIENT FUNDS")))</f>
        <v/>
      </c>
      <c r="S32" s="6" t="str">
        <f>IF(O32&gt;Scenario!$B$11,"",IF(O$2&lt;&gt;"Ready",O$2,IF(ISNUMBER(P32),IF((P32+Q32)*(1+Scenario!$B$12/12)-R32&lt;0,"INSUFFICIENT FUNDS",(P32+Q32)*(1+Scenario!$B$12/12)-R32),"INSUFFICIENT FUNDS")))</f>
        <v/>
      </c>
      <c r="T32" s="6" t="str">
        <f>IF(O32&gt;Scenario!$B$11,"",IF(O$2&lt;&gt;"Ready",O$2,IF(ISNUMBER(S32),T31+R32,"INSUFFICIENT FUNDS")))</f>
        <v/>
      </c>
      <c r="U32" t="str">
        <f>IF(O32&gt;Scenario!$B$11,"",IF(O$2&lt;&gt;"Ready",O$2,IF(ISNUMBER(S32),"OK","INSUFFICIENT FUNDS")))</f>
        <v/>
      </c>
      <c r="V32">
        <v>28</v>
      </c>
      <c r="W32" s="6" t="str">
        <f>IF(V32&gt;Scenario!$B$11,"",IF(V$2&lt;&gt;"Ready",V$2,IF(AB31="OK",Z31,"INSUFFICIENT FUNDS")))</f>
        <v/>
      </c>
      <c r="X32" s="6" t="str">
        <f>IF(V32&gt;Scenario!$B$11,"",IF(V$2&lt;&gt;"Ready",V$2,IF(ISNUMBER(W32),IF(AND(V32&gt;=Scenario!$B$10,MOD(V32-Scenario!$B$10,Scenario!$B$18)=0),Scenario!$B$8,0),"INSUFFICIENT FUNDS")))</f>
        <v/>
      </c>
      <c r="Y32" s="6" t="str">
        <f>IF(V32&gt;Scenario!$B$11,"",IF(V$2&lt;&gt;"Ready",V$2,IF(ISNUMBER(W32),(W32+X32)*(N('Option B'!$E$14)+N('Option B'!$E$15)+IF(Scenario!$B$13="Gross",N('Option B'!$E$16),0))/12+((N('Option B'!$E$12)+N('Option B'!$E$13))/12+IF(AND(V32&gt;=Scenario!$B$10,MOD(V32-Scenario!$B$10,Scenario!$B$18)=0),0*0+0,0)+IF(V32=1,0*0+0,0)+IF(V32=Scenario!$B$11,0,0)),"INSUFFICIENT FUNDS")))</f>
        <v/>
      </c>
      <c r="Z32" s="6" t="str">
        <f>IF(V32&gt;Scenario!$B$11,"",IF(V$2&lt;&gt;"Ready",V$2,IF(ISNUMBER(W32),IF((W32+X32)*(1+Scenario!$B$12/12)-Y32&lt;0,"INSUFFICIENT FUNDS",(W32+X32)*(1+Scenario!$B$12/12)-Y32),"INSUFFICIENT FUNDS")))</f>
        <v/>
      </c>
      <c r="AA32" s="6" t="str">
        <f>IF(V32&gt;Scenario!$B$11,"",IF(V$2&lt;&gt;"Ready",V$2,IF(ISNUMBER(Z32),AA31+Y32,"INSUFFICIENT FUNDS")))</f>
        <v/>
      </c>
      <c r="AB32" t="str">
        <f>IF(V32&gt;Scenario!$B$11,"",IF(V$2&lt;&gt;"Ready",V$2,IF(ISNUMBER(Z32),"OK","INSUFFICIENT FUNDS")))</f>
        <v/>
      </c>
      <c r="AC32">
        <v>28</v>
      </c>
      <c r="AD32" s="6" t="str">
        <f>IF(AC32&gt;Scenario!$B$11,"",IF(AC$2&lt;&gt;"Ready",AC$2,IF(AI31="OK",AG31,"INSUFFICIENT FUNDS")))</f>
        <v/>
      </c>
      <c r="AE32" s="6" t="str">
        <f>IF(AC32&gt;Scenario!$B$11,"",IF(AC$2&lt;&gt;"Ready",AC$2,IF(ISNUMBER(AD32),IF(AND(AC32&gt;=Scenario!$B$10,MOD(AC32-Scenario!$B$10,Scenario!$B$18)=0),Scenario!$B$8,0),"INSUFFICIENT FUNDS")))</f>
        <v/>
      </c>
      <c r="AF32" s="6" t="str">
        <f>IF(AC32&gt;Scenario!$B$11,"",IF(AC$2&lt;&gt;"Ready",AC$2,IF(ISNUMBER(AD32),(AD32+AE32)*(N('Option B'!$E$14)+N('Option B'!$E$15)+IF(Scenario!$B$13="Gross",0,0))/12+((N('Option B'!$E$12)+N('Option B'!$E$13))/12+IF(AND(AC32&gt;=Scenario!$B$10,MOD(AC32-Scenario!$B$10,Scenario!$B$18)=0),N('Option B'!$E$17)*N('Option B'!$E$18)+N('Option B'!$E$20),0)+IF(AC32=1,N('Option B'!$E$17)*N('Option B'!$E$19)+N('Option B'!$E$21),0)+IF(AC32=Scenario!$B$11,N('Option B'!$E$22),0)),"INSUFFICIENT FUNDS")))</f>
        <v/>
      </c>
      <c r="AG32" s="6" t="str">
        <f>IF(AC32&gt;Scenario!$B$11,"",IF(AC$2&lt;&gt;"Ready",AC$2,IF(ISNUMBER(AD32),IF((AD32+AE32)*(1+Scenario!$B$12/12)-AF32&lt;0,"INSUFFICIENT FUNDS",(AD32+AE32)*(1+Scenario!$B$12/12)-AF32),"INSUFFICIENT FUNDS")))</f>
        <v/>
      </c>
      <c r="AH32" s="6" t="str">
        <f>IF(AC32&gt;Scenario!$B$11,"",IF(AC$2&lt;&gt;"Ready",AC$2,IF(ISNUMBER(AG32),AH31+AF32,"INSUFFICIENT FUNDS")))</f>
        <v/>
      </c>
      <c r="AI32" t="str">
        <f>IF(AC32&gt;Scenario!$B$11,"",IF(AC$2&lt;&gt;"Ready",AC$2,IF(ISNUMBER(AG32),"OK","INSUFFICIENT FUNDS")))</f>
        <v/>
      </c>
      <c r="AJ32">
        <v>28</v>
      </c>
      <c r="AK32" s="6" t="str">
        <f>IF(AJ32&gt;Scenario!$B$11,"",IF(AJ$2&lt;&gt;"Ready",AJ$2,IF(AP31="OK",AN31,"INSUFFICIENT FUNDS")))</f>
        <v/>
      </c>
      <c r="AL32" s="6" t="str">
        <f>IF(AJ32&gt;Scenario!$B$11,"",IF(AJ$2&lt;&gt;"Ready",AJ$2,IF(ISNUMBER(AK32),IF(AND(AJ32&gt;=Scenario!$B$10,MOD(AJ32-Scenario!$B$10,Scenario!$B$18)=0),Scenario!$B$8,0),"INSUFFICIENT FUNDS")))</f>
        <v/>
      </c>
      <c r="AM32" s="6" t="str">
        <f>IF(AJ32&gt;Scenario!$B$11,"",IF(AJ$2&lt;&gt;"Ready",AJ$2,IF(ISNUMBER(AK32),(AK32+AL32)*(0+0+IF(Scenario!$B$13="Gross",0,0))/12+((0+0)/12+IF(AND(AJ32&gt;=Scenario!$B$10,MOD(AJ32-Scenario!$B$10,Scenario!$B$18)=0),0*0+0,0)+IF(AJ32=1,0*0+0,0)+IF(AJ32=Scenario!$B$11,0,0)),"INSUFFICIENT FUNDS")))</f>
        <v/>
      </c>
      <c r="AN32" s="6" t="str">
        <f>IF(AJ32&gt;Scenario!$B$11,"",IF(AJ$2&lt;&gt;"Ready",AJ$2,IF(ISNUMBER(AK32),IF((AK32+AL32)*(1+Scenario!$B$12/12)-AM32&lt;0,"INSUFFICIENT FUNDS",(AK32+AL32)*(1+Scenario!$B$12/12)-AM32),"INSUFFICIENT FUNDS")))</f>
        <v/>
      </c>
      <c r="AO32" s="6" t="str">
        <f>IF(AJ32&gt;Scenario!$B$11,"",IF(AJ$2&lt;&gt;"Ready",AJ$2,IF(ISNUMBER(AN32),AO31+AM32,"INSUFFICIENT FUNDS")))</f>
        <v/>
      </c>
      <c r="AP32" t="str">
        <f>IF(AJ32&gt;Scenario!$B$11,"",IF(AJ$2&lt;&gt;"Ready",AJ$2,IF(ISNUMBER(AN32),"OK","INSUFFICIENT FUNDS")))</f>
        <v/>
      </c>
    </row>
    <row r="33" spans="1:42" ht="32.1" customHeight="1" x14ac:dyDescent="0.2">
      <c r="A33">
        <v>29</v>
      </c>
      <c r="B33" s="6" t="str">
        <f>IF(A33&gt;Scenario!$B$11,"",IF(A$2&lt;&gt;"Ready",A$2,IF(G32="OK",E32,"INSUFFICIENT FUNDS")))</f>
        <v/>
      </c>
      <c r="C33" s="6" t="str">
        <f>IF(A33&gt;Scenario!$B$11,"",IF(A$2&lt;&gt;"Ready",A$2,IF(ISNUMBER(B33),IF(AND(A33&gt;=Scenario!$B$10,MOD(A33-Scenario!$B$10,Scenario!$B$18)=0),Scenario!$B$8,0),"INSUFFICIENT FUNDS")))</f>
        <v/>
      </c>
      <c r="D33" s="6" t="str">
        <f>IF(A33&gt;Scenario!$B$11,"",IF(A$2&lt;&gt;"Ready",A$2,IF(ISNUMBER(B33),(B33+C33)*(N('Option B'!$E$14)+N('Option B'!$E$15)+IF(Scenario!$B$13="Gross",N('Option B'!$E$16),0))/12+((N('Option B'!$E$12)+N('Option B'!$E$13))/12+IF(AND(A33&gt;=Scenario!$B$10,MOD(A33-Scenario!$B$10,Scenario!$B$18)=0),N('Option B'!$E$17)*N('Option B'!$E$18)+N('Option B'!$E$20),0)+IF(A33=1,N('Option B'!$E$17)*N('Option B'!$E$19)+N('Option B'!$E$21),0)+IF(A33=Scenario!$B$11,N('Option B'!$E$22),0)),"INSUFFICIENT FUNDS")))</f>
        <v/>
      </c>
      <c r="E33" s="6" t="str">
        <f>IF(A33&gt;Scenario!$B$11,"",IF(A$2&lt;&gt;"Ready",A$2,IF(ISNUMBER(B33),IF((B33+C33)*(1+Scenario!$B$12/12)-D33&lt;0,"INSUFFICIENT FUNDS",(B33+C33)*(1+Scenario!$B$12/12)-D33),"INSUFFICIENT FUNDS")))</f>
        <v/>
      </c>
      <c r="F33" s="6" t="str">
        <f>IF(A33&gt;Scenario!$B$11,"",IF(A$2&lt;&gt;"Ready",A$2,IF(ISNUMBER(E33),F32+D33,"INSUFFICIENT FUNDS")))</f>
        <v/>
      </c>
      <c r="G33" t="str">
        <f>IF(A33&gt;Scenario!$B$11,"",IF(A$2&lt;&gt;"Ready",A$2,IF(ISNUMBER(E33),"OK","INSUFFICIENT FUNDS")))</f>
        <v/>
      </c>
      <c r="H33">
        <v>29</v>
      </c>
      <c r="I33" s="6" t="str">
        <f>IF(H33&gt;Scenario!$B$11,"",IF(H$2&lt;&gt;"Ready",H$2,IF(N32="OK",L32,"INSUFFICIENT FUNDS")))</f>
        <v/>
      </c>
      <c r="J33" s="6" t="str">
        <f>IF(H33&gt;Scenario!$B$11,"",IF(H$2&lt;&gt;"Ready",H$2,IF(ISNUMBER(I33),IF(AND(H33&gt;=Scenario!$B$10,MOD(H33-Scenario!$B$10,Scenario!$B$18)=0),Scenario!$B$8,0),"INSUFFICIENT FUNDS")))</f>
        <v/>
      </c>
      <c r="K33" s="6" t="str">
        <f>IF(H33&gt;Scenario!$B$11,"",IF(H$2&lt;&gt;"Ready",H$2,IF(ISNUMBER(I33),(I33+J33)*(N('Option B'!$E$14)+N('Option B'!$E$15)+IF(Scenario!$B$13="Gross",N('Option B'!$E$16),0))/12+((0+0)/12+IF(AND(H33&gt;=Scenario!$B$10,MOD(H33-Scenario!$B$10,Scenario!$B$18)=0),N('Option B'!$E$17)*N('Option B'!$E$18)+N('Option B'!$E$20),0)+IF(H33=1,N('Option B'!$E$17)*N('Option B'!$E$19)+N('Option B'!$E$21),0)+IF(H33=Scenario!$B$11,N('Option B'!$E$22),0)),"INSUFFICIENT FUNDS")))</f>
        <v/>
      </c>
      <c r="L33" s="6" t="str">
        <f>IF(H33&gt;Scenario!$B$11,"",IF(H$2&lt;&gt;"Ready",H$2,IF(ISNUMBER(I33),IF((I33+J33)*(1+Scenario!$B$12/12)-K33&lt;0,"INSUFFICIENT FUNDS",(I33+J33)*(1+Scenario!$B$12/12)-K33),"INSUFFICIENT FUNDS")))</f>
        <v/>
      </c>
      <c r="M33" s="6" t="str">
        <f>IF(H33&gt;Scenario!$B$11,"",IF(H$2&lt;&gt;"Ready",H$2,IF(ISNUMBER(L33),M32+K33,"INSUFFICIENT FUNDS")))</f>
        <v/>
      </c>
      <c r="N33" t="str">
        <f>IF(H33&gt;Scenario!$B$11,"",IF(H$2&lt;&gt;"Ready",H$2,IF(ISNUMBER(L33),"OK","INSUFFICIENT FUNDS")))</f>
        <v/>
      </c>
      <c r="O33">
        <v>29</v>
      </c>
      <c r="P33" s="6" t="str">
        <f>IF(O33&gt;Scenario!$B$11,"",IF(O$2&lt;&gt;"Ready",O$2,IF(U32="OK",S32,"INSUFFICIENT FUNDS")))</f>
        <v/>
      </c>
      <c r="Q33" s="6" t="str">
        <f>IF(O33&gt;Scenario!$B$11,"",IF(O$2&lt;&gt;"Ready",O$2,IF(ISNUMBER(P33),IF(AND(O33&gt;=Scenario!$B$10,MOD(O33-Scenario!$B$10,Scenario!$B$18)=0),Scenario!$B$8,0),"INSUFFICIENT FUNDS")))</f>
        <v/>
      </c>
      <c r="R33" s="6" t="str">
        <f>IF(O33&gt;Scenario!$B$11,"",IF(O$2&lt;&gt;"Ready",O$2,IF(ISNUMBER(P33),(P33+Q33)*(0+N('Option B'!$E$15)+IF(Scenario!$B$13="Gross",N('Option B'!$E$16),0))/12+((N('Option B'!$E$12)+N('Option B'!$E$13))/12+IF(AND(O33&gt;=Scenario!$B$10,MOD(O33-Scenario!$B$10,Scenario!$B$18)=0),N('Option B'!$E$17)*N('Option B'!$E$18)+N('Option B'!$E$20),0)+IF(O33=1,N('Option B'!$E$17)*N('Option B'!$E$19)+N('Option B'!$E$21),0)+IF(O33=Scenario!$B$11,N('Option B'!$E$22),0)),"INSUFFICIENT FUNDS")))</f>
        <v/>
      </c>
      <c r="S33" s="6" t="str">
        <f>IF(O33&gt;Scenario!$B$11,"",IF(O$2&lt;&gt;"Ready",O$2,IF(ISNUMBER(P33),IF((P33+Q33)*(1+Scenario!$B$12/12)-R33&lt;0,"INSUFFICIENT FUNDS",(P33+Q33)*(1+Scenario!$B$12/12)-R33),"INSUFFICIENT FUNDS")))</f>
        <v/>
      </c>
      <c r="T33" s="6" t="str">
        <f>IF(O33&gt;Scenario!$B$11,"",IF(O$2&lt;&gt;"Ready",O$2,IF(ISNUMBER(S33),T32+R33,"INSUFFICIENT FUNDS")))</f>
        <v/>
      </c>
      <c r="U33" t="str">
        <f>IF(O33&gt;Scenario!$B$11,"",IF(O$2&lt;&gt;"Ready",O$2,IF(ISNUMBER(S33),"OK","INSUFFICIENT FUNDS")))</f>
        <v/>
      </c>
      <c r="V33">
        <v>29</v>
      </c>
      <c r="W33" s="6" t="str">
        <f>IF(V33&gt;Scenario!$B$11,"",IF(V$2&lt;&gt;"Ready",V$2,IF(AB32="OK",Z32,"INSUFFICIENT FUNDS")))</f>
        <v/>
      </c>
      <c r="X33" s="6" t="str">
        <f>IF(V33&gt;Scenario!$B$11,"",IF(V$2&lt;&gt;"Ready",V$2,IF(ISNUMBER(W33),IF(AND(V33&gt;=Scenario!$B$10,MOD(V33-Scenario!$B$10,Scenario!$B$18)=0),Scenario!$B$8,0),"INSUFFICIENT FUNDS")))</f>
        <v/>
      </c>
      <c r="Y33" s="6" t="str">
        <f>IF(V33&gt;Scenario!$B$11,"",IF(V$2&lt;&gt;"Ready",V$2,IF(ISNUMBER(W33),(W33+X33)*(N('Option B'!$E$14)+N('Option B'!$E$15)+IF(Scenario!$B$13="Gross",N('Option B'!$E$16),0))/12+((N('Option B'!$E$12)+N('Option B'!$E$13))/12+IF(AND(V33&gt;=Scenario!$B$10,MOD(V33-Scenario!$B$10,Scenario!$B$18)=0),0*0+0,0)+IF(V33=1,0*0+0,0)+IF(V33=Scenario!$B$11,0,0)),"INSUFFICIENT FUNDS")))</f>
        <v/>
      </c>
      <c r="Z33" s="6" t="str">
        <f>IF(V33&gt;Scenario!$B$11,"",IF(V$2&lt;&gt;"Ready",V$2,IF(ISNUMBER(W33),IF((W33+X33)*(1+Scenario!$B$12/12)-Y33&lt;0,"INSUFFICIENT FUNDS",(W33+X33)*(1+Scenario!$B$12/12)-Y33),"INSUFFICIENT FUNDS")))</f>
        <v/>
      </c>
      <c r="AA33" s="6" t="str">
        <f>IF(V33&gt;Scenario!$B$11,"",IF(V$2&lt;&gt;"Ready",V$2,IF(ISNUMBER(Z33),AA32+Y33,"INSUFFICIENT FUNDS")))</f>
        <v/>
      </c>
      <c r="AB33" t="str">
        <f>IF(V33&gt;Scenario!$B$11,"",IF(V$2&lt;&gt;"Ready",V$2,IF(ISNUMBER(Z33),"OK","INSUFFICIENT FUNDS")))</f>
        <v/>
      </c>
      <c r="AC33">
        <v>29</v>
      </c>
      <c r="AD33" s="6" t="str">
        <f>IF(AC33&gt;Scenario!$B$11,"",IF(AC$2&lt;&gt;"Ready",AC$2,IF(AI32="OK",AG32,"INSUFFICIENT FUNDS")))</f>
        <v/>
      </c>
      <c r="AE33" s="6" t="str">
        <f>IF(AC33&gt;Scenario!$B$11,"",IF(AC$2&lt;&gt;"Ready",AC$2,IF(ISNUMBER(AD33),IF(AND(AC33&gt;=Scenario!$B$10,MOD(AC33-Scenario!$B$10,Scenario!$B$18)=0),Scenario!$B$8,0),"INSUFFICIENT FUNDS")))</f>
        <v/>
      </c>
      <c r="AF33" s="6" t="str">
        <f>IF(AC33&gt;Scenario!$B$11,"",IF(AC$2&lt;&gt;"Ready",AC$2,IF(ISNUMBER(AD33),(AD33+AE33)*(N('Option B'!$E$14)+N('Option B'!$E$15)+IF(Scenario!$B$13="Gross",0,0))/12+((N('Option B'!$E$12)+N('Option B'!$E$13))/12+IF(AND(AC33&gt;=Scenario!$B$10,MOD(AC33-Scenario!$B$10,Scenario!$B$18)=0),N('Option B'!$E$17)*N('Option B'!$E$18)+N('Option B'!$E$20),0)+IF(AC33=1,N('Option B'!$E$17)*N('Option B'!$E$19)+N('Option B'!$E$21),0)+IF(AC33=Scenario!$B$11,N('Option B'!$E$22),0)),"INSUFFICIENT FUNDS")))</f>
        <v/>
      </c>
      <c r="AG33" s="6" t="str">
        <f>IF(AC33&gt;Scenario!$B$11,"",IF(AC$2&lt;&gt;"Ready",AC$2,IF(ISNUMBER(AD33),IF((AD33+AE33)*(1+Scenario!$B$12/12)-AF33&lt;0,"INSUFFICIENT FUNDS",(AD33+AE33)*(1+Scenario!$B$12/12)-AF33),"INSUFFICIENT FUNDS")))</f>
        <v/>
      </c>
      <c r="AH33" s="6" t="str">
        <f>IF(AC33&gt;Scenario!$B$11,"",IF(AC$2&lt;&gt;"Ready",AC$2,IF(ISNUMBER(AG33),AH32+AF33,"INSUFFICIENT FUNDS")))</f>
        <v/>
      </c>
      <c r="AI33" t="str">
        <f>IF(AC33&gt;Scenario!$B$11,"",IF(AC$2&lt;&gt;"Ready",AC$2,IF(ISNUMBER(AG33),"OK","INSUFFICIENT FUNDS")))</f>
        <v/>
      </c>
      <c r="AJ33">
        <v>29</v>
      </c>
      <c r="AK33" s="6" t="str">
        <f>IF(AJ33&gt;Scenario!$B$11,"",IF(AJ$2&lt;&gt;"Ready",AJ$2,IF(AP32="OK",AN32,"INSUFFICIENT FUNDS")))</f>
        <v/>
      </c>
      <c r="AL33" s="6" t="str">
        <f>IF(AJ33&gt;Scenario!$B$11,"",IF(AJ$2&lt;&gt;"Ready",AJ$2,IF(ISNUMBER(AK33),IF(AND(AJ33&gt;=Scenario!$B$10,MOD(AJ33-Scenario!$B$10,Scenario!$B$18)=0),Scenario!$B$8,0),"INSUFFICIENT FUNDS")))</f>
        <v/>
      </c>
      <c r="AM33" s="6" t="str">
        <f>IF(AJ33&gt;Scenario!$B$11,"",IF(AJ$2&lt;&gt;"Ready",AJ$2,IF(ISNUMBER(AK33),(AK33+AL33)*(0+0+IF(Scenario!$B$13="Gross",0,0))/12+((0+0)/12+IF(AND(AJ33&gt;=Scenario!$B$10,MOD(AJ33-Scenario!$B$10,Scenario!$B$18)=0),0*0+0,0)+IF(AJ33=1,0*0+0,0)+IF(AJ33=Scenario!$B$11,0,0)),"INSUFFICIENT FUNDS")))</f>
        <v/>
      </c>
      <c r="AN33" s="6" t="str">
        <f>IF(AJ33&gt;Scenario!$B$11,"",IF(AJ$2&lt;&gt;"Ready",AJ$2,IF(ISNUMBER(AK33),IF((AK33+AL33)*(1+Scenario!$B$12/12)-AM33&lt;0,"INSUFFICIENT FUNDS",(AK33+AL33)*(1+Scenario!$B$12/12)-AM33),"INSUFFICIENT FUNDS")))</f>
        <v/>
      </c>
      <c r="AO33" s="6" t="str">
        <f>IF(AJ33&gt;Scenario!$B$11,"",IF(AJ$2&lt;&gt;"Ready",AJ$2,IF(ISNUMBER(AN33),AO32+AM33,"INSUFFICIENT FUNDS")))</f>
        <v/>
      </c>
      <c r="AP33" t="str">
        <f>IF(AJ33&gt;Scenario!$B$11,"",IF(AJ$2&lt;&gt;"Ready",AJ$2,IF(ISNUMBER(AN33),"OK","INSUFFICIENT FUNDS")))</f>
        <v/>
      </c>
    </row>
    <row r="34" spans="1:42" ht="32.1" customHeight="1" x14ac:dyDescent="0.2">
      <c r="A34">
        <v>30</v>
      </c>
      <c r="B34" s="6" t="str">
        <f>IF(A34&gt;Scenario!$B$11,"",IF(A$2&lt;&gt;"Ready",A$2,IF(G33="OK",E33,"INSUFFICIENT FUNDS")))</f>
        <v/>
      </c>
      <c r="C34" s="6" t="str">
        <f>IF(A34&gt;Scenario!$B$11,"",IF(A$2&lt;&gt;"Ready",A$2,IF(ISNUMBER(B34),IF(AND(A34&gt;=Scenario!$B$10,MOD(A34-Scenario!$B$10,Scenario!$B$18)=0),Scenario!$B$8,0),"INSUFFICIENT FUNDS")))</f>
        <v/>
      </c>
      <c r="D34" s="6" t="str">
        <f>IF(A34&gt;Scenario!$B$11,"",IF(A$2&lt;&gt;"Ready",A$2,IF(ISNUMBER(B34),(B34+C34)*(N('Option B'!$E$14)+N('Option B'!$E$15)+IF(Scenario!$B$13="Gross",N('Option B'!$E$16),0))/12+((N('Option B'!$E$12)+N('Option B'!$E$13))/12+IF(AND(A34&gt;=Scenario!$B$10,MOD(A34-Scenario!$B$10,Scenario!$B$18)=0),N('Option B'!$E$17)*N('Option B'!$E$18)+N('Option B'!$E$20),0)+IF(A34=1,N('Option B'!$E$17)*N('Option B'!$E$19)+N('Option B'!$E$21),0)+IF(A34=Scenario!$B$11,N('Option B'!$E$22),0)),"INSUFFICIENT FUNDS")))</f>
        <v/>
      </c>
      <c r="E34" s="6" t="str">
        <f>IF(A34&gt;Scenario!$B$11,"",IF(A$2&lt;&gt;"Ready",A$2,IF(ISNUMBER(B34),IF((B34+C34)*(1+Scenario!$B$12/12)-D34&lt;0,"INSUFFICIENT FUNDS",(B34+C34)*(1+Scenario!$B$12/12)-D34),"INSUFFICIENT FUNDS")))</f>
        <v/>
      </c>
      <c r="F34" s="6" t="str">
        <f>IF(A34&gt;Scenario!$B$11,"",IF(A$2&lt;&gt;"Ready",A$2,IF(ISNUMBER(E34),F33+D34,"INSUFFICIENT FUNDS")))</f>
        <v/>
      </c>
      <c r="G34" t="str">
        <f>IF(A34&gt;Scenario!$B$11,"",IF(A$2&lt;&gt;"Ready",A$2,IF(ISNUMBER(E34),"OK","INSUFFICIENT FUNDS")))</f>
        <v/>
      </c>
      <c r="H34">
        <v>30</v>
      </c>
      <c r="I34" s="6" t="str">
        <f>IF(H34&gt;Scenario!$B$11,"",IF(H$2&lt;&gt;"Ready",H$2,IF(N33="OK",L33,"INSUFFICIENT FUNDS")))</f>
        <v/>
      </c>
      <c r="J34" s="6" t="str">
        <f>IF(H34&gt;Scenario!$B$11,"",IF(H$2&lt;&gt;"Ready",H$2,IF(ISNUMBER(I34),IF(AND(H34&gt;=Scenario!$B$10,MOD(H34-Scenario!$B$10,Scenario!$B$18)=0),Scenario!$B$8,0),"INSUFFICIENT FUNDS")))</f>
        <v/>
      </c>
      <c r="K34" s="6" t="str">
        <f>IF(H34&gt;Scenario!$B$11,"",IF(H$2&lt;&gt;"Ready",H$2,IF(ISNUMBER(I34),(I34+J34)*(N('Option B'!$E$14)+N('Option B'!$E$15)+IF(Scenario!$B$13="Gross",N('Option B'!$E$16),0))/12+((0+0)/12+IF(AND(H34&gt;=Scenario!$B$10,MOD(H34-Scenario!$B$10,Scenario!$B$18)=0),N('Option B'!$E$17)*N('Option B'!$E$18)+N('Option B'!$E$20),0)+IF(H34=1,N('Option B'!$E$17)*N('Option B'!$E$19)+N('Option B'!$E$21),0)+IF(H34=Scenario!$B$11,N('Option B'!$E$22),0)),"INSUFFICIENT FUNDS")))</f>
        <v/>
      </c>
      <c r="L34" s="6" t="str">
        <f>IF(H34&gt;Scenario!$B$11,"",IF(H$2&lt;&gt;"Ready",H$2,IF(ISNUMBER(I34),IF((I34+J34)*(1+Scenario!$B$12/12)-K34&lt;0,"INSUFFICIENT FUNDS",(I34+J34)*(1+Scenario!$B$12/12)-K34),"INSUFFICIENT FUNDS")))</f>
        <v/>
      </c>
      <c r="M34" s="6" t="str">
        <f>IF(H34&gt;Scenario!$B$11,"",IF(H$2&lt;&gt;"Ready",H$2,IF(ISNUMBER(L34),M33+K34,"INSUFFICIENT FUNDS")))</f>
        <v/>
      </c>
      <c r="N34" t="str">
        <f>IF(H34&gt;Scenario!$B$11,"",IF(H$2&lt;&gt;"Ready",H$2,IF(ISNUMBER(L34),"OK","INSUFFICIENT FUNDS")))</f>
        <v/>
      </c>
      <c r="O34">
        <v>30</v>
      </c>
      <c r="P34" s="6" t="str">
        <f>IF(O34&gt;Scenario!$B$11,"",IF(O$2&lt;&gt;"Ready",O$2,IF(U33="OK",S33,"INSUFFICIENT FUNDS")))</f>
        <v/>
      </c>
      <c r="Q34" s="6" t="str">
        <f>IF(O34&gt;Scenario!$B$11,"",IF(O$2&lt;&gt;"Ready",O$2,IF(ISNUMBER(P34),IF(AND(O34&gt;=Scenario!$B$10,MOD(O34-Scenario!$B$10,Scenario!$B$18)=0),Scenario!$B$8,0),"INSUFFICIENT FUNDS")))</f>
        <v/>
      </c>
      <c r="R34" s="6" t="str">
        <f>IF(O34&gt;Scenario!$B$11,"",IF(O$2&lt;&gt;"Ready",O$2,IF(ISNUMBER(P34),(P34+Q34)*(0+N('Option B'!$E$15)+IF(Scenario!$B$13="Gross",N('Option B'!$E$16),0))/12+((N('Option B'!$E$12)+N('Option B'!$E$13))/12+IF(AND(O34&gt;=Scenario!$B$10,MOD(O34-Scenario!$B$10,Scenario!$B$18)=0),N('Option B'!$E$17)*N('Option B'!$E$18)+N('Option B'!$E$20),0)+IF(O34=1,N('Option B'!$E$17)*N('Option B'!$E$19)+N('Option B'!$E$21),0)+IF(O34=Scenario!$B$11,N('Option B'!$E$22),0)),"INSUFFICIENT FUNDS")))</f>
        <v/>
      </c>
      <c r="S34" s="6" t="str">
        <f>IF(O34&gt;Scenario!$B$11,"",IF(O$2&lt;&gt;"Ready",O$2,IF(ISNUMBER(P34),IF((P34+Q34)*(1+Scenario!$B$12/12)-R34&lt;0,"INSUFFICIENT FUNDS",(P34+Q34)*(1+Scenario!$B$12/12)-R34),"INSUFFICIENT FUNDS")))</f>
        <v/>
      </c>
      <c r="T34" s="6" t="str">
        <f>IF(O34&gt;Scenario!$B$11,"",IF(O$2&lt;&gt;"Ready",O$2,IF(ISNUMBER(S34),T33+R34,"INSUFFICIENT FUNDS")))</f>
        <v/>
      </c>
      <c r="U34" t="str">
        <f>IF(O34&gt;Scenario!$B$11,"",IF(O$2&lt;&gt;"Ready",O$2,IF(ISNUMBER(S34),"OK","INSUFFICIENT FUNDS")))</f>
        <v/>
      </c>
      <c r="V34">
        <v>30</v>
      </c>
      <c r="W34" s="6" t="str">
        <f>IF(V34&gt;Scenario!$B$11,"",IF(V$2&lt;&gt;"Ready",V$2,IF(AB33="OK",Z33,"INSUFFICIENT FUNDS")))</f>
        <v/>
      </c>
      <c r="X34" s="6" t="str">
        <f>IF(V34&gt;Scenario!$B$11,"",IF(V$2&lt;&gt;"Ready",V$2,IF(ISNUMBER(W34),IF(AND(V34&gt;=Scenario!$B$10,MOD(V34-Scenario!$B$10,Scenario!$B$18)=0),Scenario!$B$8,0),"INSUFFICIENT FUNDS")))</f>
        <v/>
      </c>
      <c r="Y34" s="6" t="str">
        <f>IF(V34&gt;Scenario!$B$11,"",IF(V$2&lt;&gt;"Ready",V$2,IF(ISNUMBER(W34),(W34+X34)*(N('Option B'!$E$14)+N('Option B'!$E$15)+IF(Scenario!$B$13="Gross",N('Option B'!$E$16),0))/12+((N('Option B'!$E$12)+N('Option B'!$E$13))/12+IF(AND(V34&gt;=Scenario!$B$10,MOD(V34-Scenario!$B$10,Scenario!$B$18)=0),0*0+0,0)+IF(V34=1,0*0+0,0)+IF(V34=Scenario!$B$11,0,0)),"INSUFFICIENT FUNDS")))</f>
        <v/>
      </c>
      <c r="Z34" s="6" t="str">
        <f>IF(V34&gt;Scenario!$B$11,"",IF(V$2&lt;&gt;"Ready",V$2,IF(ISNUMBER(W34),IF((W34+X34)*(1+Scenario!$B$12/12)-Y34&lt;0,"INSUFFICIENT FUNDS",(W34+X34)*(1+Scenario!$B$12/12)-Y34),"INSUFFICIENT FUNDS")))</f>
        <v/>
      </c>
      <c r="AA34" s="6" t="str">
        <f>IF(V34&gt;Scenario!$B$11,"",IF(V$2&lt;&gt;"Ready",V$2,IF(ISNUMBER(Z34),AA33+Y34,"INSUFFICIENT FUNDS")))</f>
        <v/>
      </c>
      <c r="AB34" t="str">
        <f>IF(V34&gt;Scenario!$B$11,"",IF(V$2&lt;&gt;"Ready",V$2,IF(ISNUMBER(Z34),"OK","INSUFFICIENT FUNDS")))</f>
        <v/>
      </c>
      <c r="AC34">
        <v>30</v>
      </c>
      <c r="AD34" s="6" t="str">
        <f>IF(AC34&gt;Scenario!$B$11,"",IF(AC$2&lt;&gt;"Ready",AC$2,IF(AI33="OK",AG33,"INSUFFICIENT FUNDS")))</f>
        <v/>
      </c>
      <c r="AE34" s="6" t="str">
        <f>IF(AC34&gt;Scenario!$B$11,"",IF(AC$2&lt;&gt;"Ready",AC$2,IF(ISNUMBER(AD34),IF(AND(AC34&gt;=Scenario!$B$10,MOD(AC34-Scenario!$B$10,Scenario!$B$18)=0),Scenario!$B$8,0),"INSUFFICIENT FUNDS")))</f>
        <v/>
      </c>
      <c r="AF34" s="6" t="str">
        <f>IF(AC34&gt;Scenario!$B$11,"",IF(AC$2&lt;&gt;"Ready",AC$2,IF(ISNUMBER(AD34),(AD34+AE34)*(N('Option B'!$E$14)+N('Option B'!$E$15)+IF(Scenario!$B$13="Gross",0,0))/12+((N('Option B'!$E$12)+N('Option B'!$E$13))/12+IF(AND(AC34&gt;=Scenario!$B$10,MOD(AC34-Scenario!$B$10,Scenario!$B$18)=0),N('Option B'!$E$17)*N('Option B'!$E$18)+N('Option B'!$E$20),0)+IF(AC34=1,N('Option B'!$E$17)*N('Option B'!$E$19)+N('Option B'!$E$21),0)+IF(AC34=Scenario!$B$11,N('Option B'!$E$22),0)),"INSUFFICIENT FUNDS")))</f>
        <v/>
      </c>
      <c r="AG34" s="6" t="str">
        <f>IF(AC34&gt;Scenario!$B$11,"",IF(AC$2&lt;&gt;"Ready",AC$2,IF(ISNUMBER(AD34),IF((AD34+AE34)*(1+Scenario!$B$12/12)-AF34&lt;0,"INSUFFICIENT FUNDS",(AD34+AE34)*(1+Scenario!$B$12/12)-AF34),"INSUFFICIENT FUNDS")))</f>
        <v/>
      </c>
      <c r="AH34" s="6" t="str">
        <f>IF(AC34&gt;Scenario!$B$11,"",IF(AC$2&lt;&gt;"Ready",AC$2,IF(ISNUMBER(AG34),AH33+AF34,"INSUFFICIENT FUNDS")))</f>
        <v/>
      </c>
      <c r="AI34" t="str">
        <f>IF(AC34&gt;Scenario!$B$11,"",IF(AC$2&lt;&gt;"Ready",AC$2,IF(ISNUMBER(AG34),"OK","INSUFFICIENT FUNDS")))</f>
        <v/>
      </c>
      <c r="AJ34">
        <v>30</v>
      </c>
      <c r="AK34" s="6" t="str">
        <f>IF(AJ34&gt;Scenario!$B$11,"",IF(AJ$2&lt;&gt;"Ready",AJ$2,IF(AP33="OK",AN33,"INSUFFICIENT FUNDS")))</f>
        <v/>
      </c>
      <c r="AL34" s="6" t="str">
        <f>IF(AJ34&gt;Scenario!$B$11,"",IF(AJ$2&lt;&gt;"Ready",AJ$2,IF(ISNUMBER(AK34),IF(AND(AJ34&gt;=Scenario!$B$10,MOD(AJ34-Scenario!$B$10,Scenario!$B$18)=0),Scenario!$B$8,0),"INSUFFICIENT FUNDS")))</f>
        <v/>
      </c>
      <c r="AM34" s="6" t="str">
        <f>IF(AJ34&gt;Scenario!$B$11,"",IF(AJ$2&lt;&gt;"Ready",AJ$2,IF(ISNUMBER(AK34),(AK34+AL34)*(0+0+IF(Scenario!$B$13="Gross",0,0))/12+((0+0)/12+IF(AND(AJ34&gt;=Scenario!$B$10,MOD(AJ34-Scenario!$B$10,Scenario!$B$18)=0),0*0+0,0)+IF(AJ34=1,0*0+0,0)+IF(AJ34=Scenario!$B$11,0,0)),"INSUFFICIENT FUNDS")))</f>
        <v/>
      </c>
      <c r="AN34" s="6" t="str">
        <f>IF(AJ34&gt;Scenario!$B$11,"",IF(AJ$2&lt;&gt;"Ready",AJ$2,IF(ISNUMBER(AK34),IF((AK34+AL34)*(1+Scenario!$B$12/12)-AM34&lt;0,"INSUFFICIENT FUNDS",(AK34+AL34)*(1+Scenario!$B$12/12)-AM34),"INSUFFICIENT FUNDS")))</f>
        <v/>
      </c>
      <c r="AO34" s="6" t="str">
        <f>IF(AJ34&gt;Scenario!$B$11,"",IF(AJ$2&lt;&gt;"Ready",AJ$2,IF(ISNUMBER(AN34),AO33+AM34,"INSUFFICIENT FUNDS")))</f>
        <v/>
      </c>
      <c r="AP34" t="str">
        <f>IF(AJ34&gt;Scenario!$B$11,"",IF(AJ$2&lt;&gt;"Ready",AJ$2,IF(ISNUMBER(AN34),"OK","INSUFFICIENT FUNDS")))</f>
        <v/>
      </c>
    </row>
    <row r="35" spans="1:42" ht="32.1" customHeight="1" x14ac:dyDescent="0.2">
      <c r="A35">
        <v>31</v>
      </c>
      <c r="B35" s="6" t="str">
        <f>IF(A35&gt;Scenario!$B$11,"",IF(A$2&lt;&gt;"Ready",A$2,IF(G34="OK",E34,"INSUFFICIENT FUNDS")))</f>
        <v/>
      </c>
      <c r="C35" s="6" t="str">
        <f>IF(A35&gt;Scenario!$B$11,"",IF(A$2&lt;&gt;"Ready",A$2,IF(ISNUMBER(B35),IF(AND(A35&gt;=Scenario!$B$10,MOD(A35-Scenario!$B$10,Scenario!$B$18)=0),Scenario!$B$8,0),"INSUFFICIENT FUNDS")))</f>
        <v/>
      </c>
      <c r="D35" s="6" t="str">
        <f>IF(A35&gt;Scenario!$B$11,"",IF(A$2&lt;&gt;"Ready",A$2,IF(ISNUMBER(B35),(B35+C35)*(N('Option B'!$E$14)+N('Option B'!$E$15)+IF(Scenario!$B$13="Gross",N('Option B'!$E$16),0))/12+((N('Option B'!$E$12)+N('Option B'!$E$13))/12+IF(AND(A35&gt;=Scenario!$B$10,MOD(A35-Scenario!$B$10,Scenario!$B$18)=0),N('Option B'!$E$17)*N('Option B'!$E$18)+N('Option B'!$E$20),0)+IF(A35=1,N('Option B'!$E$17)*N('Option B'!$E$19)+N('Option B'!$E$21),0)+IF(A35=Scenario!$B$11,N('Option B'!$E$22),0)),"INSUFFICIENT FUNDS")))</f>
        <v/>
      </c>
      <c r="E35" s="6" t="str">
        <f>IF(A35&gt;Scenario!$B$11,"",IF(A$2&lt;&gt;"Ready",A$2,IF(ISNUMBER(B35),IF((B35+C35)*(1+Scenario!$B$12/12)-D35&lt;0,"INSUFFICIENT FUNDS",(B35+C35)*(1+Scenario!$B$12/12)-D35),"INSUFFICIENT FUNDS")))</f>
        <v/>
      </c>
      <c r="F35" s="6" t="str">
        <f>IF(A35&gt;Scenario!$B$11,"",IF(A$2&lt;&gt;"Ready",A$2,IF(ISNUMBER(E35),F34+D35,"INSUFFICIENT FUNDS")))</f>
        <v/>
      </c>
      <c r="G35" t="str">
        <f>IF(A35&gt;Scenario!$B$11,"",IF(A$2&lt;&gt;"Ready",A$2,IF(ISNUMBER(E35),"OK","INSUFFICIENT FUNDS")))</f>
        <v/>
      </c>
      <c r="H35">
        <v>31</v>
      </c>
      <c r="I35" s="6" t="str">
        <f>IF(H35&gt;Scenario!$B$11,"",IF(H$2&lt;&gt;"Ready",H$2,IF(N34="OK",L34,"INSUFFICIENT FUNDS")))</f>
        <v/>
      </c>
      <c r="J35" s="6" t="str">
        <f>IF(H35&gt;Scenario!$B$11,"",IF(H$2&lt;&gt;"Ready",H$2,IF(ISNUMBER(I35),IF(AND(H35&gt;=Scenario!$B$10,MOD(H35-Scenario!$B$10,Scenario!$B$18)=0),Scenario!$B$8,0),"INSUFFICIENT FUNDS")))</f>
        <v/>
      </c>
      <c r="K35" s="6" t="str">
        <f>IF(H35&gt;Scenario!$B$11,"",IF(H$2&lt;&gt;"Ready",H$2,IF(ISNUMBER(I35),(I35+J35)*(N('Option B'!$E$14)+N('Option B'!$E$15)+IF(Scenario!$B$13="Gross",N('Option B'!$E$16),0))/12+((0+0)/12+IF(AND(H35&gt;=Scenario!$B$10,MOD(H35-Scenario!$B$10,Scenario!$B$18)=0),N('Option B'!$E$17)*N('Option B'!$E$18)+N('Option B'!$E$20),0)+IF(H35=1,N('Option B'!$E$17)*N('Option B'!$E$19)+N('Option B'!$E$21),0)+IF(H35=Scenario!$B$11,N('Option B'!$E$22),0)),"INSUFFICIENT FUNDS")))</f>
        <v/>
      </c>
      <c r="L35" s="6" t="str">
        <f>IF(H35&gt;Scenario!$B$11,"",IF(H$2&lt;&gt;"Ready",H$2,IF(ISNUMBER(I35),IF((I35+J35)*(1+Scenario!$B$12/12)-K35&lt;0,"INSUFFICIENT FUNDS",(I35+J35)*(1+Scenario!$B$12/12)-K35),"INSUFFICIENT FUNDS")))</f>
        <v/>
      </c>
      <c r="M35" s="6" t="str">
        <f>IF(H35&gt;Scenario!$B$11,"",IF(H$2&lt;&gt;"Ready",H$2,IF(ISNUMBER(L35),M34+K35,"INSUFFICIENT FUNDS")))</f>
        <v/>
      </c>
      <c r="N35" t="str">
        <f>IF(H35&gt;Scenario!$B$11,"",IF(H$2&lt;&gt;"Ready",H$2,IF(ISNUMBER(L35),"OK","INSUFFICIENT FUNDS")))</f>
        <v/>
      </c>
      <c r="O35">
        <v>31</v>
      </c>
      <c r="P35" s="6" t="str">
        <f>IF(O35&gt;Scenario!$B$11,"",IF(O$2&lt;&gt;"Ready",O$2,IF(U34="OK",S34,"INSUFFICIENT FUNDS")))</f>
        <v/>
      </c>
      <c r="Q35" s="6" t="str">
        <f>IF(O35&gt;Scenario!$B$11,"",IF(O$2&lt;&gt;"Ready",O$2,IF(ISNUMBER(P35),IF(AND(O35&gt;=Scenario!$B$10,MOD(O35-Scenario!$B$10,Scenario!$B$18)=0),Scenario!$B$8,0),"INSUFFICIENT FUNDS")))</f>
        <v/>
      </c>
      <c r="R35" s="6" t="str">
        <f>IF(O35&gt;Scenario!$B$11,"",IF(O$2&lt;&gt;"Ready",O$2,IF(ISNUMBER(P35),(P35+Q35)*(0+N('Option B'!$E$15)+IF(Scenario!$B$13="Gross",N('Option B'!$E$16),0))/12+((N('Option B'!$E$12)+N('Option B'!$E$13))/12+IF(AND(O35&gt;=Scenario!$B$10,MOD(O35-Scenario!$B$10,Scenario!$B$18)=0),N('Option B'!$E$17)*N('Option B'!$E$18)+N('Option B'!$E$20),0)+IF(O35=1,N('Option B'!$E$17)*N('Option B'!$E$19)+N('Option B'!$E$21),0)+IF(O35=Scenario!$B$11,N('Option B'!$E$22),0)),"INSUFFICIENT FUNDS")))</f>
        <v/>
      </c>
      <c r="S35" s="6" t="str">
        <f>IF(O35&gt;Scenario!$B$11,"",IF(O$2&lt;&gt;"Ready",O$2,IF(ISNUMBER(P35),IF((P35+Q35)*(1+Scenario!$B$12/12)-R35&lt;0,"INSUFFICIENT FUNDS",(P35+Q35)*(1+Scenario!$B$12/12)-R35),"INSUFFICIENT FUNDS")))</f>
        <v/>
      </c>
      <c r="T35" s="6" t="str">
        <f>IF(O35&gt;Scenario!$B$11,"",IF(O$2&lt;&gt;"Ready",O$2,IF(ISNUMBER(S35),T34+R35,"INSUFFICIENT FUNDS")))</f>
        <v/>
      </c>
      <c r="U35" t="str">
        <f>IF(O35&gt;Scenario!$B$11,"",IF(O$2&lt;&gt;"Ready",O$2,IF(ISNUMBER(S35),"OK","INSUFFICIENT FUNDS")))</f>
        <v/>
      </c>
      <c r="V35">
        <v>31</v>
      </c>
      <c r="W35" s="6" t="str">
        <f>IF(V35&gt;Scenario!$B$11,"",IF(V$2&lt;&gt;"Ready",V$2,IF(AB34="OK",Z34,"INSUFFICIENT FUNDS")))</f>
        <v/>
      </c>
      <c r="X35" s="6" t="str">
        <f>IF(V35&gt;Scenario!$B$11,"",IF(V$2&lt;&gt;"Ready",V$2,IF(ISNUMBER(W35),IF(AND(V35&gt;=Scenario!$B$10,MOD(V35-Scenario!$B$10,Scenario!$B$18)=0),Scenario!$B$8,0),"INSUFFICIENT FUNDS")))</f>
        <v/>
      </c>
      <c r="Y35" s="6" t="str">
        <f>IF(V35&gt;Scenario!$B$11,"",IF(V$2&lt;&gt;"Ready",V$2,IF(ISNUMBER(W35),(W35+X35)*(N('Option B'!$E$14)+N('Option B'!$E$15)+IF(Scenario!$B$13="Gross",N('Option B'!$E$16),0))/12+((N('Option B'!$E$12)+N('Option B'!$E$13))/12+IF(AND(V35&gt;=Scenario!$B$10,MOD(V35-Scenario!$B$10,Scenario!$B$18)=0),0*0+0,0)+IF(V35=1,0*0+0,0)+IF(V35=Scenario!$B$11,0,0)),"INSUFFICIENT FUNDS")))</f>
        <v/>
      </c>
      <c r="Z35" s="6" t="str">
        <f>IF(V35&gt;Scenario!$B$11,"",IF(V$2&lt;&gt;"Ready",V$2,IF(ISNUMBER(W35),IF((W35+X35)*(1+Scenario!$B$12/12)-Y35&lt;0,"INSUFFICIENT FUNDS",(W35+X35)*(1+Scenario!$B$12/12)-Y35),"INSUFFICIENT FUNDS")))</f>
        <v/>
      </c>
      <c r="AA35" s="6" t="str">
        <f>IF(V35&gt;Scenario!$B$11,"",IF(V$2&lt;&gt;"Ready",V$2,IF(ISNUMBER(Z35),AA34+Y35,"INSUFFICIENT FUNDS")))</f>
        <v/>
      </c>
      <c r="AB35" t="str">
        <f>IF(V35&gt;Scenario!$B$11,"",IF(V$2&lt;&gt;"Ready",V$2,IF(ISNUMBER(Z35),"OK","INSUFFICIENT FUNDS")))</f>
        <v/>
      </c>
      <c r="AC35">
        <v>31</v>
      </c>
      <c r="AD35" s="6" t="str">
        <f>IF(AC35&gt;Scenario!$B$11,"",IF(AC$2&lt;&gt;"Ready",AC$2,IF(AI34="OK",AG34,"INSUFFICIENT FUNDS")))</f>
        <v/>
      </c>
      <c r="AE35" s="6" t="str">
        <f>IF(AC35&gt;Scenario!$B$11,"",IF(AC$2&lt;&gt;"Ready",AC$2,IF(ISNUMBER(AD35),IF(AND(AC35&gt;=Scenario!$B$10,MOD(AC35-Scenario!$B$10,Scenario!$B$18)=0),Scenario!$B$8,0),"INSUFFICIENT FUNDS")))</f>
        <v/>
      </c>
      <c r="AF35" s="6" t="str">
        <f>IF(AC35&gt;Scenario!$B$11,"",IF(AC$2&lt;&gt;"Ready",AC$2,IF(ISNUMBER(AD35),(AD35+AE35)*(N('Option B'!$E$14)+N('Option B'!$E$15)+IF(Scenario!$B$13="Gross",0,0))/12+((N('Option B'!$E$12)+N('Option B'!$E$13))/12+IF(AND(AC35&gt;=Scenario!$B$10,MOD(AC35-Scenario!$B$10,Scenario!$B$18)=0),N('Option B'!$E$17)*N('Option B'!$E$18)+N('Option B'!$E$20),0)+IF(AC35=1,N('Option B'!$E$17)*N('Option B'!$E$19)+N('Option B'!$E$21),0)+IF(AC35=Scenario!$B$11,N('Option B'!$E$22),0)),"INSUFFICIENT FUNDS")))</f>
        <v/>
      </c>
      <c r="AG35" s="6" t="str">
        <f>IF(AC35&gt;Scenario!$B$11,"",IF(AC$2&lt;&gt;"Ready",AC$2,IF(ISNUMBER(AD35),IF((AD35+AE35)*(1+Scenario!$B$12/12)-AF35&lt;0,"INSUFFICIENT FUNDS",(AD35+AE35)*(1+Scenario!$B$12/12)-AF35),"INSUFFICIENT FUNDS")))</f>
        <v/>
      </c>
      <c r="AH35" s="6" t="str">
        <f>IF(AC35&gt;Scenario!$B$11,"",IF(AC$2&lt;&gt;"Ready",AC$2,IF(ISNUMBER(AG35),AH34+AF35,"INSUFFICIENT FUNDS")))</f>
        <v/>
      </c>
      <c r="AI35" t="str">
        <f>IF(AC35&gt;Scenario!$B$11,"",IF(AC$2&lt;&gt;"Ready",AC$2,IF(ISNUMBER(AG35),"OK","INSUFFICIENT FUNDS")))</f>
        <v/>
      </c>
      <c r="AJ35">
        <v>31</v>
      </c>
      <c r="AK35" s="6" t="str">
        <f>IF(AJ35&gt;Scenario!$B$11,"",IF(AJ$2&lt;&gt;"Ready",AJ$2,IF(AP34="OK",AN34,"INSUFFICIENT FUNDS")))</f>
        <v/>
      </c>
      <c r="AL35" s="6" t="str">
        <f>IF(AJ35&gt;Scenario!$B$11,"",IF(AJ$2&lt;&gt;"Ready",AJ$2,IF(ISNUMBER(AK35),IF(AND(AJ35&gt;=Scenario!$B$10,MOD(AJ35-Scenario!$B$10,Scenario!$B$18)=0),Scenario!$B$8,0),"INSUFFICIENT FUNDS")))</f>
        <v/>
      </c>
      <c r="AM35" s="6" t="str">
        <f>IF(AJ35&gt;Scenario!$B$11,"",IF(AJ$2&lt;&gt;"Ready",AJ$2,IF(ISNUMBER(AK35),(AK35+AL35)*(0+0+IF(Scenario!$B$13="Gross",0,0))/12+((0+0)/12+IF(AND(AJ35&gt;=Scenario!$B$10,MOD(AJ35-Scenario!$B$10,Scenario!$B$18)=0),0*0+0,0)+IF(AJ35=1,0*0+0,0)+IF(AJ35=Scenario!$B$11,0,0)),"INSUFFICIENT FUNDS")))</f>
        <v/>
      </c>
      <c r="AN35" s="6" t="str">
        <f>IF(AJ35&gt;Scenario!$B$11,"",IF(AJ$2&lt;&gt;"Ready",AJ$2,IF(ISNUMBER(AK35),IF((AK35+AL35)*(1+Scenario!$B$12/12)-AM35&lt;0,"INSUFFICIENT FUNDS",(AK35+AL35)*(1+Scenario!$B$12/12)-AM35),"INSUFFICIENT FUNDS")))</f>
        <v/>
      </c>
      <c r="AO35" s="6" t="str">
        <f>IF(AJ35&gt;Scenario!$B$11,"",IF(AJ$2&lt;&gt;"Ready",AJ$2,IF(ISNUMBER(AN35),AO34+AM35,"INSUFFICIENT FUNDS")))</f>
        <v/>
      </c>
      <c r="AP35" t="str">
        <f>IF(AJ35&gt;Scenario!$B$11,"",IF(AJ$2&lt;&gt;"Ready",AJ$2,IF(ISNUMBER(AN35),"OK","INSUFFICIENT FUNDS")))</f>
        <v/>
      </c>
    </row>
    <row r="36" spans="1:42" ht="32.1" customHeight="1" x14ac:dyDescent="0.2">
      <c r="A36">
        <v>32</v>
      </c>
      <c r="B36" s="6" t="str">
        <f>IF(A36&gt;Scenario!$B$11,"",IF(A$2&lt;&gt;"Ready",A$2,IF(G35="OK",E35,"INSUFFICIENT FUNDS")))</f>
        <v/>
      </c>
      <c r="C36" s="6" t="str">
        <f>IF(A36&gt;Scenario!$B$11,"",IF(A$2&lt;&gt;"Ready",A$2,IF(ISNUMBER(B36),IF(AND(A36&gt;=Scenario!$B$10,MOD(A36-Scenario!$B$10,Scenario!$B$18)=0),Scenario!$B$8,0),"INSUFFICIENT FUNDS")))</f>
        <v/>
      </c>
      <c r="D36" s="6" t="str">
        <f>IF(A36&gt;Scenario!$B$11,"",IF(A$2&lt;&gt;"Ready",A$2,IF(ISNUMBER(B36),(B36+C36)*(N('Option B'!$E$14)+N('Option B'!$E$15)+IF(Scenario!$B$13="Gross",N('Option B'!$E$16),0))/12+((N('Option B'!$E$12)+N('Option B'!$E$13))/12+IF(AND(A36&gt;=Scenario!$B$10,MOD(A36-Scenario!$B$10,Scenario!$B$18)=0),N('Option B'!$E$17)*N('Option B'!$E$18)+N('Option B'!$E$20),0)+IF(A36=1,N('Option B'!$E$17)*N('Option B'!$E$19)+N('Option B'!$E$21),0)+IF(A36=Scenario!$B$11,N('Option B'!$E$22),0)),"INSUFFICIENT FUNDS")))</f>
        <v/>
      </c>
      <c r="E36" s="6" t="str">
        <f>IF(A36&gt;Scenario!$B$11,"",IF(A$2&lt;&gt;"Ready",A$2,IF(ISNUMBER(B36),IF((B36+C36)*(1+Scenario!$B$12/12)-D36&lt;0,"INSUFFICIENT FUNDS",(B36+C36)*(1+Scenario!$B$12/12)-D36),"INSUFFICIENT FUNDS")))</f>
        <v/>
      </c>
      <c r="F36" s="6" t="str">
        <f>IF(A36&gt;Scenario!$B$11,"",IF(A$2&lt;&gt;"Ready",A$2,IF(ISNUMBER(E36),F35+D36,"INSUFFICIENT FUNDS")))</f>
        <v/>
      </c>
      <c r="G36" t="str">
        <f>IF(A36&gt;Scenario!$B$11,"",IF(A$2&lt;&gt;"Ready",A$2,IF(ISNUMBER(E36),"OK","INSUFFICIENT FUNDS")))</f>
        <v/>
      </c>
      <c r="H36">
        <v>32</v>
      </c>
      <c r="I36" s="6" t="str">
        <f>IF(H36&gt;Scenario!$B$11,"",IF(H$2&lt;&gt;"Ready",H$2,IF(N35="OK",L35,"INSUFFICIENT FUNDS")))</f>
        <v/>
      </c>
      <c r="J36" s="6" t="str">
        <f>IF(H36&gt;Scenario!$B$11,"",IF(H$2&lt;&gt;"Ready",H$2,IF(ISNUMBER(I36),IF(AND(H36&gt;=Scenario!$B$10,MOD(H36-Scenario!$B$10,Scenario!$B$18)=0),Scenario!$B$8,0),"INSUFFICIENT FUNDS")))</f>
        <v/>
      </c>
      <c r="K36" s="6" t="str">
        <f>IF(H36&gt;Scenario!$B$11,"",IF(H$2&lt;&gt;"Ready",H$2,IF(ISNUMBER(I36),(I36+J36)*(N('Option B'!$E$14)+N('Option B'!$E$15)+IF(Scenario!$B$13="Gross",N('Option B'!$E$16),0))/12+((0+0)/12+IF(AND(H36&gt;=Scenario!$B$10,MOD(H36-Scenario!$B$10,Scenario!$B$18)=0),N('Option B'!$E$17)*N('Option B'!$E$18)+N('Option B'!$E$20),0)+IF(H36=1,N('Option B'!$E$17)*N('Option B'!$E$19)+N('Option B'!$E$21),0)+IF(H36=Scenario!$B$11,N('Option B'!$E$22),0)),"INSUFFICIENT FUNDS")))</f>
        <v/>
      </c>
      <c r="L36" s="6" t="str">
        <f>IF(H36&gt;Scenario!$B$11,"",IF(H$2&lt;&gt;"Ready",H$2,IF(ISNUMBER(I36),IF((I36+J36)*(1+Scenario!$B$12/12)-K36&lt;0,"INSUFFICIENT FUNDS",(I36+J36)*(1+Scenario!$B$12/12)-K36),"INSUFFICIENT FUNDS")))</f>
        <v/>
      </c>
      <c r="M36" s="6" t="str">
        <f>IF(H36&gt;Scenario!$B$11,"",IF(H$2&lt;&gt;"Ready",H$2,IF(ISNUMBER(L36),M35+K36,"INSUFFICIENT FUNDS")))</f>
        <v/>
      </c>
      <c r="N36" t="str">
        <f>IF(H36&gt;Scenario!$B$11,"",IF(H$2&lt;&gt;"Ready",H$2,IF(ISNUMBER(L36),"OK","INSUFFICIENT FUNDS")))</f>
        <v/>
      </c>
      <c r="O36">
        <v>32</v>
      </c>
      <c r="P36" s="6" t="str">
        <f>IF(O36&gt;Scenario!$B$11,"",IF(O$2&lt;&gt;"Ready",O$2,IF(U35="OK",S35,"INSUFFICIENT FUNDS")))</f>
        <v/>
      </c>
      <c r="Q36" s="6" t="str">
        <f>IF(O36&gt;Scenario!$B$11,"",IF(O$2&lt;&gt;"Ready",O$2,IF(ISNUMBER(P36),IF(AND(O36&gt;=Scenario!$B$10,MOD(O36-Scenario!$B$10,Scenario!$B$18)=0),Scenario!$B$8,0),"INSUFFICIENT FUNDS")))</f>
        <v/>
      </c>
      <c r="R36" s="6" t="str">
        <f>IF(O36&gt;Scenario!$B$11,"",IF(O$2&lt;&gt;"Ready",O$2,IF(ISNUMBER(P36),(P36+Q36)*(0+N('Option B'!$E$15)+IF(Scenario!$B$13="Gross",N('Option B'!$E$16),0))/12+((N('Option B'!$E$12)+N('Option B'!$E$13))/12+IF(AND(O36&gt;=Scenario!$B$10,MOD(O36-Scenario!$B$10,Scenario!$B$18)=0),N('Option B'!$E$17)*N('Option B'!$E$18)+N('Option B'!$E$20),0)+IF(O36=1,N('Option B'!$E$17)*N('Option B'!$E$19)+N('Option B'!$E$21),0)+IF(O36=Scenario!$B$11,N('Option B'!$E$22),0)),"INSUFFICIENT FUNDS")))</f>
        <v/>
      </c>
      <c r="S36" s="6" t="str">
        <f>IF(O36&gt;Scenario!$B$11,"",IF(O$2&lt;&gt;"Ready",O$2,IF(ISNUMBER(P36),IF((P36+Q36)*(1+Scenario!$B$12/12)-R36&lt;0,"INSUFFICIENT FUNDS",(P36+Q36)*(1+Scenario!$B$12/12)-R36),"INSUFFICIENT FUNDS")))</f>
        <v/>
      </c>
      <c r="T36" s="6" t="str">
        <f>IF(O36&gt;Scenario!$B$11,"",IF(O$2&lt;&gt;"Ready",O$2,IF(ISNUMBER(S36),T35+R36,"INSUFFICIENT FUNDS")))</f>
        <v/>
      </c>
      <c r="U36" t="str">
        <f>IF(O36&gt;Scenario!$B$11,"",IF(O$2&lt;&gt;"Ready",O$2,IF(ISNUMBER(S36),"OK","INSUFFICIENT FUNDS")))</f>
        <v/>
      </c>
      <c r="V36">
        <v>32</v>
      </c>
      <c r="W36" s="6" t="str">
        <f>IF(V36&gt;Scenario!$B$11,"",IF(V$2&lt;&gt;"Ready",V$2,IF(AB35="OK",Z35,"INSUFFICIENT FUNDS")))</f>
        <v/>
      </c>
      <c r="X36" s="6" t="str">
        <f>IF(V36&gt;Scenario!$B$11,"",IF(V$2&lt;&gt;"Ready",V$2,IF(ISNUMBER(W36),IF(AND(V36&gt;=Scenario!$B$10,MOD(V36-Scenario!$B$10,Scenario!$B$18)=0),Scenario!$B$8,0),"INSUFFICIENT FUNDS")))</f>
        <v/>
      </c>
      <c r="Y36" s="6" t="str">
        <f>IF(V36&gt;Scenario!$B$11,"",IF(V$2&lt;&gt;"Ready",V$2,IF(ISNUMBER(W36),(W36+X36)*(N('Option B'!$E$14)+N('Option B'!$E$15)+IF(Scenario!$B$13="Gross",N('Option B'!$E$16),0))/12+((N('Option B'!$E$12)+N('Option B'!$E$13))/12+IF(AND(V36&gt;=Scenario!$B$10,MOD(V36-Scenario!$B$10,Scenario!$B$18)=0),0*0+0,0)+IF(V36=1,0*0+0,0)+IF(V36=Scenario!$B$11,0,0)),"INSUFFICIENT FUNDS")))</f>
        <v/>
      </c>
      <c r="Z36" s="6" t="str">
        <f>IF(V36&gt;Scenario!$B$11,"",IF(V$2&lt;&gt;"Ready",V$2,IF(ISNUMBER(W36),IF((W36+X36)*(1+Scenario!$B$12/12)-Y36&lt;0,"INSUFFICIENT FUNDS",(W36+X36)*(1+Scenario!$B$12/12)-Y36),"INSUFFICIENT FUNDS")))</f>
        <v/>
      </c>
      <c r="AA36" s="6" t="str">
        <f>IF(V36&gt;Scenario!$B$11,"",IF(V$2&lt;&gt;"Ready",V$2,IF(ISNUMBER(Z36),AA35+Y36,"INSUFFICIENT FUNDS")))</f>
        <v/>
      </c>
      <c r="AB36" t="str">
        <f>IF(V36&gt;Scenario!$B$11,"",IF(V$2&lt;&gt;"Ready",V$2,IF(ISNUMBER(Z36),"OK","INSUFFICIENT FUNDS")))</f>
        <v/>
      </c>
      <c r="AC36">
        <v>32</v>
      </c>
      <c r="AD36" s="6" t="str">
        <f>IF(AC36&gt;Scenario!$B$11,"",IF(AC$2&lt;&gt;"Ready",AC$2,IF(AI35="OK",AG35,"INSUFFICIENT FUNDS")))</f>
        <v/>
      </c>
      <c r="AE36" s="6" t="str">
        <f>IF(AC36&gt;Scenario!$B$11,"",IF(AC$2&lt;&gt;"Ready",AC$2,IF(ISNUMBER(AD36),IF(AND(AC36&gt;=Scenario!$B$10,MOD(AC36-Scenario!$B$10,Scenario!$B$18)=0),Scenario!$B$8,0),"INSUFFICIENT FUNDS")))</f>
        <v/>
      </c>
      <c r="AF36" s="6" t="str">
        <f>IF(AC36&gt;Scenario!$B$11,"",IF(AC$2&lt;&gt;"Ready",AC$2,IF(ISNUMBER(AD36),(AD36+AE36)*(N('Option B'!$E$14)+N('Option B'!$E$15)+IF(Scenario!$B$13="Gross",0,0))/12+((N('Option B'!$E$12)+N('Option B'!$E$13))/12+IF(AND(AC36&gt;=Scenario!$B$10,MOD(AC36-Scenario!$B$10,Scenario!$B$18)=0),N('Option B'!$E$17)*N('Option B'!$E$18)+N('Option B'!$E$20),0)+IF(AC36=1,N('Option B'!$E$17)*N('Option B'!$E$19)+N('Option B'!$E$21),0)+IF(AC36=Scenario!$B$11,N('Option B'!$E$22),0)),"INSUFFICIENT FUNDS")))</f>
        <v/>
      </c>
      <c r="AG36" s="6" t="str">
        <f>IF(AC36&gt;Scenario!$B$11,"",IF(AC$2&lt;&gt;"Ready",AC$2,IF(ISNUMBER(AD36),IF((AD36+AE36)*(1+Scenario!$B$12/12)-AF36&lt;0,"INSUFFICIENT FUNDS",(AD36+AE36)*(1+Scenario!$B$12/12)-AF36),"INSUFFICIENT FUNDS")))</f>
        <v/>
      </c>
      <c r="AH36" s="6" t="str">
        <f>IF(AC36&gt;Scenario!$B$11,"",IF(AC$2&lt;&gt;"Ready",AC$2,IF(ISNUMBER(AG36),AH35+AF36,"INSUFFICIENT FUNDS")))</f>
        <v/>
      </c>
      <c r="AI36" t="str">
        <f>IF(AC36&gt;Scenario!$B$11,"",IF(AC$2&lt;&gt;"Ready",AC$2,IF(ISNUMBER(AG36),"OK","INSUFFICIENT FUNDS")))</f>
        <v/>
      </c>
      <c r="AJ36">
        <v>32</v>
      </c>
      <c r="AK36" s="6" t="str">
        <f>IF(AJ36&gt;Scenario!$B$11,"",IF(AJ$2&lt;&gt;"Ready",AJ$2,IF(AP35="OK",AN35,"INSUFFICIENT FUNDS")))</f>
        <v/>
      </c>
      <c r="AL36" s="6" t="str">
        <f>IF(AJ36&gt;Scenario!$B$11,"",IF(AJ$2&lt;&gt;"Ready",AJ$2,IF(ISNUMBER(AK36),IF(AND(AJ36&gt;=Scenario!$B$10,MOD(AJ36-Scenario!$B$10,Scenario!$B$18)=0),Scenario!$B$8,0),"INSUFFICIENT FUNDS")))</f>
        <v/>
      </c>
      <c r="AM36" s="6" t="str">
        <f>IF(AJ36&gt;Scenario!$B$11,"",IF(AJ$2&lt;&gt;"Ready",AJ$2,IF(ISNUMBER(AK36),(AK36+AL36)*(0+0+IF(Scenario!$B$13="Gross",0,0))/12+((0+0)/12+IF(AND(AJ36&gt;=Scenario!$B$10,MOD(AJ36-Scenario!$B$10,Scenario!$B$18)=0),0*0+0,0)+IF(AJ36=1,0*0+0,0)+IF(AJ36=Scenario!$B$11,0,0)),"INSUFFICIENT FUNDS")))</f>
        <v/>
      </c>
      <c r="AN36" s="6" t="str">
        <f>IF(AJ36&gt;Scenario!$B$11,"",IF(AJ$2&lt;&gt;"Ready",AJ$2,IF(ISNUMBER(AK36),IF((AK36+AL36)*(1+Scenario!$B$12/12)-AM36&lt;0,"INSUFFICIENT FUNDS",(AK36+AL36)*(1+Scenario!$B$12/12)-AM36),"INSUFFICIENT FUNDS")))</f>
        <v/>
      </c>
      <c r="AO36" s="6" t="str">
        <f>IF(AJ36&gt;Scenario!$B$11,"",IF(AJ$2&lt;&gt;"Ready",AJ$2,IF(ISNUMBER(AN36),AO35+AM36,"INSUFFICIENT FUNDS")))</f>
        <v/>
      </c>
      <c r="AP36" t="str">
        <f>IF(AJ36&gt;Scenario!$B$11,"",IF(AJ$2&lt;&gt;"Ready",AJ$2,IF(ISNUMBER(AN36),"OK","INSUFFICIENT FUNDS")))</f>
        <v/>
      </c>
    </row>
    <row r="37" spans="1:42" ht="32.1" customHeight="1" x14ac:dyDescent="0.2">
      <c r="A37">
        <v>33</v>
      </c>
      <c r="B37" s="6" t="str">
        <f>IF(A37&gt;Scenario!$B$11,"",IF(A$2&lt;&gt;"Ready",A$2,IF(G36="OK",E36,"INSUFFICIENT FUNDS")))</f>
        <v/>
      </c>
      <c r="C37" s="6" t="str">
        <f>IF(A37&gt;Scenario!$B$11,"",IF(A$2&lt;&gt;"Ready",A$2,IF(ISNUMBER(B37),IF(AND(A37&gt;=Scenario!$B$10,MOD(A37-Scenario!$B$10,Scenario!$B$18)=0),Scenario!$B$8,0),"INSUFFICIENT FUNDS")))</f>
        <v/>
      </c>
      <c r="D37" s="6" t="str">
        <f>IF(A37&gt;Scenario!$B$11,"",IF(A$2&lt;&gt;"Ready",A$2,IF(ISNUMBER(B37),(B37+C37)*(N('Option B'!$E$14)+N('Option B'!$E$15)+IF(Scenario!$B$13="Gross",N('Option B'!$E$16),0))/12+((N('Option B'!$E$12)+N('Option B'!$E$13))/12+IF(AND(A37&gt;=Scenario!$B$10,MOD(A37-Scenario!$B$10,Scenario!$B$18)=0),N('Option B'!$E$17)*N('Option B'!$E$18)+N('Option B'!$E$20),0)+IF(A37=1,N('Option B'!$E$17)*N('Option B'!$E$19)+N('Option B'!$E$21),0)+IF(A37=Scenario!$B$11,N('Option B'!$E$22),0)),"INSUFFICIENT FUNDS")))</f>
        <v/>
      </c>
      <c r="E37" s="6" t="str">
        <f>IF(A37&gt;Scenario!$B$11,"",IF(A$2&lt;&gt;"Ready",A$2,IF(ISNUMBER(B37),IF((B37+C37)*(1+Scenario!$B$12/12)-D37&lt;0,"INSUFFICIENT FUNDS",(B37+C37)*(1+Scenario!$B$12/12)-D37),"INSUFFICIENT FUNDS")))</f>
        <v/>
      </c>
      <c r="F37" s="6" t="str">
        <f>IF(A37&gt;Scenario!$B$11,"",IF(A$2&lt;&gt;"Ready",A$2,IF(ISNUMBER(E37),F36+D37,"INSUFFICIENT FUNDS")))</f>
        <v/>
      </c>
      <c r="G37" t="str">
        <f>IF(A37&gt;Scenario!$B$11,"",IF(A$2&lt;&gt;"Ready",A$2,IF(ISNUMBER(E37),"OK","INSUFFICIENT FUNDS")))</f>
        <v/>
      </c>
      <c r="H37">
        <v>33</v>
      </c>
      <c r="I37" s="6" t="str">
        <f>IF(H37&gt;Scenario!$B$11,"",IF(H$2&lt;&gt;"Ready",H$2,IF(N36="OK",L36,"INSUFFICIENT FUNDS")))</f>
        <v/>
      </c>
      <c r="J37" s="6" t="str">
        <f>IF(H37&gt;Scenario!$B$11,"",IF(H$2&lt;&gt;"Ready",H$2,IF(ISNUMBER(I37),IF(AND(H37&gt;=Scenario!$B$10,MOD(H37-Scenario!$B$10,Scenario!$B$18)=0),Scenario!$B$8,0),"INSUFFICIENT FUNDS")))</f>
        <v/>
      </c>
      <c r="K37" s="6" t="str">
        <f>IF(H37&gt;Scenario!$B$11,"",IF(H$2&lt;&gt;"Ready",H$2,IF(ISNUMBER(I37),(I37+J37)*(N('Option B'!$E$14)+N('Option B'!$E$15)+IF(Scenario!$B$13="Gross",N('Option B'!$E$16),0))/12+((0+0)/12+IF(AND(H37&gt;=Scenario!$B$10,MOD(H37-Scenario!$B$10,Scenario!$B$18)=0),N('Option B'!$E$17)*N('Option B'!$E$18)+N('Option B'!$E$20),0)+IF(H37=1,N('Option B'!$E$17)*N('Option B'!$E$19)+N('Option B'!$E$21),0)+IF(H37=Scenario!$B$11,N('Option B'!$E$22),0)),"INSUFFICIENT FUNDS")))</f>
        <v/>
      </c>
      <c r="L37" s="6" t="str">
        <f>IF(H37&gt;Scenario!$B$11,"",IF(H$2&lt;&gt;"Ready",H$2,IF(ISNUMBER(I37),IF((I37+J37)*(1+Scenario!$B$12/12)-K37&lt;0,"INSUFFICIENT FUNDS",(I37+J37)*(1+Scenario!$B$12/12)-K37),"INSUFFICIENT FUNDS")))</f>
        <v/>
      </c>
      <c r="M37" s="6" t="str">
        <f>IF(H37&gt;Scenario!$B$11,"",IF(H$2&lt;&gt;"Ready",H$2,IF(ISNUMBER(L37),M36+K37,"INSUFFICIENT FUNDS")))</f>
        <v/>
      </c>
      <c r="N37" t="str">
        <f>IF(H37&gt;Scenario!$B$11,"",IF(H$2&lt;&gt;"Ready",H$2,IF(ISNUMBER(L37),"OK","INSUFFICIENT FUNDS")))</f>
        <v/>
      </c>
      <c r="O37">
        <v>33</v>
      </c>
      <c r="P37" s="6" t="str">
        <f>IF(O37&gt;Scenario!$B$11,"",IF(O$2&lt;&gt;"Ready",O$2,IF(U36="OK",S36,"INSUFFICIENT FUNDS")))</f>
        <v/>
      </c>
      <c r="Q37" s="6" t="str">
        <f>IF(O37&gt;Scenario!$B$11,"",IF(O$2&lt;&gt;"Ready",O$2,IF(ISNUMBER(P37),IF(AND(O37&gt;=Scenario!$B$10,MOD(O37-Scenario!$B$10,Scenario!$B$18)=0),Scenario!$B$8,0),"INSUFFICIENT FUNDS")))</f>
        <v/>
      </c>
      <c r="R37" s="6" t="str">
        <f>IF(O37&gt;Scenario!$B$11,"",IF(O$2&lt;&gt;"Ready",O$2,IF(ISNUMBER(P37),(P37+Q37)*(0+N('Option B'!$E$15)+IF(Scenario!$B$13="Gross",N('Option B'!$E$16),0))/12+((N('Option B'!$E$12)+N('Option B'!$E$13))/12+IF(AND(O37&gt;=Scenario!$B$10,MOD(O37-Scenario!$B$10,Scenario!$B$18)=0),N('Option B'!$E$17)*N('Option B'!$E$18)+N('Option B'!$E$20),0)+IF(O37=1,N('Option B'!$E$17)*N('Option B'!$E$19)+N('Option B'!$E$21),0)+IF(O37=Scenario!$B$11,N('Option B'!$E$22),0)),"INSUFFICIENT FUNDS")))</f>
        <v/>
      </c>
      <c r="S37" s="6" t="str">
        <f>IF(O37&gt;Scenario!$B$11,"",IF(O$2&lt;&gt;"Ready",O$2,IF(ISNUMBER(P37),IF((P37+Q37)*(1+Scenario!$B$12/12)-R37&lt;0,"INSUFFICIENT FUNDS",(P37+Q37)*(1+Scenario!$B$12/12)-R37),"INSUFFICIENT FUNDS")))</f>
        <v/>
      </c>
      <c r="T37" s="6" t="str">
        <f>IF(O37&gt;Scenario!$B$11,"",IF(O$2&lt;&gt;"Ready",O$2,IF(ISNUMBER(S37),T36+R37,"INSUFFICIENT FUNDS")))</f>
        <v/>
      </c>
      <c r="U37" t="str">
        <f>IF(O37&gt;Scenario!$B$11,"",IF(O$2&lt;&gt;"Ready",O$2,IF(ISNUMBER(S37),"OK","INSUFFICIENT FUNDS")))</f>
        <v/>
      </c>
      <c r="V37">
        <v>33</v>
      </c>
      <c r="W37" s="6" t="str">
        <f>IF(V37&gt;Scenario!$B$11,"",IF(V$2&lt;&gt;"Ready",V$2,IF(AB36="OK",Z36,"INSUFFICIENT FUNDS")))</f>
        <v/>
      </c>
      <c r="X37" s="6" t="str">
        <f>IF(V37&gt;Scenario!$B$11,"",IF(V$2&lt;&gt;"Ready",V$2,IF(ISNUMBER(W37),IF(AND(V37&gt;=Scenario!$B$10,MOD(V37-Scenario!$B$10,Scenario!$B$18)=0),Scenario!$B$8,0),"INSUFFICIENT FUNDS")))</f>
        <v/>
      </c>
      <c r="Y37" s="6" t="str">
        <f>IF(V37&gt;Scenario!$B$11,"",IF(V$2&lt;&gt;"Ready",V$2,IF(ISNUMBER(W37),(W37+X37)*(N('Option B'!$E$14)+N('Option B'!$E$15)+IF(Scenario!$B$13="Gross",N('Option B'!$E$16),0))/12+((N('Option B'!$E$12)+N('Option B'!$E$13))/12+IF(AND(V37&gt;=Scenario!$B$10,MOD(V37-Scenario!$B$10,Scenario!$B$18)=0),0*0+0,0)+IF(V37=1,0*0+0,0)+IF(V37=Scenario!$B$11,0,0)),"INSUFFICIENT FUNDS")))</f>
        <v/>
      </c>
      <c r="Z37" s="6" t="str">
        <f>IF(V37&gt;Scenario!$B$11,"",IF(V$2&lt;&gt;"Ready",V$2,IF(ISNUMBER(W37),IF((W37+X37)*(1+Scenario!$B$12/12)-Y37&lt;0,"INSUFFICIENT FUNDS",(W37+X37)*(1+Scenario!$B$12/12)-Y37),"INSUFFICIENT FUNDS")))</f>
        <v/>
      </c>
      <c r="AA37" s="6" t="str">
        <f>IF(V37&gt;Scenario!$B$11,"",IF(V$2&lt;&gt;"Ready",V$2,IF(ISNUMBER(Z37),AA36+Y37,"INSUFFICIENT FUNDS")))</f>
        <v/>
      </c>
      <c r="AB37" t="str">
        <f>IF(V37&gt;Scenario!$B$11,"",IF(V$2&lt;&gt;"Ready",V$2,IF(ISNUMBER(Z37),"OK","INSUFFICIENT FUNDS")))</f>
        <v/>
      </c>
      <c r="AC37">
        <v>33</v>
      </c>
      <c r="AD37" s="6" t="str">
        <f>IF(AC37&gt;Scenario!$B$11,"",IF(AC$2&lt;&gt;"Ready",AC$2,IF(AI36="OK",AG36,"INSUFFICIENT FUNDS")))</f>
        <v/>
      </c>
      <c r="AE37" s="6" t="str">
        <f>IF(AC37&gt;Scenario!$B$11,"",IF(AC$2&lt;&gt;"Ready",AC$2,IF(ISNUMBER(AD37),IF(AND(AC37&gt;=Scenario!$B$10,MOD(AC37-Scenario!$B$10,Scenario!$B$18)=0),Scenario!$B$8,0),"INSUFFICIENT FUNDS")))</f>
        <v/>
      </c>
      <c r="AF37" s="6" t="str">
        <f>IF(AC37&gt;Scenario!$B$11,"",IF(AC$2&lt;&gt;"Ready",AC$2,IF(ISNUMBER(AD37),(AD37+AE37)*(N('Option B'!$E$14)+N('Option B'!$E$15)+IF(Scenario!$B$13="Gross",0,0))/12+((N('Option B'!$E$12)+N('Option B'!$E$13))/12+IF(AND(AC37&gt;=Scenario!$B$10,MOD(AC37-Scenario!$B$10,Scenario!$B$18)=0),N('Option B'!$E$17)*N('Option B'!$E$18)+N('Option B'!$E$20),0)+IF(AC37=1,N('Option B'!$E$17)*N('Option B'!$E$19)+N('Option B'!$E$21),0)+IF(AC37=Scenario!$B$11,N('Option B'!$E$22),0)),"INSUFFICIENT FUNDS")))</f>
        <v/>
      </c>
      <c r="AG37" s="6" t="str">
        <f>IF(AC37&gt;Scenario!$B$11,"",IF(AC$2&lt;&gt;"Ready",AC$2,IF(ISNUMBER(AD37),IF((AD37+AE37)*(1+Scenario!$B$12/12)-AF37&lt;0,"INSUFFICIENT FUNDS",(AD37+AE37)*(1+Scenario!$B$12/12)-AF37),"INSUFFICIENT FUNDS")))</f>
        <v/>
      </c>
      <c r="AH37" s="6" t="str">
        <f>IF(AC37&gt;Scenario!$B$11,"",IF(AC$2&lt;&gt;"Ready",AC$2,IF(ISNUMBER(AG37),AH36+AF37,"INSUFFICIENT FUNDS")))</f>
        <v/>
      </c>
      <c r="AI37" t="str">
        <f>IF(AC37&gt;Scenario!$B$11,"",IF(AC$2&lt;&gt;"Ready",AC$2,IF(ISNUMBER(AG37),"OK","INSUFFICIENT FUNDS")))</f>
        <v/>
      </c>
      <c r="AJ37">
        <v>33</v>
      </c>
      <c r="AK37" s="6" t="str">
        <f>IF(AJ37&gt;Scenario!$B$11,"",IF(AJ$2&lt;&gt;"Ready",AJ$2,IF(AP36="OK",AN36,"INSUFFICIENT FUNDS")))</f>
        <v/>
      </c>
      <c r="AL37" s="6" t="str">
        <f>IF(AJ37&gt;Scenario!$B$11,"",IF(AJ$2&lt;&gt;"Ready",AJ$2,IF(ISNUMBER(AK37),IF(AND(AJ37&gt;=Scenario!$B$10,MOD(AJ37-Scenario!$B$10,Scenario!$B$18)=0),Scenario!$B$8,0),"INSUFFICIENT FUNDS")))</f>
        <v/>
      </c>
      <c r="AM37" s="6" t="str">
        <f>IF(AJ37&gt;Scenario!$B$11,"",IF(AJ$2&lt;&gt;"Ready",AJ$2,IF(ISNUMBER(AK37),(AK37+AL37)*(0+0+IF(Scenario!$B$13="Gross",0,0))/12+((0+0)/12+IF(AND(AJ37&gt;=Scenario!$B$10,MOD(AJ37-Scenario!$B$10,Scenario!$B$18)=0),0*0+0,0)+IF(AJ37=1,0*0+0,0)+IF(AJ37=Scenario!$B$11,0,0)),"INSUFFICIENT FUNDS")))</f>
        <v/>
      </c>
      <c r="AN37" s="6" t="str">
        <f>IF(AJ37&gt;Scenario!$B$11,"",IF(AJ$2&lt;&gt;"Ready",AJ$2,IF(ISNUMBER(AK37),IF((AK37+AL37)*(1+Scenario!$B$12/12)-AM37&lt;0,"INSUFFICIENT FUNDS",(AK37+AL37)*(1+Scenario!$B$12/12)-AM37),"INSUFFICIENT FUNDS")))</f>
        <v/>
      </c>
      <c r="AO37" s="6" t="str">
        <f>IF(AJ37&gt;Scenario!$B$11,"",IF(AJ$2&lt;&gt;"Ready",AJ$2,IF(ISNUMBER(AN37),AO36+AM37,"INSUFFICIENT FUNDS")))</f>
        <v/>
      </c>
      <c r="AP37" t="str">
        <f>IF(AJ37&gt;Scenario!$B$11,"",IF(AJ$2&lt;&gt;"Ready",AJ$2,IF(ISNUMBER(AN37),"OK","INSUFFICIENT FUNDS")))</f>
        <v/>
      </c>
    </row>
    <row r="38" spans="1:42" ht="32.1" customHeight="1" x14ac:dyDescent="0.2">
      <c r="A38">
        <v>34</v>
      </c>
      <c r="B38" s="6" t="str">
        <f>IF(A38&gt;Scenario!$B$11,"",IF(A$2&lt;&gt;"Ready",A$2,IF(G37="OK",E37,"INSUFFICIENT FUNDS")))</f>
        <v/>
      </c>
      <c r="C38" s="6" t="str">
        <f>IF(A38&gt;Scenario!$B$11,"",IF(A$2&lt;&gt;"Ready",A$2,IF(ISNUMBER(B38),IF(AND(A38&gt;=Scenario!$B$10,MOD(A38-Scenario!$B$10,Scenario!$B$18)=0),Scenario!$B$8,0),"INSUFFICIENT FUNDS")))</f>
        <v/>
      </c>
      <c r="D38" s="6" t="str">
        <f>IF(A38&gt;Scenario!$B$11,"",IF(A$2&lt;&gt;"Ready",A$2,IF(ISNUMBER(B38),(B38+C38)*(N('Option B'!$E$14)+N('Option B'!$E$15)+IF(Scenario!$B$13="Gross",N('Option B'!$E$16),0))/12+((N('Option B'!$E$12)+N('Option B'!$E$13))/12+IF(AND(A38&gt;=Scenario!$B$10,MOD(A38-Scenario!$B$10,Scenario!$B$18)=0),N('Option B'!$E$17)*N('Option B'!$E$18)+N('Option B'!$E$20),0)+IF(A38=1,N('Option B'!$E$17)*N('Option B'!$E$19)+N('Option B'!$E$21),0)+IF(A38=Scenario!$B$11,N('Option B'!$E$22),0)),"INSUFFICIENT FUNDS")))</f>
        <v/>
      </c>
      <c r="E38" s="6" t="str">
        <f>IF(A38&gt;Scenario!$B$11,"",IF(A$2&lt;&gt;"Ready",A$2,IF(ISNUMBER(B38),IF((B38+C38)*(1+Scenario!$B$12/12)-D38&lt;0,"INSUFFICIENT FUNDS",(B38+C38)*(1+Scenario!$B$12/12)-D38),"INSUFFICIENT FUNDS")))</f>
        <v/>
      </c>
      <c r="F38" s="6" t="str">
        <f>IF(A38&gt;Scenario!$B$11,"",IF(A$2&lt;&gt;"Ready",A$2,IF(ISNUMBER(E38),F37+D38,"INSUFFICIENT FUNDS")))</f>
        <v/>
      </c>
      <c r="G38" t="str">
        <f>IF(A38&gt;Scenario!$B$11,"",IF(A$2&lt;&gt;"Ready",A$2,IF(ISNUMBER(E38),"OK","INSUFFICIENT FUNDS")))</f>
        <v/>
      </c>
      <c r="H38">
        <v>34</v>
      </c>
      <c r="I38" s="6" t="str">
        <f>IF(H38&gt;Scenario!$B$11,"",IF(H$2&lt;&gt;"Ready",H$2,IF(N37="OK",L37,"INSUFFICIENT FUNDS")))</f>
        <v/>
      </c>
      <c r="J38" s="6" t="str">
        <f>IF(H38&gt;Scenario!$B$11,"",IF(H$2&lt;&gt;"Ready",H$2,IF(ISNUMBER(I38),IF(AND(H38&gt;=Scenario!$B$10,MOD(H38-Scenario!$B$10,Scenario!$B$18)=0),Scenario!$B$8,0),"INSUFFICIENT FUNDS")))</f>
        <v/>
      </c>
      <c r="K38" s="6" t="str">
        <f>IF(H38&gt;Scenario!$B$11,"",IF(H$2&lt;&gt;"Ready",H$2,IF(ISNUMBER(I38),(I38+J38)*(N('Option B'!$E$14)+N('Option B'!$E$15)+IF(Scenario!$B$13="Gross",N('Option B'!$E$16),0))/12+((0+0)/12+IF(AND(H38&gt;=Scenario!$B$10,MOD(H38-Scenario!$B$10,Scenario!$B$18)=0),N('Option B'!$E$17)*N('Option B'!$E$18)+N('Option B'!$E$20),0)+IF(H38=1,N('Option B'!$E$17)*N('Option B'!$E$19)+N('Option B'!$E$21),0)+IF(H38=Scenario!$B$11,N('Option B'!$E$22),0)),"INSUFFICIENT FUNDS")))</f>
        <v/>
      </c>
      <c r="L38" s="6" t="str">
        <f>IF(H38&gt;Scenario!$B$11,"",IF(H$2&lt;&gt;"Ready",H$2,IF(ISNUMBER(I38),IF((I38+J38)*(1+Scenario!$B$12/12)-K38&lt;0,"INSUFFICIENT FUNDS",(I38+J38)*(1+Scenario!$B$12/12)-K38),"INSUFFICIENT FUNDS")))</f>
        <v/>
      </c>
      <c r="M38" s="6" t="str">
        <f>IF(H38&gt;Scenario!$B$11,"",IF(H$2&lt;&gt;"Ready",H$2,IF(ISNUMBER(L38),M37+K38,"INSUFFICIENT FUNDS")))</f>
        <v/>
      </c>
      <c r="N38" t="str">
        <f>IF(H38&gt;Scenario!$B$11,"",IF(H$2&lt;&gt;"Ready",H$2,IF(ISNUMBER(L38),"OK","INSUFFICIENT FUNDS")))</f>
        <v/>
      </c>
      <c r="O38">
        <v>34</v>
      </c>
      <c r="P38" s="6" t="str">
        <f>IF(O38&gt;Scenario!$B$11,"",IF(O$2&lt;&gt;"Ready",O$2,IF(U37="OK",S37,"INSUFFICIENT FUNDS")))</f>
        <v/>
      </c>
      <c r="Q38" s="6" t="str">
        <f>IF(O38&gt;Scenario!$B$11,"",IF(O$2&lt;&gt;"Ready",O$2,IF(ISNUMBER(P38),IF(AND(O38&gt;=Scenario!$B$10,MOD(O38-Scenario!$B$10,Scenario!$B$18)=0),Scenario!$B$8,0),"INSUFFICIENT FUNDS")))</f>
        <v/>
      </c>
      <c r="R38" s="6" t="str">
        <f>IF(O38&gt;Scenario!$B$11,"",IF(O$2&lt;&gt;"Ready",O$2,IF(ISNUMBER(P38),(P38+Q38)*(0+N('Option B'!$E$15)+IF(Scenario!$B$13="Gross",N('Option B'!$E$16),0))/12+((N('Option B'!$E$12)+N('Option B'!$E$13))/12+IF(AND(O38&gt;=Scenario!$B$10,MOD(O38-Scenario!$B$10,Scenario!$B$18)=0),N('Option B'!$E$17)*N('Option B'!$E$18)+N('Option B'!$E$20),0)+IF(O38=1,N('Option B'!$E$17)*N('Option B'!$E$19)+N('Option B'!$E$21),0)+IF(O38=Scenario!$B$11,N('Option B'!$E$22),0)),"INSUFFICIENT FUNDS")))</f>
        <v/>
      </c>
      <c r="S38" s="6" t="str">
        <f>IF(O38&gt;Scenario!$B$11,"",IF(O$2&lt;&gt;"Ready",O$2,IF(ISNUMBER(P38),IF((P38+Q38)*(1+Scenario!$B$12/12)-R38&lt;0,"INSUFFICIENT FUNDS",(P38+Q38)*(1+Scenario!$B$12/12)-R38),"INSUFFICIENT FUNDS")))</f>
        <v/>
      </c>
      <c r="T38" s="6" t="str">
        <f>IF(O38&gt;Scenario!$B$11,"",IF(O$2&lt;&gt;"Ready",O$2,IF(ISNUMBER(S38),T37+R38,"INSUFFICIENT FUNDS")))</f>
        <v/>
      </c>
      <c r="U38" t="str">
        <f>IF(O38&gt;Scenario!$B$11,"",IF(O$2&lt;&gt;"Ready",O$2,IF(ISNUMBER(S38),"OK","INSUFFICIENT FUNDS")))</f>
        <v/>
      </c>
      <c r="V38">
        <v>34</v>
      </c>
      <c r="W38" s="6" t="str">
        <f>IF(V38&gt;Scenario!$B$11,"",IF(V$2&lt;&gt;"Ready",V$2,IF(AB37="OK",Z37,"INSUFFICIENT FUNDS")))</f>
        <v/>
      </c>
      <c r="X38" s="6" t="str">
        <f>IF(V38&gt;Scenario!$B$11,"",IF(V$2&lt;&gt;"Ready",V$2,IF(ISNUMBER(W38),IF(AND(V38&gt;=Scenario!$B$10,MOD(V38-Scenario!$B$10,Scenario!$B$18)=0),Scenario!$B$8,0),"INSUFFICIENT FUNDS")))</f>
        <v/>
      </c>
      <c r="Y38" s="6" t="str">
        <f>IF(V38&gt;Scenario!$B$11,"",IF(V$2&lt;&gt;"Ready",V$2,IF(ISNUMBER(W38),(W38+X38)*(N('Option B'!$E$14)+N('Option B'!$E$15)+IF(Scenario!$B$13="Gross",N('Option B'!$E$16),0))/12+((N('Option B'!$E$12)+N('Option B'!$E$13))/12+IF(AND(V38&gt;=Scenario!$B$10,MOD(V38-Scenario!$B$10,Scenario!$B$18)=0),0*0+0,0)+IF(V38=1,0*0+0,0)+IF(V38=Scenario!$B$11,0,0)),"INSUFFICIENT FUNDS")))</f>
        <v/>
      </c>
      <c r="Z38" s="6" t="str">
        <f>IF(V38&gt;Scenario!$B$11,"",IF(V$2&lt;&gt;"Ready",V$2,IF(ISNUMBER(W38),IF((W38+X38)*(1+Scenario!$B$12/12)-Y38&lt;0,"INSUFFICIENT FUNDS",(W38+X38)*(1+Scenario!$B$12/12)-Y38),"INSUFFICIENT FUNDS")))</f>
        <v/>
      </c>
      <c r="AA38" s="6" t="str">
        <f>IF(V38&gt;Scenario!$B$11,"",IF(V$2&lt;&gt;"Ready",V$2,IF(ISNUMBER(Z38),AA37+Y38,"INSUFFICIENT FUNDS")))</f>
        <v/>
      </c>
      <c r="AB38" t="str">
        <f>IF(V38&gt;Scenario!$B$11,"",IF(V$2&lt;&gt;"Ready",V$2,IF(ISNUMBER(Z38),"OK","INSUFFICIENT FUNDS")))</f>
        <v/>
      </c>
      <c r="AC38">
        <v>34</v>
      </c>
      <c r="AD38" s="6" t="str">
        <f>IF(AC38&gt;Scenario!$B$11,"",IF(AC$2&lt;&gt;"Ready",AC$2,IF(AI37="OK",AG37,"INSUFFICIENT FUNDS")))</f>
        <v/>
      </c>
      <c r="AE38" s="6" t="str">
        <f>IF(AC38&gt;Scenario!$B$11,"",IF(AC$2&lt;&gt;"Ready",AC$2,IF(ISNUMBER(AD38),IF(AND(AC38&gt;=Scenario!$B$10,MOD(AC38-Scenario!$B$10,Scenario!$B$18)=0),Scenario!$B$8,0),"INSUFFICIENT FUNDS")))</f>
        <v/>
      </c>
      <c r="AF38" s="6" t="str">
        <f>IF(AC38&gt;Scenario!$B$11,"",IF(AC$2&lt;&gt;"Ready",AC$2,IF(ISNUMBER(AD38),(AD38+AE38)*(N('Option B'!$E$14)+N('Option B'!$E$15)+IF(Scenario!$B$13="Gross",0,0))/12+((N('Option B'!$E$12)+N('Option B'!$E$13))/12+IF(AND(AC38&gt;=Scenario!$B$10,MOD(AC38-Scenario!$B$10,Scenario!$B$18)=0),N('Option B'!$E$17)*N('Option B'!$E$18)+N('Option B'!$E$20),0)+IF(AC38=1,N('Option B'!$E$17)*N('Option B'!$E$19)+N('Option B'!$E$21),0)+IF(AC38=Scenario!$B$11,N('Option B'!$E$22),0)),"INSUFFICIENT FUNDS")))</f>
        <v/>
      </c>
      <c r="AG38" s="6" t="str">
        <f>IF(AC38&gt;Scenario!$B$11,"",IF(AC$2&lt;&gt;"Ready",AC$2,IF(ISNUMBER(AD38),IF((AD38+AE38)*(1+Scenario!$B$12/12)-AF38&lt;0,"INSUFFICIENT FUNDS",(AD38+AE38)*(1+Scenario!$B$12/12)-AF38),"INSUFFICIENT FUNDS")))</f>
        <v/>
      </c>
      <c r="AH38" s="6" t="str">
        <f>IF(AC38&gt;Scenario!$B$11,"",IF(AC$2&lt;&gt;"Ready",AC$2,IF(ISNUMBER(AG38),AH37+AF38,"INSUFFICIENT FUNDS")))</f>
        <v/>
      </c>
      <c r="AI38" t="str">
        <f>IF(AC38&gt;Scenario!$B$11,"",IF(AC$2&lt;&gt;"Ready",AC$2,IF(ISNUMBER(AG38),"OK","INSUFFICIENT FUNDS")))</f>
        <v/>
      </c>
      <c r="AJ38">
        <v>34</v>
      </c>
      <c r="AK38" s="6" t="str">
        <f>IF(AJ38&gt;Scenario!$B$11,"",IF(AJ$2&lt;&gt;"Ready",AJ$2,IF(AP37="OK",AN37,"INSUFFICIENT FUNDS")))</f>
        <v/>
      </c>
      <c r="AL38" s="6" t="str">
        <f>IF(AJ38&gt;Scenario!$B$11,"",IF(AJ$2&lt;&gt;"Ready",AJ$2,IF(ISNUMBER(AK38),IF(AND(AJ38&gt;=Scenario!$B$10,MOD(AJ38-Scenario!$B$10,Scenario!$B$18)=0),Scenario!$B$8,0),"INSUFFICIENT FUNDS")))</f>
        <v/>
      </c>
      <c r="AM38" s="6" t="str">
        <f>IF(AJ38&gt;Scenario!$B$11,"",IF(AJ$2&lt;&gt;"Ready",AJ$2,IF(ISNUMBER(AK38),(AK38+AL38)*(0+0+IF(Scenario!$B$13="Gross",0,0))/12+((0+0)/12+IF(AND(AJ38&gt;=Scenario!$B$10,MOD(AJ38-Scenario!$B$10,Scenario!$B$18)=0),0*0+0,0)+IF(AJ38=1,0*0+0,0)+IF(AJ38=Scenario!$B$11,0,0)),"INSUFFICIENT FUNDS")))</f>
        <v/>
      </c>
      <c r="AN38" s="6" t="str">
        <f>IF(AJ38&gt;Scenario!$B$11,"",IF(AJ$2&lt;&gt;"Ready",AJ$2,IF(ISNUMBER(AK38),IF((AK38+AL38)*(1+Scenario!$B$12/12)-AM38&lt;0,"INSUFFICIENT FUNDS",(AK38+AL38)*(1+Scenario!$B$12/12)-AM38),"INSUFFICIENT FUNDS")))</f>
        <v/>
      </c>
      <c r="AO38" s="6" t="str">
        <f>IF(AJ38&gt;Scenario!$B$11,"",IF(AJ$2&lt;&gt;"Ready",AJ$2,IF(ISNUMBER(AN38),AO37+AM38,"INSUFFICIENT FUNDS")))</f>
        <v/>
      </c>
      <c r="AP38" t="str">
        <f>IF(AJ38&gt;Scenario!$B$11,"",IF(AJ$2&lt;&gt;"Ready",AJ$2,IF(ISNUMBER(AN38),"OK","INSUFFICIENT FUNDS")))</f>
        <v/>
      </c>
    </row>
    <row r="39" spans="1:42" ht="32.1" customHeight="1" x14ac:dyDescent="0.2">
      <c r="A39">
        <v>35</v>
      </c>
      <c r="B39" s="6" t="str">
        <f>IF(A39&gt;Scenario!$B$11,"",IF(A$2&lt;&gt;"Ready",A$2,IF(G38="OK",E38,"INSUFFICIENT FUNDS")))</f>
        <v/>
      </c>
      <c r="C39" s="6" t="str">
        <f>IF(A39&gt;Scenario!$B$11,"",IF(A$2&lt;&gt;"Ready",A$2,IF(ISNUMBER(B39),IF(AND(A39&gt;=Scenario!$B$10,MOD(A39-Scenario!$B$10,Scenario!$B$18)=0),Scenario!$B$8,0),"INSUFFICIENT FUNDS")))</f>
        <v/>
      </c>
      <c r="D39" s="6" t="str">
        <f>IF(A39&gt;Scenario!$B$11,"",IF(A$2&lt;&gt;"Ready",A$2,IF(ISNUMBER(B39),(B39+C39)*(N('Option B'!$E$14)+N('Option B'!$E$15)+IF(Scenario!$B$13="Gross",N('Option B'!$E$16),0))/12+((N('Option B'!$E$12)+N('Option B'!$E$13))/12+IF(AND(A39&gt;=Scenario!$B$10,MOD(A39-Scenario!$B$10,Scenario!$B$18)=0),N('Option B'!$E$17)*N('Option B'!$E$18)+N('Option B'!$E$20),0)+IF(A39=1,N('Option B'!$E$17)*N('Option B'!$E$19)+N('Option B'!$E$21),0)+IF(A39=Scenario!$B$11,N('Option B'!$E$22),0)),"INSUFFICIENT FUNDS")))</f>
        <v/>
      </c>
      <c r="E39" s="6" t="str">
        <f>IF(A39&gt;Scenario!$B$11,"",IF(A$2&lt;&gt;"Ready",A$2,IF(ISNUMBER(B39),IF((B39+C39)*(1+Scenario!$B$12/12)-D39&lt;0,"INSUFFICIENT FUNDS",(B39+C39)*(1+Scenario!$B$12/12)-D39),"INSUFFICIENT FUNDS")))</f>
        <v/>
      </c>
      <c r="F39" s="6" t="str">
        <f>IF(A39&gt;Scenario!$B$11,"",IF(A$2&lt;&gt;"Ready",A$2,IF(ISNUMBER(E39),F38+D39,"INSUFFICIENT FUNDS")))</f>
        <v/>
      </c>
      <c r="G39" t="str">
        <f>IF(A39&gt;Scenario!$B$11,"",IF(A$2&lt;&gt;"Ready",A$2,IF(ISNUMBER(E39),"OK","INSUFFICIENT FUNDS")))</f>
        <v/>
      </c>
      <c r="H39">
        <v>35</v>
      </c>
      <c r="I39" s="6" t="str">
        <f>IF(H39&gt;Scenario!$B$11,"",IF(H$2&lt;&gt;"Ready",H$2,IF(N38="OK",L38,"INSUFFICIENT FUNDS")))</f>
        <v/>
      </c>
      <c r="J39" s="6" t="str">
        <f>IF(H39&gt;Scenario!$B$11,"",IF(H$2&lt;&gt;"Ready",H$2,IF(ISNUMBER(I39),IF(AND(H39&gt;=Scenario!$B$10,MOD(H39-Scenario!$B$10,Scenario!$B$18)=0),Scenario!$B$8,0),"INSUFFICIENT FUNDS")))</f>
        <v/>
      </c>
      <c r="K39" s="6" t="str">
        <f>IF(H39&gt;Scenario!$B$11,"",IF(H$2&lt;&gt;"Ready",H$2,IF(ISNUMBER(I39),(I39+J39)*(N('Option B'!$E$14)+N('Option B'!$E$15)+IF(Scenario!$B$13="Gross",N('Option B'!$E$16),0))/12+((0+0)/12+IF(AND(H39&gt;=Scenario!$B$10,MOD(H39-Scenario!$B$10,Scenario!$B$18)=0),N('Option B'!$E$17)*N('Option B'!$E$18)+N('Option B'!$E$20),0)+IF(H39=1,N('Option B'!$E$17)*N('Option B'!$E$19)+N('Option B'!$E$21),0)+IF(H39=Scenario!$B$11,N('Option B'!$E$22),0)),"INSUFFICIENT FUNDS")))</f>
        <v/>
      </c>
      <c r="L39" s="6" t="str">
        <f>IF(H39&gt;Scenario!$B$11,"",IF(H$2&lt;&gt;"Ready",H$2,IF(ISNUMBER(I39),IF((I39+J39)*(1+Scenario!$B$12/12)-K39&lt;0,"INSUFFICIENT FUNDS",(I39+J39)*(1+Scenario!$B$12/12)-K39),"INSUFFICIENT FUNDS")))</f>
        <v/>
      </c>
      <c r="M39" s="6" t="str">
        <f>IF(H39&gt;Scenario!$B$11,"",IF(H$2&lt;&gt;"Ready",H$2,IF(ISNUMBER(L39),M38+K39,"INSUFFICIENT FUNDS")))</f>
        <v/>
      </c>
      <c r="N39" t="str">
        <f>IF(H39&gt;Scenario!$B$11,"",IF(H$2&lt;&gt;"Ready",H$2,IF(ISNUMBER(L39),"OK","INSUFFICIENT FUNDS")))</f>
        <v/>
      </c>
      <c r="O39">
        <v>35</v>
      </c>
      <c r="P39" s="6" t="str">
        <f>IF(O39&gt;Scenario!$B$11,"",IF(O$2&lt;&gt;"Ready",O$2,IF(U38="OK",S38,"INSUFFICIENT FUNDS")))</f>
        <v/>
      </c>
      <c r="Q39" s="6" t="str">
        <f>IF(O39&gt;Scenario!$B$11,"",IF(O$2&lt;&gt;"Ready",O$2,IF(ISNUMBER(P39),IF(AND(O39&gt;=Scenario!$B$10,MOD(O39-Scenario!$B$10,Scenario!$B$18)=0),Scenario!$B$8,0),"INSUFFICIENT FUNDS")))</f>
        <v/>
      </c>
      <c r="R39" s="6" t="str">
        <f>IF(O39&gt;Scenario!$B$11,"",IF(O$2&lt;&gt;"Ready",O$2,IF(ISNUMBER(P39),(P39+Q39)*(0+N('Option B'!$E$15)+IF(Scenario!$B$13="Gross",N('Option B'!$E$16),0))/12+((N('Option B'!$E$12)+N('Option B'!$E$13))/12+IF(AND(O39&gt;=Scenario!$B$10,MOD(O39-Scenario!$B$10,Scenario!$B$18)=0),N('Option B'!$E$17)*N('Option B'!$E$18)+N('Option B'!$E$20),0)+IF(O39=1,N('Option B'!$E$17)*N('Option B'!$E$19)+N('Option B'!$E$21),0)+IF(O39=Scenario!$B$11,N('Option B'!$E$22),0)),"INSUFFICIENT FUNDS")))</f>
        <v/>
      </c>
      <c r="S39" s="6" t="str">
        <f>IF(O39&gt;Scenario!$B$11,"",IF(O$2&lt;&gt;"Ready",O$2,IF(ISNUMBER(P39),IF((P39+Q39)*(1+Scenario!$B$12/12)-R39&lt;0,"INSUFFICIENT FUNDS",(P39+Q39)*(1+Scenario!$B$12/12)-R39),"INSUFFICIENT FUNDS")))</f>
        <v/>
      </c>
      <c r="T39" s="6" t="str">
        <f>IF(O39&gt;Scenario!$B$11,"",IF(O$2&lt;&gt;"Ready",O$2,IF(ISNUMBER(S39),T38+R39,"INSUFFICIENT FUNDS")))</f>
        <v/>
      </c>
      <c r="U39" t="str">
        <f>IF(O39&gt;Scenario!$B$11,"",IF(O$2&lt;&gt;"Ready",O$2,IF(ISNUMBER(S39),"OK","INSUFFICIENT FUNDS")))</f>
        <v/>
      </c>
      <c r="V39">
        <v>35</v>
      </c>
      <c r="W39" s="6" t="str">
        <f>IF(V39&gt;Scenario!$B$11,"",IF(V$2&lt;&gt;"Ready",V$2,IF(AB38="OK",Z38,"INSUFFICIENT FUNDS")))</f>
        <v/>
      </c>
      <c r="X39" s="6" t="str">
        <f>IF(V39&gt;Scenario!$B$11,"",IF(V$2&lt;&gt;"Ready",V$2,IF(ISNUMBER(W39),IF(AND(V39&gt;=Scenario!$B$10,MOD(V39-Scenario!$B$10,Scenario!$B$18)=0),Scenario!$B$8,0),"INSUFFICIENT FUNDS")))</f>
        <v/>
      </c>
      <c r="Y39" s="6" t="str">
        <f>IF(V39&gt;Scenario!$B$11,"",IF(V$2&lt;&gt;"Ready",V$2,IF(ISNUMBER(W39),(W39+X39)*(N('Option B'!$E$14)+N('Option B'!$E$15)+IF(Scenario!$B$13="Gross",N('Option B'!$E$16),0))/12+((N('Option B'!$E$12)+N('Option B'!$E$13))/12+IF(AND(V39&gt;=Scenario!$B$10,MOD(V39-Scenario!$B$10,Scenario!$B$18)=0),0*0+0,0)+IF(V39=1,0*0+0,0)+IF(V39=Scenario!$B$11,0,0)),"INSUFFICIENT FUNDS")))</f>
        <v/>
      </c>
      <c r="Z39" s="6" t="str">
        <f>IF(V39&gt;Scenario!$B$11,"",IF(V$2&lt;&gt;"Ready",V$2,IF(ISNUMBER(W39),IF((W39+X39)*(1+Scenario!$B$12/12)-Y39&lt;0,"INSUFFICIENT FUNDS",(W39+X39)*(1+Scenario!$B$12/12)-Y39),"INSUFFICIENT FUNDS")))</f>
        <v/>
      </c>
      <c r="AA39" s="6" t="str">
        <f>IF(V39&gt;Scenario!$B$11,"",IF(V$2&lt;&gt;"Ready",V$2,IF(ISNUMBER(Z39),AA38+Y39,"INSUFFICIENT FUNDS")))</f>
        <v/>
      </c>
      <c r="AB39" t="str">
        <f>IF(V39&gt;Scenario!$B$11,"",IF(V$2&lt;&gt;"Ready",V$2,IF(ISNUMBER(Z39),"OK","INSUFFICIENT FUNDS")))</f>
        <v/>
      </c>
      <c r="AC39">
        <v>35</v>
      </c>
      <c r="AD39" s="6" t="str">
        <f>IF(AC39&gt;Scenario!$B$11,"",IF(AC$2&lt;&gt;"Ready",AC$2,IF(AI38="OK",AG38,"INSUFFICIENT FUNDS")))</f>
        <v/>
      </c>
      <c r="AE39" s="6" t="str">
        <f>IF(AC39&gt;Scenario!$B$11,"",IF(AC$2&lt;&gt;"Ready",AC$2,IF(ISNUMBER(AD39),IF(AND(AC39&gt;=Scenario!$B$10,MOD(AC39-Scenario!$B$10,Scenario!$B$18)=0),Scenario!$B$8,0),"INSUFFICIENT FUNDS")))</f>
        <v/>
      </c>
      <c r="AF39" s="6" t="str">
        <f>IF(AC39&gt;Scenario!$B$11,"",IF(AC$2&lt;&gt;"Ready",AC$2,IF(ISNUMBER(AD39),(AD39+AE39)*(N('Option B'!$E$14)+N('Option B'!$E$15)+IF(Scenario!$B$13="Gross",0,0))/12+((N('Option B'!$E$12)+N('Option B'!$E$13))/12+IF(AND(AC39&gt;=Scenario!$B$10,MOD(AC39-Scenario!$B$10,Scenario!$B$18)=0),N('Option B'!$E$17)*N('Option B'!$E$18)+N('Option B'!$E$20),0)+IF(AC39=1,N('Option B'!$E$17)*N('Option B'!$E$19)+N('Option B'!$E$21),0)+IF(AC39=Scenario!$B$11,N('Option B'!$E$22),0)),"INSUFFICIENT FUNDS")))</f>
        <v/>
      </c>
      <c r="AG39" s="6" t="str">
        <f>IF(AC39&gt;Scenario!$B$11,"",IF(AC$2&lt;&gt;"Ready",AC$2,IF(ISNUMBER(AD39),IF((AD39+AE39)*(1+Scenario!$B$12/12)-AF39&lt;0,"INSUFFICIENT FUNDS",(AD39+AE39)*(1+Scenario!$B$12/12)-AF39),"INSUFFICIENT FUNDS")))</f>
        <v/>
      </c>
      <c r="AH39" s="6" t="str">
        <f>IF(AC39&gt;Scenario!$B$11,"",IF(AC$2&lt;&gt;"Ready",AC$2,IF(ISNUMBER(AG39),AH38+AF39,"INSUFFICIENT FUNDS")))</f>
        <v/>
      </c>
      <c r="AI39" t="str">
        <f>IF(AC39&gt;Scenario!$B$11,"",IF(AC$2&lt;&gt;"Ready",AC$2,IF(ISNUMBER(AG39),"OK","INSUFFICIENT FUNDS")))</f>
        <v/>
      </c>
      <c r="AJ39">
        <v>35</v>
      </c>
      <c r="AK39" s="6" t="str">
        <f>IF(AJ39&gt;Scenario!$B$11,"",IF(AJ$2&lt;&gt;"Ready",AJ$2,IF(AP38="OK",AN38,"INSUFFICIENT FUNDS")))</f>
        <v/>
      </c>
      <c r="AL39" s="6" t="str">
        <f>IF(AJ39&gt;Scenario!$B$11,"",IF(AJ$2&lt;&gt;"Ready",AJ$2,IF(ISNUMBER(AK39),IF(AND(AJ39&gt;=Scenario!$B$10,MOD(AJ39-Scenario!$B$10,Scenario!$B$18)=0),Scenario!$B$8,0),"INSUFFICIENT FUNDS")))</f>
        <v/>
      </c>
      <c r="AM39" s="6" t="str">
        <f>IF(AJ39&gt;Scenario!$B$11,"",IF(AJ$2&lt;&gt;"Ready",AJ$2,IF(ISNUMBER(AK39),(AK39+AL39)*(0+0+IF(Scenario!$B$13="Gross",0,0))/12+((0+0)/12+IF(AND(AJ39&gt;=Scenario!$B$10,MOD(AJ39-Scenario!$B$10,Scenario!$B$18)=0),0*0+0,0)+IF(AJ39=1,0*0+0,0)+IF(AJ39=Scenario!$B$11,0,0)),"INSUFFICIENT FUNDS")))</f>
        <v/>
      </c>
      <c r="AN39" s="6" t="str">
        <f>IF(AJ39&gt;Scenario!$B$11,"",IF(AJ$2&lt;&gt;"Ready",AJ$2,IF(ISNUMBER(AK39),IF((AK39+AL39)*(1+Scenario!$B$12/12)-AM39&lt;0,"INSUFFICIENT FUNDS",(AK39+AL39)*(1+Scenario!$B$12/12)-AM39),"INSUFFICIENT FUNDS")))</f>
        <v/>
      </c>
      <c r="AO39" s="6" t="str">
        <f>IF(AJ39&gt;Scenario!$B$11,"",IF(AJ$2&lt;&gt;"Ready",AJ$2,IF(ISNUMBER(AN39),AO38+AM39,"INSUFFICIENT FUNDS")))</f>
        <v/>
      </c>
      <c r="AP39" t="str">
        <f>IF(AJ39&gt;Scenario!$B$11,"",IF(AJ$2&lt;&gt;"Ready",AJ$2,IF(ISNUMBER(AN39),"OK","INSUFFICIENT FUNDS")))</f>
        <v/>
      </c>
    </row>
    <row r="40" spans="1:42" ht="32.1" customHeight="1" x14ac:dyDescent="0.2">
      <c r="A40">
        <v>36</v>
      </c>
      <c r="B40" s="6" t="str">
        <f>IF(A40&gt;Scenario!$B$11,"",IF(A$2&lt;&gt;"Ready",A$2,IF(G39="OK",E39,"INSUFFICIENT FUNDS")))</f>
        <v/>
      </c>
      <c r="C40" s="6" t="str">
        <f>IF(A40&gt;Scenario!$B$11,"",IF(A$2&lt;&gt;"Ready",A$2,IF(ISNUMBER(B40),IF(AND(A40&gt;=Scenario!$B$10,MOD(A40-Scenario!$B$10,Scenario!$B$18)=0),Scenario!$B$8,0),"INSUFFICIENT FUNDS")))</f>
        <v/>
      </c>
      <c r="D40" s="6" t="str">
        <f>IF(A40&gt;Scenario!$B$11,"",IF(A$2&lt;&gt;"Ready",A$2,IF(ISNUMBER(B40),(B40+C40)*(N('Option B'!$E$14)+N('Option B'!$E$15)+IF(Scenario!$B$13="Gross",N('Option B'!$E$16),0))/12+((N('Option B'!$E$12)+N('Option B'!$E$13))/12+IF(AND(A40&gt;=Scenario!$B$10,MOD(A40-Scenario!$B$10,Scenario!$B$18)=0),N('Option B'!$E$17)*N('Option B'!$E$18)+N('Option B'!$E$20),0)+IF(A40=1,N('Option B'!$E$17)*N('Option B'!$E$19)+N('Option B'!$E$21),0)+IF(A40=Scenario!$B$11,N('Option B'!$E$22),0)),"INSUFFICIENT FUNDS")))</f>
        <v/>
      </c>
      <c r="E40" s="6" t="str">
        <f>IF(A40&gt;Scenario!$B$11,"",IF(A$2&lt;&gt;"Ready",A$2,IF(ISNUMBER(B40),IF((B40+C40)*(1+Scenario!$B$12/12)-D40&lt;0,"INSUFFICIENT FUNDS",(B40+C40)*(1+Scenario!$B$12/12)-D40),"INSUFFICIENT FUNDS")))</f>
        <v/>
      </c>
      <c r="F40" s="6" t="str">
        <f>IF(A40&gt;Scenario!$B$11,"",IF(A$2&lt;&gt;"Ready",A$2,IF(ISNUMBER(E40),F39+D40,"INSUFFICIENT FUNDS")))</f>
        <v/>
      </c>
      <c r="G40" t="str">
        <f>IF(A40&gt;Scenario!$B$11,"",IF(A$2&lt;&gt;"Ready",A$2,IF(ISNUMBER(E40),"OK","INSUFFICIENT FUNDS")))</f>
        <v/>
      </c>
      <c r="H40">
        <v>36</v>
      </c>
      <c r="I40" s="6" t="str">
        <f>IF(H40&gt;Scenario!$B$11,"",IF(H$2&lt;&gt;"Ready",H$2,IF(N39="OK",L39,"INSUFFICIENT FUNDS")))</f>
        <v/>
      </c>
      <c r="J40" s="6" t="str">
        <f>IF(H40&gt;Scenario!$B$11,"",IF(H$2&lt;&gt;"Ready",H$2,IF(ISNUMBER(I40),IF(AND(H40&gt;=Scenario!$B$10,MOD(H40-Scenario!$B$10,Scenario!$B$18)=0),Scenario!$B$8,0),"INSUFFICIENT FUNDS")))</f>
        <v/>
      </c>
      <c r="K40" s="6" t="str">
        <f>IF(H40&gt;Scenario!$B$11,"",IF(H$2&lt;&gt;"Ready",H$2,IF(ISNUMBER(I40),(I40+J40)*(N('Option B'!$E$14)+N('Option B'!$E$15)+IF(Scenario!$B$13="Gross",N('Option B'!$E$16),0))/12+((0+0)/12+IF(AND(H40&gt;=Scenario!$B$10,MOD(H40-Scenario!$B$10,Scenario!$B$18)=0),N('Option B'!$E$17)*N('Option B'!$E$18)+N('Option B'!$E$20),0)+IF(H40=1,N('Option B'!$E$17)*N('Option B'!$E$19)+N('Option B'!$E$21),0)+IF(H40=Scenario!$B$11,N('Option B'!$E$22),0)),"INSUFFICIENT FUNDS")))</f>
        <v/>
      </c>
      <c r="L40" s="6" t="str">
        <f>IF(H40&gt;Scenario!$B$11,"",IF(H$2&lt;&gt;"Ready",H$2,IF(ISNUMBER(I40),IF((I40+J40)*(1+Scenario!$B$12/12)-K40&lt;0,"INSUFFICIENT FUNDS",(I40+J40)*(1+Scenario!$B$12/12)-K40),"INSUFFICIENT FUNDS")))</f>
        <v/>
      </c>
      <c r="M40" s="6" t="str">
        <f>IF(H40&gt;Scenario!$B$11,"",IF(H$2&lt;&gt;"Ready",H$2,IF(ISNUMBER(L40),M39+K40,"INSUFFICIENT FUNDS")))</f>
        <v/>
      </c>
      <c r="N40" t="str">
        <f>IF(H40&gt;Scenario!$B$11,"",IF(H$2&lt;&gt;"Ready",H$2,IF(ISNUMBER(L40),"OK","INSUFFICIENT FUNDS")))</f>
        <v/>
      </c>
      <c r="O40">
        <v>36</v>
      </c>
      <c r="P40" s="6" t="str">
        <f>IF(O40&gt;Scenario!$B$11,"",IF(O$2&lt;&gt;"Ready",O$2,IF(U39="OK",S39,"INSUFFICIENT FUNDS")))</f>
        <v/>
      </c>
      <c r="Q40" s="6" t="str">
        <f>IF(O40&gt;Scenario!$B$11,"",IF(O$2&lt;&gt;"Ready",O$2,IF(ISNUMBER(P40),IF(AND(O40&gt;=Scenario!$B$10,MOD(O40-Scenario!$B$10,Scenario!$B$18)=0),Scenario!$B$8,0),"INSUFFICIENT FUNDS")))</f>
        <v/>
      </c>
      <c r="R40" s="6" t="str">
        <f>IF(O40&gt;Scenario!$B$11,"",IF(O$2&lt;&gt;"Ready",O$2,IF(ISNUMBER(P40),(P40+Q40)*(0+N('Option B'!$E$15)+IF(Scenario!$B$13="Gross",N('Option B'!$E$16),0))/12+((N('Option B'!$E$12)+N('Option B'!$E$13))/12+IF(AND(O40&gt;=Scenario!$B$10,MOD(O40-Scenario!$B$10,Scenario!$B$18)=0),N('Option B'!$E$17)*N('Option B'!$E$18)+N('Option B'!$E$20),0)+IF(O40=1,N('Option B'!$E$17)*N('Option B'!$E$19)+N('Option B'!$E$21),0)+IF(O40=Scenario!$B$11,N('Option B'!$E$22),0)),"INSUFFICIENT FUNDS")))</f>
        <v/>
      </c>
      <c r="S40" s="6" t="str">
        <f>IF(O40&gt;Scenario!$B$11,"",IF(O$2&lt;&gt;"Ready",O$2,IF(ISNUMBER(P40),IF((P40+Q40)*(1+Scenario!$B$12/12)-R40&lt;0,"INSUFFICIENT FUNDS",(P40+Q40)*(1+Scenario!$B$12/12)-R40),"INSUFFICIENT FUNDS")))</f>
        <v/>
      </c>
      <c r="T40" s="6" t="str">
        <f>IF(O40&gt;Scenario!$B$11,"",IF(O$2&lt;&gt;"Ready",O$2,IF(ISNUMBER(S40),T39+R40,"INSUFFICIENT FUNDS")))</f>
        <v/>
      </c>
      <c r="U40" t="str">
        <f>IF(O40&gt;Scenario!$B$11,"",IF(O$2&lt;&gt;"Ready",O$2,IF(ISNUMBER(S40),"OK","INSUFFICIENT FUNDS")))</f>
        <v/>
      </c>
      <c r="V40">
        <v>36</v>
      </c>
      <c r="W40" s="6" t="str">
        <f>IF(V40&gt;Scenario!$B$11,"",IF(V$2&lt;&gt;"Ready",V$2,IF(AB39="OK",Z39,"INSUFFICIENT FUNDS")))</f>
        <v/>
      </c>
      <c r="X40" s="6" t="str">
        <f>IF(V40&gt;Scenario!$B$11,"",IF(V$2&lt;&gt;"Ready",V$2,IF(ISNUMBER(W40),IF(AND(V40&gt;=Scenario!$B$10,MOD(V40-Scenario!$B$10,Scenario!$B$18)=0),Scenario!$B$8,0),"INSUFFICIENT FUNDS")))</f>
        <v/>
      </c>
      <c r="Y40" s="6" t="str">
        <f>IF(V40&gt;Scenario!$B$11,"",IF(V$2&lt;&gt;"Ready",V$2,IF(ISNUMBER(W40),(W40+X40)*(N('Option B'!$E$14)+N('Option B'!$E$15)+IF(Scenario!$B$13="Gross",N('Option B'!$E$16),0))/12+((N('Option B'!$E$12)+N('Option B'!$E$13))/12+IF(AND(V40&gt;=Scenario!$B$10,MOD(V40-Scenario!$B$10,Scenario!$B$18)=0),0*0+0,0)+IF(V40=1,0*0+0,0)+IF(V40=Scenario!$B$11,0,0)),"INSUFFICIENT FUNDS")))</f>
        <v/>
      </c>
      <c r="Z40" s="6" t="str">
        <f>IF(V40&gt;Scenario!$B$11,"",IF(V$2&lt;&gt;"Ready",V$2,IF(ISNUMBER(W40),IF((W40+X40)*(1+Scenario!$B$12/12)-Y40&lt;0,"INSUFFICIENT FUNDS",(W40+X40)*(1+Scenario!$B$12/12)-Y40),"INSUFFICIENT FUNDS")))</f>
        <v/>
      </c>
      <c r="AA40" s="6" t="str">
        <f>IF(V40&gt;Scenario!$B$11,"",IF(V$2&lt;&gt;"Ready",V$2,IF(ISNUMBER(Z40),AA39+Y40,"INSUFFICIENT FUNDS")))</f>
        <v/>
      </c>
      <c r="AB40" t="str">
        <f>IF(V40&gt;Scenario!$B$11,"",IF(V$2&lt;&gt;"Ready",V$2,IF(ISNUMBER(Z40),"OK","INSUFFICIENT FUNDS")))</f>
        <v/>
      </c>
      <c r="AC40">
        <v>36</v>
      </c>
      <c r="AD40" s="6" t="str">
        <f>IF(AC40&gt;Scenario!$B$11,"",IF(AC$2&lt;&gt;"Ready",AC$2,IF(AI39="OK",AG39,"INSUFFICIENT FUNDS")))</f>
        <v/>
      </c>
      <c r="AE40" s="6" t="str">
        <f>IF(AC40&gt;Scenario!$B$11,"",IF(AC$2&lt;&gt;"Ready",AC$2,IF(ISNUMBER(AD40),IF(AND(AC40&gt;=Scenario!$B$10,MOD(AC40-Scenario!$B$10,Scenario!$B$18)=0),Scenario!$B$8,0),"INSUFFICIENT FUNDS")))</f>
        <v/>
      </c>
      <c r="AF40" s="6" t="str">
        <f>IF(AC40&gt;Scenario!$B$11,"",IF(AC$2&lt;&gt;"Ready",AC$2,IF(ISNUMBER(AD40),(AD40+AE40)*(N('Option B'!$E$14)+N('Option B'!$E$15)+IF(Scenario!$B$13="Gross",0,0))/12+((N('Option B'!$E$12)+N('Option B'!$E$13))/12+IF(AND(AC40&gt;=Scenario!$B$10,MOD(AC40-Scenario!$B$10,Scenario!$B$18)=0),N('Option B'!$E$17)*N('Option B'!$E$18)+N('Option B'!$E$20),0)+IF(AC40=1,N('Option B'!$E$17)*N('Option B'!$E$19)+N('Option B'!$E$21),0)+IF(AC40=Scenario!$B$11,N('Option B'!$E$22),0)),"INSUFFICIENT FUNDS")))</f>
        <v/>
      </c>
      <c r="AG40" s="6" t="str">
        <f>IF(AC40&gt;Scenario!$B$11,"",IF(AC$2&lt;&gt;"Ready",AC$2,IF(ISNUMBER(AD40),IF((AD40+AE40)*(1+Scenario!$B$12/12)-AF40&lt;0,"INSUFFICIENT FUNDS",(AD40+AE40)*(1+Scenario!$B$12/12)-AF40),"INSUFFICIENT FUNDS")))</f>
        <v/>
      </c>
      <c r="AH40" s="6" t="str">
        <f>IF(AC40&gt;Scenario!$B$11,"",IF(AC$2&lt;&gt;"Ready",AC$2,IF(ISNUMBER(AG40),AH39+AF40,"INSUFFICIENT FUNDS")))</f>
        <v/>
      </c>
      <c r="AI40" t="str">
        <f>IF(AC40&gt;Scenario!$B$11,"",IF(AC$2&lt;&gt;"Ready",AC$2,IF(ISNUMBER(AG40),"OK","INSUFFICIENT FUNDS")))</f>
        <v/>
      </c>
      <c r="AJ40">
        <v>36</v>
      </c>
      <c r="AK40" s="6" t="str">
        <f>IF(AJ40&gt;Scenario!$B$11,"",IF(AJ$2&lt;&gt;"Ready",AJ$2,IF(AP39="OK",AN39,"INSUFFICIENT FUNDS")))</f>
        <v/>
      </c>
      <c r="AL40" s="6" t="str">
        <f>IF(AJ40&gt;Scenario!$B$11,"",IF(AJ$2&lt;&gt;"Ready",AJ$2,IF(ISNUMBER(AK40),IF(AND(AJ40&gt;=Scenario!$B$10,MOD(AJ40-Scenario!$B$10,Scenario!$B$18)=0),Scenario!$B$8,0),"INSUFFICIENT FUNDS")))</f>
        <v/>
      </c>
      <c r="AM40" s="6" t="str">
        <f>IF(AJ40&gt;Scenario!$B$11,"",IF(AJ$2&lt;&gt;"Ready",AJ$2,IF(ISNUMBER(AK40),(AK40+AL40)*(0+0+IF(Scenario!$B$13="Gross",0,0))/12+((0+0)/12+IF(AND(AJ40&gt;=Scenario!$B$10,MOD(AJ40-Scenario!$B$10,Scenario!$B$18)=0),0*0+0,0)+IF(AJ40=1,0*0+0,0)+IF(AJ40=Scenario!$B$11,0,0)),"INSUFFICIENT FUNDS")))</f>
        <v/>
      </c>
      <c r="AN40" s="6" t="str">
        <f>IF(AJ40&gt;Scenario!$B$11,"",IF(AJ$2&lt;&gt;"Ready",AJ$2,IF(ISNUMBER(AK40),IF((AK40+AL40)*(1+Scenario!$B$12/12)-AM40&lt;0,"INSUFFICIENT FUNDS",(AK40+AL40)*(1+Scenario!$B$12/12)-AM40),"INSUFFICIENT FUNDS")))</f>
        <v/>
      </c>
      <c r="AO40" s="6" t="str">
        <f>IF(AJ40&gt;Scenario!$B$11,"",IF(AJ$2&lt;&gt;"Ready",AJ$2,IF(ISNUMBER(AN40),AO39+AM40,"INSUFFICIENT FUNDS")))</f>
        <v/>
      </c>
      <c r="AP40" t="str">
        <f>IF(AJ40&gt;Scenario!$B$11,"",IF(AJ$2&lt;&gt;"Ready",AJ$2,IF(ISNUMBER(AN40),"OK","INSUFFICIENT FUNDS")))</f>
        <v/>
      </c>
    </row>
    <row r="41" spans="1:42" ht="32.1" customHeight="1" x14ac:dyDescent="0.2">
      <c r="A41">
        <v>37</v>
      </c>
      <c r="B41" s="6" t="str">
        <f>IF(A41&gt;Scenario!$B$11,"",IF(A$2&lt;&gt;"Ready",A$2,IF(G40="OK",E40,"INSUFFICIENT FUNDS")))</f>
        <v/>
      </c>
      <c r="C41" s="6" t="str">
        <f>IF(A41&gt;Scenario!$B$11,"",IF(A$2&lt;&gt;"Ready",A$2,IF(ISNUMBER(B41),IF(AND(A41&gt;=Scenario!$B$10,MOD(A41-Scenario!$B$10,Scenario!$B$18)=0),Scenario!$B$8,0),"INSUFFICIENT FUNDS")))</f>
        <v/>
      </c>
      <c r="D41" s="6" t="str">
        <f>IF(A41&gt;Scenario!$B$11,"",IF(A$2&lt;&gt;"Ready",A$2,IF(ISNUMBER(B41),(B41+C41)*(N('Option B'!$E$14)+N('Option B'!$E$15)+IF(Scenario!$B$13="Gross",N('Option B'!$E$16),0))/12+((N('Option B'!$E$12)+N('Option B'!$E$13))/12+IF(AND(A41&gt;=Scenario!$B$10,MOD(A41-Scenario!$B$10,Scenario!$B$18)=0),N('Option B'!$E$17)*N('Option B'!$E$18)+N('Option B'!$E$20),0)+IF(A41=1,N('Option B'!$E$17)*N('Option B'!$E$19)+N('Option B'!$E$21),0)+IF(A41=Scenario!$B$11,N('Option B'!$E$22),0)),"INSUFFICIENT FUNDS")))</f>
        <v/>
      </c>
      <c r="E41" s="6" t="str">
        <f>IF(A41&gt;Scenario!$B$11,"",IF(A$2&lt;&gt;"Ready",A$2,IF(ISNUMBER(B41),IF((B41+C41)*(1+Scenario!$B$12/12)-D41&lt;0,"INSUFFICIENT FUNDS",(B41+C41)*(1+Scenario!$B$12/12)-D41),"INSUFFICIENT FUNDS")))</f>
        <v/>
      </c>
      <c r="F41" s="6" t="str">
        <f>IF(A41&gt;Scenario!$B$11,"",IF(A$2&lt;&gt;"Ready",A$2,IF(ISNUMBER(E41),F40+D41,"INSUFFICIENT FUNDS")))</f>
        <v/>
      </c>
      <c r="G41" t="str">
        <f>IF(A41&gt;Scenario!$B$11,"",IF(A$2&lt;&gt;"Ready",A$2,IF(ISNUMBER(E41),"OK","INSUFFICIENT FUNDS")))</f>
        <v/>
      </c>
      <c r="H41">
        <v>37</v>
      </c>
      <c r="I41" s="6" t="str">
        <f>IF(H41&gt;Scenario!$B$11,"",IF(H$2&lt;&gt;"Ready",H$2,IF(N40="OK",L40,"INSUFFICIENT FUNDS")))</f>
        <v/>
      </c>
      <c r="J41" s="6" t="str">
        <f>IF(H41&gt;Scenario!$B$11,"",IF(H$2&lt;&gt;"Ready",H$2,IF(ISNUMBER(I41),IF(AND(H41&gt;=Scenario!$B$10,MOD(H41-Scenario!$B$10,Scenario!$B$18)=0),Scenario!$B$8,0),"INSUFFICIENT FUNDS")))</f>
        <v/>
      </c>
      <c r="K41" s="6" t="str">
        <f>IF(H41&gt;Scenario!$B$11,"",IF(H$2&lt;&gt;"Ready",H$2,IF(ISNUMBER(I41),(I41+J41)*(N('Option B'!$E$14)+N('Option B'!$E$15)+IF(Scenario!$B$13="Gross",N('Option B'!$E$16),0))/12+((0+0)/12+IF(AND(H41&gt;=Scenario!$B$10,MOD(H41-Scenario!$B$10,Scenario!$B$18)=0),N('Option B'!$E$17)*N('Option B'!$E$18)+N('Option B'!$E$20),0)+IF(H41=1,N('Option B'!$E$17)*N('Option B'!$E$19)+N('Option B'!$E$21),0)+IF(H41=Scenario!$B$11,N('Option B'!$E$22),0)),"INSUFFICIENT FUNDS")))</f>
        <v/>
      </c>
      <c r="L41" s="6" t="str">
        <f>IF(H41&gt;Scenario!$B$11,"",IF(H$2&lt;&gt;"Ready",H$2,IF(ISNUMBER(I41),IF((I41+J41)*(1+Scenario!$B$12/12)-K41&lt;0,"INSUFFICIENT FUNDS",(I41+J41)*(1+Scenario!$B$12/12)-K41),"INSUFFICIENT FUNDS")))</f>
        <v/>
      </c>
      <c r="M41" s="6" t="str">
        <f>IF(H41&gt;Scenario!$B$11,"",IF(H$2&lt;&gt;"Ready",H$2,IF(ISNUMBER(L41),M40+K41,"INSUFFICIENT FUNDS")))</f>
        <v/>
      </c>
      <c r="N41" t="str">
        <f>IF(H41&gt;Scenario!$B$11,"",IF(H$2&lt;&gt;"Ready",H$2,IF(ISNUMBER(L41),"OK","INSUFFICIENT FUNDS")))</f>
        <v/>
      </c>
      <c r="O41">
        <v>37</v>
      </c>
      <c r="P41" s="6" t="str">
        <f>IF(O41&gt;Scenario!$B$11,"",IF(O$2&lt;&gt;"Ready",O$2,IF(U40="OK",S40,"INSUFFICIENT FUNDS")))</f>
        <v/>
      </c>
      <c r="Q41" s="6" t="str">
        <f>IF(O41&gt;Scenario!$B$11,"",IF(O$2&lt;&gt;"Ready",O$2,IF(ISNUMBER(P41),IF(AND(O41&gt;=Scenario!$B$10,MOD(O41-Scenario!$B$10,Scenario!$B$18)=0),Scenario!$B$8,0),"INSUFFICIENT FUNDS")))</f>
        <v/>
      </c>
      <c r="R41" s="6" t="str">
        <f>IF(O41&gt;Scenario!$B$11,"",IF(O$2&lt;&gt;"Ready",O$2,IF(ISNUMBER(P41),(P41+Q41)*(0+N('Option B'!$E$15)+IF(Scenario!$B$13="Gross",N('Option B'!$E$16),0))/12+((N('Option B'!$E$12)+N('Option B'!$E$13))/12+IF(AND(O41&gt;=Scenario!$B$10,MOD(O41-Scenario!$B$10,Scenario!$B$18)=0),N('Option B'!$E$17)*N('Option B'!$E$18)+N('Option B'!$E$20),0)+IF(O41=1,N('Option B'!$E$17)*N('Option B'!$E$19)+N('Option B'!$E$21),0)+IF(O41=Scenario!$B$11,N('Option B'!$E$22),0)),"INSUFFICIENT FUNDS")))</f>
        <v/>
      </c>
      <c r="S41" s="6" t="str">
        <f>IF(O41&gt;Scenario!$B$11,"",IF(O$2&lt;&gt;"Ready",O$2,IF(ISNUMBER(P41),IF((P41+Q41)*(1+Scenario!$B$12/12)-R41&lt;0,"INSUFFICIENT FUNDS",(P41+Q41)*(1+Scenario!$B$12/12)-R41),"INSUFFICIENT FUNDS")))</f>
        <v/>
      </c>
      <c r="T41" s="6" t="str">
        <f>IF(O41&gt;Scenario!$B$11,"",IF(O$2&lt;&gt;"Ready",O$2,IF(ISNUMBER(S41),T40+R41,"INSUFFICIENT FUNDS")))</f>
        <v/>
      </c>
      <c r="U41" t="str">
        <f>IF(O41&gt;Scenario!$B$11,"",IF(O$2&lt;&gt;"Ready",O$2,IF(ISNUMBER(S41),"OK","INSUFFICIENT FUNDS")))</f>
        <v/>
      </c>
      <c r="V41">
        <v>37</v>
      </c>
      <c r="W41" s="6" t="str">
        <f>IF(V41&gt;Scenario!$B$11,"",IF(V$2&lt;&gt;"Ready",V$2,IF(AB40="OK",Z40,"INSUFFICIENT FUNDS")))</f>
        <v/>
      </c>
      <c r="X41" s="6" t="str">
        <f>IF(V41&gt;Scenario!$B$11,"",IF(V$2&lt;&gt;"Ready",V$2,IF(ISNUMBER(W41),IF(AND(V41&gt;=Scenario!$B$10,MOD(V41-Scenario!$B$10,Scenario!$B$18)=0),Scenario!$B$8,0),"INSUFFICIENT FUNDS")))</f>
        <v/>
      </c>
      <c r="Y41" s="6" t="str">
        <f>IF(V41&gt;Scenario!$B$11,"",IF(V$2&lt;&gt;"Ready",V$2,IF(ISNUMBER(W41),(W41+X41)*(N('Option B'!$E$14)+N('Option B'!$E$15)+IF(Scenario!$B$13="Gross",N('Option B'!$E$16),0))/12+((N('Option B'!$E$12)+N('Option B'!$E$13))/12+IF(AND(V41&gt;=Scenario!$B$10,MOD(V41-Scenario!$B$10,Scenario!$B$18)=0),0*0+0,0)+IF(V41=1,0*0+0,0)+IF(V41=Scenario!$B$11,0,0)),"INSUFFICIENT FUNDS")))</f>
        <v/>
      </c>
      <c r="Z41" s="6" t="str">
        <f>IF(V41&gt;Scenario!$B$11,"",IF(V$2&lt;&gt;"Ready",V$2,IF(ISNUMBER(W41),IF((W41+X41)*(1+Scenario!$B$12/12)-Y41&lt;0,"INSUFFICIENT FUNDS",(W41+X41)*(1+Scenario!$B$12/12)-Y41),"INSUFFICIENT FUNDS")))</f>
        <v/>
      </c>
      <c r="AA41" s="6" t="str">
        <f>IF(V41&gt;Scenario!$B$11,"",IF(V$2&lt;&gt;"Ready",V$2,IF(ISNUMBER(Z41),AA40+Y41,"INSUFFICIENT FUNDS")))</f>
        <v/>
      </c>
      <c r="AB41" t="str">
        <f>IF(V41&gt;Scenario!$B$11,"",IF(V$2&lt;&gt;"Ready",V$2,IF(ISNUMBER(Z41),"OK","INSUFFICIENT FUNDS")))</f>
        <v/>
      </c>
      <c r="AC41">
        <v>37</v>
      </c>
      <c r="AD41" s="6" t="str">
        <f>IF(AC41&gt;Scenario!$B$11,"",IF(AC$2&lt;&gt;"Ready",AC$2,IF(AI40="OK",AG40,"INSUFFICIENT FUNDS")))</f>
        <v/>
      </c>
      <c r="AE41" s="6" t="str">
        <f>IF(AC41&gt;Scenario!$B$11,"",IF(AC$2&lt;&gt;"Ready",AC$2,IF(ISNUMBER(AD41),IF(AND(AC41&gt;=Scenario!$B$10,MOD(AC41-Scenario!$B$10,Scenario!$B$18)=0),Scenario!$B$8,0),"INSUFFICIENT FUNDS")))</f>
        <v/>
      </c>
      <c r="AF41" s="6" t="str">
        <f>IF(AC41&gt;Scenario!$B$11,"",IF(AC$2&lt;&gt;"Ready",AC$2,IF(ISNUMBER(AD41),(AD41+AE41)*(N('Option B'!$E$14)+N('Option B'!$E$15)+IF(Scenario!$B$13="Gross",0,0))/12+((N('Option B'!$E$12)+N('Option B'!$E$13))/12+IF(AND(AC41&gt;=Scenario!$B$10,MOD(AC41-Scenario!$B$10,Scenario!$B$18)=0),N('Option B'!$E$17)*N('Option B'!$E$18)+N('Option B'!$E$20),0)+IF(AC41=1,N('Option B'!$E$17)*N('Option B'!$E$19)+N('Option B'!$E$21),0)+IF(AC41=Scenario!$B$11,N('Option B'!$E$22),0)),"INSUFFICIENT FUNDS")))</f>
        <v/>
      </c>
      <c r="AG41" s="6" t="str">
        <f>IF(AC41&gt;Scenario!$B$11,"",IF(AC$2&lt;&gt;"Ready",AC$2,IF(ISNUMBER(AD41),IF((AD41+AE41)*(1+Scenario!$B$12/12)-AF41&lt;0,"INSUFFICIENT FUNDS",(AD41+AE41)*(1+Scenario!$B$12/12)-AF41),"INSUFFICIENT FUNDS")))</f>
        <v/>
      </c>
      <c r="AH41" s="6" t="str">
        <f>IF(AC41&gt;Scenario!$B$11,"",IF(AC$2&lt;&gt;"Ready",AC$2,IF(ISNUMBER(AG41),AH40+AF41,"INSUFFICIENT FUNDS")))</f>
        <v/>
      </c>
      <c r="AI41" t="str">
        <f>IF(AC41&gt;Scenario!$B$11,"",IF(AC$2&lt;&gt;"Ready",AC$2,IF(ISNUMBER(AG41),"OK","INSUFFICIENT FUNDS")))</f>
        <v/>
      </c>
      <c r="AJ41">
        <v>37</v>
      </c>
      <c r="AK41" s="6" t="str">
        <f>IF(AJ41&gt;Scenario!$B$11,"",IF(AJ$2&lt;&gt;"Ready",AJ$2,IF(AP40="OK",AN40,"INSUFFICIENT FUNDS")))</f>
        <v/>
      </c>
      <c r="AL41" s="6" t="str">
        <f>IF(AJ41&gt;Scenario!$B$11,"",IF(AJ$2&lt;&gt;"Ready",AJ$2,IF(ISNUMBER(AK41),IF(AND(AJ41&gt;=Scenario!$B$10,MOD(AJ41-Scenario!$B$10,Scenario!$B$18)=0),Scenario!$B$8,0),"INSUFFICIENT FUNDS")))</f>
        <v/>
      </c>
      <c r="AM41" s="6" t="str">
        <f>IF(AJ41&gt;Scenario!$B$11,"",IF(AJ$2&lt;&gt;"Ready",AJ$2,IF(ISNUMBER(AK41),(AK41+AL41)*(0+0+IF(Scenario!$B$13="Gross",0,0))/12+((0+0)/12+IF(AND(AJ41&gt;=Scenario!$B$10,MOD(AJ41-Scenario!$B$10,Scenario!$B$18)=0),0*0+0,0)+IF(AJ41=1,0*0+0,0)+IF(AJ41=Scenario!$B$11,0,0)),"INSUFFICIENT FUNDS")))</f>
        <v/>
      </c>
      <c r="AN41" s="6" t="str">
        <f>IF(AJ41&gt;Scenario!$B$11,"",IF(AJ$2&lt;&gt;"Ready",AJ$2,IF(ISNUMBER(AK41),IF((AK41+AL41)*(1+Scenario!$B$12/12)-AM41&lt;0,"INSUFFICIENT FUNDS",(AK41+AL41)*(1+Scenario!$B$12/12)-AM41),"INSUFFICIENT FUNDS")))</f>
        <v/>
      </c>
      <c r="AO41" s="6" t="str">
        <f>IF(AJ41&gt;Scenario!$B$11,"",IF(AJ$2&lt;&gt;"Ready",AJ$2,IF(ISNUMBER(AN41),AO40+AM41,"INSUFFICIENT FUNDS")))</f>
        <v/>
      </c>
      <c r="AP41" t="str">
        <f>IF(AJ41&gt;Scenario!$B$11,"",IF(AJ$2&lt;&gt;"Ready",AJ$2,IF(ISNUMBER(AN41),"OK","INSUFFICIENT FUNDS")))</f>
        <v/>
      </c>
    </row>
    <row r="42" spans="1:42" ht="32.1" customHeight="1" x14ac:dyDescent="0.2">
      <c r="A42">
        <v>38</v>
      </c>
      <c r="B42" s="6" t="str">
        <f>IF(A42&gt;Scenario!$B$11,"",IF(A$2&lt;&gt;"Ready",A$2,IF(G41="OK",E41,"INSUFFICIENT FUNDS")))</f>
        <v/>
      </c>
      <c r="C42" s="6" t="str">
        <f>IF(A42&gt;Scenario!$B$11,"",IF(A$2&lt;&gt;"Ready",A$2,IF(ISNUMBER(B42),IF(AND(A42&gt;=Scenario!$B$10,MOD(A42-Scenario!$B$10,Scenario!$B$18)=0),Scenario!$B$8,0),"INSUFFICIENT FUNDS")))</f>
        <v/>
      </c>
      <c r="D42" s="6" t="str">
        <f>IF(A42&gt;Scenario!$B$11,"",IF(A$2&lt;&gt;"Ready",A$2,IF(ISNUMBER(B42),(B42+C42)*(N('Option B'!$E$14)+N('Option B'!$E$15)+IF(Scenario!$B$13="Gross",N('Option B'!$E$16),0))/12+((N('Option B'!$E$12)+N('Option B'!$E$13))/12+IF(AND(A42&gt;=Scenario!$B$10,MOD(A42-Scenario!$B$10,Scenario!$B$18)=0),N('Option B'!$E$17)*N('Option B'!$E$18)+N('Option B'!$E$20),0)+IF(A42=1,N('Option B'!$E$17)*N('Option B'!$E$19)+N('Option B'!$E$21),0)+IF(A42=Scenario!$B$11,N('Option B'!$E$22),0)),"INSUFFICIENT FUNDS")))</f>
        <v/>
      </c>
      <c r="E42" s="6" t="str">
        <f>IF(A42&gt;Scenario!$B$11,"",IF(A$2&lt;&gt;"Ready",A$2,IF(ISNUMBER(B42),IF((B42+C42)*(1+Scenario!$B$12/12)-D42&lt;0,"INSUFFICIENT FUNDS",(B42+C42)*(1+Scenario!$B$12/12)-D42),"INSUFFICIENT FUNDS")))</f>
        <v/>
      </c>
      <c r="F42" s="6" t="str">
        <f>IF(A42&gt;Scenario!$B$11,"",IF(A$2&lt;&gt;"Ready",A$2,IF(ISNUMBER(E42),F41+D42,"INSUFFICIENT FUNDS")))</f>
        <v/>
      </c>
      <c r="G42" t="str">
        <f>IF(A42&gt;Scenario!$B$11,"",IF(A$2&lt;&gt;"Ready",A$2,IF(ISNUMBER(E42),"OK","INSUFFICIENT FUNDS")))</f>
        <v/>
      </c>
      <c r="H42">
        <v>38</v>
      </c>
      <c r="I42" s="6" t="str">
        <f>IF(H42&gt;Scenario!$B$11,"",IF(H$2&lt;&gt;"Ready",H$2,IF(N41="OK",L41,"INSUFFICIENT FUNDS")))</f>
        <v/>
      </c>
      <c r="J42" s="6" t="str">
        <f>IF(H42&gt;Scenario!$B$11,"",IF(H$2&lt;&gt;"Ready",H$2,IF(ISNUMBER(I42),IF(AND(H42&gt;=Scenario!$B$10,MOD(H42-Scenario!$B$10,Scenario!$B$18)=0),Scenario!$B$8,0),"INSUFFICIENT FUNDS")))</f>
        <v/>
      </c>
      <c r="K42" s="6" t="str">
        <f>IF(H42&gt;Scenario!$B$11,"",IF(H$2&lt;&gt;"Ready",H$2,IF(ISNUMBER(I42),(I42+J42)*(N('Option B'!$E$14)+N('Option B'!$E$15)+IF(Scenario!$B$13="Gross",N('Option B'!$E$16),0))/12+((0+0)/12+IF(AND(H42&gt;=Scenario!$B$10,MOD(H42-Scenario!$B$10,Scenario!$B$18)=0),N('Option B'!$E$17)*N('Option B'!$E$18)+N('Option B'!$E$20),0)+IF(H42=1,N('Option B'!$E$17)*N('Option B'!$E$19)+N('Option B'!$E$21),0)+IF(H42=Scenario!$B$11,N('Option B'!$E$22),0)),"INSUFFICIENT FUNDS")))</f>
        <v/>
      </c>
      <c r="L42" s="6" t="str">
        <f>IF(H42&gt;Scenario!$B$11,"",IF(H$2&lt;&gt;"Ready",H$2,IF(ISNUMBER(I42),IF((I42+J42)*(1+Scenario!$B$12/12)-K42&lt;0,"INSUFFICIENT FUNDS",(I42+J42)*(1+Scenario!$B$12/12)-K42),"INSUFFICIENT FUNDS")))</f>
        <v/>
      </c>
      <c r="M42" s="6" t="str">
        <f>IF(H42&gt;Scenario!$B$11,"",IF(H$2&lt;&gt;"Ready",H$2,IF(ISNUMBER(L42),M41+K42,"INSUFFICIENT FUNDS")))</f>
        <v/>
      </c>
      <c r="N42" t="str">
        <f>IF(H42&gt;Scenario!$B$11,"",IF(H$2&lt;&gt;"Ready",H$2,IF(ISNUMBER(L42),"OK","INSUFFICIENT FUNDS")))</f>
        <v/>
      </c>
      <c r="O42">
        <v>38</v>
      </c>
      <c r="P42" s="6" t="str">
        <f>IF(O42&gt;Scenario!$B$11,"",IF(O$2&lt;&gt;"Ready",O$2,IF(U41="OK",S41,"INSUFFICIENT FUNDS")))</f>
        <v/>
      </c>
      <c r="Q42" s="6" t="str">
        <f>IF(O42&gt;Scenario!$B$11,"",IF(O$2&lt;&gt;"Ready",O$2,IF(ISNUMBER(P42),IF(AND(O42&gt;=Scenario!$B$10,MOD(O42-Scenario!$B$10,Scenario!$B$18)=0),Scenario!$B$8,0),"INSUFFICIENT FUNDS")))</f>
        <v/>
      </c>
      <c r="R42" s="6" t="str">
        <f>IF(O42&gt;Scenario!$B$11,"",IF(O$2&lt;&gt;"Ready",O$2,IF(ISNUMBER(P42),(P42+Q42)*(0+N('Option B'!$E$15)+IF(Scenario!$B$13="Gross",N('Option B'!$E$16),0))/12+((N('Option B'!$E$12)+N('Option B'!$E$13))/12+IF(AND(O42&gt;=Scenario!$B$10,MOD(O42-Scenario!$B$10,Scenario!$B$18)=0),N('Option B'!$E$17)*N('Option B'!$E$18)+N('Option B'!$E$20),0)+IF(O42=1,N('Option B'!$E$17)*N('Option B'!$E$19)+N('Option B'!$E$21),0)+IF(O42=Scenario!$B$11,N('Option B'!$E$22),0)),"INSUFFICIENT FUNDS")))</f>
        <v/>
      </c>
      <c r="S42" s="6" t="str">
        <f>IF(O42&gt;Scenario!$B$11,"",IF(O$2&lt;&gt;"Ready",O$2,IF(ISNUMBER(P42),IF((P42+Q42)*(1+Scenario!$B$12/12)-R42&lt;0,"INSUFFICIENT FUNDS",(P42+Q42)*(1+Scenario!$B$12/12)-R42),"INSUFFICIENT FUNDS")))</f>
        <v/>
      </c>
      <c r="T42" s="6" t="str">
        <f>IF(O42&gt;Scenario!$B$11,"",IF(O$2&lt;&gt;"Ready",O$2,IF(ISNUMBER(S42),T41+R42,"INSUFFICIENT FUNDS")))</f>
        <v/>
      </c>
      <c r="U42" t="str">
        <f>IF(O42&gt;Scenario!$B$11,"",IF(O$2&lt;&gt;"Ready",O$2,IF(ISNUMBER(S42),"OK","INSUFFICIENT FUNDS")))</f>
        <v/>
      </c>
      <c r="V42">
        <v>38</v>
      </c>
      <c r="W42" s="6" t="str">
        <f>IF(V42&gt;Scenario!$B$11,"",IF(V$2&lt;&gt;"Ready",V$2,IF(AB41="OK",Z41,"INSUFFICIENT FUNDS")))</f>
        <v/>
      </c>
      <c r="X42" s="6" t="str">
        <f>IF(V42&gt;Scenario!$B$11,"",IF(V$2&lt;&gt;"Ready",V$2,IF(ISNUMBER(W42),IF(AND(V42&gt;=Scenario!$B$10,MOD(V42-Scenario!$B$10,Scenario!$B$18)=0),Scenario!$B$8,0),"INSUFFICIENT FUNDS")))</f>
        <v/>
      </c>
      <c r="Y42" s="6" t="str">
        <f>IF(V42&gt;Scenario!$B$11,"",IF(V$2&lt;&gt;"Ready",V$2,IF(ISNUMBER(W42),(W42+X42)*(N('Option B'!$E$14)+N('Option B'!$E$15)+IF(Scenario!$B$13="Gross",N('Option B'!$E$16),0))/12+((N('Option B'!$E$12)+N('Option B'!$E$13))/12+IF(AND(V42&gt;=Scenario!$B$10,MOD(V42-Scenario!$B$10,Scenario!$B$18)=0),0*0+0,0)+IF(V42=1,0*0+0,0)+IF(V42=Scenario!$B$11,0,0)),"INSUFFICIENT FUNDS")))</f>
        <v/>
      </c>
      <c r="Z42" s="6" t="str">
        <f>IF(V42&gt;Scenario!$B$11,"",IF(V$2&lt;&gt;"Ready",V$2,IF(ISNUMBER(W42),IF((W42+X42)*(1+Scenario!$B$12/12)-Y42&lt;0,"INSUFFICIENT FUNDS",(W42+X42)*(1+Scenario!$B$12/12)-Y42),"INSUFFICIENT FUNDS")))</f>
        <v/>
      </c>
      <c r="AA42" s="6" t="str">
        <f>IF(V42&gt;Scenario!$B$11,"",IF(V$2&lt;&gt;"Ready",V$2,IF(ISNUMBER(Z42),AA41+Y42,"INSUFFICIENT FUNDS")))</f>
        <v/>
      </c>
      <c r="AB42" t="str">
        <f>IF(V42&gt;Scenario!$B$11,"",IF(V$2&lt;&gt;"Ready",V$2,IF(ISNUMBER(Z42),"OK","INSUFFICIENT FUNDS")))</f>
        <v/>
      </c>
      <c r="AC42">
        <v>38</v>
      </c>
      <c r="AD42" s="6" t="str">
        <f>IF(AC42&gt;Scenario!$B$11,"",IF(AC$2&lt;&gt;"Ready",AC$2,IF(AI41="OK",AG41,"INSUFFICIENT FUNDS")))</f>
        <v/>
      </c>
      <c r="AE42" s="6" t="str">
        <f>IF(AC42&gt;Scenario!$B$11,"",IF(AC$2&lt;&gt;"Ready",AC$2,IF(ISNUMBER(AD42),IF(AND(AC42&gt;=Scenario!$B$10,MOD(AC42-Scenario!$B$10,Scenario!$B$18)=0),Scenario!$B$8,0),"INSUFFICIENT FUNDS")))</f>
        <v/>
      </c>
      <c r="AF42" s="6" t="str">
        <f>IF(AC42&gt;Scenario!$B$11,"",IF(AC$2&lt;&gt;"Ready",AC$2,IF(ISNUMBER(AD42),(AD42+AE42)*(N('Option B'!$E$14)+N('Option B'!$E$15)+IF(Scenario!$B$13="Gross",0,0))/12+((N('Option B'!$E$12)+N('Option B'!$E$13))/12+IF(AND(AC42&gt;=Scenario!$B$10,MOD(AC42-Scenario!$B$10,Scenario!$B$18)=0),N('Option B'!$E$17)*N('Option B'!$E$18)+N('Option B'!$E$20),0)+IF(AC42=1,N('Option B'!$E$17)*N('Option B'!$E$19)+N('Option B'!$E$21),0)+IF(AC42=Scenario!$B$11,N('Option B'!$E$22),0)),"INSUFFICIENT FUNDS")))</f>
        <v/>
      </c>
      <c r="AG42" s="6" t="str">
        <f>IF(AC42&gt;Scenario!$B$11,"",IF(AC$2&lt;&gt;"Ready",AC$2,IF(ISNUMBER(AD42),IF((AD42+AE42)*(1+Scenario!$B$12/12)-AF42&lt;0,"INSUFFICIENT FUNDS",(AD42+AE42)*(1+Scenario!$B$12/12)-AF42),"INSUFFICIENT FUNDS")))</f>
        <v/>
      </c>
      <c r="AH42" s="6" t="str">
        <f>IF(AC42&gt;Scenario!$B$11,"",IF(AC$2&lt;&gt;"Ready",AC$2,IF(ISNUMBER(AG42),AH41+AF42,"INSUFFICIENT FUNDS")))</f>
        <v/>
      </c>
      <c r="AI42" t="str">
        <f>IF(AC42&gt;Scenario!$B$11,"",IF(AC$2&lt;&gt;"Ready",AC$2,IF(ISNUMBER(AG42),"OK","INSUFFICIENT FUNDS")))</f>
        <v/>
      </c>
      <c r="AJ42">
        <v>38</v>
      </c>
      <c r="AK42" s="6" t="str">
        <f>IF(AJ42&gt;Scenario!$B$11,"",IF(AJ$2&lt;&gt;"Ready",AJ$2,IF(AP41="OK",AN41,"INSUFFICIENT FUNDS")))</f>
        <v/>
      </c>
      <c r="AL42" s="6" t="str">
        <f>IF(AJ42&gt;Scenario!$B$11,"",IF(AJ$2&lt;&gt;"Ready",AJ$2,IF(ISNUMBER(AK42),IF(AND(AJ42&gt;=Scenario!$B$10,MOD(AJ42-Scenario!$B$10,Scenario!$B$18)=0),Scenario!$B$8,0),"INSUFFICIENT FUNDS")))</f>
        <v/>
      </c>
      <c r="AM42" s="6" t="str">
        <f>IF(AJ42&gt;Scenario!$B$11,"",IF(AJ$2&lt;&gt;"Ready",AJ$2,IF(ISNUMBER(AK42),(AK42+AL42)*(0+0+IF(Scenario!$B$13="Gross",0,0))/12+((0+0)/12+IF(AND(AJ42&gt;=Scenario!$B$10,MOD(AJ42-Scenario!$B$10,Scenario!$B$18)=0),0*0+0,0)+IF(AJ42=1,0*0+0,0)+IF(AJ42=Scenario!$B$11,0,0)),"INSUFFICIENT FUNDS")))</f>
        <v/>
      </c>
      <c r="AN42" s="6" t="str">
        <f>IF(AJ42&gt;Scenario!$B$11,"",IF(AJ$2&lt;&gt;"Ready",AJ$2,IF(ISNUMBER(AK42),IF((AK42+AL42)*(1+Scenario!$B$12/12)-AM42&lt;0,"INSUFFICIENT FUNDS",(AK42+AL42)*(1+Scenario!$B$12/12)-AM42),"INSUFFICIENT FUNDS")))</f>
        <v/>
      </c>
      <c r="AO42" s="6" t="str">
        <f>IF(AJ42&gt;Scenario!$B$11,"",IF(AJ$2&lt;&gt;"Ready",AJ$2,IF(ISNUMBER(AN42),AO41+AM42,"INSUFFICIENT FUNDS")))</f>
        <v/>
      </c>
      <c r="AP42" t="str">
        <f>IF(AJ42&gt;Scenario!$B$11,"",IF(AJ$2&lt;&gt;"Ready",AJ$2,IF(ISNUMBER(AN42),"OK","INSUFFICIENT FUNDS")))</f>
        <v/>
      </c>
    </row>
    <row r="43" spans="1:42" ht="32.1" customHeight="1" x14ac:dyDescent="0.2">
      <c r="A43">
        <v>39</v>
      </c>
      <c r="B43" s="6" t="str">
        <f>IF(A43&gt;Scenario!$B$11,"",IF(A$2&lt;&gt;"Ready",A$2,IF(G42="OK",E42,"INSUFFICIENT FUNDS")))</f>
        <v/>
      </c>
      <c r="C43" s="6" t="str">
        <f>IF(A43&gt;Scenario!$B$11,"",IF(A$2&lt;&gt;"Ready",A$2,IF(ISNUMBER(B43),IF(AND(A43&gt;=Scenario!$B$10,MOD(A43-Scenario!$B$10,Scenario!$B$18)=0),Scenario!$B$8,0),"INSUFFICIENT FUNDS")))</f>
        <v/>
      </c>
      <c r="D43" s="6" t="str">
        <f>IF(A43&gt;Scenario!$B$11,"",IF(A$2&lt;&gt;"Ready",A$2,IF(ISNUMBER(B43),(B43+C43)*(N('Option B'!$E$14)+N('Option B'!$E$15)+IF(Scenario!$B$13="Gross",N('Option B'!$E$16),0))/12+((N('Option B'!$E$12)+N('Option B'!$E$13))/12+IF(AND(A43&gt;=Scenario!$B$10,MOD(A43-Scenario!$B$10,Scenario!$B$18)=0),N('Option B'!$E$17)*N('Option B'!$E$18)+N('Option B'!$E$20),0)+IF(A43=1,N('Option B'!$E$17)*N('Option B'!$E$19)+N('Option B'!$E$21),0)+IF(A43=Scenario!$B$11,N('Option B'!$E$22),0)),"INSUFFICIENT FUNDS")))</f>
        <v/>
      </c>
      <c r="E43" s="6" t="str">
        <f>IF(A43&gt;Scenario!$B$11,"",IF(A$2&lt;&gt;"Ready",A$2,IF(ISNUMBER(B43),IF((B43+C43)*(1+Scenario!$B$12/12)-D43&lt;0,"INSUFFICIENT FUNDS",(B43+C43)*(1+Scenario!$B$12/12)-D43),"INSUFFICIENT FUNDS")))</f>
        <v/>
      </c>
      <c r="F43" s="6" t="str">
        <f>IF(A43&gt;Scenario!$B$11,"",IF(A$2&lt;&gt;"Ready",A$2,IF(ISNUMBER(E43),F42+D43,"INSUFFICIENT FUNDS")))</f>
        <v/>
      </c>
      <c r="G43" t="str">
        <f>IF(A43&gt;Scenario!$B$11,"",IF(A$2&lt;&gt;"Ready",A$2,IF(ISNUMBER(E43),"OK","INSUFFICIENT FUNDS")))</f>
        <v/>
      </c>
      <c r="H43">
        <v>39</v>
      </c>
      <c r="I43" s="6" t="str">
        <f>IF(H43&gt;Scenario!$B$11,"",IF(H$2&lt;&gt;"Ready",H$2,IF(N42="OK",L42,"INSUFFICIENT FUNDS")))</f>
        <v/>
      </c>
      <c r="J43" s="6" t="str">
        <f>IF(H43&gt;Scenario!$B$11,"",IF(H$2&lt;&gt;"Ready",H$2,IF(ISNUMBER(I43),IF(AND(H43&gt;=Scenario!$B$10,MOD(H43-Scenario!$B$10,Scenario!$B$18)=0),Scenario!$B$8,0),"INSUFFICIENT FUNDS")))</f>
        <v/>
      </c>
      <c r="K43" s="6" t="str">
        <f>IF(H43&gt;Scenario!$B$11,"",IF(H$2&lt;&gt;"Ready",H$2,IF(ISNUMBER(I43),(I43+J43)*(N('Option B'!$E$14)+N('Option B'!$E$15)+IF(Scenario!$B$13="Gross",N('Option B'!$E$16),0))/12+((0+0)/12+IF(AND(H43&gt;=Scenario!$B$10,MOD(H43-Scenario!$B$10,Scenario!$B$18)=0),N('Option B'!$E$17)*N('Option B'!$E$18)+N('Option B'!$E$20),0)+IF(H43=1,N('Option B'!$E$17)*N('Option B'!$E$19)+N('Option B'!$E$21),0)+IF(H43=Scenario!$B$11,N('Option B'!$E$22),0)),"INSUFFICIENT FUNDS")))</f>
        <v/>
      </c>
      <c r="L43" s="6" t="str">
        <f>IF(H43&gt;Scenario!$B$11,"",IF(H$2&lt;&gt;"Ready",H$2,IF(ISNUMBER(I43),IF((I43+J43)*(1+Scenario!$B$12/12)-K43&lt;0,"INSUFFICIENT FUNDS",(I43+J43)*(1+Scenario!$B$12/12)-K43),"INSUFFICIENT FUNDS")))</f>
        <v/>
      </c>
      <c r="M43" s="6" t="str">
        <f>IF(H43&gt;Scenario!$B$11,"",IF(H$2&lt;&gt;"Ready",H$2,IF(ISNUMBER(L43),M42+K43,"INSUFFICIENT FUNDS")))</f>
        <v/>
      </c>
      <c r="N43" t="str">
        <f>IF(H43&gt;Scenario!$B$11,"",IF(H$2&lt;&gt;"Ready",H$2,IF(ISNUMBER(L43),"OK","INSUFFICIENT FUNDS")))</f>
        <v/>
      </c>
      <c r="O43">
        <v>39</v>
      </c>
      <c r="P43" s="6" t="str">
        <f>IF(O43&gt;Scenario!$B$11,"",IF(O$2&lt;&gt;"Ready",O$2,IF(U42="OK",S42,"INSUFFICIENT FUNDS")))</f>
        <v/>
      </c>
      <c r="Q43" s="6" t="str">
        <f>IF(O43&gt;Scenario!$B$11,"",IF(O$2&lt;&gt;"Ready",O$2,IF(ISNUMBER(P43),IF(AND(O43&gt;=Scenario!$B$10,MOD(O43-Scenario!$B$10,Scenario!$B$18)=0),Scenario!$B$8,0),"INSUFFICIENT FUNDS")))</f>
        <v/>
      </c>
      <c r="R43" s="6" t="str">
        <f>IF(O43&gt;Scenario!$B$11,"",IF(O$2&lt;&gt;"Ready",O$2,IF(ISNUMBER(P43),(P43+Q43)*(0+N('Option B'!$E$15)+IF(Scenario!$B$13="Gross",N('Option B'!$E$16),0))/12+((N('Option B'!$E$12)+N('Option B'!$E$13))/12+IF(AND(O43&gt;=Scenario!$B$10,MOD(O43-Scenario!$B$10,Scenario!$B$18)=0),N('Option B'!$E$17)*N('Option B'!$E$18)+N('Option B'!$E$20),0)+IF(O43=1,N('Option B'!$E$17)*N('Option B'!$E$19)+N('Option B'!$E$21),0)+IF(O43=Scenario!$B$11,N('Option B'!$E$22),0)),"INSUFFICIENT FUNDS")))</f>
        <v/>
      </c>
      <c r="S43" s="6" t="str">
        <f>IF(O43&gt;Scenario!$B$11,"",IF(O$2&lt;&gt;"Ready",O$2,IF(ISNUMBER(P43),IF((P43+Q43)*(1+Scenario!$B$12/12)-R43&lt;0,"INSUFFICIENT FUNDS",(P43+Q43)*(1+Scenario!$B$12/12)-R43),"INSUFFICIENT FUNDS")))</f>
        <v/>
      </c>
      <c r="T43" s="6" t="str">
        <f>IF(O43&gt;Scenario!$B$11,"",IF(O$2&lt;&gt;"Ready",O$2,IF(ISNUMBER(S43),T42+R43,"INSUFFICIENT FUNDS")))</f>
        <v/>
      </c>
      <c r="U43" t="str">
        <f>IF(O43&gt;Scenario!$B$11,"",IF(O$2&lt;&gt;"Ready",O$2,IF(ISNUMBER(S43),"OK","INSUFFICIENT FUNDS")))</f>
        <v/>
      </c>
      <c r="V43">
        <v>39</v>
      </c>
      <c r="W43" s="6" t="str">
        <f>IF(V43&gt;Scenario!$B$11,"",IF(V$2&lt;&gt;"Ready",V$2,IF(AB42="OK",Z42,"INSUFFICIENT FUNDS")))</f>
        <v/>
      </c>
      <c r="X43" s="6" t="str">
        <f>IF(V43&gt;Scenario!$B$11,"",IF(V$2&lt;&gt;"Ready",V$2,IF(ISNUMBER(W43),IF(AND(V43&gt;=Scenario!$B$10,MOD(V43-Scenario!$B$10,Scenario!$B$18)=0),Scenario!$B$8,0),"INSUFFICIENT FUNDS")))</f>
        <v/>
      </c>
      <c r="Y43" s="6" t="str">
        <f>IF(V43&gt;Scenario!$B$11,"",IF(V$2&lt;&gt;"Ready",V$2,IF(ISNUMBER(W43),(W43+X43)*(N('Option B'!$E$14)+N('Option B'!$E$15)+IF(Scenario!$B$13="Gross",N('Option B'!$E$16),0))/12+((N('Option B'!$E$12)+N('Option B'!$E$13))/12+IF(AND(V43&gt;=Scenario!$B$10,MOD(V43-Scenario!$B$10,Scenario!$B$18)=0),0*0+0,0)+IF(V43=1,0*0+0,0)+IF(V43=Scenario!$B$11,0,0)),"INSUFFICIENT FUNDS")))</f>
        <v/>
      </c>
      <c r="Z43" s="6" t="str">
        <f>IF(V43&gt;Scenario!$B$11,"",IF(V$2&lt;&gt;"Ready",V$2,IF(ISNUMBER(W43),IF((W43+X43)*(1+Scenario!$B$12/12)-Y43&lt;0,"INSUFFICIENT FUNDS",(W43+X43)*(1+Scenario!$B$12/12)-Y43),"INSUFFICIENT FUNDS")))</f>
        <v/>
      </c>
      <c r="AA43" s="6" t="str">
        <f>IF(V43&gt;Scenario!$B$11,"",IF(V$2&lt;&gt;"Ready",V$2,IF(ISNUMBER(Z43),AA42+Y43,"INSUFFICIENT FUNDS")))</f>
        <v/>
      </c>
      <c r="AB43" t="str">
        <f>IF(V43&gt;Scenario!$B$11,"",IF(V$2&lt;&gt;"Ready",V$2,IF(ISNUMBER(Z43),"OK","INSUFFICIENT FUNDS")))</f>
        <v/>
      </c>
      <c r="AC43">
        <v>39</v>
      </c>
      <c r="AD43" s="6" t="str">
        <f>IF(AC43&gt;Scenario!$B$11,"",IF(AC$2&lt;&gt;"Ready",AC$2,IF(AI42="OK",AG42,"INSUFFICIENT FUNDS")))</f>
        <v/>
      </c>
      <c r="AE43" s="6" t="str">
        <f>IF(AC43&gt;Scenario!$B$11,"",IF(AC$2&lt;&gt;"Ready",AC$2,IF(ISNUMBER(AD43),IF(AND(AC43&gt;=Scenario!$B$10,MOD(AC43-Scenario!$B$10,Scenario!$B$18)=0),Scenario!$B$8,0),"INSUFFICIENT FUNDS")))</f>
        <v/>
      </c>
      <c r="AF43" s="6" t="str">
        <f>IF(AC43&gt;Scenario!$B$11,"",IF(AC$2&lt;&gt;"Ready",AC$2,IF(ISNUMBER(AD43),(AD43+AE43)*(N('Option B'!$E$14)+N('Option B'!$E$15)+IF(Scenario!$B$13="Gross",0,0))/12+((N('Option B'!$E$12)+N('Option B'!$E$13))/12+IF(AND(AC43&gt;=Scenario!$B$10,MOD(AC43-Scenario!$B$10,Scenario!$B$18)=0),N('Option B'!$E$17)*N('Option B'!$E$18)+N('Option B'!$E$20),0)+IF(AC43=1,N('Option B'!$E$17)*N('Option B'!$E$19)+N('Option B'!$E$21),0)+IF(AC43=Scenario!$B$11,N('Option B'!$E$22),0)),"INSUFFICIENT FUNDS")))</f>
        <v/>
      </c>
      <c r="AG43" s="6" t="str">
        <f>IF(AC43&gt;Scenario!$B$11,"",IF(AC$2&lt;&gt;"Ready",AC$2,IF(ISNUMBER(AD43),IF((AD43+AE43)*(1+Scenario!$B$12/12)-AF43&lt;0,"INSUFFICIENT FUNDS",(AD43+AE43)*(1+Scenario!$B$12/12)-AF43),"INSUFFICIENT FUNDS")))</f>
        <v/>
      </c>
      <c r="AH43" s="6" t="str">
        <f>IF(AC43&gt;Scenario!$B$11,"",IF(AC$2&lt;&gt;"Ready",AC$2,IF(ISNUMBER(AG43),AH42+AF43,"INSUFFICIENT FUNDS")))</f>
        <v/>
      </c>
      <c r="AI43" t="str">
        <f>IF(AC43&gt;Scenario!$B$11,"",IF(AC$2&lt;&gt;"Ready",AC$2,IF(ISNUMBER(AG43),"OK","INSUFFICIENT FUNDS")))</f>
        <v/>
      </c>
      <c r="AJ43">
        <v>39</v>
      </c>
      <c r="AK43" s="6" t="str">
        <f>IF(AJ43&gt;Scenario!$B$11,"",IF(AJ$2&lt;&gt;"Ready",AJ$2,IF(AP42="OK",AN42,"INSUFFICIENT FUNDS")))</f>
        <v/>
      </c>
      <c r="AL43" s="6" t="str">
        <f>IF(AJ43&gt;Scenario!$B$11,"",IF(AJ$2&lt;&gt;"Ready",AJ$2,IF(ISNUMBER(AK43),IF(AND(AJ43&gt;=Scenario!$B$10,MOD(AJ43-Scenario!$B$10,Scenario!$B$18)=0),Scenario!$B$8,0),"INSUFFICIENT FUNDS")))</f>
        <v/>
      </c>
      <c r="AM43" s="6" t="str">
        <f>IF(AJ43&gt;Scenario!$B$11,"",IF(AJ$2&lt;&gt;"Ready",AJ$2,IF(ISNUMBER(AK43),(AK43+AL43)*(0+0+IF(Scenario!$B$13="Gross",0,0))/12+((0+0)/12+IF(AND(AJ43&gt;=Scenario!$B$10,MOD(AJ43-Scenario!$B$10,Scenario!$B$18)=0),0*0+0,0)+IF(AJ43=1,0*0+0,0)+IF(AJ43=Scenario!$B$11,0,0)),"INSUFFICIENT FUNDS")))</f>
        <v/>
      </c>
      <c r="AN43" s="6" t="str">
        <f>IF(AJ43&gt;Scenario!$B$11,"",IF(AJ$2&lt;&gt;"Ready",AJ$2,IF(ISNUMBER(AK43),IF((AK43+AL43)*(1+Scenario!$B$12/12)-AM43&lt;0,"INSUFFICIENT FUNDS",(AK43+AL43)*(1+Scenario!$B$12/12)-AM43),"INSUFFICIENT FUNDS")))</f>
        <v/>
      </c>
      <c r="AO43" s="6" t="str">
        <f>IF(AJ43&gt;Scenario!$B$11,"",IF(AJ$2&lt;&gt;"Ready",AJ$2,IF(ISNUMBER(AN43),AO42+AM43,"INSUFFICIENT FUNDS")))</f>
        <v/>
      </c>
      <c r="AP43" t="str">
        <f>IF(AJ43&gt;Scenario!$B$11,"",IF(AJ$2&lt;&gt;"Ready",AJ$2,IF(ISNUMBER(AN43),"OK","INSUFFICIENT FUNDS")))</f>
        <v/>
      </c>
    </row>
    <row r="44" spans="1:42" ht="32.1" customHeight="1" x14ac:dyDescent="0.2">
      <c r="A44">
        <v>40</v>
      </c>
      <c r="B44" s="6" t="str">
        <f>IF(A44&gt;Scenario!$B$11,"",IF(A$2&lt;&gt;"Ready",A$2,IF(G43="OK",E43,"INSUFFICIENT FUNDS")))</f>
        <v/>
      </c>
      <c r="C44" s="6" t="str">
        <f>IF(A44&gt;Scenario!$B$11,"",IF(A$2&lt;&gt;"Ready",A$2,IF(ISNUMBER(B44),IF(AND(A44&gt;=Scenario!$B$10,MOD(A44-Scenario!$B$10,Scenario!$B$18)=0),Scenario!$B$8,0),"INSUFFICIENT FUNDS")))</f>
        <v/>
      </c>
      <c r="D44" s="6" t="str">
        <f>IF(A44&gt;Scenario!$B$11,"",IF(A$2&lt;&gt;"Ready",A$2,IF(ISNUMBER(B44),(B44+C44)*(N('Option B'!$E$14)+N('Option B'!$E$15)+IF(Scenario!$B$13="Gross",N('Option B'!$E$16),0))/12+((N('Option B'!$E$12)+N('Option B'!$E$13))/12+IF(AND(A44&gt;=Scenario!$B$10,MOD(A44-Scenario!$B$10,Scenario!$B$18)=0),N('Option B'!$E$17)*N('Option B'!$E$18)+N('Option B'!$E$20),0)+IF(A44=1,N('Option B'!$E$17)*N('Option B'!$E$19)+N('Option B'!$E$21),0)+IF(A44=Scenario!$B$11,N('Option B'!$E$22),0)),"INSUFFICIENT FUNDS")))</f>
        <v/>
      </c>
      <c r="E44" s="6" t="str">
        <f>IF(A44&gt;Scenario!$B$11,"",IF(A$2&lt;&gt;"Ready",A$2,IF(ISNUMBER(B44),IF((B44+C44)*(1+Scenario!$B$12/12)-D44&lt;0,"INSUFFICIENT FUNDS",(B44+C44)*(1+Scenario!$B$12/12)-D44),"INSUFFICIENT FUNDS")))</f>
        <v/>
      </c>
      <c r="F44" s="6" t="str">
        <f>IF(A44&gt;Scenario!$B$11,"",IF(A$2&lt;&gt;"Ready",A$2,IF(ISNUMBER(E44),F43+D44,"INSUFFICIENT FUNDS")))</f>
        <v/>
      </c>
      <c r="G44" t="str">
        <f>IF(A44&gt;Scenario!$B$11,"",IF(A$2&lt;&gt;"Ready",A$2,IF(ISNUMBER(E44),"OK","INSUFFICIENT FUNDS")))</f>
        <v/>
      </c>
      <c r="H44">
        <v>40</v>
      </c>
      <c r="I44" s="6" t="str">
        <f>IF(H44&gt;Scenario!$B$11,"",IF(H$2&lt;&gt;"Ready",H$2,IF(N43="OK",L43,"INSUFFICIENT FUNDS")))</f>
        <v/>
      </c>
      <c r="J44" s="6" t="str">
        <f>IF(H44&gt;Scenario!$B$11,"",IF(H$2&lt;&gt;"Ready",H$2,IF(ISNUMBER(I44),IF(AND(H44&gt;=Scenario!$B$10,MOD(H44-Scenario!$B$10,Scenario!$B$18)=0),Scenario!$B$8,0),"INSUFFICIENT FUNDS")))</f>
        <v/>
      </c>
      <c r="K44" s="6" t="str">
        <f>IF(H44&gt;Scenario!$B$11,"",IF(H$2&lt;&gt;"Ready",H$2,IF(ISNUMBER(I44),(I44+J44)*(N('Option B'!$E$14)+N('Option B'!$E$15)+IF(Scenario!$B$13="Gross",N('Option B'!$E$16),0))/12+((0+0)/12+IF(AND(H44&gt;=Scenario!$B$10,MOD(H44-Scenario!$B$10,Scenario!$B$18)=0),N('Option B'!$E$17)*N('Option B'!$E$18)+N('Option B'!$E$20),0)+IF(H44=1,N('Option B'!$E$17)*N('Option B'!$E$19)+N('Option B'!$E$21),0)+IF(H44=Scenario!$B$11,N('Option B'!$E$22),0)),"INSUFFICIENT FUNDS")))</f>
        <v/>
      </c>
      <c r="L44" s="6" t="str">
        <f>IF(H44&gt;Scenario!$B$11,"",IF(H$2&lt;&gt;"Ready",H$2,IF(ISNUMBER(I44),IF((I44+J44)*(1+Scenario!$B$12/12)-K44&lt;0,"INSUFFICIENT FUNDS",(I44+J44)*(1+Scenario!$B$12/12)-K44),"INSUFFICIENT FUNDS")))</f>
        <v/>
      </c>
      <c r="M44" s="6" t="str">
        <f>IF(H44&gt;Scenario!$B$11,"",IF(H$2&lt;&gt;"Ready",H$2,IF(ISNUMBER(L44),M43+K44,"INSUFFICIENT FUNDS")))</f>
        <v/>
      </c>
      <c r="N44" t="str">
        <f>IF(H44&gt;Scenario!$B$11,"",IF(H$2&lt;&gt;"Ready",H$2,IF(ISNUMBER(L44),"OK","INSUFFICIENT FUNDS")))</f>
        <v/>
      </c>
      <c r="O44">
        <v>40</v>
      </c>
      <c r="P44" s="6" t="str">
        <f>IF(O44&gt;Scenario!$B$11,"",IF(O$2&lt;&gt;"Ready",O$2,IF(U43="OK",S43,"INSUFFICIENT FUNDS")))</f>
        <v/>
      </c>
      <c r="Q44" s="6" t="str">
        <f>IF(O44&gt;Scenario!$B$11,"",IF(O$2&lt;&gt;"Ready",O$2,IF(ISNUMBER(P44),IF(AND(O44&gt;=Scenario!$B$10,MOD(O44-Scenario!$B$10,Scenario!$B$18)=0),Scenario!$B$8,0),"INSUFFICIENT FUNDS")))</f>
        <v/>
      </c>
      <c r="R44" s="6" t="str">
        <f>IF(O44&gt;Scenario!$B$11,"",IF(O$2&lt;&gt;"Ready",O$2,IF(ISNUMBER(P44),(P44+Q44)*(0+N('Option B'!$E$15)+IF(Scenario!$B$13="Gross",N('Option B'!$E$16),0))/12+((N('Option B'!$E$12)+N('Option B'!$E$13))/12+IF(AND(O44&gt;=Scenario!$B$10,MOD(O44-Scenario!$B$10,Scenario!$B$18)=0),N('Option B'!$E$17)*N('Option B'!$E$18)+N('Option B'!$E$20),0)+IF(O44=1,N('Option B'!$E$17)*N('Option B'!$E$19)+N('Option B'!$E$21),0)+IF(O44=Scenario!$B$11,N('Option B'!$E$22),0)),"INSUFFICIENT FUNDS")))</f>
        <v/>
      </c>
      <c r="S44" s="6" t="str">
        <f>IF(O44&gt;Scenario!$B$11,"",IF(O$2&lt;&gt;"Ready",O$2,IF(ISNUMBER(P44),IF((P44+Q44)*(1+Scenario!$B$12/12)-R44&lt;0,"INSUFFICIENT FUNDS",(P44+Q44)*(1+Scenario!$B$12/12)-R44),"INSUFFICIENT FUNDS")))</f>
        <v/>
      </c>
      <c r="T44" s="6" t="str">
        <f>IF(O44&gt;Scenario!$B$11,"",IF(O$2&lt;&gt;"Ready",O$2,IF(ISNUMBER(S44),T43+R44,"INSUFFICIENT FUNDS")))</f>
        <v/>
      </c>
      <c r="U44" t="str">
        <f>IF(O44&gt;Scenario!$B$11,"",IF(O$2&lt;&gt;"Ready",O$2,IF(ISNUMBER(S44),"OK","INSUFFICIENT FUNDS")))</f>
        <v/>
      </c>
      <c r="V44">
        <v>40</v>
      </c>
      <c r="W44" s="6" t="str">
        <f>IF(V44&gt;Scenario!$B$11,"",IF(V$2&lt;&gt;"Ready",V$2,IF(AB43="OK",Z43,"INSUFFICIENT FUNDS")))</f>
        <v/>
      </c>
      <c r="X44" s="6" t="str">
        <f>IF(V44&gt;Scenario!$B$11,"",IF(V$2&lt;&gt;"Ready",V$2,IF(ISNUMBER(W44),IF(AND(V44&gt;=Scenario!$B$10,MOD(V44-Scenario!$B$10,Scenario!$B$18)=0),Scenario!$B$8,0),"INSUFFICIENT FUNDS")))</f>
        <v/>
      </c>
      <c r="Y44" s="6" t="str">
        <f>IF(V44&gt;Scenario!$B$11,"",IF(V$2&lt;&gt;"Ready",V$2,IF(ISNUMBER(W44),(W44+X44)*(N('Option B'!$E$14)+N('Option B'!$E$15)+IF(Scenario!$B$13="Gross",N('Option B'!$E$16),0))/12+((N('Option B'!$E$12)+N('Option B'!$E$13))/12+IF(AND(V44&gt;=Scenario!$B$10,MOD(V44-Scenario!$B$10,Scenario!$B$18)=0),0*0+0,0)+IF(V44=1,0*0+0,0)+IF(V44=Scenario!$B$11,0,0)),"INSUFFICIENT FUNDS")))</f>
        <v/>
      </c>
      <c r="Z44" s="6" t="str">
        <f>IF(V44&gt;Scenario!$B$11,"",IF(V$2&lt;&gt;"Ready",V$2,IF(ISNUMBER(W44),IF((W44+X44)*(1+Scenario!$B$12/12)-Y44&lt;0,"INSUFFICIENT FUNDS",(W44+X44)*(1+Scenario!$B$12/12)-Y44),"INSUFFICIENT FUNDS")))</f>
        <v/>
      </c>
      <c r="AA44" s="6" t="str">
        <f>IF(V44&gt;Scenario!$B$11,"",IF(V$2&lt;&gt;"Ready",V$2,IF(ISNUMBER(Z44),AA43+Y44,"INSUFFICIENT FUNDS")))</f>
        <v/>
      </c>
      <c r="AB44" t="str">
        <f>IF(V44&gt;Scenario!$B$11,"",IF(V$2&lt;&gt;"Ready",V$2,IF(ISNUMBER(Z44),"OK","INSUFFICIENT FUNDS")))</f>
        <v/>
      </c>
      <c r="AC44">
        <v>40</v>
      </c>
      <c r="AD44" s="6" t="str">
        <f>IF(AC44&gt;Scenario!$B$11,"",IF(AC$2&lt;&gt;"Ready",AC$2,IF(AI43="OK",AG43,"INSUFFICIENT FUNDS")))</f>
        <v/>
      </c>
      <c r="AE44" s="6" t="str">
        <f>IF(AC44&gt;Scenario!$B$11,"",IF(AC$2&lt;&gt;"Ready",AC$2,IF(ISNUMBER(AD44),IF(AND(AC44&gt;=Scenario!$B$10,MOD(AC44-Scenario!$B$10,Scenario!$B$18)=0),Scenario!$B$8,0),"INSUFFICIENT FUNDS")))</f>
        <v/>
      </c>
      <c r="AF44" s="6" t="str">
        <f>IF(AC44&gt;Scenario!$B$11,"",IF(AC$2&lt;&gt;"Ready",AC$2,IF(ISNUMBER(AD44),(AD44+AE44)*(N('Option B'!$E$14)+N('Option B'!$E$15)+IF(Scenario!$B$13="Gross",0,0))/12+((N('Option B'!$E$12)+N('Option B'!$E$13))/12+IF(AND(AC44&gt;=Scenario!$B$10,MOD(AC44-Scenario!$B$10,Scenario!$B$18)=0),N('Option B'!$E$17)*N('Option B'!$E$18)+N('Option B'!$E$20),0)+IF(AC44=1,N('Option B'!$E$17)*N('Option B'!$E$19)+N('Option B'!$E$21),0)+IF(AC44=Scenario!$B$11,N('Option B'!$E$22),0)),"INSUFFICIENT FUNDS")))</f>
        <v/>
      </c>
      <c r="AG44" s="6" t="str">
        <f>IF(AC44&gt;Scenario!$B$11,"",IF(AC$2&lt;&gt;"Ready",AC$2,IF(ISNUMBER(AD44),IF((AD44+AE44)*(1+Scenario!$B$12/12)-AF44&lt;0,"INSUFFICIENT FUNDS",(AD44+AE44)*(1+Scenario!$B$12/12)-AF44),"INSUFFICIENT FUNDS")))</f>
        <v/>
      </c>
      <c r="AH44" s="6" t="str">
        <f>IF(AC44&gt;Scenario!$B$11,"",IF(AC$2&lt;&gt;"Ready",AC$2,IF(ISNUMBER(AG44),AH43+AF44,"INSUFFICIENT FUNDS")))</f>
        <v/>
      </c>
      <c r="AI44" t="str">
        <f>IF(AC44&gt;Scenario!$B$11,"",IF(AC$2&lt;&gt;"Ready",AC$2,IF(ISNUMBER(AG44),"OK","INSUFFICIENT FUNDS")))</f>
        <v/>
      </c>
      <c r="AJ44">
        <v>40</v>
      </c>
      <c r="AK44" s="6" t="str">
        <f>IF(AJ44&gt;Scenario!$B$11,"",IF(AJ$2&lt;&gt;"Ready",AJ$2,IF(AP43="OK",AN43,"INSUFFICIENT FUNDS")))</f>
        <v/>
      </c>
      <c r="AL44" s="6" t="str">
        <f>IF(AJ44&gt;Scenario!$B$11,"",IF(AJ$2&lt;&gt;"Ready",AJ$2,IF(ISNUMBER(AK44),IF(AND(AJ44&gt;=Scenario!$B$10,MOD(AJ44-Scenario!$B$10,Scenario!$B$18)=0),Scenario!$B$8,0),"INSUFFICIENT FUNDS")))</f>
        <v/>
      </c>
      <c r="AM44" s="6" t="str">
        <f>IF(AJ44&gt;Scenario!$B$11,"",IF(AJ$2&lt;&gt;"Ready",AJ$2,IF(ISNUMBER(AK44),(AK44+AL44)*(0+0+IF(Scenario!$B$13="Gross",0,0))/12+((0+0)/12+IF(AND(AJ44&gt;=Scenario!$B$10,MOD(AJ44-Scenario!$B$10,Scenario!$B$18)=0),0*0+0,0)+IF(AJ44=1,0*0+0,0)+IF(AJ44=Scenario!$B$11,0,0)),"INSUFFICIENT FUNDS")))</f>
        <v/>
      </c>
      <c r="AN44" s="6" t="str">
        <f>IF(AJ44&gt;Scenario!$B$11,"",IF(AJ$2&lt;&gt;"Ready",AJ$2,IF(ISNUMBER(AK44),IF((AK44+AL44)*(1+Scenario!$B$12/12)-AM44&lt;0,"INSUFFICIENT FUNDS",(AK44+AL44)*(1+Scenario!$B$12/12)-AM44),"INSUFFICIENT FUNDS")))</f>
        <v/>
      </c>
      <c r="AO44" s="6" t="str">
        <f>IF(AJ44&gt;Scenario!$B$11,"",IF(AJ$2&lt;&gt;"Ready",AJ$2,IF(ISNUMBER(AN44),AO43+AM44,"INSUFFICIENT FUNDS")))</f>
        <v/>
      </c>
      <c r="AP44" t="str">
        <f>IF(AJ44&gt;Scenario!$B$11,"",IF(AJ$2&lt;&gt;"Ready",AJ$2,IF(ISNUMBER(AN44),"OK","INSUFFICIENT FUNDS")))</f>
        <v/>
      </c>
    </row>
    <row r="45" spans="1:42" ht="32.1" customHeight="1" x14ac:dyDescent="0.2">
      <c r="A45">
        <v>41</v>
      </c>
      <c r="B45" s="6" t="str">
        <f>IF(A45&gt;Scenario!$B$11,"",IF(A$2&lt;&gt;"Ready",A$2,IF(G44="OK",E44,"INSUFFICIENT FUNDS")))</f>
        <v/>
      </c>
      <c r="C45" s="6" t="str">
        <f>IF(A45&gt;Scenario!$B$11,"",IF(A$2&lt;&gt;"Ready",A$2,IF(ISNUMBER(B45),IF(AND(A45&gt;=Scenario!$B$10,MOD(A45-Scenario!$B$10,Scenario!$B$18)=0),Scenario!$B$8,0),"INSUFFICIENT FUNDS")))</f>
        <v/>
      </c>
      <c r="D45" s="6" t="str">
        <f>IF(A45&gt;Scenario!$B$11,"",IF(A$2&lt;&gt;"Ready",A$2,IF(ISNUMBER(B45),(B45+C45)*(N('Option B'!$E$14)+N('Option B'!$E$15)+IF(Scenario!$B$13="Gross",N('Option B'!$E$16),0))/12+((N('Option B'!$E$12)+N('Option B'!$E$13))/12+IF(AND(A45&gt;=Scenario!$B$10,MOD(A45-Scenario!$B$10,Scenario!$B$18)=0),N('Option B'!$E$17)*N('Option B'!$E$18)+N('Option B'!$E$20),0)+IF(A45=1,N('Option B'!$E$17)*N('Option B'!$E$19)+N('Option B'!$E$21),0)+IF(A45=Scenario!$B$11,N('Option B'!$E$22),0)),"INSUFFICIENT FUNDS")))</f>
        <v/>
      </c>
      <c r="E45" s="6" t="str">
        <f>IF(A45&gt;Scenario!$B$11,"",IF(A$2&lt;&gt;"Ready",A$2,IF(ISNUMBER(B45),IF((B45+C45)*(1+Scenario!$B$12/12)-D45&lt;0,"INSUFFICIENT FUNDS",(B45+C45)*(1+Scenario!$B$12/12)-D45),"INSUFFICIENT FUNDS")))</f>
        <v/>
      </c>
      <c r="F45" s="6" t="str">
        <f>IF(A45&gt;Scenario!$B$11,"",IF(A$2&lt;&gt;"Ready",A$2,IF(ISNUMBER(E45),F44+D45,"INSUFFICIENT FUNDS")))</f>
        <v/>
      </c>
      <c r="G45" t="str">
        <f>IF(A45&gt;Scenario!$B$11,"",IF(A$2&lt;&gt;"Ready",A$2,IF(ISNUMBER(E45),"OK","INSUFFICIENT FUNDS")))</f>
        <v/>
      </c>
      <c r="H45">
        <v>41</v>
      </c>
      <c r="I45" s="6" t="str">
        <f>IF(H45&gt;Scenario!$B$11,"",IF(H$2&lt;&gt;"Ready",H$2,IF(N44="OK",L44,"INSUFFICIENT FUNDS")))</f>
        <v/>
      </c>
      <c r="J45" s="6" t="str">
        <f>IF(H45&gt;Scenario!$B$11,"",IF(H$2&lt;&gt;"Ready",H$2,IF(ISNUMBER(I45),IF(AND(H45&gt;=Scenario!$B$10,MOD(H45-Scenario!$B$10,Scenario!$B$18)=0),Scenario!$B$8,0),"INSUFFICIENT FUNDS")))</f>
        <v/>
      </c>
      <c r="K45" s="6" t="str">
        <f>IF(H45&gt;Scenario!$B$11,"",IF(H$2&lt;&gt;"Ready",H$2,IF(ISNUMBER(I45),(I45+J45)*(N('Option B'!$E$14)+N('Option B'!$E$15)+IF(Scenario!$B$13="Gross",N('Option B'!$E$16),0))/12+((0+0)/12+IF(AND(H45&gt;=Scenario!$B$10,MOD(H45-Scenario!$B$10,Scenario!$B$18)=0),N('Option B'!$E$17)*N('Option B'!$E$18)+N('Option B'!$E$20),0)+IF(H45=1,N('Option B'!$E$17)*N('Option B'!$E$19)+N('Option B'!$E$21),0)+IF(H45=Scenario!$B$11,N('Option B'!$E$22),0)),"INSUFFICIENT FUNDS")))</f>
        <v/>
      </c>
      <c r="L45" s="6" t="str">
        <f>IF(H45&gt;Scenario!$B$11,"",IF(H$2&lt;&gt;"Ready",H$2,IF(ISNUMBER(I45),IF((I45+J45)*(1+Scenario!$B$12/12)-K45&lt;0,"INSUFFICIENT FUNDS",(I45+J45)*(1+Scenario!$B$12/12)-K45),"INSUFFICIENT FUNDS")))</f>
        <v/>
      </c>
      <c r="M45" s="6" t="str">
        <f>IF(H45&gt;Scenario!$B$11,"",IF(H$2&lt;&gt;"Ready",H$2,IF(ISNUMBER(L45),M44+K45,"INSUFFICIENT FUNDS")))</f>
        <v/>
      </c>
      <c r="N45" t="str">
        <f>IF(H45&gt;Scenario!$B$11,"",IF(H$2&lt;&gt;"Ready",H$2,IF(ISNUMBER(L45),"OK","INSUFFICIENT FUNDS")))</f>
        <v/>
      </c>
      <c r="O45">
        <v>41</v>
      </c>
      <c r="P45" s="6" t="str">
        <f>IF(O45&gt;Scenario!$B$11,"",IF(O$2&lt;&gt;"Ready",O$2,IF(U44="OK",S44,"INSUFFICIENT FUNDS")))</f>
        <v/>
      </c>
      <c r="Q45" s="6" t="str">
        <f>IF(O45&gt;Scenario!$B$11,"",IF(O$2&lt;&gt;"Ready",O$2,IF(ISNUMBER(P45),IF(AND(O45&gt;=Scenario!$B$10,MOD(O45-Scenario!$B$10,Scenario!$B$18)=0),Scenario!$B$8,0),"INSUFFICIENT FUNDS")))</f>
        <v/>
      </c>
      <c r="R45" s="6" t="str">
        <f>IF(O45&gt;Scenario!$B$11,"",IF(O$2&lt;&gt;"Ready",O$2,IF(ISNUMBER(P45),(P45+Q45)*(0+N('Option B'!$E$15)+IF(Scenario!$B$13="Gross",N('Option B'!$E$16),0))/12+((N('Option B'!$E$12)+N('Option B'!$E$13))/12+IF(AND(O45&gt;=Scenario!$B$10,MOD(O45-Scenario!$B$10,Scenario!$B$18)=0),N('Option B'!$E$17)*N('Option B'!$E$18)+N('Option B'!$E$20),0)+IF(O45=1,N('Option B'!$E$17)*N('Option B'!$E$19)+N('Option B'!$E$21),0)+IF(O45=Scenario!$B$11,N('Option B'!$E$22),0)),"INSUFFICIENT FUNDS")))</f>
        <v/>
      </c>
      <c r="S45" s="6" t="str">
        <f>IF(O45&gt;Scenario!$B$11,"",IF(O$2&lt;&gt;"Ready",O$2,IF(ISNUMBER(P45),IF((P45+Q45)*(1+Scenario!$B$12/12)-R45&lt;0,"INSUFFICIENT FUNDS",(P45+Q45)*(1+Scenario!$B$12/12)-R45),"INSUFFICIENT FUNDS")))</f>
        <v/>
      </c>
      <c r="T45" s="6" t="str">
        <f>IF(O45&gt;Scenario!$B$11,"",IF(O$2&lt;&gt;"Ready",O$2,IF(ISNUMBER(S45),T44+R45,"INSUFFICIENT FUNDS")))</f>
        <v/>
      </c>
      <c r="U45" t="str">
        <f>IF(O45&gt;Scenario!$B$11,"",IF(O$2&lt;&gt;"Ready",O$2,IF(ISNUMBER(S45),"OK","INSUFFICIENT FUNDS")))</f>
        <v/>
      </c>
      <c r="V45">
        <v>41</v>
      </c>
      <c r="W45" s="6" t="str">
        <f>IF(V45&gt;Scenario!$B$11,"",IF(V$2&lt;&gt;"Ready",V$2,IF(AB44="OK",Z44,"INSUFFICIENT FUNDS")))</f>
        <v/>
      </c>
      <c r="X45" s="6" t="str">
        <f>IF(V45&gt;Scenario!$B$11,"",IF(V$2&lt;&gt;"Ready",V$2,IF(ISNUMBER(W45),IF(AND(V45&gt;=Scenario!$B$10,MOD(V45-Scenario!$B$10,Scenario!$B$18)=0),Scenario!$B$8,0),"INSUFFICIENT FUNDS")))</f>
        <v/>
      </c>
      <c r="Y45" s="6" t="str">
        <f>IF(V45&gt;Scenario!$B$11,"",IF(V$2&lt;&gt;"Ready",V$2,IF(ISNUMBER(W45),(W45+X45)*(N('Option B'!$E$14)+N('Option B'!$E$15)+IF(Scenario!$B$13="Gross",N('Option B'!$E$16),0))/12+((N('Option B'!$E$12)+N('Option B'!$E$13))/12+IF(AND(V45&gt;=Scenario!$B$10,MOD(V45-Scenario!$B$10,Scenario!$B$18)=0),0*0+0,0)+IF(V45=1,0*0+0,0)+IF(V45=Scenario!$B$11,0,0)),"INSUFFICIENT FUNDS")))</f>
        <v/>
      </c>
      <c r="Z45" s="6" t="str">
        <f>IF(V45&gt;Scenario!$B$11,"",IF(V$2&lt;&gt;"Ready",V$2,IF(ISNUMBER(W45),IF((W45+X45)*(1+Scenario!$B$12/12)-Y45&lt;0,"INSUFFICIENT FUNDS",(W45+X45)*(1+Scenario!$B$12/12)-Y45),"INSUFFICIENT FUNDS")))</f>
        <v/>
      </c>
      <c r="AA45" s="6" t="str">
        <f>IF(V45&gt;Scenario!$B$11,"",IF(V$2&lt;&gt;"Ready",V$2,IF(ISNUMBER(Z45),AA44+Y45,"INSUFFICIENT FUNDS")))</f>
        <v/>
      </c>
      <c r="AB45" t="str">
        <f>IF(V45&gt;Scenario!$B$11,"",IF(V$2&lt;&gt;"Ready",V$2,IF(ISNUMBER(Z45),"OK","INSUFFICIENT FUNDS")))</f>
        <v/>
      </c>
      <c r="AC45">
        <v>41</v>
      </c>
      <c r="AD45" s="6" t="str">
        <f>IF(AC45&gt;Scenario!$B$11,"",IF(AC$2&lt;&gt;"Ready",AC$2,IF(AI44="OK",AG44,"INSUFFICIENT FUNDS")))</f>
        <v/>
      </c>
      <c r="AE45" s="6" t="str">
        <f>IF(AC45&gt;Scenario!$B$11,"",IF(AC$2&lt;&gt;"Ready",AC$2,IF(ISNUMBER(AD45),IF(AND(AC45&gt;=Scenario!$B$10,MOD(AC45-Scenario!$B$10,Scenario!$B$18)=0),Scenario!$B$8,0),"INSUFFICIENT FUNDS")))</f>
        <v/>
      </c>
      <c r="AF45" s="6" t="str">
        <f>IF(AC45&gt;Scenario!$B$11,"",IF(AC$2&lt;&gt;"Ready",AC$2,IF(ISNUMBER(AD45),(AD45+AE45)*(N('Option B'!$E$14)+N('Option B'!$E$15)+IF(Scenario!$B$13="Gross",0,0))/12+((N('Option B'!$E$12)+N('Option B'!$E$13))/12+IF(AND(AC45&gt;=Scenario!$B$10,MOD(AC45-Scenario!$B$10,Scenario!$B$18)=0),N('Option B'!$E$17)*N('Option B'!$E$18)+N('Option B'!$E$20),0)+IF(AC45=1,N('Option B'!$E$17)*N('Option B'!$E$19)+N('Option B'!$E$21),0)+IF(AC45=Scenario!$B$11,N('Option B'!$E$22),0)),"INSUFFICIENT FUNDS")))</f>
        <v/>
      </c>
      <c r="AG45" s="6" t="str">
        <f>IF(AC45&gt;Scenario!$B$11,"",IF(AC$2&lt;&gt;"Ready",AC$2,IF(ISNUMBER(AD45),IF((AD45+AE45)*(1+Scenario!$B$12/12)-AF45&lt;0,"INSUFFICIENT FUNDS",(AD45+AE45)*(1+Scenario!$B$12/12)-AF45),"INSUFFICIENT FUNDS")))</f>
        <v/>
      </c>
      <c r="AH45" s="6" t="str">
        <f>IF(AC45&gt;Scenario!$B$11,"",IF(AC$2&lt;&gt;"Ready",AC$2,IF(ISNUMBER(AG45),AH44+AF45,"INSUFFICIENT FUNDS")))</f>
        <v/>
      </c>
      <c r="AI45" t="str">
        <f>IF(AC45&gt;Scenario!$B$11,"",IF(AC$2&lt;&gt;"Ready",AC$2,IF(ISNUMBER(AG45),"OK","INSUFFICIENT FUNDS")))</f>
        <v/>
      </c>
      <c r="AJ45">
        <v>41</v>
      </c>
      <c r="AK45" s="6" t="str">
        <f>IF(AJ45&gt;Scenario!$B$11,"",IF(AJ$2&lt;&gt;"Ready",AJ$2,IF(AP44="OK",AN44,"INSUFFICIENT FUNDS")))</f>
        <v/>
      </c>
      <c r="AL45" s="6" t="str">
        <f>IF(AJ45&gt;Scenario!$B$11,"",IF(AJ$2&lt;&gt;"Ready",AJ$2,IF(ISNUMBER(AK45),IF(AND(AJ45&gt;=Scenario!$B$10,MOD(AJ45-Scenario!$B$10,Scenario!$B$18)=0),Scenario!$B$8,0),"INSUFFICIENT FUNDS")))</f>
        <v/>
      </c>
      <c r="AM45" s="6" t="str">
        <f>IF(AJ45&gt;Scenario!$B$11,"",IF(AJ$2&lt;&gt;"Ready",AJ$2,IF(ISNUMBER(AK45),(AK45+AL45)*(0+0+IF(Scenario!$B$13="Gross",0,0))/12+((0+0)/12+IF(AND(AJ45&gt;=Scenario!$B$10,MOD(AJ45-Scenario!$B$10,Scenario!$B$18)=0),0*0+0,0)+IF(AJ45=1,0*0+0,0)+IF(AJ45=Scenario!$B$11,0,0)),"INSUFFICIENT FUNDS")))</f>
        <v/>
      </c>
      <c r="AN45" s="6" t="str">
        <f>IF(AJ45&gt;Scenario!$B$11,"",IF(AJ$2&lt;&gt;"Ready",AJ$2,IF(ISNUMBER(AK45),IF((AK45+AL45)*(1+Scenario!$B$12/12)-AM45&lt;0,"INSUFFICIENT FUNDS",(AK45+AL45)*(1+Scenario!$B$12/12)-AM45),"INSUFFICIENT FUNDS")))</f>
        <v/>
      </c>
      <c r="AO45" s="6" t="str">
        <f>IF(AJ45&gt;Scenario!$B$11,"",IF(AJ$2&lt;&gt;"Ready",AJ$2,IF(ISNUMBER(AN45),AO44+AM45,"INSUFFICIENT FUNDS")))</f>
        <v/>
      </c>
      <c r="AP45" t="str">
        <f>IF(AJ45&gt;Scenario!$B$11,"",IF(AJ$2&lt;&gt;"Ready",AJ$2,IF(ISNUMBER(AN45),"OK","INSUFFICIENT FUNDS")))</f>
        <v/>
      </c>
    </row>
    <row r="46" spans="1:42" ht="32.1" customHeight="1" x14ac:dyDescent="0.2">
      <c r="A46">
        <v>42</v>
      </c>
      <c r="B46" s="6" t="str">
        <f>IF(A46&gt;Scenario!$B$11,"",IF(A$2&lt;&gt;"Ready",A$2,IF(G45="OK",E45,"INSUFFICIENT FUNDS")))</f>
        <v/>
      </c>
      <c r="C46" s="6" t="str">
        <f>IF(A46&gt;Scenario!$B$11,"",IF(A$2&lt;&gt;"Ready",A$2,IF(ISNUMBER(B46),IF(AND(A46&gt;=Scenario!$B$10,MOD(A46-Scenario!$B$10,Scenario!$B$18)=0),Scenario!$B$8,0),"INSUFFICIENT FUNDS")))</f>
        <v/>
      </c>
      <c r="D46" s="6" t="str">
        <f>IF(A46&gt;Scenario!$B$11,"",IF(A$2&lt;&gt;"Ready",A$2,IF(ISNUMBER(B46),(B46+C46)*(N('Option B'!$E$14)+N('Option B'!$E$15)+IF(Scenario!$B$13="Gross",N('Option B'!$E$16),0))/12+((N('Option B'!$E$12)+N('Option B'!$E$13))/12+IF(AND(A46&gt;=Scenario!$B$10,MOD(A46-Scenario!$B$10,Scenario!$B$18)=0),N('Option B'!$E$17)*N('Option B'!$E$18)+N('Option B'!$E$20),0)+IF(A46=1,N('Option B'!$E$17)*N('Option B'!$E$19)+N('Option B'!$E$21),0)+IF(A46=Scenario!$B$11,N('Option B'!$E$22),0)),"INSUFFICIENT FUNDS")))</f>
        <v/>
      </c>
      <c r="E46" s="6" t="str">
        <f>IF(A46&gt;Scenario!$B$11,"",IF(A$2&lt;&gt;"Ready",A$2,IF(ISNUMBER(B46),IF((B46+C46)*(1+Scenario!$B$12/12)-D46&lt;0,"INSUFFICIENT FUNDS",(B46+C46)*(1+Scenario!$B$12/12)-D46),"INSUFFICIENT FUNDS")))</f>
        <v/>
      </c>
      <c r="F46" s="6" t="str">
        <f>IF(A46&gt;Scenario!$B$11,"",IF(A$2&lt;&gt;"Ready",A$2,IF(ISNUMBER(E46),F45+D46,"INSUFFICIENT FUNDS")))</f>
        <v/>
      </c>
      <c r="G46" t="str">
        <f>IF(A46&gt;Scenario!$B$11,"",IF(A$2&lt;&gt;"Ready",A$2,IF(ISNUMBER(E46),"OK","INSUFFICIENT FUNDS")))</f>
        <v/>
      </c>
      <c r="H46">
        <v>42</v>
      </c>
      <c r="I46" s="6" t="str">
        <f>IF(H46&gt;Scenario!$B$11,"",IF(H$2&lt;&gt;"Ready",H$2,IF(N45="OK",L45,"INSUFFICIENT FUNDS")))</f>
        <v/>
      </c>
      <c r="J46" s="6" t="str">
        <f>IF(H46&gt;Scenario!$B$11,"",IF(H$2&lt;&gt;"Ready",H$2,IF(ISNUMBER(I46),IF(AND(H46&gt;=Scenario!$B$10,MOD(H46-Scenario!$B$10,Scenario!$B$18)=0),Scenario!$B$8,0),"INSUFFICIENT FUNDS")))</f>
        <v/>
      </c>
      <c r="K46" s="6" t="str">
        <f>IF(H46&gt;Scenario!$B$11,"",IF(H$2&lt;&gt;"Ready",H$2,IF(ISNUMBER(I46),(I46+J46)*(N('Option B'!$E$14)+N('Option B'!$E$15)+IF(Scenario!$B$13="Gross",N('Option B'!$E$16),0))/12+((0+0)/12+IF(AND(H46&gt;=Scenario!$B$10,MOD(H46-Scenario!$B$10,Scenario!$B$18)=0),N('Option B'!$E$17)*N('Option B'!$E$18)+N('Option B'!$E$20),0)+IF(H46=1,N('Option B'!$E$17)*N('Option B'!$E$19)+N('Option B'!$E$21),0)+IF(H46=Scenario!$B$11,N('Option B'!$E$22),0)),"INSUFFICIENT FUNDS")))</f>
        <v/>
      </c>
      <c r="L46" s="6" t="str">
        <f>IF(H46&gt;Scenario!$B$11,"",IF(H$2&lt;&gt;"Ready",H$2,IF(ISNUMBER(I46),IF((I46+J46)*(1+Scenario!$B$12/12)-K46&lt;0,"INSUFFICIENT FUNDS",(I46+J46)*(1+Scenario!$B$12/12)-K46),"INSUFFICIENT FUNDS")))</f>
        <v/>
      </c>
      <c r="M46" s="6" t="str">
        <f>IF(H46&gt;Scenario!$B$11,"",IF(H$2&lt;&gt;"Ready",H$2,IF(ISNUMBER(L46),M45+K46,"INSUFFICIENT FUNDS")))</f>
        <v/>
      </c>
      <c r="N46" t="str">
        <f>IF(H46&gt;Scenario!$B$11,"",IF(H$2&lt;&gt;"Ready",H$2,IF(ISNUMBER(L46),"OK","INSUFFICIENT FUNDS")))</f>
        <v/>
      </c>
      <c r="O46">
        <v>42</v>
      </c>
      <c r="P46" s="6" t="str">
        <f>IF(O46&gt;Scenario!$B$11,"",IF(O$2&lt;&gt;"Ready",O$2,IF(U45="OK",S45,"INSUFFICIENT FUNDS")))</f>
        <v/>
      </c>
      <c r="Q46" s="6" t="str">
        <f>IF(O46&gt;Scenario!$B$11,"",IF(O$2&lt;&gt;"Ready",O$2,IF(ISNUMBER(P46),IF(AND(O46&gt;=Scenario!$B$10,MOD(O46-Scenario!$B$10,Scenario!$B$18)=0),Scenario!$B$8,0),"INSUFFICIENT FUNDS")))</f>
        <v/>
      </c>
      <c r="R46" s="6" t="str">
        <f>IF(O46&gt;Scenario!$B$11,"",IF(O$2&lt;&gt;"Ready",O$2,IF(ISNUMBER(P46),(P46+Q46)*(0+N('Option B'!$E$15)+IF(Scenario!$B$13="Gross",N('Option B'!$E$16),0))/12+((N('Option B'!$E$12)+N('Option B'!$E$13))/12+IF(AND(O46&gt;=Scenario!$B$10,MOD(O46-Scenario!$B$10,Scenario!$B$18)=0),N('Option B'!$E$17)*N('Option B'!$E$18)+N('Option B'!$E$20),0)+IF(O46=1,N('Option B'!$E$17)*N('Option B'!$E$19)+N('Option B'!$E$21),0)+IF(O46=Scenario!$B$11,N('Option B'!$E$22),0)),"INSUFFICIENT FUNDS")))</f>
        <v/>
      </c>
      <c r="S46" s="6" t="str">
        <f>IF(O46&gt;Scenario!$B$11,"",IF(O$2&lt;&gt;"Ready",O$2,IF(ISNUMBER(P46),IF((P46+Q46)*(1+Scenario!$B$12/12)-R46&lt;0,"INSUFFICIENT FUNDS",(P46+Q46)*(1+Scenario!$B$12/12)-R46),"INSUFFICIENT FUNDS")))</f>
        <v/>
      </c>
      <c r="T46" s="6" t="str">
        <f>IF(O46&gt;Scenario!$B$11,"",IF(O$2&lt;&gt;"Ready",O$2,IF(ISNUMBER(S46),T45+R46,"INSUFFICIENT FUNDS")))</f>
        <v/>
      </c>
      <c r="U46" t="str">
        <f>IF(O46&gt;Scenario!$B$11,"",IF(O$2&lt;&gt;"Ready",O$2,IF(ISNUMBER(S46),"OK","INSUFFICIENT FUNDS")))</f>
        <v/>
      </c>
      <c r="V46">
        <v>42</v>
      </c>
      <c r="W46" s="6" t="str">
        <f>IF(V46&gt;Scenario!$B$11,"",IF(V$2&lt;&gt;"Ready",V$2,IF(AB45="OK",Z45,"INSUFFICIENT FUNDS")))</f>
        <v/>
      </c>
      <c r="X46" s="6" t="str">
        <f>IF(V46&gt;Scenario!$B$11,"",IF(V$2&lt;&gt;"Ready",V$2,IF(ISNUMBER(W46),IF(AND(V46&gt;=Scenario!$B$10,MOD(V46-Scenario!$B$10,Scenario!$B$18)=0),Scenario!$B$8,0),"INSUFFICIENT FUNDS")))</f>
        <v/>
      </c>
      <c r="Y46" s="6" t="str">
        <f>IF(V46&gt;Scenario!$B$11,"",IF(V$2&lt;&gt;"Ready",V$2,IF(ISNUMBER(W46),(W46+X46)*(N('Option B'!$E$14)+N('Option B'!$E$15)+IF(Scenario!$B$13="Gross",N('Option B'!$E$16),0))/12+((N('Option B'!$E$12)+N('Option B'!$E$13))/12+IF(AND(V46&gt;=Scenario!$B$10,MOD(V46-Scenario!$B$10,Scenario!$B$18)=0),0*0+0,0)+IF(V46=1,0*0+0,0)+IF(V46=Scenario!$B$11,0,0)),"INSUFFICIENT FUNDS")))</f>
        <v/>
      </c>
      <c r="Z46" s="6" t="str">
        <f>IF(V46&gt;Scenario!$B$11,"",IF(V$2&lt;&gt;"Ready",V$2,IF(ISNUMBER(W46),IF((W46+X46)*(1+Scenario!$B$12/12)-Y46&lt;0,"INSUFFICIENT FUNDS",(W46+X46)*(1+Scenario!$B$12/12)-Y46),"INSUFFICIENT FUNDS")))</f>
        <v/>
      </c>
      <c r="AA46" s="6" t="str">
        <f>IF(V46&gt;Scenario!$B$11,"",IF(V$2&lt;&gt;"Ready",V$2,IF(ISNUMBER(Z46),AA45+Y46,"INSUFFICIENT FUNDS")))</f>
        <v/>
      </c>
      <c r="AB46" t="str">
        <f>IF(V46&gt;Scenario!$B$11,"",IF(V$2&lt;&gt;"Ready",V$2,IF(ISNUMBER(Z46),"OK","INSUFFICIENT FUNDS")))</f>
        <v/>
      </c>
      <c r="AC46">
        <v>42</v>
      </c>
      <c r="AD46" s="6" t="str">
        <f>IF(AC46&gt;Scenario!$B$11,"",IF(AC$2&lt;&gt;"Ready",AC$2,IF(AI45="OK",AG45,"INSUFFICIENT FUNDS")))</f>
        <v/>
      </c>
      <c r="AE46" s="6" t="str">
        <f>IF(AC46&gt;Scenario!$B$11,"",IF(AC$2&lt;&gt;"Ready",AC$2,IF(ISNUMBER(AD46),IF(AND(AC46&gt;=Scenario!$B$10,MOD(AC46-Scenario!$B$10,Scenario!$B$18)=0),Scenario!$B$8,0),"INSUFFICIENT FUNDS")))</f>
        <v/>
      </c>
      <c r="AF46" s="6" t="str">
        <f>IF(AC46&gt;Scenario!$B$11,"",IF(AC$2&lt;&gt;"Ready",AC$2,IF(ISNUMBER(AD46),(AD46+AE46)*(N('Option B'!$E$14)+N('Option B'!$E$15)+IF(Scenario!$B$13="Gross",0,0))/12+((N('Option B'!$E$12)+N('Option B'!$E$13))/12+IF(AND(AC46&gt;=Scenario!$B$10,MOD(AC46-Scenario!$B$10,Scenario!$B$18)=0),N('Option B'!$E$17)*N('Option B'!$E$18)+N('Option B'!$E$20),0)+IF(AC46=1,N('Option B'!$E$17)*N('Option B'!$E$19)+N('Option B'!$E$21),0)+IF(AC46=Scenario!$B$11,N('Option B'!$E$22),0)),"INSUFFICIENT FUNDS")))</f>
        <v/>
      </c>
      <c r="AG46" s="6" t="str">
        <f>IF(AC46&gt;Scenario!$B$11,"",IF(AC$2&lt;&gt;"Ready",AC$2,IF(ISNUMBER(AD46),IF((AD46+AE46)*(1+Scenario!$B$12/12)-AF46&lt;0,"INSUFFICIENT FUNDS",(AD46+AE46)*(1+Scenario!$B$12/12)-AF46),"INSUFFICIENT FUNDS")))</f>
        <v/>
      </c>
      <c r="AH46" s="6" t="str">
        <f>IF(AC46&gt;Scenario!$B$11,"",IF(AC$2&lt;&gt;"Ready",AC$2,IF(ISNUMBER(AG46),AH45+AF46,"INSUFFICIENT FUNDS")))</f>
        <v/>
      </c>
      <c r="AI46" t="str">
        <f>IF(AC46&gt;Scenario!$B$11,"",IF(AC$2&lt;&gt;"Ready",AC$2,IF(ISNUMBER(AG46),"OK","INSUFFICIENT FUNDS")))</f>
        <v/>
      </c>
      <c r="AJ46">
        <v>42</v>
      </c>
      <c r="AK46" s="6" t="str">
        <f>IF(AJ46&gt;Scenario!$B$11,"",IF(AJ$2&lt;&gt;"Ready",AJ$2,IF(AP45="OK",AN45,"INSUFFICIENT FUNDS")))</f>
        <v/>
      </c>
      <c r="AL46" s="6" t="str">
        <f>IF(AJ46&gt;Scenario!$B$11,"",IF(AJ$2&lt;&gt;"Ready",AJ$2,IF(ISNUMBER(AK46),IF(AND(AJ46&gt;=Scenario!$B$10,MOD(AJ46-Scenario!$B$10,Scenario!$B$18)=0),Scenario!$B$8,0),"INSUFFICIENT FUNDS")))</f>
        <v/>
      </c>
      <c r="AM46" s="6" t="str">
        <f>IF(AJ46&gt;Scenario!$B$11,"",IF(AJ$2&lt;&gt;"Ready",AJ$2,IF(ISNUMBER(AK46),(AK46+AL46)*(0+0+IF(Scenario!$B$13="Gross",0,0))/12+((0+0)/12+IF(AND(AJ46&gt;=Scenario!$B$10,MOD(AJ46-Scenario!$B$10,Scenario!$B$18)=0),0*0+0,0)+IF(AJ46=1,0*0+0,0)+IF(AJ46=Scenario!$B$11,0,0)),"INSUFFICIENT FUNDS")))</f>
        <v/>
      </c>
      <c r="AN46" s="6" t="str">
        <f>IF(AJ46&gt;Scenario!$B$11,"",IF(AJ$2&lt;&gt;"Ready",AJ$2,IF(ISNUMBER(AK46),IF((AK46+AL46)*(1+Scenario!$B$12/12)-AM46&lt;0,"INSUFFICIENT FUNDS",(AK46+AL46)*(1+Scenario!$B$12/12)-AM46),"INSUFFICIENT FUNDS")))</f>
        <v/>
      </c>
      <c r="AO46" s="6" t="str">
        <f>IF(AJ46&gt;Scenario!$B$11,"",IF(AJ$2&lt;&gt;"Ready",AJ$2,IF(ISNUMBER(AN46),AO45+AM46,"INSUFFICIENT FUNDS")))</f>
        <v/>
      </c>
      <c r="AP46" t="str">
        <f>IF(AJ46&gt;Scenario!$B$11,"",IF(AJ$2&lt;&gt;"Ready",AJ$2,IF(ISNUMBER(AN46),"OK","INSUFFICIENT FUNDS")))</f>
        <v/>
      </c>
    </row>
    <row r="47" spans="1:42" ht="32.1" customHeight="1" x14ac:dyDescent="0.2">
      <c r="A47">
        <v>43</v>
      </c>
      <c r="B47" s="6" t="str">
        <f>IF(A47&gt;Scenario!$B$11,"",IF(A$2&lt;&gt;"Ready",A$2,IF(G46="OK",E46,"INSUFFICIENT FUNDS")))</f>
        <v/>
      </c>
      <c r="C47" s="6" t="str">
        <f>IF(A47&gt;Scenario!$B$11,"",IF(A$2&lt;&gt;"Ready",A$2,IF(ISNUMBER(B47),IF(AND(A47&gt;=Scenario!$B$10,MOD(A47-Scenario!$B$10,Scenario!$B$18)=0),Scenario!$B$8,0),"INSUFFICIENT FUNDS")))</f>
        <v/>
      </c>
      <c r="D47" s="6" t="str">
        <f>IF(A47&gt;Scenario!$B$11,"",IF(A$2&lt;&gt;"Ready",A$2,IF(ISNUMBER(B47),(B47+C47)*(N('Option B'!$E$14)+N('Option B'!$E$15)+IF(Scenario!$B$13="Gross",N('Option B'!$E$16),0))/12+((N('Option B'!$E$12)+N('Option B'!$E$13))/12+IF(AND(A47&gt;=Scenario!$B$10,MOD(A47-Scenario!$B$10,Scenario!$B$18)=0),N('Option B'!$E$17)*N('Option B'!$E$18)+N('Option B'!$E$20),0)+IF(A47=1,N('Option B'!$E$17)*N('Option B'!$E$19)+N('Option B'!$E$21),0)+IF(A47=Scenario!$B$11,N('Option B'!$E$22),0)),"INSUFFICIENT FUNDS")))</f>
        <v/>
      </c>
      <c r="E47" s="6" t="str">
        <f>IF(A47&gt;Scenario!$B$11,"",IF(A$2&lt;&gt;"Ready",A$2,IF(ISNUMBER(B47),IF((B47+C47)*(1+Scenario!$B$12/12)-D47&lt;0,"INSUFFICIENT FUNDS",(B47+C47)*(1+Scenario!$B$12/12)-D47),"INSUFFICIENT FUNDS")))</f>
        <v/>
      </c>
      <c r="F47" s="6" t="str">
        <f>IF(A47&gt;Scenario!$B$11,"",IF(A$2&lt;&gt;"Ready",A$2,IF(ISNUMBER(E47),F46+D47,"INSUFFICIENT FUNDS")))</f>
        <v/>
      </c>
      <c r="G47" t="str">
        <f>IF(A47&gt;Scenario!$B$11,"",IF(A$2&lt;&gt;"Ready",A$2,IF(ISNUMBER(E47),"OK","INSUFFICIENT FUNDS")))</f>
        <v/>
      </c>
      <c r="H47">
        <v>43</v>
      </c>
      <c r="I47" s="6" t="str">
        <f>IF(H47&gt;Scenario!$B$11,"",IF(H$2&lt;&gt;"Ready",H$2,IF(N46="OK",L46,"INSUFFICIENT FUNDS")))</f>
        <v/>
      </c>
      <c r="J47" s="6" t="str">
        <f>IF(H47&gt;Scenario!$B$11,"",IF(H$2&lt;&gt;"Ready",H$2,IF(ISNUMBER(I47),IF(AND(H47&gt;=Scenario!$B$10,MOD(H47-Scenario!$B$10,Scenario!$B$18)=0),Scenario!$B$8,0),"INSUFFICIENT FUNDS")))</f>
        <v/>
      </c>
      <c r="K47" s="6" t="str">
        <f>IF(H47&gt;Scenario!$B$11,"",IF(H$2&lt;&gt;"Ready",H$2,IF(ISNUMBER(I47),(I47+J47)*(N('Option B'!$E$14)+N('Option B'!$E$15)+IF(Scenario!$B$13="Gross",N('Option B'!$E$16),0))/12+((0+0)/12+IF(AND(H47&gt;=Scenario!$B$10,MOD(H47-Scenario!$B$10,Scenario!$B$18)=0),N('Option B'!$E$17)*N('Option B'!$E$18)+N('Option B'!$E$20),0)+IF(H47=1,N('Option B'!$E$17)*N('Option B'!$E$19)+N('Option B'!$E$21),0)+IF(H47=Scenario!$B$11,N('Option B'!$E$22),0)),"INSUFFICIENT FUNDS")))</f>
        <v/>
      </c>
      <c r="L47" s="6" t="str">
        <f>IF(H47&gt;Scenario!$B$11,"",IF(H$2&lt;&gt;"Ready",H$2,IF(ISNUMBER(I47),IF((I47+J47)*(1+Scenario!$B$12/12)-K47&lt;0,"INSUFFICIENT FUNDS",(I47+J47)*(1+Scenario!$B$12/12)-K47),"INSUFFICIENT FUNDS")))</f>
        <v/>
      </c>
      <c r="M47" s="6" t="str">
        <f>IF(H47&gt;Scenario!$B$11,"",IF(H$2&lt;&gt;"Ready",H$2,IF(ISNUMBER(L47),M46+K47,"INSUFFICIENT FUNDS")))</f>
        <v/>
      </c>
      <c r="N47" t="str">
        <f>IF(H47&gt;Scenario!$B$11,"",IF(H$2&lt;&gt;"Ready",H$2,IF(ISNUMBER(L47),"OK","INSUFFICIENT FUNDS")))</f>
        <v/>
      </c>
      <c r="O47">
        <v>43</v>
      </c>
      <c r="P47" s="6" t="str">
        <f>IF(O47&gt;Scenario!$B$11,"",IF(O$2&lt;&gt;"Ready",O$2,IF(U46="OK",S46,"INSUFFICIENT FUNDS")))</f>
        <v/>
      </c>
      <c r="Q47" s="6" t="str">
        <f>IF(O47&gt;Scenario!$B$11,"",IF(O$2&lt;&gt;"Ready",O$2,IF(ISNUMBER(P47),IF(AND(O47&gt;=Scenario!$B$10,MOD(O47-Scenario!$B$10,Scenario!$B$18)=0),Scenario!$B$8,0),"INSUFFICIENT FUNDS")))</f>
        <v/>
      </c>
      <c r="R47" s="6" t="str">
        <f>IF(O47&gt;Scenario!$B$11,"",IF(O$2&lt;&gt;"Ready",O$2,IF(ISNUMBER(P47),(P47+Q47)*(0+N('Option B'!$E$15)+IF(Scenario!$B$13="Gross",N('Option B'!$E$16),0))/12+((N('Option B'!$E$12)+N('Option B'!$E$13))/12+IF(AND(O47&gt;=Scenario!$B$10,MOD(O47-Scenario!$B$10,Scenario!$B$18)=0),N('Option B'!$E$17)*N('Option B'!$E$18)+N('Option B'!$E$20),0)+IF(O47=1,N('Option B'!$E$17)*N('Option B'!$E$19)+N('Option B'!$E$21),0)+IF(O47=Scenario!$B$11,N('Option B'!$E$22),0)),"INSUFFICIENT FUNDS")))</f>
        <v/>
      </c>
      <c r="S47" s="6" t="str">
        <f>IF(O47&gt;Scenario!$B$11,"",IF(O$2&lt;&gt;"Ready",O$2,IF(ISNUMBER(P47),IF((P47+Q47)*(1+Scenario!$B$12/12)-R47&lt;0,"INSUFFICIENT FUNDS",(P47+Q47)*(1+Scenario!$B$12/12)-R47),"INSUFFICIENT FUNDS")))</f>
        <v/>
      </c>
      <c r="T47" s="6" t="str">
        <f>IF(O47&gt;Scenario!$B$11,"",IF(O$2&lt;&gt;"Ready",O$2,IF(ISNUMBER(S47),T46+R47,"INSUFFICIENT FUNDS")))</f>
        <v/>
      </c>
      <c r="U47" t="str">
        <f>IF(O47&gt;Scenario!$B$11,"",IF(O$2&lt;&gt;"Ready",O$2,IF(ISNUMBER(S47),"OK","INSUFFICIENT FUNDS")))</f>
        <v/>
      </c>
      <c r="V47">
        <v>43</v>
      </c>
      <c r="W47" s="6" t="str">
        <f>IF(V47&gt;Scenario!$B$11,"",IF(V$2&lt;&gt;"Ready",V$2,IF(AB46="OK",Z46,"INSUFFICIENT FUNDS")))</f>
        <v/>
      </c>
      <c r="X47" s="6" t="str">
        <f>IF(V47&gt;Scenario!$B$11,"",IF(V$2&lt;&gt;"Ready",V$2,IF(ISNUMBER(W47),IF(AND(V47&gt;=Scenario!$B$10,MOD(V47-Scenario!$B$10,Scenario!$B$18)=0),Scenario!$B$8,0),"INSUFFICIENT FUNDS")))</f>
        <v/>
      </c>
      <c r="Y47" s="6" t="str">
        <f>IF(V47&gt;Scenario!$B$11,"",IF(V$2&lt;&gt;"Ready",V$2,IF(ISNUMBER(W47),(W47+X47)*(N('Option B'!$E$14)+N('Option B'!$E$15)+IF(Scenario!$B$13="Gross",N('Option B'!$E$16),0))/12+((N('Option B'!$E$12)+N('Option B'!$E$13))/12+IF(AND(V47&gt;=Scenario!$B$10,MOD(V47-Scenario!$B$10,Scenario!$B$18)=0),0*0+0,0)+IF(V47=1,0*0+0,0)+IF(V47=Scenario!$B$11,0,0)),"INSUFFICIENT FUNDS")))</f>
        <v/>
      </c>
      <c r="Z47" s="6" t="str">
        <f>IF(V47&gt;Scenario!$B$11,"",IF(V$2&lt;&gt;"Ready",V$2,IF(ISNUMBER(W47),IF((W47+X47)*(1+Scenario!$B$12/12)-Y47&lt;0,"INSUFFICIENT FUNDS",(W47+X47)*(1+Scenario!$B$12/12)-Y47),"INSUFFICIENT FUNDS")))</f>
        <v/>
      </c>
      <c r="AA47" s="6" t="str">
        <f>IF(V47&gt;Scenario!$B$11,"",IF(V$2&lt;&gt;"Ready",V$2,IF(ISNUMBER(Z47),AA46+Y47,"INSUFFICIENT FUNDS")))</f>
        <v/>
      </c>
      <c r="AB47" t="str">
        <f>IF(V47&gt;Scenario!$B$11,"",IF(V$2&lt;&gt;"Ready",V$2,IF(ISNUMBER(Z47),"OK","INSUFFICIENT FUNDS")))</f>
        <v/>
      </c>
      <c r="AC47">
        <v>43</v>
      </c>
      <c r="AD47" s="6" t="str">
        <f>IF(AC47&gt;Scenario!$B$11,"",IF(AC$2&lt;&gt;"Ready",AC$2,IF(AI46="OK",AG46,"INSUFFICIENT FUNDS")))</f>
        <v/>
      </c>
      <c r="AE47" s="6" t="str">
        <f>IF(AC47&gt;Scenario!$B$11,"",IF(AC$2&lt;&gt;"Ready",AC$2,IF(ISNUMBER(AD47),IF(AND(AC47&gt;=Scenario!$B$10,MOD(AC47-Scenario!$B$10,Scenario!$B$18)=0),Scenario!$B$8,0),"INSUFFICIENT FUNDS")))</f>
        <v/>
      </c>
      <c r="AF47" s="6" t="str">
        <f>IF(AC47&gt;Scenario!$B$11,"",IF(AC$2&lt;&gt;"Ready",AC$2,IF(ISNUMBER(AD47),(AD47+AE47)*(N('Option B'!$E$14)+N('Option B'!$E$15)+IF(Scenario!$B$13="Gross",0,0))/12+((N('Option B'!$E$12)+N('Option B'!$E$13))/12+IF(AND(AC47&gt;=Scenario!$B$10,MOD(AC47-Scenario!$B$10,Scenario!$B$18)=0),N('Option B'!$E$17)*N('Option B'!$E$18)+N('Option B'!$E$20),0)+IF(AC47=1,N('Option B'!$E$17)*N('Option B'!$E$19)+N('Option B'!$E$21),0)+IF(AC47=Scenario!$B$11,N('Option B'!$E$22),0)),"INSUFFICIENT FUNDS")))</f>
        <v/>
      </c>
      <c r="AG47" s="6" t="str">
        <f>IF(AC47&gt;Scenario!$B$11,"",IF(AC$2&lt;&gt;"Ready",AC$2,IF(ISNUMBER(AD47),IF((AD47+AE47)*(1+Scenario!$B$12/12)-AF47&lt;0,"INSUFFICIENT FUNDS",(AD47+AE47)*(1+Scenario!$B$12/12)-AF47),"INSUFFICIENT FUNDS")))</f>
        <v/>
      </c>
      <c r="AH47" s="6" t="str">
        <f>IF(AC47&gt;Scenario!$B$11,"",IF(AC$2&lt;&gt;"Ready",AC$2,IF(ISNUMBER(AG47),AH46+AF47,"INSUFFICIENT FUNDS")))</f>
        <v/>
      </c>
      <c r="AI47" t="str">
        <f>IF(AC47&gt;Scenario!$B$11,"",IF(AC$2&lt;&gt;"Ready",AC$2,IF(ISNUMBER(AG47),"OK","INSUFFICIENT FUNDS")))</f>
        <v/>
      </c>
      <c r="AJ47">
        <v>43</v>
      </c>
      <c r="AK47" s="6" t="str">
        <f>IF(AJ47&gt;Scenario!$B$11,"",IF(AJ$2&lt;&gt;"Ready",AJ$2,IF(AP46="OK",AN46,"INSUFFICIENT FUNDS")))</f>
        <v/>
      </c>
      <c r="AL47" s="6" t="str">
        <f>IF(AJ47&gt;Scenario!$B$11,"",IF(AJ$2&lt;&gt;"Ready",AJ$2,IF(ISNUMBER(AK47),IF(AND(AJ47&gt;=Scenario!$B$10,MOD(AJ47-Scenario!$B$10,Scenario!$B$18)=0),Scenario!$B$8,0),"INSUFFICIENT FUNDS")))</f>
        <v/>
      </c>
      <c r="AM47" s="6" t="str">
        <f>IF(AJ47&gt;Scenario!$B$11,"",IF(AJ$2&lt;&gt;"Ready",AJ$2,IF(ISNUMBER(AK47),(AK47+AL47)*(0+0+IF(Scenario!$B$13="Gross",0,0))/12+((0+0)/12+IF(AND(AJ47&gt;=Scenario!$B$10,MOD(AJ47-Scenario!$B$10,Scenario!$B$18)=0),0*0+0,0)+IF(AJ47=1,0*0+0,0)+IF(AJ47=Scenario!$B$11,0,0)),"INSUFFICIENT FUNDS")))</f>
        <v/>
      </c>
      <c r="AN47" s="6" t="str">
        <f>IF(AJ47&gt;Scenario!$B$11,"",IF(AJ$2&lt;&gt;"Ready",AJ$2,IF(ISNUMBER(AK47),IF((AK47+AL47)*(1+Scenario!$B$12/12)-AM47&lt;0,"INSUFFICIENT FUNDS",(AK47+AL47)*(1+Scenario!$B$12/12)-AM47),"INSUFFICIENT FUNDS")))</f>
        <v/>
      </c>
      <c r="AO47" s="6" t="str">
        <f>IF(AJ47&gt;Scenario!$B$11,"",IF(AJ$2&lt;&gt;"Ready",AJ$2,IF(ISNUMBER(AN47),AO46+AM47,"INSUFFICIENT FUNDS")))</f>
        <v/>
      </c>
      <c r="AP47" t="str">
        <f>IF(AJ47&gt;Scenario!$B$11,"",IF(AJ$2&lt;&gt;"Ready",AJ$2,IF(ISNUMBER(AN47),"OK","INSUFFICIENT FUNDS")))</f>
        <v/>
      </c>
    </row>
    <row r="48" spans="1:42" ht="32.1" customHeight="1" x14ac:dyDescent="0.2">
      <c r="A48">
        <v>44</v>
      </c>
      <c r="B48" s="6" t="str">
        <f>IF(A48&gt;Scenario!$B$11,"",IF(A$2&lt;&gt;"Ready",A$2,IF(G47="OK",E47,"INSUFFICIENT FUNDS")))</f>
        <v/>
      </c>
      <c r="C48" s="6" t="str">
        <f>IF(A48&gt;Scenario!$B$11,"",IF(A$2&lt;&gt;"Ready",A$2,IF(ISNUMBER(B48),IF(AND(A48&gt;=Scenario!$B$10,MOD(A48-Scenario!$B$10,Scenario!$B$18)=0),Scenario!$B$8,0),"INSUFFICIENT FUNDS")))</f>
        <v/>
      </c>
      <c r="D48" s="6" t="str">
        <f>IF(A48&gt;Scenario!$B$11,"",IF(A$2&lt;&gt;"Ready",A$2,IF(ISNUMBER(B48),(B48+C48)*(N('Option B'!$E$14)+N('Option B'!$E$15)+IF(Scenario!$B$13="Gross",N('Option B'!$E$16),0))/12+((N('Option B'!$E$12)+N('Option B'!$E$13))/12+IF(AND(A48&gt;=Scenario!$B$10,MOD(A48-Scenario!$B$10,Scenario!$B$18)=0),N('Option B'!$E$17)*N('Option B'!$E$18)+N('Option B'!$E$20),0)+IF(A48=1,N('Option B'!$E$17)*N('Option B'!$E$19)+N('Option B'!$E$21),0)+IF(A48=Scenario!$B$11,N('Option B'!$E$22),0)),"INSUFFICIENT FUNDS")))</f>
        <v/>
      </c>
      <c r="E48" s="6" t="str">
        <f>IF(A48&gt;Scenario!$B$11,"",IF(A$2&lt;&gt;"Ready",A$2,IF(ISNUMBER(B48),IF((B48+C48)*(1+Scenario!$B$12/12)-D48&lt;0,"INSUFFICIENT FUNDS",(B48+C48)*(1+Scenario!$B$12/12)-D48),"INSUFFICIENT FUNDS")))</f>
        <v/>
      </c>
      <c r="F48" s="6" t="str">
        <f>IF(A48&gt;Scenario!$B$11,"",IF(A$2&lt;&gt;"Ready",A$2,IF(ISNUMBER(E48),F47+D48,"INSUFFICIENT FUNDS")))</f>
        <v/>
      </c>
      <c r="G48" t="str">
        <f>IF(A48&gt;Scenario!$B$11,"",IF(A$2&lt;&gt;"Ready",A$2,IF(ISNUMBER(E48),"OK","INSUFFICIENT FUNDS")))</f>
        <v/>
      </c>
      <c r="H48">
        <v>44</v>
      </c>
      <c r="I48" s="6" t="str">
        <f>IF(H48&gt;Scenario!$B$11,"",IF(H$2&lt;&gt;"Ready",H$2,IF(N47="OK",L47,"INSUFFICIENT FUNDS")))</f>
        <v/>
      </c>
      <c r="J48" s="6" t="str">
        <f>IF(H48&gt;Scenario!$B$11,"",IF(H$2&lt;&gt;"Ready",H$2,IF(ISNUMBER(I48),IF(AND(H48&gt;=Scenario!$B$10,MOD(H48-Scenario!$B$10,Scenario!$B$18)=0),Scenario!$B$8,0),"INSUFFICIENT FUNDS")))</f>
        <v/>
      </c>
      <c r="K48" s="6" t="str">
        <f>IF(H48&gt;Scenario!$B$11,"",IF(H$2&lt;&gt;"Ready",H$2,IF(ISNUMBER(I48),(I48+J48)*(N('Option B'!$E$14)+N('Option B'!$E$15)+IF(Scenario!$B$13="Gross",N('Option B'!$E$16),0))/12+((0+0)/12+IF(AND(H48&gt;=Scenario!$B$10,MOD(H48-Scenario!$B$10,Scenario!$B$18)=0),N('Option B'!$E$17)*N('Option B'!$E$18)+N('Option B'!$E$20),0)+IF(H48=1,N('Option B'!$E$17)*N('Option B'!$E$19)+N('Option B'!$E$21),0)+IF(H48=Scenario!$B$11,N('Option B'!$E$22),0)),"INSUFFICIENT FUNDS")))</f>
        <v/>
      </c>
      <c r="L48" s="6" t="str">
        <f>IF(H48&gt;Scenario!$B$11,"",IF(H$2&lt;&gt;"Ready",H$2,IF(ISNUMBER(I48),IF((I48+J48)*(1+Scenario!$B$12/12)-K48&lt;0,"INSUFFICIENT FUNDS",(I48+J48)*(1+Scenario!$B$12/12)-K48),"INSUFFICIENT FUNDS")))</f>
        <v/>
      </c>
      <c r="M48" s="6" t="str">
        <f>IF(H48&gt;Scenario!$B$11,"",IF(H$2&lt;&gt;"Ready",H$2,IF(ISNUMBER(L48),M47+K48,"INSUFFICIENT FUNDS")))</f>
        <v/>
      </c>
      <c r="N48" t="str">
        <f>IF(H48&gt;Scenario!$B$11,"",IF(H$2&lt;&gt;"Ready",H$2,IF(ISNUMBER(L48),"OK","INSUFFICIENT FUNDS")))</f>
        <v/>
      </c>
      <c r="O48">
        <v>44</v>
      </c>
      <c r="P48" s="6" t="str">
        <f>IF(O48&gt;Scenario!$B$11,"",IF(O$2&lt;&gt;"Ready",O$2,IF(U47="OK",S47,"INSUFFICIENT FUNDS")))</f>
        <v/>
      </c>
      <c r="Q48" s="6" t="str">
        <f>IF(O48&gt;Scenario!$B$11,"",IF(O$2&lt;&gt;"Ready",O$2,IF(ISNUMBER(P48),IF(AND(O48&gt;=Scenario!$B$10,MOD(O48-Scenario!$B$10,Scenario!$B$18)=0),Scenario!$B$8,0),"INSUFFICIENT FUNDS")))</f>
        <v/>
      </c>
      <c r="R48" s="6" t="str">
        <f>IF(O48&gt;Scenario!$B$11,"",IF(O$2&lt;&gt;"Ready",O$2,IF(ISNUMBER(P48),(P48+Q48)*(0+N('Option B'!$E$15)+IF(Scenario!$B$13="Gross",N('Option B'!$E$16),0))/12+((N('Option B'!$E$12)+N('Option B'!$E$13))/12+IF(AND(O48&gt;=Scenario!$B$10,MOD(O48-Scenario!$B$10,Scenario!$B$18)=0),N('Option B'!$E$17)*N('Option B'!$E$18)+N('Option B'!$E$20),0)+IF(O48=1,N('Option B'!$E$17)*N('Option B'!$E$19)+N('Option B'!$E$21),0)+IF(O48=Scenario!$B$11,N('Option B'!$E$22),0)),"INSUFFICIENT FUNDS")))</f>
        <v/>
      </c>
      <c r="S48" s="6" t="str">
        <f>IF(O48&gt;Scenario!$B$11,"",IF(O$2&lt;&gt;"Ready",O$2,IF(ISNUMBER(P48),IF((P48+Q48)*(1+Scenario!$B$12/12)-R48&lt;0,"INSUFFICIENT FUNDS",(P48+Q48)*(1+Scenario!$B$12/12)-R48),"INSUFFICIENT FUNDS")))</f>
        <v/>
      </c>
      <c r="T48" s="6" t="str">
        <f>IF(O48&gt;Scenario!$B$11,"",IF(O$2&lt;&gt;"Ready",O$2,IF(ISNUMBER(S48),T47+R48,"INSUFFICIENT FUNDS")))</f>
        <v/>
      </c>
      <c r="U48" t="str">
        <f>IF(O48&gt;Scenario!$B$11,"",IF(O$2&lt;&gt;"Ready",O$2,IF(ISNUMBER(S48),"OK","INSUFFICIENT FUNDS")))</f>
        <v/>
      </c>
      <c r="V48">
        <v>44</v>
      </c>
      <c r="W48" s="6" t="str">
        <f>IF(V48&gt;Scenario!$B$11,"",IF(V$2&lt;&gt;"Ready",V$2,IF(AB47="OK",Z47,"INSUFFICIENT FUNDS")))</f>
        <v/>
      </c>
      <c r="X48" s="6" t="str">
        <f>IF(V48&gt;Scenario!$B$11,"",IF(V$2&lt;&gt;"Ready",V$2,IF(ISNUMBER(W48),IF(AND(V48&gt;=Scenario!$B$10,MOD(V48-Scenario!$B$10,Scenario!$B$18)=0),Scenario!$B$8,0),"INSUFFICIENT FUNDS")))</f>
        <v/>
      </c>
      <c r="Y48" s="6" t="str">
        <f>IF(V48&gt;Scenario!$B$11,"",IF(V$2&lt;&gt;"Ready",V$2,IF(ISNUMBER(W48),(W48+X48)*(N('Option B'!$E$14)+N('Option B'!$E$15)+IF(Scenario!$B$13="Gross",N('Option B'!$E$16),0))/12+((N('Option B'!$E$12)+N('Option B'!$E$13))/12+IF(AND(V48&gt;=Scenario!$B$10,MOD(V48-Scenario!$B$10,Scenario!$B$18)=0),0*0+0,0)+IF(V48=1,0*0+0,0)+IF(V48=Scenario!$B$11,0,0)),"INSUFFICIENT FUNDS")))</f>
        <v/>
      </c>
      <c r="Z48" s="6" t="str">
        <f>IF(V48&gt;Scenario!$B$11,"",IF(V$2&lt;&gt;"Ready",V$2,IF(ISNUMBER(W48),IF((W48+X48)*(1+Scenario!$B$12/12)-Y48&lt;0,"INSUFFICIENT FUNDS",(W48+X48)*(1+Scenario!$B$12/12)-Y48),"INSUFFICIENT FUNDS")))</f>
        <v/>
      </c>
      <c r="AA48" s="6" t="str">
        <f>IF(V48&gt;Scenario!$B$11,"",IF(V$2&lt;&gt;"Ready",V$2,IF(ISNUMBER(Z48),AA47+Y48,"INSUFFICIENT FUNDS")))</f>
        <v/>
      </c>
      <c r="AB48" t="str">
        <f>IF(V48&gt;Scenario!$B$11,"",IF(V$2&lt;&gt;"Ready",V$2,IF(ISNUMBER(Z48),"OK","INSUFFICIENT FUNDS")))</f>
        <v/>
      </c>
      <c r="AC48">
        <v>44</v>
      </c>
      <c r="AD48" s="6" t="str">
        <f>IF(AC48&gt;Scenario!$B$11,"",IF(AC$2&lt;&gt;"Ready",AC$2,IF(AI47="OK",AG47,"INSUFFICIENT FUNDS")))</f>
        <v/>
      </c>
      <c r="AE48" s="6" t="str">
        <f>IF(AC48&gt;Scenario!$B$11,"",IF(AC$2&lt;&gt;"Ready",AC$2,IF(ISNUMBER(AD48),IF(AND(AC48&gt;=Scenario!$B$10,MOD(AC48-Scenario!$B$10,Scenario!$B$18)=0),Scenario!$B$8,0),"INSUFFICIENT FUNDS")))</f>
        <v/>
      </c>
      <c r="AF48" s="6" t="str">
        <f>IF(AC48&gt;Scenario!$B$11,"",IF(AC$2&lt;&gt;"Ready",AC$2,IF(ISNUMBER(AD48),(AD48+AE48)*(N('Option B'!$E$14)+N('Option B'!$E$15)+IF(Scenario!$B$13="Gross",0,0))/12+((N('Option B'!$E$12)+N('Option B'!$E$13))/12+IF(AND(AC48&gt;=Scenario!$B$10,MOD(AC48-Scenario!$B$10,Scenario!$B$18)=0),N('Option B'!$E$17)*N('Option B'!$E$18)+N('Option B'!$E$20),0)+IF(AC48=1,N('Option B'!$E$17)*N('Option B'!$E$19)+N('Option B'!$E$21),0)+IF(AC48=Scenario!$B$11,N('Option B'!$E$22),0)),"INSUFFICIENT FUNDS")))</f>
        <v/>
      </c>
      <c r="AG48" s="6" t="str">
        <f>IF(AC48&gt;Scenario!$B$11,"",IF(AC$2&lt;&gt;"Ready",AC$2,IF(ISNUMBER(AD48),IF((AD48+AE48)*(1+Scenario!$B$12/12)-AF48&lt;0,"INSUFFICIENT FUNDS",(AD48+AE48)*(1+Scenario!$B$12/12)-AF48),"INSUFFICIENT FUNDS")))</f>
        <v/>
      </c>
      <c r="AH48" s="6" t="str">
        <f>IF(AC48&gt;Scenario!$B$11,"",IF(AC$2&lt;&gt;"Ready",AC$2,IF(ISNUMBER(AG48),AH47+AF48,"INSUFFICIENT FUNDS")))</f>
        <v/>
      </c>
      <c r="AI48" t="str">
        <f>IF(AC48&gt;Scenario!$B$11,"",IF(AC$2&lt;&gt;"Ready",AC$2,IF(ISNUMBER(AG48),"OK","INSUFFICIENT FUNDS")))</f>
        <v/>
      </c>
      <c r="AJ48">
        <v>44</v>
      </c>
      <c r="AK48" s="6" t="str">
        <f>IF(AJ48&gt;Scenario!$B$11,"",IF(AJ$2&lt;&gt;"Ready",AJ$2,IF(AP47="OK",AN47,"INSUFFICIENT FUNDS")))</f>
        <v/>
      </c>
      <c r="AL48" s="6" t="str">
        <f>IF(AJ48&gt;Scenario!$B$11,"",IF(AJ$2&lt;&gt;"Ready",AJ$2,IF(ISNUMBER(AK48),IF(AND(AJ48&gt;=Scenario!$B$10,MOD(AJ48-Scenario!$B$10,Scenario!$B$18)=0),Scenario!$B$8,0),"INSUFFICIENT FUNDS")))</f>
        <v/>
      </c>
      <c r="AM48" s="6" t="str">
        <f>IF(AJ48&gt;Scenario!$B$11,"",IF(AJ$2&lt;&gt;"Ready",AJ$2,IF(ISNUMBER(AK48),(AK48+AL48)*(0+0+IF(Scenario!$B$13="Gross",0,0))/12+((0+0)/12+IF(AND(AJ48&gt;=Scenario!$B$10,MOD(AJ48-Scenario!$B$10,Scenario!$B$18)=0),0*0+0,0)+IF(AJ48=1,0*0+0,0)+IF(AJ48=Scenario!$B$11,0,0)),"INSUFFICIENT FUNDS")))</f>
        <v/>
      </c>
      <c r="AN48" s="6" t="str">
        <f>IF(AJ48&gt;Scenario!$B$11,"",IF(AJ$2&lt;&gt;"Ready",AJ$2,IF(ISNUMBER(AK48),IF((AK48+AL48)*(1+Scenario!$B$12/12)-AM48&lt;0,"INSUFFICIENT FUNDS",(AK48+AL48)*(1+Scenario!$B$12/12)-AM48),"INSUFFICIENT FUNDS")))</f>
        <v/>
      </c>
      <c r="AO48" s="6" t="str">
        <f>IF(AJ48&gt;Scenario!$B$11,"",IF(AJ$2&lt;&gt;"Ready",AJ$2,IF(ISNUMBER(AN48),AO47+AM48,"INSUFFICIENT FUNDS")))</f>
        <v/>
      </c>
      <c r="AP48" t="str">
        <f>IF(AJ48&gt;Scenario!$B$11,"",IF(AJ$2&lt;&gt;"Ready",AJ$2,IF(ISNUMBER(AN48),"OK","INSUFFICIENT FUNDS")))</f>
        <v/>
      </c>
    </row>
    <row r="49" spans="1:42" ht="32.1" customHeight="1" x14ac:dyDescent="0.2">
      <c r="A49">
        <v>45</v>
      </c>
      <c r="B49" s="6" t="str">
        <f>IF(A49&gt;Scenario!$B$11,"",IF(A$2&lt;&gt;"Ready",A$2,IF(G48="OK",E48,"INSUFFICIENT FUNDS")))</f>
        <v/>
      </c>
      <c r="C49" s="6" t="str">
        <f>IF(A49&gt;Scenario!$B$11,"",IF(A$2&lt;&gt;"Ready",A$2,IF(ISNUMBER(B49),IF(AND(A49&gt;=Scenario!$B$10,MOD(A49-Scenario!$B$10,Scenario!$B$18)=0),Scenario!$B$8,0),"INSUFFICIENT FUNDS")))</f>
        <v/>
      </c>
      <c r="D49" s="6" t="str">
        <f>IF(A49&gt;Scenario!$B$11,"",IF(A$2&lt;&gt;"Ready",A$2,IF(ISNUMBER(B49),(B49+C49)*(N('Option B'!$E$14)+N('Option B'!$E$15)+IF(Scenario!$B$13="Gross",N('Option B'!$E$16),0))/12+((N('Option B'!$E$12)+N('Option B'!$E$13))/12+IF(AND(A49&gt;=Scenario!$B$10,MOD(A49-Scenario!$B$10,Scenario!$B$18)=0),N('Option B'!$E$17)*N('Option B'!$E$18)+N('Option B'!$E$20),0)+IF(A49=1,N('Option B'!$E$17)*N('Option B'!$E$19)+N('Option B'!$E$21),0)+IF(A49=Scenario!$B$11,N('Option B'!$E$22),0)),"INSUFFICIENT FUNDS")))</f>
        <v/>
      </c>
      <c r="E49" s="6" t="str">
        <f>IF(A49&gt;Scenario!$B$11,"",IF(A$2&lt;&gt;"Ready",A$2,IF(ISNUMBER(B49),IF((B49+C49)*(1+Scenario!$B$12/12)-D49&lt;0,"INSUFFICIENT FUNDS",(B49+C49)*(1+Scenario!$B$12/12)-D49),"INSUFFICIENT FUNDS")))</f>
        <v/>
      </c>
      <c r="F49" s="6" t="str">
        <f>IF(A49&gt;Scenario!$B$11,"",IF(A$2&lt;&gt;"Ready",A$2,IF(ISNUMBER(E49),F48+D49,"INSUFFICIENT FUNDS")))</f>
        <v/>
      </c>
      <c r="G49" t="str">
        <f>IF(A49&gt;Scenario!$B$11,"",IF(A$2&lt;&gt;"Ready",A$2,IF(ISNUMBER(E49),"OK","INSUFFICIENT FUNDS")))</f>
        <v/>
      </c>
      <c r="H49">
        <v>45</v>
      </c>
      <c r="I49" s="6" t="str">
        <f>IF(H49&gt;Scenario!$B$11,"",IF(H$2&lt;&gt;"Ready",H$2,IF(N48="OK",L48,"INSUFFICIENT FUNDS")))</f>
        <v/>
      </c>
      <c r="J49" s="6" t="str">
        <f>IF(H49&gt;Scenario!$B$11,"",IF(H$2&lt;&gt;"Ready",H$2,IF(ISNUMBER(I49),IF(AND(H49&gt;=Scenario!$B$10,MOD(H49-Scenario!$B$10,Scenario!$B$18)=0),Scenario!$B$8,0),"INSUFFICIENT FUNDS")))</f>
        <v/>
      </c>
      <c r="K49" s="6" t="str">
        <f>IF(H49&gt;Scenario!$B$11,"",IF(H$2&lt;&gt;"Ready",H$2,IF(ISNUMBER(I49),(I49+J49)*(N('Option B'!$E$14)+N('Option B'!$E$15)+IF(Scenario!$B$13="Gross",N('Option B'!$E$16),0))/12+((0+0)/12+IF(AND(H49&gt;=Scenario!$B$10,MOD(H49-Scenario!$B$10,Scenario!$B$18)=0),N('Option B'!$E$17)*N('Option B'!$E$18)+N('Option B'!$E$20),0)+IF(H49=1,N('Option B'!$E$17)*N('Option B'!$E$19)+N('Option B'!$E$21),0)+IF(H49=Scenario!$B$11,N('Option B'!$E$22),0)),"INSUFFICIENT FUNDS")))</f>
        <v/>
      </c>
      <c r="L49" s="6" t="str">
        <f>IF(H49&gt;Scenario!$B$11,"",IF(H$2&lt;&gt;"Ready",H$2,IF(ISNUMBER(I49),IF((I49+J49)*(1+Scenario!$B$12/12)-K49&lt;0,"INSUFFICIENT FUNDS",(I49+J49)*(1+Scenario!$B$12/12)-K49),"INSUFFICIENT FUNDS")))</f>
        <v/>
      </c>
      <c r="M49" s="6" t="str">
        <f>IF(H49&gt;Scenario!$B$11,"",IF(H$2&lt;&gt;"Ready",H$2,IF(ISNUMBER(L49),M48+K49,"INSUFFICIENT FUNDS")))</f>
        <v/>
      </c>
      <c r="N49" t="str">
        <f>IF(H49&gt;Scenario!$B$11,"",IF(H$2&lt;&gt;"Ready",H$2,IF(ISNUMBER(L49),"OK","INSUFFICIENT FUNDS")))</f>
        <v/>
      </c>
      <c r="O49">
        <v>45</v>
      </c>
      <c r="P49" s="6" t="str">
        <f>IF(O49&gt;Scenario!$B$11,"",IF(O$2&lt;&gt;"Ready",O$2,IF(U48="OK",S48,"INSUFFICIENT FUNDS")))</f>
        <v/>
      </c>
      <c r="Q49" s="6" t="str">
        <f>IF(O49&gt;Scenario!$B$11,"",IF(O$2&lt;&gt;"Ready",O$2,IF(ISNUMBER(P49),IF(AND(O49&gt;=Scenario!$B$10,MOD(O49-Scenario!$B$10,Scenario!$B$18)=0),Scenario!$B$8,0),"INSUFFICIENT FUNDS")))</f>
        <v/>
      </c>
      <c r="R49" s="6" t="str">
        <f>IF(O49&gt;Scenario!$B$11,"",IF(O$2&lt;&gt;"Ready",O$2,IF(ISNUMBER(P49),(P49+Q49)*(0+N('Option B'!$E$15)+IF(Scenario!$B$13="Gross",N('Option B'!$E$16),0))/12+((N('Option B'!$E$12)+N('Option B'!$E$13))/12+IF(AND(O49&gt;=Scenario!$B$10,MOD(O49-Scenario!$B$10,Scenario!$B$18)=0),N('Option B'!$E$17)*N('Option B'!$E$18)+N('Option B'!$E$20),0)+IF(O49=1,N('Option B'!$E$17)*N('Option B'!$E$19)+N('Option B'!$E$21),0)+IF(O49=Scenario!$B$11,N('Option B'!$E$22),0)),"INSUFFICIENT FUNDS")))</f>
        <v/>
      </c>
      <c r="S49" s="6" t="str">
        <f>IF(O49&gt;Scenario!$B$11,"",IF(O$2&lt;&gt;"Ready",O$2,IF(ISNUMBER(P49),IF((P49+Q49)*(1+Scenario!$B$12/12)-R49&lt;0,"INSUFFICIENT FUNDS",(P49+Q49)*(1+Scenario!$B$12/12)-R49),"INSUFFICIENT FUNDS")))</f>
        <v/>
      </c>
      <c r="T49" s="6" t="str">
        <f>IF(O49&gt;Scenario!$B$11,"",IF(O$2&lt;&gt;"Ready",O$2,IF(ISNUMBER(S49),T48+R49,"INSUFFICIENT FUNDS")))</f>
        <v/>
      </c>
      <c r="U49" t="str">
        <f>IF(O49&gt;Scenario!$B$11,"",IF(O$2&lt;&gt;"Ready",O$2,IF(ISNUMBER(S49),"OK","INSUFFICIENT FUNDS")))</f>
        <v/>
      </c>
      <c r="V49">
        <v>45</v>
      </c>
      <c r="W49" s="6" t="str">
        <f>IF(V49&gt;Scenario!$B$11,"",IF(V$2&lt;&gt;"Ready",V$2,IF(AB48="OK",Z48,"INSUFFICIENT FUNDS")))</f>
        <v/>
      </c>
      <c r="X49" s="6" t="str">
        <f>IF(V49&gt;Scenario!$B$11,"",IF(V$2&lt;&gt;"Ready",V$2,IF(ISNUMBER(W49),IF(AND(V49&gt;=Scenario!$B$10,MOD(V49-Scenario!$B$10,Scenario!$B$18)=0),Scenario!$B$8,0),"INSUFFICIENT FUNDS")))</f>
        <v/>
      </c>
      <c r="Y49" s="6" t="str">
        <f>IF(V49&gt;Scenario!$B$11,"",IF(V$2&lt;&gt;"Ready",V$2,IF(ISNUMBER(W49),(W49+X49)*(N('Option B'!$E$14)+N('Option B'!$E$15)+IF(Scenario!$B$13="Gross",N('Option B'!$E$16),0))/12+((N('Option B'!$E$12)+N('Option B'!$E$13))/12+IF(AND(V49&gt;=Scenario!$B$10,MOD(V49-Scenario!$B$10,Scenario!$B$18)=0),0*0+0,0)+IF(V49=1,0*0+0,0)+IF(V49=Scenario!$B$11,0,0)),"INSUFFICIENT FUNDS")))</f>
        <v/>
      </c>
      <c r="Z49" s="6" t="str">
        <f>IF(V49&gt;Scenario!$B$11,"",IF(V$2&lt;&gt;"Ready",V$2,IF(ISNUMBER(W49),IF((W49+X49)*(1+Scenario!$B$12/12)-Y49&lt;0,"INSUFFICIENT FUNDS",(W49+X49)*(1+Scenario!$B$12/12)-Y49),"INSUFFICIENT FUNDS")))</f>
        <v/>
      </c>
      <c r="AA49" s="6" t="str">
        <f>IF(V49&gt;Scenario!$B$11,"",IF(V$2&lt;&gt;"Ready",V$2,IF(ISNUMBER(Z49),AA48+Y49,"INSUFFICIENT FUNDS")))</f>
        <v/>
      </c>
      <c r="AB49" t="str">
        <f>IF(V49&gt;Scenario!$B$11,"",IF(V$2&lt;&gt;"Ready",V$2,IF(ISNUMBER(Z49),"OK","INSUFFICIENT FUNDS")))</f>
        <v/>
      </c>
      <c r="AC49">
        <v>45</v>
      </c>
      <c r="AD49" s="6" t="str">
        <f>IF(AC49&gt;Scenario!$B$11,"",IF(AC$2&lt;&gt;"Ready",AC$2,IF(AI48="OK",AG48,"INSUFFICIENT FUNDS")))</f>
        <v/>
      </c>
      <c r="AE49" s="6" t="str">
        <f>IF(AC49&gt;Scenario!$B$11,"",IF(AC$2&lt;&gt;"Ready",AC$2,IF(ISNUMBER(AD49),IF(AND(AC49&gt;=Scenario!$B$10,MOD(AC49-Scenario!$B$10,Scenario!$B$18)=0),Scenario!$B$8,0),"INSUFFICIENT FUNDS")))</f>
        <v/>
      </c>
      <c r="AF49" s="6" t="str">
        <f>IF(AC49&gt;Scenario!$B$11,"",IF(AC$2&lt;&gt;"Ready",AC$2,IF(ISNUMBER(AD49),(AD49+AE49)*(N('Option B'!$E$14)+N('Option B'!$E$15)+IF(Scenario!$B$13="Gross",0,0))/12+((N('Option B'!$E$12)+N('Option B'!$E$13))/12+IF(AND(AC49&gt;=Scenario!$B$10,MOD(AC49-Scenario!$B$10,Scenario!$B$18)=0),N('Option B'!$E$17)*N('Option B'!$E$18)+N('Option B'!$E$20),0)+IF(AC49=1,N('Option B'!$E$17)*N('Option B'!$E$19)+N('Option B'!$E$21),0)+IF(AC49=Scenario!$B$11,N('Option B'!$E$22),0)),"INSUFFICIENT FUNDS")))</f>
        <v/>
      </c>
      <c r="AG49" s="6" t="str">
        <f>IF(AC49&gt;Scenario!$B$11,"",IF(AC$2&lt;&gt;"Ready",AC$2,IF(ISNUMBER(AD49),IF((AD49+AE49)*(1+Scenario!$B$12/12)-AF49&lt;0,"INSUFFICIENT FUNDS",(AD49+AE49)*(1+Scenario!$B$12/12)-AF49),"INSUFFICIENT FUNDS")))</f>
        <v/>
      </c>
      <c r="AH49" s="6" t="str">
        <f>IF(AC49&gt;Scenario!$B$11,"",IF(AC$2&lt;&gt;"Ready",AC$2,IF(ISNUMBER(AG49),AH48+AF49,"INSUFFICIENT FUNDS")))</f>
        <v/>
      </c>
      <c r="AI49" t="str">
        <f>IF(AC49&gt;Scenario!$B$11,"",IF(AC$2&lt;&gt;"Ready",AC$2,IF(ISNUMBER(AG49),"OK","INSUFFICIENT FUNDS")))</f>
        <v/>
      </c>
      <c r="AJ49">
        <v>45</v>
      </c>
      <c r="AK49" s="6" t="str">
        <f>IF(AJ49&gt;Scenario!$B$11,"",IF(AJ$2&lt;&gt;"Ready",AJ$2,IF(AP48="OK",AN48,"INSUFFICIENT FUNDS")))</f>
        <v/>
      </c>
      <c r="AL49" s="6" t="str">
        <f>IF(AJ49&gt;Scenario!$B$11,"",IF(AJ$2&lt;&gt;"Ready",AJ$2,IF(ISNUMBER(AK49),IF(AND(AJ49&gt;=Scenario!$B$10,MOD(AJ49-Scenario!$B$10,Scenario!$B$18)=0),Scenario!$B$8,0),"INSUFFICIENT FUNDS")))</f>
        <v/>
      </c>
      <c r="AM49" s="6" t="str">
        <f>IF(AJ49&gt;Scenario!$B$11,"",IF(AJ$2&lt;&gt;"Ready",AJ$2,IF(ISNUMBER(AK49),(AK49+AL49)*(0+0+IF(Scenario!$B$13="Gross",0,0))/12+((0+0)/12+IF(AND(AJ49&gt;=Scenario!$B$10,MOD(AJ49-Scenario!$B$10,Scenario!$B$18)=0),0*0+0,0)+IF(AJ49=1,0*0+0,0)+IF(AJ49=Scenario!$B$11,0,0)),"INSUFFICIENT FUNDS")))</f>
        <v/>
      </c>
      <c r="AN49" s="6" t="str">
        <f>IF(AJ49&gt;Scenario!$B$11,"",IF(AJ$2&lt;&gt;"Ready",AJ$2,IF(ISNUMBER(AK49),IF((AK49+AL49)*(1+Scenario!$B$12/12)-AM49&lt;0,"INSUFFICIENT FUNDS",(AK49+AL49)*(1+Scenario!$B$12/12)-AM49),"INSUFFICIENT FUNDS")))</f>
        <v/>
      </c>
      <c r="AO49" s="6" t="str">
        <f>IF(AJ49&gt;Scenario!$B$11,"",IF(AJ$2&lt;&gt;"Ready",AJ$2,IF(ISNUMBER(AN49),AO48+AM49,"INSUFFICIENT FUNDS")))</f>
        <v/>
      </c>
      <c r="AP49" t="str">
        <f>IF(AJ49&gt;Scenario!$B$11,"",IF(AJ$2&lt;&gt;"Ready",AJ$2,IF(ISNUMBER(AN49),"OK","INSUFFICIENT FUNDS")))</f>
        <v/>
      </c>
    </row>
    <row r="50" spans="1:42" ht="32.1" customHeight="1" x14ac:dyDescent="0.2">
      <c r="A50">
        <v>46</v>
      </c>
      <c r="B50" s="6" t="str">
        <f>IF(A50&gt;Scenario!$B$11,"",IF(A$2&lt;&gt;"Ready",A$2,IF(G49="OK",E49,"INSUFFICIENT FUNDS")))</f>
        <v/>
      </c>
      <c r="C50" s="6" t="str">
        <f>IF(A50&gt;Scenario!$B$11,"",IF(A$2&lt;&gt;"Ready",A$2,IF(ISNUMBER(B50),IF(AND(A50&gt;=Scenario!$B$10,MOD(A50-Scenario!$B$10,Scenario!$B$18)=0),Scenario!$B$8,0),"INSUFFICIENT FUNDS")))</f>
        <v/>
      </c>
      <c r="D50" s="6" t="str">
        <f>IF(A50&gt;Scenario!$B$11,"",IF(A$2&lt;&gt;"Ready",A$2,IF(ISNUMBER(B50),(B50+C50)*(N('Option B'!$E$14)+N('Option B'!$E$15)+IF(Scenario!$B$13="Gross",N('Option B'!$E$16),0))/12+((N('Option B'!$E$12)+N('Option B'!$E$13))/12+IF(AND(A50&gt;=Scenario!$B$10,MOD(A50-Scenario!$B$10,Scenario!$B$18)=0),N('Option B'!$E$17)*N('Option B'!$E$18)+N('Option B'!$E$20),0)+IF(A50=1,N('Option B'!$E$17)*N('Option B'!$E$19)+N('Option B'!$E$21),0)+IF(A50=Scenario!$B$11,N('Option B'!$E$22),0)),"INSUFFICIENT FUNDS")))</f>
        <v/>
      </c>
      <c r="E50" s="6" t="str">
        <f>IF(A50&gt;Scenario!$B$11,"",IF(A$2&lt;&gt;"Ready",A$2,IF(ISNUMBER(B50),IF((B50+C50)*(1+Scenario!$B$12/12)-D50&lt;0,"INSUFFICIENT FUNDS",(B50+C50)*(1+Scenario!$B$12/12)-D50),"INSUFFICIENT FUNDS")))</f>
        <v/>
      </c>
      <c r="F50" s="6" t="str">
        <f>IF(A50&gt;Scenario!$B$11,"",IF(A$2&lt;&gt;"Ready",A$2,IF(ISNUMBER(E50),F49+D50,"INSUFFICIENT FUNDS")))</f>
        <v/>
      </c>
      <c r="G50" t="str">
        <f>IF(A50&gt;Scenario!$B$11,"",IF(A$2&lt;&gt;"Ready",A$2,IF(ISNUMBER(E50),"OK","INSUFFICIENT FUNDS")))</f>
        <v/>
      </c>
      <c r="H50">
        <v>46</v>
      </c>
      <c r="I50" s="6" t="str">
        <f>IF(H50&gt;Scenario!$B$11,"",IF(H$2&lt;&gt;"Ready",H$2,IF(N49="OK",L49,"INSUFFICIENT FUNDS")))</f>
        <v/>
      </c>
      <c r="J50" s="6" t="str">
        <f>IF(H50&gt;Scenario!$B$11,"",IF(H$2&lt;&gt;"Ready",H$2,IF(ISNUMBER(I50),IF(AND(H50&gt;=Scenario!$B$10,MOD(H50-Scenario!$B$10,Scenario!$B$18)=0),Scenario!$B$8,0),"INSUFFICIENT FUNDS")))</f>
        <v/>
      </c>
      <c r="K50" s="6" t="str">
        <f>IF(H50&gt;Scenario!$B$11,"",IF(H$2&lt;&gt;"Ready",H$2,IF(ISNUMBER(I50),(I50+J50)*(N('Option B'!$E$14)+N('Option B'!$E$15)+IF(Scenario!$B$13="Gross",N('Option B'!$E$16),0))/12+((0+0)/12+IF(AND(H50&gt;=Scenario!$B$10,MOD(H50-Scenario!$B$10,Scenario!$B$18)=0),N('Option B'!$E$17)*N('Option B'!$E$18)+N('Option B'!$E$20),0)+IF(H50=1,N('Option B'!$E$17)*N('Option B'!$E$19)+N('Option B'!$E$21),0)+IF(H50=Scenario!$B$11,N('Option B'!$E$22),0)),"INSUFFICIENT FUNDS")))</f>
        <v/>
      </c>
      <c r="L50" s="6" t="str">
        <f>IF(H50&gt;Scenario!$B$11,"",IF(H$2&lt;&gt;"Ready",H$2,IF(ISNUMBER(I50),IF((I50+J50)*(1+Scenario!$B$12/12)-K50&lt;0,"INSUFFICIENT FUNDS",(I50+J50)*(1+Scenario!$B$12/12)-K50),"INSUFFICIENT FUNDS")))</f>
        <v/>
      </c>
      <c r="M50" s="6" t="str">
        <f>IF(H50&gt;Scenario!$B$11,"",IF(H$2&lt;&gt;"Ready",H$2,IF(ISNUMBER(L50),M49+K50,"INSUFFICIENT FUNDS")))</f>
        <v/>
      </c>
      <c r="N50" t="str">
        <f>IF(H50&gt;Scenario!$B$11,"",IF(H$2&lt;&gt;"Ready",H$2,IF(ISNUMBER(L50),"OK","INSUFFICIENT FUNDS")))</f>
        <v/>
      </c>
      <c r="O50">
        <v>46</v>
      </c>
      <c r="P50" s="6" t="str">
        <f>IF(O50&gt;Scenario!$B$11,"",IF(O$2&lt;&gt;"Ready",O$2,IF(U49="OK",S49,"INSUFFICIENT FUNDS")))</f>
        <v/>
      </c>
      <c r="Q50" s="6" t="str">
        <f>IF(O50&gt;Scenario!$B$11,"",IF(O$2&lt;&gt;"Ready",O$2,IF(ISNUMBER(P50),IF(AND(O50&gt;=Scenario!$B$10,MOD(O50-Scenario!$B$10,Scenario!$B$18)=0),Scenario!$B$8,0),"INSUFFICIENT FUNDS")))</f>
        <v/>
      </c>
      <c r="R50" s="6" t="str">
        <f>IF(O50&gt;Scenario!$B$11,"",IF(O$2&lt;&gt;"Ready",O$2,IF(ISNUMBER(P50),(P50+Q50)*(0+N('Option B'!$E$15)+IF(Scenario!$B$13="Gross",N('Option B'!$E$16),0))/12+((N('Option B'!$E$12)+N('Option B'!$E$13))/12+IF(AND(O50&gt;=Scenario!$B$10,MOD(O50-Scenario!$B$10,Scenario!$B$18)=0),N('Option B'!$E$17)*N('Option B'!$E$18)+N('Option B'!$E$20),0)+IF(O50=1,N('Option B'!$E$17)*N('Option B'!$E$19)+N('Option B'!$E$21),0)+IF(O50=Scenario!$B$11,N('Option B'!$E$22),0)),"INSUFFICIENT FUNDS")))</f>
        <v/>
      </c>
      <c r="S50" s="6" t="str">
        <f>IF(O50&gt;Scenario!$B$11,"",IF(O$2&lt;&gt;"Ready",O$2,IF(ISNUMBER(P50),IF((P50+Q50)*(1+Scenario!$B$12/12)-R50&lt;0,"INSUFFICIENT FUNDS",(P50+Q50)*(1+Scenario!$B$12/12)-R50),"INSUFFICIENT FUNDS")))</f>
        <v/>
      </c>
      <c r="T50" s="6" t="str">
        <f>IF(O50&gt;Scenario!$B$11,"",IF(O$2&lt;&gt;"Ready",O$2,IF(ISNUMBER(S50),T49+R50,"INSUFFICIENT FUNDS")))</f>
        <v/>
      </c>
      <c r="U50" t="str">
        <f>IF(O50&gt;Scenario!$B$11,"",IF(O$2&lt;&gt;"Ready",O$2,IF(ISNUMBER(S50),"OK","INSUFFICIENT FUNDS")))</f>
        <v/>
      </c>
      <c r="V50">
        <v>46</v>
      </c>
      <c r="W50" s="6" t="str">
        <f>IF(V50&gt;Scenario!$B$11,"",IF(V$2&lt;&gt;"Ready",V$2,IF(AB49="OK",Z49,"INSUFFICIENT FUNDS")))</f>
        <v/>
      </c>
      <c r="X50" s="6" t="str">
        <f>IF(V50&gt;Scenario!$B$11,"",IF(V$2&lt;&gt;"Ready",V$2,IF(ISNUMBER(W50),IF(AND(V50&gt;=Scenario!$B$10,MOD(V50-Scenario!$B$10,Scenario!$B$18)=0),Scenario!$B$8,0),"INSUFFICIENT FUNDS")))</f>
        <v/>
      </c>
      <c r="Y50" s="6" t="str">
        <f>IF(V50&gt;Scenario!$B$11,"",IF(V$2&lt;&gt;"Ready",V$2,IF(ISNUMBER(W50),(W50+X50)*(N('Option B'!$E$14)+N('Option B'!$E$15)+IF(Scenario!$B$13="Gross",N('Option B'!$E$16),0))/12+((N('Option B'!$E$12)+N('Option B'!$E$13))/12+IF(AND(V50&gt;=Scenario!$B$10,MOD(V50-Scenario!$B$10,Scenario!$B$18)=0),0*0+0,0)+IF(V50=1,0*0+0,0)+IF(V50=Scenario!$B$11,0,0)),"INSUFFICIENT FUNDS")))</f>
        <v/>
      </c>
      <c r="Z50" s="6" t="str">
        <f>IF(V50&gt;Scenario!$B$11,"",IF(V$2&lt;&gt;"Ready",V$2,IF(ISNUMBER(W50),IF((W50+X50)*(1+Scenario!$B$12/12)-Y50&lt;0,"INSUFFICIENT FUNDS",(W50+X50)*(1+Scenario!$B$12/12)-Y50),"INSUFFICIENT FUNDS")))</f>
        <v/>
      </c>
      <c r="AA50" s="6" t="str">
        <f>IF(V50&gt;Scenario!$B$11,"",IF(V$2&lt;&gt;"Ready",V$2,IF(ISNUMBER(Z50),AA49+Y50,"INSUFFICIENT FUNDS")))</f>
        <v/>
      </c>
      <c r="AB50" t="str">
        <f>IF(V50&gt;Scenario!$B$11,"",IF(V$2&lt;&gt;"Ready",V$2,IF(ISNUMBER(Z50),"OK","INSUFFICIENT FUNDS")))</f>
        <v/>
      </c>
      <c r="AC50">
        <v>46</v>
      </c>
      <c r="AD50" s="6" t="str">
        <f>IF(AC50&gt;Scenario!$B$11,"",IF(AC$2&lt;&gt;"Ready",AC$2,IF(AI49="OK",AG49,"INSUFFICIENT FUNDS")))</f>
        <v/>
      </c>
      <c r="AE50" s="6" t="str">
        <f>IF(AC50&gt;Scenario!$B$11,"",IF(AC$2&lt;&gt;"Ready",AC$2,IF(ISNUMBER(AD50),IF(AND(AC50&gt;=Scenario!$B$10,MOD(AC50-Scenario!$B$10,Scenario!$B$18)=0),Scenario!$B$8,0),"INSUFFICIENT FUNDS")))</f>
        <v/>
      </c>
      <c r="AF50" s="6" t="str">
        <f>IF(AC50&gt;Scenario!$B$11,"",IF(AC$2&lt;&gt;"Ready",AC$2,IF(ISNUMBER(AD50),(AD50+AE50)*(N('Option B'!$E$14)+N('Option B'!$E$15)+IF(Scenario!$B$13="Gross",0,0))/12+((N('Option B'!$E$12)+N('Option B'!$E$13))/12+IF(AND(AC50&gt;=Scenario!$B$10,MOD(AC50-Scenario!$B$10,Scenario!$B$18)=0),N('Option B'!$E$17)*N('Option B'!$E$18)+N('Option B'!$E$20),0)+IF(AC50=1,N('Option B'!$E$17)*N('Option B'!$E$19)+N('Option B'!$E$21),0)+IF(AC50=Scenario!$B$11,N('Option B'!$E$22),0)),"INSUFFICIENT FUNDS")))</f>
        <v/>
      </c>
      <c r="AG50" s="6" t="str">
        <f>IF(AC50&gt;Scenario!$B$11,"",IF(AC$2&lt;&gt;"Ready",AC$2,IF(ISNUMBER(AD50),IF((AD50+AE50)*(1+Scenario!$B$12/12)-AF50&lt;0,"INSUFFICIENT FUNDS",(AD50+AE50)*(1+Scenario!$B$12/12)-AF50),"INSUFFICIENT FUNDS")))</f>
        <v/>
      </c>
      <c r="AH50" s="6" t="str">
        <f>IF(AC50&gt;Scenario!$B$11,"",IF(AC$2&lt;&gt;"Ready",AC$2,IF(ISNUMBER(AG50),AH49+AF50,"INSUFFICIENT FUNDS")))</f>
        <v/>
      </c>
      <c r="AI50" t="str">
        <f>IF(AC50&gt;Scenario!$B$11,"",IF(AC$2&lt;&gt;"Ready",AC$2,IF(ISNUMBER(AG50),"OK","INSUFFICIENT FUNDS")))</f>
        <v/>
      </c>
      <c r="AJ50">
        <v>46</v>
      </c>
      <c r="AK50" s="6" t="str">
        <f>IF(AJ50&gt;Scenario!$B$11,"",IF(AJ$2&lt;&gt;"Ready",AJ$2,IF(AP49="OK",AN49,"INSUFFICIENT FUNDS")))</f>
        <v/>
      </c>
      <c r="AL50" s="6" t="str">
        <f>IF(AJ50&gt;Scenario!$B$11,"",IF(AJ$2&lt;&gt;"Ready",AJ$2,IF(ISNUMBER(AK50),IF(AND(AJ50&gt;=Scenario!$B$10,MOD(AJ50-Scenario!$B$10,Scenario!$B$18)=0),Scenario!$B$8,0),"INSUFFICIENT FUNDS")))</f>
        <v/>
      </c>
      <c r="AM50" s="6" t="str">
        <f>IF(AJ50&gt;Scenario!$B$11,"",IF(AJ$2&lt;&gt;"Ready",AJ$2,IF(ISNUMBER(AK50),(AK50+AL50)*(0+0+IF(Scenario!$B$13="Gross",0,0))/12+((0+0)/12+IF(AND(AJ50&gt;=Scenario!$B$10,MOD(AJ50-Scenario!$B$10,Scenario!$B$18)=0),0*0+0,0)+IF(AJ50=1,0*0+0,0)+IF(AJ50=Scenario!$B$11,0,0)),"INSUFFICIENT FUNDS")))</f>
        <v/>
      </c>
      <c r="AN50" s="6" t="str">
        <f>IF(AJ50&gt;Scenario!$B$11,"",IF(AJ$2&lt;&gt;"Ready",AJ$2,IF(ISNUMBER(AK50),IF((AK50+AL50)*(1+Scenario!$B$12/12)-AM50&lt;0,"INSUFFICIENT FUNDS",(AK50+AL50)*(1+Scenario!$B$12/12)-AM50),"INSUFFICIENT FUNDS")))</f>
        <v/>
      </c>
      <c r="AO50" s="6" t="str">
        <f>IF(AJ50&gt;Scenario!$B$11,"",IF(AJ$2&lt;&gt;"Ready",AJ$2,IF(ISNUMBER(AN50),AO49+AM50,"INSUFFICIENT FUNDS")))</f>
        <v/>
      </c>
      <c r="AP50" t="str">
        <f>IF(AJ50&gt;Scenario!$B$11,"",IF(AJ$2&lt;&gt;"Ready",AJ$2,IF(ISNUMBER(AN50),"OK","INSUFFICIENT FUNDS")))</f>
        <v/>
      </c>
    </row>
    <row r="51" spans="1:42" ht="32.1" customHeight="1" x14ac:dyDescent="0.2">
      <c r="A51">
        <v>47</v>
      </c>
      <c r="B51" s="6" t="str">
        <f>IF(A51&gt;Scenario!$B$11,"",IF(A$2&lt;&gt;"Ready",A$2,IF(G50="OK",E50,"INSUFFICIENT FUNDS")))</f>
        <v/>
      </c>
      <c r="C51" s="6" t="str">
        <f>IF(A51&gt;Scenario!$B$11,"",IF(A$2&lt;&gt;"Ready",A$2,IF(ISNUMBER(B51),IF(AND(A51&gt;=Scenario!$B$10,MOD(A51-Scenario!$B$10,Scenario!$B$18)=0),Scenario!$B$8,0),"INSUFFICIENT FUNDS")))</f>
        <v/>
      </c>
      <c r="D51" s="6" t="str">
        <f>IF(A51&gt;Scenario!$B$11,"",IF(A$2&lt;&gt;"Ready",A$2,IF(ISNUMBER(B51),(B51+C51)*(N('Option B'!$E$14)+N('Option B'!$E$15)+IF(Scenario!$B$13="Gross",N('Option B'!$E$16),0))/12+((N('Option B'!$E$12)+N('Option B'!$E$13))/12+IF(AND(A51&gt;=Scenario!$B$10,MOD(A51-Scenario!$B$10,Scenario!$B$18)=0),N('Option B'!$E$17)*N('Option B'!$E$18)+N('Option B'!$E$20),0)+IF(A51=1,N('Option B'!$E$17)*N('Option B'!$E$19)+N('Option B'!$E$21),0)+IF(A51=Scenario!$B$11,N('Option B'!$E$22),0)),"INSUFFICIENT FUNDS")))</f>
        <v/>
      </c>
      <c r="E51" s="6" t="str">
        <f>IF(A51&gt;Scenario!$B$11,"",IF(A$2&lt;&gt;"Ready",A$2,IF(ISNUMBER(B51),IF((B51+C51)*(1+Scenario!$B$12/12)-D51&lt;0,"INSUFFICIENT FUNDS",(B51+C51)*(1+Scenario!$B$12/12)-D51),"INSUFFICIENT FUNDS")))</f>
        <v/>
      </c>
      <c r="F51" s="6" t="str">
        <f>IF(A51&gt;Scenario!$B$11,"",IF(A$2&lt;&gt;"Ready",A$2,IF(ISNUMBER(E51),F50+D51,"INSUFFICIENT FUNDS")))</f>
        <v/>
      </c>
      <c r="G51" t="str">
        <f>IF(A51&gt;Scenario!$B$11,"",IF(A$2&lt;&gt;"Ready",A$2,IF(ISNUMBER(E51),"OK","INSUFFICIENT FUNDS")))</f>
        <v/>
      </c>
      <c r="H51">
        <v>47</v>
      </c>
      <c r="I51" s="6" t="str">
        <f>IF(H51&gt;Scenario!$B$11,"",IF(H$2&lt;&gt;"Ready",H$2,IF(N50="OK",L50,"INSUFFICIENT FUNDS")))</f>
        <v/>
      </c>
      <c r="J51" s="6" t="str">
        <f>IF(H51&gt;Scenario!$B$11,"",IF(H$2&lt;&gt;"Ready",H$2,IF(ISNUMBER(I51),IF(AND(H51&gt;=Scenario!$B$10,MOD(H51-Scenario!$B$10,Scenario!$B$18)=0),Scenario!$B$8,0),"INSUFFICIENT FUNDS")))</f>
        <v/>
      </c>
      <c r="K51" s="6" t="str">
        <f>IF(H51&gt;Scenario!$B$11,"",IF(H$2&lt;&gt;"Ready",H$2,IF(ISNUMBER(I51),(I51+J51)*(N('Option B'!$E$14)+N('Option B'!$E$15)+IF(Scenario!$B$13="Gross",N('Option B'!$E$16),0))/12+((0+0)/12+IF(AND(H51&gt;=Scenario!$B$10,MOD(H51-Scenario!$B$10,Scenario!$B$18)=0),N('Option B'!$E$17)*N('Option B'!$E$18)+N('Option B'!$E$20),0)+IF(H51=1,N('Option B'!$E$17)*N('Option B'!$E$19)+N('Option B'!$E$21),0)+IF(H51=Scenario!$B$11,N('Option B'!$E$22),0)),"INSUFFICIENT FUNDS")))</f>
        <v/>
      </c>
      <c r="L51" s="6" t="str">
        <f>IF(H51&gt;Scenario!$B$11,"",IF(H$2&lt;&gt;"Ready",H$2,IF(ISNUMBER(I51),IF((I51+J51)*(1+Scenario!$B$12/12)-K51&lt;0,"INSUFFICIENT FUNDS",(I51+J51)*(1+Scenario!$B$12/12)-K51),"INSUFFICIENT FUNDS")))</f>
        <v/>
      </c>
      <c r="M51" s="6" t="str">
        <f>IF(H51&gt;Scenario!$B$11,"",IF(H$2&lt;&gt;"Ready",H$2,IF(ISNUMBER(L51),M50+K51,"INSUFFICIENT FUNDS")))</f>
        <v/>
      </c>
      <c r="N51" t="str">
        <f>IF(H51&gt;Scenario!$B$11,"",IF(H$2&lt;&gt;"Ready",H$2,IF(ISNUMBER(L51),"OK","INSUFFICIENT FUNDS")))</f>
        <v/>
      </c>
      <c r="O51">
        <v>47</v>
      </c>
      <c r="P51" s="6" t="str">
        <f>IF(O51&gt;Scenario!$B$11,"",IF(O$2&lt;&gt;"Ready",O$2,IF(U50="OK",S50,"INSUFFICIENT FUNDS")))</f>
        <v/>
      </c>
      <c r="Q51" s="6" t="str">
        <f>IF(O51&gt;Scenario!$B$11,"",IF(O$2&lt;&gt;"Ready",O$2,IF(ISNUMBER(P51),IF(AND(O51&gt;=Scenario!$B$10,MOD(O51-Scenario!$B$10,Scenario!$B$18)=0),Scenario!$B$8,0),"INSUFFICIENT FUNDS")))</f>
        <v/>
      </c>
      <c r="R51" s="6" t="str">
        <f>IF(O51&gt;Scenario!$B$11,"",IF(O$2&lt;&gt;"Ready",O$2,IF(ISNUMBER(P51),(P51+Q51)*(0+N('Option B'!$E$15)+IF(Scenario!$B$13="Gross",N('Option B'!$E$16),0))/12+((N('Option B'!$E$12)+N('Option B'!$E$13))/12+IF(AND(O51&gt;=Scenario!$B$10,MOD(O51-Scenario!$B$10,Scenario!$B$18)=0),N('Option B'!$E$17)*N('Option B'!$E$18)+N('Option B'!$E$20),0)+IF(O51=1,N('Option B'!$E$17)*N('Option B'!$E$19)+N('Option B'!$E$21),0)+IF(O51=Scenario!$B$11,N('Option B'!$E$22),0)),"INSUFFICIENT FUNDS")))</f>
        <v/>
      </c>
      <c r="S51" s="6" t="str">
        <f>IF(O51&gt;Scenario!$B$11,"",IF(O$2&lt;&gt;"Ready",O$2,IF(ISNUMBER(P51),IF((P51+Q51)*(1+Scenario!$B$12/12)-R51&lt;0,"INSUFFICIENT FUNDS",(P51+Q51)*(1+Scenario!$B$12/12)-R51),"INSUFFICIENT FUNDS")))</f>
        <v/>
      </c>
      <c r="T51" s="6" t="str">
        <f>IF(O51&gt;Scenario!$B$11,"",IF(O$2&lt;&gt;"Ready",O$2,IF(ISNUMBER(S51),T50+R51,"INSUFFICIENT FUNDS")))</f>
        <v/>
      </c>
      <c r="U51" t="str">
        <f>IF(O51&gt;Scenario!$B$11,"",IF(O$2&lt;&gt;"Ready",O$2,IF(ISNUMBER(S51),"OK","INSUFFICIENT FUNDS")))</f>
        <v/>
      </c>
      <c r="V51">
        <v>47</v>
      </c>
      <c r="W51" s="6" t="str">
        <f>IF(V51&gt;Scenario!$B$11,"",IF(V$2&lt;&gt;"Ready",V$2,IF(AB50="OK",Z50,"INSUFFICIENT FUNDS")))</f>
        <v/>
      </c>
      <c r="X51" s="6" t="str">
        <f>IF(V51&gt;Scenario!$B$11,"",IF(V$2&lt;&gt;"Ready",V$2,IF(ISNUMBER(W51),IF(AND(V51&gt;=Scenario!$B$10,MOD(V51-Scenario!$B$10,Scenario!$B$18)=0),Scenario!$B$8,0),"INSUFFICIENT FUNDS")))</f>
        <v/>
      </c>
      <c r="Y51" s="6" t="str">
        <f>IF(V51&gt;Scenario!$B$11,"",IF(V$2&lt;&gt;"Ready",V$2,IF(ISNUMBER(W51),(W51+X51)*(N('Option B'!$E$14)+N('Option B'!$E$15)+IF(Scenario!$B$13="Gross",N('Option B'!$E$16),0))/12+((N('Option B'!$E$12)+N('Option B'!$E$13))/12+IF(AND(V51&gt;=Scenario!$B$10,MOD(V51-Scenario!$B$10,Scenario!$B$18)=0),0*0+0,0)+IF(V51=1,0*0+0,0)+IF(V51=Scenario!$B$11,0,0)),"INSUFFICIENT FUNDS")))</f>
        <v/>
      </c>
      <c r="Z51" s="6" t="str">
        <f>IF(V51&gt;Scenario!$B$11,"",IF(V$2&lt;&gt;"Ready",V$2,IF(ISNUMBER(W51),IF((W51+X51)*(1+Scenario!$B$12/12)-Y51&lt;0,"INSUFFICIENT FUNDS",(W51+X51)*(1+Scenario!$B$12/12)-Y51),"INSUFFICIENT FUNDS")))</f>
        <v/>
      </c>
      <c r="AA51" s="6" t="str">
        <f>IF(V51&gt;Scenario!$B$11,"",IF(V$2&lt;&gt;"Ready",V$2,IF(ISNUMBER(Z51),AA50+Y51,"INSUFFICIENT FUNDS")))</f>
        <v/>
      </c>
      <c r="AB51" t="str">
        <f>IF(V51&gt;Scenario!$B$11,"",IF(V$2&lt;&gt;"Ready",V$2,IF(ISNUMBER(Z51),"OK","INSUFFICIENT FUNDS")))</f>
        <v/>
      </c>
      <c r="AC51">
        <v>47</v>
      </c>
      <c r="AD51" s="6" t="str">
        <f>IF(AC51&gt;Scenario!$B$11,"",IF(AC$2&lt;&gt;"Ready",AC$2,IF(AI50="OK",AG50,"INSUFFICIENT FUNDS")))</f>
        <v/>
      </c>
      <c r="AE51" s="6" t="str">
        <f>IF(AC51&gt;Scenario!$B$11,"",IF(AC$2&lt;&gt;"Ready",AC$2,IF(ISNUMBER(AD51),IF(AND(AC51&gt;=Scenario!$B$10,MOD(AC51-Scenario!$B$10,Scenario!$B$18)=0),Scenario!$B$8,0),"INSUFFICIENT FUNDS")))</f>
        <v/>
      </c>
      <c r="AF51" s="6" t="str">
        <f>IF(AC51&gt;Scenario!$B$11,"",IF(AC$2&lt;&gt;"Ready",AC$2,IF(ISNUMBER(AD51),(AD51+AE51)*(N('Option B'!$E$14)+N('Option B'!$E$15)+IF(Scenario!$B$13="Gross",0,0))/12+((N('Option B'!$E$12)+N('Option B'!$E$13))/12+IF(AND(AC51&gt;=Scenario!$B$10,MOD(AC51-Scenario!$B$10,Scenario!$B$18)=0),N('Option B'!$E$17)*N('Option B'!$E$18)+N('Option B'!$E$20),0)+IF(AC51=1,N('Option B'!$E$17)*N('Option B'!$E$19)+N('Option B'!$E$21),0)+IF(AC51=Scenario!$B$11,N('Option B'!$E$22),0)),"INSUFFICIENT FUNDS")))</f>
        <v/>
      </c>
      <c r="AG51" s="6" t="str">
        <f>IF(AC51&gt;Scenario!$B$11,"",IF(AC$2&lt;&gt;"Ready",AC$2,IF(ISNUMBER(AD51),IF((AD51+AE51)*(1+Scenario!$B$12/12)-AF51&lt;0,"INSUFFICIENT FUNDS",(AD51+AE51)*(1+Scenario!$B$12/12)-AF51),"INSUFFICIENT FUNDS")))</f>
        <v/>
      </c>
      <c r="AH51" s="6" t="str">
        <f>IF(AC51&gt;Scenario!$B$11,"",IF(AC$2&lt;&gt;"Ready",AC$2,IF(ISNUMBER(AG51),AH50+AF51,"INSUFFICIENT FUNDS")))</f>
        <v/>
      </c>
      <c r="AI51" t="str">
        <f>IF(AC51&gt;Scenario!$B$11,"",IF(AC$2&lt;&gt;"Ready",AC$2,IF(ISNUMBER(AG51),"OK","INSUFFICIENT FUNDS")))</f>
        <v/>
      </c>
      <c r="AJ51">
        <v>47</v>
      </c>
      <c r="AK51" s="6" t="str">
        <f>IF(AJ51&gt;Scenario!$B$11,"",IF(AJ$2&lt;&gt;"Ready",AJ$2,IF(AP50="OK",AN50,"INSUFFICIENT FUNDS")))</f>
        <v/>
      </c>
      <c r="AL51" s="6" t="str">
        <f>IF(AJ51&gt;Scenario!$B$11,"",IF(AJ$2&lt;&gt;"Ready",AJ$2,IF(ISNUMBER(AK51),IF(AND(AJ51&gt;=Scenario!$B$10,MOD(AJ51-Scenario!$B$10,Scenario!$B$18)=0),Scenario!$B$8,0),"INSUFFICIENT FUNDS")))</f>
        <v/>
      </c>
      <c r="AM51" s="6" t="str">
        <f>IF(AJ51&gt;Scenario!$B$11,"",IF(AJ$2&lt;&gt;"Ready",AJ$2,IF(ISNUMBER(AK51),(AK51+AL51)*(0+0+IF(Scenario!$B$13="Gross",0,0))/12+((0+0)/12+IF(AND(AJ51&gt;=Scenario!$B$10,MOD(AJ51-Scenario!$B$10,Scenario!$B$18)=0),0*0+0,0)+IF(AJ51=1,0*0+0,0)+IF(AJ51=Scenario!$B$11,0,0)),"INSUFFICIENT FUNDS")))</f>
        <v/>
      </c>
      <c r="AN51" s="6" t="str">
        <f>IF(AJ51&gt;Scenario!$B$11,"",IF(AJ$2&lt;&gt;"Ready",AJ$2,IF(ISNUMBER(AK51),IF((AK51+AL51)*(1+Scenario!$B$12/12)-AM51&lt;0,"INSUFFICIENT FUNDS",(AK51+AL51)*(1+Scenario!$B$12/12)-AM51),"INSUFFICIENT FUNDS")))</f>
        <v/>
      </c>
      <c r="AO51" s="6" t="str">
        <f>IF(AJ51&gt;Scenario!$B$11,"",IF(AJ$2&lt;&gt;"Ready",AJ$2,IF(ISNUMBER(AN51),AO50+AM51,"INSUFFICIENT FUNDS")))</f>
        <v/>
      </c>
      <c r="AP51" t="str">
        <f>IF(AJ51&gt;Scenario!$B$11,"",IF(AJ$2&lt;&gt;"Ready",AJ$2,IF(ISNUMBER(AN51),"OK","INSUFFICIENT FUNDS")))</f>
        <v/>
      </c>
    </row>
    <row r="52" spans="1:42" ht="32.1" customHeight="1" x14ac:dyDescent="0.2">
      <c r="A52">
        <v>48</v>
      </c>
      <c r="B52" s="6" t="str">
        <f>IF(A52&gt;Scenario!$B$11,"",IF(A$2&lt;&gt;"Ready",A$2,IF(G51="OK",E51,"INSUFFICIENT FUNDS")))</f>
        <v/>
      </c>
      <c r="C52" s="6" t="str">
        <f>IF(A52&gt;Scenario!$B$11,"",IF(A$2&lt;&gt;"Ready",A$2,IF(ISNUMBER(B52),IF(AND(A52&gt;=Scenario!$B$10,MOD(A52-Scenario!$B$10,Scenario!$B$18)=0),Scenario!$B$8,0),"INSUFFICIENT FUNDS")))</f>
        <v/>
      </c>
      <c r="D52" s="6" t="str">
        <f>IF(A52&gt;Scenario!$B$11,"",IF(A$2&lt;&gt;"Ready",A$2,IF(ISNUMBER(B52),(B52+C52)*(N('Option B'!$E$14)+N('Option B'!$E$15)+IF(Scenario!$B$13="Gross",N('Option B'!$E$16),0))/12+((N('Option B'!$E$12)+N('Option B'!$E$13))/12+IF(AND(A52&gt;=Scenario!$B$10,MOD(A52-Scenario!$B$10,Scenario!$B$18)=0),N('Option B'!$E$17)*N('Option B'!$E$18)+N('Option B'!$E$20),0)+IF(A52=1,N('Option B'!$E$17)*N('Option B'!$E$19)+N('Option B'!$E$21),0)+IF(A52=Scenario!$B$11,N('Option B'!$E$22),0)),"INSUFFICIENT FUNDS")))</f>
        <v/>
      </c>
      <c r="E52" s="6" t="str">
        <f>IF(A52&gt;Scenario!$B$11,"",IF(A$2&lt;&gt;"Ready",A$2,IF(ISNUMBER(B52),IF((B52+C52)*(1+Scenario!$B$12/12)-D52&lt;0,"INSUFFICIENT FUNDS",(B52+C52)*(1+Scenario!$B$12/12)-D52),"INSUFFICIENT FUNDS")))</f>
        <v/>
      </c>
      <c r="F52" s="6" t="str">
        <f>IF(A52&gt;Scenario!$B$11,"",IF(A$2&lt;&gt;"Ready",A$2,IF(ISNUMBER(E52),F51+D52,"INSUFFICIENT FUNDS")))</f>
        <v/>
      </c>
      <c r="G52" t="str">
        <f>IF(A52&gt;Scenario!$B$11,"",IF(A$2&lt;&gt;"Ready",A$2,IF(ISNUMBER(E52),"OK","INSUFFICIENT FUNDS")))</f>
        <v/>
      </c>
      <c r="H52">
        <v>48</v>
      </c>
      <c r="I52" s="6" t="str">
        <f>IF(H52&gt;Scenario!$B$11,"",IF(H$2&lt;&gt;"Ready",H$2,IF(N51="OK",L51,"INSUFFICIENT FUNDS")))</f>
        <v/>
      </c>
      <c r="J52" s="6" t="str">
        <f>IF(H52&gt;Scenario!$B$11,"",IF(H$2&lt;&gt;"Ready",H$2,IF(ISNUMBER(I52),IF(AND(H52&gt;=Scenario!$B$10,MOD(H52-Scenario!$B$10,Scenario!$B$18)=0),Scenario!$B$8,0),"INSUFFICIENT FUNDS")))</f>
        <v/>
      </c>
      <c r="K52" s="6" t="str">
        <f>IF(H52&gt;Scenario!$B$11,"",IF(H$2&lt;&gt;"Ready",H$2,IF(ISNUMBER(I52),(I52+J52)*(N('Option B'!$E$14)+N('Option B'!$E$15)+IF(Scenario!$B$13="Gross",N('Option B'!$E$16),0))/12+((0+0)/12+IF(AND(H52&gt;=Scenario!$B$10,MOD(H52-Scenario!$B$10,Scenario!$B$18)=0),N('Option B'!$E$17)*N('Option B'!$E$18)+N('Option B'!$E$20),0)+IF(H52=1,N('Option B'!$E$17)*N('Option B'!$E$19)+N('Option B'!$E$21),0)+IF(H52=Scenario!$B$11,N('Option B'!$E$22),0)),"INSUFFICIENT FUNDS")))</f>
        <v/>
      </c>
      <c r="L52" s="6" t="str">
        <f>IF(H52&gt;Scenario!$B$11,"",IF(H$2&lt;&gt;"Ready",H$2,IF(ISNUMBER(I52),IF((I52+J52)*(1+Scenario!$B$12/12)-K52&lt;0,"INSUFFICIENT FUNDS",(I52+J52)*(1+Scenario!$B$12/12)-K52),"INSUFFICIENT FUNDS")))</f>
        <v/>
      </c>
      <c r="M52" s="6" t="str">
        <f>IF(H52&gt;Scenario!$B$11,"",IF(H$2&lt;&gt;"Ready",H$2,IF(ISNUMBER(L52),M51+K52,"INSUFFICIENT FUNDS")))</f>
        <v/>
      </c>
      <c r="N52" t="str">
        <f>IF(H52&gt;Scenario!$B$11,"",IF(H$2&lt;&gt;"Ready",H$2,IF(ISNUMBER(L52),"OK","INSUFFICIENT FUNDS")))</f>
        <v/>
      </c>
      <c r="O52">
        <v>48</v>
      </c>
      <c r="P52" s="6" t="str">
        <f>IF(O52&gt;Scenario!$B$11,"",IF(O$2&lt;&gt;"Ready",O$2,IF(U51="OK",S51,"INSUFFICIENT FUNDS")))</f>
        <v/>
      </c>
      <c r="Q52" s="6" t="str">
        <f>IF(O52&gt;Scenario!$B$11,"",IF(O$2&lt;&gt;"Ready",O$2,IF(ISNUMBER(P52),IF(AND(O52&gt;=Scenario!$B$10,MOD(O52-Scenario!$B$10,Scenario!$B$18)=0),Scenario!$B$8,0),"INSUFFICIENT FUNDS")))</f>
        <v/>
      </c>
      <c r="R52" s="6" t="str">
        <f>IF(O52&gt;Scenario!$B$11,"",IF(O$2&lt;&gt;"Ready",O$2,IF(ISNUMBER(P52),(P52+Q52)*(0+N('Option B'!$E$15)+IF(Scenario!$B$13="Gross",N('Option B'!$E$16),0))/12+((N('Option B'!$E$12)+N('Option B'!$E$13))/12+IF(AND(O52&gt;=Scenario!$B$10,MOD(O52-Scenario!$B$10,Scenario!$B$18)=0),N('Option B'!$E$17)*N('Option B'!$E$18)+N('Option B'!$E$20),0)+IF(O52=1,N('Option B'!$E$17)*N('Option B'!$E$19)+N('Option B'!$E$21),0)+IF(O52=Scenario!$B$11,N('Option B'!$E$22),0)),"INSUFFICIENT FUNDS")))</f>
        <v/>
      </c>
      <c r="S52" s="6" t="str">
        <f>IF(O52&gt;Scenario!$B$11,"",IF(O$2&lt;&gt;"Ready",O$2,IF(ISNUMBER(P52),IF((P52+Q52)*(1+Scenario!$B$12/12)-R52&lt;0,"INSUFFICIENT FUNDS",(P52+Q52)*(1+Scenario!$B$12/12)-R52),"INSUFFICIENT FUNDS")))</f>
        <v/>
      </c>
      <c r="T52" s="6" t="str">
        <f>IF(O52&gt;Scenario!$B$11,"",IF(O$2&lt;&gt;"Ready",O$2,IF(ISNUMBER(S52),T51+R52,"INSUFFICIENT FUNDS")))</f>
        <v/>
      </c>
      <c r="U52" t="str">
        <f>IF(O52&gt;Scenario!$B$11,"",IF(O$2&lt;&gt;"Ready",O$2,IF(ISNUMBER(S52),"OK","INSUFFICIENT FUNDS")))</f>
        <v/>
      </c>
      <c r="V52">
        <v>48</v>
      </c>
      <c r="W52" s="6" t="str">
        <f>IF(V52&gt;Scenario!$B$11,"",IF(V$2&lt;&gt;"Ready",V$2,IF(AB51="OK",Z51,"INSUFFICIENT FUNDS")))</f>
        <v/>
      </c>
      <c r="X52" s="6" t="str">
        <f>IF(V52&gt;Scenario!$B$11,"",IF(V$2&lt;&gt;"Ready",V$2,IF(ISNUMBER(W52),IF(AND(V52&gt;=Scenario!$B$10,MOD(V52-Scenario!$B$10,Scenario!$B$18)=0),Scenario!$B$8,0),"INSUFFICIENT FUNDS")))</f>
        <v/>
      </c>
      <c r="Y52" s="6" t="str">
        <f>IF(V52&gt;Scenario!$B$11,"",IF(V$2&lt;&gt;"Ready",V$2,IF(ISNUMBER(W52),(W52+X52)*(N('Option B'!$E$14)+N('Option B'!$E$15)+IF(Scenario!$B$13="Gross",N('Option B'!$E$16),0))/12+((N('Option B'!$E$12)+N('Option B'!$E$13))/12+IF(AND(V52&gt;=Scenario!$B$10,MOD(V52-Scenario!$B$10,Scenario!$B$18)=0),0*0+0,0)+IF(V52=1,0*0+0,0)+IF(V52=Scenario!$B$11,0,0)),"INSUFFICIENT FUNDS")))</f>
        <v/>
      </c>
      <c r="Z52" s="6" t="str">
        <f>IF(V52&gt;Scenario!$B$11,"",IF(V$2&lt;&gt;"Ready",V$2,IF(ISNUMBER(W52),IF((W52+X52)*(1+Scenario!$B$12/12)-Y52&lt;0,"INSUFFICIENT FUNDS",(W52+X52)*(1+Scenario!$B$12/12)-Y52),"INSUFFICIENT FUNDS")))</f>
        <v/>
      </c>
      <c r="AA52" s="6" t="str">
        <f>IF(V52&gt;Scenario!$B$11,"",IF(V$2&lt;&gt;"Ready",V$2,IF(ISNUMBER(Z52),AA51+Y52,"INSUFFICIENT FUNDS")))</f>
        <v/>
      </c>
      <c r="AB52" t="str">
        <f>IF(V52&gt;Scenario!$B$11,"",IF(V$2&lt;&gt;"Ready",V$2,IF(ISNUMBER(Z52),"OK","INSUFFICIENT FUNDS")))</f>
        <v/>
      </c>
      <c r="AC52">
        <v>48</v>
      </c>
      <c r="AD52" s="6" t="str">
        <f>IF(AC52&gt;Scenario!$B$11,"",IF(AC$2&lt;&gt;"Ready",AC$2,IF(AI51="OK",AG51,"INSUFFICIENT FUNDS")))</f>
        <v/>
      </c>
      <c r="AE52" s="6" t="str">
        <f>IF(AC52&gt;Scenario!$B$11,"",IF(AC$2&lt;&gt;"Ready",AC$2,IF(ISNUMBER(AD52),IF(AND(AC52&gt;=Scenario!$B$10,MOD(AC52-Scenario!$B$10,Scenario!$B$18)=0),Scenario!$B$8,0),"INSUFFICIENT FUNDS")))</f>
        <v/>
      </c>
      <c r="AF52" s="6" t="str">
        <f>IF(AC52&gt;Scenario!$B$11,"",IF(AC$2&lt;&gt;"Ready",AC$2,IF(ISNUMBER(AD52),(AD52+AE52)*(N('Option B'!$E$14)+N('Option B'!$E$15)+IF(Scenario!$B$13="Gross",0,0))/12+((N('Option B'!$E$12)+N('Option B'!$E$13))/12+IF(AND(AC52&gt;=Scenario!$B$10,MOD(AC52-Scenario!$B$10,Scenario!$B$18)=0),N('Option B'!$E$17)*N('Option B'!$E$18)+N('Option B'!$E$20),0)+IF(AC52=1,N('Option B'!$E$17)*N('Option B'!$E$19)+N('Option B'!$E$21),0)+IF(AC52=Scenario!$B$11,N('Option B'!$E$22),0)),"INSUFFICIENT FUNDS")))</f>
        <v/>
      </c>
      <c r="AG52" s="6" t="str">
        <f>IF(AC52&gt;Scenario!$B$11,"",IF(AC$2&lt;&gt;"Ready",AC$2,IF(ISNUMBER(AD52),IF((AD52+AE52)*(1+Scenario!$B$12/12)-AF52&lt;0,"INSUFFICIENT FUNDS",(AD52+AE52)*(1+Scenario!$B$12/12)-AF52),"INSUFFICIENT FUNDS")))</f>
        <v/>
      </c>
      <c r="AH52" s="6" t="str">
        <f>IF(AC52&gt;Scenario!$B$11,"",IF(AC$2&lt;&gt;"Ready",AC$2,IF(ISNUMBER(AG52),AH51+AF52,"INSUFFICIENT FUNDS")))</f>
        <v/>
      </c>
      <c r="AI52" t="str">
        <f>IF(AC52&gt;Scenario!$B$11,"",IF(AC$2&lt;&gt;"Ready",AC$2,IF(ISNUMBER(AG52),"OK","INSUFFICIENT FUNDS")))</f>
        <v/>
      </c>
      <c r="AJ52">
        <v>48</v>
      </c>
      <c r="AK52" s="6" t="str">
        <f>IF(AJ52&gt;Scenario!$B$11,"",IF(AJ$2&lt;&gt;"Ready",AJ$2,IF(AP51="OK",AN51,"INSUFFICIENT FUNDS")))</f>
        <v/>
      </c>
      <c r="AL52" s="6" t="str">
        <f>IF(AJ52&gt;Scenario!$B$11,"",IF(AJ$2&lt;&gt;"Ready",AJ$2,IF(ISNUMBER(AK52),IF(AND(AJ52&gt;=Scenario!$B$10,MOD(AJ52-Scenario!$B$10,Scenario!$B$18)=0),Scenario!$B$8,0),"INSUFFICIENT FUNDS")))</f>
        <v/>
      </c>
      <c r="AM52" s="6" t="str">
        <f>IF(AJ52&gt;Scenario!$B$11,"",IF(AJ$2&lt;&gt;"Ready",AJ$2,IF(ISNUMBER(AK52),(AK52+AL52)*(0+0+IF(Scenario!$B$13="Gross",0,0))/12+((0+0)/12+IF(AND(AJ52&gt;=Scenario!$B$10,MOD(AJ52-Scenario!$B$10,Scenario!$B$18)=0),0*0+0,0)+IF(AJ52=1,0*0+0,0)+IF(AJ52=Scenario!$B$11,0,0)),"INSUFFICIENT FUNDS")))</f>
        <v/>
      </c>
      <c r="AN52" s="6" t="str">
        <f>IF(AJ52&gt;Scenario!$B$11,"",IF(AJ$2&lt;&gt;"Ready",AJ$2,IF(ISNUMBER(AK52),IF((AK52+AL52)*(1+Scenario!$B$12/12)-AM52&lt;0,"INSUFFICIENT FUNDS",(AK52+AL52)*(1+Scenario!$B$12/12)-AM52),"INSUFFICIENT FUNDS")))</f>
        <v/>
      </c>
      <c r="AO52" s="6" t="str">
        <f>IF(AJ52&gt;Scenario!$B$11,"",IF(AJ$2&lt;&gt;"Ready",AJ$2,IF(ISNUMBER(AN52),AO51+AM52,"INSUFFICIENT FUNDS")))</f>
        <v/>
      </c>
      <c r="AP52" t="str">
        <f>IF(AJ52&gt;Scenario!$B$11,"",IF(AJ$2&lt;&gt;"Ready",AJ$2,IF(ISNUMBER(AN52),"OK","INSUFFICIENT FUNDS")))</f>
        <v/>
      </c>
    </row>
    <row r="53" spans="1:42" ht="32.1" customHeight="1" x14ac:dyDescent="0.2">
      <c r="A53">
        <v>49</v>
      </c>
      <c r="B53" s="6" t="str">
        <f>IF(A53&gt;Scenario!$B$11,"",IF(A$2&lt;&gt;"Ready",A$2,IF(G52="OK",E52,"INSUFFICIENT FUNDS")))</f>
        <v/>
      </c>
      <c r="C53" s="6" t="str">
        <f>IF(A53&gt;Scenario!$B$11,"",IF(A$2&lt;&gt;"Ready",A$2,IF(ISNUMBER(B53),IF(AND(A53&gt;=Scenario!$B$10,MOD(A53-Scenario!$B$10,Scenario!$B$18)=0),Scenario!$B$8,0),"INSUFFICIENT FUNDS")))</f>
        <v/>
      </c>
      <c r="D53" s="6" t="str">
        <f>IF(A53&gt;Scenario!$B$11,"",IF(A$2&lt;&gt;"Ready",A$2,IF(ISNUMBER(B53),(B53+C53)*(N('Option B'!$E$14)+N('Option B'!$E$15)+IF(Scenario!$B$13="Gross",N('Option B'!$E$16),0))/12+((N('Option B'!$E$12)+N('Option B'!$E$13))/12+IF(AND(A53&gt;=Scenario!$B$10,MOD(A53-Scenario!$B$10,Scenario!$B$18)=0),N('Option B'!$E$17)*N('Option B'!$E$18)+N('Option B'!$E$20),0)+IF(A53=1,N('Option B'!$E$17)*N('Option B'!$E$19)+N('Option B'!$E$21),0)+IF(A53=Scenario!$B$11,N('Option B'!$E$22),0)),"INSUFFICIENT FUNDS")))</f>
        <v/>
      </c>
      <c r="E53" s="6" t="str">
        <f>IF(A53&gt;Scenario!$B$11,"",IF(A$2&lt;&gt;"Ready",A$2,IF(ISNUMBER(B53),IF((B53+C53)*(1+Scenario!$B$12/12)-D53&lt;0,"INSUFFICIENT FUNDS",(B53+C53)*(1+Scenario!$B$12/12)-D53),"INSUFFICIENT FUNDS")))</f>
        <v/>
      </c>
      <c r="F53" s="6" t="str">
        <f>IF(A53&gt;Scenario!$B$11,"",IF(A$2&lt;&gt;"Ready",A$2,IF(ISNUMBER(E53),F52+D53,"INSUFFICIENT FUNDS")))</f>
        <v/>
      </c>
      <c r="G53" t="str">
        <f>IF(A53&gt;Scenario!$B$11,"",IF(A$2&lt;&gt;"Ready",A$2,IF(ISNUMBER(E53),"OK","INSUFFICIENT FUNDS")))</f>
        <v/>
      </c>
      <c r="H53">
        <v>49</v>
      </c>
      <c r="I53" s="6" t="str">
        <f>IF(H53&gt;Scenario!$B$11,"",IF(H$2&lt;&gt;"Ready",H$2,IF(N52="OK",L52,"INSUFFICIENT FUNDS")))</f>
        <v/>
      </c>
      <c r="J53" s="6" t="str">
        <f>IF(H53&gt;Scenario!$B$11,"",IF(H$2&lt;&gt;"Ready",H$2,IF(ISNUMBER(I53),IF(AND(H53&gt;=Scenario!$B$10,MOD(H53-Scenario!$B$10,Scenario!$B$18)=0),Scenario!$B$8,0),"INSUFFICIENT FUNDS")))</f>
        <v/>
      </c>
      <c r="K53" s="6" t="str">
        <f>IF(H53&gt;Scenario!$B$11,"",IF(H$2&lt;&gt;"Ready",H$2,IF(ISNUMBER(I53),(I53+J53)*(N('Option B'!$E$14)+N('Option B'!$E$15)+IF(Scenario!$B$13="Gross",N('Option B'!$E$16),0))/12+((0+0)/12+IF(AND(H53&gt;=Scenario!$B$10,MOD(H53-Scenario!$B$10,Scenario!$B$18)=0),N('Option B'!$E$17)*N('Option B'!$E$18)+N('Option B'!$E$20),0)+IF(H53=1,N('Option B'!$E$17)*N('Option B'!$E$19)+N('Option B'!$E$21),0)+IF(H53=Scenario!$B$11,N('Option B'!$E$22),0)),"INSUFFICIENT FUNDS")))</f>
        <v/>
      </c>
      <c r="L53" s="6" t="str">
        <f>IF(H53&gt;Scenario!$B$11,"",IF(H$2&lt;&gt;"Ready",H$2,IF(ISNUMBER(I53),IF((I53+J53)*(1+Scenario!$B$12/12)-K53&lt;0,"INSUFFICIENT FUNDS",(I53+J53)*(1+Scenario!$B$12/12)-K53),"INSUFFICIENT FUNDS")))</f>
        <v/>
      </c>
      <c r="M53" s="6" t="str">
        <f>IF(H53&gt;Scenario!$B$11,"",IF(H$2&lt;&gt;"Ready",H$2,IF(ISNUMBER(L53),M52+K53,"INSUFFICIENT FUNDS")))</f>
        <v/>
      </c>
      <c r="N53" t="str">
        <f>IF(H53&gt;Scenario!$B$11,"",IF(H$2&lt;&gt;"Ready",H$2,IF(ISNUMBER(L53),"OK","INSUFFICIENT FUNDS")))</f>
        <v/>
      </c>
      <c r="O53">
        <v>49</v>
      </c>
      <c r="P53" s="6" t="str">
        <f>IF(O53&gt;Scenario!$B$11,"",IF(O$2&lt;&gt;"Ready",O$2,IF(U52="OK",S52,"INSUFFICIENT FUNDS")))</f>
        <v/>
      </c>
      <c r="Q53" s="6" t="str">
        <f>IF(O53&gt;Scenario!$B$11,"",IF(O$2&lt;&gt;"Ready",O$2,IF(ISNUMBER(P53),IF(AND(O53&gt;=Scenario!$B$10,MOD(O53-Scenario!$B$10,Scenario!$B$18)=0),Scenario!$B$8,0),"INSUFFICIENT FUNDS")))</f>
        <v/>
      </c>
      <c r="R53" s="6" t="str">
        <f>IF(O53&gt;Scenario!$B$11,"",IF(O$2&lt;&gt;"Ready",O$2,IF(ISNUMBER(P53),(P53+Q53)*(0+N('Option B'!$E$15)+IF(Scenario!$B$13="Gross",N('Option B'!$E$16),0))/12+((N('Option B'!$E$12)+N('Option B'!$E$13))/12+IF(AND(O53&gt;=Scenario!$B$10,MOD(O53-Scenario!$B$10,Scenario!$B$18)=0),N('Option B'!$E$17)*N('Option B'!$E$18)+N('Option B'!$E$20),0)+IF(O53=1,N('Option B'!$E$17)*N('Option B'!$E$19)+N('Option B'!$E$21),0)+IF(O53=Scenario!$B$11,N('Option B'!$E$22),0)),"INSUFFICIENT FUNDS")))</f>
        <v/>
      </c>
      <c r="S53" s="6" t="str">
        <f>IF(O53&gt;Scenario!$B$11,"",IF(O$2&lt;&gt;"Ready",O$2,IF(ISNUMBER(P53),IF((P53+Q53)*(1+Scenario!$B$12/12)-R53&lt;0,"INSUFFICIENT FUNDS",(P53+Q53)*(1+Scenario!$B$12/12)-R53),"INSUFFICIENT FUNDS")))</f>
        <v/>
      </c>
      <c r="T53" s="6" t="str">
        <f>IF(O53&gt;Scenario!$B$11,"",IF(O$2&lt;&gt;"Ready",O$2,IF(ISNUMBER(S53),T52+R53,"INSUFFICIENT FUNDS")))</f>
        <v/>
      </c>
      <c r="U53" t="str">
        <f>IF(O53&gt;Scenario!$B$11,"",IF(O$2&lt;&gt;"Ready",O$2,IF(ISNUMBER(S53),"OK","INSUFFICIENT FUNDS")))</f>
        <v/>
      </c>
      <c r="V53">
        <v>49</v>
      </c>
      <c r="W53" s="6" t="str">
        <f>IF(V53&gt;Scenario!$B$11,"",IF(V$2&lt;&gt;"Ready",V$2,IF(AB52="OK",Z52,"INSUFFICIENT FUNDS")))</f>
        <v/>
      </c>
      <c r="X53" s="6" t="str">
        <f>IF(V53&gt;Scenario!$B$11,"",IF(V$2&lt;&gt;"Ready",V$2,IF(ISNUMBER(W53),IF(AND(V53&gt;=Scenario!$B$10,MOD(V53-Scenario!$B$10,Scenario!$B$18)=0),Scenario!$B$8,0),"INSUFFICIENT FUNDS")))</f>
        <v/>
      </c>
      <c r="Y53" s="6" t="str">
        <f>IF(V53&gt;Scenario!$B$11,"",IF(V$2&lt;&gt;"Ready",V$2,IF(ISNUMBER(W53),(W53+X53)*(N('Option B'!$E$14)+N('Option B'!$E$15)+IF(Scenario!$B$13="Gross",N('Option B'!$E$16),0))/12+((N('Option B'!$E$12)+N('Option B'!$E$13))/12+IF(AND(V53&gt;=Scenario!$B$10,MOD(V53-Scenario!$B$10,Scenario!$B$18)=0),0*0+0,0)+IF(V53=1,0*0+0,0)+IF(V53=Scenario!$B$11,0,0)),"INSUFFICIENT FUNDS")))</f>
        <v/>
      </c>
      <c r="Z53" s="6" t="str">
        <f>IF(V53&gt;Scenario!$B$11,"",IF(V$2&lt;&gt;"Ready",V$2,IF(ISNUMBER(W53),IF((W53+X53)*(1+Scenario!$B$12/12)-Y53&lt;0,"INSUFFICIENT FUNDS",(W53+X53)*(1+Scenario!$B$12/12)-Y53),"INSUFFICIENT FUNDS")))</f>
        <v/>
      </c>
      <c r="AA53" s="6" t="str">
        <f>IF(V53&gt;Scenario!$B$11,"",IF(V$2&lt;&gt;"Ready",V$2,IF(ISNUMBER(Z53),AA52+Y53,"INSUFFICIENT FUNDS")))</f>
        <v/>
      </c>
      <c r="AB53" t="str">
        <f>IF(V53&gt;Scenario!$B$11,"",IF(V$2&lt;&gt;"Ready",V$2,IF(ISNUMBER(Z53),"OK","INSUFFICIENT FUNDS")))</f>
        <v/>
      </c>
      <c r="AC53">
        <v>49</v>
      </c>
      <c r="AD53" s="6" t="str">
        <f>IF(AC53&gt;Scenario!$B$11,"",IF(AC$2&lt;&gt;"Ready",AC$2,IF(AI52="OK",AG52,"INSUFFICIENT FUNDS")))</f>
        <v/>
      </c>
      <c r="AE53" s="6" t="str">
        <f>IF(AC53&gt;Scenario!$B$11,"",IF(AC$2&lt;&gt;"Ready",AC$2,IF(ISNUMBER(AD53),IF(AND(AC53&gt;=Scenario!$B$10,MOD(AC53-Scenario!$B$10,Scenario!$B$18)=0),Scenario!$B$8,0),"INSUFFICIENT FUNDS")))</f>
        <v/>
      </c>
      <c r="AF53" s="6" t="str">
        <f>IF(AC53&gt;Scenario!$B$11,"",IF(AC$2&lt;&gt;"Ready",AC$2,IF(ISNUMBER(AD53),(AD53+AE53)*(N('Option B'!$E$14)+N('Option B'!$E$15)+IF(Scenario!$B$13="Gross",0,0))/12+((N('Option B'!$E$12)+N('Option B'!$E$13))/12+IF(AND(AC53&gt;=Scenario!$B$10,MOD(AC53-Scenario!$B$10,Scenario!$B$18)=0),N('Option B'!$E$17)*N('Option B'!$E$18)+N('Option B'!$E$20),0)+IF(AC53=1,N('Option B'!$E$17)*N('Option B'!$E$19)+N('Option B'!$E$21),0)+IF(AC53=Scenario!$B$11,N('Option B'!$E$22),0)),"INSUFFICIENT FUNDS")))</f>
        <v/>
      </c>
      <c r="AG53" s="6" t="str">
        <f>IF(AC53&gt;Scenario!$B$11,"",IF(AC$2&lt;&gt;"Ready",AC$2,IF(ISNUMBER(AD53),IF((AD53+AE53)*(1+Scenario!$B$12/12)-AF53&lt;0,"INSUFFICIENT FUNDS",(AD53+AE53)*(1+Scenario!$B$12/12)-AF53),"INSUFFICIENT FUNDS")))</f>
        <v/>
      </c>
      <c r="AH53" s="6" t="str">
        <f>IF(AC53&gt;Scenario!$B$11,"",IF(AC$2&lt;&gt;"Ready",AC$2,IF(ISNUMBER(AG53),AH52+AF53,"INSUFFICIENT FUNDS")))</f>
        <v/>
      </c>
      <c r="AI53" t="str">
        <f>IF(AC53&gt;Scenario!$B$11,"",IF(AC$2&lt;&gt;"Ready",AC$2,IF(ISNUMBER(AG53),"OK","INSUFFICIENT FUNDS")))</f>
        <v/>
      </c>
      <c r="AJ53">
        <v>49</v>
      </c>
      <c r="AK53" s="6" t="str">
        <f>IF(AJ53&gt;Scenario!$B$11,"",IF(AJ$2&lt;&gt;"Ready",AJ$2,IF(AP52="OK",AN52,"INSUFFICIENT FUNDS")))</f>
        <v/>
      </c>
      <c r="AL53" s="6" t="str">
        <f>IF(AJ53&gt;Scenario!$B$11,"",IF(AJ$2&lt;&gt;"Ready",AJ$2,IF(ISNUMBER(AK53),IF(AND(AJ53&gt;=Scenario!$B$10,MOD(AJ53-Scenario!$B$10,Scenario!$B$18)=0),Scenario!$B$8,0),"INSUFFICIENT FUNDS")))</f>
        <v/>
      </c>
      <c r="AM53" s="6" t="str">
        <f>IF(AJ53&gt;Scenario!$B$11,"",IF(AJ$2&lt;&gt;"Ready",AJ$2,IF(ISNUMBER(AK53),(AK53+AL53)*(0+0+IF(Scenario!$B$13="Gross",0,0))/12+((0+0)/12+IF(AND(AJ53&gt;=Scenario!$B$10,MOD(AJ53-Scenario!$B$10,Scenario!$B$18)=0),0*0+0,0)+IF(AJ53=1,0*0+0,0)+IF(AJ53=Scenario!$B$11,0,0)),"INSUFFICIENT FUNDS")))</f>
        <v/>
      </c>
      <c r="AN53" s="6" t="str">
        <f>IF(AJ53&gt;Scenario!$B$11,"",IF(AJ$2&lt;&gt;"Ready",AJ$2,IF(ISNUMBER(AK53),IF((AK53+AL53)*(1+Scenario!$B$12/12)-AM53&lt;0,"INSUFFICIENT FUNDS",(AK53+AL53)*(1+Scenario!$B$12/12)-AM53),"INSUFFICIENT FUNDS")))</f>
        <v/>
      </c>
      <c r="AO53" s="6" t="str">
        <f>IF(AJ53&gt;Scenario!$B$11,"",IF(AJ$2&lt;&gt;"Ready",AJ$2,IF(ISNUMBER(AN53),AO52+AM53,"INSUFFICIENT FUNDS")))</f>
        <v/>
      </c>
      <c r="AP53" t="str">
        <f>IF(AJ53&gt;Scenario!$B$11,"",IF(AJ$2&lt;&gt;"Ready",AJ$2,IF(ISNUMBER(AN53),"OK","INSUFFICIENT FUNDS")))</f>
        <v/>
      </c>
    </row>
    <row r="54" spans="1:42" ht="32.1" customHeight="1" x14ac:dyDescent="0.2">
      <c r="A54">
        <v>50</v>
      </c>
      <c r="B54" s="6" t="str">
        <f>IF(A54&gt;Scenario!$B$11,"",IF(A$2&lt;&gt;"Ready",A$2,IF(G53="OK",E53,"INSUFFICIENT FUNDS")))</f>
        <v/>
      </c>
      <c r="C54" s="6" t="str">
        <f>IF(A54&gt;Scenario!$B$11,"",IF(A$2&lt;&gt;"Ready",A$2,IF(ISNUMBER(B54),IF(AND(A54&gt;=Scenario!$B$10,MOD(A54-Scenario!$B$10,Scenario!$B$18)=0),Scenario!$B$8,0),"INSUFFICIENT FUNDS")))</f>
        <v/>
      </c>
      <c r="D54" s="6" t="str">
        <f>IF(A54&gt;Scenario!$B$11,"",IF(A$2&lt;&gt;"Ready",A$2,IF(ISNUMBER(B54),(B54+C54)*(N('Option B'!$E$14)+N('Option B'!$E$15)+IF(Scenario!$B$13="Gross",N('Option B'!$E$16),0))/12+((N('Option B'!$E$12)+N('Option B'!$E$13))/12+IF(AND(A54&gt;=Scenario!$B$10,MOD(A54-Scenario!$B$10,Scenario!$B$18)=0),N('Option B'!$E$17)*N('Option B'!$E$18)+N('Option B'!$E$20),0)+IF(A54=1,N('Option B'!$E$17)*N('Option B'!$E$19)+N('Option B'!$E$21),0)+IF(A54=Scenario!$B$11,N('Option B'!$E$22),0)),"INSUFFICIENT FUNDS")))</f>
        <v/>
      </c>
      <c r="E54" s="6" t="str">
        <f>IF(A54&gt;Scenario!$B$11,"",IF(A$2&lt;&gt;"Ready",A$2,IF(ISNUMBER(B54),IF((B54+C54)*(1+Scenario!$B$12/12)-D54&lt;0,"INSUFFICIENT FUNDS",(B54+C54)*(1+Scenario!$B$12/12)-D54),"INSUFFICIENT FUNDS")))</f>
        <v/>
      </c>
      <c r="F54" s="6" t="str">
        <f>IF(A54&gt;Scenario!$B$11,"",IF(A$2&lt;&gt;"Ready",A$2,IF(ISNUMBER(E54),F53+D54,"INSUFFICIENT FUNDS")))</f>
        <v/>
      </c>
      <c r="G54" t="str">
        <f>IF(A54&gt;Scenario!$B$11,"",IF(A$2&lt;&gt;"Ready",A$2,IF(ISNUMBER(E54),"OK","INSUFFICIENT FUNDS")))</f>
        <v/>
      </c>
      <c r="H54">
        <v>50</v>
      </c>
      <c r="I54" s="6" t="str">
        <f>IF(H54&gt;Scenario!$B$11,"",IF(H$2&lt;&gt;"Ready",H$2,IF(N53="OK",L53,"INSUFFICIENT FUNDS")))</f>
        <v/>
      </c>
      <c r="J54" s="6" t="str">
        <f>IF(H54&gt;Scenario!$B$11,"",IF(H$2&lt;&gt;"Ready",H$2,IF(ISNUMBER(I54),IF(AND(H54&gt;=Scenario!$B$10,MOD(H54-Scenario!$B$10,Scenario!$B$18)=0),Scenario!$B$8,0),"INSUFFICIENT FUNDS")))</f>
        <v/>
      </c>
      <c r="K54" s="6" t="str">
        <f>IF(H54&gt;Scenario!$B$11,"",IF(H$2&lt;&gt;"Ready",H$2,IF(ISNUMBER(I54),(I54+J54)*(N('Option B'!$E$14)+N('Option B'!$E$15)+IF(Scenario!$B$13="Gross",N('Option B'!$E$16),0))/12+((0+0)/12+IF(AND(H54&gt;=Scenario!$B$10,MOD(H54-Scenario!$B$10,Scenario!$B$18)=0),N('Option B'!$E$17)*N('Option B'!$E$18)+N('Option B'!$E$20),0)+IF(H54=1,N('Option B'!$E$17)*N('Option B'!$E$19)+N('Option B'!$E$21),0)+IF(H54=Scenario!$B$11,N('Option B'!$E$22),0)),"INSUFFICIENT FUNDS")))</f>
        <v/>
      </c>
      <c r="L54" s="6" t="str">
        <f>IF(H54&gt;Scenario!$B$11,"",IF(H$2&lt;&gt;"Ready",H$2,IF(ISNUMBER(I54),IF((I54+J54)*(1+Scenario!$B$12/12)-K54&lt;0,"INSUFFICIENT FUNDS",(I54+J54)*(1+Scenario!$B$12/12)-K54),"INSUFFICIENT FUNDS")))</f>
        <v/>
      </c>
      <c r="M54" s="6" t="str">
        <f>IF(H54&gt;Scenario!$B$11,"",IF(H$2&lt;&gt;"Ready",H$2,IF(ISNUMBER(L54),M53+K54,"INSUFFICIENT FUNDS")))</f>
        <v/>
      </c>
      <c r="N54" t="str">
        <f>IF(H54&gt;Scenario!$B$11,"",IF(H$2&lt;&gt;"Ready",H$2,IF(ISNUMBER(L54),"OK","INSUFFICIENT FUNDS")))</f>
        <v/>
      </c>
      <c r="O54">
        <v>50</v>
      </c>
      <c r="P54" s="6" t="str">
        <f>IF(O54&gt;Scenario!$B$11,"",IF(O$2&lt;&gt;"Ready",O$2,IF(U53="OK",S53,"INSUFFICIENT FUNDS")))</f>
        <v/>
      </c>
      <c r="Q54" s="6" t="str">
        <f>IF(O54&gt;Scenario!$B$11,"",IF(O$2&lt;&gt;"Ready",O$2,IF(ISNUMBER(P54),IF(AND(O54&gt;=Scenario!$B$10,MOD(O54-Scenario!$B$10,Scenario!$B$18)=0),Scenario!$B$8,0),"INSUFFICIENT FUNDS")))</f>
        <v/>
      </c>
      <c r="R54" s="6" t="str">
        <f>IF(O54&gt;Scenario!$B$11,"",IF(O$2&lt;&gt;"Ready",O$2,IF(ISNUMBER(P54),(P54+Q54)*(0+N('Option B'!$E$15)+IF(Scenario!$B$13="Gross",N('Option B'!$E$16),0))/12+((N('Option B'!$E$12)+N('Option B'!$E$13))/12+IF(AND(O54&gt;=Scenario!$B$10,MOD(O54-Scenario!$B$10,Scenario!$B$18)=0),N('Option B'!$E$17)*N('Option B'!$E$18)+N('Option B'!$E$20),0)+IF(O54=1,N('Option B'!$E$17)*N('Option B'!$E$19)+N('Option B'!$E$21),0)+IF(O54=Scenario!$B$11,N('Option B'!$E$22),0)),"INSUFFICIENT FUNDS")))</f>
        <v/>
      </c>
      <c r="S54" s="6" t="str">
        <f>IF(O54&gt;Scenario!$B$11,"",IF(O$2&lt;&gt;"Ready",O$2,IF(ISNUMBER(P54),IF((P54+Q54)*(1+Scenario!$B$12/12)-R54&lt;0,"INSUFFICIENT FUNDS",(P54+Q54)*(1+Scenario!$B$12/12)-R54),"INSUFFICIENT FUNDS")))</f>
        <v/>
      </c>
      <c r="T54" s="6" t="str">
        <f>IF(O54&gt;Scenario!$B$11,"",IF(O$2&lt;&gt;"Ready",O$2,IF(ISNUMBER(S54),T53+R54,"INSUFFICIENT FUNDS")))</f>
        <v/>
      </c>
      <c r="U54" t="str">
        <f>IF(O54&gt;Scenario!$B$11,"",IF(O$2&lt;&gt;"Ready",O$2,IF(ISNUMBER(S54),"OK","INSUFFICIENT FUNDS")))</f>
        <v/>
      </c>
      <c r="V54">
        <v>50</v>
      </c>
      <c r="W54" s="6" t="str">
        <f>IF(V54&gt;Scenario!$B$11,"",IF(V$2&lt;&gt;"Ready",V$2,IF(AB53="OK",Z53,"INSUFFICIENT FUNDS")))</f>
        <v/>
      </c>
      <c r="X54" s="6" t="str">
        <f>IF(V54&gt;Scenario!$B$11,"",IF(V$2&lt;&gt;"Ready",V$2,IF(ISNUMBER(W54),IF(AND(V54&gt;=Scenario!$B$10,MOD(V54-Scenario!$B$10,Scenario!$B$18)=0),Scenario!$B$8,0),"INSUFFICIENT FUNDS")))</f>
        <v/>
      </c>
      <c r="Y54" s="6" t="str">
        <f>IF(V54&gt;Scenario!$B$11,"",IF(V$2&lt;&gt;"Ready",V$2,IF(ISNUMBER(W54),(W54+X54)*(N('Option B'!$E$14)+N('Option B'!$E$15)+IF(Scenario!$B$13="Gross",N('Option B'!$E$16),0))/12+((N('Option B'!$E$12)+N('Option B'!$E$13))/12+IF(AND(V54&gt;=Scenario!$B$10,MOD(V54-Scenario!$B$10,Scenario!$B$18)=0),0*0+0,0)+IF(V54=1,0*0+0,0)+IF(V54=Scenario!$B$11,0,0)),"INSUFFICIENT FUNDS")))</f>
        <v/>
      </c>
      <c r="Z54" s="6" t="str">
        <f>IF(V54&gt;Scenario!$B$11,"",IF(V$2&lt;&gt;"Ready",V$2,IF(ISNUMBER(W54),IF((W54+X54)*(1+Scenario!$B$12/12)-Y54&lt;0,"INSUFFICIENT FUNDS",(W54+X54)*(1+Scenario!$B$12/12)-Y54),"INSUFFICIENT FUNDS")))</f>
        <v/>
      </c>
      <c r="AA54" s="6" t="str">
        <f>IF(V54&gt;Scenario!$B$11,"",IF(V$2&lt;&gt;"Ready",V$2,IF(ISNUMBER(Z54),AA53+Y54,"INSUFFICIENT FUNDS")))</f>
        <v/>
      </c>
      <c r="AB54" t="str">
        <f>IF(V54&gt;Scenario!$B$11,"",IF(V$2&lt;&gt;"Ready",V$2,IF(ISNUMBER(Z54),"OK","INSUFFICIENT FUNDS")))</f>
        <v/>
      </c>
      <c r="AC54">
        <v>50</v>
      </c>
      <c r="AD54" s="6" t="str">
        <f>IF(AC54&gt;Scenario!$B$11,"",IF(AC$2&lt;&gt;"Ready",AC$2,IF(AI53="OK",AG53,"INSUFFICIENT FUNDS")))</f>
        <v/>
      </c>
      <c r="AE54" s="6" t="str">
        <f>IF(AC54&gt;Scenario!$B$11,"",IF(AC$2&lt;&gt;"Ready",AC$2,IF(ISNUMBER(AD54),IF(AND(AC54&gt;=Scenario!$B$10,MOD(AC54-Scenario!$B$10,Scenario!$B$18)=0),Scenario!$B$8,0),"INSUFFICIENT FUNDS")))</f>
        <v/>
      </c>
      <c r="AF54" s="6" t="str">
        <f>IF(AC54&gt;Scenario!$B$11,"",IF(AC$2&lt;&gt;"Ready",AC$2,IF(ISNUMBER(AD54),(AD54+AE54)*(N('Option B'!$E$14)+N('Option B'!$E$15)+IF(Scenario!$B$13="Gross",0,0))/12+((N('Option B'!$E$12)+N('Option B'!$E$13))/12+IF(AND(AC54&gt;=Scenario!$B$10,MOD(AC54-Scenario!$B$10,Scenario!$B$18)=0),N('Option B'!$E$17)*N('Option B'!$E$18)+N('Option B'!$E$20),0)+IF(AC54=1,N('Option B'!$E$17)*N('Option B'!$E$19)+N('Option B'!$E$21),0)+IF(AC54=Scenario!$B$11,N('Option B'!$E$22),0)),"INSUFFICIENT FUNDS")))</f>
        <v/>
      </c>
      <c r="AG54" s="6" t="str">
        <f>IF(AC54&gt;Scenario!$B$11,"",IF(AC$2&lt;&gt;"Ready",AC$2,IF(ISNUMBER(AD54),IF((AD54+AE54)*(1+Scenario!$B$12/12)-AF54&lt;0,"INSUFFICIENT FUNDS",(AD54+AE54)*(1+Scenario!$B$12/12)-AF54),"INSUFFICIENT FUNDS")))</f>
        <v/>
      </c>
      <c r="AH54" s="6" t="str">
        <f>IF(AC54&gt;Scenario!$B$11,"",IF(AC$2&lt;&gt;"Ready",AC$2,IF(ISNUMBER(AG54),AH53+AF54,"INSUFFICIENT FUNDS")))</f>
        <v/>
      </c>
      <c r="AI54" t="str">
        <f>IF(AC54&gt;Scenario!$B$11,"",IF(AC$2&lt;&gt;"Ready",AC$2,IF(ISNUMBER(AG54),"OK","INSUFFICIENT FUNDS")))</f>
        <v/>
      </c>
      <c r="AJ54">
        <v>50</v>
      </c>
      <c r="AK54" s="6" t="str">
        <f>IF(AJ54&gt;Scenario!$B$11,"",IF(AJ$2&lt;&gt;"Ready",AJ$2,IF(AP53="OK",AN53,"INSUFFICIENT FUNDS")))</f>
        <v/>
      </c>
      <c r="AL54" s="6" t="str">
        <f>IF(AJ54&gt;Scenario!$B$11,"",IF(AJ$2&lt;&gt;"Ready",AJ$2,IF(ISNUMBER(AK54),IF(AND(AJ54&gt;=Scenario!$B$10,MOD(AJ54-Scenario!$B$10,Scenario!$B$18)=0),Scenario!$B$8,0),"INSUFFICIENT FUNDS")))</f>
        <v/>
      </c>
      <c r="AM54" s="6" t="str">
        <f>IF(AJ54&gt;Scenario!$B$11,"",IF(AJ$2&lt;&gt;"Ready",AJ$2,IF(ISNUMBER(AK54),(AK54+AL54)*(0+0+IF(Scenario!$B$13="Gross",0,0))/12+((0+0)/12+IF(AND(AJ54&gt;=Scenario!$B$10,MOD(AJ54-Scenario!$B$10,Scenario!$B$18)=0),0*0+0,0)+IF(AJ54=1,0*0+0,0)+IF(AJ54=Scenario!$B$11,0,0)),"INSUFFICIENT FUNDS")))</f>
        <v/>
      </c>
      <c r="AN54" s="6" t="str">
        <f>IF(AJ54&gt;Scenario!$B$11,"",IF(AJ$2&lt;&gt;"Ready",AJ$2,IF(ISNUMBER(AK54),IF((AK54+AL54)*(1+Scenario!$B$12/12)-AM54&lt;0,"INSUFFICIENT FUNDS",(AK54+AL54)*(1+Scenario!$B$12/12)-AM54),"INSUFFICIENT FUNDS")))</f>
        <v/>
      </c>
      <c r="AO54" s="6" t="str">
        <f>IF(AJ54&gt;Scenario!$B$11,"",IF(AJ$2&lt;&gt;"Ready",AJ$2,IF(ISNUMBER(AN54),AO53+AM54,"INSUFFICIENT FUNDS")))</f>
        <v/>
      </c>
      <c r="AP54" t="str">
        <f>IF(AJ54&gt;Scenario!$B$11,"",IF(AJ$2&lt;&gt;"Ready",AJ$2,IF(ISNUMBER(AN54),"OK","INSUFFICIENT FUNDS")))</f>
        <v/>
      </c>
    </row>
    <row r="55" spans="1:42" ht="32.1" customHeight="1" x14ac:dyDescent="0.2">
      <c r="A55">
        <v>51</v>
      </c>
      <c r="B55" s="6" t="str">
        <f>IF(A55&gt;Scenario!$B$11,"",IF(A$2&lt;&gt;"Ready",A$2,IF(G54="OK",E54,"INSUFFICIENT FUNDS")))</f>
        <v/>
      </c>
      <c r="C55" s="6" t="str">
        <f>IF(A55&gt;Scenario!$B$11,"",IF(A$2&lt;&gt;"Ready",A$2,IF(ISNUMBER(B55),IF(AND(A55&gt;=Scenario!$B$10,MOD(A55-Scenario!$B$10,Scenario!$B$18)=0),Scenario!$B$8,0),"INSUFFICIENT FUNDS")))</f>
        <v/>
      </c>
      <c r="D55" s="6" t="str">
        <f>IF(A55&gt;Scenario!$B$11,"",IF(A$2&lt;&gt;"Ready",A$2,IF(ISNUMBER(B55),(B55+C55)*(N('Option B'!$E$14)+N('Option B'!$E$15)+IF(Scenario!$B$13="Gross",N('Option B'!$E$16),0))/12+((N('Option B'!$E$12)+N('Option B'!$E$13))/12+IF(AND(A55&gt;=Scenario!$B$10,MOD(A55-Scenario!$B$10,Scenario!$B$18)=0),N('Option B'!$E$17)*N('Option B'!$E$18)+N('Option B'!$E$20),0)+IF(A55=1,N('Option B'!$E$17)*N('Option B'!$E$19)+N('Option B'!$E$21),0)+IF(A55=Scenario!$B$11,N('Option B'!$E$22),0)),"INSUFFICIENT FUNDS")))</f>
        <v/>
      </c>
      <c r="E55" s="6" t="str">
        <f>IF(A55&gt;Scenario!$B$11,"",IF(A$2&lt;&gt;"Ready",A$2,IF(ISNUMBER(B55),IF((B55+C55)*(1+Scenario!$B$12/12)-D55&lt;0,"INSUFFICIENT FUNDS",(B55+C55)*(1+Scenario!$B$12/12)-D55),"INSUFFICIENT FUNDS")))</f>
        <v/>
      </c>
      <c r="F55" s="6" t="str">
        <f>IF(A55&gt;Scenario!$B$11,"",IF(A$2&lt;&gt;"Ready",A$2,IF(ISNUMBER(E55),F54+D55,"INSUFFICIENT FUNDS")))</f>
        <v/>
      </c>
      <c r="G55" t="str">
        <f>IF(A55&gt;Scenario!$B$11,"",IF(A$2&lt;&gt;"Ready",A$2,IF(ISNUMBER(E55),"OK","INSUFFICIENT FUNDS")))</f>
        <v/>
      </c>
      <c r="H55">
        <v>51</v>
      </c>
      <c r="I55" s="6" t="str">
        <f>IF(H55&gt;Scenario!$B$11,"",IF(H$2&lt;&gt;"Ready",H$2,IF(N54="OK",L54,"INSUFFICIENT FUNDS")))</f>
        <v/>
      </c>
      <c r="J55" s="6" t="str">
        <f>IF(H55&gt;Scenario!$B$11,"",IF(H$2&lt;&gt;"Ready",H$2,IF(ISNUMBER(I55),IF(AND(H55&gt;=Scenario!$B$10,MOD(H55-Scenario!$B$10,Scenario!$B$18)=0),Scenario!$B$8,0),"INSUFFICIENT FUNDS")))</f>
        <v/>
      </c>
      <c r="K55" s="6" t="str">
        <f>IF(H55&gt;Scenario!$B$11,"",IF(H$2&lt;&gt;"Ready",H$2,IF(ISNUMBER(I55),(I55+J55)*(N('Option B'!$E$14)+N('Option B'!$E$15)+IF(Scenario!$B$13="Gross",N('Option B'!$E$16),0))/12+((0+0)/12+IF(AND(H55&gt;=Scenario!$B$10,MOD(H55-Scenario!$B$10,Scenario!$B$18)=0),N('Option B'!$E$17)*N('Option B'!$E$18)+N('Option B'!$E$20),0)+IF(H55=1,N('Option B'!$E$17)*N('Option B'!$E$19)+N('Option B'!$E$21),0)+IF(H55=Scenario!$B$11,N('Option B'!$E$22),0)),"INSUFFICIENT FUNDS")))</f>
        <v/>
      </c>
      <c r="L55" s="6" t="str">
        <f>IF(H55&gt;Scenario!$B$11,"",IF(H$2&lt;&gt;"Ready",H$2,IF(ISNUMBER(I55),IF((I55+J55)*(1+Scenario!$B$12/12)-K55&lt;0,"INSUFFICIENT FUNDS",(I55+J55)*(1+Scenario!$B$12/12)-K55),"INSUFFICIENT FUNDS")))</f>
        <v/>
      </c>
      <c r="M55" s="6" t="str">
        <f>IF(H55&gt;Scenario!$B$11,"",IF(H$2&lt;&gt;"Ready",H$2,IF(ISNUMBER(L55),M54+K55,"INSUFFICIENT FUNDS")))</f>
        <v/>
      </c>
      <c r="N55" t="str">
        <f>IF(H55&gt;Scenario!$B$11,"",IF(H$2&lt;&gt;"Ready",H$2,IF(ISNUMBER(L55),"OK","INSUFFICIENT FUNDS")))</f>
        <v/>
      </c>
      <c r="O55">
        <v>51</v>
      </c>
      <c r="P55" s="6" t="str">
        <f>IF(O55&gt;Scenario!$B$11,"",IF(O$2&lt;&gt;"Ready",O$2,IF(U54="OK",S54,"INSUFFICIENT FUNDS")))</f>
        <v/>
      </c>
      <c r="Q55" s="6" t="str">
        <f>IF(O55&gt;Scenario!$B$11,"",IF(O$2&lt;&gt;"Ready",O$2,IF(ISNUMBER(P55),IF(AND(O55&gt;=Scenario!$B$10,MOD(O55-Scenario!$B$10,Scenario!$B$18)=0),Scenario!$B$8,0),"INSUFFICIENT FUNDS")))</f>
        <v/>
      </c>
      <c r="R55" s="6" t="str">
        <f>IF(O55&gt;Scenario!$B$11,"",IF(O$2&lt;&gt;"Ready",O$2,IF(ISNUMBER(P55),(P55+Q55)*(0+N('Option B'!$E$15)+IF(Scenario!$B$13="Gross",N('Option B'!$E$16),0))/12+((N('Option B'!$E$12)+N('Option B'!$E$13))/12+IF(AND(O55&gt;=Scenario!$B$10,MOD(O55-Scenario!$B$10,Scenario!$B$18)=0),N('Option B'!$E$17)*N('Option B'!$E$18)+N('Option B'!$E$20),0)+IF(O55=1,N('Option B'!$E$17)*N('Option B'!$E$19)+N('Option B'!$E$21),0)+IF(O55=Scenario!$B$11,N('Option B'!$E$22),0)),"INSUFFICIENT FUNDS")))</f>
        <v/>
      </c>
      <c r="S55" s="6" t="str">
        <f>IF(O55&gt;Scenario!$B$11,"",IF(O$2&lt;&gt;"Ready",O$2,IF(ISNUMBER(P55),IF((P55+Q55)*(1+Scenario!$B$12/12)-R55&lt;0,"INSUFFICIENT FUNDS",(P55+Q55)*(1+Scenario!$B$12/12)-R55),"INSUFFICIENT FUNDS")))</f>
        <v/>
      </c>
      <c r="T55" s="6" t="str">
        <f>IF(O55&gt;Scenario!$B$11,"",IF(O$2&lt;&gt;"Ready",O$2,IF(ISNUMBER(S55),T54+R55,"INSUFFICIENT FUNDS")))</f>
        <v/>
      </c>
      <c r="U55" t="str">
        <f>IF(O55&gt;Scenario!$B$11,"",IF(O$2&lt;&gt;"Ready",O$2,IF(ISNUMBER(S55),"OK","INSUFFICIENT FUNDS")))</f>
        <v/>
      </c>
      <c r="V55">
        <v>51</v>
      </c>
      <c r="W55" s="6" t="str">
        <f>IF(V55&gt;Scenario!$B$11,"",IF(V$2&lt;&gt;"Ready",V$2,IF(AB54="OK",Z54,"INSUFFICIENT FUNDS")))</f>
        <v/>
      </c>
      <c r="X55" s="6" t="str">
        <f>IF(V55&gt;Scenario!$B$11,"",IF(V$2&lt;&gt;"Ready",V$2,IF(ISNUMBER(W55),IF(AND(V55&gt;=Scenario!$B$10,MOD(V55-Scenario!$B$10,Scenario!$B$18)=0),Scenario!$B$8,0),"INSUFFICIENT FUNDS")))</f>
        <v/>
      </c>
      <c r="Y55" s="6" t="str">
        <f>IF(V55&gt;Scenario!$B$11,"",IF(V$2&lt;&gt;"Ready",V$2,IF(ISNUMBER(W55),(W55+X55)*(N('Option B'!$E$14)+N('Option B'!$E$15)+IF(Scenario!$B$13="Gross",N('Option B'!$E$16),0))/12+((N('Option B'!$E$12)+N('Option B'!$E$13))/12+IF(AND(V55&gt;=Scenario!$B$10,MOD(V55-Scenario!$B$10,Scenario!$B$18)=0),0*0+0,0)+IF(V55=1,0*0+0,0)+IF(V55=Scenario!$B$11,0,0)),"INSUFFICIENT FUNDS")))</f>
        <v/>
      </c>
      <c r="Z55" s="6" t="str">
        <f>IF(V55&gt;Scenario!$B$11,"",IF(V$2&lt;&gt;"Ready",V$2,IF(ISNUMBER(W55),IF((W55+X55)*(1+Scenario!$B$12/12)-Y55&lt;0,"INSUFFICIENT FUNDS",(W55+X55)*(1+Scenario!$B$12/12)-Y55),"INSUFFICIENT FUNDS")))</f>
        <v/>
      </c>
      <c r="AA55" s="6" t="str">
        <f>IF(V55&gt;Scenario!$B$11,"",IF(V$2&lt;&gt;"Ready",V$2,IF(ISNUMBER(Z55),AA54+Y55,"INSUFFICIENT FUNDS")))</f>
        <v/>
      </c>
      <c r="AB55" t="str">
        <f>IF(V55&gt;Scenario!$B$11,"",IF(V$2&lt;&gt;"Ready",V$2,IF(ISNUMBER(Z55),"OK","INSUFFICIENT FUNDS")))</f>
        <v/>
      </c>
      <c r="AC55">
        <v>51</v>
      </c>
      <c r="AD55" s="6" t="str">
        <f>IF(AC55&gt;Scenario!$B$11,"",IF(AC$2&lt;&gt;"Ready",AC$2,IF(AI54="OK",AG54,"INSUFFICIENT FUNDS")))</f>
        <v/>
      </c>
      <c r="AE55" s="6" t="str">
        <f>IF(AC55&gt;Scenario!$B$11,"",IF(AC$2&lt;&gt;"Ready",AC$2,IF(ISNUMBER(AD55),IF(AND(AC55&gt;=Scenario!$B$10,MOD(AC55-Scenario!$B$10,Scenario!$B$18)=0),Scenario!$B$8,0),"INSUFFICIENT FUNDS")))</f>
        <v/>
      </c>
      <c r="AF55" s="6" t="str">
        <f>IF(AC55&gt;Scenario!$B$11,"",IF(AC$2&lt;&gt;"Ready",AC$2,IF(ISNUMBER(AD55),(AD55+AE55)*(N('Option B'!$E$14)+N('Option B'!$E$15)+IF(Scenario!$B$13="Gross",0,0))/12+((N('Option B'!$E$12)+N('Option B'!$E$13))/12+IF(AND(AC55&gt;=Scenario!$B$10,MOD(AC55-Scenario!$B$10,Scenario!$B$18)=0),N('Option B'!$E$17)*N('Option B'!$E$18)+N('Option B'!$E$20),0)+IF(AC55=1,N('Option B'!$E$17)*N('Option B'!$E$19)+N('Option B'!$E$21),0)+IF(AC55=Scenario!$B$11,N('Option B'!$E$22),0)),"INSUFFICIENT FUNDS")))</f>
        <v/>
      </c>
      <c r="AG55" s="6" t="str">
        <f>IF(AC55&gt;Scenario!$B$11,"",IF(AC$2&lt;&gt;"Ready",AC$2,IF(ISNUMBER(AD55),IF((AD55+AE55)*(1+Scenario!$B$12/12)-AF55&lt;0,"INSUFFICIENT FUNDS",(AD55+AE55)*(1+Scenario!$B$12/12)-AF55),"INSUFFICIENT FUNDS")))</f>
        <v/>
      </c>
      <c r="AH55" s="6" t="str">
        <f>IF(AC55&gt;Scenario!$B$11,"",IF(AC$2&lt;&gt;"Ready",AC$2,IF(ISNUMBER(AG55),AH54+AF55,"INSUFFICIENT FUNDS")))</f>
        <v/>
      </c>
      <c r="AI55" t="str">
        <f>IF(AC55&gt;Scenario!$B$11,"",IF(AC$2&lt;&gt;"Ready",AC$2,IF(ISNUMBER(AG55),"OK","INSUFFICIENT FUNDS")))</f>
        <v/>
      </c>
      <c r="AJ55">
        <v>51</v>
      </c>
      <c r="AK55" s="6" t="str">
        <f>IF(AJ55&gt;Scenario!$B$11,"",IF(AJ$2&lt;&gt;"Ready",AJ$2,IF(AP54="OK",AN54,"INSUFFICIENT FUNDS")))</f>
        <v/>
      </c>
      <c r="AL55" s="6" t="str">
        <f>IF(AJ55&gt;Scenario!$B$11,"",IF(AJ$2&lt;&gt;"Ready",AJ$2,IF(ISNUMBER(AK55),IF(AND(AJ55&gt;=Scenario!$B$10,MOD(AJ55-Scenario!$B$10,Scenario!$B$18)=0),Scenario!$B$8,0),"INSUFFICIENT FUNDS")))</f>
        <v/>
      </c>
      <c r="AM55" s="6" t="str">
        <f>IF(AJ55&gt;Scenario!$B$11,"",IF(AJ$2&lt;&gt;"Ready",AJ$2,IF(ISNUMBER(AK55),(AK55+AL55)*(0+0+IF(Scenario!$B$13="Gross",0,0))/12+((0+0)/12+IF(AND(AJ55&gt;=Scenario!$B$10,MOD(AJ55-Scenario!$B$10,Scenario!$B$18)=0),0*0+0,0)+IF(AJ55=1,0*0+0,0)+IF(AJ55=Scenario!$B$11,0,0)),"INSUFFICIENT FUNDS")))</f>
        <v/>
      </c>
      <c r="AN55" s="6" t="str">
        <f>IF(AJ55&gt;Scenario!$B$11,"",IF(AJ$2&lt;&gt;"Ready",AJ$2,IF(ISNUMBER(AK55),IF((AK55+AL55)*(1+Scenario!$B$12/12)-AM55&lt;0,"INSUFFICIENT FUNDS",(AK55+AL55)*(1+Scenario!$B$12/12)-AM55),"INSUFFICIENT FUNDS")))</f>
        <v/>
      </c>
      <c r="AO55" s="6" t="str">
        <f>IF(AJ55&gt;Scenario!$B$11,"",IF(AJ$2&lt;&gt;"Ready",AJ$2,IF(ISNUMBER(AN55),AO54+AM55,"INSUFFICIENT FUNDS")))</f>
        <v/>
      </c>
      <c r="AP55" t="str">
        <f>IF(AJ55&gt;Scenario!$B$11,"",IF(AJ$2&lt;&gt;"Ready",AJ$2,IF(ISNUMBER(AN55),"OK","INSUFFICIENT FUNDS")))</f>
        <v/>
      </c>
    </row>
    <row r="56" spans="1:42" ht="32.1" customHeight="1" x14ac:dyDescent="0.2">
      <c r="A56">
        <v>52</v>
      </c>
      <c r="B56" s="6" t="str">
        <f>IF(A56&gt;Scenario!$B$11,"",IF(A$2&lt;&gt;"Ready",A$2,IF(G55="OK",E55,"INSUFFICIENT FUNDS")))</f>
        <v/>
      </c>
      <c r="C56" s="6" t="str">
        <f>IF(A56&gt;Scenario!$B$11,"",IF(A$2&lt;&gt;"Ready",A$2,IF(ISNUMBER(B56),IF(AND(A56&gt;=Scenario!$B$10,MOD(A56-Scenario!$B$10,Scenario!$B$18)=0),Scenario!$B$8,0),"INSUFFICIENT FUNDS")))</f>
        <v/>
      </c>
      <c r="D56" s="6" t="str">
        <f>IF(A56&gt;Scenario!$B$11,"",IF(A$2&lt;&gt;"Ready",A$2,IF(ISNUMBER(B56),(B56+C56)*(N('Option B'!$E$14)+N('Option B'!$E$15)+IF(Scenario!$B$13="Gross",N('Option B'!$E$16),0))/12+((N('Option B'!$E$12)+N('Option B'!$E$13))/12+IF(AND(A56&gt;=Scenario!$B$10,MOD(A56-Scenario!$B$10,Scenario!$B$18)=0),N('Option B'!$E$17)*N('Option B'!$E$18)+N('Option B'!$E$20),0)+IF(A56=1,N('Option B'!$E$17)*N('Option B'!$E$19)+N('Option B'!$E$21),0)+IF(A56=Scenario!$B$11,N('Option B'!$E$22),0)),"INSUFFICIENT FUNDS")))</f>
        <v/>
      </c>
      <c r="E56" s="6" t="str">
        <f>IF(A56&gt;Scenario!$B$11,"",IF(A$2&lt;&gt;"Ready",A$2,IF(ISNUMBER(B56),IF((B56+C56)*(1+Scenario!$B$12/12)-D56&lt;0,"INSUFFICIENT FUNDS",(B56+C56)*(1+Scenario!$B$12/12)-D56),"INSUFFICIENT FUNDS")))</f>
        <v/>
      </c>
      <c r="F56" s="6" t="str">
        <f>IF(A56&gt;Scenario!$B$11,"",IF(A$2&lt;&gt;"Ready",A$2,IF(ISNUMBER(E56),F55+D56,"INSUFFICIENT FUNDS")))</f>
        <v/>
      </c>
      <c r="G56" t="str">
        <f>IF(A56&gt;Scenario!$B$11,"",IF(A$2&lt;&gt;"Ready",A$2,IF(ISNUMBER(E56),"OK","INSUFFICIENT FUNDS")))</f>
        <v/>
      </c>
      <c r="H56">
        <v>52</v>
      </c>
      <c r="I56" s="6" t="str">
        <f>IF(H56&gt;Scenario!$B$11,"",IF(H$2&lt;&gt;"Ready",H$2,IF(N55="OK",L55,"INSUFFICIENT FUNDS")))</f>
        <v/>
      </c>
      <c r="J56" s="6" t="str">
        <f>IF(H56&gt;Scenario!$B$11,"",IF(H$2&lt;&gt;"Ready",H$2,IF(ISNUMBER(I56),IF(AND(H56&gt;=Scenario!$B$10,MOD(H56-Scenario!$B$10,Scenario!$B$18)=0),Scenario!$B$8,0),"INSUFFICIENT FUNDS")))</f>
        <v/>
      </c>
      <c r="K56" s="6" t="str">
        <f>IF(H56&gt;Scenario!$B$11,"",IF(H$2&lt;&gt;"Ready",H$2,IF(ISNUMBER(I56),(I56+J56)*(N('Option B'!$E$14)+N('Option B'!$E$15)+IF(Scenario!$B$13="Gross",N('Option B'!$E$16),0))/12+((0+0)/12+IF(AND(H56&gt;=Scenario!$B$10,MOD(H56-Scenario!$B$10,Scenario!$B$18)=0),N('Option B'!$E$17)*N('Option B'!$E$18)+N('Option B'!$E$20),0)+IF(H56=1,N('Option B'!$E$17)*N('Option B'!$E$19)+N('Option B'!$E$21),0)+IF(H56=Scenario!$B$11,N('Option B'!$E$22),0)),"INSUFFICIENT FUNDS")))</f>
        <v/>
      </c>
      <c r="L56" s="6" t="str">
        <f>IF(H56&gt;Scenario!$B$11,"",IF(H$2&lt;&gt;"Ready",H$2,IF(ISNUMBER(I56),IF((I56+J56)*(1+Scenario!$B$12/12)-K56&lt;0,"INSUFFICIENT FUNDS",(I56+J56)*(1+Scenario!$B$12/12)-K56),"INSUFFICIENT FUNDS")))</f>
        <v/>
      </c>
      <c r="M56" s="6" t="str">
        <f>IF(H56&gt;Scenario!$B$11,"",IF(H$2&lt;&gt;"Ready",H$2,IF(ISNUMBER(L56),M55+K56,"INSUFFICIENT FUNDS")))</f>
        <v/>
      </c>
      <c r="N56" t="str">
        <f>IF(H56&gt;Scenario!$B$11,"",IF(H$2&lt;&gt;"Ready",H$2,IF(ISNUMBER(L56),"OK","INSUFFICIENT FUNDS")))</f>
        <v/>
      </c>
      <c r="O56">
        <v>52</v>
      </c>
      <c r="P56" s="6" t="str">
        <f>IF(O56&gt;Scenario!$B$11,"",IF(O$2&lt;&gt;"Ready",O$2,IF(U55="OK",S55,"INSUFFICIENT FUNDS")))</f>
        <v/>
      </c>
      <c r="Q56" s="6" t="str">
        <f>IF(O56&gt;Scenario!$B$11,"",IF(O$2&lt;&gt;"Ready",O$2,IF(ISNUMBER(P56),IF(AND(O56&gt;=Scenario!$B$10,MOD(O56-Scenario!$B$10,Scenario!$B$18)=0),Scenario!$B$8,0),"INSUFFICIENT FUNDS")))</f>
        <v/>
      </c>
      <c r="R56" s="6" t="str">
        <f>IF(O56&gt;Scenario!$B$11,"",IF(O$2&lt;&gt;"Ready",O$2,IF(ISNUMBER(P56),(P56+Q56)*(0+N('Option B'!$E$15)+IF(Scenario!$B$13="Gross",N('Option B'!$E$16),0))/12+((N('Option B'!$E$12)+N('Option B'!$E$13))/12+IF(AND(O56&gt;=Scenario!$B$10,MOD(O56-Scenario!$B$10,Scenario!$B$18)=0),N('Option B'!$E$17)*N('Option B'!$E$18)+N('Option B'!$E$20),0)+IF(O56=1,N('Option B'!$E$17)*N('Option B'!$E$19)+N('Option B'!$E$21),0)+IF(O56=Scenario!$B$11,N('Option B'!$E$22),0)),"INSUFFICIENT FUNDS")))</f>
        <v/>
      </c>
      <c r="S56" s="6" t="str">
        <f>IF(O56&gt;Scenario!$B$11,"",IF(O$2&lt;&gt;"Ready",O$2,IF(ISNUMBER(P56),IF((P56+Q56)*(1+Scenario!$B$12/12)-R56&lt;0,"INSUFFICIENT FUNDS",(P56+Q56)*(1+Scenario!$B$12/12)-R56),"INSUFFICIENT FUNDS")))</f>
        <v/>
      </c>
      <c r="T56" s="6" t="str">
        <f>IF(O56&gt;Scenario!$B$11,"",IF(O$2&lt;&gt;"Ready",O$2,IF(ISNUMBER(S56),T55+R56,"INSUFFICIENT FUNDS")))</f>
        <v/>
      </c>
      <c r="U56" t="str">
        <f>IF(O56&gt;Scenario!$B$11,"",IF(O$2&lt;&gt;"Ready",O$2,IF(ISNUMBER(S56),"OK","INSUFFICIENT FUNDS")))</f>
        <v/>
      </c>
      <c r="V56">
        <v>52</v>
      </c>
      <c r="W56" s="6" t="str">
        <f>IF(V56&gt;Scenario!$B$11,"",IF(V$2&lt;&gt;"Ready",V$2,IF(AB55="OK",Z55,"INSUFFICIENT FUNDS")))</f>
        <v/>
      </c>
      <c r="X56" s="6" t="str">
        <f>IF(V56&gt;Scenario!$B$11,"",IF(V$2&lt;&gt;"Ready",V$2,IF(ISNUMBER(W56),IF(AND(V56&gt;=Scenario!$B$10,MOD(V56-Scenario!$B$10,Scenario!$B$18)=0),Scenario!$B$8,0),"INSUFFICIENT FUNDS")))</f>
        <v/>
      </c>
      <c r="Y56" s="6" t="str">
        <f>IF(V56&gt;Scenario!$B$11,"",IF(V$2&lt;&gt;"Ready",V$2,IF(ISNUMBER(W56),(W56+X56)*(N('Option B'!$E$14)+N('Option B'!$E$15)+IF(Scenario!$B$13="Gross",N('Option B'!$E$16),0))/12+((N('Option B'!$E$12)+N('Option B'!$E$13))/12+IF(AND(V56&gt;=Scenario!$B$10,MOD(V56-Scenario!$B$10,Scenario!$B$18)=0),0*0+0,0)+IF(V56=1,0*0+0,0)+IF(V56=Scenario!$B$11,0,0)),"INSUFFICIENT FUNDS")))</f>
        <v/>
      </c>
      <c r="Z56" s="6" t="str">
        <f>IF(V56&gt;Scenario!$B$11,"",IF(V$2&lt;&gt;"Ready",V$2,IF(ISNUMBER(W56),IF((W56+X56)*(1+Scenario!$B$12/12)-Y56&lt;0,"INSUFFICIENT FUNDS",(W56+X56)*(1+Scenario!$B$12/12)-Y56),"INSUFFICIENT FUNDS")))</f>
        <v/>
      </c>
      <c r="AA56" s="6" t="str">
        <f>IF(V56&gt;Scenario!$B$11,"",IF(V$2&lt;&gt;"Ready",V$2,IF(ISNUMBER(Z56),AA55+Y56,"INSUFFICIENT FUNDS")))</f>
        <v/>
      </c>
      <c r="AB56" t="str">
        <f>IF(V56&gt;Scenario!$B$11,"",IF(V$2&lt;&gt;"Ready",V$2,IF(ISNUMBER(Z56),"OK","INSUFFICIENT FUNDS")))</f>
        <v/>
      </c>
      <c r="AC56">
        <v>52</v>
      </c>
      <c r="AD56" s="6" t="str">
        <f>IF(AC56&gt;Scenario!$B$11,"",IF(AC$2&lt;&gt;"Ready",AC$2,IF(AI55="OK",AG55,"INSUFFICIENT FUNDS")))</f>
        <v/>
      </c>
      <c r="AE56" s="6" t="str">
        <f>IF(AC56&gt;Scenario!$B$11,"",IF(AC$2&lt;&gt;"Ready",AC$2,IF(ISNUMBER(AD56),IF(AND(AC56&gt;=Scenario!$B$10,MOD(AC56-Scenario!$B$10,Scenario!$B$18)=0),Scenario!$B$8,0),"INSUFFICIENT FUNDS")))</f>
        <v/>
      </c>
      <c r="AF56" s="6" t="str">
        <f>IF(AC56&gt;Scenario!$B$11,"",IF(AC$2&lt;&gt;"Ready",AC$2,IF(ISNUMBER(AD56),(AD56+AE56)*(N('Option B'!$E$14)+N('Option B'!$E$15)+IF(Scenario!$B$13="Gross",0,0))/12+((N('Option B'!$E$12)+N('Option B'!$E$13))/12+IF(AND(AC56&gt;=Scenario!$B$10,MOD(AC56-Scenario!$B$10,Scenario!$B$18)=0),N('Option B'!$E$17)*N('Option B'!$E$18)+N('Option B'!$E$20),0)+IF(AC56=1,N('Option B'!$E$17)*N('Option B'!$E$19)+N('Option B'!$E$21),0)+IF(AC56=Scenario!$B$11,N('Option B'!$E$22),0)),"INSUFFICIENT FUNDS")))</f>
        <v/>
      </c>
      <c r="AG56" s="6" t="str">
        <f>IF(AC56&gt;Scenario!$B$11,"",IF(AC$2&lt;&gt;"Ready",AC$2,IF(ISNUMBER(AD56),IF((AD56+AE56)*(1+Scenario!$B$12/12)-AF56&lt;0,"INSUFFICIENT FUNDS",(AD56+AE56)*(1+Scenario!$B$12/12)-AF56),"INSUFFICIENT FUNDS")))</f>
        <v/>
      </c>
      <c r="AH56" s="6" t="str">
        <f>IF(AC56&gt;Scenario!$B$11,"",IF(AC$2&lt;&gt;"Ready",AC$2,IF(ISNUMBER(AG56),AH55+AF56,"INSUFFICIENT FUNDS")))</f>
        <v/>
      </c>
      <c r="AI56" t="str">
        <f>IF(AC56&gt;Scenario!$B$11,"",IF(AC$2&lt;&gt;"Ready",AC$2,IF(ISNUMBER(AG56),"OK","INSUFFICIENT FUNDS")))</f>
        <v/>
      </c>
      <c r="AJ56">
        <v>52</v>
      </c>
      <c r="AK56" s="6" t="str">
        <f>IF(AJ56&gt;Scenario!$B$11,"",IF(AJ$2&lt;&gt;"Ready",AJ$2,IF(AP55="OK",AN55,"INSUFFICIENT FUNDS")))</f>
        <v/>
      </c>
      <c r="AL56" s="6" t="str">
        <f>IF(AJ56&gt;Scenario!$B$11,"",IF(AJ$2&lt;&gt;"Ready",AJ$2,IF(ISNUMBER(AK56),IF(AND(AJ56&gt;=Scenario!$B$10,MOD(AJ56-Scenario!$B$10,Scenario!$B$18)=0),Scenario!$B$8,0),"INSUFFICIENT FUNDS")))</f>
        <v/>
      </c>
      <c r="AM56" s="6" t="str">
        <f>IF(AJ56&gt;Scenario!$B$11,"",IF(AJ$2&lt;&gt;"Ready",AJ$2,IF(ISNUMBER(AK56),(AK56+AL56)*(0+0+IF(Scenario!$B$13="Gross",0,0))/12+((0+0)/12+IF(AND(AJ56&gt;=Scenario!$B$10,MOD(AJ56-Scenario!$B$10,Scenario!$B$18)=0),0*0+0,0)+IF(AJ56=1,0*0+0,0)+IF(AJ56=Scenario!$B$11,0,0)),"INSUFFICIENT FUNDS")))</f>
        <v/>
      </c>
      <c r="AN56" s="6" t="str">
        <f>IF(AJ56&gt;Scenario!$B$11,"",IF(AJ$2&lt;&gt;"Ready",AJ$2,IF(ISNUMBER(AK56),IF((AK56+AL56)*(1+Scenario!$B$12/12)-AM56&lt;0,"INSUFFICIENT FUNDS",(AK56+AL56)*(1+Scenario!$B$12/12)-AM56),"INSUFFICIENT FUNDS")))</f>
        <v/>
      </c>
      <c r="AO56" s="6" t="str">
        <f>IF(AJ56&gt;Scenario!$B$11,"",IF(AJ$2&lt;&gt;"Ready",AJ$2,IF(ISNUMBER(AN56),AO55+AM56,"INSUFFICIENT FUNDS")))</f>
        <v/>
      </c>
      <c r="AP56" t="str">
        <f>IF(AJ56&gt;Scenario!$B$11,"",IF(AJ$2&lt;&gt;"Ready",AJ$2,IF(ISNUMBER(AN56),"OK","INSUFFICIENT FUNDS")))</f>
        <v/>
      </c>
    </row>
    <row r="57" spans="1:42" ht="32.1" customHeight="1" x14ac:dyDescent="0.2">
      <c r="A57">
        <v>53</v>
      </c>
      <c r="B57" s="6" t="str">
        <f>IF(A57&gt;Scenario!$B$11,"",IF(A$2&lt;&gt;"Ready",A$2,IF(G56="OK",E56,"INSUFFICIENT FUNDS")))</f>
        <v/>
      </c>
      <c r="C57" s="6" t="str">
        <f>IF(A57&gt;Scenario!$B$11,"",IF(A$2&lt;&gt;"Ready",A$2,IF(ISNUMBER(B57),IF(AND(A57&gt;=Scenario!$B$10,MOD(A57-Scenario!$B$10,Scenario!$B$18)=0),Scenario!$B$8,0),"INSUFFICIENT FUNDS")))</f>
        <v/>
      </c>
      <c r="D57" s="6" t="str">
        <f>IF(A57&gt;Scenario!$B$11,"",IF(A$2&lt;&gt;"Ready",A$2,IF(ISNUMBER(B57),(B57+C57)*(N('Option B'!$E$14)+N('Option B'!$E$15)+IF(Scenario!$B$13="Gross",N('Option B'!$E$16),0))/12+((N('Option B'!$E$12)+N('Option B'!$E$13))/12+IF(AND(A57&gt;=Scenario!$B$10,MOD(A57-Scenario!$B$10,Scenario!$B$18)=0),N('Option B'!$E$17)*N('Option B'!$E$18)+N('Option B'!$E$20),0)+IF(A57=1,N('Option B'!$E$17)*N('Option B'!$E$19)+N('Option B'!$E$21),0)+IF(A57=Scenario!$B$11,N('Option B'!$E$22),0)),"INSUFFICIENT FUNDS")))</f>
        <v/>
      </c>
      <c r="E57" s="6" t="str">
        <f>IF(A57&gt;Scenario!$B$11,"",IF(A$2&lt;&gt;"Ready",A$2,IF(ISNUMBER(B57),IF((B57+C57)*(1+Scenario!$B$12/12)-D57&lt;0,"INSUFFICIENT FUNDS",(B57+C57)*(1+Scenario!$B$12/12)-D57),"INSUFFICIENT FUNDS")))</f>
        <v/>
      </c>
      <c r="F57" s="6" t="str">
        <f>IF(A57&gt;Scenario!$B$11,"",IF(A$2&lt;&gt;"Ready",A$2,IF(ISNUMBER(E57),F56+D57,"INSUFFICIENT FUNDS")))</f>
        <v/>
      </c>
      <c r="G57" t="str">
        <f>IF(A57&gt;Scenario!$B$11,"",IF(A$2&lt;&gt;"Ready",A$2,IF(ISNUMBER(E57),"OK","INSUFFICIENT FUNDS")))</f>
        <v/>
      </c>
      <c r="H57">
        <v>53</v>
      </c>
      <c r="I57" s="6" t="str">
        <f>IF(H57&gt;Scenario!$B$11,"",IF(H$2&lt;&gt;"Ready",H$2,IF(N56="OK",L56,"INSUFFICIENT FUNDS")))</f>
        <v/>
      </c>
      <c r="J57" s="6" t="str">
        <f>IF(H57&gt;Scenario!$B$11,"",IF(H$2&lt;&gt;"Ready",H$2,IF(ISNUMBER(I57),IF(AND(H57&gt;=Scenario!$B$10,MOD(H57-Scenario!$B$10,Scenario!$B$18)=0),Scenario!$B$8,0),"INSUFFICIENT FUNDS")))</f>
        <v/>
      </c>
      <c r="K57" s="6" t="str">
        <f>IF(H57&gt;Scenario!$B$11,"",IF(H$2&lt;&gt;"Ready",H$2,IF(ISNUMBER(I57),(I57+J57)*(N('Option B'!$E$14)+N('Option B'!$E$15)+IF(Scenario!$B$13="Gross",N('Option B'!$E$16),0))/12+((0+0)/12+IF(AND(H57&gt;=Scenario!$B$10,MOD(H57-Scenario!$B$10,Scenario!$B$18)=0),N('Option B'!$E$17)*N('Option B'!$E$18)+N('Option B'!$E$20),0)+IF(H57=1,N('Option B'!$E$17)*N('Option B'!$E$19)+N('Option B'!$E$21),0)+IF(H57=Scenario!$B$11,N('Option B'!$E$22),0)),"INSUFFICIENT FUNDS")))</f>
        <v/>
      </c>
      <c r="L57" s="6" t="str">
        <f>IF(H57&gt;Scenario!$B$11,"",IF(H$2&lt;&gt;"Ready",H$2,IF(ISNUMBER(I57),IF((I57+J57)*(1+Scenario!$B$12/12)-K57&lt;0,"INSUFFICIENT FUNDS",(I57+J57)*(1+Scenario!$B$12/12)-K57),"INSUFFICIENT FUNDS")))</f>
        <v/>
      </c>
      <c r="M57" s="6" t="str">
        <f>IF(H57&gt;Scenario!$B$11,"",IF(H$2&lt;&gt;"Ready",H$2,IF(ISNUMBER(L57),M56+K57,"INSUFFICIENT FUNDS")))</f>
        <v/>
      </c>
      <c r="N57" t="str">
        <f>IF(H57&gt;Scenario!$B$11,"",IF(H$2&lt;&gt;"Ready",H$2,IF(ISNUMBER(L57),"OK","INSUFFICIENT FUNDS")))</f>
        <v/>
      </c>
      <c r="O57">
        <v>53</v>
      </c>
      <c r="P57" s="6" t="str">
        <f>IF(O57&gt;Scenario!$B$11,"",IF(O$2&lt;&gt;"Ready",O$2,IF(U56="OK",S56,"INSUFFICIENT FUNDS")))</f>
        <v/>
      </c>
      <c r="Q57" s="6" t="str">
        <f>IF(O57&gt;Scenario!$B$11,"",IF(O$2&lt;&gt;"Ready",O$2,IF(ISNUMBER(P57),IF(AND(O57&gt;=Scenario!$B$10,MOD(O57-Scenario!$B$10,Scenario!$B$18)=0),Scenario!$B$8,0),"INSUFFICIENT FUNDS")))</f>
        <v/>
      </c>
      <c r="R57" s="6" t="str">
        <f>IF(O57&gt;Scenario!$B$11,"",IF(O$2&lt;&gt;"Ready",O$2,IF(ISNUMBER(P57),(P57+Q57)*(0+N('Option B'!$E$15)+IF(Scenario!$B$13="Gross",N('Option B'!$E$16),0))/12+((N('Option B'!$E$12)+N('Option B'!$E$13))/12+IF(AND(O57&gt;=Scenario!$B$10,MOD(O57-Scenario!$B$10,Scenario!$B$18)=0),N('Option B'!$E$17)*N('Option B'!$E$18)+N('Option B'!$E$20),0)+IF(O57=1,N('Option B'!$E$17)*N('Option B'!$E$19)+N('Option B'!$E$21),0)+IF(O57=Scenario!$B$11,N('Option B'!$E$22),0)),"INSUFFICIENT FUNDS")))</f>
        <v/>
      </c>
      <c r="S57" s="6" t="str">
        <f>IF(O57&gt;Scenario!$B$11,"",IF(O$2&lt;&gt;"Ready",O$2,IF(ISNUMBER(P57),IF((P57+Q57)*(1+Scenario!$B$12/12)-R57&lt;0,"INSUFFICIENT FUNDS",(P57+Q57)*(1+Scenario!$B$12/12)-R57),"INSUFFICIENT FUNDS")))</f>
        <v/>
      </c>
      <c r="T57" s="6" t="str">
        <f>IF(O57&gt;Scenario!$B$11,"",IF(O$2&lt;&gt;"Ready",O$2,IF(ISNUMBER(S57),T56+R57,"INSUFFICIENT FUNDS")))</f>
        <v/>
      </c>
      <c r="U57" t="str">
        <f>IF(O57&gt;Scenario!$B$11,"",IF(O$2&lt;&gt;"Ready",O$2,IF(ISNUMBER(S57),"OK","INSUFFICIENT FUNDS")))</f>
        <v/>
      </c>
      <c r="V57">
        <v>53</v>
      </c>
      <c r="W57" s="6" t="str">
        <f>IF(V57&gt;Scenario!$B$11,"",IF(V$2&lt;&gt;"Ready",V$2,IF(AB56="OK",Z56,"INSUFFICIENT FUNDS")))</f>
        <v/>
      </c>
      <c r="X57" s="6" t="str">
        <f>IF(V57&gt;Scenario!$B$11,"",IF(V$2&lt;&gt;"Ready",V$2,IF(ISNUMBER(W57),IF(AND(V57&gt;=Scenario!$B$10,MOD(V57-Scenario!$B$10,Scenario!$B$18)=0),Scenario!$B$8,0),"INSUFFICIENT FUNDS")))</f>
        <v/>
      </c>
      <c r="Y57" s="6" t="str">
        <f>IF(V57&gt;Scenario!$B$11,"",IF(V$2&lt;&gt;"Ready",V$2,IF(ISNUMBER(W57),(W57+X57)*(N('Option B'!$E$14)+N('Option B'!$E$15)+IF(Scenario!$B$13="Gross",N('Option B'!$E$16),0))/12+((N('Option B'!$E$12)+N('Option B'!$E$13))/12+IF(AND(V57&gt;=Scenario!$B$10,MOD(V57-Scenario!$B$10,Scenario!$B$18)=0),0*0+0,0)+IF(V57=1,0*0+0,0)+IF(V57=Scenario!$B$11,0,0)),"INSUFFICIENT FUNDS")))</f>
        <v/>
      </c>
      <c r="Z57" s="6" t="str">
        <f>IF(V57&gt;Scenario!$B$11,"",IF(V$2&lt;&gt;"Ready",V$2,IF(ISNUMBER(W57),IF((W57+X57)*(1+Scenario!$B$12/12)-Y57&lt;0,"INSUFFICIENT FUNDS",(W57+X57)*(1+Scenario!$B$12/12)-Y57),"INSUFFICIENT FUNDS")))</f>
        <v/>
      </c>
      <c r="AA57" s="6" t="str">
        <f>IF(V57&gt;Scenario!$B$11,"",IF(V$2&lt;&gt;"Ready",V$2,IF(ISNUMBER(Z57),AA56+Y57,"INSUFFICIENT FUNDS")))</f>
        <v/>
      </c>
      <c r="AB57" t="str">
        <f>IF(V57&gt;Scenario!$B$11,"",IF(V$2&lt;&gt;"Ready",V$2,IF(ISNUMBER(Z57),"OK","INSUFFICIENT FUNDS")))</f>
        <v/>
      </c>
      <c r="AC57">
        <v>53</v>
      </c>
      <c r="AD57" s="6" t="str">
        <f>IF(AC57&gt;Scenario!$B$11,"",IF(AC$2&lt;&gt;"Ready",AC$2,IF(AI56="OK",AG56,"INSUFFICIENT FUNDS")))</f>
        <v/>
      </c>
      <c r="AE57" s="6" t="str">
        <f>IF(AC57&gt;Scenario!$B$11,"",IF(AC$2&lt;&gt;"Ready",AC$2,IF(ISNUMBER(AD57),IF(AND(AC57&gt;=Scenario!$B$10,MOD(AC57-Scenario!$B$10,Scenario!$B$18)=0),Scenario!$B$8,0),"INSUFFICIENT FUNDS")))</f>
        <v/>
      </c>
      <c r="AF57" s="6" t="str">
        <f>IF(AC57&gt;Scenario!$B$11,"",IF(AC$2&lt;&gt;"Ready",AC$2,IF(ISNUMBER(AD57),(AD57+AE57)*(N('Option B'!$E$14)+N('Option B'!$E$15)+IF(Scenario!$B$13="Gross",0,0))/12+((N('Option B'!$E$12)+N('Option B'!$E$13))/12+IF(AND(AC57&gt;=Scenario!$B$10,MOD(AC57-Scenario!$B$10,Scenario!$B$18)=0),N('Option B'!$E$17)*N('Option B'!$E$18)+N('Option B'!$E$20),0)+IF(AC57=1,N('Option B'!$E$17)*N('Option B'!$E$19)+N('Option B'!$E$21),0)+IF(AC57=Scenario!$B$11,N('Option B'!$E$22),0)),"INSUFFICIENT FUNDS")))</f>
        <v/>
      </c>
      <c r="AG57" s="6" t="str">
        <f>IF(AC57&gt;Scenario!$B$11,"",IF(AC$2&lt;&gt;"Ready",AC$2,IF(ISNUMBER(AD57),IF((AD57+AE57)*(1+Scenario!$B$12/12)-AF57&lt;0,"INSUFFICIENT FUNDS",(AD57+AE57)*(1+Scenario!$B$12/12)-AF57),"INSUFFICIENT FUNDS")))</f>
        <v/>
      </c>
      <c r="AH57" s="6" t="str">
        <f>IF(AC57&gt;Scenario!$B$11,"",IF(AC$2&lt;&gt;"Ready",AC$2,IF(ISNUMBER(AG57),AH56+AF57,"INSUFFICIENT FUNDS")))</f>
        <v/>
      </c>
      <c r="AI57" t="str">
        <f>IF(AC57&gt;Scenario!$B$11,"",IF(AC$2&lt;&gt;"Ready",AC$2,IF(ISNUMBER(AG57),"OK","INSUFFICIENT FUNDS")))</f>
        <v/>
      </c>
      <c r="AJ57">
        <v>53</v>
      </c>
      <c r="AK57" s="6" t="str">
        <f>IF(AJ57&gt;Scenario!$B$11,"",IF(AJ$2&lt;&gt;"Ready",AJ$2,IF(AP56="OK",AN56,"INSUFFICIENT FUNDS")))</f>
        <v/>
      </c>
      <c r="AL57" s="6" t="str">
        <f>IF(AJ57&gt;Scenario!$B$11,"",IF(AJ$2&lt;&gt;"Ready",AJ$2,IF(ISNUMBER(AK57),IF(AND(AJ57&gt;=Scenario!$B$10,MOD(AJ57-Scenario!$B$10,Scenario!$B$18)=0),Scenario!$B$8,0),"INSUFFICIENT FUNDS")))</f>
        <v/>
      </c>
      <c r="AM57" s="6" t="str">
        <f>IF(AJ57&gt;Scenario!$B$11,"",IF(AJ$2&lt;&gt;"Ready",AJ$2,IF(ISNUMBER(AK57),(AK57+AL57)*(0+0+IF(Scenario!$B$13="Gross",0,0))/12+((0+0)/12+IF(AND(AJ57&gt;=Scenario!$B$10,MOD(AJ57-Scenario!$B$10,Scenario!$B$18)=0),0*0+0,0)+IF(AJ57=1,0*0+0,0)+IF(AJ57=Scenario!$B$11,0,0)),"INSUFFICIENT FUNDS")))</f>
        <v/>
      </c>
      <c r="AN57" s="6" t="str">
        <f>IF(AJ57&gt;Scenario!$B$11,"",IF(AJ$2&lt;&gt;"Ready",AJ$2,IF(ISNUMBER(AK57),IF((AK57+AL57)*(1+Scenario!$B$12/12)-AM57&lt;0,"INSUFFICIENT FUNDS",(AK57+AL57)*(1+Scenario!$B$12/12)-AM57),"INSUFFICIENT FUNDS")))</f>
        <v/>
      </c>
      <c r="AO57" s="6" t="str">
        <f>IF(AJ57&gt;Scenario!$B$11,"",IF(AJ$2&lt;&gt;"Ready",AJ$2,IF(ISNUMBER(AN57),AO56+AM57,"INSUFFICIENT FUNDS")))</f>
        <v/>
      </c>
      <c r="AP57" t="str">
        <f>IF(AJ57&gt;Scenario!$B$11,"",IF(AJ$2&lt;&gt;"Ready",AJ$2,IF(ISNUMBER(AN57),"OK","INSUFFICIENT FUNDS")))</f>
        <v/>
      </c>
    </row>
    <row r="58" spans="1:42" ht="32.1" customHeight="1" x14ac:dyDescent="0.2">
      <c r="A58">
        <v>54</v>
      </c>
      <c r="B58" s="6" t="str">
        <f>IF(A58&gt;Scenario!$B$11,"",IF(A$2&lt;&gt;"Ready",A$2,IF(G57="OK",E57,"INSUFFICIENT FUNDS")))</f>
        <v/>
      </c>
      <c r="C58" s="6" t="str">
        <f>IF(A58&gt;Scenario!$B$11,"",IF(A$2&lt;&gt;"Ready",A$2,IF(ISNUMBER(B58),IF(AND(A58&gt;=Scenario!$B$10,MOD(A58-Scenario!$B$10,Scenario!$B$18)=0),Scenario!$B$8,0),"INSUFFICIENT FUNDS")))</f>
        <v/>
      </c>
      <c r="D58" s="6" t="str">
        <f>IF(A58&gt;Scenario!$B$11,"",IF(A$2&lt;&gt;"Ready",A$2,IF(ISNUMBER(B58),(B58+C58)*(N('Option B'!$E$14)+N('Option B'!$E$15)+IF(Scenario!$B$13="Gross",N('Option B'!$E$16),0))/12+((N('Option B'!$E$12)+N('Option B'!$E$13))/12+IF(AND(A58&gt;=Scenario!$B$10,MOD(A58-Scenario!$B$10,Scenario!$B$18)=0),N('Option B'!$E$17)*N('Option B'!$E$18)+N('Option B'!$E$20),0)+IF(A58=1,N('Option B'!$E$17)*N('Option B'!$E$19)+N('Option B'!$E$21),0)+IF(A58=Scenario!$B$11,N('Option B'!$E$22),0)),"INSUFFICIENT FUNDS")))</f>
        <v/>
      </c>
      <c r="E58" s="6" t="str">
        <f>IF(A58&gt;Scenario!$B$11,"",IF(A$2&lt;&gt;"Ready",A$2,IF(ISNUMBER(B58),IF((B58+C58)*(1+Scenario!$B$12/12)-D58&lt;0,"INSUFFICIENT FUNDS",(B58+C58)*(1+Scenario!$B$12/12)-D58),"INSUFFICIENT FUNDS")))</f>
        <v/>
      </c>
      <c r="F58" s="6" t="str">
        <f>IF(A58&gt;Scenario!$B$11,"",IF(A$2&lt;&gt;"Ready",A$2,IF(ISNUMBER(E58),F57+D58,"INSUFFICIENT FUNDS")))</f>
        <v/>
      </c>
      <c r="G58" t="str">
        <f>IF(A58&gt;Scenario!$B$11,"",IF(A$2&lt;&gt;"Ready",A$2,IF(ISNUMBER(E58),"OK","INSUFFICIENT FUNDS")))</f>
        <v/>
      </c>
      <c r="H58">
        <v>54</v>
      </c>
      <c r="I58" s="6" t="str">
        <f>IF(H58&gt;Scenario!$B$11,"",IF(H$2&lt;&gt;"Ready",H$2,IF(N57="OK",L57,"INSUFFICIENT FUNDS")))</f>
        <v/>
      </c>
      <c r="J58" s="6" t="str">
        <f>IF(H58&gt;Scenario!$B$11,"",IF(H$2&lt;&gt;"Ready",H$2,IF(ISNUMBER(I58),IF(AND(H58&gt;=Scenario!$B$10,MOD(H58-Scenario!$B$10,Scenario!$B$18)=0),Scenario!$B$8,0),"INSUFFICIENT FUNDS")))</f>
        <v/>
      </c>
      <c r="K58" s="6" t="str">
        <f>IF(H58&gt;Scenario!$B$11,"",IF(H$2&lt;&gt;"Ready",H$2,IF(ISNUMBER(I58),(I58+J58)*(N('Option B'!$E$14)+N('Option B'!$E$15)+IF(Scenario!$B$13="Gross",N('Option B'!$E$16),0))/12+((0+0)/12+IF(AND(H58&gt;=Scenario!$B$10,MOD(H58-Scenario!$B$10,Scenario!$B$18)=0),N('Option B'!$E$17)*N('Option B'!$E$18)+N('Option B'!$E$20),0)+IF(H58=1,N('Option B'!$E$17)*N('Option B'!$E$19)+N('Option B'!$E$21),0)+IF(H58=Scenario!$B$11,N('Option B'!$E$22),0)),"INSUFFICIENT FUNDS")))</f>
        <v/>
      </c>
      <c r="L58" s="6" t="str">
        <f>IF(H58&gt;Scenario!$B$11,"",IF(H$2&lt;&gt;"Ready",H$2,IF(ISNUMBER(I58),IF((I58+J58)*(1+Scenario!$B$12/12)-K58&lt;0,"INSUFFICIENT FUNDS",(I58+J58)*(1+Scenario!$B$12/12)-K58),"INSUFFICIENT FUNDS")))</f>
        <v/>
      </c>
      <c r="M58" s="6" t="str">
        <f>IF(H58&gt;Scenario!$B$11,"",IF(H$2&lt;&gt;"Ready",H$2,IF(ISNUMBER(L58),M57+K58,"INSUFFICIENT FUNDS")))</f>
        <v/>
      </c>
      <c r="N58" t="str">
        <f>IF(H58&gt;Scenario!$B$11,"",IF(H$2&lt;&gt;"Ready",H$2,IF(ISNUMBER(L58),"OK","INSUFFICIENT FUNDS")))</f>
        <v/>
      </c>
      <c r="O58">
        <v>54</v>
      </c>
      <c r="P58" s="6" t="str">
        <f>IF(O58&gt;Scenario!$B$11,"",IF(O$2&lt;&gt;"Ready",O$2,IF(U57="OK",S57,"INSUFFICIENT FUNDS")))</f>
        <v/>
      </c>
      <c r="Q58" s="6" t="str">
        <f>IF(O58&gt;Scenario!$B$11,"",IF(O$2&lt;&gt;"Ready",O$2,IF(ISNUMBER(P58),IF(AND(O58&gt;=Scenario!$B$10,MOD(O58-Scenario!$B$10,Scenario!$B$18)=0),Scenario!$B$8,0),"INSUFFICIENT FUNDS")))</f>
        <v/>
      </c>
      <c r="R58" s="6" t="str">
        <f>IF(O58&gt;Scenario!$B$11,"",IF(O$2&lt;&gt;"Ready",O$2,IF(ISNUMBER(P58),(P58+Q58)*(0+N('Option B'!$E$15)+IF(Scenario!$B$13="Gross",N('Option B'!$E$16),0))/12+((N('Option B'!$E$12)+N('Option B'!$E$13))/12+IF(AND(O58&gt;=Scenario!$B$10,MOD(O58-Scenario!$B$10,Scenario!$B$18)=0),N('Option B'!$E$17)*N('Option B'!$E$18)+N('Option B'!$E$20),0)+IF(O58=1,N('Option B'!$E$17)*N('Option B'!$E$19)+N('Option B'!$E$21),0)+IF(O58=Scenario!$B$11,N('Option B'!$E$22),0)),"INSUFFICIENT FUNDS")))</f>
        <v/>
      </c>
      <c r="S58" s="6" t="str">
        <f>IF(O58&gt;Scenario!$B$11,"",IF(O$2&lt;&gt;"Ready",O$2,IF(ISNUMBER(P58),IF((P58+Q58)*(1+Scenario!$B$12/12)-R58&lt;0,"INSUFFICIENT FUNDS",(P58+Q58)*(1+Scenario!$B$12/12)-R58),"INSUFFICIENT FUNDS")))</f>
        <v/>
      </c>
      <c r="T58" s="6" t="str">
        <f>IF(O58&gt;Scenario!$B$11,"",IF(O$2&lt;&gt;"Ready",O$2,IF(ISNUMBER(S58),T57+R58,"INSUFFICIENT FUNDS")))</f>
        <v/>
      </c>
      <c r="U58" t="str">
        <f>IF(O58&gt;Scenario!$B$11,"",IF(O$2&lt;&gt;"Ready",O$2,IF(ISNUMBER(S58),"OK","INSUFFICIENT FUNDS")))</f>
        <v/>
      </c>
      <c r="V58">
        <v>54</v>
      </c>
      <c r="W58" s="6" t="str">
        <f>IF(V58&gt;Scenario!$B$11,"",IF(V$2&lt;&gt;"Ready",V$2,IF(AB57="OK",Z57,"INSUFFICIENT FUNDS")))</f>
        <v/>
      </c>
      <c r="X58" s="6" t="str">
        <f>IF(V58&gt;Scenario!$B$11,"",IF(V$2&lt;&gt;"Ready",V$2,IF(ISNUMBER(W58),IF(AND(V58&gt;=Scenario!$B$10,MOD(V58-Scenario!$B$10,Scenario!$B$18)=0),Scenario!$B$8,0),"INSUFFICIENT FUNDS")))</f>
        <v/>
      </c>
      <c r="Y58" s="6" t="str">
        <f>IF(V58&gt;Scenario!$B$11,"",IF(V$2&lt;&gt;"Ready",V$2,IF(ISNUMBER(W58),(W58+X58)*(N('Option B'!$E$14)+N('Option B'!$E$15)+IF(Scenario!$B$13="Gross",N('Option B'!$E$16),0))/12+((N('Option B'!$E$12)+N('Option B'!$E$13))/12+IF(AND(V58&gt;=Scenario!$B$10,MOD(V58-Scenario!$B$10,Scenario!$B$18)=0),0*0+0,0)+IF(V58=1,0*0+0,0)+IF(V58=Scenario!$B$11,0,0)),"INSUFFICIENT FUNDS")))</f>
        <v/>
      </c>
      <c r="Z58" s="6" t="str">
        <f>IF(V58&gt;Scenario!$B$11,"",IF(V$2&lt;&gt;"Ready",V$2,IF(ISNUMBER(W58),IF((W58+X58)*(1+Scenario!$B$12/12)-Y58&lt;0,"INSUFFICIENT FUNDS",(W58+X58)*(1+Scenario!$B$12/12)-Y58),"INSUFFICIENT FUNDS")))</f>
        <v/>
      </c>
      <c r="AA58" s="6" t="str">
        <f>IF(V58&gt;Scenario!$B$11,"",IF(V$2&lt;&gt;"Ready",V$2,IF(ISNUMBER(Z58),AA57+Y58,"INSUFFICIENT FUNDS")))</f>
        <v/>
      </c>
      <c r="AB58" t="str">
        <f>IF(V58&gt;Scenario!$B$11,"",IF(V$2&lt;&gt;"Ready",V$2,IF(ISNUMBER(Z58),"OK","INSUFFICIENT FUNDS")))</f>
        <v/>
      </c>
      <c r="AC58">
        <v>54</v>
      </c>
      <c r="AD58" s="6" t="str">
        <f>IF(AC58&gt;Scenario!$B$11,"",IF(AC$2&lt;&gt;"Ready",AC$2,IF(AI57="OK",AG57,"INSUFFICIENT FUNDS")))</f>
        <v/>
      </c>
      <c r="AE58" s="6" t="str">
        <f>IF(AC58&gt;Scenario!$B$11,"",IF(AC$2&lt;&gt;"Ready",AC$2,IF(ISNUMBER(AD58),IF(AND(AC58&gt;=Scenario!$B$10,MOD(AC58-Scenario!$B$10,Scenario!$B$18)=0),Scenario!$B$8,0),"INSUFFICIENT FUNDS")))</f>
        <v/>
      </c>
      <c r="AF58" s="6" t="str">
        <f>IF(AC58&gt;Scenario!$B$11,"",IF(AC$2&lt;&gt;"Ready",AC$2,IF(ISNUMBER(AD58),(AD58+AE58)*(N('Option B'!$E$14)+N('Option B'!$E$15)+IF(Scenario!$B$13="Gross",0,0))/12+((N('Option B'!$E$12)+N('Option B'!$E$13))/12+IF(AND(AC58&gt;=Scenario!$B$10,MOD(AC58-Scenario!$B$10,Scenario!$B$18)=0),N('Option B'!$E$17)*N('Option B'!$E$18)+N('Option B'!$E$20),0)+IF(AC58=1,N('Option B'!$E$17)*N('Option B'!$E$19)+N('Option B'!$E$21),0)+IF(AC58=Scenario!$B$11,N('Option B'!$E$22),0)),"INSUFFICIENT FUNDS")))</f>
        <v/>
      </c>
      <c r="AG58" s="6" t="str">
        <f>IF(AC58&gt;Scenario!$B$11,"",IF(AC$2&lt;&gt;"Ready",AC$2,IF(ISNUMBER(AD58),IF((AD58+AE58)*(1+Scenario!$B$12/12)-AF58&lt;0,"INSUFFICIENT FUNDS",(AD58+AE58)*(1+Scenario!$B$12/12)-AF58),"INSUFFICIENT FUNDS")))</f>
        <v/>
      </c>
      <c r="AH58" s="6" t="str">
        <f>IF(AC58&gt;Scenario!$B$11,"",IF(AC$2&lt;&gt;"Ready",AC$2,IF(ISNUMBER(AG58),AH57+AF58,"INSUFFICIENT FUNDS")))</f>
        <v/>
      </c>
      <c r="AI58" t="str">
        <f>IF(AC58&gt;Scenario!$B$11,"",IF(AC$2&lt;&gt;"Ready",AC$2,IF(ISNUMBER(AG58),"OK","INSUFFICIENT FUNDS")))</f>
        <v/>
      </c>
      <c r="AJ58">
        <v>54</v>
      </c>
      <c r="AK58" s="6" t="str">
        <f>IF(AJ58&gt;Scenario!$B$11,"",IF(AJ$2&lt;&gt;"Ready",AJ$2,IF(AP57="OK",AN57,"INSUFFICIENT FUNDS")))</f>
        <v/>
      </c>
      <c r="AL58" s="6" t="str">
        <f>IF(AJ58&gt;Scenario!$B$11,"",IF(AJ$2&lt;&gt;"Ready",AJ$2,IF(ISNUMBER(AK58),IF(AND(AJ58&gt;=Scenario!$B$10,MOD(AJ58-Scenario!$B$10,Scenario!$B$18)=0),Scenario!$B$8,0),"INSUFFICIENT FUNDS")))</f>
        <v/>
      </c>
      <c r="AM58" s="6" t="str">
        <f>IF(AJ58&gt;Scenario!$B$11,"",IF(AJ$2&lt;&gt;"Ready",AJ$2,IF(ISNUMBER(AK58),(AK58+AL58)*(0+0+IF(Scenario!$B$13="Gross",0,0))/12+((0+0)/12+IF(AND(AJ58&gt;=Scenario!$B$10,MOD(AJ58-Scenario!$B$10,Scenario!$B$18)=0),0*0+0,0)+IF(AJ58=1,0*0+0,0)+IF(AJ58=Scenario!$B$11,0,0)),"INSUFFICIENT FUNDS")))</f>
        <v/>
      </c>
      <c r="AN58" s="6" t="str">
        <f>IF(AJ58&gt;Scenario!$B$11,"",IF(AJ$2&lt;&gt;"Ready",AJ$2,IF(ISNUMBER(AK58),IF((AK58+AL58)*(1+Scenario!$B$12/12)-AM58&lt;0,"INSUFFICIENT FUNDS",(AK58+AL58)*(1+Scenario!$B$12/12)-AM58),"INSUFFICIENT FUNDS")))</f>
        <v/>
      </c>
      <c r="AO58" s="6" t="str">
        <f>IF(AJ58&gt;Scenario!$B$11,"",IF(AJ$2&lt;&gt;"Ready",AJ$2,IF(ISNUMBER(AN58),AO57+AM58,"INSUFFICIENT FUNDS")))</f>
        <v/>
      </c>
      <c r="AP58" t="str">
        <f>IF(AJ58&gt;Scenario!$B$11,"",IF(AJ$2&lt;&gt;"Ready",AJ$2,IF(ISNUMBER(AN58),"OK","INSUFFICIENT FUNDS")))</f>
        <v/>
      </c>
    </row>
    <row r="59" spans="1:42" ht="32.1" customHeight="1" x14ac:dyDescent="0.2">
      <c r="A59">
        <v>55</v>
      </c>
      <c r="B59" s="6" t="str">
        <f>IF(A59&gt;Scenario!$B$11,"",IF(A$2&lt;&gt;"Ready",A$2,IF(G58="OK",E58,"INSUFFICIENT FUNDS")))</f>
        <v/>
      </c>
      <c r="C59" s="6" t="str">
        <f>IF(A59&gt;Scenario!$B$11,"",IF(A$2&lt;&gt;"Ready",A$2,IF(ISNUMBER(B59),IF(AND(A59&gt;=Scenario!$B$10,MOD(A59-Scenario!$B$10,Scenario!$B$18)=0),Scenario!$B$8,0),"INSUFFICIENT FUNDS")))</f>
        <v/>
      </c>
      <c r="D59" s="6" t="str">
        <f>IF(A59&gt;Scenario!$B$11,"",IF(A$2&lt;&gt;"Ready",A$2,IF(ISNUMBER(B59),(B59+C59)*(N('Option B'!$E$14)+N('Option B'!$E$15)+IF(Scenario!$B$13="Gross",N('Option B'!$E$16),0))/12+((N('Option B'!$E$12)+N('Option B'!$E$13))/12+IF(AND(A59&gt;=Scenario!$B$10,MOD(A59-Scenario!$B$10,Scenario!$B$18)=0),N('Option B'!$E$17)*N('Option B'!$E$18)+N('Option B'!$E$20),0)+IF(A59=1,N('Option B'!$E$17)*N('Option B'!$E$19)+N('Option B'!$E$21),0)+IF(A59=Scenario!$B$11,N('Option B'!$E$22),0)),"INSUFFICIENT FUNDS")))</f>
        <v/>
      </c>
      <c r="E59" s="6" t="str">
        <f>IF(A59&gt;Scenario!$B$11,"",IF(A$2&lt;&gt;"Ready",A$2,IF(ISNUMBER(B59),IF((B59+C59)*(1+Scenario!$B$12/12)-D59&lt;0,"INSUFFICIENT FUNDS",(B59+C59)*(1+Scenario!$B$12/12)-D59),"INSUFFICIENT FUNDS")))</f>
        <v/>
      </c>
      <c r="F59" s="6" t="str">
        <f>IF(A59&gt;Scenario!$B$11,"",IF(A$2&lt;&gt;"Ready",A$2,IF(ISNUMBER(E59),F58+D59,"INSUFFICIENT FUNDS")))</f>
        <v/>
      </c>
      <c r="G59" t="str">
        <f>IF(A59&gt;Scenario!$B$11,"",IF(A$2&lt;&gt;"Ready",A$2,IF(ISNUMBER(E59),"OK","INSUFFICIENT FUNDS")))</f>
        <v/>
      </c>
      <c r="H59">
        <v>55</v>
      </c>
      <c r="I59" s="6" t="str">
        <f>IF(H59&gt;Scenario!$B$11,"",IF(H$2&lt;&gt;"Ready",H$2,IF(N58="OK",L58,"INSUFFICIENT FUNDS")))</f>
        <v/>
      </c>
      <c r="J59" s="6" t="str">
        <f>IF(H59&gt;Scenario!$B$11,"",IF(H$2&lt;&gt;"Ready",H$2,IF(ISNUMBER(I59),IF(AND(H59&gt;=Scenario!$B$10,MOD(H59-Scenario!$B$10,Scenario!$B$18)=0),Scenario!$B$8,0),"INSUFFICIENT FUNDS")))</f>
        <v/>
      </c>
      <c r="K59" s="6" t="str">
        <f>IF(H59&gt;Scenario!$B$11,"",IF(H$2&lt;&gt;"Ready",H$2,IF(ISNUMBER(I59),(I59+J59)*(N('Option B'!$E$14)+N('Option B'!$E$15)+IF(Scenario!$B$13="Gross",N('Option B'!$E$16),0))/12+((0+0)/12+IF(AND(H59&gt;=Scenario!$B$10,MOD(H59-Scenario!$B$10,Scenario!$B$18)=0),N('Option B'!$E$17)*N('Option B'!$E$18)+N('Option B'!$E$20),0)+IF(H59=1,N('Option B'!$E$17)*N('Option B'!$E$19)+N('Option B'!$E$21),0)+IF(H59=Scenario!$B$11,N('Option B'!$E$22),0)),"INSUFFICIENT FUNDS")))</f>
        <v/>
      </c>
      <c r="L59" s="6" t="str">
        <f>IF(H59&gt;Scenario!$B$11,"",IF(H$2&lt;&gt;"Ready",H$2,IF(ISNUMBER(I59),IF((I59+J59)*(1+Scenario!$B$12/12)-K59&lt;0,"INSUFFICIENT FUNDS",(I59+J59)*(1+Scenario!$B$12/12)-K59),"INSUFFICIENT FUNDS")))</f>
        <v/>
      </c>
      <c r="M59" s="6" t="str">
        <f>IF(H59&gt;Scenario!$B$11,"",IF(H$2&lt;&gt;"Ready",H$2,IF(ISNUMBER(L59),M58+K59,"INSUFFICIENT FUNDS")))</f>
        <v/>
      </c>
      <c r="N59" t="str">
        <f>IF(H59&gt;Scenario!$B$11,"",IF(H$2&lt;&gt;"Ready",H$2,IF(ISNUMBER(L59),"OK","INSUFFICIENT FUNDS")))</f>
        <v/>
      </c>
      <c r="O59">
        <v>55</v>
      </c>
      <c r="P59" s="6" t="str">
        <f>IF(O59&gt;Scenario!$B$11,"",IF(O$2&lt;&gt;"Ready",O$2,IF(U58="OK",S58,"INSUFFICIENT FUNDS")))</f>
        <v/>
      </c>
      <c r="Q59" s="6" t="str">
        <f>IF(O59&gt;Scenario!$B$11,"",IF(O$2&lt;&gt;"Ready",O$2,IF(ISNUMBER(P59),IF(AND(O59&gt;=Scenario!$B$10,MOD(O59-Scenario!$B$10,Scenario!$B$18)=0),Scenario!$B$8,0),"INSUFFICIENT FUNDS")))</f>
        <v/>
      </c>
      <c r="R59" s="6" t="str">
        <f>IF(O59&gt;Scenario!$B$11,"",IF(O$2&lt;&gt;"Ready",O$2,IF(ISNUMBER(P59),(P59+Q59)*(0+N('Option B'!$E$15)+IF(Scenario!$B$13="Gross",N('Option B'!$E$16),0))/12+((N('Option B'!$E$12)+N('Option B'!$E$13))/12+IF(AND(O59&gt;=Scenario!$B$10,MOD(O59-Scenario!$B$10,Scenario!$B$18)=0),N('Option B'!$E$17)*N('Option B'!$E$18)+N('Option B'!$E$20),0)+IF(O59=1,N('Option B'!$E$17)*N('Option B'!$E$19)+N('Option B'!$E$21),0)+IF(O59=Scenario!$B$11,N('Option B'!$E$22),0)),"INSUFFICIENT FUNDS")))</f>
        <v/>
      </c>
      <c r="S59" s="6" t="str">
        <f>IF(O59&gt;Scenario!$B$11,"",IF(O$2&lt;&gt;"Ready",O$2,IF(ISNUMBER(P59),IF((P59+Q59)*(1+Scenario!$B$12/12)-R59&lt;0,"INSUFFICIENT FUNDS",(P59+Q59)*(1+Scenario!$B$12/12)-R59),"INSUFFICIENT FUNDS")))</f>
        <v/>
      </c>
      <c r="T59" s="6" t="str">
        <f>IF(O59&gt;Scenario!$B$11,"",IF(O$2&lt;&gt;"Ready",O$2,IF(ISNUMBER(S59),T58+R59,"INSUFFICIENT FUNDS")))</f>
        <v/>
      </c>
      <c r="U59" t="str">
        <f>IF(O59&gt;Scenario!$B$11,"",IF(O$2&lt;&gt;"Ready",O$2,IF(ISNUMBER(S59),"OK","INSUFFICIENT FUNDS")))</f>
        <v/>
      </c>
      <c r="V59">
        <v>55</v>
      </c>
      <c r="W59" s="6" t="str">
        <f>IF(V59&gt;Scenario!$B$11,"",IF(V$2&lt;&gt;"Ready",V$2,IF(AB58="OK",Z58,"INSUFFICIENT FUNDS")))</f>
        <v/>
      </c>
      <c r="X59" s="6" t="str">
        <f>IF(V59&gt;Scenario!$B$11,"",IF(V$2&lt;&gt;"Ready",V$2,IF(ISNUMBER(W59),IF(AND(V59&gt;=Scenario!$B$10,MOD(V59-Scenario!$B$10,Scenario!$B$18)=0),Scenario!$B$8,0),"INSUFFICIENT FUNDS")))</f>
        <v/>
      </c>
      <c r="Y59" s="6" t="str">
        <f>IF(V59&gt;Scenario!$B$11,"",IF(V$2&lt;&gt;"Ready",V$2,IF(ISNUMBER(W59),(W59+X59)*(N('Option B'!$E$14)+N('Option B'!$E$15)+IF(Scenario!$B$13="Gross",N('Option B'!$E$16),0))/12+((N('Option B'!$E$12)+N('Option B'!$E$13))/12+IF(AND(V59&gt;=Scenario!$B$10,MOD(V59-Scenario!$B$10,Scenario!$B$18)=0),0*0+0,0)+IF(V59=1,0*0+0,0)+IF(V59=Scenario!$B$11,0,0)),"INSUFFICIENT FUNDS")))</f>
        <v/>
      </c>
      <c r="Z59" s="6" t="str">
        <f>IF(V59&gt;Scenario!$B$11,"",IF(V$2&lt;&gt;"Ready",V$2,IF(ISNUMBER(W59),IF((W59+X59)*(1+Scenario!$B$12/12)-Y59&lt;0,"INSUFFICIENT FUNDS",(W59+X59)*(1+Scenario!$B$12/12)-Y59),"INSUFFICIENT FUNDS")))</f>
        <v/>
      </c>
      <c r="AA59" s="6" t="str">
        <f>IF(V59&gt;Scenario!$B$11,"",IF(V$2&lt;&gt;"Ready",V$2,IF(ISNUMBER(Z59),AA58+Y59,"INSUFFICIENT FUNDS")))</f>
        <v/>
      </c>
      <c r="AB59" t="str">
        <f>IF(V59&gt;Scenario!$B$11,"",IF(V$2&lt;&gt;"Ready",V$2,IF(ISNUMBER(Z59),"OK","INSUFFICIENT FUNDS")))</f>
        <v/>
      </c>
      <c r="AC59">
        <v>55</v>
      </c>
      <c r="AD59" s="6" t="str">
        <f>IF(AC59&gt;Scenario!$B$11,"",IF(AC$2&lt;&gt;"Ready",AC$2,IF(AI58="OK",AG58,"INSUFFICIENT FUNDS")))</f>
        <v/>
      </c>
      <c r="AE59" s="6" t="str">
        <f>IF(AC59&gt;Scenario!$B$11,"",IF(AC$2&lt;&gt;"Ready",AC$2,IF(ISNUMBER(AD59),IF(AND(AC59&gt;=Scenario!$B$10,MOD(AC59-Scenario!$B$10,Scenario!$B$18)=0),Scenario!$B$8,0),"INSUFFICIENT FUNDS")))</f>
        <v/>
      </c>
      <c r="AF59" s="6" t="str">
        <f>IF(AC59&gt;Scenario!$B$11,"",IF(AC$2&lt;&gt;"Ready",AC$2,IF(ISNUMBER(AD59),(AD59+AE59)*(N('Option B'!$E$14)+N('Option B'!$E$15)+IF(Scenario!$B$13="Gross",0,0))/12+((N('Option B'!$E$12)+N('Option B'!$E$13))/12+IF(AND(AC59&gt;=Scenario!$B$10,MOD(AC59-Scenario!$B$10,Scenario!$B$18)=0),N('Option B'!$E$17)*N('Option B'!$E$18)+N('Option B'!$E$20),0)+IF(AC59=1,N('Option B'!$E$17)*N('Option B'!$E$19)+N('Option B'!$E$21),0)+IF(AC59=Scenario!$B$11,N('Option B'!$E$22),0)),"INSUFFICIENT FUNDS")))</f>
        <v/>
      </c>
      <c r="AG59" s="6" t="str">
        <f>IF(AC59&gt;Scenario!$B$11,"",IF(AC$2&lt;&gt;"Ready",AC$2,IF(ISNUMBER(AD59),IF((AD59+AE59)*(1+Scenario!$B$12/12)-AF59&lt;0,"INSUFFICIENT FUNDS",(AD59+AE59)*(1+Scenario!$B$12/12)-AF59),"INSUFFICIENT FUNDS")))</f>
        <v/>
      </c>
      <c r="AH59" s="6" t="str">
        <f>IF(AC59&gt;Scenario!$B$11,"",IF(AC$2&lt;&gt;"Ready",AC$2,IF(ISNUMBER(AG59),AH58+AF59,"INSUFFICIENT FUNDS")))</f>
        <v/>
      </c>
      <c r="AI59" t="str">
        <f>IF(AC59&gt;Scenario!$B$11,"",IF(AC$2&lt;&gt;"Ready",AC$2,IF(ISNUMBER(AG59),"OK","INSUFFICIENT FUNDS")))</f>
        <v/>
      </c>
      <c r="AJ59">
        <v>55</v>
      </c>
      <c r="AK59" s="6" t="str">
        <f>IF(AJ59&gt;Scenario!$B$11,"",IF(AJ$2&lt;&gt;"Ready",AJ$2,IF(AP58="OK",AN58,"INSUFFICIENT FUNDS")))</f>
        <v/>
      </c>
      <c r="AL59" s="6" t="str">
        <f>IF(AJ59&gt;Scenario!$B$11,"",IF(AJ$2&lt;&gt;"Ready",AJ$2,IF(ISNUMBER(AK59),IF(AND(AJ59&gt;=Scenario!$B$10,MOD(AJ59-Scenario!$B$10,Scenario!$B$18)=0),Scenario!$B$8,0),"INSUFFICIENT FUNDS")))</f>
        <v/>
      </c>
      <c r="AM59" s="6" t="str">
        <f>IF(AJ59&gt;Scenario!$B$11,"",IF(AJ$2&lt;&gt;"Ready",AJ$2,IF(ISNUMBER(AK59),(AK59+AL59)*(0+0+IF(Scenario!$B$13="Gross",0,0))/12+((0+0)/12+IF(AND(AJ59&gt;=Scenario!$B$10,MOD(AJ59-Scenario!$B$10,Scenario!$B$18)=0),0*0+0,0)+IF(AJ59=1,0*0+0,0)+IF(AJ59=Scenario!$B$11,0,0)),"INSUFFICIENT FUNDS")))</f>
        <v/>
      </c>
      <c r="AN59" s="6" t="str">
        <f>IF(AJ59&gt;Scenario!$B$11,"",IF(AJ$2&lt;&gt;"Ready",AJ$2,IF(ISNUMBER(AK59),IF((AK59+AL59)*(1+Scenario!$B$12/12)-AM59&lt;0,"INSUFFICIENT FUNDS",(AK59+AL59)*(1+Scenario!$B$12/12)-AM59),"INSUFFICIENT FUNDS")))</f>
        <v/>
      </c>
      <c r="AO59" s="6" t="str">
        <f>IF(AJ59&gt;Scenario!$B$11,"",IF(AJ$2&lt;&gt;"Ready",AJ$2,IF(ISNUMBER(AN59),AO58+AM59,"INSUFFICIENT FUNDS")))</f>
        <v/>
      </c>
      <c r="AP59" t="str">
        <f>IF(AJ59&gt;Scenario!$B$11,"",IF(AJ$2&lt;&gt;"Ready",AJ$2,IF(ISNUMBER(AN59),"OK","INSUFFICIENT FUNDS")))</f>
        <v/>
      </c>
    </row>
    <row r="60" spans="1:42" ht="32.1" customHeight="1" x14ac:dyDescent="0.2">
      <c r="A60">
        <v>56</v>
      </c>
      <c r="B60" s="6" t="str">
        <f>IF(A60&gt;Scenario!$B$11,"",IF(A$2&lt;&gt;"Ready",A$2,IF(G59="OK",E59,"INSUFFICIENT FUNDS")))</f>
        <v/>
      </c>
      <c r="C60" s="6" t="str">
        <f>IF(A60&gt;Scenario!$B$11,"",IF(A$2&lt;&gt;"Ready",A$2,IF(ISNUMBER(B60),IF(AND(A60&gt;=Scenario!$B$10,MOD(A60-Scenario!$B$10,Scenario!$B$18)=0),Scenario!$B$8,0),"INSUFFICIENT FUNDS")))</f>
        <v/>
      </c>
      <c r="D60" s="6" t="str">
        <f>IF(A60&gt;Scenario!$B$11,"",IF(A$2&lt;&gt;"Ready",A$2,IF(ISNUMBER(B60),(B60+C60)*(N('Option B'!$E$14)+N('Option B'!$E$15)+IF(Scenario!$B$13="Gross",N('Option B'!$E$16),0))/12+((N('Option B'!$E$12)+N('Option B'!$E$13))/12+IF(AND(A60&gt;=Scenario!$B$10,MOD(A60-Scenario!$B$10,Scenario!$B$18)=0),N('Option B'!$E$17)*N('Option B'!$E$18)+N('Option B'!$E$20),0)+IF(A60=1,N('Option B'!$E$17)*N('Option B'!$E$19)+N('Option B'!$E$21),0)+IF(A60=Scenario!$B$11,N('Option B'!$E$22),0)),"INSUFFICIENT FUNDS")))</f>
        <v/>
      </c>
      <c r="E60" s="6" t="str">
        <f>IF(A60&gt;Scenario!$B$11,"",IF(A$2&lt;&gt;"Ready",A$2,IF(ISNUMBER(B60),IF((B60+C60)*(1+Scenario!$B$12/12)-D60&lt;0,"INSUFFICIENT FUNDS",(B60+C60)*(1+Scenario!$B$12/12)-D60),"INSUFFICIENT FUNDS")))</f>
        <v/>
      </c>
      <c r="F60" s="6" t="str">
        <f>IF(A60&gt;Scenario!$B$11,"",IF(A$2&lt;&gt;"Ready",A$2,IF(ISNUMBER(E60),F59+D60,"INSUFFICIENT FUNDS")))</f>
        <v/>
      </c>
      <c r="G60" t="str">
        <f>IF(A60&gt;Scenario!$B$11,"",IF(A$2&lt;&gt;"Ready",A$2,IF(ISNUMBER(E60),"OK","INSUFFICIENT FUNDS")))</f>
        <v/>
      </c>
      <c r="H60">
        <v>56</v>
      </c>
      <c r="I60" s="6" t="str">
        <f>IF(H60&gt;Scenario!$B$11,"",IF(H$2&lt;&gt;"Ready",H$2,IF(N59="OK",L59,"INSUFFICIENT FUNDS")))</f>
        <v/>
      </c>
      <c r="J60" s="6" t="str">
        <f>IF(H60&gt;Scenario!$B$11,"",IF(H$2&lt;&gt;"Ready",H$2,IF(ISNUMBER(I60),IF(AND(H60&gt;=Scenario!$B$10,MOD(H60-Scenario!$B$10,Scenario!$B$18)=0),Scenario!$B$8,0),"INSUFFICIENT FUNDS")))</f>
        <v/>
      </c>
      <c r="K60" s="6" t="str">
        <f>IF(H60&gt;Scenario!$B$11,"",IF(H$2&lt;&gt;"Ready",H$2,IF(ISNUMBER(I60),(I60+J60)*(N('Option B'!$E$14)+N('Option B'!$E$15)+IF(Scenario!$B$13="Gross",N('Option B'!$E$16),0))/12+((0+0)/12+IF(AND(H60&gt;=Scenario!$B$10,MOD(H60-Scenario!$B$10,Scenario!$B$18)=0),N('Option B'!$E$17)*N('Option B'!$E$18)+N('Option B'!$E$20),0)+IF(H60=1,N('Option B'!$E$17)*N('Option B'!$E$19)+N('Option B'!$E$21),0)+IF(H60=Scenario!$B$11,N('Option B'!$E$22),0)),"INSUFFICIENT FUNDS")))</f>
        <v/>
      </c>
      <c r="L60" s="6" t="str">
        <f>IF(H60&gt;Scenario!$B$11,"",IF(H$2&lt;&gt;"Ready",H$2,IF(ISNUMBER(I60),IF((I60+J60)*(1+Scenario!$B$12/12)-K60&lt;0,"INSUFFICIENT FUNDS",(I60+J60)*(1+Scenario!$B$12/12)-K60),"INSUFFICIENT FUNDS")))</f>
        <v/>
      </c>
      <c r="M60" s="6" t="str">
        <f>IF(H60&gt;Scenario!$B$11,"",IF(H$2&lt;&gt;"Ready",H$2,IF(ISNUMBER(L60),M59+K60,"INSUFFICIENT FUNDS")))</f>
        <v/>
      </c>
      <c r="N60" t="str">
        <f>IF(H60&gt;Scenario!$B$11,"",IF(H$2&lt;&gt;"Ready",H$2,IF(ISNUMBER(L60),"OK","INSUFFICIENT FUNDS")))</f>
        <v/>
      </c>
      <c r="O60">
        <v>56</v>
      </c>
      <c r="P60" s="6" t="str">
        <f>IF(O60&gt;Scenario!$B$11,"",IF(O$2&lt;&gt;"Ready",O$2,IF(U59="OK",S59,"INSUFFICIENT FUNDS")))</f>
        <v/>
      </c>
      <c r="Q60" s="6" t="str">
        <f>IF(O60&gt;Scenario!$B$11,"",IF(O$2&lt;&gt;"Ready",O$2,IF(ISNUMBER(P60),IF(AND(O60&gt;=Scenario!$B$10,MOD(O60-Scenario!$B$10,Scenario!$B$18)=0),Scenario!$B$8,0),"INSUFFICIENT FUNDS")))</f>
        <v/>
      </c>
      <c r="R60" s="6" t="str">
        <f>IF(O60&gt;Scenario!$B$11,"",IF(O$2&lt;&gt;"Ready",O$2,IF(ISNUMBER(P60),(P60+Q60)*(0+N('Option B'!$E$15)+IF(Scenario!$B$13="Gross",N('Option B'!$E$16),0))/12+((N('Option B'!$E$12)+N('Option B'!$E$13))/12+IF(AND(O60&gt;=Scenario!$B$10,MOD(O60-Scenario!$B$10,Scenario!$B$18)=0),N('Option B'!$E$17)*N('Option B'!$E$18)+N('Option B'!$E$20),0)+IF(O60=1,N('Option B'!$E$17)*N('Option B'!$E$19)+N('Option B'!$E$21),0)+IF(O60=Scenario!$B$11,N('Option B'!$E$22),0)),"INSUFFICIENT FUNDS")))</f>
        <v/>
      </c>
      <c r="S60" s="6" t="str">
        <f>IF(O60&gt;Scenario!$B$11,"",IF(O$2&lt;&gt;"Ready",O$2,IF(ISNUMBER(P60),IF((P60+Q60)*(1+Scenario!$B$12/12)-R60&lt;0,"INSUFFICIENT FUNDS",(P60+Q60)*(1+Scenario!$B$12/12)-R60),"INSUFFICIENT FUNDS")))</f>
        <v/>
      </c>
      <c r="T60" s="6" t="str">
        <f>IF(O60&gt;Scenario!$B$11,"",IF(O$2&lt;&gt;"Ready",O$2,IF(ISNUMBER(S60),T59+R60,"INSUFFICIENT FUNDS")))</f>
        <v/>
      </c>
      <c r="U60" t="str">
        <f>IF(O60&gt;Scenario!$B$11,"",IF(O$2&lt;&gt;"Ready",O$2,IF(ISNUMBER(S60),"OK","INSUFFICIENT FUNDS")))</f>
        <v/>
      </c>
      <c r="V60">
        <v>56</v>
      </c>
      <c r="W60" s="6" t="str">
        <f>IF(V60&gt;Scenario!$B$11,"",IF(V$2&lt;&gt;"Ready",V$2,IF(AB59="OK",Z59,"INSUFFICIENT FUNDS")))</f>
        <v/>
      </c>
      <c r="X60" s="6" t="str">
        <f>IF(V60&gt;Scenario!$B$11,"",IF(V$2&lt;&gt;"Ready",V$2,IF(ISNUMBER(W60),IF(AND(V60&gt;=Scenario!$B$10,MOD(V60-Scenario!$B$10,Scenario!$B$18)=0),Scenario!$B$8,0),"INSUFFICIENT FUNDS")))</f>
        <v/>
      </c>
      <c r="Y60" s="6" t="str">
        <f>IF(V60&gt;Scenario!$B$11,"",IF(V$2&lt;&gt;"Ready",V$2,IF(ISNUMBER(W60),(W60+X60)*(N('Option B'!$E$14)+N('Option B'!$E$15)+IF(Scenario!$B$13="Gross",N('Option B'!$E$16),0))/12+((N('Option B'!$E$12)+N('Option B'!$E$13))/12+IF(AND(V60&gt;=Scenario!$B$10,MOD(V60-Scenario!$B$10,Scenario!$B$18)=0),0*0+0,0)+IF(V60=1,0*0+0,0)+IF(V60=Scenario!$B$11,0,0)),"INSUFFICIENT FUNDS")))</f>
        <v/>
      </c>
      <c r="Z60" s="6" t="str">
        <f>IF(V60&gt;Scenario!$B$11,"",IF(V$2&lt;&gt;"Ready",V$2,IF(ISNUMBER(W60),IF((W60+X60)*(1+Scenario!$B$12/12)-Y60&lt;0,"INSUFFICIENT FUNDS",(W60+X60)*(1+Scenario!$B$12/12)-Y60),"INSUFFICIENT FUNDS")))</f>
        <v/>
      </c>
      <c r="AA60" s="6" t="str">
        <f>IF(V60&gt;Scenario!$B$11,"",IF(V$2&lt;&gt;"Ready",V$2,IF(ISNUMBER(Z60),AA59+Y60,"INSUFFICIENT FUNDS")))</f>
        <v/>
      </c>
      <c r="AB60" t="str">
        <f>IF(V60&gt;Scenario!$B$11,"",IF(V$2&lt;&gt;"Ready",V$2,IF(ISNUMBER(Z60),"OK","INSUFFICIENT FUNDS")))</f>
        <v/>
      </c>
      <c r="AC60">
        <v>56</v>
      </c>
      <c r="AD60" s="6" t="str">
        <f>IF(AC60&gt;Scenario!$B$11,"",IF(AC$2&lt;&gt;"Ready",AC$2,IF(AI59="OK",AG59,"INSUFFICIENT FUNDS")))</f>
        <v/>
      </c>
      <c r="AE60" s="6" t="str">
        <f>IF(AC60&gt;Scenario!$B$11,"",IF(AC$2&lt;&gt;"Ready",AC$2,IF(ISNUMBER(AD60),IF(AND(AC60&gt;=Scenario!$B$10,MOD(AC60-Scenario!$B$10,Scenario!$B$18)=0),Scenario!$B$8,0),"INSUFFICIENT FUNDS")))</f>
        <v/>
      </c>
      <c r="AF60" s="6" t="str">
        <f>IF(AC60&gt;Scenario!$B$11,"",IF(AC$2&lt;&gt;"Ready",AC$2,IF(ISNUMBER(AD60),(AD60+AE60)*(N('Option B'!$E$14)+N('Option B'!$E$15)+IF(Scenario!$B$13="Gross",0,0))/12+((N('Option B'!$E$12)+N('Option B'!$E$13))/12+IF(AND(AC60&gt;=Scenario!$B$10,MOD(AC60-Scenario!$B$10,Scenario!$B$18)=0),N('Option B'!$E$17)*N('Option B'!$E$18)+N('Option B'!$E$20),0)+IF(AC60=1,N('Option B'!$E$17)*N('Option B'!$E$19)+N('Option B'!$E$21),0)+IF(AC60=Scenario!$B$11,N('Option B'!$E$22),0)),"INSUFFICIENT FUNDS")))</f>
        <v/>
      </c>
      <c r="AG60" s="6" t="str">
        <f>IF(AC60&gt;Scenario!$B$11,"",IF(AC$2&lt;&gt;"Ready",AC$2,IF(ISNUMBER(AD60),IF((AD60+AE60)*(1+Scenario!$B$12/12)-AF60&lt;0,"INSUFFICIENT FUNDS",(AD60+AE60)*(1+Scenario!$B$12/12)-AF60),"INSUFFICIENT FUNDS")))</f>
        <v/>
      </c>
      <c r="AH60" s="6" t="str">
        <f>IF(AC60&gt;Scenario!$B$11,"",IF(AC$2&lt;&gt;"Ready",AC$2,IF(ISNUMBER(AG60),AH59+AF60,"INSUFFICIENT FUNDS")))</f>
        <v/>
      </c>
      <c r="AI60" t="str">
        <f>IF(AC60&gt;Scenario!$B$11,"",IF(AC$2&lt;&gt;"Ready",AC$2,IF(ISNUMBER(AG60),"OK","INSUFFICIENT FUNDS")))</f>
        <v/>
      </c>
      <c r="AJ60">
        <v>56</v>
      </c>
      <c r="AK60" s="6" t="str">
        <f>IF(AJ60&gt;Scenario!$B$11,"",IF(AJ$2&lt;&gt;"Ready",AJ$2,IF(AP59="OK",AN59,"INSUFFICIENT FUNDS")))</f>
        <v/>
      </c>
      <c r="AL60" s="6" t="str">
        <f>IF(AJ60&gt;Scenario!$B$11,"",IF(AJ$2&lt;&gt;"Ready",AJ$2,IF(ISNUMBER(AK60),IF(AND(AJ60&gt;=Scenario!$B$10,MOD(AJ60-Scenario!$B$10,Scenario!$B$18)=0),Scenario!$B$8,0),"INSUFFICIENT FUNDS")))</f>
        <v/>
      </c>
      <c r="AM60" s="6" t="str">
        <f>IF(AJ60&gt;Scenario!$B$11,"",IF(AJ$2&lt;&gt;"Ready",AJ$2,IF(ISNUMBER(AK60),(AK60+AL60)*(0+0+IF(Scenario!$B$13="Gross",0,0))/12+((0+0)/12+IF(AND(AJ60&gt;=Scenario!$B$10,MOD(AJ60-Scenario!$B$10,Scenario!$B$18)=0),0*0+0,0)+IF(AJ60=1,0*0+0,0)+IF(AJ60=Scenario!$B$11,0,0)),"INSUFFICIENT FUNDS")))</f>
        <v/>
      </c>
      <c r="AN60" s="6" t="str">
        <f>IF(AJ60&gt;Scenario!$B$11,"",IF(AJ$2&lt;&gt;"Ready",AJ$2,IF(ISNUMBER(AK60),IF((AK60+AL60)*(1+Scenario!$B$12/12)-AM60&lt;0,"INSUFFICIENT FUNDS",(AK60+AL60)*(1+Scenario!$B$12/12)-AM60),"INSUFFICIENT FUNDS")))</f>
        <v/>
      </c>
      <c r="AO60" s="6" t="str">
        <f>IF(AJ60&gt;Scenario!$B$11,"",IF(AJ$2&lt;&gt;"Ready",AJ$2,IF(ISNUMBER(AN60),AO59+AM60,"INSUFFICIENT FUNDS")))</f>
        <v/>
      </c>
      <c r="AP60" t="str">
        <f>IF(AJ60&gt;Scenario!$B$11,"",IF(AJ$2&lt;&gt;"Ready",AJ$2,IF(ISNUMBER(AN60),"OK","INSUFFICIENT FUNDS")))</f>
        <v/>
      </c>
    </row>
    <row r="61" spans="1:42" ht="32.1" customHeight="1" x14ac:dyDescent="0.2">
      <c r="A61">
        <v>57</v>
      </c>
      <c r="B61" s="6" t="str">
        <f>IF(A61&gt;Scenario!$B$11,"",IF(A$2&lt;&gt;"Ready",A$2,IF(G60="OK",E60,"INSUFFICIENT FUNDS")))</f>
        <v/>
      </c>
      <c r="C61" s="6" t="str">
        <f>IF(A61&gt;Scenario!$B$11,"",IF(A$2&lt;&gt;"Ready",A$2,IF(ISNUMBER(B61),IF(AND(A61&gt;=Scenario!$B$10,MOD(A61-Scenario!$B$10,Scenario!$B$18)=0),Scenario!$B$8,0),"INSUFFICIENT FUNDS")))</f>
        <v/>
      </c>
      <c r="D61" s="6" t="str">
        <f>IF(A61&gt;Scenario!$B$11,"",IF(A$2&lt;&gt;"Ready",A$2,IF(ISNUMBER(B61),(B61+C61)*(N('Option B'!$E$14)+N('Option B'!$E$15)+IF(Scenario!$B$13="Gross",N('Option B'!$E$16),0))/12+((N('Option B'!$E$12)+N('Option B'!$E$13))/12+IF(AND(A61&gt;=Scenario!$B$10,MOD(A61-Scenario!$B$10,Scenario!$B$18)=0),N('Option B'!$E$17)*N('Option B'!$E$18)+N('Option B'!$E$20),0)+IF(A61=1,N('Option B'!$E$17)*N('Option B'!$E$19)+N('Option B'!$E$21),0)+IF(A61=Scenario!$B$11,N('Option B'!$E$22),0)),"INSUFFICIENT FUNDS")))</f>
        <v/>
      </c>
      <c r="E61" s="6" t="str">
        <f>IF(A61&gt;Scenario!$B$11,"",IF(A$2&lt;&gt;"Ready",A$2,IF(ISNUMBER(B61),IF((B61+C61)*(1+Scenario!$B$12/12)-D61&lt;0,"INSUFFICIENT FUNDS",(B61+C61)*(1+Scenario!$B$12/12)-D61),"INSUFFICIENT FUNDS")))</f>
        <v/>
      </c>
      <c r="F61" s="6" t="str">
        <f>IF(A61&gt;Scenario!$B$11,"",IF(A$2&lt;&gt;"Ready",A$2,IF(ISNUMBER(E61),F60+D61,"INSUFFICIENT FUNDS")))</f>
        <v/>
      </c>
      <c r="G61" t="str">
        <f>IF(A61&gt;Scenario!$B$11,"",IF(A$2&lt;&gt;"Ready",A$2,IF(ISNUMBER(E61),"OK","INSUFFICIENT FUNDS")))</f>
        <v/>
      </c>
      <c r="H61">
        <v>57</v>
      </c>
      <c r="I61" s="6" t="str">
        <f>IF(H61&gt;Scenario!$B$11,"",IF(H$2&lt;&gt;"Ready",H$2,IF(N60="OK",L60,"INSUFFICIENT FUNDS")))</f>
        <v/>
      </c>
      <c r="J61" s="6" t="str">
        <f>IF(H61&gt;Scenario!$B$11,"",IF(H$2&lt;&gt;"Ready",H$2,IF(ISNUMBER(I61),IF(AND(H61&gt;=Scenario!$B$10,MOD(H61-Scenario!$B$10,Scenario!$B$18)=0),Scenario!$B$8,0),"INSUFFICIENT FUNDS")))</f>
        <v/>
      </c>
      <c r="K61" s="6" t="str">
        <f>IF(H61&gt;Scenario!$B$11,"",IF(H$2&lt;&gt;"Ready",H$2,IF(ISNUMBER(I61),(I61+J61)*(N('Option B'!$E$14)+N('Option B'!$E$15)+IF(Scenario!$B$13="Gross",N('Option B'!$E$16),0))/12+((0+0)/12+IF(AND(H61&gt;=Scenario!$B$10,MOD(H61-Scenario!$B$10,Scenario!$B$18)=0),N('Option B'!$E$17)*N('Option B'!$E$18)+N('Option B'!$E$20),0)+IF(H61=1,N('Option B'!$E$17)*N('Option B'!$E$19)+N('Option B'!$E$21),0)+IF(H61=Scenario!$B$11,N('Option B'!$E$22),0)),"INSUFFICIENT FUNDS")))</f>
        <v/>
      </c>
      <c r="L61" s="6" t="str">
        <f>IF(H61&gt;Scenario!$B$11,"",IF(H$2&lt;&gt;"Ready",H$2,IF(ISNUMBER(I61),IF((I61+J61)*(1+Scenario!$B$12/12)-K61&lt;0,"INSUFFICIENT FUNDS",(I61+J61)*(1+Scenario!$B$12/12)-K61),"INSUFFICIENT FUNDS")))</f>
        <v/>
      </c>
      <c r="M61" s="6" t="str">
        <f>IF(H61&gt;Scenario!$B$11,"",IF(H$2&lt;&gt;"Ready",H$2,IF(ISNUMBER(L61),M60+K61,"INSUFFICIENT FUNDS")))</f>
        <v/>
      </c>
      <c r="N61" t="str">
        <f>IF(H61&gt;Scenario!$B$11,"",IF(H$2&lt;&gt;"Ready",H$2,IF(ISNUMBER(L61),"OK","INSUFFICIENT FUNDS")))</f>
        <v/>
      </c>
      <c r="O61">
        <v>57</v>
      </c>
      <c r="P61" s="6" t="str">
        <f>IF(O61&gt;Scenario!$B$11,"",IF(O$2&lt;&gt;"Ready",O$2,IF(U60="OK",S60,"INSUFFICIENT FUNDS")))</f>
        <v/>
      </c>
      <c r="Q61" s="6" t="str">
        <f>IF(O61&gt;Scenario!$B$11,"",IF(O$2&lt;&gt;"Ready",O$2,IF(ISNUMBER(P61),IF(AND(O61&gt;=Scenario!$B$10,MOD(O61-Scenario!$B$10,Scenario!$B$18)=0),Scenario!$B$8,0),"INSUFFICIENT FUNDS")))</f>
        <v/>
      </c>
      <c r="R61" s="6" t="str">
        <f>IF(O61&gt;Scenario!$B$11,"",IF(O$2&lt;&gt;"Ready",O$2,IF(ISNUMBER(P61),(P61+Q61)*(0+N('Option B'!$E$15)+IF(Scenario!$B$13="Gross",N('Option B'!$E$16),0))/12+((N('Option B'!$E$12)+N('Option B'!$E$13))/12+IF(AND(O61&gt;=Scenario!$B$10,MOD(O61-Scenario!$B$10,Scenario!$B$18)=0),N('Option B'!$E$17)*N('Option B'!$E$18)+N('Option B'!$E$20),0)+IF(O61=1,N('Option B'!$E$17)*N('Option B'!$E$19)+N('Option B'!$E$21),0)+IF(O61=Scenario!$B$11,N('Option B'!$E$22),0)),"INSUFFICIENT FUNDS")))</f>
        <v/>
      </c>
      <c r="S61" s="6" t="str">
        <f>IF(O61&gt;Scenario!$B$11,"",IF(O$2&lt;&gt;"Ready",O$2,IF(ISNUMBER(P61),IF((P61+Q61)*(1+Scenario!$B$12/12)-R61&lt;0,"INSUFFICIENT FUNDS",(P61+Q61)*(1+Scenario!$B$12/12)-R61),"INSUFFICIENT FUNDS")))</f>
        <v/>
      </c>
      <c r="T61" s="6" t="str">
        <f>IF(O61&gt;Scenario!$B$11,"",IF(O$2&lt;&gt;"Ready",O$2,IF(ISNUMBER(S61),T60+R61,"INSUFFICIENT FUNDS")))</f>
        <v/>
      </c>
      <c r="U61" t="str">
        <f>IF(O61&gt;Scenario!$B$11,"",IF(O$2&lt;&gt;"Ready",O$2,IF(ISNUMBER(S61),"OK","INSUFFICIENT FUNDS")))</f>
        <v/>
      </c>
      <c r="V61">
        <v>57</v>
      </c>
      <c r="W61" s="6" t="str">
        <f>IF(V61&gt;Scenario!$B$11,"",IF(V$2&lt;&gt;"Ready",V$2,IF(AB60="OK",Z60,"INSUFFICIENT FUNDS")))</f>
        <v/>
      </c>
      <c r="X61" s="6" t="str">
        <f>IF(V61&gt;Scenario!$B$11,"",IF(V$2&lt;&gt;"Ready",V$2,IF(ISNUMBER(W61),IF(AND(V61&gt;=Scenario!$B$10,MOD(V61-Scenario!$B$10,Scenario!$B$18)=0),Scenario!$B$8,0),"INSUFFICIENT FUNDS")))</f>
        <v/>
      </c>
      <c r="Y61" s="6" t="str">
        <f>IF(V61&gt;Scenario!$B$11,"",IF(V$2&lt;&gt;"Ready",V$2,IF(ISNUMBER(W61),(W61+X61)*(N('Option B'!$E$14)+N('Option B'!$E$15)+IF(Scenario!$B$13="Gross",N('Option B'!$E$16),0))/12+((N('Option B'!$E$12)+N('Option B'!$E$13))/12+IF(AND(V61&gt;=Scenario!$B$10,MOD(V61-Scenario!$B$10,Scenario!$B$18)=0),0*0+0,0)+IF(V61=1,0*0+0,0)+IF(V61=Scenario!$B$11,0,0)),"INSUFFICIENT FUNDS")))</f>
        <v/>
      </c>
      <c r="Z61" s="6" t="str">
        <f>IF(V61&gt;Scenario!$B$11,"",IF(V$2&lt;&gt;"Ready",V$2,IF(ISNUMBER(W61),IF((W61+X61)*(1+Scenario!$B$12/12)-Y61&lt;0,"INSUFFICIENT FUNDS",(W61+X61)*(1+Scenario!$B$12/12)-Y61),"INSUFFICIENT FUNDS")))</f>
        <v/>
      </c>
      <c r="AA61" s="6" t="str">
        <f>IF(V61&gt;Scenario!$B$11,"",IF(V$2&lt;&gt;"Ready",V$2,IF(ISNUMBER(Z61),AA60+Y61,"INSUFFICIENT FUNDS")))</f>
        <v/>
      </c>
      <c r="AB61" t="str">
        <f>IF(V61&gt;Scenario!$B$11,"",IF(V$2&lt;&gt;"Ready",V$2,IF(ISNUMBER(Z61),"OK","INSUFFICIENT FUNDS")))</f>
        <v/>
      </c>
      <c r="AC61">
        <v>57</v>
      </c>
      <c r="AD61" s="6" t="str">
        <f>IF(AC61&gt;Scenario!$B$11,"",IF(AC$2&lt;&gt;"Ready",AC$2,IF(AI60="OK",AG60,"INSUFFICIENT FUNDS")))</f>
        <v/>
      </c>
      <c r="AE61" s="6" t="str">
        <f>IF(AC61&gt;Scenario!$B$11,"",IF(AC$2&lt;&gt;"Ready",AC$2,IF(ISNUMBER(AD61),IF(AND(AC61&gt;=Scenario!$B$10,MOD(AC61-Scenario!$B$10,Scenario!$B$18)=0),Scenario!$B$8,0),"INSUFFICIENT FUNDS")))</f>
        <v/>
      </c>
      <c r="AF61" s="6" t="str">
        <f>IF(AC61&gt;Scenario!$B$11,"",IF(AC$2&lt;&gt;"Ready",AC$2,IF(ISNUMBER(AD61),(AD61+AE61)*(N('Option B'!$E$14)+N('Option B'!$E$15)+IF(Scenario!$B$13="Gross",0,0))/12+((N('Option B'!$E$12)+N('Option B'!$E$13))/12+IF(AND(AC61&gt;=Scenario!$B$10,MOD(AC61-Scenario!$B$10,Scenario!$B$18)=0),N('Option B'!$E$17)*N('Option B'!$E$18)+N('Option B'!$E$20),0)+IF(AC61=1,N('Option B'!$E$17)*N('Option B'!$E$19)+N('Option B'!$E$21),0)+IF(AC61=Scenario!$B$11,N('Option B'!$E$22),0)),"INSUFFICIENT FUNDS")))</f>
        <v/>
      </c>
      <c r="AG61" s="6" t="str">
        <f>IF(AC61&gt;Scenario!$B$11,"",IF(AC$2&lt;&gt;"Ready",AC$2,IF(ISNUMBER(AD61),IF((AD61+AE61)*(1+Scenario!$B$12/12)-AF61&lt;0,"INSUFFICIENT FUNDS",(AD61+AE61)*(1+Scenario!$B$12/12)-AF61),"INSUFFICIENT FUNDS")))</f>
        <v/>
      </c>
      <c r="AH61" s="6" t="str">
        <f>IF(AC61&gt;Scenario!$B$11,"",IF(AC$2&lt;&gt;"Ready",AC$2,IF(ISNUMBER(AG61),AH60+AF61,"INSUFFICIENT FUNDS")))</f>
        <v/>
      </c>
      <c r="AI61" t="str">
        <f>IF(AC61&gt;Scenario!$B$11,"",IF(AC$2&lt;&gt;"Ready",AC$2,IF(ISNUMBER(AG61),"OK","INSUFFICIENT FUNDS")))</f>
        <v/>
      </c>
      <c r="AJ61">
        <v>57</v>
      </c>
      <c r="AK61" s="6" t="str">
        <f>IF(AJ61&gt;Scenario!$B$11,"",IF(AJ$2&lt;&gt;"Ready",AJ$2,IF(AP60="OK",AN60,"INSUFFICIENT FUNDS")))</f>
        <v/>
      </c>
      <c r="AL61" s="6" t="str">
        <f>IF(AJ61&gt;Scenario!$B$11,"",IF(AJ$2&lt;&gt;"Ready",AJ$2,IF(ISNUMBER(AK61),IF(AND(AJ61&gt;=Scenario!$B$10,MOD(AJ61-Scenario!$B$10,Scenario!$B$18)=0),Scenario!$B$8,0),"INSUFFICIENT FUNDS")))</f>
        <v/>
      </c>
      <c r="AM61" s="6" t="str">
        <f>IF(AJ61&gt;Scenario!$B$11,"",IF(AJ$2&lt;&gt;"Ready",AJ$2,IF(ISNUMBER(AK61),(AK61+AL61)*(0+0+IF(Scenario!$B$13="Gross",0,0))/12+((0+0)/12+IF(AND(AJ61&gt;=Scenario!$B$10,MOD(AJ61-Scenario!$B$10,Scenario!$B$18)=0),0*0+0,0)+IF(AJ61=1,0*0+0,0)+IF(AJ61=Scenario!$B$11,0,0)),"INSUFFICIENT FUNDS")))</f>
        <v/>
      </c>
      <c r="AN61" s="6" t="str">
        <f>IF(AJ61&gt;Scenario!$B$11,"",IF(AJ$2&lt;&gt;"Ready",AJ$2,IF(ISNUMBER(AK61),IF((AK61+AL61)*(1+Scenario!$B$12/12)-AM61&lt;0,"INSUFFICIENT FUNDS",(AK61+AL61)*(1+Scenario!$B$12/12)-AM61),"INSUFFICIENT FUNDS")))</f>
        <v/>
      </c>
      <c r="AO61" s="6" t="str">
        <f>IF(AJ61&gt;Scenario!$B$11,"",IF(AJ$2&lt;&gt;"Ready",AJ$2,IF(ISNUMBER(AN61),AO60+AM61,"INSUFFICIENT FUNDS")))</f>
        <v/>
      </c>
      <c r="AP61" t="str">
        <f>IF(AJ61&gt;Scenario!$B$11,"",IF(AJ$2&lt;&gt;"Ready",AJ$2,IF(ISNUMBER(AN61),"OK","INSUFFICIENT FUNDS")))</f>
        <v/>
      </c>
    </row>
    <row r="62" spans="1:42" ht="32.1" customHeight="1" x14ac:dyDescent="0.2">
      <c r="A62">
        <v>58</v>
      </c>
      <c r="B62" s="6" t="str">
        <f>IF(A62&gt;Scenario!$B$11,"",IF(A$2&lt;&gt;"Ready",A$2,IF(G61="OK",E61,"INSUFFICIENT FUNDS")))</f>
        <v/>
      </c>
      <c r="C62" s="6" t="str">
        <f>IF(A62&gt;Scenario!$B$11,"",IF(A$2&lt;&gt;"Ready",A$2,IF(ISNUMBER(B62),IF(AND(A62&gt;=Scenario!$B$10,MOD(A62-Scenario!$B$10,Scenario!$B$18)=0),Scenario!$B$8,0),"INSUFFICIENT FUNDS")))</f>
        <v/>
      </c>
      <c r="D62" s="6" t="str">
        <f>IF(A62&gt;Scenario!$B$11,"",IF(A$2&lt;&gt;"Ready",A$2,IF(ISNUMBER(B62),(B62+C62)*(N('Option B'!$E$14)+N('Option B'!$E$15)+IF(Scenario!$B$13="Gross",N('Option B'!$E$16),0))/12+((N('Option B'!$E$12)+N('Option B'!$E$13))/12+IF(AND(A62&gt;=Scenario!$B$10,MOD(A62-Scenario!$B$10,Scenario!$B$18)=0),N('Option B'!$E$17)*N('Option B'!$E$18)+N('Option B'!$E$20),0)+IF(A62=1,N('Option B'!$E$17)*N('Option B'!$E$19)+N('Option B'!$E$21),0)+IF(A62=Scenario!$B$11,N('Option B'!$E$22),0)),"INSUFFICIENT FUNDS")))</f>
        <v/>
      </c>
      <c r="E62" s="6" t="str">
        <f>IF(A62&gt;Scenario!$B$11,"",IF(A$2&lt;&gt;"Ready",A$2,IF(ISNUMBER(B62),IF((B62+C62)*(1+Scenario!$B$12/12)-D62&lt;0,"INSUFFICIENT FUNDS",(B62+C62)*(1+Scenario!$B$12/12)-D62),"INSUFFICIENT FUNDS")))</f>
        <v/>
      </c>
      <c r="F62" s="6" t="str">
        <f>IF(A62&gt;Scenario!$B$11,"",IF(A$2&lt;&gt;"Ready",A$2,IF(ISNUMBER(E62),F61+D62,"INSUFFICIENT FUNDS")))</f>
        <v/>
      </c>
      <c r="G62" t="str">
        <f>IF(A62&gt;Scenario!$B$11,"",IF(A$2&lt;&gt;"Ready",A$2,IF(ISNUMBER(E62),"OK","INSUFFICIENT FUNDS")))</f>
        <v/>
      </c>
      <c r="H62">
        <v>58</v>
      </c>
      <c r="I62" s="6" t="str">
        <f>IF(H62&gt;Scenario!$B$11,"",IF(H$2&lt;&gt;"Ready",H$2,IF(N61="OK",L61,"INSUFFICIENT FUNDS")))</f>
        <v/>
      </c>
      <c r="J62" s="6" t="str">
        <f>IF(H62&gt;Scenario!$B$11,"",IF(H$2&lt;&gt;"Ready",H$2,IF(ISNUMBER(I62),IF(AND(H62&gt;=Scenario!$B$10,MOD(H62-Scenario!$B$10,Scenario!$B$18)=0),Scenario!$B$8,0),"INSUFFICIENT FUNDS")))</f>
        <v/>
      </c>
      <c r="K62" s="6" t="str">
        <f>IF(H62&gt;Scenario!$B$11,"",IF(H$2&lt;&gt;"Ready",H$2,IF(ISNUMBER(I62),(I62+J62)*(N('Option B'!$E$14)+N('Option B'!$E$15)+IF(Scenario!$B$13="Gross",N('Option B'!$E$16),0))/12+((0+0)/12+IF(AND(H62&gt;=Scenario!$B$10,MOD(H62-Scenario!$B$10,Scenario!$B$18)=0),N('Option B'!$E$17)*N('Option B'!$E$18)+N('Option B'!$E$20),0)+IF(H62=1,N('Option B'!$E$17)*N('Option B'!$E$19)+N('Option B'!$E$21),0)+IF(H62=Scenario!$B$11,N('Option B'!$E$22),0)),"INSUFFICIENT FUNDS")))</f>
        <v/>
      </c>
      <c r="L62" s="6" t="str">
        <f>IF(H62&gt;Scenario!$B$11,"",IF(H$2&lt;&gt;"Ready",H$2,IF(ISNUMBER(I62),IF((I62+J62)*(1+Scenario!$B$12/12)-K62&lt;0,"INSUFFICIENT FUNDS",(I62+J62)*(1+Scenario!$B$12/12)-K62),"INSUFFICIENT FUNDS")))</f>
        <v/>
      </c>
      <c r="M62" s="6" t="str">
        <f>IF(H62&gt;Scenario!$B$11,"",IF(H$2&lt;&gt;"Ready",H$2,IF(ISNUMBER(L62),M61+K62,"INSUFFICIENT FUNDS")))</f>
        <v/>
      </c>
      <c r="N62" t="str">
        <f>IF(H62&gt;Scenario!$B$11,"",IF(H$2&lt;&gt;"Ready",H$2,IF(ISNUMBER(L62),"OK","INSUFFICIENT FUNDS")))</f>
        <v/>
      </c>
      <c r="O62">
        <v>58</v>
      </c>
      <c r="P62" s="6" t="str">
        <f>IF(O62&gt;Scenario!$B$11,"",IF(O$2&lt;&gt;"Ready",O$2,IF(U61="OK",S61,"INSUFFICIENT FUNDS")))</f>
        <v/>
      </c>
      <c r="Q62" s="6" t="str">
        <f>IF(O62&gt;Scenario!$B$11,"",IF(O$2&lt;&gt;"Ready",O$2,IF(ISNUMBER(P62),IF(AND(O62&gt;=Scenario!$B$10,MOD(O62-Scenario!$B$10,Scenario!$B$18)=0),Scenario!$B$8,0),"INSUFFICIENT FUNDS")))</f>
        <v/>
      </c>
      <c r="R62" s="6" t="str">
        <f>IF(O62&gt;Scenario!$B$11,"",IF(O$2&lt;&gt;"Ready",O$2,IF(ISNUMBER(P62),(P62+Q62)*(0+N('Option B'!$E$15)+IF(Scenario!$B$13="Gross",N('Option B'!$E$16),0))/12+((N('Option B'!$E$12)+N('Option B'!$E$13))/12+IF(AND(O62&gt;=Scenario!$B$10,MOD(O62-Scenario!$B$10,Scenario!$B$18)=0),N('Option B'!$E$17)*N('Option B'!$E$18)+N('Option B'!$E$20),0)+IF(O62=1,N('Option B'!$E$17)*N('Option B'!$E$19)+N('Option B'!$E$21),0)+IF(O62=Scenario!$B$11,N('Option B'!$E$22),0)),"INSUFFICIENT FUNDS")))</f>
        <v/>
      </c>
      <c r="S62" s="6" t="str">
        <f>IF(O62&gt;Scenario!$B$11,"",IF(O$2&lt;&gt;"Ready",O$2,IF(ISNUMBER(P62),IF((P62+Q62)*(1+Scenario!$B$12/12)-R62&lt;0,"INSUFFICIENT FUNDS",(P62+Q62)*(1+Scenario!$B$12/12)-R62),"INSUFFICIENT FUNDS")))</f>
        <v/>
      </c>
      <c r="T62" s="6" t="str">
        <f>IF(O62&gt;Scenario!$B$11,"",IF(O$2&lt;&gt;"Ready",O$2,IF(ISNUMBER(S62),T61+R62,"INSUFFICIENT FUNDS")))</f>
        <v/>
      </c>
      <c r="U62" t="str">
        <f>IF(O62&gt;Scenario!$B$11,"",IF(O$2&lt;&gt;"Ready",O$2,IF(ISNUMBER(S62),"OK","INSUFFICIENT FUNDS")))</f>
        <v/>
      </c>
      <c r="V62">
        <v>58</v>
      </c>
      <c r="W62" s="6" t="str">
        <f>IF(V62&gt;Scenario!$B$11,"",IF(V$2&lt;&gt;"Ready",V$2,IF(AB61="OK",Z61,"INSUFFICIENT FUNDS")))</f>
        <v/>
      </c>
      <c r="X62" s="6" t="str">
        <f>IF(V62&gt;Scenario!$B$11,"",IF(V$2&lt;&gt;"Ready",V$2,IF(ISNUMBER(W62),IF(AND(V62&gt;=Scenario!$B$10,MOD(V62-Scenario!$B$10,Scenario!$B$18)=0),Scenario!$B$8,0),"INSUFFICIENT FUNDS")))</f>
        <v/>
      </c>
      <c r="Y62" s="6" t="str">
        <f>IF(V62&gt;Scenario!$B$11,"",IF(V$2&lt;&gt;"Ready",V$2,IF(ISNUMBER(W62),(W62+X62)*(N('Option B'!$E$14)+N('Option B'!$E$15)+IF(Scenario!$B$13="Gross",N('Option B'!$E$16),0))/12+((N('Option B'!$E$12)+N('Option B'!$E$13))/12+IF(AND(V62&gt;=Scenario!$B$10,MOD(V62-Scenario!$B$10,Scenario!$B$18)=0),0*0+0,0)+IF(V62=1,0*0+0,0)+IF(V62=Scenario!$B$11,0,0)),"INSUFFICIENT FUNDS")))</f>
        <v/>
      </c>
      <c r="Z62" s="6" t="str">
        <f>IF(V62&gt;Scenario!$B$11,"",IF(V$2&lt;&gt;"Ready",V$2,IF(ISNUMBER(W62),IF((W62+X62)*(1+Scenario!$B$12/12)-Y62&lt;0,"INSUFFICIENT FUNDS",(W62+X62)*(1+Scenario!$B$12/12)-Y62),"INSUFFICIENT FUNDS")))</f>
        <v/>
      </c>
      <c r="AA62" s="6" t="str">
        <f>IF(V62&gt;Scenario!$B$11,"",IF(V$2&lt;&gt;"Ready",V$2,IF(ISNUMBER(Z62),AA61+Y62,"INSUFFICIENT FUNDS")))</f>
        <v/>
      </c>
      <c r="AB62" t="str">
        <f>IF(V62&gt;Scenario!$B$11,"",IF(V$2&lt;&gt;"Ready",V$2,IF(ISNUMBER(Z62),"OK","INSUFFICIENT FUNDS")))</f>
        <v/>
      </c>
      <c r="AC62">
        <v>58</v>
      </c>
      <c r="AD62" s="6" t="str">
        <f>IF(AC62&gt;Scenario!$B$11,"",IF(AC$2&lt;&gt;"Ready",AC$2,IF(AI61="OK",AG61,"INSUFFICIENT FUNDS")))</f>
        <v/>
      </c>
      <c r="AE62" s="6" t="str">
        <f>IF(AC62&gt;Scenario!$B$11,"",IF(AC$2&lt;&gt;"Ready",AC$2,IF(ISNUMBER(AD62),IF(AND(AC62&gt;=Scenario!$B$10,MOD(AC62-Scenario!$B$10,Scenario!$B$18)=0),Scenario!$B$8,0),"INSUFFICIENT FUNDS")))</f>
        <v/>
      </c>
      <c r="AF62" s="6" t="str">
        <f>IF(AC62&gt;Scenario!$B$11,"",IF(AC$2&lt;&gt;"Ready",AC$2,IF(ISNUMBER(AD62),(AD62+AE62)*(N('Option B'!$E$14)+N('Option B'!$E$15)+IF(Scenario!$B$13="Gross",0,0))/12+((N('Option B'!$E$12)+N('Option B'!$E$13))/12+IF(AND(AC62&gt;=Scenario!$B$10,MOD(AC62-Scenario!$B$10,Scenario!$B$18)=0),N('Option B'!$E$17)*N('Option B'!$E$18)+N('Option B'!$E$20),0)+IF(AC62=1,N('Option B'!$E$17)*N('Option B'!$E$19)+N('Option B'!$E$21),0)+IF(AC62=Scenario!$B$11,N('Option B'!$E$22),0)),"INSUFFICIENT FUNDS")))</f>
        <v/>
      </c>
      <c r="AG62" s="6" t="str">
        <f>IF(AC62&gt;Scenario!$B$11,"",IF(AC$2&lt;&gt;"Ready",AC$2,IF(ISNUMBER(AD62),IF((AD62+AE62)*(1+Scenario!$B$12/12)-AF62&lt;0,"INSUFFICIENT FUNDS",(AD62+AE62)*(1+Scenario!$B$12/12)-AF62),"INSUFFICIENT FUNDS")))</f>
        <v/>
      </c>
      <c r="AH62" s="6" t="str">
        <f>IF(AC62&gt;Scenario!$B$11,"",IF(AC$2&lt;&gt;"Ready",AC$2,IF(ISNUMBER(AG62),AH61+AF62,"INSUFFICIENT FUNDS")))</f>
        <v/>
      </c>
      <c r="AI62" t="str">
        <f>IF(AC62&gt;Scenario!$B$11,"",IF(AC$2&lt;&gt;"Ready",AC$2,IF(ISNUMBER(AG62),"OK","INSUFFICIENT FUNDS")))</f>
        <v/>
      </c>
      <c r="AJ62">
        <v>58</v>
      </c>
      <c r="AK62" s="6" t="str">
        <f>IF(AJ62&gt;Scenario!$B$11,"",IF(AJ$2&lt;&gt;"Ready",AJ$2,IF(AP61="OK",AN61,"INSUFFICIENT FUNDS")))</f>
        <v/>
      </c>
      <c r="AL62" s="6" t="str">
        <f>IF(AJ62&gt;Scenario!$B$11,"",IF(AJ$2&lt;&gt;"Ready",AJ$2,IF(ISNUMBER(AK62),IF(AND(AJ62&gt;=Scenario!$B$10,MOD(AJ62-Scenario!$B$10,Scenario!$B$18)=0),Scenario!$B$8,0),"INSUFFICIENT FUNDS")))</f>
        <v/>
      </c>
      <c r="AM62" s="6" t="str">
        <f>IF(AJ62&gt;Scenario!$B$11,"",IF(AJ$2&lt;&gt;"Ready",AJ$2,IF(ISNUMBER(AK62),(AK62+AL62)*(0+0+IF(Scenario!$B$13="Gross",0,0))/12+((0+0)/12+IF(AND(AJ62&gt;=Scenario!$B$10,MOD(AJ62-Scenario!$B$10,Scenario!$B$18)=0),0*0+0,0)+IF(AJ62=1,0*0+0,0)+IF(AJ62=Scenario!$B$11,0,0)),"INSUFFICIENT FUNDS")))</f>
        <v/>
      </c>
      <c r="AN62" s="6" t="str">
        <f>IF(AJ62&gt;Scenario!$B$11,"",IF(AJ$2&lt;&gt;"Ready",AJ$2,IF(ISNUMBER(AK62),IF((AK62+AL62)*(1+Scenario!$B$12/12)-AM62&lt;0,"INSUFFICIENT FUNDS",(AK62+AL62)*(1+Scenario!$B$12/12)-AM62),"INSUFFICIENT FUNDS")))</f>
        <v/>
      </c>
      <c r="AO62" s="6" t="str">
        <f>IF(AJ62&gt;Scenario!$B$11,"",IF(AJ$2&lt;&gt;"Ready",AJ$2,IF(ISNUMBER(AN62),AO61+AM62,"INSUFFICIENT FUNDS")))</f>
        <v/>
      </c>
      <c r="AP62" t="str">
        <f>IF(AJ62&gt;Scenario!$B$11,"",IF(AJ$2&lt;&gt;"Ready",AJ$2,IF(ISNUMBER(AN62),"OK","INSUFFICIENT FUNDS")))</f>
        <v/>
      </c>
    </row>
    <row r="63" spans="1:42" ht="32.1" customHeight="1" x14ac:dyDescent="0.2">
      <c r="A63">
        <v>59</v>
      </c>
      <c r="B63" s="6" t="str">
        <f>IF(A63&gt;Scenario!$B$11,"",IF(A$2&lt;&gt;"Ready",A$2,IF(G62="OK",E62,"INSUFFICIENT FUNDS")))</f>
        <v/>
      </c>
      <c r="C63" s="6" t="str">
        <f>IF(A63&gt;Scenario!$B$11,"",IF(A$2&lt;&gt;"Ready",A$2,IF(ISNUMBER(B63),IF(AND(A63&gt;=Scenario!$B$10,MOD(A63-Scenario!$B$10,Scenario!$B$18)=0),Scenario!$B$8,0),"INSUFFICIENT FUNDS")))</f>
        <v/>
      </c>
      <c r="D63" s="6" t="str">
        <f>IF(A63&gt;Scenario!$B$11,"",IF(A$2&lt;&gt;"Ready",A$2,IF(ISNUMBER(B63),(B63+C63)*(N('Option B'!$E$14)+N('Option B'!$E$15)+IF(Scenario!$B$13="Gross",N('Option B'!$E$16),0))/12+((N('Option B'!$E$12)+N('Option B'!$E$13))/12+IF(AND(A63&gt;=Scenario!$B$10,MOD(A63-Scenario!$B$10,Scenario!$B$18)=0),N('Option B'!$E$17)*N('Option B'!$E$18)+N('Option B'!$E$20),0)+IF(A63=1,N('Option B'!$E$17)*N('Option B'!$E$19)+N('Option B'!$E$21),0)+IF(A63=Scenario!$B$11,N('Option B'!$E$22),0)),"INSUFFICIENT FUNDS")))</f>
        <v/>
      </c>
      <c r="E63" s="6" t="str">
        <f>IF(A63&gt;Scenario!$B$11,"",IF(A$2&lt;&gt;"Ready",A$2,IF(ISNUMBER(B63),IF((B63+C63)*(1+Scenario!$B$12/12)-D63&lt;0,"INSUFFICIENT FUNDS",(B63+C63)*(1+Scenario!$B$12/12)-D63),"INSUFFICIENT FUNDS")))</f>
        <v/>
      </c>
      <c r="F63" s="6" t="str">
        <f>IF(A63&gt;Scenario!$B$11,"",IF(A$2&lt;&gt;"Ready",A$2,IF(ISNUMBER(E63),F62+D63,"INSUFFICIENT FUNDS")))</f>
        <v/>
      </c>
      <c r="G63" t="str">
        <f>IF(A63&gt;Scenario!$B$11,"",IF(A$2&lt;&gt;"Ready",A$2,IF(ISNUMBER(E63),"OK","INSUFFICIENT FUNDS")))</f>
        <v/>
      </c>
      <c r="H63">
        <v>59</v>
      </c>
      <c r="I63" s="6" t="str">
        <f>IF(H63&gt;Scenario!$B$11,"",IF(H$2&lt;&gt;"Ready",H$2,IF(N62="OK",L62,"INSUFFICIENT FUNDS")))</f>
        <v/>
      </c>
      <c r="J63" s="6" t="str">
        <f>IF(H63&gt;Scenario!$B$11,"",IF(H$2&lt;&gt;"Ready",H$2,IF(ISNUMBER(I63),IF(AND(H63&gt;=Scenario!$B$10,MOD(H63-Scenario!$B$10,Scenario!$B$18)=0),Scenario!$B$8,0),"INSUFFICIENT FUNDS")))</f>
        <v/>
      </c>
      <c r="K63" s="6" t="str">
        <f>IF(H63&gt;Scenario!$B$11,"",IF(H$2&lt;&gt;"Ready",H$2,IF(ISNUMBER(I63),(I63+J63)*(N('Option B'!$E$14)+N('Option B'!$E$15)+IF(Scenario!$B$13="Gross",N('Option B'!$E$16),0))/12+((0+0)/12+IF(AND(H63&gt;=Scenario!$B$10,MOD(H63-Scenario!$B$10,Scenario!$B$18)=0),N('Option B'!$E$17)*N('Option B'!$E$18)+N('Option B'!$E$20),0)+IF(H63=1,N('Option B'!$E$17)*N('Option B'!$E$19)+N('Option B'!$E$21),0)+IF(H63=Scenario!$B$11,N('Option B'!$E$22),0)),"INSUFFICIENT FUNDS")))</f>
        <v/>
      </c>
      <c r="L63" s="6" t="str">
        <f>IF(H63&gt;Scenario!$B$11,"",IF(H$2&lt;&gt;"Ready",H$2,IF(ISNUMBER(I63),IF((I63+J63)*(1+Scenario!$B$12/12)-K63&lt;0,"INSUFFICIENT FUNDS",(I63+J63)*(1+Scenario!$B$12/12)-K63),"INSUFFICIENT FUNDS")))</f>
        <v/>
      </c>
      <c r="M63" s="6" t="str">
        <f>IF(H63&gt;Scenario!$B$11,"",IF(H$2&lt;&gt;"Ready",H$2,IF(ISNUMBER(L63),M62+K63,"INSUFFICIENT FUNDS")))</f>
        <v/>
      </c>
      <c r="N63" t="str">
        <f>IF(H63&gt;Scenario!$B$11,"",IF(H$2&lt;&gt;"Ready",H$2,IF(ISNUMBER(L63),"OK","INSUFFICIENT FUNDS")))</f>
        <v/>
      </c>
      <c r="O63">
        <v>59</v>
      </c>
      <c r="P63" s="6" t="str">
        <f>IF(O63&gt;Scenario!$B$11,"",IF(O$2&lt;&gt;"Ready",O$2,IF(U62="OK",S62,"INSUFFICIENT FUNDS")))</f>
        <v/>
      </c>
      <c r="Q63" s="6" t="str">
        <f>IF(O63&gt;Scenario!$B$11,"",IF(O$2&lt;&gt;"Ready",O$2,IF(ISNUMBER(P63),IF(AND(O63&gt;=Scenario!$B$10,MOD(O63-Scenario!$B$10,Scenario!$B$18)=0),Scenario!$B$8,0),"INSUFFICIENT FUNDS")))</f>
        <v/>
      </c>
      <c r="R63" s="6" t="str">
        <f>IF(O63&gt;Scenario!$B$11,"",IF(O$2&lt;&gt;"Ready",O$2,IF(ISNUMBER(P63),(P63+Q63)*(0+N('Option B'!$E$15)+IF(Scenario!$B$13="Gross",N('Option B'!$E$16),0))/12+((N('Option B'!$E$12)+N('Option B'!$E$13))/12+IF(AND(O63&gt;=Scenario!$B$10,MOD(O63-Scenario!$B$10,Scenario!$B$18)=0),N('Option B'!$E$17)*N('Option B'!$E$18)+N('Option B'!$E$20),0)+IF(O63=1,N('Option B'!$E$17)*N('Option B'!$E$19)+N('Option B'!$E$21),0)+IF(O63=Scenario!$B$11,N('Option B'!$E$22),0)),"INSUFFICIENT FUNDS")))</f>
        <v/>
      </c>
      <c r="S63" s="6" t="str">
        <f>IF(O63&gt;Scenario!$B$11,"",IF(O$2&lt;&gt;"Ready",O$2,IF(ISNUMBER(P63),IF((P63+Q63)*(1+Scenario!$B$12/12)-R63&lt;0,"INSUFFICIENT FUNDS",(P63+Q63)*(1+Scenario!$B$12/12)-R63),"INSUFFICIENT FUNDS")))</f>
        <v/>
      </c>
      <c r="T63" s="6" t="str">
        <f>IF(O63&gt;Scenario!$B$11,"",IF(O$2&lt;&gt;"Ready",O$2,IF(ISNUMBER(S63),T62+R63,"INSUFFICIENT FUNDS")))</f>
        <v/>
      </c>
      <c r="U63" t="str">
        <f>IF(O63&gt;Scenario!$B$11,"",IF(O$2&lt;&gt;"Ready",O$2,IF(ISNUMBER(S63),"OK","INSUFFICIENT FUNDS")))</f>
        <v/>
      </c>
      <c r="V63">
        <v>59</v>
      </c>
      <c r="W63" s="6" t="str">
        <f>IF(V63&gt;Scenario!$B$11,"",IF(V$2&lt;&gt;"Ready",V$2,IF(AB62="OK",Z62,"INSUFFICIENT FUNDS")))</f>
        <v/>
      </c>
      <c r="X63" s="6" t="str">
        <f>IF(V63&gt;Scenario!$B$11,"",IF(V$2&lt;&gt;"Ready",V$2,IF(ISNUMBER(W63),IF(AND(V63&gt;=Scenario!$B$10,MOD(V63-Scenario!$B$10,Scenario!$B$18)=0),Scenario!$B$8,0),"INSUFFICIENT FUNDS")))</f>
        <v/>
      </c>
      <c r="Y63" s="6" t="str">
        <f>IF(V63&gt;Scenario!$B$11,"",IF(V$2&lt;&gt;"Ready",V$2,IF(ISNUMBER(W63),(W63+X63)*(N('Option B'!$E$14)+N('Option B'!$E$15)+IF(Scenario!$B$13="Gross",N('Option B'!$E$16),0))/12+((N('Option B'!$E$12)+N('Option B'!$E$13))/12+IF(AND(V63&gt;=Scenario!$B$10,MOD(V63-Scenario!$B$10,Scenario!$B$18)=0),0*0+0,0)+IF(V63=1,0*0+0,0)+IF(V63=Scenario!$B$11,0,0)),"INSUFFICIENT FUNDS")))</f>
        <v/>
      </c>
      <c r="Z63" s="6" t="str">
        <f>IF(V63&gt;Scenario!$B$11,"",IF(V$2&lt;&gt;"Ready",V$2,IF(ISNUMBER(W63),IF((W63+X63)*(1+Scenario!$B$12/12)-Y63&lt;0,"INSUFFICIENT FUNDS",(W63+X63)*(1+Scenario!$B$12/12)-Y63),"INSUFFICIENT FUNDS")))</f>
        <v/>
      </c>
      <c r="AA63" s="6" t="str">
        <f>IF(V63&gt;Scenario!$B$11,"",IF(V$2&lt;&gt;"Ready",V$2,IF(ISNUMBER(Z63),AA62+Y63,"INSUFFICIENT FUNDS")))</f>
        <v/>
      </c>
      <c r="AB63" t="str">
        <f>IF(V63&gt;Scenario!$B$11,"",IF(V$2&lt;&gt;"Ready",V$2,IF(ISNUMBER(Z63),"OK","INSUFFICIENT FUNDS")))</f>
        <v/>
      </c>
      <c r="AC63">
        <v>59</v>
      </c>
      <c r="AD63" s="6" t="str">
        <f>IF(AC63&gt;Scenario!$B$11,"",IF(AC$2&lt;&gt;"Ready",AC$2,IF(AI62="OK",AG62,"INSUFFICIENT FUNDS")))</f>
        <v/>
      </c>
      <c r="AE63" s="6" t="str">
        <f>IF(AC63&gt;Scenario!$B$11,"",IF(AC$2&lt;&gt;"Ready",AC$2,IF(ISNUMBER(AD63),IF(AND(AC63&gt;=Scenario!$B$10,MOD(AC63-Scenario!$B$10,Scenario!$B$18)=0),Scenario!$B$8,0),"INSUFFICIENT FUNDS")))</f>
        <v/>
      </c>
      <c r="AF63" s="6" t="str">
        <f>IF(AC63&gt;Scenario!$B$11,"",IF(AC$2&lt;&gt;"Ready",AC$2,IF(ISNUMBER(AD63),(AD63+AE63)*(N('Option B'!$E$14)+N('Option B'!$E$15)+IF(Scenario!$B$13="Gross",0,0))/12+((N('Option B'!$E$12)+N('Option B'!$E$13))/12+IF(AND(AC63&gt;=Scenario!$B$10,MOD(AC63-Scenario!$B$10,Scenario!$B$18)=0),N('Option B'!$E$17)*N('Option B'!$E$18)+N('Option B'!$E$20),0)+IF(AC63=1,N('Option B'!$E$17)*N('Option B'!$E$19)+N('Option B'!$E$21),0)+IF(AC63=Scenario!$B$11,N('Option B'!$E$22),0)),"INSUFFICIENT FUNDS")))</f>
        <v/>
      </c>
      <c r="AG63" s="6" t="str">
        <f>IF(AC63&gt;Scenario!$B$11,"",IF(AC$2&lt;&gt;"Ready",AC$2,IF(ISNUMBER(AD63),IF((AD63+AE63)*(1+Scenario!$B$12/12)-AF63&lt;0,"INSUFFICIENT FUNDS",(AD63+AE63)*(1+Scenario!$B$12/12)-AF63),"INSUFFICIENT FUNDS")))</f>
        <v/>
      </c>
      <c r="AH63" s="6" t="str">
        <f>IF(AC63&gt;Scenario!$B$11,"",IF(AC$2&lt;&gt;"Ready",AC$2,IF(ISNUMBER(AG63),AH62+AF63,"INSUFFICIENT FUNDS")))</f>
        <v/>
      </c>
      <c r="AI63" t="str">
        <f>IF(AC63&gt;Scenario!$B$11,"",IF(AC$2&lt;&gt;"Ready",AC$2,IF(ISNUMBER(AG63),"OK","INSUFFICIENT FUNDS")))</f>
        <v/>
      </c>
      <c r="AJ63">
        <v>59</v>
      </c>
      <c r="AK63" s="6" t="str">
        <f>IF(AJ63&gt;Scenario!$B$11,"",IF(AJ$2&lt;&gt;"Ready",AJ$2,IF(AP62="OK",AN62,"INSUFFICIENT FUNDS")))</f>
        <v/>
      </c>
      <c r="AL63" s="6" t="str">
        <f>IF(AJ63&gt;Scenario!$B$11,"",IF(AJ$2&lt;&gt;"Ready",AJ$2,IF(ISNUMBER(AK63),IF(AND(AJ63&gt;=Scenario!$B$10,MOD(AJ63-Scenario!$B$10,Scenario!$B$18)=0),Scenario!$B$8,0),"INSUFFICIENT FUNDS")))</f>
        <v/>
      </c>
      <c r="AM63" s="6" t="str">
        <f>IF(AJ63&gt;Scenario!$B$11,"",IF(AJ$2&lt;&gt;"Ready",AJ$2,IF(ISNUMBER(AK63),(AK63+AL63)*(0+0+IF(Scenario!$B$13="Gross",0,0))/12+((0+0)/12+IF(AND(AJ63&gt;=Scenario!$B$10,MOD(AJ63-Scenario!$B$10,Scenario!$B$18)=0),0*0+0,0)+IF(AJ63=1,0*0+0,0)+IF(AJ63=Scenario!$B$11,0,0)),"INSUFFICIENT FUNDS")))</f>
        <v/>
      </c>
      <c r="AN63" s="6" t="str">
        <f>IF(AJ63&gt;Scenario!$B$11,"",IF(AJ$2&lt;&gt;"Ready",AJ$2,IF(ISNUMBER(AK63),IF((AK63+AL63)*(1+Scenario!$B$12/12)-AM63&lt;0,"INSUFFICIENT FUNDS",(AK63+AL63)*(1+Scenario!$B$12/12)-AM63),"INSUFFICIENT FUNDS")))</f>
        <v/>
      </c>
      <c r="AO63" s="6" t="str">
        <f>IF(AJ63&gt;Scenario!$B$11,"",IF(AJ$2&lt;&gt;"Ready",AJ$2,IF(ISNUMBER(AN63),AO62+AM63,"INSUFFICIENT FUNDS")))</f>
        <v/>
      </c>
      <c r="AP63" t="str">
        <f>IF(AJ63&gt;Scenario!$B$11,"",IF(AJ$2&lt;&gt;"Ready",AJ$2,IF(ISNUMBER(AN63),"OK","INSUFFICIENT FUNDS")))</f>
        <v/>
      </c>
    </row>
    <row r="64" spans="1:42" ht="32.1" customHeight="1" x14ac:dyDescent="0.2">
      <c r="A64">
        <v>60</v>
      </c>
      <c r="B64" s="6" t="str">
        <f>IF(A64&gt;Scenario!$B$11,"",IF(A$2&lt;&gt;"Ready",A$2,IF(G63="OK",E63,"INSUFFICIENT FUNDS")))</f>
        <v/>
      </c>
      <c r="C64" s="6" t="str">
        <f>IF(A64&gt;Scenario!$B$11,"",IF(A$2&lt;&gt;"Ready",A$2,IF(ISNUMBER(B64),IF(AND(A64&gt;=Scenario!$B$10,MOD(A64-Scenario!$B$10,Scenario!$B$18)=0),Scenario!$B$8,0),"INSUFFICIENT FUNDS")))</f>
        <v/>
      </c>
      <c r="D64" s="6" t="str">
        <f>IF(A64&gt;Scenario!$B$11,"",IF(A$2&lt;&gt;"Ready",A$2,IF(ISNUMBER(B64),(B64+C64)*(N('Option B'!$E$14)+N('Option B'!$E$15)+IF(Scenario!$B$13="Gross",N('Option B'!$E$16),0))/12+((N('Option B'!$E$12)+N('Option B'!$E$13))/12+IF(AND(A64&gt;=Scenario!$B$10,MOD(A64-Scenario!$B$10,Scenario!$B$18)=0),N('Option B'!$E$17)*N('Option B'!$E$18)+N('Option B'!$E$20),0)+IF(A64=1,N('Option B'!$E$17)*N('Option B'!$E$19)+N('Option B'!$E$21),0)+IF(A64=Scenario!$B$11,N('Option B'!$E$22),0)),"INSUFFICIENT FUNDS")))</f>
        <v/>
      </c>
      <c r="E64" s="6" t="str">
        <f>IF(A64&gt;Scenario!$B$11,"",IF(A$2&lt;&gt;"Ready",A$2,IF(ISNUMBER(B64),IF((B64+C64)*(1+Scenario!$B$12/12)-D64&lt;0,"INSUFFICIENT FUNDS",(B64+C64)*(1+Scenario!$B$12/12)-D64),"INSUFFICIENT FUNDS")))</f>
        <v/>
      </c>
      <c r="F64" s="6" t="str">
        <f>IF(A64&gt;Scenario!$B$11,"",IF(A$2&lt;&gt;"Ready",A$2,IF(ISNUMBER(E64),F63+D64,"INSUFFICIENT FUNDS")))</f>
        <v/>
      </c>
      <c r="G64" t="str">
        <f>IF(A64&gt;Scenario!$B$11,"",IF(A$2&lt;&gt;"Ready",A$2,IF(ISNUMBER(E64),"OK","INSUFFICIENT FUNDS")))</f>
        <v/>
      </c>
      <c r="H64">
        <v>60</v>
      </c>
      <c r="I64" s="6" t="str">
        <f>IF(H64&gt;Scenario!$B$11,"",IF(H$2&lt;&gt;"Ready",H$2,IF(N63="OK",L63,"INSUFFICIENT FUNDS")))</f>
        <v/>
      </c>
      <c r="J64" s="6" t="str">
        <f>IF(H64&gt;Scenario!$B$11,"",IF(H$2&lt;&gt;"Ready",H$2,IF(ISNUMBER(I64),IF(AND(H64&gt;=Scenario!$B$10,MOD(H64-Scenario!$B$10,Scenario!$B$18)=0),Scenario!$B$8,0),"INSUFFICIENT FUNDS")))</f>
        <v/>
      </c>
      <c r="K64" s="6" t="str">
        <f>IF(H64&gt;Scenario!$B$11,"",IF(H$2&lt;&gt;"Ready",H$2,IF(ISNUMBER(I64),(I64+J64)*(N('Option B'!$E$14)+N('Option B'!$E$15)+IF(Scenario!$B$13="Gross",N('Option B'!$E$16),0))/12+((0+0)/12+IF(AND(H64&gt;=Scenario!$B$10,MOD(H64-Scenario!$B$10,Scenario!$B$18)=0),N('Option B'!$E$17)*N('Option B'!$E$18)+N('Option B'!$E$20),0)+IF(H64=1,N('Option B'!$E$17)*N('Option B'!$E$19)+N('Option B'!$E$21),0)+IF(H64=Scenario!$B$11,N('Option B'!$E$22),0)),"INSUFFICIENT FUNDS")))</f>
        <v/>
      </c>
      <c r="L64" s="6" t="str">
        <f>IF(H64&gt;Scenario!$B$11,"",IF(H$2&lt;&gt;"Ready",H$2,IF(ISNUMBER(I64),IF((I64+J64)*(1+Scenario!$B$12/12)-K64&lt;0,"INSUFFICIENT FUNDS",(I64+J64)*(1+Scenario!$B$12/12)-K64),"INSUFFICIENT FUNDS")))</f>
        <v/>
      </c>
      <c r="M64" s="6" t="str">
        <f>IF(H64&gt;Scenario!$B$11,"",IF(H$2&lt;&gt;"Ready",H$2,IF(ISNUMBER(L64),M63+K64,"INSUFFICIENT FUNDS")))</f>
        <v/>
      </c>
      <c r="N64" t="str">
        <f>IF(H64&gt;Scenario!$B$11,"",IF(H$2&lt;&gt;"Ready",H$2,IF(ISNUMBER(L64),"OK","INSUFFICIENT FUNDS")))</f>
        <v/>
      </c>
      <c r="O64">
        <v>60</v>
      </c>
      <c r="P64" s="6" t="str">
        <f>IF(O64&gt;Scenario!$B$11,"",IF(O$2&lt;&gt;"Ready",O$2,IF(U63="OK",S63,"INSUFFICIENT FUNDS")))</f>
        <v/>
      </c>
      <c r="Q64" s="6" t="str">
        <f>IF(O64&gt;Scenario!$B$11,"",IF(O$2&lt;&gt;"Ready",O$2,IF(ISNUMBER(P64),IF(AND(O64&gt;=Scenario!$B$10,MOD(O64-Scenario!$B$10,Scenario!$B$18)=0),Scenario!$B$8,0),"INSUFFICIENT FUNDS")))</f>
        <v/>
      </c>
      <c r="R64" s="6" t="str">
        <f>IF(O64&gt;Scenario!$B$11,"",IF(O$2&lt;&gt;"Ready",O$2,IF(ISNUMBER(P64),(P64+Q64)*(0+N('Option B'!$E$15)+IF(Scenario!$B$13="Gross",N('Option B'!$E$16),0))/12+((N('Option B'!$E$12)+N('Option B'!$E$13))/12+IF(AND(O64&gt;=Scenario!$B$10,MOD(O64-Scenario!$B$10,Scenario!$B$18)=0),N('Option B'!$E$17)*N('Option B'!$E$18)+N('Option B'!$E$20),0)+IF(O64=1,N('Option B'!$E$17)*N('Option B'!$E$19)+N('Option B'!$E$21),0)+IF(O64=Scenario!$B$11,N('Option B'!$E$22),0)),"INSUFFICIENT FUNDS")))</f>
        <v/>
      </c>
      <c r="S64" s="6" t="str">
        <f>IF(O64&gt;Scenario!$B$11,"",IF(O$2&lt;&gt;"Ready",O$2,IF(ISNUMBER(P64),IF((P64+Q64)*(1+Scenario!$B$12/12)-R64&lt;0,"INSUFFICIENT FUNDS",(P64+Q64)*(1+Scenario!$B$12/12)-R64),"INSUFFICIENT FUNDS")))</f>
        <v/>
      </c>
      <c r="T64" s="6" t="str">
        <f>IF(O64&gt;Scenario!$B$11,"",IF(O$2&lt;&gt;"Ready",O$2,IF(ISNUMBER(S64),T63+R64,"INSUFFICIENT FUNDS")))</f>
        <v/>
      </c>
      <c r="U64" t="str">
        <f>IF(O64&gt;Scenario!$B$11,"",IF(O$2&lt;&gt;"Ready",O$2,IF(ISNUMBER(S64),"OK","INSUFFICIENT FUNDS")))</f>
        <v/>
      </c>
      <c r="V64">
        <v>60</v>
      </c>
      <c r="W64" s="6" t="str">
        <f>IF(V64&gt;Scenario!$B$11,"",IF(V$2&lt;&gt;"Ready",V$2,IF(AB63="OK",Z63,"INSUFFICIENT FUNDS")))</f>
        <v/>
      </c>
      <c r="X64" s="6" t="str">
        <f>IF(V64&gt;Scenario!$B$11,"",IF(V$2&lt;&gt;"Ready",V$2,IF(ISNUMBER(W64),IF(AND(V64&gt;=Scenario!$B$10,MOD(V64-Scenario!$B$10,Scenario!$B$18)=0),Scenario!$B$8,0),"INSUFFICIENT FUNDS")))</f>
        <v/>
      </c>
      <c r="Y64" s="6" t="str">
        <f>IF(V64&gt;Scenario!$B$11,"",IF(V$2&lt;&gt;"Ready",V$2,IF(ISNUMBER(W64),(W64+X64)*(N('Option B'!$E$14)+N('Option B'!$E$15)+IF(Scenario!$B$13="Gross",N('Option B'!$E$16),0))/12+((N('Option B'!$E$12)+N('Option B'!$E$13))/12+IF(AND(V64&gt;=Scenario!$B$10,MOD(V64-Scenario!$B$10,Scenario!$B$18)=0),0*0+0,0)+IF(V64=1,0*0+0,0)+IF(V64=Scenario!$B$11,0,0)),"INSUFFICIENT FUNDS")))</f>
        <v/>
      </c>
      <c r="Z64" s="6" t="str">
        <f>IF(V64&gt;Scenario!$B$11,"",IF(V$2&lt;&gt;"Ready",V$2,IF(ISNUMBER(W64),IF((W64+X64)*(1+Scenario!$B$12/12)-Y64&lt;0,"INSUFFICIENT FUNDS",(W64+X64)*(1+Scenario!$B$12/12)-Y64),"INSUFFICIENT FUNDS")))</f>
        <v/>
      </c>
      <c r="AA64" s="6" t="str">
        <f>IF(V64&gt;Scenario!$B$11,"",IF(V$2&lt;&gt;"Ready",V$2,IF(ISNUMBER(Z64),AA63+Y64,"INSUFFICIENT FUNDS")))</f>
        <v/>
      </c>
      <c r="AB64" t="str">
        <f>IF(V64&gt;Scenario!$B$11,"",IF(V$2&lt;&gt;"Ready",V$2,IF(ISNUMBER(Z64),"OK","INSUFFICIENT FUNDS")))</f>
        <v/>
      </c>
      <c r="AC64">
        <v>60</v>
      </c>
      <c r="AD64" s="6" t="str">
        <f>IF(AC64&gt;Scenario!$B$11,"",IF(AC$2&lt;&gt;"Ready",AC$2,IF(AI63="OK",AG63,"INSUFFICIENT FUNDS")))</f>
        <v/>
      </c>
      <c r="AE64" s="6" t="str">
        <f>IF(AC64&gt;Scenario!$B$11,"",IF(AC$2&lt;&gt;"Ready",AC$2,IF(ISNUMBER(AD64),IF(AND(AC64&gt;=Scenario!$B$10,MOD(AC64-Scenario!$B$10,Scenario!$B$18)=0),Scenario!$B$8,0),"INSUFFICIENT FUNDS")))</f>
        <v/>
      </c>
      <c r="AF64" s="6" t="str">
        <f>IF(AC64&gt;Scenario!$B$11,"",IF(AC$2&lt;&gt;"Ready",AC$2,IF(ISNUMBER(AD64),(AD64+AE64)*(N('Option B'!$E$14)+N('Option B'!$E$15)+IF(Scenario!$B$13="Gross",0,0))/12+((N('Option B'!$E$12)+N('Option B'!$E$13))/12+IF(AND(AC64&gt;=Scenario!$B$10,MOD(AC64-Scenario!$B$10,Scenario!$B$18)=0),N('Option B'!$E$17)*N('Option B'!$E$18)+N('Option B'!$E$20),0)+IF(AC64=1,N('Option B'!$E$17)*N('Option B'!$E$19)+N('Option B'!$E$21),0)+IF(AC64=Scenario!$B$11,N('Option B'!$E$22),0)),"INSUFFICIENT FUNDS")))</f>
        <v/>
      </c>
      <c r="AG64" s="6" t="str">
        <f>IF(AC64&gt;Scenario!$B$11,"",IF(AC$2&lt;&gt;"Ready",AC$2,IF(ISNUMBER(AD64),IF((AD64+AE64)*(1+Scenario!$B$12/12)-AF64&lt;0,"INSUFFICIENT FUNDS",(AD64+AE64)*(1+Scenario!$B$12/12)-AF64),"INSUFFICIENT FUNDS")))</f>
        <v/>
      </c>
      <c r="AH64" s="6" t="str">
        <f>IF(AC64&gt;Scenario!$B$11,"",IF(AC$2&lt;&gt;"Ready",AC$2,IF(ISNUMBER(AG64),AH63+AF64,"INSUFFICIENT FUNDS")))</f>
        <v/>
      </c>
      <c r="AI64" t="str">
        <f>IF(AC64&gt;Scenario!$B$11,"",IF(AC$2&lt;&gt;"Ready",AC$2,IF(ISNUMBER(AG64),"OK","INSUFFICIENT FUNDS")))</f>
        <v/>
      </c>
      <c r="AJ64">
        <v>60</v>
      </c>
      <c r="AK64" s="6" t="str">
        <f>IF(AJ64&gt;Scenario!$B$11,"",IF(AJ$2&lt;&gt;"Ready",AJ$2,IF(AP63="OK",AN63,"INSUFFICIENT FUNDS")))</f>
        <v/>
      </c>
      <c r="AL64" s="6" t="str">
        <f>IF(AJ64&gt;Scenario!$B$11,"",IF(AJ$2&lt;&gt;"Ready",AJ$2,IF(ISNUMBER(AK64),IF(AND(AJ64&gt;=Scenario!$B$10,MOD(AJ64-Scenario!$B$10,Scenario!$B$18)=0),Scenario!$B$8,0),"INSUFFICIENT FUNDS")))</f>
        <v/>
      </c>
      <c r="AM64" s="6" t="str">
        <f>IF(AJ64&gt;Scenario!$B$11,"",IF(AJ$2&lt;&gt;"Ready",AJ$2,IF(ISNUMBER(AK64),(AK64+AL64)*(0+0+IF(Scenario!$B$13="Gross",0,0))/12+((0+0)/12+IF(AND(AJ64&gt;=Scenario!$B$10,MOD(AJ64-Scenario!$B$10,Scenario!$B$18)=0),0*0+0,0)+IF(AJ64=1,0*0+0,0)+IF(AJ64=Scenario!$B$11,0,0)),"INSUFFICIENT FUNDS")))</f>
        <v/>
      </c>
      <c r="AN64" s="6" t="str">
        <f>IF(AJ64&gt;Scenario!$B$11,"",IF(AJ$2&lt;&gt;"Ready",AJ$2,IF(ISNUMBER(AK64),IF((AK64+AL64)*(1+Scenario!$B$12/12)-AM64&lt;0,"INSUFFICIENT FUNDS",(AK64+AL64)*(1+Scenario!$B$12/12)-AM64),"INSUFFICIENT FUNDS")))</f>
        <v/>
      </c>
      <c r="AO64" s="6" t="str">
        <f>IF(AJ64&gt;Scenario!$B$11,"",IF(AJ$2&lt;&gt;"Ready",AJ$2,IF(ISNUMBER(AN64),AO63+AM64,"INSUFFICIENT FUNDS")))</f>
        <v/>
      </c>
      <c r="AP64" t="str">
        <f>IF(AJ64&gt;Scenario!$B$11,"",IF(AJ$2&lt;&gt;"Ready",AJ$2,IF(ISNUMBER(AN64),"OK","INSUFFICIENT FUNDS")))</f>
        <v/>
      </c>
    </row>
    <row r="65" spans="1:42" ht="32.1" customHeight="1" x14ac:dyDescent="0.2">
      <c r="A65">
        <v>61</v>
      </c>
      <c r="B65" s="6" t="str">
        <f>IF(A65&gt;Scenario!$B$11,"",IF(A$2&lt;&gt;"Ready",A$2,IF(G64="OK",E64,"INSUFFICIENT FUNDS")))</f>
        <v/>
      </c>
      <c r="C65" s="6" t="str">
        <f>IF(A65&gt;Scenario!$B$11,"",IF(A$2&lt;&gt;"Ready",A$2,IF(ISNUMBER(B65),IF(AND(A65&gt;=Scenario!$B$10,MOD(A65-Scenario!$B$10,Scenario!$B$18)=0),Scenario!$B$8,0),"INSUFFICIENT FUNDS")))</f>
        <v/>
      </c>
      <c r="D65" s="6" t="str">
        <f>IF(A65&gt;Scenario!$B$11,"",IF(A$2&lt;&gt;"Ready",A$2,IF(ISNUMBER(B65),(B65+C65)*(N('Option B'!$E$14)+N('Option B'!$E$15)+IF(Scenario!$B$13="Gross",N('Option B'!$E$16),0))/12+((N('Option B'!$E$12)+N('Option B'!$E$13))/12+IF(AND(A65&gt;=Scenario!$B$10,MOD(A65-Scenario!$B$10,Scenario!$B$18)=0),N('Option B'!$E$17)*N('Option B'!$E$18)+N('Option B'!$E$20),0)+IF(A65=1,N('Option B'!$E$17)*N('Option B'!$E$19)+N('Option B'!$E$21),0)+IF(A65=Scenario!$B$11,N('Option B'!$E$22),0)),"INSUFFICIENT FUNDS")))</f>
        <v/>
      </c>
      <c r="E65" s="6" t="str">
        <f>IF(A65&gt;Scenario!$B$11,"",IF(A$2&lt;&gt;"Ready",A$2,IF(ISNUMBER(B65),IF((B65+C65)*(1+Scenario!$B$12/12)-D65&lt;0,"INSUFFICIENT FUNDS",(B65+C65)*(1+Scenario!$B$12/12)-D65),"INSUFFICIENT FUNDS")))</f>
        <v/>
      </c>
      <c r="F65" s="6" t="str">
        <f>IF(A65&gt;Scenario!$B$11,"",IF(A$2&lt;&gt;"Ready",A$2,IF(ISNUMBER(E65),F64+D65,"INSUFFICIENT FUNDS")))</f>
        <v/>
      </c>
      <c r="G65" t="str">
        <f>IF(A65&gt;Scenario!$B$11,"",IF(A$2&lt;&gt;"Ready",A$2,IF(ISNUMBER(E65),"OK","INSUFFICIENT FUNDS")))</f>
        <v/>
      </c>
      <c r="H65">
        <v>61</v>
      </c>
      <c r="I65" s="6" t="str">
        <f>IF(H65&gt;Scenario!$B$11,"",IF(H$2&lt;&gt;"Ready",H$2,IF(N64="OK",L64,"INSUFFICIENT FUNDS")))</f>
        <v/>
      </c>
      <c r="J65" s="6" t="str">
        <f>IF(H65&gt;Scenario!$B$11,"",IF(H$2&lt;&gt;"Ready",H$2,IF(ISNUMBER(I65),IF(AND(H65&gt;=Scenario!$B$10,MOD(H65-Scenario!$B$10,Scenario!$B$18)=0),Scenario!$B$8,0),"INSUFFICIENT FUNDS")))</f>
        <v/>
      </c>
      <c r="K65" s="6" t="str">
        <f>IF(H65&gt;Scenario!$B$11,"",IF(H$2&lt;&gt;"Ready",H$2,IF(ISNUMBER(I65),(I65+J65)*(N('Option B'!$E$14)+N('Option B'!$E$15)+IF(Scenario!$B$13="Gross",N('Option B'!$E$16),0))/12+((0+0)/12+IF(AND(H65&gt;=Scenario!$B$10,MOD(H65-Scenario!$B$10,Scenario!$B$18)=0),N('Option B'!$E$17)*N('Option B'!$E$18)+N('Option B'!$E$20),0)+IF(H65=1,N('Option B'!$E$17)*N('Option B'!$E$19)+N('Option B'!$E$21),0)+IF(H65=Scenario!$B$11,N('Option B'!$E$22),0)),"INSUFFICIENT FUNDS")))</f>
        <v/>
      </c>
      <c r="L65" s="6" t="str">
        <f>IF(H65&gt;Scenario!$B$11,"",IF(H$2&lt;&gt;"Ready",H$2,IF(ISNUMBER(I65),IF((I65+J65)*(1+Scenario!$B$12/12)-K65&lt;0,"INSUFFICIENT FUNDS",(I65+J65)*(1+Scenario!$B$12/12)-K65),"INSUFFICIENT FUNDS")))</f>
        <v/>
      </c>
      <c r="M65" s="6" t="str">
        <f>IF(H65&gt;Scenario!$B$11,"",IF(H$2&lt;&gt;"Ready",H$2,IF(ISNUMBER(L65),M64+K65,"INSUFFICIENT FUNDS")))</f>
        <v/>
      </c>
      <c r="N65" t="str">
        <f>IF(H65&gt;Scenario!$B$11,"",IF(H$2&lt;&gt;"Ready",H$2,IF(ISNUMBER(L65),"OK","INSUFFICIENT FUNDS")))</f>
        <v/>
      </c>
      <c r="O65">
        <v>61</v>
      </c>
      <c r="P65" s="6" t="str">
        <f>IF(O65&gt;Scenario!$B$11,"",IF(O$2&lt;&gt;"Ready",O$2,IF(U64="OK",S64,"INSUFFICIENT FUNDS")))</f>
        <v/>
      </c>
      <c r="Q65" s="6" t="str">
        <f>IF(O65&gt;Scenario!$B$11,"",IF(O$2&lt;&gt;"Ready",O$2,IF(ISNUMBER(P65),IF(AND(O65&gt;=Scenario!$B$10,MOD(O65-Scenario!$B$10,Scenario!$B$18)=0),Scenario!$B$8,0),"INSUFFICIENT FUNDS")))</f>
        <v/>
      </c>
      <c r="R65" s="6" t="str">
        <f>IF(O65&gt;Scenario!$B$11,"",IF(O$2&lt;&gt;"Ready",O$2,IF(ISNUMBER(P65),(P65+Q65)*(0+N('Option B'!$E$15)+IF(Scenario!$B$13="Gross",N('Option B'!$E$16),0))/12+((N('Option B'!$E$12)+N('Option B'!$E$13))/12+IF(AND(O65&gt;=Scenario!$B$10,MOD(O65-Scenario!$B$10,Scenario!$B$18)=0),N('Option B'!$E$17)*N('Option B'!$E$18)+N('Option B'!$E$20),0)+IF(O65=1,N('Option B'!$E$17)*N('Option B'!$E$19)+N('Option B'!$E$21),0)+IF(O65=Scenario!$B$11,N('Option B'!$E$22),0)),"INSUFFICIENT FUNDS")))</f>
        <v/>
      </c>
      <c r="S65" s="6" t="str">
        <f>IF(O65&gt;Scenario!$B$11,"",IF(O$2&lt;&gt;"Ready",O$2,IF(ISNUMBER(P65),IF((P65+Q65)*(1+Scenario!$B$12/12)-R65&lt;0,"INSUFFICIENT FUNDS",(P65+Q65)*(1+Scenario!$B$12/12)-R65),"INSUFFICIENT FUNDS")))</f>
        <v/>
      </c>
      <c r="T65" s="6" t="str">
        <f>IF(O65&gt;Scenario!$B$11,"",IF(O$2&lt;&gt;"Ready",O$2,IF(ISNUMBER(S65),T64+R65,"INSUFFICIENT FUNDS")))</f>
        <v/>
      </c>
      <c r="U65" t="str">
        <f>IF(O65&gt;Scenario!$B$11,"",IF(O$2&lt;&gt;"Ready",O$2,IF(ISNUMBER(S65),"OK","INSUFFICIENT FUNDS")))</f>
        <v/>
      </c>
      <c r="V65">
        <v>61</v>
      </c>
      <c r="W65" s="6" t="str">
        <f>IF(V65&gt;Scenario!$B$11,"",IF(V$2&lt;&gt;"Ready",V$2,IF(AB64="OK",Z64,"INSUFFICIENT FUNDS")))</f>
        <v/>
      </c>
      <c r="X65" s="6" t="str">
        <f>IF(V65&gt;Scenario!$B$11,"",IF(V$2&lt;&gt;"Ready",V$2,IF(ISNUMBER(W65),IF(AND(V65&gt;=Scenario!$B$10,MOD(V65-Scenario!$B$10,Scenario!$B$18)=0),Scenario!$B$8,0),"INSUFFICIENT FUNDS")))</f>
        <v/>
      </c>
      <c r="Y65" s="6" t="str">
        <f>IF(V65&gt;Scenario!$B$11,"",IF(V$2&lt;&gt;"Ready",V$2,IF(ISNUMBER(W65),(W65+X65)*(N('Option B'!$E$14)+N('Option B'!$E$15)+IF(Scenario!$B$13="Gross",N('Option B'!$E$16),0))/12+((N('Option B'!$E$12)+N('Option B'!$E$13))/12+IF(AND(V65&gt;=Scenario!$B$10,MOD(V65-Scenario!$B$10,Scenario!$B$18)=0),0*0+0,0)+IF(V65=1,0*0+0,0)+IF(V65=Scenario!$B$11,0,0)),"INSUFFICIENT FUNDS")))</f>
        <v/>
      </c>
      <c r="Z65" s="6" t="str">
        <f>IF(V65&gt;Scenario!$B$11,"",IF(V$2&lt;&gt;"Ready",V$2,IF(ISNUMBER(W65),IF((W65+X65)*(1+Scenario!$B$12/12)-Y65&lt;0,"INSUFFICIENT FUNDS",(W65+X65)*(1+Scenario!$B$12/12)-Y65),"INSUFFICIENT FUNDS")))</f>
        <v/>
      </c>
      <c r="AA65" s="6" t="str">
        <f>IF(V65&gt;Scenario!$B$11,"",IF(V$2&lt;&gt;"Ready",V$2,IF(ISNUMBER(Z65),AA64+Y65,"INSUFFICIENT FUNDS")))</f>
        <v/>
      </c>
      <c r="AB65" t="str">
        <f>IF(V65&gt;Scenario!$B$11,"",IF(V$2&lt;&gt;"Ready",V$2,IF(ISNUMBER(Z65),"OK","INSUFFICIENT FUNDS")))</f>
        <v/>
      </c>
      <c r="AC65">
        <v>61</v>
      </c>
      <c r="AD65" s="6" t="str">
        <f>IF(AC65&gt;Scenario!$B$11,"",IF(AC$2&lt;&gt;"Ready",AC$2,IF(AI64="OK",AG64,"INSUFFICIENT FUNDS")))</f>
        <v/>
      </c>
      <c r="AE65" s="6" t="str">
        <f>IF(AC65&gt;Scenario!$B$11,"",IF(AC$2&lt;&gt;"Ready",AC$2,IF(ISNUMBER(AD65),IF(AND(AC65&gt;=Scenario!$B$10,MOD(AC65-Scenario!$B$10,Scenario!$B$18)=0),Scenario!$B$8,0),"INSUFFICIENT FUNDS")))</f>
        <v/>
      </c>
      <c r="AF65" s="6" t="str">
        <f>IF(AC65&gt;Scenario!$B$11,"",IF(AC$2&lt;&gt;"Ready",AC$2,IF(ISNUMBER(AD65),(AD65+AE65)*(N('Option B'!$E$14)+N('Option B'!$E$15)+IF(Scenario!$B$13="Gross",0,0))/12+((N('Option B'!$E$12)+N('Option B'!$E$13))/12+IF(AND(AC65&gt;=Scenario!$B$10,MOD(AC65-Scenario!$B$10,Scenario!$B$18)=0),N('Option B'!$E$17)*N('Option B'!$E$18)+N('Option B'!$E$20),0)+IF(AC65=1,N('Option B'!$E$17)*N('Option B'!$E$19)+N('Option B'!$E$21),0)+IF(AC65=Scenario!$B$11,N('Option B'!$E$22),0)),"INSUFFICIENT FUNDS")))</f>
        <v/>
      </c>
      <c r="AG65" s="6" t="str">
        <f>IF(AC65&gt;Scenario!$B$11,"",IF(AC$2&lt;&gt;"Ready",AC$2,IF(ISNUMBER(AD65),IF((AD65+AE65)*(1+Scenario!$B$12/12)-AF65&lt;0,"INSUFFICIENT FUNDS",(AD65+AE65)*(1+Scenario!$B$12/12)-AF65),"INSUFFICIENT FUNDS")))</f>
        <v/>
      </c>
      <c r="AH65" s="6" t="str">
        <f>IF(AC65&gt;Scenario!$B$11,"",IF(AC$2&lt;&gt;"Ready",AC$2,IF(ISNUMBER(AG65),AH64+AF65,"INSUFFICIENT FUNDS")))</f>
        <v/>
      </c>
      <c r="AI65" t="str">
        <f>IF(AC65&gt;Scenario!$B$11,"",IF(AC$2&lt;&gt;"Ready",AC$2,IF(ISNUMBER(AG65),"OK","INSUFFICIENT FUNDS")))</f>
        <v/>
      </c>
      <c r="AJ65">
        <v>61</v>
      </c>
      <c r="AK65" s="6" t="str">
        <f>IF(AJ65&gt;Scenario!$B$11,"",IF(AJ$2&lt;&gt;"Ready",AJ$2,IF(AP64="OK",AN64,"INSUFFICIENT FUNDS")))</f>
        <v/>
      </c>
      <c r="AL65" s="6" t="str">
        <f>IF(AJ65&gt;Scenario!$B$11,"",IF(AJ$2&lt;&gt;"Ready",AJ$2,IF(ISNUMBER(AK65),IF(AND(AJ65&gt;=Scenario!$B$10,MOD(AJ65-Scenario!$B$10,Scenario!$B$18)=0),Scenario!$B$8,0),"INSUFFICIENT FUNDS")))</f>
        <v/>
      </c>
      <c r="AM65" s="6" t="str">
        <f>IF(AJ65&gt;Scenario!$B$11,"",IF(AJ$2&lt;&gt;"Ready",AJ$2,IF(ISNUMBER(AK65),(AK65+AL65)*(0+0+IF(Scenario!$B$13="Gross",0,0))/12+((0+0)/12+IF(AND(AJ65&gt;=Scenario!$B$10,MOD(AJ65-Scenario!$B$10,Scenario!$B$18)=0),0*0+0,0)+IF(AJ65=1,0*0+0,0)+IF(AJ65=Scenario!$B$11,0,0)),"INSUFFICIENT FUNDS")))</f>
        <v/>
      </c>
      <c r="AN65" s="6" t="str">
        <f>IF(AJ65&gt;Scenario!$B$11,"",IF(AJ$2&lt;&gt;"Ready",AJ$2,IF(ISNUMBER(AK65),IF((AK65+AL65)*(1+Scenario!$B$12/12)-AM65&lt;0,"INSUFFICIENT FUNDS",(AK65+AL65)*(1+Scenario!$B$12/12)-AM65),"INSUFFICIENT FUNDS")))</f>
        <v/>
      </c>
      <c r="AO65" s="6" t="str">
        <f>IF(AJ65&gt;Scenario!$B$11,"",IF(AJ$2&lt;&gt;"Ready",AJ$2,IF(ISNUMBER(AN65),AO64+AM65,"INSUFFICIENT FUNDS")))</f>
        <v/>
      </c>
      <c r="AP65" t="str">
        <f>IF(AJ65&gt;Scenario!$B$11,"",IF(AJ$2&lt;&gt;"Ready",AJ$2,IF(ISNUMBER(AN65),"OK","INSUFFICIENT FUNDS")))</f>
        <v/>
      </c>
    </row>
    <row r="66" spans="1:42" ht="32.1" customHeight="1" x14ac:dyDescent="0.2">
      <c r="A66">
        <v>62</v>
      </c>
      <c r="B66" s="6" t="str">
        <f>IF(A66&gt;Scenario!$B$11,"",IF(A$2&lt;&gt;"Ready",A$2,IF(G65="OK",E65,"INSUFFICIENT FUNDS")))</f>
        <v/>
      </c>
      <c r="C66" s="6" t="str">
        <f>IF(A66&gt;Scenario!$B$11,"",IF(A$2&lt;&gt;"Ready",A$2,IF(ISNUMBER(B66),IF(AND(A66&gt;=Scenario!$B$10,MOD(A66-Scenario!$B$10,Scenario!$B$18)=0),Scenario!$B$8,0),"INSUFFICIENT FUNDS")))</f>
        <v/>
      </c>
      <c r="D66" s="6" t="str">
        <f>IF(A66&gt;Scenario!$B$11,"",IF(A$2&lt;&gt;"Ready",A$2,IF(ISNUMBER(B66),(B66+C66)*(N('Option B'!$E$14)+N('Option B'!$E$15)+IF(Scenario!$B$13="Gross",N('Option B'!$E$16),0))/12+((N('Option B'!$E$12)+N('Option B'!$E$13))/12+IF(AND(A66&gt;=Scenario!$B$10,MOD(A66-Scenario!$B$10,Scenario!$B$18)=0),N('Option B'!$E$17)*N('Option B'!$E$18)+N('Option B'!$E$20),0)+IF(A66=1,N('Option B'!$E$17)*N('Option B'!$E$19)+N('Option B'!$E$21),0)+IF(A66=Scenario!$B$11,N('Option B'!$E$22),0)),"INSUFFICIENT FUNDS")))</f>
        <v/>
      </c>
      <c r="E66" s="6" t="str">
        <f>IF(A66&gt;Scenario!$B$11,"",IF(A$2&lt;&gt;"Ready",A$2,IF(ISNUMBER(B66),IF((B66+C66)*(1+Scenario!$B$12/12)-D66&lt;0,"INSUFFICIENT FUNDS",(B66+C66)*(1+Scenario!$B$12/12)-D66),"INSUFFICIENT FUNDS")))</f>
        <v/>
      </c>
      <c r="F66" s="6" t="str">
        <f>IF(A66&gt;Scenario!$B$11,"",IF(A$2&lt;&gt;"Ready",A$2,IF(ISNUMBER(E66),F65+D66,"INSUFFICIENT FUNDS")))</f>
        <v/>
      </c>
      <c r="G66" t="str">
        <f>IF(A66&gt;Scenario!$B$11,"",IF(A$2&lt;&gt;"Ready",A$2,IF(ISNUMBER(E66),"OK","INSUFFICIENT FUNDS")))</f>
        <v/>
      </c>
      <c r="H66">
        <v>62</v>
      </c>
      <c r="I66" s="6" t="str">
        <f>IF(H66&gt;Scenario!$B$11,"",IF(H$2&lt;&gt;"Ready",H$2,IF(N65="OK",L65,"INSUFFICIENT FUNDS")))</f>
        <v/>
      </c>
      <c r="J66" s="6" t="str">
        <f>IF(H66&gt;Scenario!$B$11,"",IF(H$2&lt;&gt;"Ready",H$2,IF(ISNUMBER(I66),IF(AND(H66&gt;=Scenario!$B$10,MOD(H66-Scenario!$B$10,Scenario!$B$18)=0),Scenario!$B$8,0),"INSUFFICIENT FUNDS")))</f>
        <v/>
      </c>
      <c r="K66" s="6" t="str">
        <f>IF(H66&gt;Scenario!$B$11,"",IF(H$2&lt;&gt;"Ready",H$2,IF(ISNUMBER(I66),(I66+J66)*(N('Option B'!$E$14)+N('Option B'!$E$15)+IF(Scenario!$B$13="Gross",N('Option B'!$E$16),0))/12+((0+0)/12+IF(AND(H66&gt;=Scenario!$B$10,MOD(H66-Scenario!$B$10,Scenario!$B$18)=0),N('Option B'!$E$17)*N('Option B'!$E$18)+N('Option B'!$E$20),0)+IF(H66=1,N('Option B'!$E$17)*N('Option B'!$E$19)+N('Option B'!$E$21),0)+IF(H66=Scenario!$B$11,N('Option B'!$E$22),0)),"INSUFFICIENT FUNDS")))</f>
        <v/>
      </c>
      <c r="L66" s="6" t="str">
        <f>IF(H66&gt;Scenario!$B$11,"",IF(H$2&lt;&gt;"Ready",H$2,IF(ISNUMBER(I66),IF((I66+J66)*(1+Scenario!$B$12/12)-K66&lt;0,"INSUFFICIENT FUNDS",(I66+J66)*(1+Scenario!$B$12/12)-K66),"INSUFFICIENT FUNDS")))</f>
        <v/>
      </c>
      <c r="M66" s="6" t="str">
        <f>IF(H66&gt;Scenario!$B$11,"",IF(H$2&lt;&gt;"Ready",H$2,IF(ISNUMBER(L66),M65+K66,"INSUFFICIENT FUNDS")))</f>
        <v/>
      </c>
      <c r="N66" t="str">
        <f>IF(H66&gt;Scenario!$B$11,"",IF(H$2&lt;&gt;"Ready",H$2,IF(ISNUMBER(L66),"OK","INSUFFICIENT FUNDS")))</f>
        <v/>
      </c>
      <c r="O66">
        <v>62</v>
      </c>
      <c r="P66" s="6" t="str">
        <f>IF(O66&gt;Scenario!$B$11,"",IF(O$2&lt;&gt;"Ready",O$2,IF(U65="OK",S65,"INSUFFICIENT FUNDS")))</f>
        <v/>
      </c>
      <c r="Q66" s="6" t="str">
        <f>IF(O66&gt;Scenario!$B$11,"",IF(O$2&lt;&gt;"Ready",O$2,IF(ISNUMBER(P66),IF(AND(O66&gt;=Scenario!$B$10,MOD(O66-Scenario!$B$10,Scenario!$B$18)=0),Scenario!$B$8,0),"INSUFFICIENT FUNDS")))</f>
        <v/>
      </c>
      <c r="R66" s="6" t="str">
        <f>IF(O66&gt;Scenario!$B$11,"",IF(O$2&lt;&gt;"Ready",O$2,IF(ISNUMBER(P66),(P66+Q66)*(0+N('Option B'!$E$15)+IF(Scenario!$B$13="Gross",N('Option B'!$E$16),0))/12+((N('Option B'!$E$12)+N('Option B'!$E$13))/12+IF(AND(O66&gt;=Scenario!$B$10,MOD(O66-Scenario!$B$10,Scenario!$B$18)=0),N('Option B'!$E$17)*N('Option B'!$E$18)+N('Option B'!$E$20),0)+IF(O66=1,N('Option B'!$E$17)*N('Option B'!$E$19)+N('Option B'!$E$21),0)+IF(O66=Scenario!$B$11,N('Option B'!$E$22),0)),"INSUFFICIENT FUNDS")))</f>
        <v/>
      </c>
      <c r="S66" s="6" t="str">
        <f>IF(O66&gt;Scenario!$B$11,"",IF(O$2&lt;&gt;"Ready",O$2,IF(ISNUMBER(P66),IF((P66+Q66)*(1+Scenario!$B$12/12)-R66&lt;0,"INSUFFICIENT FUNDS",(P66+Q66)*(1+Scenario!$B$12/12)-R66),"INSUFFICIENT FUNDS")))</f>
        <v/>
      </c>
      <c r="T66" s="6" t="str">
        <f>IF(O66&gt;Scenario!$B$11,"",IF(O$2&lt;&gt;"Ready",O$2,IF(ISNUMBER(S66),T65+R66,"INSUFFICIENT FUNDS")))</f>
        <v/>
      </c>
      <c r="U66" t="str">
        <f>IF(O66&gt;Scenario!$B$11,"",IF(O$2&lt;&gt;"Ready",O$2,IF(ISNUMBER(S66),"OK","INSUFFICIENT FUNDS")))</f>
        <v/>
      </c>
      <c r="V66">
        <v>62</v>
      </c>
      <c r="W66" s="6" t="str">
        <f>IF(V66&gt;Scenario!$B$11,"",IF(V$2&lt;&gt;"Ready",V$2,IF(AB65="OK",Z65,"INSUFFICIENT FUNDS")))</f>
        <v/>
      </c>
      <c r="X66" s="6" t="str">
        <f>IF(V66&gt;Scenario!$B$11,"",IF(V$2&lt;&gt;"Ready",V$2,IF(ISNUMBER(W66),IF(AND(V66&gt;=Scenario!$B$10,MOD(V66-Scenario!$B$10,Scenario!$B$18)=0),Scenario!$B$8,0),"INSUFFICIENT FUNDS")))</f>
        <v/>
      </c>
      <c r="Y66" s="6" t="str">
        <f>IF(V66&gt;Scenario!$B$11,"",IF(V$2&lt;&gt;"Ready",V$2,IF(ISNUMBER(W66),(W66+X66)*(N('Option B'!$E$14)+N('Option B'!$E$15)+IF(Scenario!$B$13="Gross",N('Option B'!$E$16),0))/12+((N('Option B'!$E$12)+N('Option B'!$E$13))/12+IF(AND(V66&gt;=Scenario!$B$10,MOD(V66-Scenario!$B$10,Scenario!$B$18)=0),0*0+0,0)+IF(V66=1,0*0+0,0)+IF(V66=Scenario!$B$11,0,0)),"INSUFFICIENT FUNDS")))</f>
        <v/>
      </c>
      <c r="Z66" s="6" t="str">
        <f>IF(V66&gt;Scenario!$B$11,"",IF(V$2&lt;&gt;"Ready",V$2,IF(ISNUMBER(W66),IF((W66+X66)*(1+Scenario!$B$12/12)-Y66&lt;0,"INSUFFICIENT FUNDS",(W66+X66)*(1+Scenario!$B$12/12)-Y66),"INSUFFICIENT FUNDS")))</f>
        <v/>
      </c>
      <c r="AA66" s="6" t="str">
        <f>IF(V66&gt;Scenario!$B$11,"",IF(V$2&lt;&gt;"Ready",V$2,IF(ISNUMBER(Z66),AA65+Y66,"INSUFFICIENT FUNDS")))</f>
        <v/>
      </c>
      <c r="AB66" t="str">
        <f>IF(V66&gt;Scenario!$B$11,"",IF(V$2&lt;&gt;"Ready",V$2,IF(ISNUMBER(Z66),"OK","INSUFFICIENT FUNDS")))</f>
        <v/>
      </c>
      <c r="AC66">
        <v>62</v>
      </c>
      <c r="AD66" s="6" t="str">
        <f>IF(AC66&gt;Scenario!$B$11,"",IF(AC$2&lt;&gt;"Ready",AC$2,IF(AI65="OK",AG65,"INSUFFICIENT FUNDS")))</f>
        <v/>
      </c>
      <c r="AE66" s="6" t="str">
        <f>IF(AC66&gt;Scenario!$B$11,"",IF(AC$2&lt;&gt;"Ready",AC$2,IF(ISNUMBER(AD66),IF(AND(AC66&gt;=Scenario!$B$10,MOD(AC66-Scenario!$B$10,Scenario!$B$18)=0),Scenario!$B$8,0),"INSUFFICIENT FUNDS")))</f>
        <v/>
      </c>
      <c r="AF66" s="6" t="str">
        <f>IF(AC66&gt;Scenario!$B$11,"",IF(AC$2&lt;&gt;"Ready",AC$2,IF(ISNUMBER(AD66),(AD66+AE66)*(N('Option B'!$E$14)+N('Option B'!$E$15)+IF(Scenario!$B$13="Gross",0,0))/12+((N('Option B'!$E$12)+N('Option B'!$E$13))/12+IF(AND(AC66&gt;=Scenario!$B$10,MOD(AC66-Scenario!$B$10,Scenario!$B$18)=0),N('Option B'!$E$17)*N('Option B'!$E$18)+N('Option B'!$E$20),0)+IF(AC66=1,N('Option B'!$E$17)*N('Option B'!$E$19)+N('Option B'!$E$21),0)+IF(AC66=Scenario!$B$11,N('Option B'!$E$22),0)),"INSUFFICIENT FUNDS")))</f>
        <v/>
      </c>
      <c r="AG66" s="6" t="str">
        <f>IF(AC66&gt;Scenario!$B$11,"",IF(AC$2&lt;&gt;"Ready",AC$2,IF(ISNUMBER(AD66),IF((AD66+AE66)*(1+Scenario!$B$12/12)-AF66&lt;0,"INSUFFICIENT FUNDS",(AD66+AE66)*(1+Scenario!$B$12/12)-AF66),"INSUFFICIENT FUNDS")))</f>
        <v/>
      </c>
      <c r="AH66" s="6" t="str">
        <f>IF(AC66&gt;Scenario!$B$11,"",IF(AC$2&lt;&gt;"Ready",AC$2,IF(ISNUMBER(AG66),AH65+AF66,"INSUFFICIENT FUNDS")))</f>
        <v/>
      </c>
      <c r="AI66" t="str">
        <f>IF(AC66&gt;Scenario!$B$11,"",IF(AC$2&lt;&gt;"Ready",AC$2,IF(ISNUMBER(AG66),"OK","INSUFFICIENT FUNDS")))</f>
        <v/>
      </c>
      <c r="AJ66">
        <v>62</v>
      </c>
      <c r="AK66" s="6" t="str">
        <f>IF(AJ66&gt;Scenario!$B$11,"",IF(AJ$2&lt;&gt;"Ready",AJ$2,IF(AP65="OK",AN65,"INSUFFICIENT FUNDS")))</f>
        <v/>
      </c>
      <c r="AL66" s="6" t="str">
        <f>IF(AJ66&gt;Scenario!$B$11,"",IF(AJ$2&lt;&gt;"Ready",AJ$2,IF(ISNUMBER(AK66),IF(AND(AJ66&gt;=Scenario!$B$10,MOD(AJ66-Scenario!$B$10,Scenario!$B$18)=0),Scenario!$B$8,0),"INSUFFICIENT FUNDS")))</f>
        <v/>
      </c>
      <c r="AM66" s="6" t="str">
        <f>IF(AJ66&gt;Scenario!$B$11,"",IF(AJ$2&lt;&gt;"Ready",AJ$2,IF(ISNUMBER(AK66),(AK66+AL66)*(0+0+IF(Scenario!$B$13="Gross",0,0))/12+((0+0)/12+IF(AND(AJ66&gt;=Scenario!$B$10,MOD(AJ66-Scenario!$B$10,Scenario!$B$18)=0),0*0+0,0)+IF(AJ66=1,0*0+0,0)+IF(AJ66=Scenario!$B$11,0,0)),"INSUFFICIENT FUNDS")))</f>
        <v/>
      </c>
      <c r="AN66" s="6" t="str">
        <f>IF(AJ66&gt;Scenario!$B$11,"",IF(AJ$2&lt;&gt;"Ready",AJ$2,IF(ISNUMBER(AK66),IF((AK66+AL66)*(1+Scenario!$B$12/12)-AM66&lt;0,"INSUFFICIENT FUNDS",(AK66+AL66)*(1+Scenario!$B$12/12)-AM66),"INSUFFICIENT FUNDS")))</f>
        <v/>
      </c>
      <c r="AO66" s="6" t="str">
        <f>IF(AJ66&gt;Scenario!$B$11,"",IF(AJ$2&lt;&gt;"Ready",AJ$2,IF(ISNUMBER(AN66),AO65+AM66,"INSUFFICIENT FUNDS")))</f>
        <v/>
      </c>
      <c r="AP66" t="str">
        <f>IF(AJ66&gt;Scenario!$B$11,"",IF(AJ$2&lt;&gt;"Ready",AJ$2,IF(ISNUMBER(AN66),"OK","INSUFFICIENT FUNDS")))</f>
        <v/>
      </c>
    </row>
    <row r="67" spans="1:42" ht="32.1" customHeight="1" x14ac:dyDescent="0.2">
      <c r="A67">
        <v>63</v>
      </c>
      <c r="B67" s="6" t="str">
        <f>IF(A67&gt;Scenario!$B$11,"",IF(A$2&lt;&gt;"Ready",A$2,IF(G66="OK",E66,"INSUFFICIENT FUNDS")))</f>
        <v/>
      </c>
      <c r="C67" s="6" t="str">
        <f>IF(A67&gt;Scenario!$B$11,"",IF(A$2&lt;&gt;"Ready",A$2,IF(ISNUMBER(B67),IF(AND(A67&gt;=Scenario!$B$10,MOD(A67-Scenario!$B$10,Scenario!$B$18)=0),Scenario!$B$8,0),"INSUFFICIENT FUNDS")))</f>
        <v/>
      </c>
      <c r="D67" s="6" t="str">
        <f>IF(A67&gt;Scenario!$B$11,"",IF(A$2&lt;&gt;"Ready",A$2,IF(ISNUMBER(B67),(B67+C67)*(N('Option B'!$E$14)+N('Option B'!$E$15)+IF(Scenario!$B$13="Gross",N('Option B'!$E$16),0))/12+((N('Option B'!$E$12)+N('Option B'!$E$13))/12+IF(AND(A67&gt;=Scenario!$B$10,MOD(A67-Scenario!$B$10,Scenario!$B$18)=0),N('Option B'!$E$17)*N('Option B'!$E$18)+N('Option B'!$E$20),0)+IF(A67=1,N('Option B'!$E$17)*N('Option B'!$E$19)+N('Option B'!$E$21),0)+IF(A67=Scenario!$B$11,N('Option B'!$E$22),0)),"INSUFFICIENT FUNDS")))</f>
        <v/>
      </c>
      <c r="E67" s="6" t="str">
        <f>IF(A67&gt;Scenario!$B$11,"",IF(A$2&lt;&gt;"Ready",A$2,IF(ISNUMBER(B67),IF((B67+C67)*(1+Scenario!$B$12/12)-D67&lt;0,"INSUFFICIENT FUNDS",(B67+C67)*(1+Scenario!$B$12/12)-D67),"INSUFFICIENT FUNDS")))</f>
        <v/>
      </c>
      <c r="F67" s="6" t="str">
        <f>IF(A67&gt;Scenario!$B$11,"",IF(A$2&lt;&gt;"Ready",A$2,IF(ISNUMBER(E67),F66+D67,"INSUFFICIENT FUNDS")))</f>
        <v/>
      </c>
      <c r="G67" t="str">
        <f>IF(A67&gt;Scenario!$B$11,"",IF(A$2&lt;&gt;"Ready",A$2,IF(ISNUMBER(E67),"OK","INSUFFICIENT FUNDS")))</f>
        <v/>
      </c>
      <c r="H67">
        <v>63</v>
      </c>
      <c r="I67" s="6" t="str">
        <f>IF(H67&gt;Scenario!$B$11,"",IF(H$2&lt;&gt;"Ready",H$2,IF(N66="OK",L66,"INSUFFICIENT FUNDS")))</f>
        <v/>
      </c>
      <c r="J67" s="6" t="str">
        <f>IF(H67&gt;Scenario!$B$11,"",IF(H$2&lt;&gt;"Ready",H$2,IF(ISNUMBER(I67),IF(AND(H67&gt;=Scenario!$B$10,MOD(H67-Scenario!$B$10,Scenario!$B$18)=0),Scenario!$B$8,0),"INSUFFICIENT FUNDS")))</f>
        <v/>
      </c>
      <c r="K67" s="6" t="str">
        <f>IF(H67&gt;Scenario!$B$11,"",IF(H$2&lt;&gt;"Ready",H$2,IF(ISNUMBER(I67),(I67+J67)*(N('Option B'!$E$14)+N('Option B'!$E$15)+IF(Scenario!$B$13="Gross",N('Option B'!$E$16),0))/12+((0+0)/12+IF(AND(H67&gt;=Scenario!$B$10,MOD(H67-Scenario!$B$10,Scenario!$B$18)=0),N('Option B'!$E$17)*N('Option B'!$E$18)+N('Option B'!$E$20),0)+IF(H67=1,N('Option B'!$E$17)*N('Option B'!$E$19)+N('Option B'!$E$21),0)+IF(H67=Scenario!$B$11,N('Option B'!$E$22),0)),"INSUFFICIENT FUNDS")))</f>
        <v/>
      </c>
      <c r="L67" s="6" t="str">
        <f>IF(H67&gt;Scenario!$B$11,"",IF(H$2&lt;&gt;"Ready",H$2,IF(ISNUMBER(I67),IF((I67+J67)*(1+Scenario!$B$12/12)-K67&lt;0,"INSUFFICIENT FUNDS",(I67+J67)*(1+Scenario!$B$12/12)-K67),"INSUFFICIENT FUNDS")))</f>
        <v/>
      </c>
      <c r="M67" s="6" t="str">
        <f>IF(H67&gt;Scenario!$B$11,"",IF(H$2&lt;&gt;"Ready",H$2,IF(ISNUMBER(L67),M66+K67,"INSUFFICIENT FUNDS")))</f>
        <v/>
      </c>
      <c r="N67" t="str">
        <f>IF(H67&gt;Scenario!$B$11,"",IF(H$2&lt;&gt;"Ready",H$2,IF(ISNUMBER(L67),"OK","INSUFFICIENT FUNDS")))</f>
        <v/>
      </c>
      <c r="O67">
        <v>63</v>
      </c>
      <c r="P67" s="6" t="str">
        <f>IF(O67&gt;Scenario!$B$11,"",IF(O$2&lt;&gt;"Ready",O$2,IF(U66="OK",S66,"INSUFFICIENT FUNDS")))</f>
        <v/>
      </c>
      <c r="Q67" s="6" t="str">
        <f>IF(O67&gt;Scenario!$B$11,"",IF(O$2&lt;&gt;"Ready",O$2,IF(ISNUMBER(P67),IF(AND(O67&gt;=Scenario!$B$10,MOD(O67-Scenario!$B$10,Scenario!$B$18)=0),Scenario!$B$8,0),"INSUFFICIENT FUNDS")))</f>
        <v/>
      </c>
      <c r="R67" s="6" t="str">
        <f>IF(O67&gt;Scenario!$B$11,"",IF(O$2&lt;&gt;"Ready",O$2,IF(ISNUMBER(P67),(P67+Q67)*(0+N('Option B'!$E$15)+IF(Scenario!$B$13="Gross",N('Option B'!$E$16),0))/12+((N('Option B'!$E$12)+N('Option B'!$E$13))/12+IF(AND(O67&gt;=Scenario!$B$10,MOD(O67-Scenario!$B$10,Scenario!$B$18)=0),N('Option B'!$E$17)*N('Option B'!$E$18)+N('Option B'!$E$20),0)+IF(O67=1,N('Option B'!$E$17)*N('Option B'!$E$19)+N('Option B'!$E$21),0)+IF(O67=Scenario!$B$11,N('Option B'!$E$22),0)),"INSUFFICIENT FUNDS")))</f>
        <v/>
      </c>
      <c r="S67" s="6" t="str">
        <f>IF(O67&gt;Scenario!$B$11,"",IF(O$2&lt;&gt;"Ready",O$2,IF(ISNUMBER(P67),IF((P67+Q67)*(1+Scenario!$B$12/12)-R67&lt;0,"INSUFFICIENT FUNDS",(P67+Q67)*(1+Scenario!$B$12/12)-R67),"INSUFFICIENT FUNDS")))</f>
        <v/>
      </c>
      <c r="T67" s="6" t="str">
        <f>IF(O67&gt;Scenario!$B$11,"",IF(O$2&lt;&gt;"Ready",O$2,IF(ISNUMBER(S67),T66+R67,"INSUFFICIENT FUNDS")))</f>
        <v/>
      </c>
      <c r="U67" t="str">
        <f>IF(O67&gt;Scenario!$B$11,"",IF(O$2&lt;&gt;"Ready",O$2,IF(ISNUMBER(S67),"OK","INSUFFICIENT FUNDS")))</f>
        <v/>
      </c>
      <c r="V67">
        <v>63</v>
      </c>
      <c r="W67" s="6" t="str">
        <f>IF(V67&gt;Scenario!$B$11,"",IF(V$2&lt;&gt;"Ready",V$2,IF(AB66="OK",Z66,"INSUFFICIENT FUNDS")))</f>
        <v/>
      </c>
      <c r="X67" s="6" t="str">
        <f>IF(V67&gt;Scenario!$B$11,"",IF(V$2&lt;&gt;"Ready",V$2,IF(ISNUMBER(W67),IF(AND(V67&gt;=Scenario!$B$10,MOD(V67-Scenario!$B$10,Scenario!$B$18)=0),Scenario!$B$8,0),"INSUFFICIENT FUNDS")))</f>
        <v/>
      </c>
      <c r="Y67" s="6" t="str">
        <f>IF(V67&gt;Scenario!$B$11,"",IF(V$2&lt;&gt;"Ready",V$2,IF(ISNUMBER(W67),(W67+X67)*(N('Option B'!$E$14)+N('Option B'!$E$15)+IF(Scenario!$B$13="Gross",N('Option B'!$E$16),0))/12+((N('Option B'!$E$12)+N('Option B'!$E$13))/12+IF(AND(V67&gt;=Scenario!$B$10,MOD(V67-Scenario!$B$10,Scenario!$B$18)=0),0*0+0,0)+IF(V67=1,0*0+0,0)+IF(V67=Scenario!$B$11,0,0)),"INSUFFICIENT FUNDS")))</f>
        <v/>
      </c>
      <c r="Z67" s="6" t="str">
        <f>IF(V67&gt;Scenario!$B$11,"",IF(V$2&lt;&gt;"Ready",V$2,IF(ISNUMBER(W67),IF((W67+X67)*(1+Scenario!$B$12/12)-Y67&lt;0,"INSUFFICIENT FUNDS",(W67+X67)*(1+Scenario!$B$12/12)-Y67),"INSUFFICIENT FUNDS")))</f>
        <v/>
      </c>
      <c r="AA67" s="6" t="str">
        <f>IF(V67&gt;Scenario!$B$11,"",IF(V$2&lt;&gt;"Ready",V$2,IF(ISNUMBER(Z67),AA66+Y67,"INSUFFICIENT FUNDS")))</f>
        <v/>
      </c>
      <c r="AB67" t="str">
        <f>IF(V67&gt;Scenario!$B$11,"",IF(V$2&lt;&gt;"Ready",V$2,IF(ISNUMBER(Z67),"OK","INSUFFICIENT FUNDS")))</f>
        <v/>
      </c>
      <c r="AC67">
        <v>63</v>
      </c>
      <c r="AD67" s="6" t="str">
        <f>IF(AC67&gt;Scenario!$B$11,"",IF(AC$2&lt;&gt;"Ready",AC$2,IF(AI66="OK",AG66,"INSUFFICIENT FUNDS")))</f>
        <v/>
      </c>
      <c r="AE67" s="6" t="str">
        <f>IF(AC67&gt;Scenario!$B$11,"",IF(AC$2&lt;&gt;"Ready",AC$2,IF(ISNUMBER(AD67),IF(AND(AC67&gt;=Scenario!$B$10,MOD(AC67-Scenario!$B$10,Scenario!$B$18)=0),Scenario!$B$8,0),"INSUFFICIENT FUNDS")))</f>
        <v/>
      </c>
      <c r="AF67" s="6" t="str">
        <f>IF(AC67&gt;Scenario!$B$11,"",IF(AC$2&lt;&gt;"Ready",AC$2,IF(ISNUMBER(AD67),(AD67+AE67)*(N('Option B'!$E$14)+N('Option B'!$E$15)+IF(Scenario!$B$13="Gross",0,0))/12+((N('Option B'!$E$12)+N('Option B'!$E$13))/12+IF(AND(AC67&gt;=Scenario!$B$10,MOD(AC67-Scenario!$B$10,Scenario!$B$18)=0),N('Option B'!$E$17)*N('Option B'!$E$18)+N('Option B'!$E$20),0)+IF(AC67=1,N('Option B'!$E$17)*N('Option B'!$E$19)+N('Option B'!$E$21),0)+IF(AC67=Scenario!$B$11,N('Option B'!$E$22),0)),"INSUFFICIENT FUNDS")))</f>
        <v/>
      </c>
      <c r="AG67" s="6" t="str">
        <f>IF(AC67&gt;Scenario!$B$11,"",IF(AC$2&lt;&gt;"Ready",AC$2,IF(ISNUMBER(AD67),IF((AD67+AE67)*(1+Scenario!$B$12/12)-AF67&lt;0,"INSUFFICIENT FUNDS",(AD67+AE67)*(1+Scenario!$B$12/12)-AF67),"INSUFFICIENT FUNDS")))</f>
        <v/>
      </c>
      <c r="AH67" s="6" t="str">
        <f>IF(AC67&gt;Scenario!$B$11,"",IF(AC$2&lt;&gt;"Ready",AC$2,IF(ISNUMBER(AG67),AH66+AF67,"INSUFFICIENT FUNDS")))</f>
        <v/>
      </c>
      <c r="AI67" t="str">
        <f>IF(AC67&gt;Scenario!$B$11,"",IF(AC$2&lt;&gt;"Ready",AC$2,IF(ISNUMBER(AG67),"OK","INSUFFICIENT FUNDS")))</f>
        <v/>
      </c>
      <c r="AJ67">
        <v>63</v>
      </c>
      <c r="AK67" s="6" t="str">
        <f>IF(AJ67&gt;Scenario!$B$11,"",IF(AJ$2&lt;&gt;"Ready",AJ$2,IF(AP66="OK",AN66,"INSUFFICIENT FUNDS")))</f>
        <v/>
      </c>
      <c r="AL67" s="6" t="str">
        <f>IF(AJ67&gt;Scenario!$B$11,"",IF(AJ$2&lt;&gt;"Ready",AJ$2,IF(ISNUMBER(AK67),IF(AND(AJ67&gt;=Scenario!$B$10,MOD(AJ67-Scenario!$B$10,Scenario!$B$18)=0),Scenario!$B$8,0),"INSUFFICIENT FUNDS")))</f>
        <v/>
      </c>
      <c r="AM67" s="6" t="str">
        <f>IF(AJ67&gt;Scenario!$B$11,"",IF(AJ$2&lt;&gt;"Ready",AJ$2,IF(ISNUMBER(AK67),(AK67+AL67)*(0+0+IF(Scenario!$B$13="Gross",0,0))/12+((0+0)/12+IF(AND(AJ67&gt;=Scenario!$B$10,MOD(AJ67-Scenario!$B$10,Scenario!$B$18)=0),0*0+0,0)+IF(AJ67=1,0*0+0,0)+IF(AJ67=Scenario!$B$11,0,0)),"INSUFFICIENT FUNDS")))</f>
        <v/>
      </c>
      <c r="AN67" s="6" t="str">
        <f>IF(AJ67&gt;Scenario!$B$11,"",IF(AJ$2&lt;&gt;"Ready",AJ$2,IF(ISNUMBER(AK67),IF((AK67+AL67)*(1+Scenario!$B$12/12)-AM67&lt;0,"INSUFFICIENT FUNDS",(AK67+AL67)*(1+Scenario!$B$12/12)-AM67),"INSUFFICIENT FUNDS")))</f>
        <v/>
      </c>
      <c r="AO67" s="6" t="str">
        <f>IF(AJ67&gt;Scenario!$B$11,"",IF(AJ$2&lt;&gt;"Ready",AJ$2,IF(ISNUMBER(AN67),AO66+AM67,"INSUFFICIENT FUNDS")))</f>
        <v/>
      </c>
      <c r="AP67" t="str">
        <f>IF(AJ67&gt;Scenario!$B$11,"",IF(AJ$2&lt;&gt;"Ready",AJ$2,IF(ISNUMBER(AN67),"OK","INSUFFICIENT FUNDS")))</f>
        <v/>
      </c>
    </row>
    <row r="68" spans="1:42" ht="32.1" customHeight="1" x14ac:dyDescent="0.2">
      <c r="A68">
        <v>64</v>
      </c>
      <c r="B68" s="6" t="str">
        <f>IF(A68&gt;Scenario!$B$11,"",IF(A$2&lt;&gt;"Ready",A$2,IF(G67="OK",E67,"INSUFFICIENT FUNDS")))</f>
        <v/>
      </c>
      <c r="C68" s="6" t="str">
        <f>IF(A68&gt;Scenario!$B$11,"",IF(A$2&lt;&gt;"Ready",A$2,IF(ISNUMBER(B68),IF(AND(A68&gt;=Scenario!$B$10,MOD(A68-Scenario!$B$10,Scenario!$B$18)=0),Scenario!$B$8,0),"INSUFFICIENT FUNDS")))</f>
        <v/>
      </c>
      <c r="D68" s="6" t="str">
        <f>IF(A68&gt;Scenario!$B$11,"",IF(A$2&lt;&gt;"Ready",A$2,IF(ISNUMBER(B68),(B68+C68)*(N('Option B'!$E$14)+N('Option B'!$E$15)+IF(Scenario!$B$13="Gross",N('Option B'!$E$16),0))/12+((N('Option B'!$E$12)+N('Option B'!$E$13))/12+IF(AND(A68&gt;=Scenario!$B$10,MOD(A68-Scenario!$B$10,Scenario!$B$18)=0),N('Option B'!$E$17)*N('Option B'!$E$18)+N('Option B'!$E$20),0)+IF(A68=1,N('Option B'!$E$17)*N('Option B'!$E$19)+N('Option B'!$E$21),0)+IF(A68=Scenario!$B$11,N('Option B'!$E$22),0)),"INSUFFICIENT FUNDS")))</f>
        <v/>
      </c>
      <c r="E68" s="6" t="str">
        <f>IF(A68&gt;Scenario!$B$11,"",IF(A$2&lt;&gt;"Ready",A$2,IF(ISNUMBER(B68),IF((B68+C68)*(1+Scenario!$B$12/12)-D68&lt;0,"INSUFFICIENT FUNDS",(B68+C68)*(1+Scenario!$B$12/12)-D68),"INSUFFICIENT FUNDS")))</f>
        <v/>
      </c>
      <c r="F68" s="6" t="str">
        <f>IF(A68&gt;Scenario!$B$11,"",IF(A$2&lt;&gt;"Ready",A$2,IF(ISNUMBER(E68),F67+D68,"INSUFFICIENT FUNDS")))</f>
        <v/>
      </c>
      <c r="G68" t="str">
        <f>IF(A68&gt;Scenario!$B$11,"",IF(A$2&lt;&gt;"Ready",A$2,IF(ISNUMBER(E68),"OK","INSUFFICIENT FUNDS")))</f>
        <v/>
      </c>
      <c r="H68">
        <v>64</v>
      </c>
      <c r="I68" s="6" t="str">
        <f>IF(H68&gt;Scenario!$B$11,"",IF(H$2&lt;&gt;"Ready",H$2,IF(N67="OK",L67,"INSUFFICIENT FUNDS")))</f>
        <v/>
      </c>
      <c r="J68" s="6" t="str">
        <f>IF(H68&gt;Scenario!$B$11,"",IF(H$2&lt;&gt;"Ready",H$2,IF(ISNUMBER(I68),IF(AND(H68&gt;=Scenario!$B$10,MOD(H68-Scenario!$B$10,Scenario!$B$18)=0),Scenario!$B$8,0),"INSUFFICIENT FUNDS")))</f>
        <v/>
      </c>
      <c r="K68" s="6" t="str">
        <f>IF(H68&gt;Scenario!$B$11,"",IF(H$2&lt;&gt;"Ready",H$2,IF(ISNUMBER(I68),(I68+J68)*(N('Option B'!$E$14)+N('Option B'!$E$15)+IF(Scenario!$B$13="Gross",N('Option B'!$E$16),0))/12+((0+0)/12+IF(AND(H68&gt;=Scenario!$B$10,MOD(H68-Scenario!$B$10,Scenario!$B$18)=0),N('Option B'!$E$17)*N('Option B'!$E$18)+N('Option B'!$E$20),0)+IF(H68=1,N('Option B'!$E$17)*N('Option B'!$E$19)+N('Option B'!$E$21),0)+IF(H68=Scenario!$B$11,N('Option B'!$E$22),0)),"INSUFFICIENT FUNDS")))</f>
        <v/>
      </c>
      <c r="L68" s="6" t="str">
        <f>IF(H68&gt;Scenario!$B$11,"",IF(H$2&lt;&gt;"Ready",H$2,IF(ISNUMBER(I68),IF((I68+J68)*(1+Scenario!$B$12/12)-K68&lt;0,"INSUFFICIENT FUNDS",(I68+J68)*(1+Scenario!$B$12/12)-K68),"INSUFFICIENT FUNDS")))</f>
        <v/>
      </c>
      <c r="M68" s="6" t="str">
        <f>IF(H68&gt;Scenario!$B$11,"",IF(H$2&lt;&gt;"Ready",H$2,IF(ISNUMBER(L68),M67+K68,"INSUFFICIENT FUNDS")))</f>
        <v/>
      </c>
      <c r="N68" t="str">
        <f>IF(H68&gt;Scenario!$B$11,"",IF(H$2&lt;&gt;"Ready",H$2,IF(ISNUMBER(L68),"OK","INSUFFICIENT FUNDS")))</f>
        <v/>
      </c>
      <c r="O68">
        <v>64</v>
      </c>
      <c r="P68" s="6" t="str">
        <f>IF(O68&gt;Scenario!$B$11,"",IF(O$2&lt;&gt;"Ready",O$2,IF(U67="OK",S67,"INSUFFICIENT FUNDS")))</f>
        <v/>
      </c>
      <c r="Q68" s="6" t="str">
        <f>IF(O68&gt;Scenario!$B$11,"",IF(O$2&lt;&gt;"Ready",O$2,IF(ISNUMBER(P68),IF(AND(O68&gt;=Scenario!$B$10,MOD(O68-Scenario!$B$10,Scenario!$B$18)=0),Scenario!$B$8,0),"INSUFFICIENT FUNDS")))</f>
        <v/>
      </c>
      <c r="R68" s="6" t="str">
        <f>IF(O68&gt;Scenario!$B$11,"",IF(O$2&lt;&gt;"Ready",O$2,IF(ISNUMBER(P68),(P68+Q68)*(0+N('Option B'!$E$15)+IF(Scenario!$B$13="Gross",N('Option B'!$E$16),0))/12+((N('Option B'!$E$12)+N('Option B'!$E$13))/12+IF(AND(O68&gt;=Scenario!$B$10,MOD(O68-Scenario!$B$10,Scenario!$B$18)=0),N('Option B'!$E$17)*N('Option B'!$E$18)+N('Option B'!$E$20),0)+IF(O68=1,N('Option B'!$E$17)*N('Option B'!$E$19)+N('Option B'!$E$21),0)+IF(O68=Scenario!$B$11,N('Option B'!$E$22),0)),"INSUFFICIENT FUNDS")))</f>
        <v/>
      </c>
      <c r="S68" s="6" t="str">
        <f>IF(O68&gt;Scenario!$B$11,"",IF(O$2&lt;&gt;"Ready",O$2,IF(ISNUMBER(P68),IF((P68+Q68)*(1+Scenario!$B$12/12)-R68&lt;0,"INSUFFICIENT FUNDS",(P68+Q68)*(1+Scenario!$B$12/12)-R68),"INSUFFICIENT FUNDS")))</f>
        <v/>
      </c>
      <c r="T68" s="6" t="str">
        <f>IF(O68&gt;Scenario!$B$11,"",IF(O$2&lt;&gt;"Ready",O$2,IF(ISNUMBER(S68),T67+R68,"INSUFFICIENT FUNDS")))</f>
        <v/>
      </c>
      <c r="U68" t="str">
        <f>IF(O68&gt;Scenario!$B$11,"",IF(O$2&lt;&gt;"Ready",O$2,IF(ISNUMBER(S68),"OK","INSUFFICIENT FUNDS")))</f>
        <v/>
      </c>
      <c r="V68">
        <v>64</v>
      </c>
      <c r="W68" s="6" t="str">
        <f>IF(V68&gt;Scenario!$B$11,"",IF(V$2&lt;&gt;"Ready",V$2,IF(AB67="OK",Z67,"INSUFFICIENT FUNDS")))</f>
        <v/>
      </c>
      <c r="X68" s="6" t="str">
        <f>IF(V68&gt;Scenario!$B$11,"",IF(V$2&lt;&gt;"Ready",V$2,IF(ISNUMBER(W68),IF(AND(V68&gt;=Scenario!$B$10,MOD(V68-Scenario!$B$10,Scenario!$B$18)=0),Scenario!$B$8,0),"INSUFFICIENT FUNDS")))</f>
        <v/>
      </c>
      <c r="Y68" s="6" t="str">
        <f>IF(V68&gt;Scenario!$B$11,"",IF(V$2&lt;&gt;"Ready",V$2,IF(ISNUMBER(W68),(W68+X68)*(N('Option B'!$E$14)+N('Option B'!$E$15)+IF(Scenario!$B$13="Gross",N('Option B'!$E$16),0))/12+((N('Option B'!$E$12)+N('Option B'!$E$13))/12+IF(AND(V68&gt;=Scenario!$B$10,MOD(V68-Scenario!$B$10,Scenario!$B$18)=0),0*0+0,0)+IF(V68=1,0*0+0,0)+IF(V68=Scenario!$B$11,0,0)),"INSUFFICIENT FUNDS")))</f>
        <v/>
      </c>
      <c r="Z68" s="6" t="str">
        <f>IF(V68&gt;Scenario!$B$11,"",IF(V$2&lt;&gt;"Ready",V$2,IF(ISNUMBER(W68),IF((W68+X68)*(1+Scenario!$B$12/12)-Y68&lt;0,"INSUFFICIENT FUNDS",(W68+X68)*(1+Scenario!$B$12/12)-Y68),"INSUFFICIENT FUNDS")))</f>
        <v/>
      </c>
      <c r="AA68" s="6" t="str">
        <f>IF(V68&gt;Scenario!$B$11,"",IF(V$2&lt;&gt;"Ready",V$2,IF(ISNUMBER(Z68),AA67+Y68,"INSUFFICIENT FUNDS")))</f>
        <v/>
      </c>
      <c r="AB68" t="str">
        <f>IF(V68&gt;Scenario!$B$11,"",IF(V$2&lt;&gt;"Ready",V$2,IF(ISNUMBER(Z68),"OK","INSUFFICIENT FUNDS")))</f>
        <v/>
      </c>
      <c r="AC68">
        <v>64</v>
      </c>
      <c r="AD68" s="6" t="str">
        <f>IF(AC68&gt;Scenario!$B$11,"",IF(AC$2&lt;&gt;"Ready",AC$2,IF(AI67="OK",AG67,"INSUFFICIENT FUNDS")))</f>
        <v/>
      </c>
      <c r="AE68" s="6" t="str">
        <f>IF(AC68&gt;Scenario!$B$11,"",IF(AC$2&lt;&gt;"Ready",AC$2,IF(ISNUMBER(AD68),IF(AND(AC68&gt;=Scenario!$B$10,MOD(AC68-Scenario!$B$10,Scenario!$B$18)=0),Scenario!$B$8,0),"INSUFFICIENT FUNDS")))</f>
        <v/>
      </c>
      <c r="AF68" s="6" t="str">
        <f>IF(AC68&gt;Scenario!$B$11,"",IF(AC$2&lt;&gt;"Ready",AC$2,IF(ISNUMBER(AD68),(AD68+AE68)*(N('Option B'!$E$14)+N('Option B'!$E$15)+IF(Scenario!$B$13="Gross",0,0))/12+((N('Option B'!$E$12)+N('Option B'!$E$13))/12+IF(AND(AC68&gt;=Scenario!$B$10,MOD(AC68-Scenario!$B$10,Scenario!$B$18)=0),N('Option B'!$E$17)*N('Option B'!$E$18)+N('Option B'!$E$20),0)+IF(AC68=1,N('Option B'!$E$17)*N('Option B'!$E$19)+N('Option B'!$E$21),0)+IF(AC68=Scenario!$B$11,N('Option B'!$E$22),0)),"INSUFFICIENT FUNDS")))</f>
        <v/>
      </c>
      <c r="AG68" s="6" t="str">
        <f>IF(AC68&gt;Scenario!$B$11,"",IF(AC$2&lt;&gt;"Ready",AC$2,IF(ISNUMBER(AD68),IF((AD68+AE68)*(1+Scenario!$B$12/12)-AF68&lt;0,"INSUFFICIENT FUNDS",(AD68+AE68)*(1+Scenario!$B$12/12)-AF68),"INSUFFICIENT FUNDS")))</f>
        <v/>
      </c>
      <c r="AH68" s="6" t="str">
        <f>IF(AC68&gt;Scenario!$B$11,"",IF(AC$2&lt;&gt;"Ready",AC$2,IF(ISNUMBER(AG68),AH67+AF68,"INSUFFICIENT FUNDS")))</f>
        <v/>
      </c>
      <c r="AI68" t="str">
        <f>IF(AC68&gt;Scenario!$B$11,"",IF(AC$2&lt;&gt;"Ready",AC$2,IF(ISNUMBER(AG68),"OK","INSUFFICIENT FUNDS")))</f>
        <v/>
      </c>
      <c r="AJ68">
        <v>64</v>
      </c>
      <c r="AK68" s="6" t="str">
        <f>IF(AJ68&gt;Scenario!$B$11,"",IF(AJ$2&lt;&gt;"Ready",AJ$2,IF(AP67="OK",AN67,"INSUFFICIENT FUNDS")))</f>
        <v/>
      </c>
      <c r="AL68" s="6" t="str">
        <f>IF(AJ68&gt;Scenario!$B$11,"",IF(AJ$2&lt;&gt;"Ready",AJ$2,IF(ISNUMBER(AK68),IF(AND(AJ68&gt;=Scenario!$B$10,MOD(AJ68-Scenario!$B$10,Scenario!$B$18)=0),Scenario!$B$8,0),"INSUFFICIENT FUNDS")))</f>
        <v/>
      </c>
      <c r="AM68" s="6" t="str">
        <f>IF(AJ68&gt;Scenario!$B$11,"",IF(AJ$2&lt;&gt;"Ready",AJ$2,IF(ISNUMBER(AK68),(AK68+AL68)*(0+0+IF(Scenario!$B$13="Gross",0,0))/12+((0+0)/12+IF(AND(AJ68&gt;=Scenario!$B$10,MOD(AJ68-Scenario!$B$10,Scenario!$B$18)=0),0*0+0,0)+IF(AJ68=1,0*0+0,0)+IF(AJ68=Scenario!$B$11,0,0)),"INSUFFICIENT FUNDS")))</f>
        <v/>
      </c>
      <c r="AN68" s="6" t="str">
        <f>IF(AJ68&gt;Scenario!$B$11,"",IF(AJ$2&lt;&gt;"Ready",AJ$2,IF(ISNUMBER(AK68),IF((AK68+AL68)*(1+Scenario!$B$12/12)-AM68&lt;0,"INSUFFICIENT FUNDS",(AK68+AL68)*(1+Scenario!$B$12/12)-AM68),"INSUFFICIENT FUNDS")))</f>
        <v/>
      </c>
      <c r="AO68" s="6" t="str">
        <f>IF(AJ68&gt;Scenario!$B$11,"",IF(AJ$2&lt;&gt;"Ready",AJ$2,IF(ISNUMBER(AN68),AO67+AM68,"INSUFFICIENT FUNDS")))</f>
        <v/>
      </c>
      <c r="AP68" t="str">
        <f>IF(AJ68&gt;Scenario!$B$11,"",IF(AJ$2&lt;&gt;"Ready",AJ$2,IF(ISNUMBER(AN68),"OK","INSUFFICIENT FUNDS")))</f>
        <v/>
      </c>
    </row>
    <row r="69" spans="1:42" ht="32.1" customHeight="1" x14ac:dyDescent="0.2">
      <c r="A69">
        <v>65</v>
      </c>
      <c r="B69" s="6" t="str">
        <f>IF(A69&gt;Scenario!$B$11,"",IF(A$2&lt;&gt;"Ready",A$2,IF(G68="OK",E68,"INSUFFICIENT FUNDS")))</f>
        <v/>
      </c>
      <c r="C69" s="6" t="str">
        <f>IF(A69&gt;Scenario!$B$11,"",IF(A$2&lt;&gt;"Ready",A$2,IF(ISNUMBER(B69),IF(AND(A69&gt;=Scenario!$B$10,MOD(A69-Scenario!$B$10,Scenario!$B$18)=0),Scenario!$B$8,0),"INSUFFICIENT FUNDS")))</f>
        <v/>
      </c>
      <c r="D69" s="6" t="str">
        <f>IF(A69&gt;Scenario!$B$11,"",IF(A$2&lt;&gt;"Ready",A$2,IF(ISNUMBER(B69),(B69+C69)*(N('Option B'!$E$14)+N('Option B'!$E$15)+IF(Scenario!$B$13="Gross",N('Option B'!$E$16),0))/12+((N('Option B'!$E$12)+N('Option B'!$E$13))/12+IF(AND(A69&gt;=Scenario!$B$10,MOD(A69-Scenario!$B$10,Scenario!$B$18)=0),N('Option B'!$E$17)*N('Option B'!$E$18)+N('Option B'!$E$20),0)+IF(A69=1,N('Option B'!$E$17)*N('Option B'!$E$19)+N('Option B'!$E$21),0)+IF(A69=Scenario!$B$11,N('Option B'!$E$22),0)),"INSUFFICIENT FUNDS")))</f>
        <v/>
      </c>
      <c r="E69" s="6" t="str">
        <f>IF(A69&gt;Scenario!$B$11,"",IF(A$2&lt;&gt;"Ready",A$2,IF(ISNUMBER(B69),IF((B69+C69)*(1+Scenario!$B$12/12)-D69&lt;0,"INSUFFICIENT FUNDS",(B69+C69)*(1+Scenario!$B$12/12)-D69),"INSUFFICIENT FUNDS")))</f>
        <v/>
      </c>
      <c r="F69" s="6" t="str">
        <f>IF(A69&gt;Scenario!$B$11,"",IF(A$2&lt;&gt;"Ready",A$2,IF(ISNUMBER(E69),F68+D69,"INSUFFICIENT FUNDS")))</f>
        <v/>
      </c>
      <c r="G69" t="str">
        <f>IF(A69&gt;Scenario!$B$11,"",IF(A$2&lt;&gt;"Ready",A$2,IF(ISNUMBER(E69),"OK","INSUFFICIENT FUNDS")))</f>
        <v/>
      </c>
      <c r="H69">
        <v>65</v>
      </c>
      <c r="I69" s="6" t="str">
        <f>IF(H69&gt;Scenario!$B$11,"",IF(H$2&lt;&gt;"Ready",H$2,IF(N68="OK",L68,"INSUFFICIENT FUNDS")))</f>
        <v/>
      </c>
      <c r="J69" s="6" t="str">
        <f>IF(H69&gt;Scenario!$B$11,"",IF(H$2&lt;&gt;"Ready",H$2,IF(ISNUMBER(I69),IF(AND(H69&gt;=Scenario!$B$10,MOD(H69-Scenario!$B$10,Scenario!$B$18)=0),Scenario!$B$8,0),"INSUFFICIENT FUNDS")))</f>
        <v/>
      </c>
      <c r="K69" s="6" t="str">
        <f>IF(H69&gt;Scenario!$B$11,"",IF(H$2&lt;&gt;"Ready",H$2,IF(ISNUMBER(I69),(I69+J69)*(N('Option B'!$E$14)+N('Option B'!$E$15)+IF(Scenario!$B$13="Gross",N('Option B'!$E$16),0))/12+((0+0)/12+IF(AND(H69&gt;=Scenario!$B$10,MOD(H69-Scenario!$B$10,Scenario!$B$18)=0),N('Option B'!$E$17)*N('Option B'!$E$18)+N('Option B'!$E$20),0)+IF(H69=1,N('Option B'!$E$17)*N('Option B'!$E$19)+N('Option B'!$E$21),0)+IF(H69=Scenario!$B$11,N('Option B'!$E$22),0)),"INSUFFICIENT FUNDS")))</f>
        <v/>
      </c>
      <c r="L69" s="6" t="str">
        <f>IF(H69&gt;Scenario!$B$11,"",IF(H$2&lt;&gt;"Ready",H$2,IF(ISNUMBER(I69),IF((I69+J69)*(1+Scenario!$B$12/12)-K69&lt;0,"INSUFFICIENT FUNDS",(I69+J69)*(1+Scenario!$B$12/12)-K69),"INSUFFICIENT FUNDS")))</f>
        <v/>
      </c>
      <c r="M69" s="6" t="str">
        <f>IF(H69&gt;Scenario!$B$11,"",IF(H$2&lt;&gt;"Ready",H$2,IF(ISNUMBER(L69),M68+K69,"INSUFFICIENT FUNDS")))</f>
        <v/>
      </c>
      <c r="N69" t="str">
        <f>IF(H69&gt;Scenario!$B$11,"",IF(H$2&lt;&gt;"Ready",H$2,IF(ISNUMBER(L69),"OK","INSUFFICIENT FUNDS")))</f>
        <v/>
      </c>
      <c r="O69">
        <v>65</v>
      </c>
      <c r="P69" s="6" t="str">
        <f>IF(O69&gt;Scenario!$B$11,"",IF(O$2&lt;&gt;"Ready",O$2,IF(U68="OK",S68,"INSUFFICIENT FUNDS")))</f>
        <v/>
      </c>
      <c r="Q69" s="6" t="str">
        <f>IF(O69&gt;Scenario!$B$11,"",IF(O$2&lt;&gt;"Ready",O$2,IF(ISNUMBER(P69),IF(AND(O69&gt;=Scenario!$B$10,MOD(O69-Scenario!$B$10,Scenario!$B$18)=0),Scenario!$B$8,0),"INSUFFICIENT FUNDS")))</f>
        <v/>
      </c>
      <c r="R69" s="6" t="str">
        <f>IF(O69&gt;Scenario!$B$11,"",IF(O$2&lt;&gt;"Ready",O$2,IF(ISNUMBER(P69),(P69+Q69)*(0+N('Option B'!$E$15)+IF(Scenario!$B$13="Gross",N('Option B'!$E$16),0))/12+((N('Option B'!$E$12)+N('Option B'!$E$13))/12+IF(AND(O69&gt;=Scenario!$B$10,MOD(O69-Scenario!$B$10,Scenario!$B$18)=0),N('Option B'!$E$17)*N('Option B'!$E$18)+N('Option B'!$E$20),0)+IF(O69=1,N('Option B'!$E$17)*N('Option B'!$E$19)+N('Option B'!$E$21),0)+IF(O69=Scenario!$B$11,N('Option B'!$E$22),0)),"INSUFFICIENT FUNDS")))</f>
        <v/>
      </c>
      <c r="S69" s="6" t="str">
        <f>IF(O69&gt;Scenario!$B$11,"",IF(O$2&lt;&gt;"Ready",O$2,IF(ISNUMBER(P69),IF((P69+Q69)*(1+Scenario!$B$12/12)-R69&lt;0,"INSUFFICIENT FUNDS",(P69+Q69)*(1+Scenario!$B$12/12)-R69),"INSUFFICIENT FUNDS")))</f>
        <v/>
      </c>
      <c r="T69" s="6" t="str">
        <f>IF(O69&gt;Scenario!$B$11,"",IF(O$2&lt;&gt;"Ready",O$2,IF(ISNUMBER(S69),T68+R69,"INSUFFICIENT FUNDS")))</f>
        <v/>
      </c>
      <c r="U69" t="str">
        <f>IF(O69&gt;Scenario!$B$11,"",IF(O$2&lt;&gt;"Ready",O$2,IF(ISNUMBER(S69),"OK","INSUFFICIENT FUNDS")))</f>
        <v/>
      </c>
      <c r="V69">
        <v>65</v>
      </c>
      <c r="W69" s="6" t="str">
        <f>IF(V69&gt;Scenario!$B$11,"",IF(V$2&lt;&gt;"Ready",V$2,IF(AB68="OK",Z68,"INSUFFICIENT FUNDS")))</f>
        <v/>
      </c>
      <c r="X69" s="6" t="str">
        <f>IF(V69&gt;Scenario!$B$11,"",IF(V$2&lt;&gt;"Ready",V$2,IF(ISNUMBER(W69),IF(AND(V69&gt;=Scenario!$B$10,MOD(V69-Scenario!$B$10,Scenario!$B$18)=0),Scenario!$B$8,0),"INSUFFICIENT FUNDS")))</f>
        <v/>
      </c>
      <c r="Y69" s="6" t="str">
        <f>IF(V69&gt;Scenario!$B$11,"",IF(V$2&lt;&gt;"Ready",V$2,IF(ISNUMBER(W69),(W69+X69)*(N('Option B'!$E$14)+N('Option B'!$E$15)+IF(Scenario!$B$13="Gross",N('Option B'!$E$16),0))/12+((N('Option B'!$E$12)+N('Option B'!$E$13))/12+IF(AND(V69&gt;=Scenario!$B$10,MOD(V69-Scenario!$B$10,Scenario!$B$18)=0),0*0+0,0)+IF(V69=1,0*0+0,0)+IF(V69=Scenario!$B$11,0,0)),"INSUFFICIENT FUNDS")))</f>
        <v/>
      </c>
      <c r="Z69" s="6" t="str">
        <f>IF(V69&gt;Scenario!$B$11,"",IF(V$2&lt;&gt;"Ready",V$2,IF(ISNUMBER(W69),IF((W69+X69)*(1+Scenario!$B$12/12)-Y69&lt;0,"INSUFFICIENT FUNDS",(W69+X69)*(1+Scenario!$B$12/12)-Y69),"INSUFFICIENT FUNDS")))</f>
        <v/>
      </c>
      <c r="AA69" s="6" t="str">
        <f>IF(V69&gt;Scenario!$B$11,"",IF(V$2&lt;&gt;"Ready",V$2,IF(ISNUMBER(Z69),AA68+Y69,"INSUFFICIENT FUNDS")))</f>
        <v/>
      </c>
      <c r="AB69" t="str">
        <f>IF(V69&gt;Scenario!$B$11,"",IF(V$2&lt;&gt;"Ready",V$2,IF(ISNUMBER(Z69),"OK","INSUFFICIENT FUNDS")))</f>
        <v/>
      </c>
      <c r="AC69">
        <v>65</v>
      </c>
      <c r="AD69" s="6" t="str">
        <f>IF(AC69&gt;Scenario!$B$11,"",IF(AC$2&lt;&gt;"Ready",AC$2,IF(AI68="OK",AG68,"INSUFFICIENT FUNDS")))</f>
        <v/>
      </c>
      <c r="AE69" s="6" t="str">
        <f>IF(AC69&gt;Scenario!$B$11,"",IF(AC$2&lt;&gt;"Ready",AC$2,IF(ISNUMBER(AD69),IF(AND(AC69&gt;=Scenario!$B$10,MOD(AC69-Scenario!$B$10,Scenario!$B$18)=0),Scenario!$B$8,0),"INSUFFICIENT FUNDS")))</f>
        <v/>
      </c>
      <c r="AF69" s="6" t="str">
        <f>IF(AC69&gt;Scenario!$B$11,"",IF(AC$2&lt;&gt;"Ready",AC$2,IF(ISNUMBER(AD69),(AD69+AE69)*(N('Option B'!$E$14)+N('Option B'!$E$15)+IF(Scenario!$B$13="Gross",0,0))/12+((N('Option B'!$E$12)+N('Option B'!$E$13))/12+IF(AND(AC69&gt;=Scenario!$B$10,MOD(AC69-Scenario!$B$10,Scenario!$B$18)=0),N('Option B'!$E$17)*N('Option B'!$E$18)+N('Option B'!$E$20),0)+IF(AC69=1,N('Option B'!$E$17)*N('Option B'!$E$19)+N('Option B'!$E$21),0)+IF(AC69=Scenario!$B$11,N('Option B'!$E$22),0)),"INSUFFICIENT FUNDS")))</f>
        <v/>
      </c>
      <c r="AG69" s="6" t="str">
        <f>IF(AC69&gt;Scenario!$B$11,"",IF(AC$2&lt;&gt;"Ready",AC$2,IF(ISNUMBER(AD69),IF((AD69+AE69)*(1+Scenario!$B$12/12)-AF69&lt;0,"INSUFFICIENT FUNDS",(AD69+AE69)*(1+Scenario!$B$12/12)-AF69),"INSUFFICIENT FUNDS")))</f>
        <v/>
      </c>
      <c r="AH69" s="6" t="str">
        <f>IF(AC69&gt;Scenario!$B$11,"",IF(AC$2&lt;&gt;"Ready",AC$2,IF(ISNUMBER(AG69),AH68+AF69,"INSUFFICIENT FUNDS")))</f>
        <v/>
      </c>
      <c r="AI69" t="str">
        <f>IF(AC69&gt;Scenario!$B$11,"",IF(AC$2&lt;&gt;"Ready",AC$2,IF(ISNUMBER(AG69),"OK","INSUFFICIENT FUNDS")))</f>
        <v/>
      </c>
      <c r="AJ69">
        <v>65</v>
      </c>
      <c r="AK69" s="6" t="str">
        <f>IF(AJ69&gt;Scenario!$B$11,"",IF(AJ$2&lt;&gt;"Ready",AJ$2,IF(AP68="OK",AN68,"INSUFFICIENT FUNDS")))</f>
        <v/>
      </c>
      <c r="AL69" s="6" t="str">
        <f>IF(AJ69&gt;Scenario!$B$11,"",IF(AJ$2&lt;&gt;"Ready",AJ$2,IF(ISNUMBER(AK69),IF(AND(AJ69&gt;=Scenario!$B$10,MOD(AJ69-Scenario!$B$10,Scenario!$B$18)=0),Scenario!$B$8,0),"INSUFFICIENT FUNDS")))</f>
        <v/>
      </c>
      <c r="AM69" s="6" t="str">
        <f>IF(AJ69&gt;Scenario!$B$11,"",IF(AJ$2&lt;&gt;"Ready",AJ$2,IF(ISNUMBER(AK69),(AK69+AL69)*(0+0+IF(Scenario!$B$13="Gross",0,0))/12+((0+0)/12+IF(AND(AJ69&gt;=Scenario!$B$10,MOD(AJ69-Scenario!$B$10,Scenario!$B$18)=0),0*0+0,0)+IF(AJ69=1,0*0+0,0)+IF(AJ69=Scenario!$B$11,0,0)),"INSUFFICIENT FUNDS")))</f>
        <v/>
      </c>
      <c r="AN69" s="6" t="str">
        <f>IF(AJ69&gt;Scenario!$B$11,"",IF(AJ$2&lt;&gt;"Ready",AJ$2,IF(ISNUMBER(AK69),IF((AK69+AL69)*(1+Scenario!$B$12/12)-AM69&lt;0,"INSUFFICIENT FUNDS",(AK69+AL69)*(1+Scenario!$B$12/12)-AM69),"INSUFFICIENT FUNDS")))</f>
        <v/>
      </c>
      <c r="AO69" s="6" t="str">
        <f>IF(AJ69&gt;Scenario!$B$11,"",IF(AJ$2&lt;&gt;"Ready",AJ$2,IF(ISNUMBER(AN69),AO68+AM69,"INSUFFICIENT FUNDS")))</f>
        <v/>
      </c>
      <c r="AP69" t="str">
        <f>IF(AJ69&gt;Scenario!$B$11,"",IF(AJ$2&lt;&gt;"Ready",AJ$2,IF(ISNUMBER(AN69),"OK","INSUFFICIENT FUNDS")))</f>
        <v/>
      </c>
    </row>
    <row r="70" spans="1:42" ht="32.1" customHeight="1" x14ac:dyDescent="0.2">
      <c r="A70">
        <v>66</v>
      </c>
      <c r="B70" s="6" t="str">
        <f>IF(A70&gt;Scenario!$B$11,"",IF(A$2&lt;&gt;"Ready",A$2,IF(G69="OK",E69,"INSUFFICIENT FUNDS")))</f>
        <v/>
      </c>
      <c r="C70" s="6" t="str">
        <f>IF(A70&gt;Scenario!$B$11,"",IF(A$2&lt;&gt;"Ready",A$2,IF(ISNUMBER(B70),IF(AND(A70&gt;=Scenario!$B$10,MOD(A70-Scenario!$B$10,Scenario!$B$18)=0),Scenario!$B$8,0),"INSUFFICIENT FUNDS")))</f>
        <v/>
      </c>
      <c r="D70" s="6" t="str">
        <f>IF(A70&gt;Scenario!$B$11,"",IF(A$2&lt;&gt;"Ready",A$2,IF(ISNUMBER(B70),(B70+C70)*(N('Option B'!$E$14)+N('Option B'!$E$15)+IF(Scenario!$B$13="Gross",N('Option B'!$E$16),0))/12+((N('Option B'!$E$12)+N('Option B'!$E$13))/12+IF(AND(A70&gt;=Scenario!$B$10,MOD(A70-Scenario!$B$10,Scenario!$B$18)=0),N('Option B'!$E$17)*N('Option B'!$E$18)+N('Option B'!$E$20),0)+IF(A70=1,N('Option B'!$E$17)*N('Option B'!$E$19)+N('Option B'!$E$21),0)+IF(A70=Scenario!$B$11,N('Option B'!$E$22),0)),"INSUFFICIENT FUNDS")))</f>
        <v/>
      </c>
      <c r="E70" s="6" t="str">
        <f>IF(A70&gt;Scenario!$B$11,"",IF(A$2&lt;&gt;"Ready",A$2,IF(ISNUMBER(B70),IF((B70+C70)*(1+Scenario!$B$12/12)-D70&lt;0,"INSUFFICIENT FUNDS",(B70+C70)*(1+Scenario!$B$12/12)-D70),"INSUFFICIENT FUNDS")))</f>
        <v/>
      </c>
      <c r="F70" s="6" t="str">
        <f>IF(A70&gt;Scenario!$B$11,"",IF(A$2&lt;&gt;"Ready",A$2,IF(ISNUMBER(E70),F69+D70,"INSUFFICIENT FUNDS")))</f>
        <v/>
      </c>
      <c r="G70" t="str">
        <f>IF(A70&gt;Scenario!$B$11,"",IF(A$2&lt;&gt;"Ready",A$2,IF(ISNUMBER(E70),"OK","INSUFFICIENT FUNDS")))</f>
        <v/>
      </c>
      <c r="H70">
        <v>66</v>
      </c>
      <c r="I70" s="6" t="str">
        <f>IF(H70&gt;Scenario!$B$11,"",IF(H$2&lt;&gt;"Ready",H$2,IF(N69="OK",L69,"INSUFFICIENT FUNDS")))</f>
        <v/>
      </c>
      <c r="J70" s="6" t="str">
        <f>IF(H70&gt;Scenario!$B$11,"",IF(H$2&lt;&gt;"Ready",H$2,IF(ISNUMBER(I70),IF(AND(H70&gt;=Scenario!$B$10,MOD(H70-Scenario!$B$10,Scenario!$B$18)=0),Scenario!$B$8,0),"INSUFFICIENT FUNDS")))</f>
        <v/>
      </c>
      <c r="K70" s="6" t="str">
        <f>IF(H70&gt;Scenario!$B$11,"",IF(H$2&lt;&gt;"Ready",H$2,IF(ISNUMBER(I70),(I70+J70)*(N('Option B'!$E$14)+N('Option B'!$E$15)+IF(Scenario!$B$13="Gross",N('Option B'!$E$16),0))/12+((0+0)/12+IF(AND(H70&gt;=Scenario!$B$10,MOD(H70-Scenario!$B$10,Scenario!$B$18)=0),N('Option B'!$E$17)*N('Option B'!$E$18)+N('Option B'!$E$20),0)+IF(H70=1,N('Option B'!$E$17)*N('Option B'!$E$19)+N('Option B'!$E$21),0)+IF(H70=Scenario!$B$11,N('Option B'!$E$22),0)),"INSUFFICIENT FUNDS")))</f>
        <v/>
      </c>
      <c r="L70" s="6" t="str">
        <f>IF(H70&gt;Scenario!$B$11,"",IF(H$2&lt;&gt;"Ready",H$2,IF(ISNUMBER(I70),IF((I70+J70)*(1+Scenario!$B$12/12)-K70&lt;0,"INSUFFICIENT FUNDS",(I70+J70)*(1+Scenario!$B$12/12)-K70),"INSUFFICIENT FUNDS")))</f>
        <v/>
      </c>
      <c r="M70" s="6" t="str">
        <f>IF(H70&gt;Scenario!$B$11,"",IF(H$2&lt;&gt;"Ready",H$2,IF(ISNUMBER(L70),M69+K70,"INSUFFICIENT FUNDS")))</f>
        <v/>
      </c>
      <c r="N70" t="str">
        <f>IF(H70&gt;Scenario!$B$11,"",IF(H$2&lt;&gt;"Ready",H$2,IF(ISNUMBER(L70),"OK","INSUFFICIENT FUNDS")))</f>
        <v/>
      </c>
      <c r="O70">
        <v>66</v>
      </c>
      <c r="P70" s="6" t="str">
        <f>IF(O70&gt;Scenario!$B$11,"",IF(O$2&lt;&gt;"Ready",O$2,IF(U69="OK",S69,"INSUFFICIENT FUNDS")))</f>
        <v/>
      </c>
      <c r="Q70" s="6" t="str">
        <f>IF(O70&gt;Scenario!$B$11,"",IF(O$2&lt;&gt;"Ready",O$2,IF(ISNUMBER(P70),IF(AND(O70&gt;=Scenario!$B$10,MOD(O70-Scenario!$B$10,Scenario!$B$18)=0),Scenario!$B$8,0),"INSUFFICIENT FUNDS")))</f>
        <v/>
      </c>
      <c r="R70" s="6" t="str">
        <f>IF(O70&gt;Scenario!$B$11,"",IF(O$2&lt;&gt;"Ready",O$2,IF(ISNUMBER(P70),(P70+Q70)*(0+N('Option B'!$E$15)+IF(Scenario!$B$13="Gross",N('Option B'!$E$16),0))/12+((N('Option B'!$E$12)+N('Option B'!$E$13))/12+IF(AND(O70&gt;=Scenario!$B$10,MOD(O70-Scenario!$B$10,Scenario!$B$18)=0),N('Option B'!$E$17)*N('Option B'!$E$18)+N('Option B'!$E$20),0)+IF(O70=1,N('Option B'!$E$17)*N('Option B'!$E$19)+N('Option B'!$E$21),0)+IF(O70=Scenario!$B$11,N('Option B'!$E$22),0)),"INSUFFICIENT FUNDS")))</f>
        <v/>
      </c>
      <c r="S70" s="6" t="str">
        <f>IF(O70&gt;Scenario!$B$11,"",IF(O$2&lt;&gt;"Ready",O$2,IF(ISNUMBER(P70),IF((P70+Q70)*(1+Scenario!$B$12/12)-R70&lt;0,"INSUFFICIENT FUNDS",(P70+Q70)*(1+Scenario!$B$12/12)-R70),"INSUFFICIENT FUNDS")))</f>
        <v/>
      </c>
      <c r="T70" s="6" t="str">
        <f>IF(O70&gt;Scenario!$B$11,"",IF(O$2&lt;&gt;"Ready",O$2,IF(ISNUMBER(S70),T69+R70,"INSUFFICIENT FUNDS")))</f>
        <v/>
      </c>
      <c r="U70" t="str">
        <f>IF(O70&gt;Scenario!$B$11,"",IF(O$2&lt;&gt;"Ready",O$2,IF(ISNUMBER(S70),"OK","INSUFFICIENT FUNDS")))</f>
        <v/>
      </c>
      <c r="V70">
        <v>66</v>
      </c>
      <c r="W70" s="6" t="str">
        <f>IF(V70&gt;Scenario!$B$11,"",IF(V$2&lt;&gt;"Ready",V$2,IF(AB69="OK",Z69,"INSUFFICIENT FUNDS")))</f>
        <v/>
      </c>
      <c r="X70" s="6" t="str">
        <f>IF(V70&gt;Scenario!$B$11,"",IF(V$2&lt;&gt;"Ready",V$2,IF(ISNUMBER(W70),IF(AND(V70&gt;=Scenario!$B$10,MOD(V70-Scenario!$B$10,Scenario!$B$18)=0),Scenario!$B$8,0),"INSUFFICIENT FUNDS")))</f>
        <v/>
      </c>
      <c r="Y70" s="6" t="str">
        <f>IF(V70&gt;Scenario!$B$11,"",IF(V$2&lt;&gt;"Ready",V$2,IF(ISNUMBER(W70),(W70+X70)*(N('Option B'!$E$14)+N('Option B'!$E$15)+IF(Scenario!$B$13="Gross",N('Option B'!$E$16),0))/12+((N('Option B'!$E$12)+N('Option B'!$E$13))/12+IF(AND(V70&gt;=Scenario!$B$10,MOD(V70-Scenario!$B$10,Scenario!$B$18)=0),0*0+0,0)+IF(V70=1,0*0+0,0)+IF(V70=Scenario!$B$11,0,0)),"INSUFFICIENT FUNDS")))</f>
        <v/>
      </c>
      <c r="Z70" s="6" t="str">
        <f>IF(V70&gt;Scenario!$B$11,"",IF(V$2&lt;&gt;"Ready",V$2,IF(ISNUMBER(W70),IF((W70+X70)*(1+Scenario!$B$12/12)-Y70&lt;0,"INSUFFICIENT FUNDS",(W70+X70)*(1+Scenario!$B$12/12)-Y70),"INSUFFICIENT FUNDS")))</f>
        <v/>
      </c>
      <c r="AA70" s="6" t="str">
        <f>IF(V70&gt;Scenario!$B$11,"",IF(V$2&lt;&gt;"Ready",V$2,IF(ISNUMBER(Z70),AA69+Y70,"INSUFFICIENT FUNDS")))</f>
        <v/>
      </c>
      <c r="AB70" t="str">
        <f>IF(V70&gt;Scenario!$B$11,"",IF(V$2&lt;&gt;"Ready",V$2,IF(ISNUMBER(Z70),"OK","INSUFFICIENT FUNDS")))</f>
        <v/>
      </c>
      <c r="AC70">
        <v>66</v>
      </c>
      <c r="AD70" s="6" t="str">
        <f>IF(AC70&gt;Scenario!$B$11,"",IF(AC$2&lt;&gt;"Ready",AC$2,IF(AI69="OK",AG69,"INSUFFICIENT FUNDS")))</f>
        <v/>
      </c>
      <c r="AE70" s="6" t="str">
        <f>IF(AC70&gt;Scenario!$B$11,"",IF(AC$2&lt;&gt;"Ready",AC$2,IF(ISNUMBER(AD70),IF(AND(AC70&gt;=Scenario!$B$10,MOD(AC70-Scenario!$B$10,Scenario!$B$18)=0),Scenario!$B$8,0),"INSUFFICIENT FUNDS")))</f>
        <v/>
      </c>
      <c r="AF70" s="6" t="str">
        <f>IF(AC70&gt;Scenario!$B$11,"",IF(AC$2&lt;&gt;"Ready",AC$2,IF(ISNUMBER(AD70),(AD70+AE70)*(N('Option B'!$E$14)+N('Option B'!$E$15)+IF(Scenario!$B$13="Gross",0,0))/12+((N('Option B'!$E$12)+N('Option B'!$E$13))/12+IF(AND(AC70&gt;=Scenario!$B$10,MOD(AC70-Scenario!$B$10,Scenario!$B$18)=0),N('Option B'!$E$17)*N('Option B'!$E$18)+N('Option B'!$E$20),0)+IF(AC70=1,N('Option B'!$E$17)*N('Option B'!$E$19)+N('Option B'!$E$21),0)+IF(AC70=Scenario!$B$11,N('Option B'!$E$22),0)),"INSUFFICIENT FUNDS")))</f>
        <v/>
      </c>
      <c r="AG70" s="6" t="str">
        <f>IF(AC70&gt;Scenario!$B$11,"",IF(AC$2&lt;&gt;"Ready",AC$2,IF(ISNUMBER(AD70),IF((AD70+AE70)*(1+Scenario!$B$12/12)-AF70&lt;0,"INSUFFICIENT FUNDS",(AD70+AE70)*(1+Scenario!$B$12/12)-AF70),"INSUFFICIENT FUNDS")))</f>
        <v/>
      </c>
      <c r="AH70" s="6" t="str">
        <f>IF(AC70&gt;Scenario!$B$11,"",IF(AC$2&lt;&gt;"Ready",AC$2,IF(ISNUMBER(AG70),AH69+AF70,"INSUFFICIENT FUNDS")))</f>
        <v/>
      </c>
      <c r="AI70" t="str">
        <f>IF(AC70&gt;Scenario!$B$11,"",IF(AC$2&lt;&gt;"Ready",AC$2,IF(ISNUMBER(AG70),"OK","INSUFFICIENT FUNDS")))</f>
        <v/>
      </c>
      <c r="AJ70">
        <v>66</v>
      </c>
      <c r="AK70" s="6" t="str">
        <f>IF(AJ70&gt;Scenario!$B$11,"",IF(AJ$2&lt;&gt;"Ready",AJ$2,IF(AP69="OK",AN69,"INSUFFICIENT FUNDS")))</f>
        <v/>
      </c>
      <c r="AL70" s="6" t="str">
        <f>IF(AJ70&gt;Scenario!$B$11,"",IF(AJ$2&lt;&gt;"Ready",AJ$2,IF(ISNUMBER(AK70),IF(AND(AJ70&gt;=Scenario!$B$10,MOD(AJ70-Scenario!$B$10,Scenario!$B$18)=0),Scenario!$B$8,0),"INSUFFICIENT FUNDS")))</f>
        <v/>
      </c>
      <c r="AM70" s="6" t="str">
        <f>IF(AJ70&gt;Scenario!$B$11,"",IF(AJ$2&lt;&gt;"Ready",AJ$2,IF(ISNUMBER(AK70),(AK70+AL70)*(0+0+IF(Scenario!$B$13="Gross",0,0))/12+((0+0)/12+IF(AND(AJ70&gt;=Scenario!$B$10,MOD(AJ70-Scenario!$B$10,Scenario!$B$18)=0),0*0+0,0)+IF(AJ70=1,0*0+0,0)+IF(AJ70=Scenario!$B$11,0,0)),"INSUFFICIENT FUNDS")))</f>
        <v/>
      </c>
      <c r="AN70" s="6" t="str">
        <f>IF(AJ70&gt;Scenario!$B$11,"",IF(AJ$2&lt;&gt;"Ready",AJ$2,IF(ISNUMBER(AK70),IF((AK70+AL70)*(1+Scenario!$B$12/12)-AM70&lt;0,"INSUFFICIENT FUNDS",(AK70+AL70)*(1+Scenario!$B$12/12)-AM70),"INSUFFICIENT FUNDS")))</f>
        <v/>
      </c>
      <c r="AO70" s="6" t="str">
        <f>IF(AJ70&gt;Scenario!$B$11,"",IF(AJ$2&lt;&gt;"Ready",AJ$2,IF(ISNUMBER(AN70),AO69+AM70,"INSUFFICIENT FUNDS")))</f>
        <v/>
      </c>
      <c r="AP70" t="str">
        <f>IF(AJ70&gt;Scenario!$B$11,"",IF(AJ$2&lt;&gt;"Ready",AJ$2,IF(ISNUMBER(AN70),"OK","INSUFFICIENT FUNDS")))</f>
        <v/>
      </c>
    </row>
    <row r="71" spans="1:42" ht="32.1" customHeight="1" x14ac:dyDescent="0.2">
      <c r="A71">
        <v>67</v>
      </c>
      <c r="B71" s="6" t="str">
        <f>IF(A71&gt;Scenario!$B$11,"",IF(A$2&lt;&gt;"Ready",A$2,IF(G70="OK",E70,"INSUFFICIENT FUNDS")))</f>
        <v/>
      </c>
      <c r="C71" s="6" t="str">
        <f>IF(A71&gt;Scenario!$B$11,"",IF(A$2&lt;&gt;"Ready",A$2,IF(ISNUMBER(B71),IF(AND(A71&gt;=Scenario!$B$10,MOD(A71-Scenario!$B$10,Scenario!$B$18)=0),Scenario!$B$8,0),"INSUFFICIENT FUNDS")))</f>
        <v/>
      </c>
      <c r="D71" s="6" t="str">
        <f>IF(A71&gt;Scenario!$B$11,"",IF(A$2&lt;&gt;"Ready",A$2,IF(ISNUMBER(B71),(B71+C71)*(N('Option B'!$E$14)+N('Option B'!$E$15)+IF(Scenario!$B$13="Gross",N('Option B'!$E$16),0))/12+((N('Option B'!$E$12)+N('Option B'!$E$13))/12+IF(AND(A71&gt;=Scenario!$B$10,MOD(A71-Scenario!$B$10,Scenario!$B$18)=0),N('Option B'!$E$17)*N('Option B'!$E$18)+N('Option B'!$E$20),0)+IF(A71=1,N('Option B'!$E$17)*N('Option B'!$E$19)+N('Option B'!$E$21),0)+IF(A71=Scenario!$B$11,N('Option B'!$E$22),0)),"INSUFFICIENT FUNDS")))</f>
        <v/>
      </c>
      <c r="E71" s="6" t="str">
        <f>IF(A71&gt;Scenario!$B$11,"",IF(A$2&lt;&gt;"Ready",A$2,IF(ISNUMBER(B71),IF((B71+C71)*(1+Scenario!$B$12/12)-D71&lt;0,"INSUFFICIENT FUNDS",(B71+C71)*(1+Scenario!$B$12/12)-D71),"INSUFFICIENT FUNDS")))</f>
        <v/>
      </c>
      <c r="F71" s="6" t="str">
        <f>IF(A71&gt;Scenario!$B$11,"",IF(A$2&lt;&gt;"Ready",A$2,IF(ISNUMBER(E71),F70+D71,"INSUFFICIENT FUNDS")))</f>
        <v/>
      </c>
      <c r="G71" t="str">
        <f>IF(A71&gt;Scenario!$B$11,"",IF(A$2&lt;&gt;"Ready",A$2,IF(ISNUMBER(E71),"OK","INSUFFICIENT FUNDS")))</f>
        <v/>
      </c>
      <c r="H71">
        <v>67</v>
      </c>
      <c r="I71" s="6" t="str">
        <f>IF(H71&gt;Scenario!$B$11,"",IF(H$2&lt;&gt;"Ready",H$2,IF(N70="OK",L70,"INSUFFICIENT FUNDS")))</f>
        <v/>
      </c>
      <c r="J71" s="6" t="str">
        <f>IF(H71&gt;Scenario!$B$11,"",IF(H$2&lt;&gt;"Ready",H$2,IF(ISNUMBER(I71),IF(AND(H71&gt;=Scenario!$B$10,MOD(H71-Scenario!$B$10,Scenario!$B$18)=0),Scenario!$B$8,0),"INSUFFICIENT FUNDS")))</f>
        <v/>
      </c>
      <c r="K71" s="6" t="str">
        <f>IF(H71&gt;Scenario!$B$11,"",IF(H$2&lt;&gt;"Ready",H$2,IF(ISNUMBER(I71),(I71+J71)*(N('Option B'!$E$14)+N('Option B'!$E$15)+IF(Scenario!$B$13="Gross",N('Option B'!$E$16),0))/12+((0+0)/12+IF(AND(H71&gt;=Scenario!$B$10,MOD(H71-Scenario!$B$10,Scenario!$B$18)=0),N('Option B'!$E$17)*N('Option B'!$E$18)+N('Option B'!$E$20),0)+IF(H71=1,N('Option B'!$E$17)*N('Option B'!$E$19)+N('Option B'!$E$21),0)+IF(H71=Scenario!$B$11,N('Option B'!$E$22),0)),"INSUFFICIENT FUNDS")))</f>
        <v/>
      </c>
      <c r="L71" s="6" t="str">
        <f>IF(H71&gt;Scenario!$B$11,"",IF(H$2&lt;&gt;"Ready",H$2,IF(ISNUMBER(I71),IF((I71+J71)*(1+Scenario!$B$12/12)-K71&lt;0,"INSUFFICIENT FUNDS",(I71+J71)*(1+Scenario!$B$12/12)-K71),"INSUFFICIENT FUNDS")))</f>
        <v/>
      </c>
      <c r="M71" s="6" t="str">
        <f>IF(H71&gt;Scenario!$B$11,"",IF(H$2&lt;&gt;"Ready",H$2,IF(ISNUMBER(L71),M70+K71,"INSUFFICIENT FUNDS")))</f>
        <v/>
      </c>
      <c r="N71" t="str">
        <f>IF(H71&gt;Scenario!$B$11,"",IF(H$2&lt;&gt;"Ready",H$2,IF(ISNUMBER(L71),"OK","INSUFFICIENT FUNDS")))</f>
        <v/>
      </c>
      <c r="O71">
        <v>67</v>
      </c>
      <c r="P71" s="6" t="str">
        <f>IF(O71&gt;Scenario!$B$11,"",IF(O$2&lt;&gt;"Ready",O$2,IF(U70="OK",S70,"INSUFFICIENT FUNDS")))</f>
        <v/>
      </c>
      <c r="Q71" s="6" t="str">
        <f>IF(O71&gt;Scenario!$B$11,"",IF(O$2&lt;&gt;"Ready",O$2,IF(ISNUMBER(P71),IF(AND(O71&gt;=Scenario!$B$10,MOD(O71-Scenario!$B$10,Scenario!$B$18)=0),Scenario!$B$8,0),"INSUFFICIENT FUNDS")))</f>
        <v/>
      </c>
      <c r="R71" s="6" t="str">
        <f>IF(O71&gt;Scenario!$B$11,"",IF(O$2&lt;&gt;"Ready",O$2,IF(ISNUMBER(P71),(P71+Q71)*(0+N('Option B'!$E$15)+IF(Scenario!$B$13="Gross",N('Option B'!$E$16),0))/12+((N('Option B'!$E$12)+N('Option B'!$E$13))/12+IF(AND(O71&gt;=Scenario!$B$10,MOD(O71-Scenario!$B$10,Scenario!$B$18)=0),N('Option B'!$E$17)*N('Option B'!$E$18)+N('Option B'!$E$20),0)+IF(O71=1,N('Option B'!$E$17)*N('Option B'!$E$19)+N('Option B'!$E$21),0)+IF(O71=Scenario!$B$11,N('Option B'!$E$22),0)),"INSUFFICIENT FUNDS")))</f>
        <v/>
      </c>
      <c r="S71" s="6" t="str">
        <f>IF(O71&gt;Scenario!$B$11,"",IF(O$2&lt;&gt;"Ready",O$2,IF(ISNUMBER(P71),IF((P71+Q71)*(1+Scenario!$B$12/12)-R71&lt;0,"INSUFFICIENT FUNDS",(P71+Q71)*(1+Scenario!$B$12/12)-R71),"INSUFFICIENT FUNDS")))</f>
        <v/>
      </c>
      <c r="T71" s="6" t="str">
        <f>IF(O71&gt;Scenario!$B$11,"",IF(O$2&lt;&gt;"Ready",O$2,IF(ISNUMBER(S71),T70+R71,"INSUFFICIENT FUNDS")))</f>
        <v/>
      </c>
      <c r="U71" t="str">
        <f>IF(O71&gt;Scenario!$B$11,"",IF(O$2&lt;&gt;"Ready",O$2,IF(ISNUMBER(S71),"OK","INSUFFICIENT FUNDS")))</f>
        <v/>
      </c>
      <c r="V71">
        <v>67</v>
      </c>
      <c r="W71" s="6" t="str">
        <f>IF(V71&gt;Scenario!$B$11,"",IF(V$2&lt;&gt;"Ready",V$2,IF(AB70="OK",Z70,"INSUFFICIENT FUNDS")))</f>
        <v/>
      </c>
      <c r="X71" s="6" t="str">
        <f>IF(V71&gt;Scenario!$B$11,"",IF(V$2&lt;&gt;"Ready",V$2,IF(ISNUMBER(W71),IF(AND(V71&gt;=Scenario!$B$10,MOD(V71-Scenario!$B$10,Scenario!$B$18)=0),Scenario!$B$8,0),"INSUFFICIENT FUNDS")))</f>
        <v/>
      </c>
      <c r="Y71" s="6" t="str">
        <f>IF(V71&gt;Scenario!$B$11,"",IF(V$2&lt;&gt;"Ready",V$2,IF(ISNUMBER(W71),(W71+X71)*(N('Option B'!$E$14)+N('Option B'!$E$15)+IF(Scenario!$B$13="Gross",N('Option B'!$E$16),0))/12+((N('Option B'!$E$12)+N('Option B'!$E$13))/12+IF(AND(V71&gt;=Scenario!$B$10,MOD(V71-Scenario!$B$10,Scenario!$B$18)=0),0*0+0,0)+IF(V71=1,0*0+0,0)+IF(V71=Scenario!$B$11,0,0)),"INSUFFICIENT FUNDS")))</f>
        <v/>
      </c>
      <c r="Z71" s="6" t="str">
        <f>IF(V71&gt;Scenario!$B$11,"",IF(V$2&lt;&gt;"Ready",V$2,IF(ISNUMBER(W71),IF((W71+X71)*(1+Scenario!$B$12/12)-Y71&lt;0,"INSUFFICIENT FUNDS",(W71+X71)*(1+Scenario!$B$12/12)-Y71),"INSUFFICIENT FUNDS")))</f>
        <v/>
      </c>
      <c r="AA71" s="6" t="str">
        <f>IF(V71&gt;Scenario!$B$11,"",IF(V$2&lt;&gt;"Ready",V$2,IF(ISNUMBER(Z71),AA70+Y71,"INSUFFICIENT FUNDS")))</f>
        <v/>
      </c>
      <c r="AB71" t="str">
        <f>IF(V71&gt;Scenario!$B$11,"",IF(V$2&lt;&gt;"Ready",V$2,IF(ISNUMBER(Z71),"OK","INSUFFICIENT FUNDS")))</f>
        <v/>
      </c>
      <c r="AC71">
        <v>67</v>
      </c>
      <c r="AD71" s="6" t="str">
        <f>IF(AC71&gt;Scenario!$B$11,"",IF(AC$2&lt;&gt;"Ready",AC$2,IF(AI70="OK",AG70,"INSUFFICIENT FUNDS")))</f>
        <v/>
      </c>
      <c r="AE71" s="6" t="str">
        <f>IF(AC71&gt;Scenario!$B$11,"",IF(AC$2&lt;&gt;"Ready",AC$2,IF(ISNUMBER(AD71),IF(AND(AC71&gt;=Scenario!$B$10,MOD(AC71-Scenario!$B$10,Scenario!$B$18)=0),Scenario!$B$8,0),"INSUFFICIENT FUNDS")))</f>
        <v/>
      </c>
      <c r="AF71" s="6" t="str">
        <f>IF(AC71&gt;Scenario!$B$11,"",IF(AC$2&lt;&gt;"Ready",AC$2,IF(ISNUMBER(AD71),(AD71+AE71)*(N('Option B'!$E$14)+N('Option B'!$E$15)+IF(Scenario!$B$13="Gross",0,0))/12+((N('Option B'!$E$12)+N('Option B'!$E$13))/12+IF(AND(AC71&gt;=Scenario!$B$10,MOD(AC71-Scenario!$B$10,Scenario!$B$18)=0),N('Option B'!$E$17)*N('Option B'!$E$18)+N('Option B'!$E$20),0)+IF(AC71=1,N('Option B'!$E$17)*N('Option B'!$E$19)+N('Option B'!$E$21),0)+IF(AC71=Scenario!$B$11,N('Option B'!$E$22),0)),"INSUFFICIENT FUNDS")))</f>
        <v/>
      </c>
      <c r="AG71" s="6" t="str">
        <f>IF(AC71&gt;Scenario!$B$11,"",IF(AC$2&lt;&gt;"Ready",AC$2,IF(ISNUMBER(AD71),IF((AD71+AE71)*(1+Scenario!$B$12/12)-AF71&lt;0,"INSUFFICIENT FUNDS",(AD71+AE71)*(1+Scenario!$B$12/12)-AF71),"INSUFFICIENT FUNDS")))</f>
        <v/>
      </c>
      <c r="AH71" s="6" t="str">
        <f>IF(AC71&gt;Scenario!$B$11,"",IF(AC$2&lt;&gt;"Ready",AC$2,IF(ISNUMBER(AG71),AH70+AF71,"INSUFFICIENT FUNDS")))</f>
        <v/>
      </c>
      <c r="AI71" t="str">
        <f>IF(AC71&gt;Scenario!$B$11,"",IF(AC$2&lt;&gt;"Ready",AC$2,IF(ISNUMBER(AG71),"OK","INSUFFICIENT FUNDS")))</f>
        <v/>
      </c>
      <c r="AJ71">
        <v>67</v>
      </c>
      <c r="AK71" s="6" t="str">
        <f>IF(AJ71&gt;Scenario!$B$11,"",IF(AJ$2&lt;&gt;"Ready",AJ$2,IF(AP70="OK",AN70,"INSUFFICIENT FUNDS")))</f>
        <v/>
      </c>
      <c r="AL71" s="6" t="str">
        <f>IF(AJ71&gt;Scenario!$B$11,"",IF(AJ$2&lt;&gt;"Ready",AJ$2,IF(ISNUMBER(AK71),IF(AND(AJ71&gt;=Scenario!$B$10,MOD(AJ71-Scenario!$B$10,Scenario!$B$18)=0),Scenario!$B$8,0),"INSUFFICIENT FUNDS")))</f>
        <v/>
      </c>
      <c r="AM71" s="6" t="str">
        <f>IF(AJ71&gt;Scenario!$B$11,"",IF(AJ$2&lt;&gt;"Ready",AJ$2,IF(ISNUMBER(AK71),(AK71+AL71)*(0+0+IF(Scenario!$B$13="Gross",0,0))/12+((0+0)/12+IF(AND(AJ71&gt;=Scenario!$B$10,MOD(AJ71-Scenario!$B$10,Scenario!$B$18)=0),0*0+0,0)+IF(AJ71=1,0*0+0,0)+IF(AJ71=Scenario!$B$11,0,0)),"INSUFFICIENT FUNDS")))</f>
        <v/>
      </c>
      <c r="AN71" s="6" t="str">
        <f>IF(AJ71&gt;Scenario!$B$11,"",IF(AJ$2&lt;&gt;"Ready",AJ$2,IF(ISNUMBER(AK71),IF((AK71+AL71)*(1+Scenario!$B$12/12)-AM71&lt;0,"INSUFFICIENT FUNDS",(AK71+AL71)*(1+Scenario!$B$12/12)-AM71),"INSUFFICIENT FUNDS")))</f>
        <v/>
      </c>
      <c r="AO71" s="6" t="str">
        <f>IF(AJ71&gt;Scenario!$B$11,"",IF(AJ$2&lt;&gt;"Ready",AJ$2,IF(ISNUMBER(AN71),AO70+AM71,"INSUFFICIENT FUNDS")))</f>
        <v/>
      </c>
      <c r="AP71" t="str">
        <f>IF(AJ71&gt;Scenario!$B$11,"",IF(AJ$2&lt;&gt;"Ready",AJ$2,IF(ISNUMBER(AN71),"OK","INSUFFICIENT FUNDS")))</f>
        <v/>
      </c>
    </row>
    <row r="72" spans="1:42" ht="32.1" customHeight="1" x14ac:dyDescent="0.2">
      <c r="A72">
        <v>68</v>
      </c>
      <c r="B72" s="6" t="str">
        <f>IF(A72&gt;Scenario!$B$11,"",IF(A$2&lt;&gt;"Ready",A$2,IF(G71="OK",E71,"INSUFFICIENT FUNDS")))</f>
        <v/>
      </c>
      <c r="C72" s="6" t="str">
        <f>IF(A72&gt;Scenario!$B$11,"",IF(A$2&lt;&gt;"Ready",A$2,IF(ISNUMBER(B72),IF(AND(A72&gt;=Scenario!$B$10,MOD(A72-Scenario!$B$10,Scenario!$B$18)=0),Scenario!$B$8,0),"INSUFFICIENT FUNDS")))</f>
        <v/>
      </c>
      <c r="D72" s="6" t="str">
        <f>IF(A72&gt;Scenario!$B$11,"",IF(A$2&lt;&gt;"Ready",A$2,IF(ISNUMBER(B72),(B72+C72)*(N('Option B'!$E$14)+N('Option B'!$E$15)+IF(Scenario!$B$13="Gross",N('Option B'!$E$16),0))/12+((N('Option B'!$E$12)+N('Option B'!$E$13))/12+IF(AND(A72&gt;=Scenario!$B$10,MOD(A72-Scenario!$B$10,Scenario!$B$18)=0),N('Option B'!$E$17)*N('Option B'!$E$18)+N('Option B'!$E$20),0)+IF(A72=1,N('Option B'!$E$17)*N('Option B'!$E$19)+N('Option B'!$E$21),0)+IF(A72=Scenario!$B$11,N('Option B'!$E$22),0)),"INSUFFICIENT FUNDS")))</f>
        <v/>
      </c>
      <c r="E72" s="6" t="str">
        <f>IF(A72&gt;Scenario!$B$11,"",IF(A$2&lt;&gt;"Ready",A$2,IF(ISNUMBER(B72),IF((B72+C72)*(1+Scenario!$B$12/12)-D72&lt;0,"INSUFFICIENT FUNDS",(B72+C72)*(1+Scenario!$B$12/12)-D72),"INSUFFICIENT FUNDS")))</f>
        <v/>
      </c>
      <c r="F72" s="6" t="str">
        <f>IF(A72&gt;Scenario!$B$11,"",IF(A$2&lt;&gt;"Ready",A$2,IF(ISNUMBER(E72),F71+D72,"INSUFFICIENT FUNDS")))</f>
        <v/>
      </c>
      <c r="G72" t="str">
        <f>IF(A72&gt;Scenario!$B$11,"",IF(A$2&lt;&gt;"Ready",A$2,IF(ISNUMBER(E72),"OK","INSUFFICIENT FUNDS")))</f>
        <v/>
      </c>
      <c r="H72">
        <v>68</v>
      </c>
      <c r="I72" s="6" t="str">
        <f>IF(H72&gt;Scenario!$B$11,"",IF(H$2&lt;&gt;"Ready",H$2,IF(N71="OK",L71,"INSUFFICIENT FUNDS")))</f>
        <v/>
      </c>
      <c r="J72" s="6" t="str">
        <f>IF(H72&gt;Scenario!$B$11,"",IF(H$2&lt;&gt;"Ready",H$2,IF(ISNUMBER(I72),IF(AND(H72&gt;=Scenario!$B$10,MOD(H72-Scenario!$B$10,Scenario!$B$18)=0),Scenario!$B$8,0),"INSUFFICIENT FUNDS")))</f>
        <v/>
      </c>
      <c r="K72" s="6" t="str">
        <f>IF(H72&gt;Scenario!$B$11,"",IF(H$2&lt;&gt;"Ready",H$2,IF(ISNUMBER(I72),(I72+J72)*(N('Option B'!$E$14)+N('Option B'!$E$15)+IF(Scenario!$B$13="Gross",N('Option B'!$E$16),0))/12+((0+0)/12+IF(AND(H72&gt;=Scenario!$B$10,MOD(H72-Scenario!$B$10,Scenario!$B$18)=0),N('Option B'!$E$17)*N('Option B'!$E$18)+N('Option B'!$E$20),0)+IF(H72=1,N('Option B'!$E$17)*N('Option B'!$E$19)+N('Option B'!$E$21),0)+IF(H72=Scenario!$B$11,N('Option B'!$E$22),0)),"INSUFFICIENT FUNDS")))</f>
        <v/>
      </c>
      <c r="L72" s="6" t="str">
        <f>IF(H72&gt;Scenario!$B$11,"",IF(H$2&lt;&gt;"Ready",H$2,IF(ISNUMBER(I72),IF((I72+J72)*(1+Scenario!$B$12/12)-K72&lt;0,"INSUFFICIENT FUNDS",(I72+J72)*(1+Scenario!$B$12/12)-K72),"INSUFFICIENT FUNDS")))</f>
        <v/>
      </c>
      <c r="M72" s="6" t="str">
        <f>IF(H72&gt;Scenario!$B$11,"",IF(H$2&lt;&gt;"Ready",H$2,IF(ISNUMBER(L72),M71+K72,"INSUFFICIENT FUNDS")))</f>
        <v/>
      </c>
      <c r="N72" t="str">
        <f>IF(H72&gt;Scenario!$B$11,"",IF(H$2&lt;&gt;"Ready",H$2,IF(ISNUMBER(L72),"OK","INSUFFICIENT FUNDS")))</f>
        <v/>
      </c>
      <c r="O72">
        <v>68</v>
      </c>
      <c r="P72" s="6" t="str">
        <f>IF(O72&gt;Scenario!$B$11,"",IF(O$2&lt;&gt;"Ready",O$2,IF(U71="OK",S71,"INSUFFICIENT FUNDS")))</f>
        <v/>
      </c>
      <c r="Q72" s="6" t="str">
        <f>IF(O72&gt;Scenario!$B$11,"",IF(O$2&lt;&gt;"Ready",O$2,IF(ISNUMBER(P72),IF(AND(O72&gt;=Scenario!$B$10,MOD(O72-Scenario!$B$10,Scenario!$B$18)=0),Scenario!$B$8,0),"INSUFFICIENT FUNDS")))</f>
        <v/>
      </c>
      <c r="R72" s="6" t="str">
        <f>IF(O72&gt;Scenario!$B$11,"",IF(O$2&lt;&gt;"Ready",O$2,IF(ISNUMBER(P72),(P72+Q72)*(0+N('Option B'!$E$15)+IF(Scenario!$B$13="Gross",N('Option B'!$E$16),0))/12+((N('Option B'!$E$12)+N('Option B'!$E$13))/12+IF(AND(O72&gt;=Scenario!$B$10,MOD(O72-Scenario!$B$10,Scenario!$B$18)=0),N('Option B'!$E$17)*N('Option B'!$E$18)+N('Option B'!$E$20),0)+IF(O72=1,N('Option B'!$E$17)*N('Option B'!$E$19)+N('Option B'!$E$21),0)+IF(O72=Scenario!$B$11,N('Option B'!$E$22),0)),"INSUFFICIENT FUNDS")))</f>
        <v/>
      </c>
      <c r="S72" s="6" t="str">
        <f>IF(O72&gt;Scenario!$B$11,"",IF(O$2&lt;&gt;"Ready",O$2,IF(ISNUMBER(P72),IF((P72+Q72)*(1+Scenario!$B$12/12)-R72&lt;0,"INSUFFICIENT FUNDS",(P72+Q72)*(1+Scenario!$B$12/12)-R72),"INSUFFICIENT FUNDS")))</f>
        <v/>
      </c>
      <c r="T72" s="6" t="str">
        <f>IF(O72&gt;Scenario!$B$11,"",IF(O$2&lt;&gt;"Ready",O$2,IF(ISNUMBER(S72),T71+R72,"INSUFFICIENT FUNDS")))</f>
        <v/>
      </c>
      <c r="U72" t="str">
        <f>IF(O72&gt;Scenario!$B$11,"",IF(O$2&lt;&gt;"Ready",O$2,IF(ISNUMBER(S72),"OK","INSUFFICIENT FUNDS")))</f>
        <v/>
      </c>
      <c r="V72">
        <v>68</v>
      </c>
      <c r="W72" s="6" t="str">
        <f>IF(V72&gt;Scenario!$B$11,"",IF(V$2&lt;&gt;"Ready",V$2,IF(AB71="OK",Z71,"INSUFFICIENT FUNDS")))</f>
        <v/>
      </c>
      <c r="X72" s="6" t="str">
        <f>IF(V72&gt;Scenario!$B$11,"",IF(V$2&lt;&gt;"Ready",V$2,IF(ISNUMBER(W72),IF(AND(V72&gt;=Scenario!$B$10,MOD(V72-Scenario!$B$10,Scenario!$B$18)=0),Scenario!$B$8,0),"INSUFFICIENT FUNDS")))</f>
        <v/>
      </c>
      <c r="Y72" s="6" t="str">
        <f>IF(V72&gt;Scenario!$B$11,"",IF(V$2&lt;&gt;"Ready",V$2,IF(ISNUMBER(W72),(W72+X72)*(N('Option B'!$E$14)+N('Option B'!$E$15)+IF(Scenario!$B$13="Gross",N('Option B'!$E$16),0))/12+((N('Option B'!$E$12)+N('Option B'!$E$13))/12+IF(AND(V72&gt;=Scenario!$B$10,MOD(V72-Scenario!$B$10,Scenario!$B$18)=0),0*0+0,0)+IF(V72=1,0*0+0,0)+IF(V72=Scenario!$B$11,0,0)),"INSUFFICIENT FUNDS")))</f>
        <v/>
      </c>
      <c r="Z72" s="6" t="str">
        <f>IF(V72&gt;Scenario!$B$11,"",IF(V$2&lt;&gt;"Ready",V$2,IF(ISNUMBER(W72),IF((W72+X72)*(1+Scenario!$B$12/12)-Y72&lt;0,"INSUFFICIENT FUNDS",(W72+X72)*(1+Scenario!$B$12/12)-Y72),"INSUFFICIENT FUNDS")))</f>
        <v/>
      </c>
      <c r="AA72" s="6" t="str">
        <f>IF(V72&gt;Scenario!$B$11,"",IF(V$2&lt;&gt;"Ready",V$2,IF(ISNUMBER(Z72),AA71+Y72,"INSUFFICIENT FUNDS")))</f>
        <v/>
      </c>
      <c r="AB72" t="str">
        <f>IF(V72&gt;Scenario!$B$11,"",IF(V$2&lt;&gt;"Ready",V$2,IF(ISNUMBER(Z72),"OK","INSUFFICIENT FUNDS")))</f>
        <v/>
      </c>
      <c r="AC72">
        <v>68</v>
      </c>
      <c r="AD72" s="6" t="str">
        <f>IF(AC72&gt;Scenario!$B$11,"",IF(AC$2&lt;&gt;"Ready",AC$2,IF(AI71="OK",AG71,"INSUFFICIENT FUNDS")))</f>
        <v/>
      </c>
      <c r="AE72" s="6" t="str">
        <f>IF(AC72&gt;Scenario!$B$11,"",IF(AC$2&lt;&gt;"Ready",AC$2,IF(ISNUMBER(AD72),IF(AND(AC72&gt;=Scenario!$B$10,MOD(AC72-Scenario!$B$10,Scenario!$B$18)=0),Scenario!$B$8,0),"INSUFFICIENT FUNDS")))</f>
        <v/>
      </c>
      <c r="AF72" s="6" t="str">
        <f>IF(AC72&gt;Scenario!$B$11,"",IF(AC$2&lt;&gt;"Ready",AC$2,IF(ISNUMBER(AD72),(AD72+AE72)*(N('Option B'!$E$14)+N('Option B'!$E$15)+IF(Scenario!$B$13="Gross",0,0))/12+((N('Option B'!$E$12)+N('Option B'!$E$13))/12+IF(AND(AC72&gt;=Scenario!$B$10,MOD(AC72-Scenario!$B$10,Scenario!$B$18)=0),N('Option B'!$E$17)*N('Option B'!$E$18)+N('Option B'!$E$20),0)+IF(AC72=1,N('Option B'!$E$17)*N('Option B'!$E$19)+N('Option B'!$E$21),0)+IF(AC72=Scenario!$B$11,N('Option B'!$E$22),0)),"INSUFFICIENT FUNDS")))</f>
        <v/>
      </c>
      <c r="AG72" s="6" t="str">
        <f>IF(AC72&gt;Scenario!$B$11,"",IF(AC$2&lt;&gt;"Ready",AC$2,IF(ISNUMBER(AD72),IF((AD72+AE72)*(1+Scenario!$B$12/12)-AF72&lt;0,"INSUFFICIENT FUNDS",(AD72+AE72)*(1+Scenario!$B$12/12)-AF72),"INSUFFICIENT FUNDS")))</f>
        <v/>
      </c>
      <c r="AH72" s="6" t="str">
        <f>IF(AC72&gt;Scenario!$B$11,"",IF(AC$2&lt;&gt;"Ready",AC$2,IF(ISNUMBER(AG72),AH71+AF72,"INSUFFICIENT FUNDS")))</f>
        <v/>
      </c>
      <c r="AI72" t="str">
        <f>IF(AC72&gt;Scenario!$B$11,"",IF(AC$2&lt;&gt;"Ready",AC$2,IF(ISNUMBER(AG72),"OK","INSUFFICIENT FUNDS")))</f>
        <v/>
      </c>
      <c r="AJ72">
        <v>68</v>
      </c>
      <c r="AK72" s="6" t="str">
        <f>IF(AJ72&gt;Scenario!$B$11,"",IF(AJ$2&lt;&gt;"Ready",AJ$2,IF(AP71="OK",AN71,"INSUFFICIENT FUNDS")))</f>
        <v/>
      </c>
      <c r="AL72" s="6" t="str">
        <f>IF(AJ72&gt;Scenario!$B$11,"",IF(AJ$2&lt;&gt;"Ready",AJ$2,IF(ISNUMBER(AK72),IF(AND(AJ72&gt;=Scenario!$B$10,MOD(AJ72-Scenario!$B$10,Scenario!$B$18)=0),Scenario!$B$8,0),"INSUFFICIENT FUNDS")))</f>
        <v/>
      </c>
      <c r="AM72" s="6" t="str">
        <f>IF(AJ72&gt;Scenario!$B$11,"",IF(AJ$2&lt;&gt;"Ready",AJ$2,IF(ISNUMBER(AK72),(AK72+AL72)*(0+0+IF(Scenario!$B$13="Gross",0,0))/12+((0+0)/12+IF(AND(AJ72&gt;=Scenario!$B$10,MOD(AJ72-Scenario!$B$10,Scenario!$B$18)=0),0*0+0,0)+IF(AJ72=1,0*0+0,0)+IF(AJ72=Scenario!$B$11,0,0)),"INSUFFICIENT FUNDS")))</f>
        <v/>
      </c>
      <c r="AN72" s="6" t="str">
        <f>IF(AJ72&gt;Scenario!$B$11,"",IF(AJ$2&lt;&gt;"Ready",AJ$2,IF(ISNUMBER(AK72),IF((AK72+AL72)*(1+Scenario!$B$12/12)-AM72&lt;0,"INSUFFICIENT FUNDS",(AK72+AL72)*(1+Scenario!$B$12/12)-AM72),"INSUFFICIENT FUNDS")))</f>
        <v/>
      </c>
      <c r="AO72" s="6" t="str">
        <f>IF(AJ72&gt;Scenario!$B$11,"",IF(AJ$2&lt;&gt;"Ready",AJ$2,IF(ISNUMBER(AN72),AO71+AM72,"INSUFFICIENT FUNDS")))</f>
        <v/>
      </c>
      <c r="AP72" t="str">
        <f>IF(AJ72&gt;Scenario!$B$11,"",IF(AJ$2&lt;&gt;"Ready",AJ$2,IF(ISNUMBER(AN72),"OK","INSUFFICIENT FUNDS")))</f>
        <v/>
      </c>
    </row>
    <row r="73" spans="1:42" ht="32.1" customHeight="1" x14ac:dyDescent="0.2">
      <c r="A73">
        <v>69</v>
      </c>
      <c r="B73" s="6" t="str">
        <f>IF(A73&gt;Scenario!$B$11,"",IF(A$2&lt;&gt;"Ready",A$2,IF(G72="OK",E72,"INSUFFICIENT FUNDS")))</f>
        <v/>
      </c>
      <c r="C73" s="6" t="str">
        <f>IF(A73&gt;Scenario!$B$11,"",IF(A$2&lt;&gt;"Ready",A$2,IF(ISNUMBER(B73),IF(AND(A73&gt;=Scenario!$B$10,MOD(A73-Scenario!$B$10,Scenario!$B$18)=0),Scenario!$B$8,0),"INSUFFICIENT FUNDS")))</f>
        <v/>
      </c>
      <c r="D73" s="6" t="str">
        <f>IF(A73&gt;Scenario!$B$11,"",IF(A$2&lt;&gt;"Ready",A$2,IF(ISNUMBER(B73),(B73+C73)*(N('Option B'!$E$14)+N('Option B'!$E$15)+IF(Scenario!$B$13="Gross",N('Option B'!$E$16),0))/12+((N('Option B'!$E$12)+N('Option B'!$E$13))/12+IF(AND(A73&gt;=Scenario!$B$10,MOD(A73-Scenario!$B$10,Scenario!$B$18)=0),N('Option B'!$E$17)*N('Option B'!$E$18)+N('Option B'!$E$20),0)+IF(A73=1,N('Option B'!$E$17)*N('Option B'!$E$19)+N('Option B'!$E$21),0)+IF(A73=Scenario!$B$11,N('Option B'!$E$22),0)),"INSUFFICIENT FUNDS")))</f>
        <v/>
      </c>
      <c r="E73" s="6" t="str">
        <f>IF(A73&gt;Scenario!$B$11,"",IF(A$2&lt;&gt;"Ready",A$2,IF(ISNUMBER(B73),IF((B73+C73)*(1+Scenario!$B$12/12)-D73&lt;0,"INSUFFICIENT FUNDS",(B73+C73)*(1+Scenario!$B$12/12)-D73),"INSUFFICIENT FUNDS")))</f>
        <v/>
      </c>
      <c r="F73" s="6" t="str">
        <f>IF(A73&gt;Scenario!$B$11,"",IF(A$2&lt;&gt;"Ready",A$2,IF(ISNUMBER(E73),F72+D73,"INSUFFICIENT FUNDS")))</f>
        <v/>
      </c>
      <c r="G73" t="str">
        <f>IF(A73&gt;Scenario!$B$11,"",IF(A$2&lt;&gt;"Ready",A$2,IF(ISNUMBER(E73),"OK","INSUFFICIENT FUNDS")))</f>
        <v/>
      </c>
      <c r="H73">
        <v>69</v>
      </c>
      <c r="I73" s="6" t="str">
        <f>IF(H73&gt;Scenario!$B$11,"",IF(H$2&lt;&gt;"Ready",H$2,IF(N72="OK",L72,"INSUFFICIENT FUNDS")))</f>
        <v/>
      </c>
      <c r="J73" s="6" t="str">
        <f>IF(H73&gt;Scenario!$B$11,"",IF(H$2&lt;&gt;"Ready",H$2,IF(ISNUMBER(I73),IF(AND(H73&gt;=Scenario!$B$10,MOD(H73-Scenario!$B$10,Scenario!$B$18)=0),Scenario!$B$8,0),"INSUFFICIENT FUNDS")))</f>
        <v/>
      </c>
      <c r="K73" s="6" t="str">
        <f>IF(H73&gt;Scenario!$B$11,"",IF(H$2&lt;&gt;"Ready",H$2,IF(ISNUMBER(I73),(I73+J73)*(N('Option B'!$E$14)+N('Option B'!$E$15)+IF(Scenario!$B$13="Gross",N('Option B'!$E$16),0))/12+((0+0)/12+IF(AND(H73&gt;=Scenario!$B$10,MOD(H73-Scenario!$B$10,Scenario!$B$18)=0),N('Option B'!$E$17)*N('Option B'!$E$18)+N('Option B'!$E$20),0)+IF(H73=1,N('Option B'!$E$17)*N('Option B'!$E$19)+N('Option B'!$E$21),0)+IF(H73=Scenario!$B$11,N('Option B'!$E$22),0)),"INSUFFICIENT FUNDS")))</f>
        <v/>
      </c>
      <c r="L73" s="6" t="str">
        <f>IF(H73&gt;Scenario!$B$11,"",IF(H$2&lt;&gt;"Ready",H$2,IF(ISNUMBER(I73),IF((I73+J73)*(1+Scenario!$B$12/12)-K73&lt;0,"INSUFFICIENT FUNDS",(I73+J73)*(1+Scenario!$B$12/12)-K73),"INSUFFICIENT FUNDS")))</f>
        <v/>
      </c>
      <c r="M73" s="6" t="str">
        <f>IF(H73&gt;Scenario!$B$11,"",IF(H$2&lt;&gt;"Ready",H$2,IF(ISNUMBER(L73),M72+K73,"INSUFFICIENT FUNDS")))</f>
        <v/>
      </c>
      <c r="N73" t="str">
        <f>IF(H73&gt;Scenario!$B$11,"",IF(H$2&lt;&gt;"Ready",H$2,IF(ISNUMBER(L73),"OK","INSUFFICIENT FUNDS")))</f>
        <v/>
      </c>
      <c r="O73">
        <v>69</v>
      </c>
      <c r="P73" s="6" t="str">
        <f>IF(O73&gt;Scenario!$B$11,"",IF(O$2&lt;&gt;"Ready",O$2,IF(U72="OK",S72,"INSUFFICIENT FUNDS")))</f>
        <v/>
      </c>
      <c r="Q73" s="6" t="str">
        <f>IF(O73&gt;Scenario!$B$11,"",IF(O$2&lt;&gt;"Ready",O$2,IF(ISNUMBER(P73),IF(AND(O73&gt;=Scenario!$B$10,MOD(O73-Scenario!$B$10,Scenario!$B$18)=0),Scenario!$B$8,0),"INSUFFICIENT FUNDS")))</f>
        <v/>
      </c>
      <c r="R73" s="6" t="str">
        <f>IF(O73&gt;Scenario!$B$11,"",IF(O$2&lt;&gt;"Ready",O$2,IF(ISNUMBER(P73),(P73+Q73)*(0+N('Option B'!$E$15)+IF(Scenario!$B$13="Gross",N('Option B'!$E$16),0))/12+((N('Option B'!$E$12)+N('Option B'!$E$13))/12+IF(AND(O73&gt;=Scenario!$B$10,MOD(O73-Scenario!$B$10,Scenario!$B$18)=0),N('Option B'!$E$17)*N('Option B'!$E$18)+N('Option B'!$E$20),0)+IF(O73=1,N('Option B'!$E$17)*N('Option B'!$E$19)+N('Option B'!$E$21),0)+IF(O73=Scenario!$B$11,N('Option B'!$E$22),0)),"INSUFFICIENT FUNDS")))</f>
        <v/>
      </c>
      <c r="S73" s="6" t="str">
        <f>IF(O73&gt;Scenario!$B$11,"",IF(O$2&lt;&gt;"Ready",O$2,IF(ISNUMBER(P73),IF((P73+Q73)*(1+Scenario!$B$12/12)-R73&lt;0,"INSUFFICIENT FUNDS",(P73+Q73)*(1+Scenario!$B$12/12)-R73),"INSUFFICIENT FUNDS")))</f>
        <v/>
      </c>
      <c r="T73" s="6" t="str">
        <f>IF(O73&gt;Scenario!$B$11,"",IF(O$2&lt;&gt;"Ready",O$2,IF(ISNUMBER(S73),T72+R73,"INSUFFICIENT FUNDS")))</f>
        <v/>
      </c>
      <c r="U73" t="str">
        <f>IF(O73&gt;Scenario!$B$11,"",IF(O$2&lt;&gt;"Ready",O$2,IF(ISNUMBER(S73),"OK","INSUFFICIENT FUNDS")))</f>
        <v/>
      </c>
      <c r="V73">
        <v>69</v>
      </c>
      <c r="W73" s="6" t="str">
        <f>IF(V73&gt;Scenario!$B$11,"",IF(V$2&lt;&gt;"Ready",V$2,IF(AB72="OK",Z72,"INSUFFICIENT FUNDS")))</f>
        <v/>
      </c>
      <c r="X73" s="6" t="str">
        <f>IF(V73&gt;Scenario!$B$11,"",IF(V$2&lt;&gt;"Ready",V$2,IF(ISNUMBER(W73),IF(AND(V73&gt;=Scenario!$B$10,MOD(V73-Scenario!$B$10,Scenario!$B$18)=0),Scenario!$B$8,0),"INSUFFICIENT FUNDS")))</f>
        <v/>
      </c>
      <c r="Y73" s="6" t="str">
        <f>IF(V73&gt;Scenario!$B$11,"",IF(V$2&lt;&gt;"Ready",V$2,IF(ISNUMBER(W73),(W73+X73)*(N('Option B'!$E$14)+N('Option B'!$E$15)+IF(Scenario!$B$13="Gross",N('Option B'!$E$16),0))/12+((N('Option B'!$E$12)+N('Option B'!$E$13))/12+IF(AND(V73&gt;=Scenario!$B$10,MOD(V73-Scenario!$B$10,Scenario!$B$18)=0),0*0+0,0)+IF(V73=1,0*0+0,0)+IF(V73=Scenario!$B$11,0,0)),"INSUFFICIENT FUNDS")))</f>
        <v/>
      </c>
      <c r="Z73" s="6" t="str">
        <f>IF(V73&gt;Scenario!$B$11,"",IF(V$2&lt;&gt;"Ready",V$2,IF(ISNUMBER(W73),IF((W73+X73)*(1+Scenario!$B$12/12)-Y73&lt;0,"INSUFFICIENT FUNDS",(W73+X73)*(1+Scenario!$B$12/12)-Y73),"INSUFFICIENT FUNDS")))</f>
        <v/>
      </c>
      <c r="AA73" s="6" t="str">
        <f>IF(V73&gt;Scenario!$B$11,"",IF(V$2&lt;&gt;"Ready",V$2,IF(ISNUMBER(Z73),AA72+Y73,"INSUFFICIENT FUNDS")))</f>
        <v/>
      </c>
      <c r="AB73" t="str">
        <f>IF(V73&gt;Scenario!$B$11,"",IF(V$2&lt;&gt;"Ready",V$2,IF(ISNUMBER(Z73),"OK","INSUFFICIENT FUNDS")))</f>
        <v/>
      </c>
      <c r="AC73">
        <v>69</v>
      </c>
      <c r="AD73" s="6" t="str">
        <f>IF(AC73&gt;Scenario!$B$11,"",IF(AC$2&lt;&gt;"Ready",AC$2,IF(AI72="OK",AG72,"INSUFFICIENT FUNDS")))</f>
        <v/>
      </c>
      <c r="AE73" s="6" t="str">
        <f>IF(AC73&gt;Scenario!$B$11,"",IF(AC$2&lt;&gt;"Ready",AC$2,IF(ISNUMBER(AD73),IF(AND(AC73&gt;=Scenario!$B$10,MOD(AC73-Scenario!$B$10,Scenario!$B$18)=0),Scenario!$B$8,0),"INSUFFICIENT FUNDS")))</f>
        <v/>
      </c>
      <c r="AF73" s="6" t="str">
        <f>IF(AC73&gt;Scenario!$B$11,"",IF(AC$2&lt;&gt;"Ready",AC$2,IF(ISNUMBER(AD73),(AD73+AE73)*(N('Option B'!$E$14)+N('Option B'!$E$15)+IF(Scenario!$B$13="Gross",0,0))/12+((N('Option B'!$E$12)+N('Option B'!$E$13))/12+IF(AND(AC73&gt;=Scenario!$B$10,MOD(AC73-Scenario!$B$10,Scenario!$B$18)=0),N('Option B'!$E$17)*N('Option B'!$E$18)+N('Option B'!$E$20),0)+IF(AC73=1,N('Option B'!$E$17)*N('Option B'!$E$19)+N('Option B'!$E$21),0)+IF(AC73=Scenario!$B$11,N('Option B'!$E$22),0)),"INSUFFICIENT FUNDS")))</f>
        <v/>
      </c>
      <c r="AG73" s="6" t="str">
        <f>IF(AC73&gt;Scenario!$B$11,"",IF(AC$2&lt;&gt;"Ready",AC$2,IF(ISNUMBER(AD73),IF((AD73+AE73)*(1+Scenario!$B$12/12)-AF73&lt;0,"INSUFFICIENT FUNDS",(AD73+AE73)*(1+Scenario!$B$12/12)-AF73),"INSUFFICIENT FUNDS")))</f>
        <v/>
      </c>
      <c r="AH73" s="6" t="str">
        <f>IF(AC73&gt;Scenario!$B$11,"",IF(AC$2&lt;&gt;"Ready",AC$2,IF(ISNUMBER(AG73),AH72+AF73,"INSUFFICIENT FUNDS")))</f>
        <v/>
      </c>
      <c r="AI73" t="str">
        <f>IF(AC73&gt;Scenario!$B$11,"",IF(AC$2&lt;&gt;"Ready",AC$2,IF(ISNUMBER(AG73),"OK","INSUFFICIENT FUNDS")))</f>
        <v/>
      </c>
      <c r="AJ73">
        <v>69</v>
      </c>
      <c r="AK73" s="6" t="str">
        <f>IF(AJ73&gt;Scenario!$B$11,"",IF(AJ$2&lt;&gt;"Ready",AJ$2,IF(AP72="OK",AN72,"INSUFFICIENT FUNDS")))</f>
        <v/>
      </c>
      <c r="AL73" s="6" t="str">
        <f>IF(AJ73&gt;Scenario!$B$11,"",IF(AJ$2&lt;&gt;"Ready",AJ$2,IF(ISNUMBER(AK73),IF(AND(AJ73&gt;=Scenario!$B$10,MOD(AJ73-Scenario!$B$10,Scenario!$B$18)=0),Scenario!$B$8,0),"INSUFFICIENT FUNDS")))</f>
        <v/>
      </c>
      <c r="AM73" s="6" t="str">
        <f>IF(AJ73&gt;Scenario!$B$11,"",IF(AJ$2&lt;&gt;"Ready",AJ$2,IF(ISNUMBER(AK73),(AK73+AL73)*(0+0+IF(Scenario!$B$13="Gross",0,0))/12+((0+0)/12+IF(AND(AJ73&gt;=Scenario!$B$10,MOD(AJ73-Scenario!$B$10,Scenario!$B$18)=0),0*0+0,0)+IF(AJ73=1,0*0+0,0)+IF(AJ73=Scenario!$B$11,0,0)),"INSUFFICIENT FUNDS")))</f>
        <v/>
      </c>
      <c r="AN73" s="6" t="str">
        <f>IF(AJ73&gt;Scenario!$B$11,"",IF(AJ$2&lt;&gt;"Ready",AJ$2,IF(ISNUMBER(AK73),IF((AK73+AL73)*(1+Scenario!$B$12/12)-AM73&lt;0,"INSUFFICIENT FUNDS",(AK73+AL73)*(1+Scenario!$B$12/12)-AM73),"INSUFFICIENT FUNDS")))</f>
        <v/>
      </c>
      <c r="AO73" s="6" t="str">
        <f>IF(AJ73&gt;Scenario!$B$11,"",IF(AJ$2&lt;&gt;"Ready",AJ$2,IF(ISNUMBER(AN73),AO72+AM73,"INSUFFICIENT FUNDS")))</f>
        <v/>
      </c>
      <c r="AP73" t="str">
        <f>IF(AJ73&gt;Scenario!$B$11,"",IF(AJ$2&lt;&gt;"Ready",AJ$2,IF(ISNUMBER(AN73),"OK","INSUFFICIENT FUNDS")))</f>
        <v/>
      </c>
    </row>
    <row r="74" spans="1:42" ht="32.1" customHeight="1" x14ac:dyDescent="0.2">
      <c r="A74">
        <v>70</v>
      </c>
      <c r="B74" s="6" t="str">
        <f>IF(A74&gt;Scenario!$B$11,"",IF(A$2&lt;&gt;"Ready",A$2,IF(G73="OK",E73,"INSUFFICIENT FUNDS")))</f>
        <v/>
      </c>
      <c r="C74" s="6" t="str">
        <f>IF(A74&gt;Scenario!$B$11,"",IF(A$2&lt;&gt;"Ready",A$2,IF(ISNUMBER(B74),IF(AND(A74&gt;=Scenario!$B$10,MOD(A74-Scenario!$B$10,Scenario!$B$18)=0),Scenario!$B$8,0),"INSUFFICIENT FUNDS")))</f>
        <v/>
      </c>
      <c r="D74" s="6" t="str">
        <f>IF(A74&gt;Scenario!$B$11,"",IF(A$2&lt;&gt;"Ready",A$2,IF(ISNUMBER(B74),(B74+C74)*(N('Option B'!$E$14)+N('Option B'!$E$15)+IF(Scenario!$B$13="Gross",N('Option B'!$E$16),0))/12+((N('Option B'!$E$12)+N('Option B'!$E$13))/12+IF(AND(A74&gt;=Scenario!$B$10,MOD(A74-Scenario!$B$10,Scenario!$B$18)=0),N('Option B'!$E$17)*N('Option B'!$E$18)+N('Option B'!$E$20),0)+IF(A74=1,N('Option B'!$E$17)*N('Option B'!$E$19)+N('Option B'!$E$21),0)+IF(A74=Scenario!$B$11,N('Option B'!$E$22),0)),"INSUFFICIENT FUNDS")))</f>
        <v/>
      </c>
      <c r="E74" s="6" t="str">
        <f>IF(A74&gt;Scenario!$B$11,"",IF(A$2&lt;&gt;"Ready",A$2,IF(ISNUMBER(B74),IF((B74+C74)*(1+Scenario!$B$12/12)-D74&lt;0,"INSUFFICIENT FUNDS",(B74+C74)*(1+Scenario!$B$12/12)-D74),"INSUFFICIENT FUNDS")))</f>
        <v/>
      </c>
      <c r="F74" s="6" t="str">
        <f>IF(A74&gt;Scenario!$B$11,"",IF(A$2&lt;&gt;"Ready",A$2,IF(ISNUMBER(E74),F73+D74,"INSUFFICIENT FUNDS")))</f>
        <v/>
      </c>
      <c r="G74" t="str">
        <f>IF(A74&gt;Scenario!$B$11,"",IF(A$2&lt;&gt;"Ready",A$2,IF(ISNUMBER(E74),"OK","INSUFFICIENT FUNDS")))</f>
        <v/>
      </c>
      <c r="H74">
        <v>70</v>
      </c>
      <c r="I74" s="6" t="str">
        <f>IF(H74&gt;Scenario!$B$11,"",IF(H$2&lt;&gt;"Ready",H$2,IF(N73="OK",L73,"INSUFFICIENT FUNDS")))</f>
        <v/>
      </c>
      <c r="J74" s="6" t="str">
        <f>IF(H74&gt;Scenario!$B$11,"",IF(H$2&lt;&gt;"Ready",H$2,IF(ISNUMBER(I74),IF(AND(H74&gt;=Scenario!$B$10,MOD(H74-Scenario!$B$10,Scenario!$B$18)=0),Scenario!$B$8,0),"INSUFFICIENT FUNDS")))</f>
        <v/>
      </c>
      <c r="K74" s="6" t="str">
        <f>IF(H74&gt;Scenario!$B$11,"",IF(H$2&lt;&gt;"Ready",H$2,IF(ISNUMBER(I74),(I74+J74)*(N('Option B'!$E$14)+N('Option B'!$E$15)+IF(Scenario!$B$13="Gross",N('Option B'!$E$16),0))/12+((0+0)/12+IF(AND(H74&gt;=Scenario!$B$10,MOD(H74-Scenario!$B$10,Scenario!$B$18)=0),N('Option B'!$E$17)*N('Option B'!$E$18)+N('Option B'!$E$20),0)+IF(H74=1,N('Option B'!$E$17)*N('Option B'!$E$19)+N('Option B'!$E$21),0)+IF(H74=Scenario!$B$11,N('Option B'!$E$22),0)),"INSUFFICIENT FUNDS")))</f>
        <v/>
      </c>
      <c r="L74" s="6" t="str">
        <f>IF(H74&gt;Scenario!$B$11,"",IF(H$2&lt;&gt;"Ready",H$2,IF(ISNUMBER(I74),IF((I74+J74)*(1+Scenario!$B$12/12)-K74&lt;0,"INSUFFICIENT FUNDS",(I74+J74)*(1+Scenario!$B$12/12)-K74),"INSUFFICIENT FUNDS")))</f>
        <v/>
      </c>
      <c r="M74" s="6" t="str">
        <f>IF(H74&gt;Scenario!$B$11,"",IF(H$2&lt;&gt;"Ready",H$2,IF(ISNUMBER(L74),M73+K74,"INSUFFICIENT FUNDS")))</f>
        <v/>
      </c>
      <c r="N74" t="str">
        <f>IF(H74&gt;Scenario!$B$11,"",IF(H$2&lt;&gt;"Ready",H$2,IF(ISNUMBER(L74),"OK","INSUFFICIENT FUNDS")))</f>
        <v/>
      </c>
      <c r="O74">
        <v>70</v>
      </c>
      <c r="P74" s="6" t="str">
        <f>IF(O74&gt;Scenario!$B$11,"",IF(O$2&lt;&gt;"Ready",O$2,IF(U73="OK",S73,"INSUFFICIENT FUNDS")))</f>
        <v/>
      </c>
      <c r="Q74" s="6" t="str">
        <f>IF(O74&gt;Scenario!$B$11,"",IF(O$2&lt;&gt;"Ready",O$2,IF(ISNUMBER(P74),IF(AND(O74&gt;=Scenario!$B$10,MOD(O74-Scenario!$B$10,Scenario!$B$18)=0),Scenario!$B$8,0),"INSUFFICIENT FUNDS")))</f>
        <v/>
      </c>
      <c r="R74" s="6" t="str">
        <f>IF(O74&gt;Scenario!$B$11,"",IF(O$2&lt;&gt;"Ready",O$2,IF(ISNUMBER(P74),(P74+Q74)*(0+N('Option B'!$E$15)+IF(Scenario!$B$13="Gross",N('Option B'!$E$16),0))/12+((N('Option B'!$E$12)+N('Option B'!$E$13))/12+IF(AND(O74&gt;=Scenario!$B$10,MOD(O74-Scenario!$B$10,Scenario!$B$18)=0),N('Option B'!$E$17)*N('Option B'!$E$18)+N('Option B'!$E$20),0)+IF(O74=1,N('Option B'!$E$17)*N('Option B'!$E$19)+N('Option B'!$E$21),0)+IF(O74=Scenario!$B$11,N('Option B'!$E$22),0)),"INSUFFICIENT FUNDS")))</f>
        <v/>
      </c>
      <c r="S74" s="6" t="str">
        <f>IF(O74&gt;Scenario!$B$11,"",IF(O$2&lt;&gt;"Ready",O$2,IF(ISNUMBER(P74),IF((P74+Q74)*(1+Scenario!$B$12/12)-R74&lt;0,"INSUFFICIENT FUNDS",(P74+Q74)*(1+Scenario!$B$12/12)-R74),"INSUFFICIENT FUNDS")))</f>
        <v/>
      </c>
      <c r="T74" s="6" t="str">
        <f>IF(O74&gt;Scenario!$B$11,"",IF(O$2&lt;&gt;"Ready",O$2,IF(ISNUMBER(S74),T73+R74,"INSUFFICIENT FUNDS")))</f>
        <v/>
      </c>
      <c r="U74" t="str">
        <f>IF(O74&gt;Scenario!$B$11,"",IF(O$2&lt;&gt;"Ready",O$2,IF(ISNUMBER(S74),"OK","INSUFFICIENT FUNDS")))</f>
        <v/>
      </c>
      <c r="V74">
        <v>70</v>
      </c>
      <c r="W74" s="6" t="str">
        <f>IF(V74&gt;Scenario!$B$11,"",IF(V$2&lt;&gt;"Ready",V$2,IF(AB73="OK",Z73,"INSUFFICIENT FUNDS")))</f>
        <v/>
      </c>
      <c r="X74" s="6" t="str">
        <f>IF(V74&gt;Scenario!$B$11,"",IF(V$2&lt;&gt;"Ready",V$2,IF(ISNUMBER(W74),IF(AND(V74&gt;=Scenario!$B$10,MOD(V74-Scenario!$B$10,Scenario!$B$18)=0),Scenario!$B$8,0),"INSUFFICIENT FUNDS")))</f>
        <v/>
      </c>
      <c r="Y74" s="6" t="str">
        <f>IF(V74&gt;Scenario!$B$11,"",IF(V$2&lt;&gt;"Ready",V$2,IF(ISNUMBER(W74),(W74+X74)*(N('Option B'!$E$14)+N('Option B'!$E$15)+IF(Scenario!$B$13="Gross",N('Option B'!$E$16),0))/12+((N('Option B'!$E$12)+N('Option B'!$E$13))/12+IF(AND(V74&gt;=Scenario!$B$10,MOD(V74-Scenario!$B$10,Scenario!$B$18)=0),0*0+0,0)+IF(V74=1,0*0+0,0)+IF(V74=Scenario!$B$11,0,0)),"INSUFFICIENT FUNDS")))</f>
        <v/>
      </c>
      <c r="Z74" s="6" t="str">
        <f>IF(V74&gt;Scenario!$B$11,"",IF(V$2&lt;&gt;"Ready",V$2,IF(ISNUMBER(W74),IF((W74+X74)*(1+Scenario!$B$12/12)-Y74&lt;0,"INSUFFICIENT FUNDS",(W74+X74)*(1+Scenario!$B$12/12)-Y74),"INSUFFICIENT FUNDS")))</f>
        <v/>
      </c>
      <c r="AA74" s="6" t="str">
        <f>IF(V74&gt;Scenario!$B$11,"",IF(V$2&lt;&gt;"Ready",V$2,IF(ISNUMBER(Z74),AA73+Y74,"INSUFFICIENT FUNDS")))</f>
        <v/>
      </c>
      <c r="AB74" t="str">
        <f>IF(V74&gt;Scenario!$B$11,"",IF(V$2&lt;&gt;"Ready",V$2,IF(ISNUMBER(Z74),"OK","INSUFFICIENT FUNDS")))</f>
        <v/>
      </c>
      <c r="AC74">
        <v>70</v>
      </c>
      <c r="AD74" s="6" t="str">
        <f>IF(AC74&gt;Scenario!$B$11,"",IF(AC$2&lt;&gt;"Ready",AC$2,IF(AI73="OK",AG73,"INSUFFICIENT FUNDS")))</f>
        <v/>
      </c>
      <c r="AE74" s="6" t="str">
        <f>IF(AC74&gt;Scenario!$B$11,"",IF(AC$2&lt;&gt;"Ready",AC$2,IF(ISNUMBER(AD74),IF(AND(AC74&gt;=Scenario!$B$10,MOD(AC74-Scenario!$B$10,Scenario!$B$18)=0),Scenario!$B$8,0),"INSUFFICIENT FUNDS")))</f>
        <v/>
      </c>
      <c r="AF74" s="6" t="str">
        <f>IF(AC74&gt;Scenario!$B$11,"",IF(AC$2&lt;&gt;"Ready",AC$2,IF(ISNUMBER(AD74),(AD74+AE74)*(N('Option B'!$E$14)+N('Option B'!$E$15)+IF(Scenario!$B$13="Gross",0,0))/12+((N('Option B'!$E$12)+N('Option B'!$E$13))/12+IF(AND(AC74&gt;=Scenario!$B$10,MOD(AC74-Scenario!$B$10,Scenario!$B$18)=0),N('Option B'!$E$17)*N('Option B'!$E$18)+N('Option B'!$E$20),0)+IF(AC74=1,N('Option B'!$E$17)*N('Option B'!$E$19)+N('Option B'!$E$21),0)+IF(AC74=Scenario!$B$11,N('Option B'!$E$22),0)),"INSUFFICIENT FUNDS")))</f>
        <v/>
      </c>
      <c r="AG74" s="6" t="str">
        <f>IF(AC74&gt;Scenario!$B$11,"",IF(AC$2&lt;&gt;"Ready",AC$2,IF(ISNUMBER(AD74),IF((AD74+AE74)*(1+Scenario!$B$12/12)-AF74&lt;0,"INSUFFICIENT FUNDS",(AD74+AE74)*(1+Scenario!$B$12/12)-AF74),"INSUFFICIENT FUNDS")))</f>
        <v/>
      </c>
      <c r="AH74" s="6" t="str">
        <f>IF(AC74&gt;Scenario!$B$11,"",IF(AC$2&lt;&gt;"Ready",AC$2,IF(ISNUMBER(AG74),AH73+AF74,"INSUFFICIENT FUNDS")))</f>
        <v/>
      </c>
      <c r="AI74" t="str">
        <f>IF(AC74&gt;Scenario!$B$11,"",IF(AC$2&lt;&gt;"Ready",AC$2,IF(ISNUMBER(AG74),"OK","INSUFFICIENT FUNDS")))</f>
        <v/>
      </c>
      <c r="AJ74">
        <v>70</v>
      </c>
      <c r="AK74" s="6" t="str">
        <f>IF(AJ74&gt;Scenario!$B$11,"",IF(AJ$2&lt;&gt;"Ready",AJ$2,IF(AP73="OK",AN73,"INSUFFICIENT FUNDS")))</f>
        <v/>
      </c>
      <c r="AL74" s="6" t="str">
        <f>IF(AJ74&gt;Scenario!$B$11,"",IF(AJ$2&lt;&gt;"Ready",AJ$2,IF(ISNUMBER(AK74),IF(AND(AJ74&gt;=Scenario!$B$10,MOD(AJ74-Scenario!$B$10,Scenario!$B$18)=0),Scenario!$B$8,0),"INSUFFICIENT FUNDS")))</f>
        <v/>
      </c>
      <c r="AM74" s="6" t="str">
        <f>IF(AJ74&gt;Scenario!$B$11,"",IF(AJ$2&lt;&gt;"Ready",AJ$2,IF(ISNUMBER(AK74),(AK74+AL74)*(0+0+IF(Scenario!$B$13="Gross",0,0))/12+((0+0)/12+IF(AND(AJ74&gt;=Scenario!$B$10,MOD(AJ74-Scenario!$B$10,Scenario!$B$18)=0),0*0+0,0)+IF(AJ74=1,0*0+0,0)+IF(AJ74=Scenario!$B$11,0,0)),"INSUFFICIENT FUNDS")))</f>
        <v/>
      </c>
      <c r="AN74" s="6" t="str">
        <f>IF(AJ74&gt;Scenario!$B$11,"",IF(AJ$2&lt;&gt;"Ready",AJ$2,IF(ISNUMBER(AK74),IF((AK74+AL74)*(1+Scenario!$B$12/12)-AM74&lt;0,"INSUFFICIENT FUNDS",(AK74+AL74)*(1+Scenario!$B$12/12)-AM74),"INSUFFICIENT FUNDS")))</f>
        <v/>
      </c>
      <c r="AO74" s="6" t="str">
        <f>IF(AJ74&gt;Scenario!$B$11,"",IF(AJ$2&lt;&gt;"Ready",AJ$2,IF(ISNUMBER(AN74),AO73+AM74,"INSUFFICIENT FUNDS")))</f>
        <v/>
      </c>
      <c r="AP74" t="str">
        <f>IF(AJ74&gt;Scenario!$B$11,"",IF(AJ$2&lt;&gt;"Ready",AJ$2,IF(ISNUMBER(AN74),"OK","INSUFFICIENT FUNDS")))</f>
        <v/>
      </c>
    </row>
    <row r="75" spans="1:42" ht="32.1" customHeight="1" x14ac:dyDescent="0.2">
      <c r="A75">
        <v>71</v>
      </c>
      <c r="B75" s="6" t="str">
        <f>IF(A75&gt;Scenario!$B$11,"",IF(A$2&lt;&gt;"Ready",A$2,IF(G74="OK",E74,"INSUFFICIENT FUNDS")))</f>
        <v/>
      </c>
      <c r="C75" s="6" t="str">
        <f>IF(A75&gt;Scenario!$B$11,"",IF(A$2&lt;&gt;"Ready",A$2,IF(ISNUMBER(B75),IF(AND(A75&gt;=Scenario!$B$10,MOD(A75-Scenario!$B$10,Scenario!$B$18)=0),Scenario!$B$8,0),"INSUFFICIENT FUNDS")))</f>
        <v/>
      </c>
      <c r="D75" s="6" t="str">
        <f>IF(A75&gt;Scenario!$B$11,"",IF(A$2&lt;&gt;"Ready",A$2,IF(ISNUMBER(B75),(B75+C75)*(N('Option B'!$E$14)+N('Option B'!$E$15)+IF(Scenario!$B$13="Gross",N('Option B'!$E$16),0))/12+((N('Option B'!$E$12)+N('Option B'!$E$13))/12+IF(AND(A75&gt;=Scenario!$B$10,MOD(A75-Scenario!$B$10,Scenario!$B$18)=0),N('Option B'!$E$17)*N('Option B'!$E$18)+N('Option B'!$E$20),0)+IF(A75=1,N('Option B'!$E$17)*N('Option B'!$E$19)+N('Option B'!$E$21),0)+IF(A75=Scenario!$B$11,N('Option B'!$E$22),0)),"INSUFFICIENT FUNDS")))</f>
        <v/>
      </c>
      <c r="E75" s="6" t="str">
        <f>IF(A75&gt;Scenario!$B$11,"",IF(A$2&lt;&gt;"Ready",A$2,IF(ISNUMBER(B75),IF((B75+C75)*(1+Scenario!$B$12/12)-D75&lt;0,"INSUFFICIENT FUNDS",(B75+C75)*(1+Scenario!$B$12/12)-D75),"INSUFFICIENT FUNDS")))</f>
        <v/>
      </c>
      <c r="F75" s="6" t="str">
        <f>IF(A75&gt;Scenario!$B$11,"",IF(A$2&lt;&gt;"Ready",A$2,IF(ISNUMBER(E75),F74+D75,"INSUFFICIENT FUNDS")))</f>
        <v/>
      </c>
      <c r="G75" t="str">
        <f>IF(A75&gt;Scenario!$B$11,"",IF(A$2&lt;&gt;"Ready",A$2,IF(ISNUMBER(E75),"OK","INSUFFICIENT FUNDS")))</f>
        <v/>
      </c>
      <c r="H75">
        <v>71</v>
      </c>
      <c r="I75" s="6" t="str">
        <f>IF(H75&gt;Scenario!$B$11,"",IF(H$2&lt;&gt;"Ready",H$2,IF(N74="OK",L74,"INSUFFICIENT FUNDS")))</f>
        <v/>
      </c>
      <c r="J75" s="6" t="str">
        <f>IF(H75&gt;Scenario!$B$11,"",IF(H$2&lt;&gt;"Ready",H$2,IF(ISNUMBER(I75),IF(AND(H75&gt;=Scenario!$B$10,MOD(H75-Scenario!$B$10,Scenario!$B$18)=0),Scenario!$B$8,0),"INSUFFICIENT FUNDS")))</f>
        <v/>
      </c>
      <c r="K75" s="6" t="str">
        <f>IF(H75&gt;Scenario!$B$11,"",IF(H$2&lt;&gt;"Ready",H$2,IF(ISNUMBER(I75),(I75+J75)*(N('Option B'!$E$14)+N('Option B'!$E$15)+IF(Scenario!$B$13="Gross",N('Option B'!$E$16),0))/12+((0+0)/12+IF(AND(H75&gt;=Scenario!$B$10,MOD(H75-Scenario!$B$10,Scenario!$B$18)=0),N('Option B'!$E$17)*N('Option B'!$E$18)+N('Option B'!$E$20),0)+IF(H75=1,N('Option B'!$E$17)*N('Option B'!$E$19)+N('Option B'!$E$21),0)+IF(H75=Scenario!$B$11,N('Option B'!$E$22),0)),"INSUFFICIENT FUNDS")))</f>
        <v/>
      </c>
      <c r="L75" s="6" t="str">
        <f>IF(H75&gt;Scenario!$B$11,"",IF(H$2&lt;&gt;"Ready",H$2,IF(ISNUMBER(I75),IF((I75+J75)*(1+Scenario!$B$12/12)-K75&lt;0,"INSUFFICIENT FUNDS",(I75+J75)*(1+Scenario!$B$12/12)-K75),"INSUFFICIENT FUNDS")))</f>
        <v/>
      </c>
      <c r="M75" s="6" t="str">
        <f>IF(H75&gt;Scenario!$B$11,"",IF(H$2&lt;&gt;"Ready",H$2,IF(ISNUMBER(L75),M74+K75,"INSUFFICIENT FUNDS")))</f>
        <v/>
      </c>
      <c r="N75" t="str">
        <f>IF(H75&gt;Scenario!$B$11,"",IF(H$2&lt;&gt;"Ready",H$2,IF(ISNUMBER(L75),"OK","INSUFFICIENT FUNDS")))</f>
        <v/>
      </c>
      <c r="O75">
        <v>71</v>
      </c>
      <c r="P75" s="6" t="str">
        <f>IF(O75&gt;Scenario!$B$11,"",IF(O$2&lt;&gt;"Ready",O$2,IF(U74="OK",S74,"INSUFFICIENT FUNDS")))</f>
        <v/>
      </c>
      <c r="Q75" s="6" t="str">
        <f>IF(O75&gt;Scenario!$B$11,"",IF(O$2&lt;&gt;"Ready",O$2,IF(ISNUMBER(P75),IF(AND(O75&gt;=Scenario!$B$10,MOD(O75-Scenario!$B$10,Scenario!$B$18)=0),Scenario!$B$8,0),"INSUFFICIENT FUNDS")))</f>
        <v/>
      </c>
      <c r="R75" s="6" t="str">
        <f>IF(O75&gt;Scenario!$B$11,"",IF(O$2&lt;&gt;"Ready",O$2,IF(ISNUMBER(P75),(P75+Q75)*(0+N('Option B'!$E$15)+IF(Scenario!$B$13="Gross",N('Option B'!$E$16),0))/12+((N('Option B'!$E$12)+N('Option B'!$E$13))/12+IF(AND(O75&gt;=Scenario!$B$10,MOD(O75-Scenario!$B$10,Scenario!$B$18)=0),N('Option B'!$E$17)*N('Option B'!$E$18)+N('Option B'!$E$20),0)+IF(O75=1,N('Option B'!$E$17)*N('Option B'!$E$19)+N('Option B'!$E$21),0)+IF(O75=Scenario!$B$11,N('Option B'!$E$22),0)),"INSUFFICIENT FUNDS")))</f>
        <v/>
      </c>
      <c r="S75" s="6" t="str">
        <f>IF(O75&gt;Scenario!$B$11,"",IF(O$2&lt;&gt;"Ready",O$2,IF(ISNUMBER(P75),IF((P75+Q75)*(1+Scenario!$B$12/12)-R75&lt;0,"INSUFFICIENT FUNDS",(P75+Q75)*(1+Scenario!$B$12/12)-R75),"INSUFFICIENT FUNDS")))</f>
        <v/>
      </c>
      <c r="T75" s="6" t="str">
        <f>IF(O75&gt;Scenario!$B$11,"",IF(O$2&lt;&gt;"Ready",O$2,IF(ISNUMBER(S75),T74+R75,"INSUFFICIENT FUNDS")))</f>
        <v/>
      </c>
      <c r="U75" t="str">
        <f>IF(O75&gt;Scenario!$B$11,"",IF(O$2&lt;&gt;"Ready",O$2,IF(ISNUMBER(S75),"OK","INSUFFICIENT FUNDS")))</f>
        <v/>
      </c>
      <c r="V75">
        <v>71</v>
      </c>
      <c r="W75" s="6" t="str">
        <f>IF(V75&gt;Scenario!$B$11,"",IF(V$2&lt;&gt;"Ready",V$2,IF(AB74="OK",Z74,"INSUFFICIENT FUNDS")))</f>
        <v/>
      </c>
      <c r="X75" s="6" t="str">
        <f>IF(V75&gt;Scenario!$B$11,"",IF(V$2&lt;&gt;"Ready",V$2,IF(ISNUMBER(W75),IF(AND(V75&gt;=Scenario!$B$10,MOD(V75-Scenario!$B$10,Scenario!$B$18)=0),Scenario!$B$8,0),"INSUFFICIENT FUNDS")))</f>
        <v/>
      </c>
      <c r="Y75" s="6" t="str">
        <f>IF(V75&gt;Scenario!$B$11,"",IF(V$2&lt;&gt;"Ready",V$2,IF(ISNUMBER(W75),(W75+X75)*(N('Option B'!$E$14)+N('Option B'!$E$15)+IF(Scenario!$B$13="Gross",N('Option B'!$E$16),0))/12+((N('Option B'!$E$12)+N('Option B'!$E$13))/12+IF(AND(V75&gt;=Scenario!$B$10,MOD(V75-Scenario!$B$10,Scenario!$B$18)=0),0*0+0,0)+IF(V75=1,0*0+0,0)+IF(V75=Scenario!$B$11,0,0)),"INSUFFICIENT FUNDS")))</f>
        <v/>
      </c>
      <c r="Z75" s="6" t="str">
        <f>IF(V75&gt;Scenario!$B$11,"",IF(V$2&lt;&gt;"Ready",V$2,IF(ISNUMBER(W75),IF((W75+X75)*(1+Scenario!$B$12/12)-Y75&lt;0,"INSUFFICIENT FUNDS",(W75+X75)*(1+Scenario!$B$12/12)-Y75),"INSUFFICIENT FUNDS")))</f>
        <v/>
      </c>
      <c r="AA75" s="6" t="str">
        <f>IF(V75&gt;Scenario!$B$11,"",IF(V$2&lt;&gt;"Ready",V$2,IF(ISNUMBER(Z75),AA74+Y75,"INSUFFICIENT FUNDS")))</f>
        <v/>
      </c>
      <c r="AB75" t="str">
        <f>IF(V75&gt;Scenario!$B$11,"",IF(V$2&lt;&gt;"Ready",V$2,IF(ISNUMBER(Z75),"OK","INSUFFICIENT FUNDS")))</f>
        <v/>
      </c>
      <c r="AC75">
        <v>71</v>
      </c>
      <c r="AD75" s="6" t="str">
        <f>IF(AC75&gt;Scenario!$B$11,"",IF(AC$2&lt;&gt;"Ready",AC$2,IF(AI74="OK",AG74,"INSUFFICIENT FUNDS")))</f>
        <v/>
      </c>
      <c r="AE75" s="6" t="str">
        <f>IF(AC75&gt;Scenario!$B$11,"",IF(AC$2&lt;&gt;"Ready",AC$2,IF(ISNUMBER(AD75),IF(AND(AC75&gt;=Scenario!$B$10,MOD(AC75-Scenario!$B$10,Scenario!$B$18)=0),Scenario!$B$8,0),"INSUFFICIENT FUNDS")))</f>
        <v/>
      </c>
      <c r="AF75" s="6" t="str">
        <f>IF(AC75&gt;Scenario!$B$11,"",IF(AC$2&lt;&gt;"Ready",AC$2,IF(ISNUMBER(AD75),(AD75+AE75)*(N('Option B'!$E$14)+N('Option B'!$E$15)+IF(Scenario!$B$13="Gross",0,0))/12+((N('Option B'!$E$12)+N('Option B'!$E$13))/12+IF(AND(AC75&gt;=Scenario!$B$10,MOD(AC75-Scenario!$B$10,Scenario!$B$18)=0),N('Option B'!$E$17)*N('Option B'!$E$18)+N('Option B'!$E$20),0)+IF(AC75=1,N('Option B'!$E$17)*N('Option B'!$E$19)+N('Option B'!$E$21),0)+IF(AC75=Scenario!$B$11,N('Option B'!$E$22),0)),"INSUFFICIENT FUNDS")))</f>
        <v/>
      </c>
      <c r="AG75" s="6" t="str">
        <f>IF(AC75&gt;Scenario!$B$11,"",IF(AC$2&lt;&gt;"Ready",AC$2,IF(ISNUMBER(AD75),IF((AD75+AE75)*(1+Scenario!$B$12/12)-AF75&lt;0,"INSUFFICIENT FUNDS",(AD75+AE75)*(1+Scenario!$B$12/12)-AF75),"INSUFFICIENT FUNDS")))</f>
        <v/>
      </c>
      <c r="AH75" s="6" t="str">
        <f>IF(AC75&gt;Scenario!$B$11,"",IF(AC$2&lt;&gt;"Ready",AC$2,IF(ISNUMBER(AG75),AH74+AF75,"INSUFFICIENT FUNDS")))</f>
        <v/>
      </c>
      <c r="AI75" t="str">
        <f>IF(AC75&gt;Scenario!$B$11,"",IF(AC$2&lt;&gt;"Ready",AC$2,IF(ISNUMBER(AG75),"OK","INSUFFICIENT FUNDS")))</f>
        <v/>
      </c>
      <c r="AJ75">
        <v>71</v>
      </c>
      <c r="AK75" s="6" t="str">
        <f>IF(AJ75&gt;Scenario!$B$11,"",IF(AJ$2&lt;&gt;"Ready",AJ$2,IF(AP74="OK",AN74,"INSUFFICIENT FUNDS")))</f>
        <v/>
      </c>
      <c r="AL75" s="6" t="str">
        <f>IF(AJ75&gt;Scenario!$B$11,"",IF(AJ$2&lt;&gt;"Ready",AJ$2,IF(ISNUMBER(AK75),IF(AND(AJ75&gt;=Scenario!$B$10,MOD(AJ75-Scenario!$B$10,Scenario!$B$18)=0),Scenario!$B$8,0),"INSUFFICIENT FUNDS")))</f>
        <v/>
      </c>
      <c r="AM75" s="6" t="str">
        <f>IF(AJ75&gt;Scenario!$B$11,"",IF(AJ$2&lt;&gt;"Ready",AJ$2,IF(ISNUMBER(AK75),(AK75+AL75)*(0+0+IF(Scenario!$B$13="Gross",0,0))/12+((0+0)/12+IF(AND(AJ75&gt;=Scenario!$B$10,MOD(AJ75-Scenario!$B$10,Scenario!$B$18)=0),0*0+0,0)+IF(AJ75=1,0*0+0,0)+IF(AJ75=Scenario!$B$11,0,0)),"INSUFFICIENT FUNDS")))</f>
        <v/>
      </c>
      <c r="AN75" s="6" t="str">
        <f>IF(AJ75&gt;Scenario!$B$11,"",IF(AJ$2&lt;&gt;"Ready",AJ$2,IF(ISNUMBER(AK75),IF((AK75+AL75)*(1+Scenario!$B$12/12)-AM75&lt;0,"INSUFFICIENT FUNDS",(AK75+AL75)*(1+Scenario!$B$12/12)-AM75),"INSUFFICIENT FUNDS")))</f>
        <v/>
      </c>
      <c r="AO75" s="6" t="str">
        <f>IF(AJ75&gt;Scenario!$B$11,"",IF(AJ$2&lt;&gt;"Ready",AJ$2,IF(ISNUMBER(AN75),AO74+AM75,"INSUFFICIENT FUNDS")))</f>
        <v/>
      </c>
      <c r="AP75" t="str">
        <f>IF(AJ75&gt;Scenario!$B$11,"",IF(AJ$2&lt;&gt;"Ready",AJ$2,IF(ISNUMBER(AN75),"OK","INSUFFICIENT FUNDS")))</f>
        <v/>
      </c>
    </row>
    <row r="76" spans="1:42" ht="32.1" customHeight="1" x14ac:dyDescent="0.2">
      <c r="A76">
        <v>72</v>
      </c>
      <c r="B76" s="6" t="str">
        <f>IF(A76&gt;Scenario!$B$11,"",IF(A$2&lt;&gt;"Ready",A$2,IF(G75="OK",E75,"INSUFFICIENT FUNDS")))</f>
        <v/>
      </c>
      <c r="C76" s="6" t="str">
        <f>IF(A76&gt;Scenario!$B$11,"",IF(A$2&lt;&gt;"Ready",A$2,IF(ISNUMBER(B76),IF(AND(A76&gt;=Scenario!$B$10,MOD(A76-Scenario!$B$10,Scenario!$B$18)=0),Scenario!$B$8,0),"INSUFFICIENT FUNDS")))</f>
        <v/>
      </c>
      <c r="D76" s="6" t="str">
        <f>IF(A76&gt;Scenario!$B$11,"",IF(A$2&lt;&gt;"Ready",A$2,IF(ISNUMBER(B76),(B76+C76)*(N('Option B'!$E$14)+N('Option B'!$E$15)+IF(Scenario!$B$13="Gross",N('Option B'!$E$16),0))/12+((N('Option B'!$E$12)+N('Option B'!$E$13))/12+IF(AND(A76&gt;=Scenario!$B$10,MOD(A76-Scenario!$B$10,Scenario!$B$18)=0),N('Option B'!$E$17)*N('Option B'!$E$18)+N('Option B'!$E$20),0)+IF(A76=1,N('Option B'!$E$17)*N('Option B'!$E$19)+N('Option B'!$E$21),0)+IF(A76=Scenario!$B$11,N('Option B'!$E$22),0)),"INSUFFICIENT FUNDS")))</f>
        <v/>
      </c>
      <c r="E76" s="6" t="str">
        <f>IF(A76&gt;Scenario!$B$11,"",IF(A$2&lt;&gt;"Ready",A$2,IF(ISNUMBER(B76),IF((B76+C76)*(1+Scenario!$B$12/12)-D76&lt;0,"INSUFFICIENT FUNDS",(B76+C76)*(1+Scenario!$B$12/12)-D76),"INSUFFICIENT FUNDS")))</f>
        <v/>
      </c>
      <c r="F76" s="6" t="str">
        <f>IF(A76&gt;Scenario!$B$11,"",IF(A$2&lt;&gt;"Ready",A$2,IF(ISNUMBER(E76),F75+D76,"INSUFFICIENT FUNDS")))</f>
        <v/>
      </c>
      <c r="G76" t="str">
        <f>IF(A76&gt;Scenario!$B$11,"",IF(A$2&lt;&gt;"Ready",A$2,IF(ISNUMBER(E76),"OK","INSUFFICIENT FUNDS")))</f>
        <v/>
      </c>
      <c r="H76">
        <v>72</v>
      </c>
      <c r="I76" s="6" t="str">
        <f>IF(H76&gt;Scenario!$B$11,"",IF(H$2&lt;&gt;"Ready",H$2,IF(N75="OK",L75,"INSUFFICIENT FUNDS")))</f>
        <v/>
      </c>
      <c r="J76" s="6" t="str">
        <f>IF(H76&gt;Scenario!$B$11,"",IF(H$2&lt;&gt;"Ready",H$2,IF(ISNUMBER(I76),IF(AND(H76&gt;=Scenario!$B$10,MOD(H76-Scenario!$B$10,Scenario!$B$18)=0),Scenario!$B$8,0),"INSUFFICIENT FUNDS")))</f>
        <v/>
      </c>
      <c r="K76" s="6" t="str">
        <f>IF(H76&gt;Scenario!$B$11,"",IF(H$2&lt;&gt;"Ready",H$2,IF(ISNUMBER(I76),(I76+J76)*(N('Option B'!$E$14)+N('Option B'!$E$15)+IF(Scenario!$B$13="Gross",N('Option B'!$E$16),0))/12+((0+0)/12+IF(AND(H76&gt;=Scenario!$B$10,MOD(H76-Scenario!$B$10,Scenario!$B$18)=0),N('Option B'!$E$17)*N('Option B'!$E$18)+N('Option B'!$E$20),0)+IF(H76=1,N('Option B'!$E$17)*N('Option B'!$E$19)+N('Option B'!$E$21),0)+IF(H76=Scenario!$B$11,N('Option B'!$E$22),0)),"INSUFFICIENT FUNDS")))</f>
        <v/>
      </c>
      <c r="L76" s="6" t="str">
        <f>IF(H76&gt;Scenario!$B$11,"",IF(H$2&lt;&gt;"Ready",H$2,IF(ISNUMBER(I76),IF((I76+J76)*(1+Scenario!$B$12/12)-K76&lt;0,"INSUFFICIENT FUNDS",(I76+J76)*(1+Scenario!$B$12/12)-K76),"INSUFFICIENT FUNDS")))</f>
        <v/>
      </c>
      <c r="M76" s="6" t="str">
        <f>IF(H76&gt;Scenario!$B$11,"",IF(H$2&lt;&gt;"Ready",H$2,IF(ISNUMBER(L76),M75+K76,"INSUFFICIENT FUNDS")))</f>
        <v/>
      </c>
      <c r="N76" t="str">
        <f>IF(H76&gt;Scenario!$B$11,"",IF(H$2&lt;&gt;"Ready",H$2,IF(ISNUMBER(L76),"OK","INSUFFICIENT FUNDS")))</f>
        <v/>
      </c>
      <c r="O76">
        <v>72</v>
      </c>
      <c r="P76" s="6" t="str">
        <f>IF(O76&gt;Scenario!$B$11,"",IF(O$2&lt;&gt;"Ready",O$2,IF(U75="OK",S75,"INSUFFICIENT FUNDS")))</f>
        <v/>
      </c>
      <c r="Q76" s="6" t="str">
        <f>IF(O76&gt;Scenario!$B$11,"",IF(O$2&lt;&gt;"Ready",O$2,IF(ISNUMBER(P76),IF(AND(O76&gt;=Scenario!$B$10,MOD(O76-Scenario!$B$10,Scenario!$B$18)=0),Scenario!$B$8,0),"INSUFFICIENT FUNDS")))</f>
        <v/>
      </c>
      <c r="R76" s="6" t="str">
        <f>IF(O76&gt;Scenario!$B$11,"",IF(O$2&lt;&gt;"Ready",O$2,IF(ISNUMBER(P76),(P76+Q76)*(0+N('Option B'!$E$15)+IF(Scenario!$B$13="Gross",N('Option B'!$E$16),0))/12+((N('Option B'!$E$12)+N('Option B'!$E$13))/12+IF(AND(O76&gt;=Scenario!$B$10,MOD(O76-Scenario!$B$10,Scenario!$B$18)=0),N('Option B'!$E$17)*N('Option B'!$E$18)+N('Option B'!$E$20),0)+IF(O76=1,N('Option B'!$E$17)*N('Option B'!$E$19)+N('Option B'!$E$21),0)+IF(O76=Scenario!$B$11,N('Option B'!$E$22),0)),"INSUFFICIENT FUNDS")))</f>
        <v/>
      </c>
      <c r="S76" s="6" t="str">
        <f>IF(O76&gt;Scenario!$B$11,"",IF(O$2&lt;&gt;"Ready",O$2,IF(ISNUMBER(P76),IF((P76+Q76)*(1+Scenario!$B$12/12)-R76&lt;0,"INSUFFICIENT FUNDS",(P76+Q76)*(1+Scenario!$B$12/12)-R76),"INSUFFICIENT FUNDS")))</f>
        <v/>
      </c>
      <c r="T76" s="6" t="str">
        <f>IF(O76&gt;Scenario!$B$11,"",IF(O$2&lt;&gt;"Ready",O$2,IF(ISNUMBER(S76),T75+R76,"INSUFFICIENT FUNDS")))</f>
        <v/>
      </c>
      <c r="U76" t="str">
        <f>IF(O76&gt;Scenario!$B$11,"",IF(O$2&lt;&gt;"Ready",O$2,IF(ISNUMBER(S76),"OK","INSUFFICIENT FUNDS")))</f>
        <v/>
      </c>
      <c r="V76">
        <v>72</v>
      </c>
      <c r="W76" s="6" t="str">
        <f>IF(V76&gt;Scenario!$B$11,"",IF(V$2&lt;&gt;"Ready",V$2,IF(AB75="OK",Z75,"INSUFFICIENT FUNDS")))</f>
        <v/>
      </c>
      <c r="X76" s="6" t="str">
        <f>IF(V76&gt;Scenario!$B$11,"",IF(V$2&lt;&gt;"Ready",V$2,IF(ISNUMBER(W76),IF(AND(V76&gt;=Scenario!$B$10,MOD(V76-Scenario!$B$10,Scenario!$B$18)=0),Scenario!$B$8,0),"INSUFFICIENT FUNDS")))</f>
        <v/>
      </c>
      <c r="Y76" s="6" t="str">
        <f>IF(V76&gt;Scenario!$B$11,"",IF(V$2&lt;&gt;"Ready",V$2,IF(ISNUMBER(W76),(W76+X76)*(N('Option B'!$E$14)+N('Option B'!$E$15)+IF(Scenario!$B$13="Gross",N('Option B'!$E$16),0))/12+((N('Option B'!$E$12)+N('Option B'!$E$13))/12+IF(AND(V76&gt;=Scenario!$B$10,MOD(V76-Scenario!$B$10,Scenario!$B$18)=0),0*0+0,0)+IF(V76=1,0*0+0,0)+IF(V76=Scenario!$B$11,0,0)),"INSUFFICIENT FUNDS")))</f>
        <v/>
      </c>
      <c r="Z76" s="6" t="str">
        <f>IF(V76&gt;Scenario!$B$11,"",IF(V$2&lt;&gt;"Ready",V$2,IF(ISNUMBER(W76),IF((W76+X76)*(1+Scenario!$B$12/12)-Y76&lt;0,"INSUFFICIENT FUNDS",(W76+X76)*(1+Scenario!$B$12/12)-Y76),"INSUFFICIENT FUNDS")))</f>
        <v/>
      </c>
      <c r="AA76" s="6" t="str">
        <f>IF(V76&gt;Scenario!$B$11,"",IF(V$2&lt;&gt;"Ready",V$2,IF(ISNUMBER(Z76),AA75+Y76,"INSUFFICIENT FUNDS")))</f>
        <v/>
      </c>
      <c r="AB76" t="str">
        <f>IF(V76&gt;Scenario!$B$11,"",IF(V$2&lt;&gt;"Ready",V$2,IF(ISNUMBER(Z76),"OK","INSUFFICIENT FUNDS")))</f>
        <v/>
      </c>
      <c r="AC76">
        <v>72</v>
      </c>
      <c r="AD76" s="6" t="str">
        <f>IF(AC76&gt;Scenario!$B$11,"",IF(AC$2&lt;&gt;"Ready",AC$2,IF(AI75="OK",AG75,"INSUFFICIENT FUNDS")))</f>
        <v/>
      </c>
      <c r="AE76" s="6" t="str">
        <f>IF(AC76&gt;Scenario!$B$11,"",IF(AC$2&lt;&gt;"Ready",AC$2,IF(ISNUMBER(AD76),IF(AND(AC76&gt;=Scenario!$B$10,MOD(AC76-Scenario!$B$10,Scenario!$B$18)=0),Scenario!$B$8,0),"INSUFFICIENT FUNDS")))</f>
        <v/>
      </c>
      <c r="AF76" s="6" t="str">
        <f>IF(AC76&gt;Scenario!$B$11,"",IF(AC$2&lt;&gt;"Ready",AC$2,IF(ISNUMBER(AD76),(AD76+AE76)*(N('Option B'!$E$14)+N('Option B'!$E$15)+IF(Scenario!$B$13="Gross",0,0))/12+((N('Option B'!$E$12)+N('Option B'!$E$13))/12+IF(AND(AC76&gt;=Scenario!$B$10,MOD(AC76-Scenario!$B$10,Scenario!$B$18)=0),N('Option B'!$E$17)*N('Option B'!$E$18)+N('Option B'!$E$20),0)+IF(AC76=1,N('Option B'!$E$17)*N('Option B'!$E$19)+N('Option B'!$E$21),0)+IF(AC76=Scenario!$B$11,N('Option B'!$E$22),0)),"INSUFFICIENT FUNDS")))</f>
        <v/>
      </c>
      <c r="AG76" s="6" t="str">
        <f>IF(AC76&gt;Scenario!$B$11,"",IF(AC$2&lt;&gt;"Ready",AC$2,IF(ISNUMBER(AD76),IF((AD76+AE76)*(1+Scenario!$B$12/12)-AF76&lt;0,"INSUFFICIENT FUNDS",(AD76+AE76)*(1+Scenario!$B$12/12)-AF76),"INSUFFICIENT FUNDS")))</f>
        <v/>
      </c>
      <c r="AH76" s="6" t="str">
        <f>IF(AC76&gt;Scenario!$B$11,"",IF(AC$2&lt;&gt;"Ready",AC$2,IF(ISNUMBER(AG76),AH75+AF76,"INSUFFICIENT FUNDS")))</f>
        <v/>
      </c>
      <c r="AI76" t="str">
        <f>IF(AC76&gt;Scenario!$B$11,"",IF(AC$2&lt;&gt;"Ready",AC$2,IF(ISNUMBER(AG76),"OK","INSUFFICIENT FUNDS")))</f>
        <v/>
      </c>
      <c r="AJ76">
        <v>72</v>
      </c>
      <c r="AK76" s="6" t="str">
        <f>IF(AJ76&gt;Scenario!$B$11,"",IF(AJ$2&lt;&gt;"Ready",AJ$2,IF(AP75="OK",AN75,"INSUFFICIENT FUNDS")))</f>
        <v/>
      </c>
      <c r="AL76" s="6" t="str">
        <f>IF(AJ76&gt;Scenario!$B$11,"",IF(AJ$2&lt;&gt;"Ready",AJ$2,IF(ISNUMBER(AK76),IF(AND(AJ76&gt;=Scenario!$B$10,MOD(AJ76-Scenario!$B$10,Scenario!$B$18)=0),Scenario!$B$8,0),"INSUFFICIENT FUNDS")))</f>
        <v/>
      </c>
      <c r="AM76" s="6" t="str">
        <f>IF(AJ76&gt;Scenario!$B$11,"",IF(AJ$2&lt;&gt;"Ready",AJ$2,IF(ISNUMBER(AK76),(AK76+AL76)*(0+0+IF(Scenario!$B$13="Gross",0,0))/12+((0+0)/12+IF(AND(AJ76&gt;=Scenario!$B$10,MOD(AJ76-Scenario!$B$10,Scenario!$B$18)=0),0*0+0,0)+IF(AJ76=1,0*0+0,0)+IF(AJ76=Scenario!$B$11,0,0)),"INSUFFICIENT FUNDS")))</f>
        <v/>
      </c>
      <c r="AN76" s="6" t="str">
        <f>IF(AJ76&gt;Scenario!$B$11,"",IF(AJ$2&lt;&gt;"Ready",AJ$2,IF(ISNUMBER(AK76),IF((AK76+AL76)*(1+Scenario!$B$12/12)-AM76&lt;0,"INSUFFICIENT FUNDS",(AK76+AL76)*(1+Scenario!$B$12/12)-AM76),"INSUFFICIENT FUNDS")))</f>
        <v/>
      </c>
      <c r="AO76" s="6" t="str">
        <f>IF(AJ76&gt;Scenario!$B$11,"",IF(AJ$2&lt;&gt;"Ready",AJ$2,IF(ISNUMBER(AN76),AO75+AM76,"INSUFFICIENT FUNDS")))</f>
        <v/>
      </c>
      <c r="AP76" t="str">
        <f>IF(AJ76&gt;Scenario!$B$11,"",IF(AJ$2&lt;&gt;"Ready",AJ$2,IF(ISNUMBER(AN76),"OK","INSUFFICIENT FUNDS")))</f>
        <v/>
      </c>
    </row>
    <row r="77" spans="1:42" ht="32.1" customHeight="1" x14ac:dyDescent="0.2">
      <c r="A77">
        <v>73</v>
      </c>
      <c r="B77" s="6" t="str">
        <f>IF(A77&gt;Scenario!$B$11,"",IF(A$2&lt;&gt;"Ready",A$2,IF(G76="OK",E76,"INSUFFICIENT FUNDS")))</f>
        <v/>
      </c>
      <c r="C77" s="6" t="str">
        <f>IF(A77&gt;Scenario!$B$11,"",IF(A$2&lt;&gt;"Ready",A$2,IF(ISNUMBER(B77),IF(AND(A77&gt;=Scenario!$B$10,MOD(A77-Scenario!$B$10,Scenario!$B$18)=0),Scenario!$B$8,0),"INSUFFICIENT FUNDS")))</f>
        <v/>
      </c>
      <c r="D77" s="6" t="str">
        <f>IF(A77&gt;Scenario!$B$11,"",IF(A$2&lt;&gt;"Ready",A$2,IF(ISNUMBER(B77),(B77+C77)*(N('Option B'!$E$14)+N('Option B'!$E$15)+IF(Scenario!$B$13="Gross",N('Option B'!$E$16),0))/12+((N('Option B'!$E$12)+N('Option B'!$E$13))/12+IF(AND(A77&gt;=Scenario!$B$10,MOD(A77-Scenario!$B$10,Scenario!$B$18)=0),N('Option B'!$E$17)*N('Option B'!$E$18)+N('Option B'!$E$20),0)+IF(A77=1,N('Option B'!$E$17)*N('Option B'!$E$19)+N('Option B'!$E$21),0)+IF(A77=Scenario!$B$11,N('Option B'!$E$22),0)),"INSUFFICIENT FUNDS")))</f>
        <v/>
      </c>
      <c r="E77" s="6" t="str">
        <f>IF(A77&gt;Scenario!$B$11,"",IF(A$2&lt;&gt;"Ready",A$2,IF(ISNUMBER(B77),IF((B77+C77)*(1+Scenario!$B$12/12)-D77&lt;0,"INSUFFICIENT FUNDS",(B77+C77)*(1+Scenario!$B$12/12)-D77),"INSUFFICIENT FUNDS")))</f>
        <v/>
      </c>
      <c r="F77" s="6" t="str">
        <f>IF(A77&gt;Scenario!$B$11,"",IF(A$2&lt;&gt;"Ready",A$2,IF(ISNUMBER(E77),F76+D77,"INSUFFICIENT FUNDS")))</f>
        <v/>
      </c>
      <c r="G77" t="str">
        <f>IF(A77&gt;Scenario!$B$11,"",IF(A$2&lt;&gt;"Ready",A$2,IF(ISNUMBER(E77),"OK","INSUFFICIENT FUNDS")))</f>
        <v/>
      </c>
      <c r="H77">
        <v>73</v>
      </c>
      <c r="I77" s="6" t="str">
        <f>IF(H77&gt;Scenario!$B$11,"",IF(H$2&lt;&gt;"Ready",H$2,IF(N76="OK",L76,"INSUFFICIENT FUNDS")))</f>
        <v/>
      </c>
      <c r="J77" s="6" t="str">
        <f>IF(H77&gt;Scenario!$B$11,"",IF(H$2&lt;&gt;"Ready",H$2,IF(ISNUMBER(I77),IF(AND(H77&gt;=Scenario!$B$10,MOD(H77-Scenario!$B$10,Scenario!$B$18)=0),Scenario!$B$8,0),"INSUFFICIENT FUNDS")))</f>
        <v/>
      </c>
      <c r="K77" s="6" t="str">
        <f>IF(H77&gt;Scenario!$B$11,"",IF(H$2&lt;&gt;"Ready",H$2,IF(ISNUMBER(I77),(I77+J77)*(N('Option B'!$E$14)+N('Option B'!$E$15)+IF(Scenario!$B$13="Gross",N('Option B'!$E$16),0))/12+((0+0)/12+IF(AND(H77&gt;=Scenario!$B$10,MOD(H77-Scenario!$B$10,Scenario!$B$18)=0),N('Option B'!$E$17)*N('Option B'!$E$18)+N('Option B'!$E$20),0)+IF(H77=1,N('Option B'!$E$17)*N('Option B'!$E$19)+N('Option B'!$E$21),0)+IF(H77=Scenario!$B$11,N('Option B'!$E$22),0)),"INSUFFICIENT FUNDS")))</f>
        <v/>
      </c>
      <c r="L77" s="6" t="str">
        <f>IF(H77&gt;Scenario!$B$11,"",IF(H$2&lt;&gt;"Ready",H$2,IF(ISNUMBER(I77),IF((I77+J77)*(1+Scenario!$B$12/12)-K77&lt;0,"INSUFFICIENT FUNDS",(I77+J77)*(1+Scenario!$B$12/12)-K77),"INSUFFICIENT FUNDS")))</f>
        <v/>
      </c>
      <c r="M77" s="6" t="str">
        <f>IF(H77&gt;Scenario!$B$11,"",IF(H$2&lt;&gt;"Ready",H$2,IF(ISNUMBER(L77),M76+K77,"INSUFFICIENT FUNDS")))</f>
        <v/>
      </c>
      <c r="N77" t="str">
        <f>IF(H77&gt;Scenario!$B$11,"",IF(H$2&lt;&gt;"Ready",H$2,IF(ISNUMBER(L77),"OK","INSUFFICIENT FUNDS")))</f>
        <v/>
      </c>
      <c r="O77">
        <v>73</v>
      </c>
      <c r="P77" s="6" t="str">
        <f>IF(O77&gt;Scenario!$B$11,"",IF(O$2&lt;&gt;"Ready",O$2,IF(U76="OK",S76,"INSUFFICIENT FUNDS")))</f>
        <v/>
      </c>
      <c r="Q77" s="6" t="str">
        <f>IF(O77&gt;Scenario!$B$11,"",IF(O$2&lt;&gt;"Ready",O$2,IF(ISNUMBER(P77),IF(AND(O77&gt;=Scenario!$B$10,MOD(O77-Scenario!$B$10,Scenario!$B$18)=0),Scenario!$B$8,0),"INSUFFICIENT FUNDS")))</f>
        <v/>
      </c>
      <c r="R77" s="6" t="str">
        <f>IF(O77&gt;Scenario!$B$11,"",IF(O$2&lt;&gt;"Ready",O$2,IF(ISNUMBER(P77),(P77+Q77)*(0+N('Option B'!$E$15)+IF(Scenario!$B$13="Gross",N('Option B'!$E$16),0))/12+((N('Option B'!$E$12)+N('Option B'!$E$13))/12+IF(AND(O77&gt;=Scenario!$B$10,MOD(O77-Scenario!$B$10,Scenario!$B$18)=0),N('Option B'!$E$17)*N('Option B'!$E$18)+N('Option B'!$E$20),0)+IF(O77=1,N('Option B'!$E$17)*N('Option B'!$E$19)+N('Option B'!$E$21),0)+IF(O77=Scenario!$B$11,N('Option B'!$E$22),0)),"INSUFFICIENT FUNDS")))</f>
        <v/>
      </c>
      <c r="S77" s="6" t="str">
        <f>IF(O77&gt;Scenario!$B$11,"",IF(O$2&lt;&gt;"Ready",O$2,IF(ISNUMBER(P77),IF((P77+Q77)*(1+Scenario!$B$12/12)-R77&lt;0,"INSUFFICIENT FUNDS",(P77+Q77)*(1+Scenario!$B$12/12)-R77),"INSUFFICIENT FUNDS")))</f>
        <v/>
      </c>
      <c r="T77" s="6" t="str">
        <f>IF(O77&gt;Scenario!$B$11,"",IF(O$2&lt;&gt;"Ready",O$2,IF(ISNUMBER(S77),T76+R77,"INSUFFICIENT FUNDS")))</f>
        <v/>
      </c>
      <c r="U77" t="str">
        <f>IF(O77&gt;Scenario!$B$11,"",IF(O$2&lt;&gt;"Ready",O$2,IF(ISNUMBER(S77),"OK","INSUFFICIENT FUNDS")))</f>
        <v/>
      </c>
      <c r="V77">
        <v>73</v>
      </c>
      <c r="W77" s="6" t="str">
        <f>IF(V77&gt;Scenario!$B$11,"",IF(V$2&lt;&gt;"Ready",V$2,IF(AB76="OK",Z76,"INSUFFICIENT FUNDS")))</f>
        <v/>
      </c>
      <c r="X77" s="6" t="str">
        <f>IF(V77&gt;Scenario!$B$11,"",IF(V$2&lt;&gt;"Ready",V$2,IF(ISNUMBER(W77),IF(AND(V77&gt;=Scenario!$B$10,MOD(V77-Scenario!$B$10,Scenario!$B$18)=0),Scenario!$B$8,0),"INSUFFICIENT FUNDS")))</f>
        <v/>
      </c>
      <c r="Y77" s="6" t="str">
        <f>IF(V77&gt;Scenario!$B$11,"",IF(V$2&lt;&gt;"Ready",V$2,IF(ISNUMBER(W77),(W77+X77)*(N('Option B'!$E$14)+N('Option B'!$E$15)+IF(Scenario!$B$13="Gross",N('Option B'!$E$16),0))/12+((N('Option B'!$E$12)+N('Option B'!$E$13))/12+IF(AND(V77&gt;=Scenario!$B$10,MOD(V77-Scenario!$B$10,Scenario!$B$18)=0),0*0+0,0)+IF(V77=1,0*0+0,0)+IF(V77=Scenario!$B$11,0,0)),"INSUFFICIENT FUNDS")))</f>
        <v/>
      </c>
      <c r="Z77" s="6" t="str">
        <f>IF(V77&gt;Scenario!$B$11,"",IF(V$2&lt;&gt;"Ready",V$2,IF(ISNUMBER(W77),IF((W77+X77)*(1+Scenario!$B$12/12)-Y77&lt;0,"INSUFFICIENT FUNDS",(W77+X77)*(1+Scenario!$B$12/12)-Y77),"INSUFFICIENT FUNDS")))</f>
        <v/>
      </c>
      <c r="AA77" s="6" t="str">
        <f>IF(V77&gt;Scenario!$B$11,"",IF(V$2&lt;&gt;"Ready",V$2,IF(ISNUMBER(Z77),AA76+Y77,"INSUFFICIENT FUNDS")))</f>
        <v/>
      </c>
      <c r="AB77" t="str">
        <f>IF(V77&gt;Scenario!$B$11,"",IF(V$2&lt;&gt;"Ready",V$2,IF(ISNUMBER(Z77),"OK","INSUFFICIENT FUNDS")))</f>
        <v/>
      </c>
      <c r="AC77">
        <v>73</v>
      </c>
      <c r="AD77" s="6" t="str">
        <f>IF(AC77&gt;Scenario!$B$11,"",IF(AC$2&lt;&gt;"Ready",AC$2,IF(AI76="OK",AG76,"INSUFFICIENT FUNDS")))</f>
        <v/>
      </c>
      <c r="AE77" s="6" t="str">
        <f>IF(AC77&gt;Scenario!$B$11,"",IF(AC$2&lt;&gt;"Ready",AC$2,IF(ISNUMBER(AD77),IF(AND(AC77&gt;=Scenario!$B$10,MOD(AC77-Scenario!$B$10,Scenario!$B$18)=0),Scenario!$B$8,0),"INSUFFICIENT FUNDS")))</f>
        <v/>
      </c>
      <c r="AF77" s="6" t="str">
        <f>IF(AC77&gt;Scenario!$B$11,"",IF(AC$2&lt;&gt;"Ready",AC$2,IF(ISNUMBER(AD77),(AD77+AE77)*(N('Option B'!$E$14)+N('Option B'!$E$15)+IF(Scenario!$B$13="Gross",0,0))/12+((N('Option B'!$E$12)+N('Option B'!$E$13))/12+IF(AND(AC77&gt;=Scenario!$B$10,MOD(AC77-Scenario!$B$10,Scenario!$B$18)=0),N('Option B'!$E$17)*N('Option B'!$E$18)+N('Option B'!$E$20),0)+IF(AC77=1,N('Option B'!$E$17)*N('Option B'!$E$19)+N('Option B'!$E$21),0)+IF(AC77=Scenario!$B$11,N('Option B'!$E$22),0)),"INSUFFICIENT FUNDS")))</f>
        <v/>
      </c>
      <c r="AG77" s="6" t="str">
        <f>IF(AC77&gt;Scenario!$B$11,"",IF(AC$2&lt;&gt;"Ready",AC$2,IF(ISNUMBER(AD77),IF((AD77+AE77)*(1+Scenario!$B$12/12)-AF77&lt;0,"INSUFFICIENT FUNDS",(AD77+AE77)*(1+Scenario!$B$12/12)-AF77),"INSUFFICIENT FUNDS")))</f>
        <v/>
      </c>
      <c r="AH77" s="6" t="str">
        <f>IF(AC77&gt;Scenario!$B$11,"",IF(AC$2&lt;&gt;"Ready",AC$2,IF(ISNUMBER(AG77),AH76+AF77,"INSUFFICIENT FUNDS")))</f>
        <v/>
      </c>
      <c r="AI77" t="str">
        <f>IF(AC77&gt;Scenario!$B$11,"",IF(AC$2&lt;&gt;"Ready",AC$2,IF(ISNUMBER(AG77),"OK","INSUFFICIENT FUNDS")))</f>
        <v/>
      </c>
      <c r="AJ77">
        <v>73</v>
      </c>
      <c r="AK77" s="6" t="str">
        <f>IF(AJ77&gt;Scenario!$B$11,"",IF(AJ$2&lt;&gt;"Ready",AJ$2,IF(AP76="OK",AN76,"INSUFFICIENT FUNDS")))</f>
        <v/>
      </c>
      <c r="AL77" s="6" t="str">
        <f>IF(AJ77&gt;Scenario!$B$11,"",IF(AJ$2&lt;&gt;"Ready",AJ$2,IF(ISNUMBER(AK77),IF(AND(AJ77&gt;=Scenario!$B$10,MOD(AJ77-Scenario!$B$10,Scenario!$B$18)=0),Scenario!$B$8,0),"INSUFFICIENT FUNDS")))</f>
        <v/>
      </c>
      <c r="AM77" s="6" t="str">
        <f>IF(AJ77&gt;Scenario!$B$11,"",IF(AJ$2&lt;&gt;"Ready",AJ$2,IF(ISNUMBER(AK77),(AK77+AL77)*(0+0+IF(Scenario!$B$13="Gross",0,0))/12+((0+0)/12+IF(AND(AJ77&gt;=Scenario!$B$10,MOD(AJ77-Scenario!$B$10,Scenario!$B$18)=0),0*0+0,0)+IF(AJ77=1,0*0+0,0)+IF(AJ77=Scenario!$B$11,0,0)),"INSUFFICIENT FUNDS")))</f>
        <v/>
      </c>
      <c r="AN77" s="6" t="str">
        <f>IF(AJ77&gt;Scenario!$B$11,"",IF(AJ$2&lt;&gt;"Ready",AJ$2,IF(ISNUMBER(AK77),IF((AK77+AL77)*(1+Scenario!$B$12/12)-AM77&lt;0,"INSUFFICIENT FUNDS",(AK77+AL77)*(1+Scenario!$B$12/12)-AM77),"INSUFFICIENT FUNDS")))</f>
        <v/>
      </c>
      <c r="AO77" s="6" t="str">
        <f>IF(AJ77&gt;Scenario!$B$11,"",IF(AJ$2&lt;&gt;"Ready",AJ$2,IF(ISNUMBER(AN77),AO76+AM77,"INSUFFICIENT FUNDS")))</f>
        <v/>
      </c>
      <c r="AP77" t="str">
        <f>IF(AJ77&gt;Scenario!$B$11,"",IF(AJ$2&lt;&gt;"Ready",AJ$2,IF(ISNUMBER(AN77),"OK","INSUFFICIENT FUNDS")))</f>
        <v/>
      </c>
    </row>
    <row r="78" spans="1:42" ht="32.1" customHeight="1" x14ac:dyDescent="0.2">
      <c r="A78">
        <v>74</v>
      </c>
      <c r="B78" s="6" t="str">
        <f>IF(A78&gt;Scenario!$B$11,"",IF(A$2&lt;&gt;"Ready",A$2,IF(G77="OK",E77,"INSUFFICIENT FUNDS")))</f>
        <v/>
      </c>
      <c r="C78" s="6" t="str">
        <f>IF(A78&gt;Scenario!$B$11,"",IF(A$2&lt;&gt;"Ready",A$2,IF(ISNUMBER(B78),IF(AND(A78&gt;=Scenario!$B$10,MOD(A78-Scenario!$B$10,Scenario!$B$18)=0),Scenario!$B$8,0),"INSUFFICIENT FUNDS")))</f>
        <v/>
      </c>
      <c r="D78" s="6" t="str">
        <f>IF(A78&gt;Scenario!$B$11,"",IF(A$2&lt;&gt;"Ready",A$2,IF(ISNUMBER(B78),(B78+C78)*(N('Option B'!$E$14)+N('Option B'!$E$15)+IF(Scenario!$B$13="Gross",N('Option B'!$E$16),0))/12+((N('Option B'!$E$12)+N('Option B'!$E$13))/12+IF(AND(A78&gt;=Scenario!$B$10,MOD(A78-Scenario!$B$10,Scenario!$B$18)=0),N('Option B'!$E$17)*N('Option B'!$E$18)+N('Option B'!$E$20),0)+IF(A78=1,N('Option B'!$E$17)*N('Option B'!$E$19)+N('Option B'!$E$21),0)+IF(A78=Scenario!$B$11,N('Option B'!$E$22),0)),"INSUFFICIENT FUNDS")))</f>
        <v/>
      </c>
      <c r="E78" s="6" t="str">
        <f>IF(A78&gt;Scenario!$B$11,"",IF(A$2&lt;&gt;"Ready",A$2,IF(ISNUMBER(B78),IF((B78+C78)*(1+Scenario!$B$12/12)-D78&lt;0,"INSUFFICIENT FUNDS",(B78+C78)*(1+Scenario!$B$12/12)-D78),"INSUFFICIENT FUNDS")))</f>
        <v/>
      </c>
      <c r="F78" s="6" t="str">
        <f>IF(A78&gt;Scenario!$B$11,"",IF(A$2&lt;&gt;"Ready",A$2,IF(ISNUMBER(E78),F77+D78,"INSUFFICIENT FUNDS")))</f>
        <v/>
      </c>
      <c r="G78" t="str">
        <f>IF(A78&gt;Scenario!$B$11,"",IF(A$2&lt;&gt;"Ready",A$2,IF(ISNUMBER(E78),"OK","INSUFFICIENT FUNDS")))</f>
        <v/>
      </c>
      <c r="H78">
        <v>74</v>
      </c>
      <c r="I78" s="6" t="str">
        <f>IF(H78&gt;Scenario!$B$11,"",IF(H$2&lt;&gt;"Ready",H$2,IF(N77="OK",L77,"INSUFFICIENT FUNDS")))</f>
        <v/>
      </c>
      <c r="J78" s="6" t="str">
        <f>IF(H78&gt;Scenario!$B$11,"",IF(H$2&lt;&gt;"Ready",H$2,IF(ISNUMBER(I78),IF(AND(H78&gt;=Scenario!$B$10,MOD(H78-Scenario!$B$10,Scenario!$B$18)=0),Scenario!$B$8,0),"INSUFFICIENT FUNDS")))</f>
        <v/>
      </c>
      <c r="K78" s="6" t="str">
        <f>IF(H78&gt;Scenario!$B$11,"",IF(H$2&lt;&gt;"Ready",H$2,IF(ISNUMBER(I78),(I78+J78)*(N('Option B'!$E$14)+N('Option B'!$E$15)+IF(Scenario!$B$13="Gross",N('Option B'!$E$16),0))/12+((0+0)/12+IF(AND(H78&gt;=Scenario!$B$10,MOD(H78-Scenario!$B$10,Scenario!$B$18)=0),N('Option B'!$E$17)*N('Option B'!$E$18)+N('Option B'!$E$20),0)+IF(H78=1,N('Option B'!$E$17)*N('Option B'!$E$19)+N('Option B'!$E$21),0)+IF(H78=Scenario!$B$11,N('Option B'!$E$22),0)),"INSUFFICIENT FUNDS")))</f>
        <v/>
      </c>
      <c r="L78" s="6" t="str">
        <f>IF(H78&gt;Scenario!$B$11,"",IF(H$2&lt;&gt;"Ready",H$2,IF(ISNUMBER(I78),IF((I78+J78)*(1+Scenario!$B$12/12)-K78&lt;0,"INSUFFICIENT FUNDS",(I78+J78)*(1+Scenario!$B$12/12)-K78),"INSUFFICIENT FUNDS")))</f>
        <v/>
      </c>
      <c r="M78" s="6" t="str">
        <f>IF(H78&gt;Scenario!$B$11,"",IF(H$2&lt;&gt;"Ready",H$2,IF(ISNUMBER(L78),M77+K78,"INSUFFICIENT FUNDS")))</f>
        <v/>
      </c>
      <c r="N78" t="str">
        <f>IF(H78&gt;Scenario!$B$11,"",IF(H$2&lt;&gt;"Ready",H$2,IF(ISNUMBER(L78),"OK","INSUFFICIENT FUNDS")))</f>
        <v/>
      </c>
      <c r="O78">
        <v>74</v>
      </c>
      <c r="P78" s="6" t="str">
        <f>IF(O78&gt;Scenario!$B$11,"",IF(O$2&lt;&gt;"Ready",O$2,IF(U77="OK",S77,"INSUFFICIENT FUNDS")))</f>
        <v/>
      </c>
      <c r="Q78" s="6" t="str">
        <f>IF(O78&gt;Scenario!$B$11,"",IF(O$2&lt;&gt;"Ready",O$2,IF(ISNUMBER(P78),IF(AND(O78&gt;=Scenario!$B$10,MOD(O78-Scenario!$B$10,Scenario!$B$18)=0),Scenario!$B$8,0),"INSUFFICIENT FUNDS")))</f>
        <v/>
      </c>
      <c r="R78" s="6" t="str">
        <f>IF(O78&gt;Scenario!$B$11,"",IF(O$2&lt;&gt;"Ready",O$2,IF(ISNUMBER(P78),(P78+Q78)*(0+N('Option B'!$E$15)+IF(Scenario!$B$13="Gross",N('Option B'!$E$16),0))/12+((N('Option B'!$E$12)+N('Option B'!$E$13))/12+IF(AND(O78&gt;=Scenario!$B$10,MOD(O78-Scenario!$B$10,Scenario!$B$18)=0),N('Option B'!$E$17)*N('Option B'!$E$18)+N('Option B'!$E$20),0)+IF(O78=1,N('Option B'!$E$17)*N('Option B'!$E$19)+N('Option B'!$E$21),0)+IF(O78=Scenario!$B$11,N('Option B'!$E$22),0)),"INSUFFICIENT FUNDS")))</f>
        <v/>
      </c>
      <c r="S78" s="6" t="str">
        <f>IF(O78&gt;Scenario!$B$11,"",IF(O$2&lt;&gt;"Ready",O$2,IF(ISNUMBER(P78),IF((P78+Q78)*(1+Scenario!$B$12/12)-R78&lt;0,"INSUFFICIENT FUNDS",(P78+Q78)*(1+Scenario!$B$12/12)-R78),"INSUFFICIENT FUNDS")))</f>
        <v/>
      </c>
      <c r="T78" s="6" t="str">
        <f>IF(O78&gt;Scenario!$B$11,"",IF(O$2&lt;&gt;"Ready",O$2,IF(ISNUMBER(S78),T77+R78,"INSUFFICIENT FUNDS")))</f>
        <v/>
      </c>
      <c r="U78" t="str">
        <f>IF(O78&gt;Scenario!$B$11,"",IF(O$2&lt;&gt;"Ready",O$2,IF(ISNUMBER(S78),"OK","INSUFFICIENT FUNDS")))</f>
        <v/>
      </c>
      <c r="V78">
        <v>74</v>
      </c>
      <c r="W78" s="6" t="str">
        <f>IF(V78&gt;Scenario!$B$11,"",IF(V$2&lt;&gt;"Ready",V$2,IF(AB77="OK",Z77,"INSUFFICIENT FUNDS")))</f>
        <v/>
      </c>
      <c r="X78" s="6" t="str">
        <f>IF(V78&gt;Scenario!$B$11,"",IF(V$2&lt;&gt;"Ready",V$2,IF(ISNUMBER(W78),IF(AND(V78&gt;=Scenario!$B$10,MOD(V78-Scenario!$B$10,Scenario!$B$18)=0),Scenario!$B$8,0),"INSUFFICIENT FUNDS")))</f>
        <v/>
      </c>
      <c r="Y78" s="6" t="str">
        <f>IF(V78&gt;Scenario!$B$11,"",IF(V$2&lt;&gt;"Ready",V$2,IF(ISNUMBER(W78),(W78+X78)*(N('Option B'!$E$14)+N('Option B'!$E$15)+IF(Scenario!$B$13="Gross",N('Option B'!$E$16),0))/12+((N('Option B'!$E$12)+N('Option B'!$E$13))/12+IF(AND(V78&gt;=Scenario!$B$10,MOD(V78-Scenario!$B$10,Scenario!$B$18)=0),0*0+0,0)+IF(V78=1,0*0+0,0)+IF(V78=Scenario!$B$11,0,0)),"INSUFFICIENT FUNDS")))</f>
        <v/>
      </c>
      <c r="Z78" s="6" t="str">
        <f>IF(V78&gt;Scenario!$B$11,"",IF(V$2&lt;&gt;"Ready",V$2,IF(ISNUMBER(W78),IF((W78+X78)*(1+Scenario!$B$12/12)-Y78&lt;0,"INSUFFICIENT FUNDS",(W78+X78)*(1+Scenario!$B$12/12)-Y78),"INSUFFICIENT FUNDS")))</f>
        <v/>
      </c>
      <c r="AA78" s="6" t="str">
        <f>IF(V78&gt;Scenario!$B$11,"",IF(V$2&lt;&gt;"Ready",V$2,IF(ISNUMBER(Z78),AA77+Y78,"INSUFFICIENT FUNDS")))</f>
        <v/>
      </c>
      <c r="AB78" t="str">
        <f>IF(V78&gt;Scenario!$B$11,"",IF(V$2&lt;&gt;"Ready",V$2,IF(ISNUMBER(Z78),"OK","INSUFFICIENT FUNDS")))</f>
        <v/>
      </c>
      <c r="AC78">
        <v>74</v>
      </c>
      <c r="AD78" s="6" t="str">
        <f>IF(AC78&gt;Scenario!$B$11,"",IF(AC$2&lt;&gt;"Ready",AC$2,IF(AI77="OK",AG77,"INSUFFICIENT FUNDS")))</f>
        <v/>
      </c>
      <c r="AE78" s="6" t="str">
        <f>IF(AC78&gt;Scenario!$B$11,"",IF(AC$2&lt;&gt;"Ready",AC$2,IF(ISNUMBER(AD78),IF(AND(AC78&gt;=Scenario!$B$10,MOD(AC78-Scenario!$B$10,Scenario!$B$18)=0),Scenario!$B$8,0),"INSUFFICIENT FUNDS")))</f>
        <v/>
      </c>
      <c r="AF78" s="6" t="str">
        <f>IF(AC78&gt;Scenario!$B$11,"",IF(AC$2&lt;&gt;"Ready",AC$2,IF(ISNUMBER(AD78),(AD78+AE78)*(N('Option B'!$E$14)+N('Option B'!$E$15)+IF(Scenario!$B$13="Gross",0,0))/12+((N('Option B'!$E$12)+N('Option B'!$E$13))/12+IF(AND(AC78&gt;=Scenario!$B$10,MOD(AC78-Scenario!$B$10,Scenario!$B$18)=0),N('Option B'!$E$17)*N('Option B'!$E$18)+N('Option B'!$E$20),0)+IF(AC78=1,N('Option B'!$E$17)*N('Option B'!$E$19)+N('Option B'!$E$21),0)+IF(AC78=Scenario!$B$11,N('Option B'!$E$22),0)),"INSUFFICIENT FUNDS")))</f>
        <v/>
      </c>
      <c r="AG78" s="6" t="str">
        <f>IF(AC78&gt;Scenario!$B$11,"",IF(AC$2&lt;&gt;"Ready",AC$2,IF(ISNUMBER(AD78),IF((AD78+AE78)*(1+Scenario!$B$12/12)-AF78&lt;0,"INSUFFICIENT FUNDS",(AD78+AE78)*(1+Scenario!$B$12/12)-AF78),"INSUFFICIENT FUNDS")))</f>
        <v/>
      </c>
      <c r="AH78" s="6" t="str">
        <f>IF(AC78&gt;Scenario!$B$11,"",IF(AC$2&lt;&gt;"Ready",AC$2,IF(ISNUMBER(AG78),AH77+AF78,"INSUFFICIENT FUNDS")))</f>
        <v/>
      </c>
      <c r="AI78" t="str">
        <f>IF(AC78&gt;Scenario!$B$11,"",IF(AC$2&lt;&gt;"Ready",AC$2,IF(ISNUMBER(AG78),"OK","INSUFFICIENT FUNDS")))</f>
        <v/>
      </c>
      <c r="AJ78">
        <v>74</v>
      </c>
      <c r="AK78" s="6" t="str">
        <f>IF(AJ78&gt;Scenario!$B$11,"",IF(AJ$2&lt;&gt;"Ready",AJ$2,IF(AP77="OK",AN77,"INSUFFICIENT FUNDS")))</f>
        <v/>
      </c>
      <c r="AL78" s="6" t="str">
        <f>IF(AJ78&gt;Scenario!$B$11,"",IF(AJ$2&lt;&gt;"Ready",AJ$2,IF(ISNUMBER(AK78),IF(AND(AJ78&gt;=Scenario!$B$10,MOD(AJ78-Scenario!$B$10,Scenario!$B$18)=0),Scenario!$B$8,0),"INSUFFICIENT FUNDS")))</f>
        <v/>
      </c>
      <c r="AM78" s="6" t="str">
        <f>IF(AJ78&gt;Scenario!$B$11,"",IF(AJ$2&lt;&gt;"Ready",AJ$2,IF(ISNUMBER(AK78),(AK78+AL78)*(0+0+IF(Scenario!$B$13="Gross",0,0))/12+((0+0)/12+IF(AND(AJ78&gt;=Scenario!$B$10,MOD(AJ78-Scenario!$B$10,Scenario!$B$18)=0),0*0+0,0)+IF(AJ78=1,0*0+0,0)+IF(AJ78=Scenario!$B$11,0,0)),"INSUFFICIENT FUNDS")))</f>
        <v/>
      </c>
      <c r="AN78" s="6" t="str">
        <f>IF(AJ78&gt;Scenario!$B$11,"",IF(AJ$2&lt;&gt;"Ready",AJ$2,IF(ISNUMBER(AK78),IF((AK78+AL78)*(1+Scenario!$B$12/12)-AM78&lt;0,"INSUFFICIENT FUNDS",(AK78+AL78)*(1+Scenario!$B$12/12)-AM78),"INSUFFICIENT FUNDS")))</f>
        <v/>
      </c>
      <c r="AO78" s="6" t="str">
        <f>IF(AJ78&gt;Scenario!$B$11,"",IF(AJ$2&lt;&gt;"Ready",AJ$2,IF(ISNUMBER(AN78),AO77+AM78,"INSUFFICIENT FUNDS")))</f>
        <v/>
      </c>
      <c r="AP78" t="str">
        <f>IF(AJ78&gt;Scenario!$B$11,"",IF(AJ$2&lt;&gt;"Ready",AJ$2,IF(ISNUMBER(AN78),"OK","INSUFFICIENT FUNDS")))</f>
        <v/>
      </c>
    </row>
    <row r="79" spans="1:42" ht="32.1" customHeight="1" x14ac:dyDescent="0.2">
      <c r="A79">
        <v>75</v>
      </c>
      <c r="B79" s="6" t="str">
        <f>IF(A79&gt;Scenario!$B$11,"",IF(A$2&lt;&gt;"Ready",A$2,IF(G78="OK",E78,"INSUFFICIENT FUNDS")))</f>
        <v/>
      </c>
      <c r="C79" s="6" t="str">
        <f>IF(A79&gt;Scenario!$B$11,"",IF(A$2&lt;&gt;"Ready",A$2,IF(ISNUMBER(B79),IF(AND(A79&gt;=Scenario!$B$10,MOD(A79-Scenario!$B$10,Scenario!$B$18)=0),Scenario!$B$8,0),"INSUFFICIENT FUNDS")))</f>
        <v/>
      </c>
      <c r="D79" s="6" t="str">
        <f>IF(A79&gt;Scenario!$B$11,"",IF(A$2&lt;&gt;"Ready",A$2,IF(ISNUMBER(B79),(B79+C79)*(N('Option B'!$E$14)+N('Option B'!$E$15)+IF(Scenario!$B$13="Gross",N('Option B'!$E$16),0))/12+((N('Option B'!$E$12)+N('Option B'!$E$13))/12+IF(AND(A79&gt;=Scenario!$B$10,MOD(A79-Scenario!$B$10,Scenario!$B$18)=0),N('Option B'!$E$17)*N('Option B'!$E$18)+N('Option B'!$E$20),0)+IF(A79=1,N('Option B'!$E$17)*N('Option B'!$E$19)+N('Option B'!$E$21),0)+IF(A79=Scenario!$B$11,N('Option B'!$E$22),0)),"INSUFFICIENT FUNDS")))</f>
        <v/>
      </c>
      <c r="E79" s="6" t="str">
        <f>IF(A79&gt;Scenario!$B$11,"",IF(A$2&lt;&gt;"Ready",A$2,IF(ISNUMBER(B79),IF((B79+C79)*(1+Scenario!$B$12/12)-D79&lt;0,"INSUFFICIENT FUNDS",(B79+C79)*(1+Scenario!$B$12/12)-D79),"INSUFFICIENT FUNDS")))</f>
        <v/>
      </c>
      <c r="F79" s="6" t="str">
        <f>IF(A79&gt;Scenario!$B$11,"",IF(A$2&lt;&gt;"Ready",A$2,IF(ISNUMBER(E79),F78+D79,"INSUFFICIENT FUNDS")))</f>
        <v/>
      </c>
      <c r="G79" t="str">
        <f>IF(A79&gt;Scenario!$B$11,"",IF(A$2&lt;&gt;"Ready",A$2,IF(ISNUMBER(E79),"OK","INSUFFICIENT FUNDS")))</f>
        <v/>
      </c>
      <c r="H79">
        <v>75</v>
      </c>
      <c r="I79" s="6" t="str">
        <f>IF(H79&gt;Scenario!$B$11,"",IF(H$2&lt;&gt;"Ready",H$2,IF(N78="OK",L78,"INSUFFICIENT FUNDS")))</f>
        <v/>
      </c>
      <c r="J79" s="6" t="str">
        <f>IF(H79&gt;Scenario!$B$11,"",IF(H$2&lt;&gt;"Ready",H$2,IF(ISNUMBER(I79),IF(AND(H79&gt;=Scenario!$B$10,MOD(H79-Scenario!$B$10,Scenario!$B$18)=0),Scenario!$B$8,0),"INSUFFICIENT FUNDS")))</f>
        <v/>
      </c>
      <c r="K79" s="6" t="str">
        <f>IF(H79&gt;Scenario!$B$11,"",IF(H$2&lt;&gt;"Ready",H$2,IF(ISNUMBER(I79),(I79+J79)*(N('Option B'!$E$14)+N('Option B'!$E$15)+IF(Scenario!$B$13="Gross",N('Option B'!$E$16),0))/12+((0+0)/12+IF(AND(H79&gt;=Scenario!$B$10,MOD(H79-Scenario!$B$10,Scenario!$B$18)=0),N('Option B'!$E$17)*N('Option B'!$E$18)+N('Option B'!$E$20),0)+IF(H79=1,N('Option B'!$E$17)*N('Option B'!$E$19)+N('Option B'!$E$21),0)+IF(H79=Scenario!$B$11,N('Option B'!$E$22),0)),"INSUFFICIENT FUNDS")))</f>
        <v/>
      </c>
      <c r="L79" s="6" t="str">
        <f>IF(H79&gt;Scenario!$B$11,"",IF(H$2&lt;&gt;"Ready",H$2,IF(ISNUMBER(I79),IF((I79+J79)*(1+Scenario!$B$12/12)-K79&lt;0,"INSUFFICIENT FUNDS",(I79+J79)*(1+Scenario!$B$12/12)-K79),"INSUFFICIENT FUNDS")))</f>
        <v/>
      </c>
      <c r="M79" s="6" t="str">
        <f>IF(H79&gt;Scenario!$B$11,"",IF(H$2&lt;&gt;"Ready",H$2,IF(ISNUMBER(L79),M78+K79,"INSUFFICIENT FUNDS")))</f>
        <v/>
      </c>
      <c r="N79" t="str">
        <f>IF(H79&gt;Scenario!$B$11,"",IF(H$2&lt;&gt;"Ready",H$2,IF(ISNUMBER(L79),"OK","INSUFFICIENT FUNDS")))</f>
        <v/>
      </c>
      <c r="O79">
        <v>75</v>
      </c>
      <c r="P79" s="6" t="str">
        <f>IF(O79&gt;Scenario!$B$11,"",IF(O$2&lt;&gt;"Ready",O$2,IF(U78="OK",S78,"INSUFFICIENT FUNDS")))</f>
        <v/>
      </c>
      <c r="Q79" s="6" t="str">
        <f>IF(O79&gt;Scenario!$B$11,"",IF(O$2&lt;&gt;"Ready",O$2,IF(ISNUMBER(P79),IF(AND(O79&gt;=Scenario!$B$10,MOD(O79-Scenario!$B$10,Scenario!$B$18)=0),Scenario!$B$8,0),"INSUFFICIENT FUNDS")))</f>
        <v/>
      </c>
      <c r="R79" s="6" t="str">
        <f>IF(O79&gt;Scenario!$B$11,"",IF(O$2&lt;&gt;"Ready",O$2,IF(ISNUMBER(P79),(P79+Q79)*(0+N('Option B'!$E$15)+IF(Scenario!$B$13="Gross",N('Option B'!$E$16),0))/12+((N('Option B'!$E$12)+N('Option B'!$E$13))/12+IF(AND(O79&gt;=Scenario!$B$10,MOD(O79-Scenario!$B$10,Scenario!$B$18)=0),N('Option B'!$E$17)*N('Option B'!$E$18)+N('Option B'!$E$20),0)+IF(O79=1,N('Option B'!$E$17)*N('Option B'!$E$19)+N('Option B'!$E$21),0)+IF(O79=Scenario!$B$11,N('Option B'!$E$22),0)),"INSUFFICIENT FUNDS")))</f>
        <v/>
      </c>
      <c r="S79" s="6" t="str">
        <f>IF(O79&gt;Scenario!$B$11,"",IF(O$2&lt;&gt;"Ready",O$2,IF(ISNUMBER(P79),IF((P79+Q79)*(1+Scenario!$B$12/12)-R79&lt;0,"INSUFFICIENT FUNDS",(P79+Q79)*(1+Scenario!$B$12/12)-R79),"INSUFFICIENT FUNDS")))</f>
        <v/>
      </c>
      <c r="T79" s="6" t="str">
        <f>IF(O79&gt;Scenario!$B$11,"",IF(O$2&lt;&gt;"Ready",O$2,IF(ISNUMBER(S79),T78+R79,"INSUFFICIENT FUNDS")))</f>
        <v/>
      </c>
      <c r="U79" t="str">
        <f>IF(O79&gt;Scenario!$B$11,"",IF(O$2&lt;&gt;"Ready",O$2,IF(ISNUMBER(S79),"OK","INSUFFICIENT FUNDS")))</f>
        <v/>
      </c>
      <c r="V79">
        <v>75</v>
      </c>
      <c r="W79" s="6" t="str">
        <f>IF(V79&gt;Scenario!$B$11,"",IF(V$2&lt;&gt;"Ready",V$2,IF(AB78="OK",Z78,"INSUFFICIENT FUNDS")))</f>
        <v/>
      </c>
      <c r="X79" s="6" t="str">
        <f>IF(V79&gt;Scenario!$B$11,"",IF(V$2&lt;&gt;"Ready",V$2,IF(ISNUMBER(W79),IF(AND(V79&gt;=Scenario!$B$10,MOD(V79-Scenario!$B$10,Scenario!$B$18)=0),Scenario!$B$8,0),"INSUFFICIENT FUNDS")))</f>
        <v/>
      </c>
      <c r="Y79" s="6" t="str">
        <f>IF(V79&gt;Scenario!$B$11,"",IF(V$2&lt;&gt;"Ready",V$2,IF(ISNUMBER(W79),(W79+X79)*(N('Option B'!$E$14)+N('Option B'!$E$15)+IF(Scenario!$B$13="Gross",N('Option B'!$E$16),0))/12+((N('Option B'!$E$12)+N('Option B'!$E$13))/12+IF(AND(V79&gt;=Scenario!$B$10,MOD(V79-Scenario!$B$10,Scenario!$B$18)=0),0*0+0,0)+IF(V79=1,0*0+0,0)+IF(V79=Scenario!$B$11,0,0)),"INSUFFICIENT FUNDS")))</f>
        <v/>
      </c>
      <c r="Z79" s="6" t="str">
        <f>IF(V79&gt;Scenario!$B$11,"",IF(V$2&lt;&gt;"Ready",V$2,IF(ISNUMBER(W79),IF((W79+X79)*(1+Scenario!$B$12/12)-Y79&lt;0,"INSUFFICIENT FUNDS",(W79+X79)*(1+Scenario!$B$12/12)-Y79),"INSUFFICIENT FUNDS")))</f>
        <v/>
      </c>
      <c r="AA79" s="6" t="str">
        <f>IF(V79&gt;Scenario!$B$11,"",IF(V$2&lt;&gt;"Ready",V$2,IF(ISNUMBER(Z79),AA78+Y79,"INSUFFICIENT FUNDS")))</f>
        <v/>
      </c>
      <c r="AB79" t="str">
        <f>IF(V79&gt;Scenario!$B$11,"",IF(V$2&lt;&gt;"Ready",V$2,IF(ISNUMBER(Z79),"OK","INSUFFICIENT FUNDS")))</f>
        <v/>
      </c>
      <c r="AC79">
        <v>75</v>
      </c>
      <c r="AD79" s="6" t="str">
        <f>IF(AC79&gt;Scenario!$B$11,"",IF(AC$2&lt;&gt;"Ready",AC$2,IF(AI78="OK",AG78,"INSUFFICIENT FUNDS")))</f>
        <v/>
      </c>
      <c r="AE79" s="6" t="str">
        <f>IF(AC79&gt;Scenario!$B$11,"",IF(AC$2&lt;&gt;"Ready",AC$2,IF(ISNUMBER(AD79),IF(AND(AC79&gt;=Scenario!$B$10,MOD(AC79-Scenario!$B$10,Scenario!$B$18)=0),Scenario!$B$8,0),"INSUFFICIENT FUNDS")))</f>
        <v/>
      </c>
      <c r="AF79" s="6" t="str">
        <f>IF(AC79&gt;Scenario!$B$11,"",IF(AC$2&lt;&gt;"Ready",AC$2,IF(ISNUMBER(AD79),(AD79+AE79)*(N('Option B'!$E$14)+N('Option B'!$E$15)+IF(Scenario!$B$13="Gross",0,0))/12+((N('Option B'!$E$12)+N('Option B'!$E$13))/12+IF(AND(AC79&gt;=Scenario!$B$10,MOD(AC79-Scenario!$B$10,Scenario!$B$18)=0),N('Option B'!$E$17)*N('Option B'!$E$18)+N('Option B'!$E$20),0)+IF(AC79=1,N('Option B'!$E$17)*N('Option B'!$E$19)+N('Option B'!$E$21),0)+IF(AC79=Scenario!$B$11,N('Option B'!$E$22),0)),"INSUFFICIENT FUNDS")))</f>
        <v/>
      </c>
      <c r="AG79" s="6" t="str">
        <f>IF(AC79&gt;Scenario!$B$11,"",IF(AC$2&lt;&gt;"Ready",AC$2,IF(ISNUMBER(AD79),IF((AD79+AE79)*(1+Scenario!$B$12/12)-AF79&lt;0,"INSUFFICIENT FUNDS",(AD79+AE79)*(1+Scenario!$B$12/12)-AF79),"INSUFFICIENT FUNDS")))</f>
        <v/>
      </c>
      <c r="AH79" s="6" t="str">
        <f>IF(AC79&gt;Scenario!$B$11,"",IF(AC$2&lt;&gt;"Ready",AC$2,IF(ISNUMBER(AG79),AH78+AF79,"INSUFFICIENT FUNDS")))</f>
        <v/>
      </c>
      <c r="AI79" t="str">
        <f>IF(AC79&gt;Scenario!$B$11,"",IF(AC$2&lt;&gt;"Ready",AC$2,IF(ISNUMBER(AG79),"OK","INSUFFICIENT FUNDS")))</f>
        <v/>
      </c>
      <c r="AJ79">
        <v>75</v>
      </c>
      <c r="AK79" s="6" t="str">
        <f>IF(AJ79&gt;Scenario!$B$11,"",IF(AJ$2&lt;&gt;"Ready",AJ$2,IF(AP78="OK",AN78,"INSUFFICIENT FUNDS")))</f>
        <v/>
      </c>
      <c r="AL79" s="6" t="str">
        <f>IF(AJ79&gt;Scenario!$B$11,"",IF(AJ$2&lt;&gt;"Ready",AJ$2,IF(ISNUMBER(AK79),IF(AND(AJ79&gt;=Scenario!$B$10,MOD(AJ79-Scenario!$B$10,Scenario!$B$18)=0),Scenario!$B$8,0),"INSUFFICIENT FUNDS")))</f>
        <v/>
      </c>
      <c r="AM79" s="6" t="str">
        <f>IF(AJ79&gt;Scenario!$B$11,"",IF(AJ$2&lt;&gt;"Ready",AJ$2,IF(ISNUMBER(AK79),(AK79+AL79)*(0+0+IF(Scenario!$B$13="Gross",0,0))/12+((0+0)/12+IF(AND(AJ79&gt;=Scenario!$B$10,MOD(AJ79-Scenario!$B$10,Scenario!$B$18)=0),0*0+0,0)+IF(AJ79=1,0*0+0,0)+IF(AJ79=Scenario!$B$11,0,0)),"INSUFFICIENT FUNDS")))</f>
        <v/>
      </c>
      <c r="AN79" s="6" t="str">
        <f>IF(AJ79&gt;Scenario!$B$11,"",IF(AJ$2&lt;&gt;"Ready",AJ$2,IF(ISNUMBER(AK79),IF((AK79+AL79)*(1+Scenario!$B$12/12)-AM79&lt;0,"INSUFFICIENT FUNDS",(AK79+AL79)*(1+Scenario!$B$12/12)-AM79),"INSUFFICIENT FUNDS")))</f>
        <v/>
      </c>
      <c r="AO79" s="6" t="str">
        <f>IF(AJ79&gt;Scenario!$B$11,"",IF(AJ$2&lt;&gt;"Ready",AJ$2,IF(ISNUMBER(AN79),AO78+AM79,"INSUFFICIENT FUNDS")))</f>
        <v/>
      </c>
      <c r="AP79" t="str">
        <f>IF(AJ79&gt;Scenario!$B$11,"",IF(AJ$2&lt;&gt;"Ready",AJ$2,IF(ISNUMBER(AN79),"OK","INSUFFICIENT FUNDS")))</f>
        <v/>
      </c>
    </row>
    <row r="80" spans="1:42" ht="32.1" customHeight="1" x14ac:dyDescent="0.2">
      <c r="A80">
        <v>76</v>
      </c>
      <c r="B80" s="6" t="str">
        <f>IF(A80&gt;Scenario!$B$11,"",IF(A$2&lt;&gt;"Ready",A$2,IF(G79="OK",E79,"INSUFFICIENT FUNDS")))</f>
        <v/>
      </c>
      <c r="C80" s="6" t="str">
        <f>IF(A80&gt;Scenario!$B$11,"",IF(A$2&lt;&gt;"Ready",A$2,IF(ISNUMBER(B80),IF(AND(A80&gt;=Scenario!$B$10,MOD(A80-Scenario!$B$10,Scenario!$B$18)=0),Scenario!$B$8,0),"INSUFFICIENT FUNDS")))</f>
        <v/>
      </c>
      <c r="D80" s="6" t="str">
        <f>IF(A80&gt;Scenario!$B$11,"",IF(A$2&lt;&gt;"Ready",A$2,IF(ISNUMBER(B80),(B80+C80)*(N('Option B'!$E$14)+N('Option B'!$E$15)+IF(Scenario!$B$13="Gross",N('Option B'!$E$16),0))/12+((N('Option B'!$E$12)+N('Option B'!$E$13))/12+IF(AND(A80&gt;=Scenario!$B$10,MOD(A80-Scenario!$B$10,Scenario!$B$18)=0),N('Option B'!$E$17)*N('Option B'!$E$18)+N('Option B'!$E$20),0)+IF(A80=1,N('Option B'!$E$17)*N('Option B'!$E$19)+N('Option B'!$E$21),0)+IF(A80=Scenario!$B$11,N('Option B'!$E$22),0)),"INSUFFICIENT FUNDS")))</f>
        <v/>
      </c>
      <c r="E80" s="6" t="str">
        <f>IF(A80&gt;Scenario!$B$11,"",IF(A$2&lt;&gt;"Ready",A$2,IF(ISNUMBER(B80),IF((B80+C80)*(1+Scenario!$B$12/12)-D80&lt;0,"INSUFFICIENT FUNDS",(B80+C80)*(1+Scenario!$B$12/12)-D80),"INSUFFICIENT FUNDS")))</f>
        <v/>
      </c>
      <c r="F80" s="6" t="str">
        <f>IF(A80&gt;Scenario!$B$11,"",IF(A$2&lt;&gt;"Ready",A$2,IF(ISNUMBER(E80),F79+D80,"INSUFFICIENT FUNDS")))</f>
        <v/>
      </c>
      <c r="G80" t="str">
        <f>IF(A80&gt;Scenario!$B$11,"",IF(A$2&lt;&gt;"Ready",A$2,IF(ISNUMBER(E80),"OK","INSUFFICIENT FUNDS")))</f>
        <v/>
      </c>
      <c r="H80">
        <v>76</v>
      </c>
      <c r="I80" s="6" t="str">
        <f>IF(H80&gt;Scenario!$B$11,"",IF(H$2&lt;&gt;"Ready",H$2,IF(N79="OK",L79,"INSUFFICIENT FUNDS")))</f>
        <v/>
      </c>
      <c r="J80" s="6" t="str">
        <f>IF(H80&gt;Scenario!$B$11,"",IF(H$2&lt;&gt;"Ready",H$2,IF(ISNUMBER(I80),IF(AND(H80&gt;=Scenario!$B$10,MOD(H80-Scenario!$B$10,Scenario!$B$18)=0),Scenario!$B$8,0),"INSUFFICIENT FUNDS")))</f>
        <v/>
      </c>
      <c r="K80" s="6" t="str">
        <f>IF(H80&gt;Scenario!$B$11,"",IF(H$2&lt;&gt;"Ready",H$2,IF(ISNUMBER(I80),(I80+J80)*(N('Option B'!$E$14)+N('Option B'!$E$15)+IF(Scenario!$B$13="Gross",N('Option B'!$E$16),0))/12+((0+0)/12+IF(AND(H80&gt;=Scenario!$B$10,MOD(H80-Scenario!$B$10,Scenario!$B$18)=0),N('Option B'!$E$17)*N('Option B'!$E$18)+N('Option B'!$E$20),0)+IF(H80=1,N('Option B'!$E$17)*N('Option B'!$E$19)+N('Option B'!$E$21),0)+IF(H80=Scenario!$B$11,N('Option B'!$E$22),0)),"INSUFFICIENT FUNDS")))</f>
        <v/>
      </c>
      <c r="L80" s="6" t="str">
        <f>IF(H80&gt;Scenario!$B$11,"",IF(H$2&lt;&gt;"Ready",H$2,IF(ISNUMBER(I80),IF((I80+J80)*(1+Scenario!$B$12/12)-K80&lt;0,"INSUFFICIENT FUNDS",(I80+J80)*(1+Scenario!$B$12/12)-K80),"INSUFFICIENT FUNDS")))</f>
        <v/>
      </c>
      <c r="M80" s="6" t="str">
        <f>IF(H80&gt;Scenario!$B$11,"",IF(H$2&lt;&gt;"Ready",H$2,IF(ISNUMBER(L80),M79+K80,"INSUFFICIENT FUNDS")))</f>
        <v/>
      </c>
      <c r="N80" t="str">
        <f>IF(H80&gt;Scenario!$B$11,"",IF(H$2&lt;&gt;"Ready",H$2,IF(ISNUMBER(L80),"OK","INSUFFICIENT FUNDS")))</f>
        <v/>
      </c>
      <c r="O80">
        <v>76</v>
      </c>
      <c r="P80" s="6" t="str">
        <f>IF(O80&gt;Scenario!$B$11,"",IF(O$2&lt;&gt;"Ready",O$2,IF(U79="OK",S79,"INSUFFICIENT FUNDS")))</f>
        <v/>
      </c>
      <c r="Q80" s="6" t="str">
        <f>IF(O80&gt;Scenario!$B$11,"",IF(O$2&lt;&gt;"Ready",O$2,IF(ISNUMBER(P80),IF(AND(O80&gt;=Scenario!$B$10,MOD(O80-Scenario!$B$10,Scenario!$B$18)=0),Scenario!$B$8,0),"INSUFFICIENT FUNDS")))</f>
        <v/>
      </c>
      <c r="R80" s="6" t="str">
        <f>IF(O80&gt;Scenario!$B$11,"",IF(O$2&lt;&gt;"Ready",O$2,IF(ISNUMBER(P80),(P80+Q80)*(0+N('Option B'!$E$15)+IF(Scenario!$B$13="Gross",N('Option B'!$E$16),0))/12+((N('Option B'!$E$12)+N('Option B'!$E$13))/12+IF(AND(O80&gt;=Scenario!$B$10,MOD(O80-Scenario!$B$10,Scenario!$B$18)=0),N('Option B'!$E$17)*N('Option B'!$E$18)+N('Option B'!$E$20),0)+IF(O80=1,N('Option B'!$E$17)*N('Option B'!$E$19)+N('Option B'!$E$21),0)+IF(O80=Scenario!$B$11,N('Option B'!$E$22),0)),"INSUFFICIENT FUNDS")))</f>
        <v/>
      </c>
      <c r="S80" s="6" t="str">
        <f>IF(O80&gt;Scenario!$B$11,"",IF(O$2&lt;&gt;"Ready",O$2,IF(ISNUMBER(P80),IF((P80+Q80)*(1+Scenario!$B$12/12)-R80&lt;0,"INSUFFICIENT FUNDS",(P80+Q80)*(1+Scenario!$B$12/12)-R80),"INSUFFICIENT FUNDS")))</f>
        <v/>
      </c>
      <c r="T80" s="6" t="str">
        <f>IF(O80&gt;Scenario!$B$11,"",IF(O$2&lt;&gt;"Ready",O$2,IF(ISNUMBER(S80),T79+R80,"INSUFFICIENT FUNDS")))</f>
        <v/>
      </c>
      <c r="U80" t="str">
        <f>IF(O80&gt;Scenario!$B$11,"",IF(O$2&lt;&gt;"Ready",O$2,IF(ISNUMBER(S80),"OK","INSUFFICIENT FUNDS")))</f>
        <v/>
      </c>
      <c r="V80">
        <v>76</v>
      </c>
      <c r="W80" s="6" t="str">
        <f>IF(V80&gt;Scenario!$B$11,"",IF(V$2&lt;&gt;"Ready",V$2,IF(AB79="OK",Z79,"INSUFFICIENT FUNDS")))</f>
        <v/>
      </c>
      <c r="X80" s="6" t="str">
        <f>IF(V80&gt;Scenario!$B$11,"",IF(V$2&lt;&gt;"Ready",V$2,IF(ISNUMBER(W80),IF(AND(V80&gt;=Scenario!$B$10,MOD(V80-Scenario!$B$10,Scenario!$B$18)=0),Scenario!$B$8,0),"INSUFFICIENT FUNDS")))</f>
        <v/>
      </c>
      <c r="Y80" s="6" t="str">
        <f>IF(V80&gt;Scenario!$B$11,"",IF(V$2&lt;&gt;"Ready",V$2,IF(ISNUMBER(W80),(W80+X80)*(N('Option B'!$E$14)+N('Option B'!$E$15)+IF(Scenario!$B$13="Gross",N('Option B'!$E$16),0))/12+((N('Option B'!$E$12)+N('Option B'!$E$13))/12+IF(AND(V80&gt;=Scenario!$B$10,MOD(V80-Scenario!$B$10,Scenario!$B$18)=0),0*0+0,0)+IF(V80=1,0*0+0,0)+IF(V80=Scenario!$B$11,0,0)),"INSUFFICIENT FUNDS")))</f>
        <v/>
      </c>
      <c r="Z80" s="6" t="str">
        <f>IF(V80&gt;Scenario!$B$11,"",IF(V$2&lt;&gt;"Ready",V$2,IF(ISNUMBER(W80),IF((W80+X80)*(1+Scenario!$B$12/12)-Y80&lt;0,"INSUFFICIENT FUNDS",(W80+X80)*(1+Scenario!$B$12/12)-Y80),"INSUFFICIENT FUNDS")))</f>
        <v/>
      </c>
      <c r="AA80" s="6" t="str">
        <f>IF(V80&gt;Scenario!$B$11,"",IF(V$2&lt;&gt;"Ready",V$2,IF(ISNUMBER(Z80),AA79+Y80,"INSUFFICIENT FUNDS")))</f>
        <v/>
      </c>
      <c r="AB80" t="str">
        <f>IF(V80&gt;Scenario!$B$11,"",IF(V$2&lt;&gt;"Ready",V$2,IF(ISNUMBER(Z80),"OK","INSUFFICIENT FUNDS")))</f>
        <v/>
      </c>
      <c r="AC80">
        <v>76</v>
      </c>
      <c r="AD80" s="6" t="str">
        <f>IF(AC80&gt;Scenario!$B$11,"",IF(AC$2&lt;&gt;"Ready",AC$2,IF(AI79="OK",AG79,"INSUFFICIENT FUNDS")))</f>
        <v/>
      </c>
      <c r="AE80" s="6" t="str">
        <f>IF(AC80&gt;Scenario!$B$11,"",IF(AC$2&lt;&gt;"Ready",AC$2,IF(ISNUMBER(AD80),IF(AND(AC80&gt;=Scenario!$B$10,MOD(AC80-Scenario!$B$10,Scenario!$B$18)=0),Scenario!$B$8,0),"INSUFFICIENT FUNDS")))</f>
        <v/>
      </c>
      <c r="AF80" s="6" t="str">
        <f>IF(AC80&gt;Scenario!$B$11,"",IF(AC$2&lt;&gt;"Ready",AC$2,IF(ISNUMBER(AD80),(AD80+AE80)*(N('Option B'!$E$14)+N('Option B'!$E$15)+IF(Scenario!$B$13="Gross",0,0))/12+((N('Option B'!$E$12)+N('Option B'!$E$13))/12+IF(AND(AC80&gt;=Scenario!$B$10,MOD(AC80-Scenario!$B$10,Scenario!$B$18)=0),N('Option B'!$E$17)*N('Option B'!$E$18)+N('Option B'!$E$20),0)+IF(AC80=1,N('Option B'!$E$17)*N('Option B'!$E$19)+N('Option B'!$E$21),0)+IF(AC80=Scenario!$B$11,N('Option B'!$E$22),0)),"INSUFFICIENT FUNDS")))</f>
        <v/>
      </c>
      <c r="AG80" s="6" t="str">
        <f>IF(AC80&gt;Scenario!$B$11,"",IF(AC$2&lt;&gt;"Ready",AC$2,IF(ISNUMBER(AD80),IF((AD80+AE80)*(1+Scenario!$B$12/12)-AF80&lt;0,"INSUFFICIENT FUNDS",(AD80+AE80)*(1+Scenario!$B$12/12)-AF80),"INSUFFICIENT FUNDS")))</f>
        <v/>
      </c>
      <c r="AH80" s="6" t="str">
        <f>IF(AC80&gt;Scenario!$B$11,"",IF(AC$2&lt;&gt;"Ready",AC$2,IF(ISNUMBER(AG80),AH79+AF80,"INSUFFICIENT FUNDS")))</f>
        <v/>
      </c>
      <c r="AI80" t="str">
        <f>IF(AC80&gt;Scenario!$B$11,"",IF(AC$2&lt;&gt;"Ready",AC$2,IF(ISNUMBER(AG80),"OK","INSUFFICIENT FUNDS")))</f>
        <v/>
      </c>
      <c r="AJ80">
        <v>76</v>
      </c>
      <c r="AK80" s="6" t="str">
        <f>IF(AJ80&gt;Scenario!$B$11,"",IF(AJ$2&lt;&gt;"Ready",AJ$2,IF(AP79="OK",AN79,"INSUFFICIENT FUNDS")))</f>
        <v/>
      </c>
      <c r="AL80" s="6" t="str">
        <f>IF(AJ80&gt;Scenario!$B$11,"",IF(AJ$2&lt;&gt;"Ready",AJ$2,IF(ISNUMBER(AK80),IF(AND(AJ80&gt;=Scenario!$B$10,MOD(AJ80-Scenario!$B$10,Scenario!$B$18)=0),Scenario!$B$8,0),"INSUFFICIENT FUNDS")))</f>
        <v/>
      </c>
      <c r="AM80" s="6" t="str">
        <f>IF(AJ80&gt;Scenario!$B$11,"",IF(AJ$2&lt;&gt;"Ready",AJ$2,IF(ISNUMBER(AK80),(AK80+AL80)*(0+0+IF(Scenario!$B$13="Gross",0,0))/12+((0+0)/12+IF(AND(AJ80&gt;=Scenario!$B$10,MOD(AJ80-Scenario!$B$10,Scenario!$B$18)=0),0*0+0,0)+IF(AJ80=1,0*0+0,0)+IF(AJ80=Scenario!$B$11,0,0)),"INSUFFICIENT FUNDS")))</f>
        <v/>
      </c>
      <c r="AN80" s="6" t="str">
        <f>IF(AJ80&gt;Scenario!$B$11,"",IF(AJ$2&lt;&gt;"Ready",AJ$2,IF(ISNUMBER(AK80),IF((AK80+AL80)*(1+Scenario!$B$12/12)-AM80&lt;0,"INSUFFICIENT FUNDS",(AK80+AL80)*(1+Scenario!$B$12/12)-AM80),"INSUFFICIENT FUNDS")))</f>
        <v/>
      </c>
      <c r="AO80" s="6" t="str">
        <f>IF(AJ80&gt;Scenario!$B$11,"",IF(AJ$2&lt;&gt;"Ready",AJ$2,IF(ISNUMBER(AN80),AO79+AM80,"INSUFFICIENT FUNDS")))</f>
        <v/>
      </c>
      <c r="AP80" t="str">
        <f>IF(AJ80&gt;Scenario!$B$11,"",IF(AJ$2&lt;&gt;"Ready",AJ$2,IF(ISNUMBER(AN80),"OK","INSUFFICIENT FUNDS")))</f>
        <v/>
      </c>
    </row>
    <row r="81" spans="1:42" ht="32.1" customHeight="1" x14ac:dyDescent="0.2">
      <c r="A81">
        <v>77</v>
      </c>
      <c r="B81" s="6" t="str">
        <f>IF(A81&gt;Scenario!$B$11,"",IF(A$2&lt;&gt;"Ready",A$2,IF(G80="OK",E80,"INSUFFICIENT FUNDS")))</f>
        <v/>
      </c>
      <c r="C81" s="6" t="str">
        <f>IF(A81&gt;Scenario!$B$11,"",IF(A$2&lt;&gt;"Ready",A$2,IF(ISNUMBER(B81),IF(AND(A81&gt;=Scenario!$B$10,MOD(A81-Scenario!$B$10,Scenario!$B$18)=0),Scenario!$B$8,0),"INSUFFICIENT FUNDS")))</f>
        <v/>
      </c>
      <c r="D81" s="6" t="str">
        <f>IF(A81&gt;Scenario!$B$11,"",IF(A$2&lt;&gt;"Ready",A$2,IF(ISNUMBER(B81),(B81+C81)*(N('Option B'!$E$14)+N('Option B'!$E$15)+IF(Scenario!$B$13="Gross",N('Option B'!$E$16),0))/12+((N('Option B'!$E$12)+N('Option B'!$E$13))/12+IF(AND(A81&gt;=Scenario!$B$10,MOD(A81-Scenario!$B$10,Scenario!$B$18)=0),N('Option B'!$E$17)*N('Option B'!$E$18)+N('Option B'!$E$20),0)+IF(A81=1,N('Option B'!$E$17)*N('Option B'!$E$19)+N('Option B'!$E$21),0)+IF(A81=Scenario!$B$11,N('Option B'!$E$22),0)),"INSUFFICIENT FUNDS")))</f>
        <v/>
      </c>
      <c r="E81" s="6" t="str">
        <f>IF(A81&gt;Scenario!$B$11,"",IF(A$2&lt;&gt;"Ready",A$2,IF(ISNUMBER(B81),IF((B81+C81)*(1+Scenario!$B$12/12)-D81&lt;0,"INSUFFICIENT FUNDS",(B81+C81)*(1+Scenario!$B$12/12)-D81),"INSUFFICIENT FUNDS")))</f>
        <v/>
      </c>
      <c r="F81" s="6" t="str">
        <f>IF(A81&gt;Scenario!$B$11,"",IF(A$2&lt;&gt;"Ready",A$2,IF(ISNUMBER(E81),F80+D81,"INSUFFICIENT FUNDS")))</f>
        <v/>
      </c>
      <c r="G81" t="str">
        <f>IF(A81&gt;Scenario!$B$11,"",IF(A$2&lt;&gt;"Ready",A$2,IF(ISNUMBER(E81),"OK","INSUFFICIENT FUNDS")))</f>
        <v/>
      </c>
      <c r="H81">
        <v>77</v>
      </c>
      <c r="I81" s="6" t="str">
        <f>IF(H81&gt;Scenario!$B$11,"",IF(H$2&lt;&gt;"Ready",H$2,IF(N80="OK",L80,"INSUFFICIENT FUNDS")))</f>
        <v/>
      </c>
      <c r="J81" s="6" t="str">
        <f>IF(H81&gt;Scenario!$B$11,"",IF(H$2&lt;&gt;"Ready",H$2,IF(ISNUMBER(I81),IF(AND(H81&gt;=Scenario!$B$10,MOD(H81-Scenario!$B$10,Scenario!$B$18)=0),Scenario!$B$8,0),"INSUFFICIENT FUNDS")))</f>
        <v/>
      </c>
      <c r="K81" s="6" t="str">
        <f>IF(H81&gt;Scenario!$B$11,"",IF(H$2&lt;&gt;"Ready",H$2,IF(ISNUMBER(I81),(I81+J81)*(N('Option B'!$E$14)+N('Option B'!$E$15)+IF(Scenario!$B$13="Gross",N('Option B'!$E$16),0))/12+((0+0)/12+IF(AND(H81&gt;=Scenario!$B$10,MOD(H81-Scenario!$B$10,Scenario!$B$18)=0),N('Option B'!$E$17)*N('Option B'!$E$18)+N('Option B'!$E$20),0)+IF(H81=1,N('Option B'!$E$17)*N('Option B'!$E$19)+N('Option B'!$E$21),0)+IF(H81=Scenario!$B$11,N('Option B'!$E$22),0)),"INSUFFICIENT FUNDS")))</f>
        <v/>
      </c>
      <c r="L81" s="6" t="str">
        <f>IF(H81&gt;Scenario!$B$11,"",IF(H$2&lt;&gt;"Ready",H$2,IF(ISNUMBER(I81),IF((I81+J81)*(1+Scenario!$B$12/12)-K81&lt;0,"INSUFFICIENT FUNDS",(I81+J81)*(1+Scenario!$B$12/12)-K81),"INSUFFICIENT FUNDS")))</f>
        <v/>
      </c>
      <c r="M81" s="6" t="str">
        <f>IF(H81&gt;Scenario!$B$11,"",IF(H$2&lt;&gt;"Ready",H$2,IF(ISNUMBER(L81),M80+K81,"INSUFFICIENT FUNDS")))</f>
        <v/>
      </c>
      <c r="N81" t="str">
        <f>IF(H81&gt;Scenario!$B$11,"",IF(H$2&lt;&gt;"Ready",H$2,IF(ISNUMBER(L81),"OK","INSUFFICIENT FUNDS")))</f>
        <v/>
      </c>
      <c r="O81">
        <v>77</v>
      </c>
      <c r="P81" s="6" t="str">
        <f>IF(O81&gt;Scenario!$B$11,"",IF(O$2&lt;&gt;"Ready",O$2,IF(U80="OK",S80,"INSUFFICIENT FUNDS")))</f>
        <v/>
      </c>
      <c r="Q81" s="6" t="str">
        <f>IF(O81&gt;Scenario!$B$11,"",IF(O$2&lt;&gt;"Ready",O$2,IF(ISNUMBER(P81),IF(AND(O81&gt;=Scenario!$B$10,MOD(O81-Scenario!$B$10,Scenario!$B$18)=0),Scenario!$B$8,0),"INSUFFICIENT FUNDS")))</f>
        <v/>
      </c>
      <c r="R81" s="6" t="str">
        <f>IF(O81&gt;Scenario!$B$11,"",IF(O$2&lt;&gt;"Ready",O$2,IF(ISNUMBER(P81),(P81+Q81)*(0+N('Option B'!$E$15)+IF(Scenario!$B$13="Gross",N('Option B'!$E$16),0))/12+((N('Option B'!$E$12)+N('Option B'!$E$13))/12+IF(AND(O81&gt;=Scenario!$B$10,MOD(O81-Scenario!$B$10,Scenario!$B$18)=0),N('Option B'!$E$17)*N('Option B'!$E$18)+N('Option B'!$E$20),0)+IF(O81=1,N('Option B'!$E$17)*N('Option B'!$E$19)+N('Option B'!$E$21),0)+IF(O81=Scenario!$B$11,N('Option B'!$E$22),0)),"INSUFFICIENT FUNDS")))</f>
        <v/>
      </c>
      <c r="S81" s="6" t="str">
        <f>IF(O81&gt;Scenario!$B$11,"",IF(O$2&lt;&gt;"Ready",O$2,IF(ISNUMBER(P81),IF((P81+Q81)*(1+Scenario!$B$12/12)-R81&lt;0,"INSUFFICIENT FUNDS",(P81+Q81)*(1+Scenario!$B$12/12)-R81),"INSUFFICIENT FUNDS")))</f>
        <v/>
      </c>
      <c r="T81" s="6" t="str">
        <f>IF(O81&gt;Scenario!$B$11,"",IF(O$2&lt;&gt;"Ready",O$2,IF(ISNUMBER(S81),T80+R81,"INSUFFICIENT FUNDS")))</f>
        <v/>
      </c>
      <c r="U81" t="str">
        <f>IF(O81&gt;Scenario!$B$11,"",IF(O$2&lt;&gt;"Ready",O$2,IF(ISNUMBER(S81),"OK","INSUFFICIENT FUNDS")))</f>
        <v/>
      </c>
      <c r="V81">
        <v>77</v>
      </c>
      <c r="W81" s="6" t="str">
        <f>IF(V81&gt;Scenario!$B$11,"",IF(V$2&lt;&gt;"Ready",V$2,IF(AB80="OK",Z80,"INSUFFICIENT FUNDS")))</f>
        <v/>
      </c>
      <c r="X81" s="6" t="str">
        <f>IF(V81&gt;Scenario!$B$11,"",IF(V$2&lt;&gt;"Ready",V$2,IF(ISNUMBER(W81),IF(AND(V81&gt;=Scenario!$B$10,MOD(V81-Scenario!$B$10,Scenario!$B$18)=0),Scenario!$B$8,0),"INSUFFICIENT FUNDS")))</f>
        <v/>
      </c>
      <c r="Y81" s="6" t="str">
        <f>IF(V81&gt;Scenario!$B$11,"",IF(V$2&lt;&gt;"Ready",V$2,IF(ISNUMBER(W81),(W81+X81)*(N('Option B'!$E$14)+N('Option B'!$E$15)+IF(Scenario!$B$13="Gross",N('Option B'!$E$16),0))/12+((N('Option B'!$E$12)+N('Option B'!$E$13))/12+IF(AND(V81&gt;=Scenario!$B$10,MOD(V81-Scenario!$B$10,Scenario!$B$18)=0),0*0+0,0)+IF(V81=1,0*0+0,0)+IF(V81=Scenario!$B$11,0,0)),"INSUFFICIENT FUNDS")))</f>
        <v/>
      </c>
      <c r="Z81" s="6" t="str">
        <f>IF(V81&gt;Scenario!$B$11,"",IF(V$2&lt;&gt;"Ready",V$2,IF(ISNUMBER(W81),IF((W81+X81)*(1+Scenario!$B$12/12)-Y81&lt;0,"INSUFFICIENT FUNDS",(W81+X81)*(1+Scenario!$B$12/12)-Y81),"INSUFFICIENT FUNDS")))</f>
        <v/>
      </c>
      <c r="AA81" s="6" t="str">
        <f>IF(V81&gt;Scenario!$B$11,"",IF(V$2&lt;&gt;"Ready",V$2,IF(ISNUMBER(Z81),AA80+Y81,"INSUFFICIENT FUNDS")))</f>
        <v/>
      </c>
      <c r="AB81" t="str">
        <f>IF(V81&gt;Scenario!$B$11,"",IF(V$2&lt;&gt;"Ready",V$2,IF(ISNUMBER(Z81),"OK","INSUFFICIENT FUNDS")))</f>
        <v/>
      </c>
      <c r="AC81">
        <v>77</v>
      </c>
      <c r="AD81" s="6" t="str">
        <f>IF(AC81&gt;Scenario!$B$11,"",IF(AC$2&lt;&gt;"Ready",AC$2,IF(AI80="OK",AG80,"INSUFFICIENT FUNDS")))</f>
        <v/>
      </c>
      <c r="AE81" s="6" t="str">
        <f>IF(AC81&gt;Scenario!$B$11,"",IF(AC$2&lt;&gt;"Ready",AC$2,IF(ISNUMBER(AD81),IF(AND(AC81&gt;=Scenario!$B$10,MOD(AC81-Scenario!$B$10,Scenario!$B$18)=0),Scenario!$B$8,0),"INSUFFICIENT FUNDS")))</f>
        <v/>
      </c>
      <c r="AF81" s="6" t="str">
        <f>IF(AC81&gt;Scenario!$B$11,"",IF(AC$2&lt;&gt;"Ready",AC$2,IF(ISNUMBER(AD81),(AD81+AE81)*(N('Option B'!$E$14)+N('Option B'!$E$15)+IF(Scenario!$B$13="Gross",0,0))/12+((N('Option B'!$E$12)+N('Option B'!$E$13))/12+IF(AND(AC81&gt;=Scenario!$B$10,MOD(AC81-Scenario!$B$10,Scenario!$B$18)=0),N('Option B'!$E$17)*N('Option B'!$E$18)+N('Option B'!$E$20),0)+IF(AC81=1,N('Option B'!$E$17)*N('Option B'!$E$19)+N('Option B'!$E$21),0)+IF(AC81=Scenario!$B$11,N('Option B'!$E$22),0)),"INSUFFICIENT FUNDS")))</f>
        <v/>
      </c>
      <c r="AG81" s="6" t="str">
        <f>IF(AC81&gt;Scenario!$B$11,"",IF(AC$2&lt;&gt;"Ready",AC$2,IF(ISNUMBER(AD81),IF((AD81+AE81)*(1+Scenario!$B$12/12)-AF81&lt;0,"INSUFFICIENT FUNDS",(AD81+AE81)*(1+Scenario!$B$12/12)-AF81),"INSUFFICIENT FUNDS")))</f>
        <v/>
      </c>
      <c r="AH81" s="6" t="str">
        <f>IF(AC81&gt;Scenario!$B$11,"",IF(AC$2&lt;&gt;"Ready",AC$2,IF(ISNUMBER(AG81),AH80+AF81,"INSUFFICIENT FUNDS")))</f>
        <v/>
      </c>
      <c r="AI81" t="str">
        <f>IF(AC81&gt;Scenario!$B$11,"",IF(AC$2&lt;&gt;"Ready",AC$2,IF(ISNUMBER(AG81),"OK","INSUFFICIENT FUNDS")))</f>
        <v/>
      </c>
      <c r="AJ81">
        <v>77</v>
      </c>
      <c r="AK81" s="6" t="str">
        <f>IF(AJ81&gt;Scenario!$B$11,"",IF(AJ$2&lt;&gt;"Ready",AJ$2,IF(AP80="OK",AN80,"INSUFFICIENT FUNDS")))</f>
        <v/>
      </c>
      <c r="AL81" s="6" t="str">
        <f>IF(AJ81&gt;Scenario!$B$11,"",IF(AJ$2&lt;&gt;"Ready",AJ$2,IF(ISNUMBER(AK81),IF(AND(AJ81&gt;=Scenario!$B$10,MOD(AJ81-Scenario!$B$10,Scenario!$B$18)=0),Scenario!$B$8,0),"INSUFFICIENT FUNDS")))</f>
        <v/>
      </c>
      <c r="AM81" s="6" t="str">
        <f>IF(AJ81&gt;Scenario!$B$11,"",IF(AJ$2&lt;&gt;"Ready",AJ$2,IF(ISNUMBER(AK81),(AK81+AL81)*(0+0+IF(Scenario!$B$13="Gross",0,0))/12+((0+0)/12+IF(AND(AJ81&gt;=Scenario!$B$10,MOD(AJ81-Scenario!$B$10,Scenario!$B$18)=0),0*0+0,0)+IF(AJ81=1,0*0+0,0)+IF(AJ81=Scenario!$B$11,0,0)),"INSUFFICIENT FUNDS")))</f>
        <v/>
      </c>
      <c r="AN81" s="6" t="str">
        <f>IF(AJ81&gt;Scenario!$B$11,"",IF(AJ$2&lt;&gt;"Ready",AJ$2,IF(ISNUMBER(AK81),IF((AK81+AL81)*(1+Scenario!$B$12/12)-AM81&lt;0,"INSUFFICIENT FUNDS",(AK81+AL81)*(1+Scenario!$B$12/12)-AM81),"INSUFFICIENT FUNDS")))</f>
        <v/>
      </c>
      <c r="AO81" s="6" t="str">
        <f>IF(AJ81&gt;Scenario!$B$11,"",IF(AJ$2&lt;&gt;"Ready",AJ$2,IF(ISNUMBER(AN81),AO80+AM81,"INSUFFICIENT FUNDS")))</f>
        <v/>
      </c>
      <c r="AP81" t="str">
        <f>IF(AJ81&gt;Scenario!$B$11,"",IF(AJ$2&lt;&gt;"Ready",AJ$2,IF(ISNUMBER(AN81),"OK","INSUFFICIENT FUNDS")))</f>
        <v/>
      </c>
    </row>
    <row r="82" spans="1:42" ht="32.1" customHeight="1" x14ac:dyDescent="0.2">
      <c r="A82">
        <v>78</v>
      </c>
      <c r="B82" s="6" t="str">
        <f>IF(A82&gt;Scenario!$B$11,"",IF(A$2&lt;&gt;"Ready",A$2,IF(G81="OK",E81,"INSUFFICIENT FUNDS")))</f>
        <v/>
      </c>
      <c r="C82" s="6" t="str">
        <f>IF(A82&gt;Scenario!$B$11,"",IF(A$2&lt;&gt;"Ready",A$2,IF(ISNUMBER(B82),IF(AND(A82&gt;=Scenario!$B$10,MOD(A82-Scenario!$B$10,Scenario!$B$18)=0),Scenario!$B$8,0),"INSUFFICIENT FUNDS")))</f>
        <v/>
      </c>
      <c r="D82" s="6" t="str">
        <f>IF(A82&gt;Scenario!$B$11,"",IF(A$2&lt;&gt;"Ready",A$2,IF(ISNUMBER(B82),(B82+C82)*(N('Option B'!$E$14)+N('Option B'!$E$15)+IF(Scenario!$B$13="Gross",N('Option B'!$E$16),0))/12+((N('Option B'!$E$12)+N('Option B'!$E$13))/12+IF(AND(A82&gt;=Scenario!$B$10,MOD(A82-Scenario!$B$10,Scenario!$B$18)=0),N('Option B'!$E$17)*N('Option B'!$E$18)+N('Option B'!$E$20),0)+IF(A82=1,N('Option B'!$E$17)*N('Option B'!$E$19)+N('Option B'!$E$21),0)+IF(A82=Scenario!$B$11,N('Option B'!$E$22),0)),"INSUFFICIENT FUNDS")))</f>
        <v/>
      </c>
      <c r="E82" s="6" t="str">
        <f>IF(A82&gt;Scenario!$B$11,"",IF(A$2&lt;&gt;"Ready",A$2,IF(ISNUMBER(B82),IF((B82+C82)*(1+Scenario!$B$12/12)-D82&lt;0,"INSUFFICIENT FUNDS",(B82+C82)*(1+Scenario!$B$12/12)-D82),"INSUFFICIENT FUNDS")))</f>
        <v/>
      </c>
      <c r="F82" s="6" t="str">
        <f>IF(A82&gt;Scenario!$B$11,"",IF(A$2&lt;&gt;"Ready",A$2,IF(ISNUMBER(E82),F81+D82,"INSUFFICIENT FUNDS")))</f>
        <v/>
      </c>
      <c r="G82" t="str">
        <f>IF(A82&gt;Scenario!$B$11,"",IF(A$2&lt;&gt;"Ready",A$2,IF(ISNUMBER(E82),"OK","INSUFFICIENT FUNDS")))</f>
        <v/>
      </c>
      <c r="H82">
        <v>78</v>
      </c>
      <c r="I82" s="6" t="str">
        <f>IF(H82&gt;Scenario!$B$11,"",IF(H$2&lt;&gt;"Ready",H$2,IF(N81="OK",L81,"INSUFFICIENT FUNDS")))</f>
        <v/>
      </c>
      <c r="J82" s="6" t="str">
        <f>IF(H82&gt;Scenario!$B$11,"",IF(H$2&lt;&gt;"Ready",H$2,IF(ISNUMBER(I82),IF(AND(H82&gt;=Scenario!$B$10,MOD(H82-Scenario!$B$10,Scenario!$B$18)=0),Scenario!$B$8,0),"INSUFFICIENT FUNDS")))</f>
        <v/>
      </c>
      <c r="K82" s="6" t="str">
        <f>IF(H82&gt;Scenario!$B$11,"",IF(H$2&lt;&gt;"Ready",H$2,IF(ISNUMBER(I82),(I82+J82)*(N('Option B'!$E$14)+N('Option B'!$E$15)+IF(Scenario!$B$13="Gross",N('Option B'!$E$16),0))/12+((0+0)/12+IF(AND(H82&gt;=Scenario!$B$10,MOD(H82-Scenario!$B$10,Scenario!$B$18)=0),N('Option B'!$E$17)*N('Option B'!$E$18)+N('Option B'!$E$20),0)+IF(H82=1,N('Option B'!$E$17)*N('Option B'!$E$19)+N('Option B'!$E$21),0)+IF(H82=Scenario!$B$11,N('Option B'!$E$22),0)),"INSUFFICIENT FUNDS")))</f>
        <v/>
      </c>
      <c r="L82" s="6" t="str">
        <f>IF(H82&gt;Scenario!$B$11,"",IF(H$2&lt;&gt;"Ready",H$2,IF(ISNUMBER(I82),IF((I82+J82)*(1+Scenario!$B$12/12)-K82&lt;0,"INSUFFICIENT FUNDS",(I82+J82)*(1+Scenario!$B$12/12)-K82),"INSUFFICIENT FUNDS")))</f>
        <v/>
      </c>
      <c r="M82" s="6" t="str">
        <f>IF(H82&gt;Scenario!$B$11,"",IF(H$2&lt;&gt;"Ready",H$2,IF(ISNUMBER(L82),M81+K82,"INSUFFICIENT FUNDS")))</f>
        <v/>
      </c>
      <c r="N82" t="str">
        <f>IF(H82&gt;Scenario!$B$11,"",IF(H$2&lt;&gt;"Ready",H$2,IF(ISNUMBER(L82),"OK","INSUFFICIENT FUNDS")))</f>
        <v/>
      </c>
      <c r="O82">
        <v>78</v>
      </c>
      <c r="P82" s="6" t="str">
        <f>IF(O82&gt;Scenario!$B$11,"",IF(O$2&lt;&gt;"Ready",O$2,IF(U81="OK",S81,"INSUFFICIENT FUNDS")))</f>
        <v/>
      </c>
      <c r="Q82" s="6" t="str">
        <f>IF(O82&gt;Scenario!$B$11,"",IF(O$2&lt;&gt;"Ready",O$2,IF(ISNUMBER(P82),IF(AND(O82&gt;=Scenario!$B$10,MOD(O82-Scenario!$B$10,Scenario!$B$18)=0),Scenario!$B$8,0),"INSUFFICIENT FUNDS")))</f>
        <v/>
      </c>
      <c r="R82" s="6" t="str">
        <f>IF(O82&gt;Scenario!$B$11,"",IF(O$2&lt;&gt;"Ready",O$2,IF(ISNUMBER(P82),(P82+Q82)*(0+N('Option B'!$E$15)+IF(Scenario!$B$13="Gross",N('Option B'!$E$16),0))/12+((N('Option B'!$E$12)+N('Option B'!$E$13))/12+IF(AND(O82&gt;=Scenario!$B$10,MOD(O82-Scenario!$B$10,Scenario!$B$18)=0),N('Option B'!$E$17)*N('Option B'!$E$18)+N('Option B'!$E$20),0)+IF(O82=1,N('Option B'!$E$17)*N('Option B'!$E$19)+N('Option B'!$E$21),0)+IF(O82=Scenario!$B$11,N('Option B'!$E$22),0)),"INSUFFICIENT FUNDS")))</f>
        <v/>
      </c>
      <c r="S82" s="6" t="str">
        <f>IF(O82&gt;Scenario!$B$11,"",IF(O$2&lt;&gt;"Ready",O$2,IF(ISNUMBER(P82),IF((P82+Q82)*(1+Scenario!$B$12/12)-R82&lt;0,"INSUFFICIENT FUNDS",(P82+Q82)*(1+Scenario!$B$12/12)-R82),"INSUFFICIENT FUNDS")))</f>
        <v/>
      </c>
      <c r="T82" s="6" t="str">
        <f>IF(O82&gt;Scenario!$B$11,"",IF(O$2&lt;&gt;"Ready",O$2,IF(ISNUMBER(S82),T81+R82,"INSUFFICIENT FUNDS")))</f>
        <v/>
      </c>
      <c r="U82" t="str">
        <f>IF(O82&gt;Scenario!$B$11,"",IF(O$2&lt;&gt;"Ready",O$2,IF(ISNUMBER(S82),"OK","INSUFFICIENT FUNDS")))</f>
        <v/>
      </c>
      <c r="V82">
        <v>78</v>
      </c>
      <c r="W82" s="6" t="str">
        <f>IF(V82&gt;Scenario!$B$11,"",IF(V$2&lt;&gt;"Ready",V$2,IF(AB81="OK",Z81,"INSUFFICIENT FUNDS")))</f>
        <v/>
      </c>
      <c r="X82" s="6" t="str">
        <f>IF(V82&gt;Scenario!$B$11,"",IF(V$2&lt;&gt;"Ready",V$2,IF(ISNUMBER(W82),IF(AND(V82&gt;=Scenario!$B$10,MOD(V82-Scenario!$B$10,Scenario!$B$18)=0),Scenario!$B$8,0),"INSUFFICIENT FUNDS")))</f>
        <v/>
      </c>
      <c r="Y82" s="6" t="str">
        <f>IF(V82&gt;Scenario!$B$11,"",IF(V$2&lt;&gt;"Ready",V$2,IF(ISNUMBER(W82),(W82+X82)*(N('Option B'!$E$14)+N('Option B'!$E$15)+IF(Scenario!$B$13="Gross",N('Option B'!$E$16),0))/12+((N('Option B'!$E$12)+N('Option B'!$E$13))/12+IF(AND(V82&gt;=Scenario!$B$10,MOD(V82-Scenario!$B$10,Scenario!$B$18)=0),0*0+0,0)+IF(V82=1,0*0+0,0)+IF(V82=Scenario!$B$11,0,0)),"INSUFFICIENT FUNDS")))</f>
        <v/>
      </c>
      <c r="Z82" s="6" t="str">
        <f>IF(V82&gt;Scenario!$B$11,"",IF(V$2&lt;&gt;"Ready",V$2,IF(ISNUMBER(W82),IF((W82+X82)*(1+Scenario!$B$12/12)-Y82&lt;0,"INSUFFICIENT FUNDS",(W82+X82)*(1+Scenario!$B$12/12)-Y82),"INSUFFICIENT FUNDS")))</f>
        <v/>
      </c>
      <c r="AA82" s="6" t="str">
        <f>IF(V82&gt;Scenario!$B$11,"",IF(V$2&lt;&gt;"Ready",V$2,IF(ISNUMBER(Z82),AA81+Y82,"INSUFFICIENT FUNDS")))</f>
        <v/>
      </c>
      <c r="AB82" t="str">
        <f>IF(V82&gt;Scenario!$B$11,"",IF(V$2&lt;&gt;"Ready",V$2,IF(ISNUMBER(Z82),"OK","INSUFFICIENT FUNDS")))</f>
        <v/>
      </c>
      <c r="AC82">
        <v>78</v>
      </c>
      <c r="AD82" s="6" t="str">
        <f>IF(AC82&gt;Scenario!$B$11,"",IF(AC$2&lt;&gt;"Ready",AC$2,IF(AI81="OK",AG81,"INSUFFICIENT FUNDS")))</f>
        <v/>
      </c>
      <c r="AE82" s="6" t="str">
        <f>IF(AC82&gt;Scenario!$B$11,"",IF(AC$2&lt;&gt;"Ready",AC$2,IF(ISNUMBER(AD82),IF(AND(AC82&gt;=Scenario!$B$10,MOD(AC82-Scenario!$B$10,Scenario!$B$18)=0),Scenario!$B$8,0),"INSUFFICIENT FUNDS")))</f>
        <v/>
      </c>
      <c r="AF82" s="6" t="str">
        <f>IF(AC82&gt;Scenario!$B$11,"",IF(AC$2&lt;&gt;"Ready",AC$2,IF(ISNUMBER(AD82),(AD82+AE82)*(N('Option B'!$E$14)+N('Option B'!$E$15)+IF(Scenario!$B$13="Gross",0,0))/12+((N('Option B'!$E$12)+N('Option B'!$E$13))/12+IF(AND(AC82&gt;=Scenario!$B$10,MOD(AC82-Scenario!$B$10,Scenario!$B$18)=0),N('Option B'!$E$17)*N('Option B'!$E$18)+N('Option B'!$E$20),0)+IF(AC82=1,N('Option B'!$E$17)*N('Option B'!$E$19)+N('Option B'!$E$21),0)+IF(AC82=Scenario!$B$11,N('Option B'!$E$22),0)),"INSUFFICIENT FUNDS")))</f>
        <v/>
      </c>
      <c r="AG82" s="6" t="str">
        <f>IF(AC82&gt;Scenario!$B$11,"",IF(AC$2&lt;&gt;"Ready",AC$2,IF(ISNUMBER(AD82),IF((AD82+AE82)*(1+Scenario!$B$12/12)-AF82&lt;0,"INSUFFICIENT FUNDS",(AD82+AE82)*(1+Scenario!$B$12/12)-AF82),"INSUFFICIENT FUNDS")))</f>
        <v/>
      </c>
      <c r="AH82" s="6" t="str">
        <f>IF(AC82&gt;Scenario!$B$11,"",IF(AC$2&lt;&gt;"Ready",AC$2,IF(ISNUMBER(AG82),AH81+AF82,"INSUFFICIENT FUNDS")))</f>
        <v/>
      </c>
      <c r="AI82" t="str">
        <f>IF(AC82&gt;Scenario!$B$11,"",IF(AC$2&lt;&gt;"Ready",AC$2,IF(ISNUMBER(AG82),"OK","INSUFFICIENT FUNDS")))</f>
        <v/>
      </c>
      <c r="AJ82">
        <v>78</v>
      </c>
      <c r="AK82" s="6" t="str">
        <f>IF(AJ82&gt;Scenario!$B$11,"",IF(AJ$2&lt;&gt;"Ready",AJ$2,IF(AP81="OK",AN81,"INSUFFICIENT FUNDS")))</f>
        <v/>
      </c>
      <c r="AL82" s="6" t="str">
        <f>IF(AJ82&gt;Scenario!$B$11,"",IF(AJ$2&lt;&gt;"Ready",AJ$2,IF(ISNUMBER(AK82),IF(AND(AJ82&gt;=Scenario!$B$10,MOD(AJ82-Scenario!$B$10,Scenario!$B$18)=0),Scenario!$B$8,0),"INSUFFICIENT FUNDS")))</f>
        <v/>
      </c>
      <c r="AM82" s="6" t="str">
        <f>IF(AJ82&gt;Scenario!$B$11,"",IF(AJ$2&lt;&gt;"Ready",AJ$2,IF(ISNUMBER(AK82),(AK82+AL82)*(0+0+IF(Scenario!$B$13="Gross",0,0))/12+((0+0)/12+IF(AND(AJ82&gt;=Scenario!$B$10,MOD(AJ82-Scenario!$B$10,Scenario!$B$18)=0),0*0+0,0)+IF(AJ82=1,0*0+0,0)+IF(AJ82=Scenario!$B$11,0,0)),"INSUFFICIENT FUNDS")))</f>
        <v/>
      </c>
      <c r="AN82" s="6" t="str">
        <f>IF(AJ82&gt;Scenario!$B$11,"",IF(AJ$2&lt;&gt;"Ready",AJ$2,IF(ISNUMBER(AK82),IF((AK82+AL82)*(1+Scenario!$B$12/12)-AM82&lt;0,"INSUFFICIENT FUNDS",(AK82+AL82)*(1+Scenario!$B$12/12)-AM82),"INSUFFICIENT FUNDS")))</f>
        <v/>
      </c>
      <c r="AO82" s="6" t="str">
        <f>IF(AJ82&gt;Scenario!$B$11,"",IF(AJ$2&lt;&gt;"Ready",AJ$2,IF(ISNUMBER(AN82),AO81+AM82,"INSUFFICIENT FUNDS")))</f>
        <v/>
      </c>
      <c r="AP82" t="str">
        <f>IF(AJ82&gt;Scenario!$B$11,"",IF(AJ$2&lt;&gt;"Ready",AJ$2,IF(ISNUMBER(AN82),"OK","INSUFFICIENT FUNDS")))</f>
        <v/>
      </c>
    </row>
    <row r="83" spans="1:42" ht="32.1" customHeight="1" x14ac:dyDescent="0.2">
      <c r="A83">
        <v>79</v>
      </c>
      <c r="B83" s="6" t="str">
        <f>IF(A83&gt;Scenario!$B$11,"",IF(A$2&lt;&gt;"Ready",A$2,IF(G82="OK",E82,"INSUFFICIENT FUNDS")))</f>
        <v/>
      </c>
      <c r="C83" s="6" t="str">
        <f>IF(A83&gt;Scenario!$B$11,"",IF(A$2&lt;&gt;"Ready",A$2,IF(ISNUMBER(B83),IF(AND(A83&gt;=Scenario!$B$10,MOD(A83-Scenario!$B$10,Scenario!$B$18)=0),Scenario!$B$8,0),"INSUFFICIENT FUNDS")))</f>
        <v/>
      </c>
      <c r="D83" s="6" t="str">
        <f>IF(A83&gt;Scenario!$B$11,"",IF(A$2&lt;&gt;"Ready",A$2,IF(ISNUMBER(B83),(B83+C83)*(N('Option B'!$E$14)+N('Option B'!$E$15)+IF(Scenario!$B$13="Gross",N('Option B'!$E$16),0))/12+((N('Option B'!$E$12)+N('Option B'!$E$13))/12+IF(AND(A83&gt;=Scenario!$B$10,MOD(A83-Scenario!$B$10,Scenario!$B$18)=0),N('Option B'!$E$17)*N('Option B'!$E$18)+N('Option B'!$E$20),0)+IF(A83=1,N('Option B'!$E$17)*N('Option B'!$E$19)+N('Option B'!$E$21),0)+IF(A83=Scenario!$B$11,N('Option B'!$E$22),0)),"INSUFFICIENT FUNDS")))</f>
        <v/>
      </c>
      <c r="E83" s="6" t="str">
        <f>IF(A83&gt;Scenario!$B$11,"",IF(A$2&lt;&gt;"Ready",A$2,IF(ISNUMBER(B83),IF((B83+C83)*(1+Scenario!$B$12/12)-D83&lt;0,"INSUFFICIENT FUNDS",(B83+C83)*(1+Scenario!$B$12/12)-D83),"INSUFFICIENT FUNDS")))</f>
        <v/>
      </c>
      <c r="F83" s="6" t="str">
        <f>IF(A83&gt;Scenario!$B$11,"",IF(A$2&lt;&gt;"Ready",A$2,IF(ISNUMBER(E83),F82+D83,"INSUFFICIENT FUNDS")))</f>
        <v/>
      </c>
      <c r="G83" t="str">
        <f>IF(A83&gt;Scenario!$B$11,"",IF(A$2&lt;&gt;"Ready",A$2,IF(ISNUMBER(E83),"OK","INSUFFICIENT FUNDS")))</f>
        <v/>
      </c>
      <c r="H83">
        <v>79</v>
      </c>
      <c r="I83" s="6" t="str">
        <f>IF(H83&gt;Scenario!$B$11,"",IF(H$2&lt;&gt;"Ready",H$2,IF(N82="OK",L82,"INSUFFICIENT FUNDS")))</f>
        <v/>
      </c>
      <c r="J83" s="6" t="str">
        <f>IF(H83&gt;Scenario!$B$11,"",IF(H$2&lt;&gt;"Ready",H$2,IF(ISNUMBER(I83),IF(AND(H83&gt;=Scenario!$B$10,MOD(H83-Scenario!$B$10,Scenario!$B$18)=0),Scenario!$B$8,0),"INSUFFICIENT FUNDS")))</f>
        <v/>
      </c>
      <c r="K83" s="6" t="str">
        <f>IF(H83&gt;Scenario!$B$11,"",IF(H$2&lt;&gt;"Ready",H$2,IF(ISNUMBER(I83),(I83+J83)*(N('Option B'!$E$14)+N('Option B'!$E$15)+IF(Scenario!$B$13="Gross",N('Option B'!$E$16),0))/12+((0+0)/12+IF(AND(H83&gt;=Scenario!$B$10,MOD(H83-Scenario!$B$10,Scenario!$B$18)=0),N('Option B'!$E$17)*N('Option B'!$E$18)+N('Option B'!$E$20),0)+IF(H83=1,N('Option B'!$E$17)*N('Option B'!$E$19)+N('Option B'!$E$21),0)+IF(H83=Scenario!$B$11,N('Option B'!$E$22),0)),"INSUFFICIENT FUNDS")))</f>
        <v/>
      </c>
      <c r="L83" s="6" t="str">
        <f>IF(H83&gt;Scenario!$B$11,"",IF(H$2&lt;&gt;"Ready",H$2,IF(ISNUMBER(I83),IF((I83+J83)*(1+Scenario!$B$12/12)-K83&lt;0,"INSUFFICIENT FUNDS",(I83+J83)*(1+Scenario!$B$12/12)-K83),"INSUFFICIENT FUNDS")))</f>
        <v/>
      </c>
      <c r="M83" s="6" t="str">
        <f>IF(H83&gt;Scenario!$B$11,"",IF(H$2&lt;&gt;"Ready",H$2,IF(ISNUMBER(L83),M82+K83,"INSUFFICIENT FUNDS")))</f>
        <v/>
      </c>
      <c r="N83" t="str">
        <f>IF(H83&gt;Scenario!$B$11,"",IF(H$2&lt;&gt;"Ready",H$2,IF(ISNUMBER(L83),"OK","INSUFFICIENT FUNDS")))</f>
        <v/>
      </c>
      <c r="O83">
        <v>79</v>
      </c>
      <c r="P83" s="6" t="str">
        <f>IF(O83&gt;Scenario!$B$11,"",IF(O$2&lt;&gt;"Ready",O$2,IF(U82="OK",S82,"INSUFFICIENT FUNDS")))</f>
        <v/>
      </c>
      <c r="Q83" s="6" t="str">
        <f>IF(O83&gt;Scenario!$B$11,"",IF(O$2&lt;&gt;"Ready",O$2,IF(ISNUMBER(P83),IF(AND(O83&gt;=Scenario!$B$10,MOD(O83-Scenario!$B$10,Scenario!$B$18)=0),Scenario!$B$8,0),"INSUFFICIENT FUNDS")))</f>
        <v/>
      </c>
      <c r="R83" s="6" t="str">
        <f>IF(O83&gt;Scenario!$B$11,"",IF(O$2&lt;&gt;"Ready",O$2,IF(ISNUMBER(P83),(P83+Q83)*(0+N('Option B'!$E$15)+IF(Scenario!$B$13="Gross",N('Option B'!$E$16),0))/12+((N('Option B'!$E$12)+N('Option B'!$E$13))/12+IF(AND(O83&gt;=Scenario!$B$10,MOD(O83-Scenario!$B$10,Scenario!$B$18)=0),N('Option B'!$E$17)*N('Option B'!$E$18)+N('Option B'!$E$20),0)+IF(O83=1,N('Option B'!$E$17)*N('Option B'!$E$19)+N('Option B'!$E$21),0)+IF(O83=Scenario!$B$11,N('Option B'!$E$22),0)),"INSUFFICIENT FUNDS")))</f>
        <v/>
      </c>
      <c r="S83" s="6" t="str">
        <f>IF(O83&gt;Scenario!$B$11,"",IF(O$2&lt;&gt;"Ready",O$2,IF(ISNUMBER(P83),IF((P83+Q83)*(1+Scenario!$B$12/12)-R83&lt;0,"INSUFFICIENT FUNDS",(P83+Q83)*(1+Scenario!$B$12/12)-R83),"INSUFFICIENT FUNDS")))</f>
        <v/>
      </c>
      <c r="T83" s="6" t="str">
        <f>IF(O83&gt;Scenario!$B$11,"",IF(O$2&lt;&gt;"Ready",O$2,IF(ISNUMBER(S83),T82+R83,"INSUFFICIENT FUNDS")))</f>
        <v/>
      </c>
      <c r="U83" t="str">
        <f>IF(O83&gt;Scenario!$B$11,"",IF(O$2&lt;&gt;"Ready",O$2,IF(ISNUMBER(S83),"OK","INSUFFICIENT FUNDS")))</f>
        <v/>
      </c>
      <c r="V83">
        <v>79</v>
      </c>
      <c r="W83" s="6" t="str">
        <f>IF(V83&gt;Scenario!$B$11,"",IF(V$2&lt;&gt;"Ready",V$2,IF(AB82="OK",Z82,"INSUFFICIENT FUNDS")))</f>
        <v/>
      </c>
      <c r="X83" s="6" t="str">
        <f>IF(V83&gt;Scenario!$B$11,"",IF(V$2&lt;&gt;"Ready",V$2,IF(ISNUMBER(W83),IF(AND(V83&gt;=Scenario!$B$10,MOD(V83-Scenario!$B$10,Scenario!$B$18)=0),Scenario!$B$8,0),"INSUFFICIENT FUNDS")))</f>
        <v/>
      </c>
      <c r="Y83" s="6" t="str">
        <f>IF(V83&gt;Scenario!$B$11,"",IF(V$2&lt;&gt;"Ready",V$2,IF(ISNUMBER(W83),(W83+X83)*(N('Option B'!$E$14)+N('Option B'!$E$15)+IF(Scenario!$B$13="Gross",N('Option B'!$E$16),0))/12+((N('Option B'!$E$12)+N('Option B'!$E$13))/12+IF(AND(V83&gt;=Scenario!$B$10,MOD(V83-Scenario!$B$10,Scenario!$B$18)=0),0*0+0,0)+IF(V83=1,0*0+0,0)+IF(V83=Scenario!$B$11,0,0)),"INSUFFICIENT FUNDS")))</f>
        <v/>
      </c>
      <c r="Z83" s="6" t="str">
        <f>IF(V83&gt;Scenario!$B$11,"",IF(V$2&lt;&gt;"Ready",V$2,IF(ISNUMBER(W83),IF((W83+X83)*(1+Scenario!$B$12/12)-Y83&lt;0,"INSUFFICIENT FUNDS",(W83+X83)*(1+Scenario!$B$12/12)-Y83),"INSUFFICIENT FUNDS")))</f>
        <v/>
      </c>
      <c r="AA83" s="6" t="str">
        <f>IF(V83&gt;Scenario!$B$11,"",IF(V$2&lt;&gt;"Ready",V$2,IF(ISNUMBER(Z83),AA82+Y83,"INSUFFICIENT FUNDS")))</f>
        <v/>
      </c>
      <c r="AB83" t="str">
        <f>IF(V83&gt;Scenario!$B$11,"",IF(V$2&lt;&gt;"Ready",V$2,IF(ISNUMBER(Z83),"OK","INSUFFICIENT FUNDS")))</f>
        <v/>
      </c>
      <c r="AC83">
        <v>79</v>
      </c>
      <c r="AD83" s="6" t="str">
        <f>IF(AC83&gt;Scenario!$B$11,"",IF(AC$2&lt;&gt;"Ready",AC$2,IF(AI82="OK",AG82,"INSUFFICIENT FUNDS")))</f>
        <v/>
      </c>
      <c r="AE83" s="6" t="str">
        <f>IF(AC83&gt;Scenario!$B$11,"",IF(AC$2&lt;&gt;"Ready",AC$2,IF(ISNUMBER(AD83),IF(AND(AC83&gt;=Scenario!$B$10,MOD(AC83-Scenario!$B$10,Scenario!$B$18)=0),Scenario!$B$8,0),"INSUFFICIENT FUNDS")))</f>
        <v/>
      </c>
      <c r="AF83" s="6" t="str">
        <f>IF(AC83&gt;Scenario!$B$11,"",IF(AC$2&lt;&gt;"Ready",AC$2,IF(ISNUMBER(AD83),(AD83+AE83)*(N('Option B'!$E$14)+N('Option B'!$E$15)+IF(Scenario!$B$13="Gross",0,0))/12+((N('Option B'!$E$12)+N('Option B'!$E$13))/12+IF(AND(AC83&gt;=Scenario!$B$10,MOD(AC83-Scenario!$B$10,Scenario!$B$18)=0),N('Option B'!$E$17)*N('Option B'!$E$18)+N('Option B'!$E$20),0)+IF(AC83=1,N('Option B'!$E$17)*N('Option B'!$E$19)+N('Option B'!$E$21),0)+IF(AC83=Scenario!$B$11,N('Option B'!$E$22),0)),"INSUFFICIENT FUNDS")))</f>
        <v/>
      </c>
      <c r="AG83" s="6" t="str">
        <f>IF(AC83&gt;Scenario!$B$11,"",IF(AC$2&lt;&gt;"Ready",AC$2,IF(ISNUMBER(AD83),IF((AD83+AE83)*(1+Scenario!$B$12/12)-AF83&lt;0,"INSUFFICIENT FUNDS",(AD83+AE83)*(1+Scenario!$B$12/12)-AF83),"INSUFFICIENT FUNDS")))</f>
        <v/>
      </c>
      <c r="AH83" s="6" t="str">
        <f>IF(AC83&gt;Scenario!$B$11,"",IF(AC$2&lt;&gt;"Ready",AC$2,IF(ISNUMBER(AG83),AH82+AF83,"INSUFFICIENT FUNDS")))</f>
        <v/>
      </c>
      <c r="AI83" t="str">
        <f>IF(AC83&gt;Scenario!$B$11,"",IF(AC$2&lt;&gt;"Ready",AC$2,IF(ISNUMBER(AG83),"OK","INSUFFICIENT FUNDS")))</f>
        <v/>
      </c>
      <c r="AJ83">
        <v>79</v>
      </c>
      <c r="AK83" s="6" t="str">
        <f>IF(AJ83&gt;Scenario!$B$11,"",IF(AJ$2&lt;&gt;"Ready",AJ$2,IF(AP82="OK",AN82,"INSUFFICIENT FUNDS")))</f>
        <v/>
      </c>
      <c r="AL83" s="6" t="str">
        <f>IF(AJ83&gt;Scenario!$B$11,"",IF(AJ$2&lt;&gt;"Ready",AJ$2,IF(ISNUMBER(AK83),IF(AND(AJ83&gt;=Scenario!$B$10,MOD(AJ83-Scenario!$B$10,Scenario!$B$18)=0),Scenario!$B$8,0),"INSUFFICIENT FUNDS")))</f>
        <v/>
      </c>
      <c r="AM83" s="6" t="str">
        <f>IF(AJ83&gt;Scenario!$B$11,"",IF(AJ$2&lt;&gt;"Ready",AJ$2,IF(ISNUMBER(AK83),(AK83+AL83)*(0+0+IF(Scenario!$B$13="Gross",0,0))/12+((0+0)/12+IF(AND(AJ83&gt;=Scenario!$B$10,MOD(AJ83-Scenario!$B$10,Scenario!$B$18)=0),0*0+0,0)+IF(AJ83=1,0*0+0,0)+IF(AJ83=Scenario!$B$11,0,0)),"INSUFFICIENT FUNDS")))</f>
        <v/>
      </c>
      <c r="AN83" s="6" t="str">
        <f>IF(AJ83&gt;Scenario!$B$11,"",IF(AJ$2&lt;&gt;"Ready",AJ$2,IF(ISNUMBER(AK83),IF((AK83+AL83)*(1+Scenario!$B$12/12)-AM83&lt;0,"INSUFFICIENT FUNDS",(AK83+AL83)*(1+Scenario!$B$12/12)-AM83),"INSUFFICIENT FUNDS")))</f>
        <v/>
      </c>
      <c r="AO83" s="6" t="str">
        <f>IF(AJ83&gt;Scenario!$B$11,"",IF(AJ$2&lt;&gt;"Ready",AJ$2,IF(ISNUMBER(AN83),AO82+AM83,"INSUFFICIENT FUNDS")))</f>
        <v/>
      </c>
      <c r="AP83" t="str">
        <f>IF(AJ83&gt;Scenario!$B$11,"",IF(AJ$2&lt;&gt;"Ready",AJ$2,IF(ISNUMBER(AN83),"OK","INSUFFICIENT FUNDS")))</f>
        <v/>
      </c>
    </row>
    <row r="84" spans="1:42" ht="32.1" customHeight="1" x14ac:dyDescent="0.2">
      <c r="A84">
        <v>80</v>
      </c>
      <c r="B84" s="6" t="str">
        <f>IF(A84&gt;Scenario!$B$11,"",IF(A$2&lt;&gt;"Ready",A$2,IF(G83="OK",E83,"INSUFFICIENT FUNDS")))</f>
        <v/>
      </c>
      <c r="C84" s="6" t="str">
        <f>IF(A84&gt;Scenario!$B$11,"",IF(A$2&lt;&gt;"Ready",A$2,IF(ISNUMBER(B84),IF(AND(A84&gt;=Scenario!$B$10,MOD(A84-Scenario!$B$10,Scenario!$B$18)=0),Scenario!$B$8,0),"INSUFFICIENT FUNDS")))</f>
        <v/>
      </c>
      <c r="D84" s="6" t="str">
        <f>IF(A84&gt;Scenario!$B$11,"",IF(A$2&lt;&gt;"Ready",A$2,IF(ISNUMBER(B84),(B84+C84)*(N('Option B'!$E$14)+N('Option B'!$E$15)+IF(Scenario!$B$13="Gross",N('Option B'!$E$16),0))/12+((N('Option B'!$E$12)+N('Option B'!$E$13))/12+IF(AND(A84&gt;=Scenario!$B$10,MOD(A84-Scenario!$B$10,Scenario!$B$18)=0),N('Option B'!$E$17)*N('Option B'!$E$18)+N('Option B'!$E$20),0)+IF(A84=1,N('Option B'!$E$17)*N('Option B'!$E$19)+N('Option B'!$E$21),0)+IF(A84=Scenario!$B$11,N('Option B'!$E$22),0)),"INSUFFICIENT FUNDS")))</f>
        <v/>
      </c>
      <c r="E84" s="6" t="str">
        <f>IF(A84&gt;Scenario!$B$11,"",IF(A$2&lt;&gt;"Ready",A$2,IF(ISNUMBER(B84),IF((B84+C84)*(1+Scenario!$B$12/12)-D84&lt;0,"INSUFFICIENT FUNDS",(B84+C84)*(1+Scenario!$B$12/12)-D84),"INSUFFICIENT FUNDS")))</f>
        <v/>
      </c>
      <c r="F84" s="6" t="str">
        <f>IF(A84&gt;Scenario!$B$11,"",IF(A$2&lt;&gt;"Ready",A$2,IF(ISNUMBER(E84),F83+D84,"INSUFFICIENT FUNDS")))</f>
        <v/>
      </c>
      <c r="G84" t="str">
        <f>IF(A84&gt;Scenario!$B$11,"",IF(A$2&lt;&gt;"Ready",A$2,IF(ISNUMBER(E84),"OK","INSUFFICIENT FUNDS")))</f>
        <v/>
      </c>
      <c r="H84">
        <v>80</v>
      </c>
      <c r="I84" s="6" t="str">
        <f>IF(H84&gt;Scenario!$B$11,"",IF(H$2&lt;&gt;"Ready",H$2,IF(N83="OK",L83,"INSUFFICIENT FUNDS")))</f>
        <v/>
      </c>
      <c r="J84" s="6" t="str">
        <f>IF(H84&gt;Scenario!$B$11,"",IF(H$2&lt;&gt;"Ready",H$2,IF(ISNUMBER(I84),IF(AND(H84&gt;=Scenario!$B$10,MOD(H84-Scenario!$B$10,Scenario!$B$18)=0),Scenario!$B$8,0),"INSUFFICIENT FUNDS")))</f>
        <v/>
      </c>
      <c r="K84" s="6" t="str">
        <f>IF(H84&gt;Scenario!$B$11,"",IF(H$2&lt;&gt;"Ready",H$2,IF(ISNUMBER(I84),(I84+J84)*(N('Option B'!$E$14)+N('Option B'!$E$15)+IF(Scenario!$B$13="Gross",N('Option B'!$E$16),0))/12+((0+0)/12+IF(AND(H84&gt;=Scenario!$B$10,MOD(H84-Scenario!$B$10,Scenario!$B$18)=0),N('Option B'!$E$17)*N('Option B'!$E$18)+N('Option B'!$E$20),0)+IF(H84=1,N('Option B'!$E$17)*N('Option B'!$E$19)+N('Option B'!$E$21),0)+IF(H84=Scenario!$B$11,N('Option B'!$E$22),0)),"INSUFFICIENT FUNDS")))</f>
        <v/>
      </c>
      <c r="L84" s="6" t="str">
        <f>IF(H84&gt;Scenario!$B$11,"",IF(H$2&lt;&gt;"Ready",H$2,IF(ISNUMBER(I84),IF((I84+J84)*(1+Scenario!$B$12/12)-K84&lt;0,"INSUFFICIENT FUNDS",(I84+J84)*(1+Scenario!$B$12/12)-K84),"INSUFFICIENT FUNDS")))</f>
        <v/>
      </c>
      <c r="M84" s="6" t="str">
        <f>IF(H84&gt;Scenario!$B$11,"",IF(H$2&lt;&gt;"Ready",H$2,IF(ISNUMBER(L84),M83+K84,"INSUFFICIENT FUNDS")))</f>
        <v/>
      </c>
      <c r="N84" t="str">
        <f>IF(H84&gt;Scenario!$B$11,"",IF(H$2&lt;&gt;"Ready",H$2,IF(ISNUMBER(L84),"OK","INSUFFICIENT FUNDS")))</f>
        <v/>
      </c>
      <c r="O84">
        <v>80</v>
      </c>
      <c r="P84" s="6" t="str">
        <f>IF(O84&gt;Scenario!$B$11,"",IF(O$2&lt;&gt;"Ready",O$2,IF(U83="OK",S83,"INSUFFICIENT FUNDS")))</f>
        <v/>
      </c>
      <c r="Q84" s="6" t="str">
        <f>IF(O84&gt;Scenario!$B$11,"",IF(O$2&lt;&gt;"Ready",O$2,IF(ISNUMBER(P84),IF(AND(O84&gt;=Scenario!$B$10,MOD(O84-Scenario!$B$10,Scenario!$B$18)=0),Scenario!$B$8,0),"INSUFFICIENT FUNDS")))</f>
        <v/>
      </c>
      <c r="R84" s="6" t="str">
        <f>IF(O84&gt;Scenario!$B$11,"",IF(O$2&lt;&gt;"Ready",O$2,IF(ISNUMBER(P84),(P84+Q84)*(0+N('Option B'!$E$15)+IF(Scenario!$B$13="Gross",N('Option B'!$E$16),0))/12+((N('Option B'!$E$12)+N('Option B'!$E$13))/12+IF(AND(O84&gt;=Scenario!$B$10,MOD(O84-Scenario!$B$10,Scenario!$B$18)=0),N('Option B'!$E$17)*N('Option B'!$E$18)+N('Option B'!$E$20),0)+IF(O84=1,N('Option B'!$E$17)*N('Option B'!$E$19)+N('Option B'!$E$21),0)+IF(O84=Scenario!$B$11,N('Option B'!$E$22),0)),"INSUFFICIENT FUNDS")))</f>
        <v/>
      </c>
      <c r="S84" s="6" t="str">
        <f>IF(O84&gt;Scenario!$B$11,"",IF(O$2&lt;&gt;"Ready",O$2,IF(ISNUMBER(P84),IF((P84+Q84)*(1+Scenario!$B$12/12)-R84&lt;0,"INSUFFICIENT FUNDS",(P84+Q84)*(1+Scenario!$B$12/12)-R84),"INSUFFICIENT FUNDS")))</f>
        <v/>
      </c>
      <c r="T84" s="6" t="str">
        <f>IF(O84&gt;Scenario!$B$11,"",IF(O$2&lt;&gt;"Ready",O$2,IF(ISNUMBER(S84),T83+R84,"INSUFFICIENT FUNDS")))</f>
        <v/>
      </c>
      <c r="U84" t="str">
        <f>IF(O84&gt;Scenario!$B$11,"",IF(O$2&lt;&gt;"Ready",O$2,IF(ISNUMBER(S84),"OK","INSUFFICIENT FUNDS")))</f>
        <v/>
      </c>
      <c r="V84">
        <v>80</v>
      </c>
      <c r="W84" s="6" t="str">
        <f>IF(V84&gt;Scenario!$B$11,"",IF(V$2&lt;&gt;"Ready",V$2,IF(AB83="OK",Z83,"INSUFFICIENT FUNDS")))</f>
        <v/>
      </c>
      <c r="X84" s="6" t="str">
        <f>IF(V84&gt;Scenario!$B$11,"",IF(V$2&lt;&gt;"Ready",V$2,IF(ISNUMBER(W84),IF(AND(V84&gt;=Scenario!$B$10,MOD(V84-Scenario!$B$10,Scenario!$B$18)=0),Scenario!$B$8,0),"INSUFFICIENT FUNDS")))</f>
        <v/>
      </c>
      <c r="Y84" s="6" t="str">
        <f>IF(V84&gt;Scenario!$B$11,"",IF(V$2&lt;&gt;"Ready",V$2,IF(ISNUMBER(W84),(W84+X84)*(N('Option B'!$E$14)+N('Option B'!$E$15)+IF(Scenario!$B$13="Gross",N('Option B'!$E$16),0))/12+((N('Option B'!$E$12)+N('Option B'!$E$13))/12+IF(AND(V84&gt;=Scenario!$B$10,MOD(V84-Scenario!$B$10,Scenario!$B$18)=0),0*0+0,0)+IF(V84=1,0*0+0,0)+IF(V84=Scenario!$B$11,0,0)),"INSUFFICIENT FUNDS")))</f>
        <v/>
      </c>
      <c r="Z84" s="6" t="str">
        <f>IF(V84&gt;Scenario!$B$11,"",IF(V$2&lt;&gt;"Ready",V$2,IF(ISNUMBER(W84),IF((W84+X84)*(1+Scenario!$B$12/12)-Y84&lt;0,"INSUFFICIENT FUNDS",(W84+X84)*(1+Scenario!$B$12/12)-Y84),"INSUFFICIENT FUNDS")))</f>
        <v/>
      </c>
      <c r="AA84" s="6" t="str">
        <f>IF(V84&gt;Scenario!$B$11,"",IF(V$2&lt;&gt;"Ready",V$2,IF(ISNUMBER(Z84),AA83+Y84,"INSUFFICIENT FUNDS")))</f>
        <v/>
      </c>
      <c r="AB84" t="str">
        <f>IF(V84&gt;Scenario!$B$11,"",IF(V$2&lt;&gt;"Ready",V$2,IF(ISNUMBER(Z84),"OK","INSUFFICIENT FUNDS")))</f>
        <v/>
      </c>
      <c r="AC84">
        <v>80</v>
      </c>
      <c r="AD84" s="6" t="str">
        <f>IF(AC84&gt;Scenario!$B$11,"",IF(AC$2&lt;&gt;"Ready",AC$2,IF(AI83="OK",AG83,"INSUFFICIENT FUNDS")))</f>
        <v/>
      </c>
      <c r="AE84" s="6" t="str">
        <f>IF(AC84&gt;Scenario!$B$11,"",IF(AC$2&lt;&gt;"Ready",AC$2,IF(ISNUMBER(AD84),IF(AND(AC84&gt;=Scenario!$B$10,MOD(AC84-Scenario!$B$10,Scenario!$B$18)=0),Scenario!$B$8,0),"INSUFFICIENT FUNDS")))</f>
        <v/>
      </c>
      <c r="AF84" s="6" t="str">
        <f>IF(AC84&gt;Scenario!$B$11,"",IF(AC$2&lt;&gt;"Ready",AC$2,IF(ISNUMBER(AD84),(AD84+AE84)*(N('Option B'!$E$14)+N('Option B'!$E$15)+IF(Scenario!$B$13="Gross",0,0))/12+((N('Option B'!$E$12)+N('Option B'!$E$13))/12+IF(AND(AC84&gt;=Scenario!$B$10,MOD(AC84-Scenario!$B$10,Scenario!$B$18)=0),N('Option B'!$E$17)*N('Option B'!$E$18)+N('Option B'!$E$20),0)+IF(AC84=1,N('Option B'!$E$17)*N('Option B'!$E$19)+N('Option B'!$E$21),0)+IF(AC84=Scenario!$B$11,N('Option B'!$E$22),0)),"INSUFFICIENT FUNDS")))</f>
        <v/>
      </c>
      <c r="AG84" s="6" t="str">
        <f>IF(AC84&gt;Scenario!$B$11,"",IF(AC$2&lt;&gt;"Ready",AC$2,IF(ISNUMBER(AD84),IF((AD84+AE84)*(1+Scenario!$B$12/12)-AF84&lt;0,"INSUFFICIENT FUNDS",(AD84+AE84)*(1+Scenario!$B$12/12)-AF84),"INSUFFICIENT FUNDS")))</f>
        <v/>
      </c>
      <c r="AH84" s="6" t="str">
        <f>IF(AC84&gt;Scenario!$B$11,"",IF(AC$2&lt;&gt;"Ready",AC$2,IF(ISNUMBER(AG84),AH83+AF84,"INSUFFICIENT FUNDS")))</f>
        <v/>
      </c>
      <c r="AI84" t="str">
        <f>IF(AC84&gt;Scenario!$B$11,"",IF(AC$2&lt;&gt;"Ready",AC$2,IF(ISNUMBER(AG84),"OK","INSUFFICIENT FUNDS")))</f>
        <v/>
      </c>
      <c r="AJ84">
        <v>80</v>
      </c>
      <c r="AK84" s="6" t="str">
        <f>IF(AJ84&gt;Scenario!$B$11,"",IF(AJ$2&lt;&gt;"Ready",AJ$2,IF(AP83="OK",AN83,"INSUFFICIENT FUNDS")))</f>
        <v/>
      </c>
      <c r="AL84" s="6" t="str">
        <f>IF(AJ84&gt;Scenario!$B$11,"",IF(AJ$2&lt;&gt;"Ready",AJ$2,IF(ISNUMBER(AK84),IF(AND(AJ84&gt;=Scenario!$B$10,MOD(AJ84-Scenario!$B$10,Scenario!$B$18)=0),Scenario!$B$8,0),"INSUFFICIENT FUNDS")))</f>
        <v/>
      </c>
      <c r="AM84" s="6" t="str">
        <f>IF(AJ84&gt;Scenario!$B$11,"",IF(AJ$2&lt;&gt;"Ready",AJ$2,IF(ISNUMBER(AK84),(AK84+AL84)*(0+0+IF(Scenario!$B$13="Gross",0,0))/12+((0+0)/12+IF(AND(AJ84&gt;=Scenario!$B$10,MOD(AJ84-Scenario!$B$10,Scenario!$B$18)=0),0*0+0,0)+IF(AJ84=1,0*0+0,0)+IF(AJ84=Scenario!$B$11,0,0)),"INSUFFICIENT FUNDS")))</f>
        <v/>
      </c>
      <c r="AN84" s="6" t="str">
        <f>IF(AJ84&gt;Scenario!$B$11,"",IF(AJ$2&lt;&gt;"Ready",AJ$2,IF(ISNUMBER(AK84),IF((AK84+AL84)*(1+Scenario!$B$12/12)-AM84&lt;0,"INSUFFICIENT FUNDS",(AK84+AL84)*(1+Scenario!$B$12/12)-AM84),"INSUFFICIENT FUNDS")))</f>
        <v/>
      </c>
      <c r="AO84" s="6" t="str">
        <f>IF(AJ84&gt;Scenario!$B$11,"",IF(AJ$2&lt;&gt;"Ready",AJ$2,IF(ISNUMBER(AN84),AO83+AM84,"INSUFFICIENT FUNDS")))</f>
        <v/>
      </c>
      <c r="AP84" t="str">
        <f>IF(AJ84&gt;Scenario!$B$11,"",IF(AJ$2&lt;&gt;"Ready",AJ$2,IF(ISNUMBER(AN84),"OK","INSUFFICIENT FUNDS")))</f>
        <v/>
      </c>
    </row>
    <row r="85" spans="1:42" ht="32.1" customHeight="1" x14ac:dyDescent="0.2">
      <c r="A85">
        <v>81</v>
      </c>
      <c r="B85" s="6" t="str">
        <f>IF(A85&gt;Scenario!$B$11,"",IF(A$2&lt;&gt;"Ready",A$2,IF(G84="OK",E84,"INSUFFICIENT FUNDS")))</f>
        <v/>
      </c>
      <c r="C85" s="6" t="str">
        <f>IF(A85&gt;Scenario!$B$11,"",IF(A$2&lt;&gt;"Ready",A$2,IF(ISNUMBER(B85),IF(AND(A85&gt;=Scenario!$B$10,MOD(A85-Scenario!$B$10,Scenario!$B$18)=0),Scenario!$B$8,0),"INSUFFICIENT FUNDS")))</f>
        <v/>
      </c>
      <c r="D85" s="6" t="str">
        <f>IF(A85&gt;Scenario!$B$11,"",IF(A$2&lt;&gt;"Ready",A$2,IF(ISNUMBER(B85),(B85+C85)*(N('Option B'!$E$14)+N('Option B'!$E$15)+IF(Scenario!$B$13="Gross",N('Option B'!$E$16),0))/12+((N('Option B'!$E$12)+N('Option B'!$E$13))/12+IF(AND(A85&gt;=Scenario!$B$10,MOD(A85-Scenario!$B$10,Scenario!$B$18)=0),N('Option B'!$E$17)*N('Option B'!$E$18)+N('Option B'!$E$20),0)+IF(A85=1,N('Option B'!$E$17)*N('Option B'!$E$19)+N('Option B'!$E$21),0)+IF(A85=Scenario!$B$11,N('Option B'!$E$22),0)),"INSUFFICIENT FUNDS")))</f>
        <v/>
      </c>
      <c r="E85" s="6" t="str">
        <f>IF(A85&gt;Scenario!$B$11,"",IF(A$2&lt;&gt;"Ready",A$2,IF(ISNUMBER(B85),IF((B85+C85)*(1+Scenario!$B$12/12)-D85&lt;0,"INSUFFICIENT FUNDS",(B85+C85)*(1+Scenario!$B$12/12)-D85),"INSUFFICIENT FUNDS")))</f>
        <v/>
      </c>
      <c r="F85" s="6" t="str">
        <f>IF(A85&gt;Scenario!$B$11,"",IF(A$2&lt;&gt;"Ready",A$2,IF(ISNUMBER(E85),F84+D85,"INSUFFICIENT FUNDS")))</f>
        <v/>
      </c>
      <c r="G85" t="str">
        <f>IF(A85&gt;Scenario!$B$11,"",IF(A$2&lt;&gt;"Ready",A$2,IF(ISNUMBER(E85),"OK","INSUFFICIENT FUNDS")))</f>
        <v/>
      </c>
      <c r="H85">
        <v>81</v>
      </c>
      <c r="I85" s="6" t="str">
        <f>IF(H85&gt;Scenario!$B$11,"",IF(H$2&lt;&gt;"Ready",H$2,IF(N84="OK",L84,"INSUFFICIENT FUNDS")))</f>
        <v/>
      </c>
      <c r="J85" s="6" t="str">
        <f>IF(H85&gt;Scenario!$B$11,"",IF(H$2&lt;&gt;"Ready",H$2,IF(ISNUMBER(I85),IF(AND(H85&gt;=Scenario!$B$10,MOD(H85-Scenario!$B$10,Scenario!$B$18)=0),Scenario!$B$8,0),"INSUFFICIENT FUNDS")))</f>
        <v/>
      </c>
      <c r="K85" s="6" t="str">
        <f>IF(H85&gt;Scenario!$B$11,"",IF(H$2&lt;&gt;"Ready",H$2,IF(ISNUMBER(I85),(I85+J85)*(N('Option B'!$E$14)+N('Option B'!$E$15)+IF(Scenario!$B$13="Gross",N('Option B'!$E$16),0))/12+((0+0)/12+IF(AND(H85&gt;=Scenario!$B$10,MOD(H85-Scenario!$B$10,Scenario!$B$18)=0),N('Option B'!$E$17)*N('Option B'!$E$18)+N('Option B'!$E$20),0)+IF(H85=1,N('Option B'!$E$17)*N('Option B'!$E$19)+N('Option B'!$E$21),0)+IF(H85=Scenario!$B$11,N('Option B'!$E$22),0)),"INSUFFICIENT FUNDS")))</f>
        <v/>
      </c>
      <c r="L85" s="6" t="str">
        <f>IF(H85&gt;Scenario!$B$11,"",IF(H$2&lt;&gt;"Ready",H$2,IF(ISNUMBER(I85),IF((I85+J85)*(1+Scenario!$B$12/12)-K85&lt;0,"INSUFFICIENT FUNDS",(I85+J85)*(1+Scenario!$B$12/12)-K85),"INSUFFICIENT FUNDS")))</f>
        <v/>
      </c>
      <c r="M85" s="6" t="str">
        <f>IF(H85&gt;Scenario!$B$11,"",IF(H$2&lt;&gt;"Ready",H$2,IF(ISNUMBER(L85),M84+K85,"INSUFFICIENT FUNDS")))</f>
        <v/>
      </c>
      <c r="N85" t="str">
        <f>IF(H85&gt;Scenario!$B$11,"",IF(H$2&lt;&gt;"Ready",H$2,IF(ISNUMBER(L85),"OK","INSUFFICIENT FUNDS")))</f>
        <v/>
      </c>
      <c r="O85">
        <v>81</v>
      </c>
      <c r="P85" s="6" t="str">
        <f>IF(O85&gt;Scenario!$B$11,"",IF(O$2&lt;&gt;"Ready",O$2,IF(U84="OK",S84,"INSUFFICIENT FUNDS")))</f>
        <v/>
      </c>
      <c r="Q85" s="6" t="str">
        <f>IF(O85&gt;Scenario!$B$11,"",IF(O$2&lt;&gt;"Ready",O$2,IF(ISNUMBER(P85),IF(AND(O85&gt;=Scenario!$B$10,MOD(O85-Scenario!$B$10,Scenario!$B$18)=0),Scenario!$B$8,0),"INSUFFICIENT FUNDS")))</f>
        <v/>
      </c>
      <c r="R85" s="6" t="str">
        <f>IF(O85&gt;Scenario!$B$11,"",IF(O$2&lt;&gt;"Ready",O$2,IF(ISNUMBER(P85),(P85+Q85)*(0+N('Option B'!$E$15)+IF(Scenario!$B$13="Gross",N('Option B'!$E$16),0))/12+((N('Option B'!$E$12)+N('Option B'!$E$13))/12+IF(AND(O85&gt;=Scenario!$B$10,MOD(O85-Scenario!$B$10,Scenario!$B$18)=0),N('Option B'!$E$17)*N('Option B'!$E$18)+N('Option B'!$E$20),0)+IF(O85=1,N('Option B'!$E$17)*N('Option B'!$E$19)+N('Option B'!$E$21),0)+IF(O85=Scenario!$B$11,N('Option B'!$E$22),0)),"INSUFFICIENT FUNDS")))</f>
        <v/>
      </c>
      <c r="S85" s="6" t="str">
        <f>IF(O85&gt;Scenario!$B$11,"",IF(O$2&lt;&gt;"Ready",O$2,IF(ISNUMBER(P85),IF((P85+Q85)*(1+Scenario!$B$12/12)-R85&lt;0,"INSUFFICIENT FUNDS",(P85+Q85)*(1+Scenario!$B$12/12)-R85),"INSUFFICIENT FUNDS")))</f>
        <v/>
      </c>
      <c r="T85" s="6" t="str">
        <f>IF(O85&gt;Scenario!$B$11,"",IF(O$2&lt;&gt;"Ready",O$2,IF(ISNUMBER(S85),T84+R85,"INSUFFICIENT FUNDS")))</f>
        <v/>
      </c>
      <c r="U85" t="str">
        <f>IF(O85&gt;Scenario!$B$11,"",IF(O$2&lt;&gt;"Ready",O$2,IF(ISNUMBER(S85),"OK","INSUFFICIENT FUNDS")))</f>
        <v/>
      </c>
      <c r="V85">
        <v>81</v>
      </c>
      <c r="W85" s="6" t="str">
        <f>IF(V85&gt;Scenario!$B$11,"",IF(V$2&lt;&gt;"Ready",V$2,IF(AB84="OK",Z84,"INSUFFICIENT FUNDS")))</f>
        <v/>
      </c>
      <c r="X85" s="6" t="str">
        <f>IF(V85&gt;Scenario!$B$11,"",IF(V$2&lt;&gt;"Ready",V$2,IF(ISNUMBER(W85),IF(AND(V85&gt;=Scenario!$B$10,MOD(V85-Scenario!$B$10,Scenario!$B$18)=0),Scenario!$B$8,0),"INSUFFICIENT FUNDS")))</f>
        <v/>
      </c>
      <c r="Y85" s="6" t="str">
        <f>IF(V85&gt;Scenario!$B$11,"",IF(V$2&lt;&gt;"Ready",V$2,IF(ISNUMBER(W85),(W85+X85)*(N('Option B'!$E$14)+N('Option B'!$E$15)+IF(Scenario!$B$13="Gross",N('Option B'!$E$16),0))/12+((N('Option B'!$E$12)+N('Option B'!$E$13))/12+IF(AND(V85&gt;=Scenario!$B$10,MOD(V85-Scenario!$B$10,Scenario!$B$18)=0),0*0+0,0)+IF(V85=1,0*0+0,0)+IF(V85=Scenario!$B$11,0,0)),"INSUFFICIENT FUNDS")))</f>
        <v/>
      </c>
      <c r="Z85" s="6" t="str">
        <f>IF(V85&gt;Scenario!$B$11,"",IF(V$2&lt;&gt;"Ready",V$2,IF(ISNUMBER(W85),IF((W85+X85)*(1+Scenario!$B$12/12)-Y85&lt;0,"INSUFFICIENT FUNDS",(W85+X85)*(1+Scenario!$B$12/12)-Y85),"INSUFFICIENT FUNDS")))</f>
        <v/>
      </c>
      <c r="AA85" s="6" t="str">
        <f>IF(V85&gt;Scenario!$B$11,"",IF(V$2&lt;&gt;"Ready",V$2,IF(ISNUMBER(Z85),AA84+Y85,"INSUFFICIENT FUNDS")))</f>
        <v/>
      </c>
      <c r="AB85" t="str">
        <f>IF(V85&gt;Scenario!$B$11,"",IF(V$2&lt;&gt;"Ready",V$2,IF(ISNUMBER(Z85),"OK","INSUFFICIENT FUNDS")))</f>
        <v/>
      </c>
      <c r="AC85">
        <v>81</v>
      </c>
      <c r="AD85" s="6" t="str">
        <f>IF(AC85&gt;Scenario!$B$11,"",IF(AC$2&lt;&gt;"Ready",AC$2,IF(AI84="OK",AG84,"INSUFFICIENT FUNDS")))</f>
        <v/>
      </c>
      <c r="AE85" s="6" t="str">
        <f>IF(AC85&gt;Scenario!$B$11,"",IF(AC$2&lt;&gt;"Ready",AC$2,IF(ISNUMBER(AD85),IF(AND(AC85&gt;=Scenario!$B$10,MOD(AC85-Scenario!$B$10,Scenario!$B$18)=0),Scenario!$B$8,0),"INSUFFICIENT FUNDS")))</f>
        <v/>
      </c>
      <c r="AF85" s="6" t="str">
        <f>IF(AC85&gt;Scenario!$B$11,"",IF(AC$2&lt;&gt;"Ready",AC$2,IF(ISNUMBER(AD85),(AD85+AE85)*(N('Option B'!$E$14)+N('Option B'!$E$15)+IF(Scenario!$B$13="Gross",0,0))/12+((N('Option B'!$E$12)+N('Option B'!$E$13))/12+IF(AND(AC85&gt;=Scenario!$B$10,MOD(AC85-Scenario!$B$10,Scenario!$B$18)=0),N('Option B'!$E$17)*N('Option B'!$E$18)+N('Option B'!$E$20),0)+IF(AC85=1,N('Option B'!$E$17)*N('Option B'!$E$19)+N('Option B'!$E$21),0)+IF(AC85=Scenario!$B$11,N('Option B'!$E$22),0)),"INSUFFICIENT FUNDS")))</f>
        <v/>
      </c>
      <c r="AG85" s="6" t="str">
        <f>IF(AC85&gt;Scenario!$B$11,"",IF(AC$2&lt;&gt;"Ready",AC$2,IF(ISNUMBER(AD85),IF((AD85+AE85)*(1+Scenario!$B$12/12)-AF85&lt;0,"INSUFFICIENT FUNDS",(AD85+AE85)*(1+Scenario!$B$12/12)-AF85),"INSUFFICIENT FUNDS")))</f>
        <v/>
      </c>
      <c r="AH85" s="6" t="str">
        <f>IF(AC85&gt;Scenario!$B$11,"",IF(AC$2&lt;&gt;"Ready",AC$2,IF(ISNUMBER(AG85),AH84+AF85,"INSUFFICIENT FUNDS")))</f>
        <v/>
      </c>
      <c r="AI85" t="str">
        <f>IF(AC85&gt;Scenario!$B$11,"",IF(AC$2&lt;&gt;"Ready",AC$2,IF(ISNUMBER(AG85),"OK","INSUFFICIENT FUNDS")))</f>
        <v/>
      </c>
      <c r="AJ85">
        <v>81</v>
      </c>
      <c r="AK85" s="6" t="str">
        <f>IF(AJ85&gt;Scenario!$B$11,"",IF(AJ$2&lt;&gt;"Ready",AJ$2,IF(AP84="OK",AN84,"INSUFFICIENT FUNDS")))</f>
        <v/>
      </c>
      <c r="AL85" s="6" t="str">
        <f>IF(AJ85&gt;Scenario!$B$11,"",IF(AJ$2&lt;&gt;"Ready",AJ$2,IF(ISNUMBER(AK85),IF(AND(AJ85&gt;=Scenario!$B$10,MOD(AJ85-Scenario!$B$10,Scenario!$B$18)=0),Scenario!$B$8,0),"INSUFFICIENT FUNDS")))</f>
        <v/>
      </c>
      <c r="AM85" s="6" t="str">
        <f>IF(AJ85&gt;Scenario!$B$11,"",IF(AJ$2&lt;&gt;"Ready",AJ$2,IF(ISNUMBER(AK85),(AK85+AL85)*(0+0+IF(Scenario!$B$13="Gross",0,0))/12+((0+0)/12+IF(AND(AJ85&gt;=Scenario!$B$10,MOD(AJ85-Scenario!$B$10,Scenario!$B$18)=0),0*0+0,0)+IF(AJ85=1,0*0+0,0)+IF(AJ85=Scenario!$B$11,0,0)),"INSUFFICIENT FUNDS")))</f>
        <v/>
      </c>
      <c r="AN85" s="6" t="str">
        <f>IF(AJ85&gt;Scenario!$B$11,"",IF(AJ$2&lt;&gt;"Ready",AJ$2,IF(ISNUMBER(AK85),IF((AK85+AL85)*(1+Scenario!$B$12/12)-AM85&lt;0,"INSUFFICIENT FUNDS",(AK85+AL85)*(1+Scenario!$B$12/12)-AM85),"INSUFFICIENT FUNDS")))</f>
        <v/>
      </c>
      <c r="AO85" s="6" t="str">
        <f>IF(AJ85&gt;Scenario!$B$11,"",IF(AJ$2&lt;&gt;"Ready",AJ$2,IF(ISNUMBER(AN85),AO84+AM85,"INSUFFICIENT FUNDS")))</f>
        <v/>
      </c>
      <c r="AP85" t="str">
        <f>IF(AJ85&gt;Scenario!$B$11,"",IF(AJ$2&lt;&gt;"Ready",AJ$2,IF(ISNUMBER(AN85),"OK","INSUFFICIENT FUNDS")))</f>
        <v/>
      </c>
    </row>
    <row r="86" spans="1:42" ht="32.1" customHeight="1" x14ac:dyDescent="0.2">
      <c r="A86">
        <v>82</v>
      </c>
      <c r="B86" s="6" t="str">
        <f>IF(A86&gt;Scenario!$B$11,"",IF(A$2&lt;&gt;"Ready",A$2,IF(G85="OK",E85,"INSUFFICIENT FUNDS")))</f>
        <v/>
      </c>
      <c r="C86" s="6" t="str">
        <f>IF(A86&gt;Scenario!$B$11,"",IF(A$2&lt;&gt;"Ready",A$2,IF(ISNUMBER(B86),IF(AND(A86&gt;=Scenario!$B$10,MOD(A86-Scenario!$B$10,Scenario!$B$18)=0),Scenario!$B$8,0),"INSUFFICIENT FUNDS")))</f>
        <v/>
      </c>
      <c r="D86" s="6" t="str">
        <f>IF(A86&gt;Scenario!$B$11,"",IF(A$2&lt;&gt;"Ready",A$2,IF(ISNUMBER(B86),(B86+C86)*(N('Option B'!$E$14)+N('Option B'!$E$15)+IF(Scenario!$B$13="Gross",N('Option B'!$E$16),0))/12+((N('Option B'!$E$12)+N('Option B'!$E$13))/12+IF(AND(A86&gt;=Scenario!$B$10,MOD(A86-Scenario!$B$10,Scenario!$B$18)=0),N('Option B'!$E$17)*N('Option B'!$E$18)+N('Option B'!$E$20),0)+IF(A86=1,N('Option B'!$E$17)*N('Option B'!$E$19)+N('Option B'!$E$21),0)+IF(A86=Scenario!$B$11,N('Option B'!$E$22),0)),"INSUFFICIENT FUNDS")))</f>
        <v/>
      </c>
      <c r="E86" s="6" t="str">
        <f>IF(A86&gt;Scenario!$B$11,"",IF(A$2&lt;&gt;"Ready",A$2,IF(ISNUMBER(B86),IF((B86+C86)*(1+Scenario!$B$12/12)-D86&lt;0,"INSUFFICIENT FUNDS",(B86+C86)*(1+Scenario!$B$12/12)-D86),"INSUFFICIENT FUNDS")))</f>
        <v/>
      </c>
      <c r="F86" s="6" t="str">
        <f>IF(A86&gt;Scenario!$B$11,"",IF(A$2&lt;&gt;"Ready",A$2,IF(ISNUMBER(E86),F85+D86,"INSUFFICIENT FUNDS")))</f>
        <v/>
      </c>
      <c r="G86" t="str">
        <f>IF(A86&gt;Scenario!$B$11,"",IF(A$2&lt;&gt;"Ready",A$2,IF(ISNUMBER(E86),"OK","INSUFFICIENT FUNDS")))</f>
        <v/>
      </c>
      <c r="H86">
        <v>82</v>
      </c>
      <c r="I86" s="6" t="str">
        <f>IF(H86&gt;Scenario!$B$11,"",IF(H$2&lt;&gt;"Ready",H$2,IF(N85="OK",L85,"INSUFFICIENT FUNDS")))</f>
        <v/>
      </c>
      <c r="J86" s="6" t="str">
        <f>IF(H86&gt;Scenario!$B$11,"",IF(H$2&lt;&gt;"Ready",H$2,IF(ISNUMBER(I86),IF(AND(H86&gt;=Scenario!$B$10,MOD(H86-Scenario!$B$10,Scenario!$B$18)=0),Scenario!$B$8,0),"INSUFFICIENT FUNDS")))</f>
        <v/>
      </c>
      <c r="K86" s="6" t="str">
        <f>IF(H86&gt;Scenario!$B$11,"",IF(H$2&lt;&gt;"Ready",H$2,IF(ISNUMBER(I86),(I86+J86)*(N('Option B'!$E$14)+N('Option B'!$E$15)+IF(Scenario!$B$13="Gross",N('Option B'!$E$16),0))/12+((0+0)/12+IF(AND(H86&gt;=Scenario!$B$10,MOD(H86-Scenario!$B$10,Scenario!$B$18)=0),N('Option B'!$E$17)*N('Option B'!$E$18)+N('Option B'!$E$20),0)+IF(H86=1,N('Option B'!$E$17)*N('Option B'!$E$19)+N('Option B'!$E$21),0)+IF(H86=Scenario!$B$11,N('Option B'!$E$22),0)),"INSUFFICIENT FUNDS")))</f>
        <v/>
      </c>
      <c r="L86" s="6" t="str">
        <f>IF(H86&gt;Scenario!$B$11,"",IF(H$2&lt;&gt;"Ready",H$2,IF(ISNUMBER(I86),IF((I86+J86)*(1+Scenario!$B$12/12)-K86&lt;0,"INSUFFICIENT FUNDS",(I86+J86)*(1+Scenario!$B$12/12)-K86),"INSUFFICIENT FUNDS")))</f>
        <v/>
      </c>
      <c r="M86" s="6" t="str">
        <f>IF(H86&gt;Scenario!$B$11,"",IF(H$2&lt;&gt;"Ready",H$2,IF(ISNUMBER(L86),M85+K86,"INSUFFICIENT FUNDS")))</f>
        <v/>
      </c>
      <c r="N86" t="str">
        <f>IF(H86&gt;Scenario!$B$11,"",IF(H$2&lt;&gt;"Ready",H$2,IF(ISNUMBER(L86),"OK","INSUFFICIENT FUNDS")))</f>
        <v/>
      </c>
      <c r="O86">
        <v>82</v>
      </c>
      <c r="P86" s="6" t="str">
        <f>IF(O86&gt;Scenario!$B$11,"",IF(O$2&lt;&gt;"Ready",O$2,IF(U85="OK",S85,"INSUFFICIENT FUNDS")))</f>
        <v/>
      </c>
      <c r="Q86" s="6" t="str">
        <f>IF(O86&gt;Scenario!$B$11,"",IF(O$2&lt;&gt;"Ready",O$2,IF(ISNUMBER(P86),IF(AND(O86&gt;=Scenario!$B$10,MOD(O86-Scenario!$B$10,Scenario!$B$18)=0),Scenario!$B$8,0),"INSUFFICIENT FUNDS")))</f>
        <v/>
      </c>
      <c r="R86" s="6" t="str">
        <f>IF(O86&gt;Scenario!$B$11,"",IF(O$2&lt;&gt;"Ready",O$2,IF(ISNUMBER(P86),(P86+Q86)*(0+N('Option B'!$E$15)+IF(Scenario!$B$13="Gross",N('Option B'!$E$16),0))/12+((N('Option B'!$E$12)+N('Option B'!$E$13))/12+IF(AND(O86&gt;=Scenario!$B$10,MOD(O86-Scenario!$B$10,Scenario!$B$18)=0),N('Option B'!$E$17)*N('Option B'!$E$18)+N('Option B'!$E$20),0)+IF(O86=1,N('Option B'!$E$17)*N('Option B'!$E$19)+N('Option B'!$E$21),0)+IF(O86=Scenario!$B$11,N('Option B'!$E$22),0)),"INSUFFICIENT FUNDS")))</f>
        <v/>
      </c>
      <c r="S86" s="6" t="str">
        <f>IF(O86&gt;Scenario!$B$11,"",IF(O$2&lt;&gt;"Ready",O$2,IF(ISNUMBER(P86),IF((P86+Q86)*(1+Scenario!$B$12/12)-R86&lt;0,"INSUFFICIENT FUNDS",(P86+Q86)*(1+Scenario!$B$12/12)-R86),"INSUFFICIENT FUNDS")))</f>
        <v/>
      </c>
      <c r="T86" s="6" t="str">
        <f>IF(O86&gt;Scenario!$B$11,"",IF(O$2&lt;&gt;"Ready",O$2,IF(ISNUMBER(S86),T85+R86,"INSUFFICIENT FUNDS")))</f>
        <v/>
      </c>
      <c r="U86" t="str">
        <f>IF(O86&gt;Scenario!$B$11,"",IF(O$2&lt;&gt;"Ready",O$2,IF(ISNUMBER(S86),"OK","INSUFFICIENT FUNDS")))</f>
        <v/>
      </c>
      <c r="V86">
        <v>82</v>
      </c>
      <c r="W86" s="6" t="str">
        <f>IF(V86&gt;Scenario!$B$11,"",IF(V$2&lt;&gt;"Ready",V$2,IF(AB85="OK",Z85,"INSUFFICIENT FUNDS")))</f>
        <v/>
      </c>
      <c r="X86" s="6" t="str">
        <f>IF(V86&gt;Scenario!$B$11,"",IF(V$2&lt;&gt;"Ready",V$2,IF(ISNUMBER(W86),IF(AND(V86&gt;=Scenario!$B$10,MOD(V86-Scenario!$B$10,Scenario!$B$18)=0),Scenario!$B$8,0),"INSUFFICIENT FUNDS")))</f>
        <v/>
      </c>
      <c r="Y86" s="6" t="str">
        <f>IF(V86&gt;Scenario!$B$11,"",IF(V$2&lt;&gt;"Ready",V$2,IF(ISNUMBER(W86),(W86+X86)*(N('Option B'!$E$14)+N('Option B'!$E$15)+IF(Scenario!$B$13="Gross",N('Option B'!$E$16),0))/12+((N('Option B'!$E$12)+N('Option B'!$E$13))/12+IF(AND(V86&gt;=Scenario!$B$10,MOD(V86-Scenario!$B$10,Scenario!$B$18)=0),0*0+0,0)+IF(V86=1,0*0+0,0)+IF(V86=Scenario!$B$11,0,0)),"INSUFFICIENT FUNDS")))</f>
        <v/>
      </c>
      <c r="Z86" s="6" t="str">
        <f>IF(V86&gt;Scenario!$B$11,"",IF(V$2&lt;&gt;"Ready",V$2,IF(ISNUMBER(W86),IF((W86+X86)*(1+Scenario!$B$12/12)-Y86&lt;0,"INSUFFICIENT FUNDS",(W86+X86)*(1+Scenario!$B$12/12)-Y86),"INSUFFICIENT FUNDS")))</f>
        <v/>
      </c>
      <c r="AA86" s="6" t="str">
        <f>IF(V86&gt;Scenario!$B$11,"",IF(V$2&lt;&gt;"Ready",V$2,IF(ISNUMBER(Z86),AA85+Y86,"INSUFFICIENT FUNDS")))</f>
        <v/>
      </c>
      <c r="AB86" t="str">
        <f>IF(V86&gt;Scenario!$B$11,"",IF(V$2&lt;&gt;"Ready",V$2,IF(ISNUMBER(Z86),"OK","INSUFFICIENT FUNDS")))</f>
        <v/>
      </c>
      <c r="AC86">
        <v>82</v>
      </c>
      <c r="AD86" s="6" t="str">
        <f>IF(AC86&gt;Scenario!$B$11,"",IF(AC$2&lt;&gt;"Ready",AC$2,IF(AI85="OK",AG85,"INSUFFICIENT FUNDS")))</f>
        <v/>
      </c>
      <c r="AE86" s="6" t="str">
        <f>IF(AC86&gt;Scenario!$B$11,"",IF(AC$2&lt;&gt;"Ready",AC$2,IF(ISNUMBER(AD86),IF(AND(AC86&gt;=Scenario!$B$10,MOD(AC86-Scenario!$B$10,Scenario!$B$18)=0),Scenario!$B$8,0),"INSUFFICIENT FUNDS")))</f>
        <v/>
      </c>
      <c r="AF86" s="6" t="str">
        <f>IF(AC86&gt;Scenario!$B$11,"",IF(AC$2&lt;&gt;"Ready",AC$2,IF(ISNUMBER(AD86),(AD86+AE86)*(N('Option B'!$E$14)+N('Option B'!$E$15)+IF(Scenario!$B$13="Gross",0,0))/12+((N('Option B'!$E$12)+N('Option B'!$E$13))/12+IF(AND(AC86&gt;=Scenario!$B$10,MOD(AC86-Scenario!$B$10,Scenario!$B$18)=0),N('Option B'!$E$17)*N('Option B'!$E$18)+N('Option B'!$E$20),0)+IF(AC86=1,N('Option B'!$E$17)*N('Option B'!$E$19)+N('Option B'!$E$21),0)+IF(AC86=Scenario!$B$11,N('Option B'!$E$22),0)),"INSUFFICIENT FUNDS")))</f>
        <v/>
      </c>
      <c r="AG86" s="6" t="str">
        <f>IF(AC86&gt;Scenario!$B$11,"",IF(AC$2&lt;&gt;"Ready",AC$2,IF(ISNUMBER(AD86),IF((AD86+AE86)*(1+Scenario!$B$12/12)-AF86&lt;0,"INSUFFICIENT FUNDS",(AD86+AE86)*(1+Scenario!$B$12/12)-AF86),"INSUFFICIENT FUNDS")))</f>
        <v/>
      </c>
      <c r="AH86" s="6" t="str">
        <f>IF(AC86&gt;Scenario!$B$11,"",IF(AC$2&lt;&gt;"Ready",AC$2,IF(ISNUMBER(AG86),AH85+AF86,"INSUFFICIENT FUNDS")))</f>
        <v/>
      </c>
      <c r="AI86" t="str">
        <f>IF(AC86&gt;Scenario!$B$11,"",IF(AC$2&lt;&gt;"Ready",AC$2,IF(ISNUMBER(AG86),"OK","INSUFFICIENT FUNDS")))</f>
        <v/>
      </c>
      <c r="AJ86">
        <v>82</v>
      </c>
      <c r="AK86" s="6" t="str">
        <f>IF(AJ86&gt;Scenario!$B$11,"",IF(AJ$2&lt;&gt;"Ready",AJ$2,IF(AP85="OK",AN85,"INSUFFICIENT FUNDS")))</f>
        <v/>
      </c>
      <c r="AL86" s="6" t="str">
        <f>IF(AJ86&gt;Scenario!$B$11,"",IF(AJ$2&lt;&gt;"Ready",AJ$2,IF(ISNUMBER(AK86),IF(AND(AJ86&gt;=Scenario!$B$10,MOD(AJ86-Scenario!$B$10,Scenario!$B$18)=0),Scenario!$B$8,0),"INSUFFICIENT FUNDS")))</f>
        <v/>
      </c>
      <c r="AM86" s="6" t="str">
        <f>IF(AJ86&gt;Scenario!$B$11,"",IF(AJ$2&lt;&gt;"Ready",AJ$2,IF(ISNUMBER(AK86),(AK86+AL86)*(0+0+IF(Scenario!$B$13="Gross",0,0))/12+((0+0)/12+IF(AND(AJ86&gt;=Scenario!$B$10,MOD(AJ86-Scenario!$B$10,Scenario!$B$18)=0),0*0+0,0)+IF(AJ86=1,0*0+0,0)+IF(AJ86=Scenario!$B$11,0,0)),"INSUFFICIENT FUNDS")))</f>
        <v/>
      </c>
      <c r="AN86" s="6" t="str">
        <f>IF(AJ86&gt;Scenario!$B$11,"",IF(AJ$2&lt;&gt;"Ready",AJ$2,IF(ISNUMBER(AK86),IF((AK86+AL86)*(1+Scenario!$B$12/12)-AM86&lt;0,"INSUFFICIENT FUNDS",(AK86+AL86)*(1+Scenario!$B$12/12)-AM86),"INSUFFICIENT FUNDS")))</f>
        <v/>
      </c>
      <c r="AO86" s="6" t="str">
        <f>IF(AJ86&gt;Scenario!$B$11,"",IF(AJ$2&lt;&gt;"Ready",AJ$2,IF(ISNUMBER(AN86),AO85+AM86,"INSUFFICIENT FUNDS")))</f>
        <v/>
      </c>
      <c r="AP86" t="str">
        <f>IF(AJ86&gt;Scenario!$B$11,"",IF(AJ$2&lt;&gt;"Ready",AJ$2,IF(ISNUMBER(AN86),"OK","INSUFFICIENT FUNDS")))</f>
        <v/>
      </c>
    </row>
    <row r="87" spans="1:42" ht="32.1" customHeight="1" x14ac:dyDescent="0.2">
      <c r="A87">
        <v>83</v>
      </c>
      <c r="B87" s="6" t="str">
        <f>IF(A87&gt;Scenario!$B$11,"",IF(A$2&lt;&gt;"Ready",A$2,IF(G86="OK",E86,"INSUFFICIENT FUNDS")))</f>
        <v/>
      </c>
      <c r="C87" s="6" t="str">
        <f>IF(A87&gt;Scenario!$B$11,"",IF(A$2&lt;&gt;"Ready",A$2,IF(ISNUMBER(B87),IF(AND(A87&gt;=Scenario!$B$10,MOD(A87-Scenario!$B$10,Scenario!$B$18)=0),Scenario!$B$8,0),"INSUFFICIENT FUNDS")))</f>
        <v/>
      </c>
      <c r="D87" s="6" t="str">
        <f>IF(A87&gt;Scenario!$B$11,"",IF(A$2&lt;&gt;"Ready",A$2,IF(ISNUMBER(B87),(B87+C87)*(N('Option B'!$E$14)+N('Option B'!$E$15)+IF(Scenario!$B$13="Gross",N('Option B'!$E$16),0))/12+((N('Option B'!$E$12)+N('Option B'!$E$13))/12+IF(AND(A87&gt;=Scenario!$B$10,MOD(A87-Scenario!$B$10,Scenario!$B$18)=0),N('Option B'!$E$17)*N('Option B'!$E$18)+N('Option B'!$E$20),0)+IF(A87=1,N('Option B'!$E$17)*N('Option B'!$E$19)+N('Option B'!$E$21),0)+IF(A87=Scenario!$B$11,N('Option B'!$E$22),0)),"INSUFFICIENT FUNDS")))</f>
        <v/>
      </c>
      <c r="E87" s="6" t="str">
        <f>IF(A87&gt;Scenario!$B$11,"",IF(A$2&lt;&gt;"Ready",A$2,IF(ISNUMBER(B87),IF((B87+C87)*(1+Scenario!$B$12/12)-D87&lt;0,"INSUFFICIENT FUNDS",(B87+C87)*(1+Scenario!$B$12/12)-D87),"INSUFFICIENT FUNDS")))</f>
        <v/>
      </c>
      <c r="F87" s="6" t="str">
        <f>IF(A87&gt;Scenario!$B$11,"",IF(A$2&lt;&gt;"Ready",A$2,IF(ISNUMBER(E87),F86+D87,"INSUFFICIENT FUNDS")))</f>
        <v/>
      </c>
      <c r="G87" t="str">
        <f>IF(A87&gt;Scenario!$B$11,"",IF(A$2&lt;&gt;"Ready",A$2,IF(ISNUMBER(E87),"OK","INSUFFICIENT FUNDS")))</f>
        <v/>
      </c>
      <c r="H87">
        <v>83</v>
      </c>
      <c r="I87" s="6" t="str">
        <f>IF(H87&gt;Scenario!$B$11,"",IF(H$2&lt;&gt;"Ready",H$2,IF(N86="OK",L86,"INSUFFICIENT FUNDS")))</f>
        <v/>
      </c>
      <c r="J87" s="6" t="str">
        <f>IF(H87&gt;Scenario!$B$11,"",IF(H$2&lt;&gt;"Ready",H$2,IF(ISNUMBER(I87),IF(AND(H87&gt;=Scenario!$B$10,MOD(H87-Scenario!$B$10,Scenario!$B$18)=0),Scenario!$B$8,0),"INSUFFICIENT FUNDS")))</f>
        <v/>
      </c>
      <c r="K87" s="6" t="str">
        <f>IF(H87&gt;Scenario!$B$11,"",IF(H$2&lt;&gt;"Ready",H$2,IF(ISNUMBER(I87),(I87+J87)*(N('Option B'!$E$14)+N('Option B'!$E$15)+IF(Scenario!$B$13="Gross",N('Option B'!$E$16),0))/12+((0+0)/12+IF(AND(H87&gt;=Scenario!$B$10,MOD(H87-Scenario!$B$10,Scenario!$B$18)=0),N('Option B'!$E$17)*N('Option B'!$E$18)+N('Option B'!$E$20),0)+IF(H87=1,N('Option B'!$E$17)*N('Option B'!$E$19)+N('Option B'!$E$21),0)+IF(H87=Scenario!$B$11,N('Option B'!$E$22),0)),"INSUFFICIENT FUNDS")))</f>
        <v/>
      </c>
      <c r="L87" s="6" t="str">
        <f>IF(H87&gt;Scenario!$B$11,"",IF(H$2&lt;&gt;"Ready",H$2,IF(ISNUMBER(I87),IF((I87+J87)*(1+Scenario!$B$12/12)-K87&lt;0,"INSUFFICIENT FUNDS",(I87+J87)*(1+Scenario!$B$12/12)-K87),"INSUFFICIENT FUNDS")))</f>
        <v/>
      </c>
      <c r="M87" s="6" t="str">
        <f>IF(H87&gt;Scenario!$B$11,"",IF(H$2&lt;&gt;"Ready",H$2,IF(ISNUMBER(L87),M86+K87,"INSUFFICIENT FUNDS")))</f>
        <v/>
      </c>
      <c r="N87" t="str">
        <f>IF(H87&gt;Scenario!$B$11,"",IF(H$2&lt;&gt;"Ready",H$2,IF(ISNUMBER(L87),"OK","INSUFFICIENT FUNDS")))</f>
        <v/>
      </c>
      <c r="O87">
        <v>83</v>
      </c>
      <c r="P87" s="6" t="str">
        <f>IF(O87&gt;Scenario!$B$11,"",IF(O$2&lt;&gt;"Ready",O$2,IF(U86="OK",S86,"INSUFFICIENT FUNDS")))</f>
        <v/>
      </c>
      <c r="Q87" s="6" t="str">
        <f>IF(O87&gt;Scenario!$B$11,"",IF(O$2&lt;&gt;"Ready",O$2,IF(ISNUMBER(P87),IF(AND(O87&gt;=Scenario!$B$10,MOD(O87-Scenario!$B$10,Scenario!$B$18)=0),Scenario!$B$8,0),"INSUFFICIENT FUNDS")))</f>
        <v/>
      </c>
      <c r="R87" s="6" t="str">
        <f>IF(O87&gt;Scenario!$B$11,"",IF(O$2&lt;&gt;"Ready",O$2,IF(ISNUMBER(P87),(P87+Q87)*(0+N('Option B'!$E$15)+IF(Scenario!$B$13="Gross",N('Option B'!$E$16),0))/12+((N('Option B'!$E$12)+N('Option B'!$E$13))/12+IF(AND(O87&gt;=Scenario!$B$10,MOD(O87-Scenario!$B$10,Scenario!$B$18)=0),N('Option B'!$E$17)*N('Option B'!$E$18)+N('Option B'!$E$20),0)+IF(O87=1,N('Option B'!$E$17)*N('Option B'!$E$19)+N('Option B'!$E$21),0)+IF(O87=Scenario!$B$11,N('Option B'!$E$22),0)),"INSUFFICIENT FUNDS")))</f>
        <v/>
      </c>
      <c r="S87" s="6" t="str">
        <f>IF(O87&gt;Scenario!$B$11,"",IF(O$2&lt;&gt;"Ready",O$2,IF(ISNUMBER(P87),IF((P87+Q87)*(1+Scenario!$B$12/12)-R87&lt;0,"INSUFFICIENT FUNDS",(P87+Q87)*(1+Scenario!$B$12/12)-R87),"INSUFFICIENT FUNDS")))</f>
        <v/>
      </c>
      <c r="T87" s="6" t="str">
        <f>IF(O87&gt;Scenario!$B$11,"",IF(O$2&lt;&gt;"Ready",O$2,IF(ISNUMBER(S87),T86+R87,"INSUFFICIENT FUNDS")))</f>
        <v/>
      </c>
      <c r="U87" t="str">
        <f>IF(O87&gt;Scenario!$B$11,"",IF(O$2&lt;&gt;"Ready",O$2,IF(ISNUMBER(S87),"OK","INSUFFICIENT FUNDS")))</f>
        <v/>
      </c>
      <c r="V87">
        <v>83</v>
      </c>
      <c r="W87" s="6" t="str">
        <f>IF(V87&gt;Scenario!$B$11,"",IF(V$2&lt;&gt;"Ready",V$2,IF(AB86="OK",Z86,"INSUFFICIENT FUNDS")))</f>
        <v/>
      </c>
      <c r="X87" s="6" t="str">
        <f>IF(V87&gt;Scenario!$B$11,"",IF(V$2&lt;&gt;"Ready",V$2,IF(ISNUMBER(W87),IF(AND(V87&gt;=Scenario!$B$10,MOD(V87-Scenario!$B$10,Scenario!$B$18)=0),Scenario!$B$8,0),"INSUFFICIENT FUNDS")))</f>
        <v/>
      </c>
      <c r="Y87" s="6" t="str">
        <f>IF(V87&gt;Scenario!$B$11,"",IF(V$2&lt;&gt;"Ready",V$2,IF(ISNUMBER(W87),(W87+X87)*(N('Option B'!$E$14)+N('Option B'!$E$15)+IF(Scenario!$B$13="Gross",N('Option B'!$E$16),0))/12+((N('Option B'!$E$12)+N('Option B'!$E$13))/12+IF(AND(V87&gt;=Scenario!$B$10,MOD(V87-Scenario!$B$10,Scenario!$B$18)=0),0*0+0,0)+IF(V87=1,0*0+0,0)+IF(V87=Scenario!$B$11,0,0)),"INSUFFICIENT FUNDS")))</f>
        <v/>
      </c>
      <c r="Z87" s="6" t="str">
        <f>IF(V87&gt;Scenario!$B$11,"",IF(V$2&lt;&gt;"Ready",V$2,IF(ISNUMBER(W87),IF((W87+X87)*(1+Scenario!$B$12/12)-Y87&lt;0,"INSUFFICIENT FUNDS",(W87+X87)*(1+Scenario!$B$12/12)-Y87),"INSUFFICIENT FUNDS")))</f>
        <v/>
      </c>
      <c r="AA87" s="6" t="str">
        <f>IF(V87&gt;Scenario!$B$11,"",IF(V$2&lt;&gt;"Ready",V$2,IF(ISNUMBER(Z87),AA86+Y87,"INSUFFICIENT FUNDS")))</f>
        <v/>
      </c>
      <c r="AB87" t="str">
        <f>IF(V87&gt;Scenario!$B$11,"",IF(V$2&lt;&gt;"Ready",V$2,IF(ISNUMBER(Z87),"OK","INSUFFICIENT FUNDS")))</f>
        <v/>
      </c>
      <c r="AC87">
        <v>83</v>
      </c>
      <c r="AD87" s="6" t="str">
        <f>IF(AC87&gt;Scenario!$B$11,"",IF(AC$2&lt;&gt;"Ready",AC$2,IF(AI86="OK",AG86,"INSUFFICIENT FUNDS")))</f>
        <v/>
      </c>
      <c r="AE87" s="6" t="str">
        <f>IF(AC87&gt;Scenario!$B$11,"",IF(AC$2&lt;&gt;"Ready",AC$2,IF(ISNUMBER(AD87),IF(AND(AC87&gt;=Scenario!$B$10,MOD(AC87-Scenario!$B$10,Scenario!$B$18)=0),Scenario!$B$8,0),"INSUFFICIENT FUNDS")))</f>
        <v/>
      </c>
      <c r="AF87" s="6" t="str">
        <f>IF(AC87&gt;Scenario!$B$11,"",IF(AC$2&lt;&gt;"Ready",AC$2,IF(ISNUMBER(AD87),(AD87+AE87)*(N('Option B'!$E$14)+N('Option B'!$E$15)+IF(Scenario!$B$13="Gross",0,0))/12+((N('Option B'!$E$12)+N('Option B'!$E$13))/12+IF(AND(AC87&gt;=Scenario!$B$10,MOD(AC87-Scenario!$B$10,Scenario!$B$18)=0),N('Option B'!$E$17)*N('Option B'!$E$18)+N('Option B'!$E$20),0)+IF(AC87=1,N('Option B'!$E$17)*N('Option B'!$E$19)+N('Option B'!$E$21),0)+IF(AC87=Scenario!$B$11,N('Option B'!$E$22),0)),"INSUFFICIENT FUNDS")))</f>
        <v/>
      </c>
      <c r="AG87" s="6" t="str">
        <f>IF(AC87&gt;Scenario!$B$11,"",IF(AC$2&lt;&gt;"Ready",AC$2,IF(ISNUMBER(AD87),IF((AD87+AE87)*(1+Scenario!$B$12/12)-AF87&lt;0,"INSUFFICIENT FUNDS",(AD87+AE87)*(1+Scenario!$B$12/12)-AF87),"INSUFFICIENT FUNDS")))</f>
        <v/>
      </c>
      <c r="AH87" s="6" t="str">
        <f>IF(AC87&gt;Scenario!$B$11,"",IF(AC$2&lt;&gt;"Ready",AC$2,IF(ISNUMBER(AG87),AH86+AF87,"INSUFFICIENT FUNDS")))</f>
        <v/>
      </c>
      <c r="AI87" t="str">
        <f>IF(AC87&gt;Scenario!$B$11,"",IF(AC$2&lt;&gt;"Ready",AC$2,IF(ISNUMBER(AG87),"OK","INSUFFICIENT FUNDS")))</f>
        <v/>
      </c>
      <c r="AJ87">
        <v>83</v>
      </c>
      <c r="AK87" s="6" t="str">
        <f>IF(AJ87&gt;Scenario!$B$11,"",IF(AJ$2&lt;&gt;"Ready",AJ$2,IF(AP86="OK",AN86,"INSUFFICIENT FUNDS")))</f>
        <v/>
      </c>
      <c r="AL87" s="6" t="str">
        <f>IF(AJ87&gt;Scenario!$B$11,"",IF(AJ$2&lt;&gt;"Ready",AJ$2,IF(ISNUMBER(AK87),IF(AND(AJ87&gt;=Scenario!$B$10,MOD(AJ87-Scenario!$B$10,Scenario!$B$18)=0),Scenario!$B$8,0),"INSUFFICIENT FUNDS")))</f>
        <v/>
      </c>
      <c r="AM87" s="6" t="str">
        <f>IF(AJ87&gt;Scenario!$B$11,"",IF(AJ$2&lt;&gt;"Ready",AJ$2,IF(ISNUMBER(AK87),(AK87+AL87)*(0+0+IF(Scenario!$B$13="Gross",0,0))/12+((0+0)/12+IF(AND(AJ87&gt;=Scenario!$B$10,MOD(AJ87-Scenario!$B$10,Scenario!$B$18)=0),0*0+0,0)+IF(AJ87=1,0*0+0,0)+IF(AJ87=Scenario!$B$11,0,0)),"INSUFFICIENT FUNDS")))</f>
        <v/>
      </c>
      <c r="AN87" s="6" t="str">
        <f>IF(AJ87&gt;Scenario!$B$11,"",IF(AJ$2&lt;&gt;"Ready",AJ$2,IF(ISNUMBER(AK87),IF((AK87+AL87)*(1+Scenario!$B$12/12)-AM87&lt;0,"INSUFFICIENT FUNDS",(AK87+AL87)*(1+Scenario!$B$12/12)-AM87),"INSUFFICIENT FUNDS")))</f>
        <v/>
      </c>
      <c r="AO87" s="6" t="str">
        <f>IF(AJ87&gt;Scenario!$B$11,"",IF(AJ$2&lt;&gt;"Ready",AJ$2,IF(ISNUMBER(AN87),AO86+AM87,"INSUFFICIENT FUNDS")))</f>
        <v/>
      </c>
      <c r="AP87" t="str">
        <f>IF(AJ87&gt;Scenario!$B$11,"",IF(AJ$2&lt;&gt;"Ready",AJ$2,IF(ISNUMBER(AN87),"OK","INSUFFICIENT FUNDS")))</f>
        <v/>
      </c>
    </row>
    <row r="88" spans="1:42" ht="32.1" customHeight="1" x14ac:dyDescent="0.2">
      <c r="A88">
        <v>84</v>
      </c>
      <c r="B88" s="6" t="str">
        <f>IF(A88&gt;Scenario!$B$11,"",IF(A$2&lt;&gt;"Ready",A$2,IF(G87="OK",E87,"INSUFFICIENT FUNDS")))</f>
        <v/>
      </c>
      <c r="C88" s="6" t="str">
        <f>IF(A88&gt;Scenario!$B$11,"",IF(A$2&lt;&gt;"Ready",A$2,IF(ISNUMBER(B88),IF(AND(A88&gt;=Scenario!$B$10,MOD(A88-Scenario!$B$10,Scenario!$B$18)=0),Scenario!$B$8,0),"INSUFFICIENT FUNDS")))</f>
        <v/>
      </c>
      <c r="D88" s="6" t="str">
        <f>IF(A88&gt;Scenario!$B$11,"",IF(A$2&lt;&gt;"Ready",A$2,IF(ISNUMBER(B88),(B88+C88)*(N('Option B'!$E$14)+N('Option B'!$E$15)+IF(Scenario!$B$13="Gross",N('Option B'!$E$16),0))/12+((N('Option B'!$E$12)+N('Option B'!$E$13))/12+IF(AND(A88&gt;=Scenario!$B$10,MOD(A88-Scenario!$B$10,Scenario!$B$18)=0),N('Option B'!$E$17)*N('Option B'!$E$18)+N('Option B'!$E$20),0)+IF(A88=1,N('Option B'!$E$17)*N('Option B'!$E$19)+N('Option B'!$E$21),0)+IF(A88=Scenario!$B$11,N('Option B'!$E$22),0)),"INSUFFICIENT FUNDS")))</f>
        <v/>
      </c>
      <c r="E88" s="6" t="str">
        <f>IF(A88&gt;Scenario!$B$11,"",IF(A$2&lt;&gt;"Ready",A$2,IF(ISNUMBER(B88),IF((B88+C88)*(1+Scenario!$B$12/12)-D88&lt;0,"INSUFFICIENT FUNDS",(B88+C88)*(1+Scenario!$B$12/12)-D88),"INSUFFICIENT FUNDS")))</f>
        <v/>
      </c>
      <c r="F88" s="6" t="str">
        <f>IF(A88&gt;Scenario!$B$11,"",IF(A$2&lt;&gt;"Ready",A$2,IF(ISNUMBER(E88),F87+D88,"INSUFFICIENT FUNDS")))</f>
        <v/>
      </c>
      <c r="G88" t="str">
        <f>IF(A88&gt;Scenario!$B$11,"",IF(A$2&lt;&gt;"Ready",A$2,IF(ISNUMBER(E88),"OK","INSUFFICIENT FUNDS")))</f>
        <v/>
      </c>
      <c r="H88">
        <v>84</v>
      </c>
      <c r="I88" s="6" t="str">
        <f>IF(H88&gt;Scenario!$B$11,"",IF(H$2&lt;&gt;"Ready",H$2,IF(N87="OK",L87,"INSUFFICIENT FUNDS")))</f>
        <v/>
      </c>
      <c r="J88" s="6" t="str">
        <f>IF(H88&gt;Scenario!$B$11,"",IF(H$2&lt;&gt;"Ready",H$2,IF(ISNUMBER(I88),IF(AND(H88&gt;=Scenario!$B$10,MOD(H88-Scenario!$B$10,Scenario!$B$18)=0),Scenario!$B$8,0),"INSUFFICIENT FUNDS")))</f>
        <v/>
      </c>
      <c r="K88" s="6" t="str">
        <f>IF(H88&gt;Scenario!$B$11,"",IF(H$2&lt;&gt;"Ready",H$2,IF(ISNUMBER(I88),(I88+J88)*(N('Option B'!$E$14)+N('Option B'!$E$15)+IF(Scenario!$B$13="Gross",N('Option B'!$E$16),0))/12+((0+0)/12+IF(AND(H88&gt;=Scenario!$B$10,MOD(H88-Scenario!$B$10,Scenario!$B$18)=0),N('Option B'!$E$17)*N('Option B'!$E$18)+N('Option B'!$E$20),0)+IF(H88=1,N('Option B'!$E$17)*N('Option B'!$E$19)+N('Option B'!$E$21),0)+IF(H88=Scenario!$B$11,N('Option B'!$E$22),0)),"INSUFFICIENT FUNDS")))</f>
        <v/>
      </c>
      <c r="L88" s="6" t="str">
        <f>IF(H88&gt;Scenario!$B$11,"",IF(H$2&lt;&gt;"Ready",H$2,IF(ISNUMBER(I88),IF((I88+J88)*(1+Scenario!$B$12/12)-K88&lt;0,"INSUFFICIENT FUNDS",(I88+J88)*(1+Scenario!$B$12/12)-K88),"INSUFFICIENT FUNDS")))</f>
        <v/>
      </c>
      <c r="M88" s="6" t="str">
        <f>IF(H88&gt;Scenario!$B$11,"",IF(H$2&lt;&gt;"Ready",H$2,IF(ISNUMBER(L88),M87+K88,"INSUFFICIENT FUNDS")))</f>
        <v/>
      </c>
      <c r="N88" t="str">
        <f>IF(H88&gt;Scenario!$B$11,"",IF(H$2&lt;&gt;"Ready",H$2,IF(ISNUMBER(L88),"OK","INSUFFICIENT FUNDS")))</f>
        <v/>
      </c>
      <c r="O88">
        <v>84</v>
      </c>
      <c r="P88" s="6" t="str">
        <f>IF(O88&gt;Scenario!$B$11,"",IF(O$2&lt;&gt;"Ready",O$2,IF(U87="OK",S87,"INSUFFICIENT FUNDS")))</f>
        <v/>
      </c>
      <c r="Q88" s="6" t="str">
        <f>IF(O88&gt;Scenario!$B$11,"",IF(O$2&lt;&gt;"Ready",O$2,IF(ISNUMBER(P88),IF(AND(O88&gt;=Scenario!$B$10,MOD(O88-Scenario!$B$10,Scenario!$B$18)=0),Scenario!$B$8,0),"INSUFFICIENT FUNDS")))</f>
        <v/>
      </c>
      <c r="R88" s="6" t="str">
        <f>IF(O88&gt;Scenario!$B$11,"",IF(O$2&lt;&gt;"Ready",O$2,IF(ISNUMBER(P88),(P88+Q88)*(0+N('Option B'!$E$15)+IF(Scenario!$B$13="Gross",N('Option B'!$E$16),0))/12+((N('Option B'!$E$12)+N('Option B'!$E$13))/12+IF(AND(O88&gt;=Scenario!$B$10,MOD(O88-Scenario!$B$10,Scenario!$B$18)=0),N('Option B'!$E$17)*N('Option B'!$E$18)+N('Option B'!$E$20),0)+IF(O88=1,N('Option B'!$E$17)*N('Option B'!$E$19)+N('Option B'!$E$21),0)+IF(O88=Scenario!$B$11,N('Option B'!$E$22),0)),"INSUFFICIENT FUNDS")))</f>
        <v/>
      </c>
      <c r="S88" s="6" t="str">
        <f>IF(O88&gt;Scenario!$B$11,"",IF(O$2&lt;&gt;"Ready",O$2,IF(ISNUMBER(P88),IF((P88+Q88)*(1+Scenario!$B$12/12)-R88&lt;0,"INSUFFICIENT FUNDS",(P88+Q88)*(1+Scenario!$B$12/12)-R88),"INSUFFICIENT FUNDS")))</f>
        <v/>
      </c>
      <c r="T88" s="6" t="str">
        <f>IF(O88&gt;Scenario!$B$11,"",IF(O$2&lt;&gt;"Ready",O$2,IF(ISNUMBER(S88),T87+R88,"INSUFFICIENT FUNDS")))</f>
        <v/>
      </c>
      <c r="U88" t="str">
        <f>IF(O88&gt;Scenario!$B$11,"",IF(O$2&lt;&gt;"Ready",O$2,IF(ISNUMBER(S88),"OK","INSUFFICIENT FUNDS")))</f>
        <v/>
      </c>
      <c r="V88">
        <v>84</v>
      </c>
      <c r="W88" s="6" t="str">
        <f>IF(V88&gt;Scenario!$B$11,"",IF(V$2&lt;&gt;"Ready",V$2,IF(AB87="OK",Z87,"INSUFFICIENT FUNDS")))</f>
        <v/>
      </c>
      <c r="X88" s="6" t="str">
        <f>IF(V88&gt;Scenario!$B$11,"",IF(V$2&lt;&gt;"Ready",V$2,IF(ISNUMBER(W88),IF(AND(V88&gt;=Scenario!$B$10,MOD(V88-Scenario!$B$10,Scenario!$B$18)=0),Scenario!$B$8,0),"INSUFFICIENT FUNDS")))</f>
        <v/>
      </c>
      <c r="Y88" s="6" t="str">
        <f>IF(V88&gt;Scenario!$B$11,"",IF(V$2&lt;&gt;"Ready",V$2,IF(ISNUMBER(W88),(W88+X88)*(N('Option B'!$E$14)+N('Option B'!$E$15)+IF(Scenario!$B$13="Gross",N('Option B'!$E$16),0))/12+((N('Option B'!$E$12)+N('Option B'!$E$13))/12+IF(AND(V88&gt;=Scenario!$B$10,MOD(V88-Scenario!$B$10,Scenario!$B$18)=0),0*0+0,0)+IF(V88=1,0*0+0,0)+IF(V88=Scenario!$B$11,0,0)),"INSUFFICIENT FUNDS")))</f>
        <v/>
      </c>
      <c r="Z88" s="6" t="str">
        <f>IF(V88&gt;Scenario!$B$11,"",IF(V$2&lt;&gt;"Ready",V$2,IF(ISNUMBER(W88),IF((W88+X88)*(1+Scenario!$B$12/12)-Y88&lt;0,"INSUFFICIENT FUNDS",(W88+X88)*(1+Scenario!$B$12/12)-Y88),"INSUFFICIENT FUNDS")))</f>
        <v/>
      </c>
      <c r="AA88" s="6" t="str">
        <f>IF(V88&gt;Scenario!$B$11,"",IF(V$2&lt;&gt;"Ready",V$2,IF(ISNUMBER(Z88),AA87+Y88,"INSUFFICIENT FUNDS")))</f>
        <v/>
      </c>
      <c r="AB88" t="str">
        <f>IF(V88&gt;Scenario!$B$11,"",IF(V$2&lt;&gt;"Ready",V$2,IF(ISNUMBER(Z88),"OK","INSUFFICIENT FUNDS")))</f>
        <v/>
      </c>
      <c r="AC88">
        <v>84</v>
      </c>
      <c r="AD88" s="6" t="str">
        <f>IF(AC88&gt;Scenario!$B$11,"",IF(AC$2&lt;&gt;"Ready",AC$2,IF(AI87="OK",AG87,"INSUFFICIENT FUNDS")))</f>
        <v/>
      </c>
      <c r="AE88" s="6" t="str">
        <f>IF(AC88&gt;Scenario!$B$11,"",IF(AC$2&lt;&gt;"Ready",AC$2,IF(ISNUMBER(AD88),IF(AND(AC88&gt;=Scenario!$B$10,MOD(AC88-Scenario!$B$10,Scenario!$B$18)=0),Scenario!$B$8,0),"INSUFFICIENT FUNDS")))</f>
        <v/>
      </c>
      <c r="AF88" s="6" t="str">
        <f>IF(AC88&gt;Scenario!$B$11,"",IF(AC$2&lt;&gt;"Ready",AC$2,IF(ISNUMBER(AD88),(AD88+AE88)*(N('Option B'!$E$14)+N('Option B'!$E$15)+IF(Scenario!$B$13="Gross",0,0))/12+((N('Option B'!$E$12)+N('Option B'!$E$13))/12+IF(AND(AC88&gt;=Scenario!$B$10,MOD(AC88-Scenario!$B$10,Scenario!$B$18)=0),N('Option B'!$E$17)*N('Option B'!$E$18)+N('Option B'!$E$20),0)+IF(AC88=1,N('Option B'!$E$17)*N('Option B'!$E$19)+N('Option B'!$E$21),0)+IF(AC88=Scenario!$B$11,N('Option B'!$E$22),0)),"INSUFFICIENT FUNDS")))</f>
        <v/>
      </c>
      <c r="AG88" s="6" t="str">
        <f>IF(AC88&gt;Scenario!$B$11,"",IF(AC$2&lt;&gt;"Ready",AC$2,IF(ISNUMBER(AD88),IF((AD88+AE88)*(1+Scenario!$B$12/12)-AF88&lt;0,"INSUFFICIENT FUNDS",(AD88+AE88)*(1+Scenario!$B$12/12)-AF88),"INSUFFICIENT FUNDS")))</f>
        <v/>
      </c>
      <c r="AH88" s="6" t="str">
        <f>IF(AC88&gt;Scenario!$B$11,"",IF(AC$2&lt;&gt;"Ready",AC$2,IF(ISNUMBER(AG88),AH87+AF88,"INSUFFICIENT FUNDS")))</f>
        <v/>
      </c>
      <c r="AI88" t="str">
        <f>IF(AC88&gt;Scenario!$B$11,"",IF(AC$2&lt;&gt;"Ready",AC$2,IF(ISNUMBER(AG88),"OK","INSUFFICIENT FUNDS")))</f>
        <v/>
      </c>
      <c r="AJ88">
        <v>84</v>
      </c>
      <c r="AK88" s="6" t="str">
        <f>IF(AJ88&gt;Scenario!$B$11,"",IF(AJ$2&lt;&gt;"Ready",AJ$2,IF(AP87="OK",AN87,"INSUFFICIENT FUNDS")))</f>
        <v/>
      </c>
      <c r="AL88" s="6" t="str">
        <f>IF(AJ88&gt;Scenario!$B$11,"",IF(AJ$2&lt;&gt;"Ready",AJ$2,IF(ISNUMBER(AK88),IF(AND(AJ88&gt;=Scenario!$B$10,MOD(AJ88-Scenario!$B$10,Scenario!$B$18)=0),Scenario!$B$8,0),"INSUFFICIENT FUNDS")))</f>
        <v/>
      </c>
      <c r="AM88" s="6" t="str">
        <f>IF(AJ88&gt;Scenario!$B$11,"",IF(AJ$2&lt;&gt;"Ready",AJ$2,IF(ISNUMBER(AK88),(AK88+AL88)*(0+0+IF(Scenario!$B$13="Gross",0,0))/12+((0+0)/12+IF(AND(AJ88&gt;=Scenario!$B$10,MOD(AJ88-Scenario!$B$10,Scenario!$B$18)=0),0*0+0,0)+IF(AJ88=1,0*0+0,0)+IF(AJ88=Scenario!$B$11,0,0)),"INSUFFICIENT FUNDS")))</f>
        <v/>
      </c>
      <c r="AN88" s="6" t="str">
        <f>IF(AJ88&gt;Scenario!$B$11,"",IF(AJ$2&lt;&gt;"Ready",AJ$2,IF(ISNUMBER(AK88),IF((AK88+AL88)*(1+Scenario!$B$12/12)-AM88&lt;0,"INSUFFICIENT FUNDS",(AK88+AL88)*(1+Scenario!$B$12/12)-AM88),"INSUFFICIENT FUNDS")))</f>
        <v/>
      </c>
      <c r="AO88" s="6" t="str">
        <f>IF(AJ88&gt;Scenario!$B$11,"",IF(AJ$2&lt;&gt;"Ready",AJ$2,IF(ISNUMBER(AN88),AO87+AM88,"INSUFFICIENT FUNDS")))</f>
        <v/>
      </c>
      <c r="AP88" t="str">
        <f>IF(AJ88&gt;Scenario!$B$11,"",IF(AJ$2&lt;&gt;"Ready",AJ$2,IF(ISNUMBER(AN88),"OK","INSUFFICIENT FUNDS")))</f>
        <v/>
      </c>
    </row>
    <row r="89" spans="1:42" ht="32.1" customHeight="1" x14ac:dyDescent="0.2">
      <c r="A89">
        <v>85</v>
      </c>
      <c r="B89" s="6" t="str">
        <f>IF(A89&gt;Scenario!$B$11,"",IF(A$2&lt;&gt;"Ready",A$2,IF(G88="OK",E88,"INSUFFICIENT FUNDS")))</f>
        <v/>
      </c>
      <c r="C89" s="6" t="str">
        <f>IF(A89&gt;Scenario!$B$11,"",IF(A$2&lt;&gt;"Ready",A$2,IF(ISNUMBER(B89),IF(AND(A89&gt;=Scenario!$B$10,MOD(A89-Scenario!$B$10,Scenario!$B$18)=0),Scenario!$B$8,0),"INSUFFICIENT FUNDS")))</f>
        <v/>
      </c>
      <c r="D89" s="6" t="str">
        <f>IF(A89&gt;Scenario!$B$11,"",IF(A$2&lt;&gt;"Ready",A$2,IF(ISNUMBER(B89),(B89+C89)*(N('Option B'!$E$14)+N('Option B'!$E$15)+IF(Scenario!$B$13="Gross",N('Option B'!$E$16),0))/12+((N('Option B'!$E$12)+N('Option B'!$E$13))/12+IF(AND(A89&gt;=Scenario!$B$10,MOD(A89-Scenario!$B$10,Scenario!$B$18)=0),N('Option B'!$E$17)*N('Option B'!$E$18)+N('Option B'!$E$20),0)+IF(A89=1,N('Option B'!$E$17)*N('Option B'!$E$19)+N('Option B'!$E$21),0)+IF(A89=Scenario!$B$11,N('Option B'!$E$22),0)),"INSUFFICIENT FUNDS")))</f>
        <v/>
      </c>
      <c r="E89" s="6" t="str">
        <f>IF(A89&gt;Scenario!$B$11,"",IF(A$2&lt;&gt;"Ready",A$2,IF(ISNUMBER(B89),IF((B89+C89)*(1+Scenario!$B$12/12)-D89&lt;0,"INSUFFICIENT FUNDS",(B89+C89)*(1+Scenario!$B$12/12)-D89),"INSUFFICIENT FUNDS")))</f>
        <v/>
      </c>
      <c r="F89" s="6" t="str">
        <f>IF(A89&gt;Scenario!$B$11,"",IF(A$2&lt;&gt;"Ready",A$2,IF(ISNUMBER(E89),F88+D89,"INSUFFICIENT FUNDS")))</f>
        <v/>
      </c>
      <c r="G89" t="str">
        <f>IF(A89&gt;Scenario!$B$11,"",IF(A$2&lt;&gt;"Ready",A$2,IF(ISNUMBER(E89),"OK","INSUFFICIENT FUNDS")))</f>
        <v/>
      </c>
      <c r="H89">
        <v>85</v>
      </c>
      <c r="I89" s="6" t="str">
        <f>IF(H89&gt;Scenario!$B$11,"",IF(H$2&lt;&gt;"Ready",H$2,IF(N88="OK",L88,"INSUFFICIENT FUNDS")))</f>
        <v/>
      </c>
      <c r="J89" s="6" t="str">
        <f>IF(H89&gt;Scenario!$B$11,"",IF(H$2&lt;&gt;"Ready",H$2,IF(ISNUMBER(I89),IF(AND(H89&gt;=Scenario!$B$10,MOD(H89-Scenario!$B$10,Scenario!$B$18)=0),Scenario!$B$8,0),"INSUFFICIENT FUNDS")))</f>
        <v/>
      </c>
      <c r="K89" s="6" t="str">
        <f>IF(H89&gt;Scenario!$B$11,"",IF(H$2&lt;&gt;"Ready",H$2,IF(ISNUMBER(I89),(I89+J89)*(N('Option B'!$E$14)+N('Option B'!$E$15)+IF(Scenario!$B$13="Gross",N('Option B'!$E$16),0))/12+((0+0)/12+IF(AND(H89&gt;=Scenario!$B$10,MOD(H89-Scenario!$B$10,Scenario!$B$18)=0),N('Option B'!$E$17)*N('Option B'!$E$18)+N('Option B'!$E$20),0)+IF(H89=1,N('Option B'!$E$17)*N('Option B'!$E$19)+N('Option B'!$E$21),0)+IF(H89=Scenario!$B$11,N('Option B'!$E$22),0)),"INSUFFICIENT FUNDS")))</f>
        <v/>
      </c>
      <c r="L89" s="6" t="str">
        <f>IF(H89&gt;Scenario!$B$11,"",IF(H$2&lt;&gt;"Ready",H$2,IF(ISNUMBER(I89),IF((I89+J89)*(1+Scenario!$B$12/12)-K89&lt;0,"INSUFFICIENT FUNDS",(I89+J89)*(1+Scenario!$B$12/12)-K89),"INSUFFICIENT FUNDS")))</f>
        <v/>
      </c>
      <c r="M89" s="6" t="str">
        <f>IF(H89&gt;Scenario!$B$11,"",IF(H$2&lt;&gt;"Ready",H$2,IF(ISNUMBER(L89),M88+K89,"INSUFFICIENT FUNDS")))</f>
        <v/>
      </c>
      <c r="N89" t="str">
        <f>IF(H89&gt;Scenario!$B$11,"",IF(H$2&lt;&gt;"Ready",H$2,IF(ISNUMBER(L89),"OK","INSUFFICIENT FUNDS")))</f>
        <v/>
      </c>
      <c r="O89">
        <v>85</v>
      </c>
      <c r="P89" s="6" t="str">
        <f>IF(O89&gt;Scenario!$B$11,"",IF(O$2&lt;&gt;"Ready",O$2,IF(U88="OK",S88,"INSUFFICIENT FUNDS")))</f>
        <v/>
      </c>
      <c r="Q89" s="6" t="str">
        <f>IF(O89&gt;Scenario!$B$11,"",IF(O$2&lt;&gt;"Ready",O$2,IF(ISNUMBER(P89),IF(AND(O89&gt;=Scenario!$B$10,MOD(O89-Scenario!$B$10,Scenario!$B$18)=0),Scenario!$B$8,0),"INSUFFICIENT FUNDS")))</f>
        <v/>
      </c>
      <c r="R89" s="6" t="str">
        <f>IF(O89&gt;Scenario!$B$11,"",IF(O$2&lt;&gt;"Ready",O$2,IF(ISNUMBER(P89),(P89+Q89)*(0+N('Option B'!$E$15)+IF(Scenario!$B$13="Gross",N('Option B'!$E$16),0))/12+((N('Option B'!$E$12)+N('Option B'!$E$13))/12+IF(AND(O89&gt;=Scenario!$B$10,MOD(O89-Scenario!$B$10,Scenario!$B$18)=0),N('Option B'!$E$17)*N('Option B'!$E$18)+N('Option B'!$E$20),0)+IF(O89=1,N('Option B'!$E$17)*N('Option B'!$E$19)+N('Option B'!$E$21),0)+IF(O89=Scenario!$B$11,N('Option B'!$E$22),0)),"INSUFFICIENT FUNDS")))</f>
        <v/>
      </c>
      <c r="S89" s="6" t="str">
        <f>IF(O89&gt;Scenario!$B$11,"",IF(O$2&lt;&gt;"Ready",O$2,IF(ISNUMBER(P89),IF((P89+Q89)*(1+Scenario!$B$12/12)-R89&lt;0,"INSUFFICIENT FUNDS",(P89+Q89)*(1+Scenario!$B$12/12)-R89),"INSUFFICIENT FUNDS")))</f>
        <v/>
      </c>
      <c r="T89" s="6" t="str">
        <f>IF(O89&gt;Scenario!$B$11,"",IF(O$2&lt;&gt;"Ready",O$2,IF(ISNUMBER(S89),T88+R89,"INSUFFICIENT FUNDS")))</f>
        <v/>
      </c>
      <c r="U89" t="str">
        <f>IF(O89&gt;Scenario!$B$11,"",IF(O$2&lt;&gt;"Ready",O$2,IF(ISNUMBER(S89),"OK","INSUFFICIENT FUNDS")))</f>
        <v/>
      </c>
      <c r="V89">
        <v>85</v>
      </c>
      <c r="W89" s="6" t="str">
        <f>IF(V89&gt;Scenario!$B$11,"",IF(V$2&lt;&gt;"Ready",V$2,IF(AB88="OK",Z88,"INSUFFICIENT FUNDS")))</f>
        <v/>
      </c>
      <c r="X89" s="6" t="str">
        <f>IF(V89&gt;Scenario!$B$11,"",IF(V$2&lt;&gt;"Ready",V$2,IF(ISNUMBER(W89),IF(AND(V89&gt;=Scenario!$B$10,MOD(V89-Scenario!$B$10,Scenario!$B$18)=0),Scenario!$B$8,0),"INSUFFICIENT FUNDS")))</f>
        <v/>
      </c>
      <c r="Y89" s="6" t="str">
        <f>IF(V89&gt;Scenario!$B$11,"",IF(V$2&lt;&gt;"Ready",V$2,IF(ISNUMBER(W89),(W89+X89)*(N('Option B'!$E$14)+N('Option B'!$E$15)+IF(Scenario!$B$13="Gross",N('Option B'!$E$16),0))/12+((N('Option B'!$E$12)+N('Option B'!$E$13))/12+IF(AND(V89&gt;=Scenario!$B$10,MOD(V89-Scenario!$B$10,Scenario!$B$18)=0),0*0+0,0)+IF(V89=1,0*0+0,0)+IF(V89=Scenario!$B$11,0,0)),"INSUFFICIENT FUNDS")))</f>
        <v/>
      </c>
      <c r="Z89" s="6" t="str">
        <f>IF(V89&gt;Scenario!$B$11,"",IF(V$2&lt;&gt;"Ready",V$2,IF(ISNUMBER(W89),IF((W89+X89)*(1+Scenario!$B$12/12)-Y89&lt;0,"INSUFFICIENT FUNDS",(W89+X89)*(1+Scenario!$B$12/12)-Y89),"INSUFFICIENT FUNDS")))</f>
        <v/>
      </c>
      <c r="AA89" s="6" t="str">
        <f>IF(V89&gt;Scenario!$B$11,"",IF(V$2&lt;&gt;"Ready",V$2,IF(ISNUMBER(Z89),AA88+Y89,"INSUFFICIENT FUNDS")))</f>
        <v/>
      </c>
      <c r="AB89" t="str">
        <f>IF(V89&gt;Scenario!$B$11,"",IF(V$2&lt;&gt;"Ready",V$2,IF(ISNUMBER(Z89),"OK","INSUFFICIENT FUNDS")))</f>
        <v/>
      </c>
      <c r="AC89">
        <v>85</v>
      </c>
      <c r="AD89" s="6" t="str">
        <f>IF(AC89&gt;Scenario!$B$11,"",IF(AC$2&lt;&gt;"Ready",AC$2,IF(AI88="OK",AG88,"INSUFFICIENT FUNDS")))</f>
        <v/>
      </c>
      <c r="AE89" s="6" t="str">
        <f>IF(AC89&gt;Scenario!$B$11,"",IF(AC$2&lt;&gt;"Ready",AC$2,IF(ISNUMBER(AD89),IF(AND(AC89&gt;=Scenario!$B$10,MOD(AC89-Scenario!$B$10,Scenario!$B$18)=0),Scenario!$B$8,0),"INSUFFICIENT FUNDS")))</f>
        <v/>
      </c>
      <c r="AF89" s="6" t="str">
        <f>IF(AC89&gt;Scenario!$B$11,"",IF(AC$2&lt;&gt;"Ready",AC$2,IF(ISNUMBER(AD89),(AD89+AE89)*(N('Option B'!$E$14)+N('Option B'!$E$15)+IF(Scenario!$B$13="Gross",0,0))/12+((N('Option B'!$E$12)+N('Option B'!$E$13))/12+IF(AND(AC89&gt;=Scenario!$B$10,MOD(AC89-Scenario!$B$10,Scenario!$B$18)=0),N('Option B'!$E$17)*N('Option B'!$E$18)+N('Option B'!$E$20),0)+IF(AC89=1,N('Option B'!$E$17)*N('Option B'!$E$19)+N('Option B'!$E$21),0)+IF(AC89=Scenario!$B$11,N('Option B'!$E$22),0)),"INSUFFICIENT FUNDS")))</f>
        <v/>
      </c>
      <c r="AG89" s="6" t="str">
        <f>IF(AC89&gt;Scenario!$B$11,"",IF(AC$2&lt;&gt;"Ready",AC$2,IF(ISNUMBER(AD89),IF((AD89+AE89)*(1+Scenario!$B$12/12)-AF89&lt;0,"INSUFFICIENT FUNDS",(AD89+AE89)*(1+Scenario!$B$12/12)-AF89),"INSUFFICIENT FUNDS")))</f>
        <v/>
      </c>
      <c r="AH89" s="6" t="str">
        <f>IF(AC89&gt;Scenario!$B$11,"",IF(AC$2&lt;&gt;"Ready",AC$2,IF(ISNUMBER(AG89),AH88+AF89,"INSUFFICIENT FUNDS")))</f>
        <v/>
      </c>
      <c r="AI89" t="str">
        <f>IF(AC89&gt;Scenario!$B$11,"",IF(AC$2&lt;&gt;"Ready",AC$2,IF(ISNUMBER(AG89),"OK","INSUFFICIENT FUNDS")))</f>
        <v/>
      </c>
      <c r="AJ89">
        <v>85</v>
      </c>
      <c r="AK89" s="6" t="str">
        <f>IF(AJ89&gt;Scenario!$B$11,"",IF(AJ$2&lt;&gt;"Ready",AJ$2,IF(AP88="OK",AN88,"INSUFFICIENT FUNDS")))</f>
        <v/>
      </c>
      <c r="AL89" s="6" t="str">
        <f>IF(AJ89&gt;Scenario!$B$11,"",IF(AJ$2&lt;&gt;"Ready",AJ$2,IF(ISNUMBER(AK89),IF(AND(AJ89&gt;=Scenario!$B$10,MOD(AJ89-Scenario!$B$10,Scenario!$B$18)=0),Scenario!$B$8,0),"INSUFFICIENT FUNDS")))</f>
        <v/>
      </c>
      <c r="AM89" s="6" t="str">
        <f>IF(AJ89&gt;Scenario!$B$11,"",IF(AJ$2&lt;&gt;"Ready",AJ$2,IF(ISNUMBER(AK89),(AK89+AL89)*(0+0+IF(Scenario!$B$13="Gross",0,0))/12+((0+0)/12+IF(AND(AJ89&gt;=Scenario!$B$10,MOD(AJ89-Scenario!$B$10,Scenario!$B$18)=0),0*0+0,0)+IF(AJ89=1,0*0+0,0)+IF(AJ89=Scenario!$B$11,0,0)),"INSUFFICIENT FUNDS")))</f>
        <v/>
      </c>
      <c r="AN89" s="6" t="str">
        <f>IF(AJ89&gt;Scenario!$B$11,"",IF(AJ$2&lt;&gt;"Ready",AJ$2,IF(ISNUMBER(AK89),IF((AK89+AL89)*(1+Scenario!$B$12/12)-AM89&lt;0,"INSUFFICIENT FUNDS",(AK89+AL89)*(1+Scenario!$B$12/12)-AM89),"INSUFFICIENT FUNDS")))</f>
        <v/>
      </c>
      <c r="AO89" s="6" t="str">
        <f>IF(AJ89&gt;Scenario!$B$11,"",IF(AJ$2&lt;&gt;"Ready",AJ$2,IF(ISNUMBER(AN89),AO88+AM89,"INSUFFICIENT FUNDS")))</f>
        <v/>
      </c>
      <c r="AP89" t="str">
        <f>IF(AJ89&gt;Scenario!$B$11,"",IF(AJ$2&lt;&gt;"Ready",AJ$2,IF(ISNUMBER(AN89),"OK","INSUFFICIENT FUNDS")))</f>
        <v/>
      </c>
    </row>
    <row r="90" spans="1:42" ht="32.1" customHeight="1" x14ac:dyDescent="0.2">
      <c r="A90">
        <v>86</v>
      </c>
      <c r="B90" s="6" t="str">
        <f>IF(A90&gt;Scenario!$B$11,"",IF(A$2&lt;&gt;"Ready",A$2,IF(G89="OK",E89,"INSUFFICIENT FUNDS")))</f>
        <v/>
      </c>
      <c r="C90" s="6" t="str">
        <f>IF(A90&gt;Scenario!$B$11,"",IF(A$2&lt;&gt;"Ready",A$2,IF(ISNUMBER(B90),IF(AND(A90&gt;=Scenario!$B$10,MOD(A90-Scenario!$B$10,Scenario!$B$18)=0),Scenario!$B$8,0),"INSUFFICIENT FUNDS")))</f>
        <v/>
      </c>
      <c r="D90" s="6" t="str">
        <f>IF(A90&gt;Scenario!$B$11,"",IF(A$2&lt;&gt;"Ready",A$2,IF(ISNUMBER(B90),(B90+C90)*(N('Option B'!$E$14)+N('Option B'!$E$15)+IF(Scenario!$B$13="Gross",N('Option B'!$E$16),0))/12+((N('Option B'!$E$12)+N('Option B'!$E$13))/12+IF(AND(A90&gt;=Scenario!$B$10,MOD(A90-Scenario!$B$10,Scenario!$B$18)=0),N('Option B'!$E$17)*N('Option B'!$E$18)+N('Option B'!$E$20),0)+IF(A90=1,N('Option B'!$E$17)*N('Option B'!$E$19)+N('Option B'!$E$21),0)+IF(A90=Scenario!$B$11,N('Option B'!$E$22),0)),"INSUFFICIENT FUNDS")))</f>
        <v/>
      </c>
      <c r="E90" s="6" t="str">
        <f>IF(A90&gt;Scenario!$B$11,"",IF(A$2&lt;&gt;"Ready",A$2,IF(ISNUMBER(B90),IF((B90+C90)*(1+Scenario!$B$12/12)-D90&lt;0,"INSUFFICIENT FUNDS",(B90+C90)*(1+Scenario!$B$12/12)-D90),"INSUFFICIENT FUNDS")))</f>
        <v/>
      </c>
      <c r="F90" s="6" t="str">
        <f>IF(A90&gt;Scenario!$B$11,"",IF(A$2&lt;&gt;"Ready",A$2,IF(ISNUMBER(E90),F89+D90,"INSUFFICIENT FUNDS")))</f>
        <v/>
      </c>
      <c r="G90" t="str">
        <f>IF(A90&gt;Scenario!$B$11,"",IF(A$2&lt;&gt;"Ready",A$2,IF(ISNUMBER(E90),"OK","INSUFFICIENT FUNDS")))</f>
        <v/>
      </c>
      <c r="H90">
        <v>86</v>
      </c>
      <c r="I90" s="6" t="str">
        <f>IF(H90&gt;Scenario!$B$11,"",IF(H$2&lt;&gt;"Ready",H$2,IF(N89="OK",L89,"INSUFFICIENT FUNDS")))</f>
        <v/>
      </c>
      <c r="J90" s="6" t="str">
        <f>IF(H90&gt;Scenario!$B$11,"",IF(H$2&lt;&gt;"Ready",H$2,IF(ISNUMBER(I90),IF(AND(H90&gt;=Scenario!$B$10,MOD(H90-Scenario!$B$10,Scenario!$B$18)=0),Scenario!$B$8,0),"INSUFFICIENT FUNDS")))</f>
        <v/>
      </c>
      <c r="K90" s="6" t="str">
        <f>IF(H90&gt;Scenario!$B$11,"",IF(H$2&lt;&gt;"Ready",H$2,IF(ISNUMBER(I90),(I90+J90)*(N('Option B'!$E$14)+N('Option B'!$E$15)+IF(Scenario!$B$13="Gross",N('Option B'!$E$16),0))/12+((0+0)/12+IF(AND(H90&gt;=Scenario!$B$10,MOD(H90-Scenario!$B$10,Scenario!$B$18)=0),N('Option B'!$E$17)*N('Option B'!$E$18)+N('Option B'!$E$20),0)+IF(H90=1,N('Option B'!$E$17)*N('Option B'!$E$19)+N('Option B'!$E$21),0)+IF(H90=Scenario!$B$11,N('Option B'!$E$22),0)),"INSUFFICIENT FUNDS")))</f>
        <v/>
      </c>
      <c r="L90" s="6" t="str">
        <f>IF(H90&gt;Scenario!$B$11,"",IF(H$2&lt;&gt;"Ready",H$2,IF(ISNUMBER(I90),IF((I90+J90)*(1+Scenario!$B$12/12)-K90&lt;0,"INSUFFICIENT FUNDS",(I90+J90)*(1+Scenario!$B$12/12)-K90),"INSUFFICIENT FUNDS")))</f>
        <v/>
      </c>
      <c r="M90" s="6" t="str">
        <f>IF(H90&gt;Scenario!$B$11,"",IF(H$2&lt;&gt;"Ready",H$2,IF(ISNUMBER(L90),M89+K90,"INSUFFICIENT FUNDS")))</f>
        <v/>
      </c>
      <c r="N90" t="str">
        <f>IF(H90&gt;Scenario!$B$11,"",IF(H$2&lt;&gt;"Ready",H$2,IF(ISNUMBER(L90),"OK","INSUFFICIENT FUNDS")))</f>
        <v/>
      </c>
      <c r="O90">
        <v>86</v>
      </c>
      <c r="P90" s="6" t="str">
        <f>IF(O90&gt;Scenario!$B$11,"",IF(O$2&lt;&gt;"Ready",O$2,IF(U89="OK",S89,"INSUFFICIENT FUNDS")))</f>
        <v/>
      </c>
      <c r="Q90" s="6" t="str">
        <f>IF(O90&gt;Scenario!$B$11,"",IF(O$2&lt;&gt;"Ready",O$2,IF(ISNUMBER(P90),IF(AND(O90&gt;=Scenario!$B$10,MOD(O90-Scenario!$B$10,Scenario!$B$18)=0),Scenario!$B$8,0),"INSUFFICIENT FUNDS")))</f>
        <v/>
      </c>
      <c r="R90" s="6" t="str">
        <f>IF(O90&gt;Scenario!$B$11,"",IF(O$2&lt;&gt;"Ready",O$2,IF(ISNUMBER(P90),(P90+Q90)*(0+N('Option B'!$E$15)+IF(Scenario!$B$13="Gross",N('Option B'!$E$16),0))/12+((N('Option B'!$E$12)+N('Option B'!$E$13))/12+IF(AND(O90&gt;=Scenario!$B$10,MOD(O90-Scenario!$B$10,Scenario!$B$18)=0),N('Option B'!$E$17)*N('Option B'!$E$18)+N('Option B'!$E$20),0)+IF(O90=1,N('Option B'!$E$17)*N('Option B'!$E$19)+N('Option B'!$E$21),0)+IF(O90=Scenario!$B$11,N('Option B'!$E$22),0)),"INSUFFICIENT FUNDS")))</f>
        <v/>
      </c>
      <c r="S90" s="6" t="str">
        <f>IF(O90&gt;Scenario!$B$11,"",IF(O$2&lt;&gt;"Ready",O$2,IF(ISNUMBER(P90),IF((P90+Q90)*(1+Scenario!$B$12/12)-R90&lt;0,"INSUFFICIENT FUNDS",(P90+Q90)*(1+Scenario!$B$12/12)-R90),"INSUFFICIENT FUNDS")))</f>
        <v/>
      </c>
      <c r="T90" s="6" t="str">
        <f>IF(O90&gt;Scenario!$B$11,"",IF(O$2&lt;&gt;"Ready",O$2,IF(ISNUMBER(S90),T89+R90,"INSUFFICIENT FUNDS")))</f>
        <v/>
      </c>
      <c r="U90" t="str">
        <f>IF(O90&gt;Scenario!$B$11,"",IF(O$2&lt;&gt;"Ready",O$2,IF(ISNUMBER(S90),"OK","INSUFFICIENT FUNDS")))</f>
        <v/>
      </c>
      <c r="V90">
        <v>86</v>
      </c>
      <c r="W90" s="6" t="str">
        <f>IF(V90&gt;Scenario!$B$11,"",IF(V$2&lt;&gt;"Ready",V$2,IF(AB89="OK",Z89,"INSUFFICIENT FUNDS")))</f>
        <v/>
      </c>
      <c r="X90" s="6" t="str">
        <f>IF(V90&gt;Scenario!$B$11,"",IF(V$2&lt;&gt;"Ready",V$2,IF(ISNUMBER(W90),IF(AND(V90&gt;=Scenario!$B$10,MOD(V90-Scenario!$B$10,Scenario!$B$18)=0),Scenario!$B$8,0),"INSUFFICIENT FUNDS")))</f>
        <v/>
      </c>
      <c r="Y90" s="6" t="str">
        <f>IF(V90&gt;Scenario!$B$11,"",IF(V$2&lt;&gt;"Ready",V$2,IF(ISNUMBER(W90),(W90+X90)*(N('Option B'!$E$14)+N('Option B'!$E$15)+IF(Scenario!$B$13="Gross",N('Option B'!$E$16),0))/12+((N('Option B'!$E$12)+N('Option B'!$E$13))/12+IF(AND(V90&gt;=Scenario!$B$10,MOD(V90-Scenario!$B$10,Scenario!$B$18)=0),0*0+0,0)+IF(V90=1,0*0+0,0)+IF(V90=Scenario!$B$11,0,0)),"INSUFFICIENT FUNDS")))</f>
        <v/>
      </c>
      <c r="Z90" s="6" t="str">
        <f>IF(V90&gt;Scenario!$B$11,"",IF(V$2&lt;&gt;"Ready",V$2,IF(ISNUMBER(W90),IF((W90+X90)*(1+Scenario!$B$12/12)-Y90&lt;0,"INSUFFICIENT FUNDS",(W90+X90)*(1+Scenario!$B$12/12)-Y90),"INSUFFICIENT FUNDS")))</f>
        <v/>
      </c>
      <c r="AA90" s="6" t="str">
        <f>IF(V90&gt;Scenario!$B$11,"",IF(V$2&lt;&gt;"Ready",V$2,IF(ISNUMBER(Z90),AA89+Y90,"INSUFFICIENT FUNDS")))</f>
        <v/>
      </c>
      <c r="AB90" t="str">
        <f>IF(V90&gt;Scenario!$B$11,"",IF(V$2&lt;&gt;"Ready",V$2,IF(ISNUMBER(Z90),"OK","INSUFFICIENT FUNDS")))</f>
        <v/>
      </c>
      <c r="AC90">
        <v>86</v>
      </c>
      <c r="AD90" s="6" t="str">
        <f>IF(AC90&gt;Scenario!$B$11,"",IF(AC$2&lt;&gt;"Ready",AC$2,IF(AI89="OK",AG89,"INSUFFICIENT FUNDS")))</f>
        <v/>
      </c>
      <c r="AE90" s="6" t="str">
        <f>IF(AC90&gt;Scenario!$B$11,"",IF(AC$2&lt;&gt;"Ready",AC$2,IF(ISNUMBER(AD90),IF(AND(AC90&gt;=Scenario!$B$10,MOD(AC90-Scenario!$B$10,Scenario!$B$18)=0),Scenario!$B$8,0),"INSUFFICIENT FUNDS")))</f>
        <v/>
      </c>
      <c r="AF90" s="6" t="str">
        <f>IF(AC90&gt;Scenario!$B$11,"",IF(AC$2&lt;&gt;"Ready",AC$2,IF(ISNUMBER(AD90),(AD90+AE90)*(N('Option B'!$E$14)+N('Option B'!$E$15)+IF(Scenario!$B$13="Gross",0,0))/12+((N('Option B'!$E$12)+N('Option B'!$E$13))/12+IF(AND(AC90&gt;=Scenario!$B$10,MOD(AC90-Scenario!$B$10,Scenario!$B$18)=0),N('Option B'!$E$17)*N('Option B'!$E$18)+N('Option B'!$E$20),0)+IF(AC90=1,N('Option B'!$E$17)*N('Option B'!$E$19)+N('Option B'!$E$21),0)+IF(AC90=Scenario!$B$11,N('Option B'!$E$22),0)),"INSUFFICIENT FUNDS")))</f>
        <v/>
      </c>
      <c r="AG90" s="6" t="str">
        <f>IF(AC90&gt;Scenario!$B$11,"",IF(AC$2&lt;&gt;"Ready",AC$2,IF(ISNUMBER(AD90),IF((AD90+AE90)*(1+Scenario!$B$12/12)-AF90&lt;0,"INSUFFICIENT FUNDS",(AD90+AE90)*(1+Scenario!$B$12/12)-AF90),"INSUFFICIENT FUNDS")))</f>
        <v/>
      </c>
      <c r="AH90" s="6" t="str">
        <f>IF(AC90&gt;Scenario!$B$11,"",IF(AC$2&lt;&gt;"Ready",AC$2,IF(ISNUMBER(AG90),AH89+AF90,"INSUFFICIENT FUNDS")))</f>
        <v/>
      </c>
      <c r="AI90" t="str">
        <f>IF(AC90&gt;Scenario!$B$11,"",IF(AC$2&lt;&gt;"Ready",AC$2,IF(ISNUMBER(AG90),"OK","INSUFFICIENT FUNDS")))</f>
        <v/>
      </c>
      <c r="AJ90">
        <v>86</v>
      </c>
      <c r="AK90" s="6" t="str">
        <f>IF(AJ90&gt;Scenario!$B$11,"",IF(AJ$2&lt;&gt;"Ready",AJ$2,IF(AP89="OK",AN89,"INSUFFICIENT FUNDS")))</f>
        <v/>
      </c>
      <c r="AL90" s="6" t="str">
        <f>IF(AJ90&gt;Scenario!$B$11,"",IF(AJ$2&lt;&gt;"Ready",AJ$2,IF(ISNUMBER(AK90),IF(AND(AJ90&gt;=Scenario!$B$10,MOD(AJ90-Scenario!$B$10,Scenario!$B$18)=0),Scenario!$B$8,0),"INSUFFICIENT FUNDS")))</f>
        <v/>
      </c>
      <c r="AM90" s="6" t="str">
        <f>IF(AJ90&gt;Scenario!$B$11,"",IF(AJ$2&lt;&gt;"Ready",AJ$2,IF(ISNUMBER(AK90),(AK90+AL90)*(0+0+IF(Scenario!$B$13="Gross",0,0))/12+((0+0)/12+IF(AND(AJ90&gt;=Scenario!$B$10,MOD(AJ90-Scenario!$B$10,Scenario!$B$18)=0),0*0+0,0)+IF(AJ90=1,0*0+0,0)+IF(AJ90=Scenario!$B$11,0,0)),"INSUFFICIENT FUNDS")))</f>
        <v/>
      </c>
      <c r="AN90" s="6" t="str">
        <f>IF(AJ90&gt;Scenario!$B$11,"",IF(AJ$2&lt;&gt;"Ready",AJ$2,IF(ISNUMBER(AK90),IF((AK90+AL90)*(1+Scenario!$B$12/12)-AM90&lt;0,"INSUFFICIENT FUNDS",(AK90+AL90)*(1+Scenario!$B$12/12)-AM90),"INSUFFICIENT FUNDS")))</f>
        <v/>
      </c>
      <c r="AO90" s="6" t="str">
        <f>IF(AJ90&gt;Scenario!$B$11,"",IF(AJ$2&lt;&gt;"Ready",AJ$2,IF(ISNUMBER(AN90),AO89+AM90,"INSUFFICIENT FUNDS")))</f>
        <v/>
      </c>
      <c r="AP90" t="str">
        <f>IF(AJ90&gt;Scenario!$B$11,"",IF(AJ$2&lt;&gt;"Ready",AJ$2,IF(ISNUMBER(AN90),"OK","INSUFFICIENT FUNDS")))</f>
        <v/>
      </c>
    </row>
    <row r="91" spans="1:42" ht="32.1" customHeight="1" x14ac:dyDescent="0.2">
      <c r="A91">
        <v>87</v>
      </c>
      <c r="B91" s="6" t="str">
        <f>IF(A91&gt;Scenario!$B$11,"",IF(A$2&lt;&gt;"Ready",A$2,IF(G90="OK",E90,"INSUFFICIENT FUNDS")))</f>
        <v/>
      </c>
      <c r="C91" s="6" t="str">
        <f>IF(A91&gt;Scenario!$B$11,"",IF(A$2&lt;&gt;"Ready",A$2,IF(ISNUMBER(B91),IF(AND(A91&gt;=Scenario!$B$10,MOD(A91-Scenario!$B$10,Scenario!$B$18)=0),Scenario!$B$8,0),"INSUFFICIENT FUNDS")))</f>
        <v/>
      </c>
      <c r="D91" s="6" t="str">
        <f>IF(A91&gt;Scenario!$B$11,"",IF(A$2&lt;&gt;"Ready",A$2,IF(ISNUMBER(B91),(B91+C91)*(N('Option B'!$E$14)+N('Option B'!$E$15)+IF(Scenario!$B$13="Gross",N('Option B'!$E$16),0))/12+((N('Option B'!$E$12)+N('Option B'!$E$13))/12+IF(AND(A91&gt;=Scenario!$B$10,MOD(A91-Scenario!$B$10,Scenario!$B$18)=0),N('Option B'!$E$17)*N('Option B'!$E$18)+N('Option B'!$E$20),0)+IF(A91=1,N('Option B'!$E$17)*N('Option B'!$E$19)+N('Option B'!$E$21),0)+IF(A91=Scenario!$B$11,N('Option B'!$E$22),0)),"INSUFFICIENT FUNDS")))</f>
        <v/>
      </c>
      <c r="E91" s="6" t="str">
        <f>IF(A91&gt;Scenario!$B$11,"",IF(A$2&lt;&gt;"Ready",A$2,IF(ISNUMBER(B91),IF((B91+C91)*(1+Scenario!$B$12/12)-D91&lt;0,"INSUFFICIENT FUNDS",(B91+C91)*(1+Scenario!$B$12/12)-D91),"INSUFFICIENT FUNDS")))</f>
        <v/>
      </c>
      <c r="F91" s="6" t="str">
        <f>IF(A91&gt;Scenario!$B$11,"",IF(A$2&lt;&gt;"Ready",A$2,IF(ISNUMBER(E91),F90+D91,"INSUFFICIENT FUNDS")))</f>
        <v/>
      </c>
      <c r="G91" t="str">
        <f>IF(A91&gt;Scenario!$B$11,"",IF(A$2&lt;&gt;"Ready",A$2,IF(ISNUMBER(E91),"OK","INSUFFICIENT FUNDS")))</f>
        <v/>
      </c>
      <c r="H91">
        <v>87</v>
      </c>
      <c r="I91" s="6" t="str">
        <f>IF(H91&gt;Scenario!$B$11,"",IF(H$2&lt;&gt;"Ready",H$2,IF(N90="OK",L90,"INSUFFICIENT FUNDS")))</f>
        <v/>
      </c>
      <c r="J91" s="6" t="str">
        <f>IF(H91&gt;Scenario!$B$11,"",IF(H$2&lt;&gt;"Ready",H$2,IF(ISNUMBER(I91),IF(AND(H91&gt;=Scenario!$B$10,MOD(H91-Scenario!$B$10,Scenario!$B$18)=0),Scenario!$B$8,0),"INSUFFICIENT FUNDS")))</f>
        <v/>
      </c>
      <c r="K91" s="6" t="str">
        <f>IF(H91&gt;Scenario!$B$11,"",IF(H$2&lt;&gt;"Ready",H$2,IF(ISNUMBER(I91),(I91+J91)*(N('Option B'!$E$14)+N('Option B'!$E$15)+IF(Scenario!$B$13="Gross",N('Option B'!$E$16),0))/12+((0+0)/12+IF(AND(H91&gt;=Scenario!$B$10,MOD(H91-Scenario!$B$10,Scenario!$B$18)=0),N('Option B'!$E$17)*N('Option B'!$E$18)+N('Option B'!$E$20),0)+IF(H91=1,N('Option B'!$E$17)*N('Option B'!$E$19)+N('Option B'!$E$21),0)+IF(H91=Scenario!$B$11,N('Option B'!$E$22),0)),"INSUFFICIENT FUNDS")))</f>
        <v/>
      </c>
      <c r="L91" s="6" t="str">
        <f>IF(H91&gt;Scenario!$B$11,"",IF(H$2&lt;&gt;"Ready",H$2,IF(ISNUMBER(I91),IF((I91+J91)*(1+Scenario!$B$12/12)-K91&lt;0,"INSUFFICIENT FUNDS",(I91+J91)*(1+Scenario!$B$12/12)-K91),"INSUFFICIENT FUNDS")))</f>
        <v/>
      </c>
      <c r="M91" s="6" t="str">
        <f>IF(H91&gt;Scenario!$B$11,"",IF(H$2&lt;&gt;"Ready",H$2,IF(ISNUMBER(L91),M90+K91,"INSUFFICIENT FUNDS")))</f>
        <v/>
      </c>
      <c r="N91" t="str">
        <f>IF(H91&gt;Scenario!$B$11,"",IF(H$2&lt;&gt;"Ready",H$2,IF(ISNUMBER(L91),"OK","INSUFFICIENT FUNDS")))</f>
        <v/>
      </c>
      <c r="O91">
        <v>87</v>
      </c>
      <c r="P91" s="6" t="str">
        <f>IF(O91&gt;Scenario!$B$11,"",IF(O$2&lt;&gt;"Ready",O$2,IF(U90="OK",S90,"INSUFFICIENT FUNDS")))</f>
        <v/>
      </c>
      <c r="Q91" s="6" t="str">
        <f>IF(O91&gt;Scenario!$B$11,"",IF(O$2&lt;&gt;"Ready",O$2,IF(ISNUMBER(P91),IF(AND(O91&gt;=Scenario!$B$10,MOD(O91-Scenario!$B$10,Scenario!$B$18)=0),Scenario!$B$8,0),"INSUFFICIENT FUNDS")))</f>
        <v/>
      </c>
      <c r="R91" s="6" t="str">
        <f>IF(O91&gt;Scenario!$B$11,"",IF(O$2&lt;&gt;"Ready",O$2,IF(ISNUMBER(P91),(P91+Q91)*(0+N('Option B'!$E$15)+IF(Scenario!$B$13="Gross",N('Option B'!$E$16),0))/12+((N('Option B'!$E$12)+N('Option B'!$E$13))/12+IF(AND(O91&gt;=Scenario!$B$10,MOD(O91-Scenario!$B$10,Scenario!$B$18)=0),N('Option B'!$E$17)*N('Option B'!$E$18)+N('Option B'!$E$20),0)+IF(O91=1,N('Option B'!$E$17)*N('Option B'!$E$19)+N('Option B'!$E$21),0)+IF(O91=Scenario!$B$11,N('Option B'!$E$22),0)),"INSUFFICIENT FUNDS")))</f>
        <v/>
      </c>
      <c r="S91" s="6" t="str">
        <f>IF(O91&gt;Scenario!$B$11,"",IF(O$2&lt;&gt;"Ready",O$2,IF(ISNUMBER(P91),IF((P91+Q91)*(1+Scenario!$B$12/12)-R91&lt;0,"INSUFFICIENT FUNDS",(P91+Q91)*(1+Scenario!$B$12/12)-R91),"INSUFFICIENT FUNDS")))</f>
        <v/>
      </c>
      <c r="T91" s="6" t="str">
        <f>IF(O91&gt;Scenario!$B$11,"",IF(O$2&lt;&gt;"Ready",O$2,IF(ISNUMBER(S91),T90+R91,"INSUFFICIENT FUNDS")))</f>
        <v/>
      </c>
      <c r="U91" t="str">
        <f>IF(O91&gt;Scenario!$B$11,"",IF(O$2&lt;&gt;"Ready",O$2,IF(ISNUMBER(S91),"OK","INSUFFICIENT FUNDS")))</f>
        <v/>
      </c>
      <c r="V91">
        <v>87</v>
      </c>
      <c r="W91" s="6" t="str">
        <f>IF(V91&gt;Scenario!$B$11,"",IF(V$2&lt;&gt;"Ready",V$2,IF(AB90="OK",Z90,"INSUFFICIENT FUNDS")))</f>
        <v/>
      </c>
      <c r="X91" s="6" t="str">
        <f>IF(V91&gt;Scenario!$B$11,"",IF(V$2&lt;&gt;"Ready",V$2,IF(ISNUMBER(W91),IF(AND(V91&gt;=Scenario!$B$10,MOD(V91-Scenario!$B$10,Scenario!$B$18)=0),Scenario!$B$8,0),"INSUFFICIENT FUNDS")))</f>
        <v/>
      </c>
      <c r="Y91" s="6" t="str">
        <f>IF(V91&gt;Scenario!$B$11,"",IF(V$2&lt;&gt;"Ready",V$2,IF(ISNUMBER(W91),(W91+X91)*(N('Option B'!$E$14)+N('Option B'!$E$15)+IF(Scenario!$B$13="Gross",N('Option B'!$E$16),0))/12+((N('Option B'!$E$12)+N('Option B'!$E$13))/12+IF(AND(V91&gt;=Scenario!$B$10,MOD(V91-Scenario!$B$10,Scenario!$B$18)=0),0*0+0,0)+IF(V91=1,0*0+0,0)+IF(V91=Scenario!$B$11,0,0)),"INSUFFICIENT FUNDS")))</f>
        <v/>
      </c>
      <c r="Z91" s="6" t="str">
        <f>IF(V91&gt;Scenario!$B$11,"",IF(V$2&lt;&gt;"Ready",V$2,IF(ISNUMBER(W91),IF((W91+X91)*(1+Scenario!$B$12/12)-Y91&lt;0,"INSUFFICIENT FUNDS",(W91+X91)*(1+Scenario!$B$12/12)-Y91),"INSUFFICIENT FUNDS")))</f>
        <v/>
      </c>
      <c r="AA91" s="6" t="str">
        <f>IF(V91&gt;Scenario!$B$11,"",IF(V$2&lt;&gt;"Ready",V$2,IF(ISNUMBER(Z91),AA90+Y91,"INSUFFICIENT FUNDS")))</f>
        <v/>
      </c>
      <c r="AB91" t="str">
        <f>IF(V91&gt;Scenario!$B$11,"",IF(V$2&lt;&gt;"Ready",V$2,IF(ISNUMBER(Z91),"OK","INSUFFICIENT FUNDS")))</f>
        <v/>
      </c>
      <c r="AC91">
        <v>87</v>
      </c>
      <c r="AD91" s="6" t="str">
        <f>IF(AC91&gt;Scenario!$B$11,"",IF(AC$2&lt;&gt;"Ready",AC$2,IF(AI90="OK",AG90,"INSUFFICIENT FUNDS")))</f>
        <v/>
      </c>
      <c r="AE91" s="6" t="str">
        <f>IF(AC91&gt;Scenario!$B$11,"",IF(AC$2&lt;&gt;"Ready",AC$2,IF(ISNUMBER(AD91),IF(AND(AC91&gt;=Scenario!$B$10,MOD(AC91-Scenario!$B$10,Scenario!$B$18)=0),Scenario!$B$8,0),"INSUFFICIENT FUNDS")))</f>
        <v/>
      </c>
      <c r="AF91" s="6" t="str">
        <f>IF(AC91&gt;Scenario!$B$11,"",IF(AC$2&lt;&gt;"Ready",AC$2,IF(ISNUMBER(AD91),(AD91+AE91)*(N('Option B'!$E$14)+N('Option B'!$E$15)+IF(Scenario!$B$13="Gross",0,0))/12+((N('Option B'!$E$12)+N('Option B'!$E$13))/12+IF(AND(AC91&gt;=Scenario!$B$10,MOD(AC91-Scenario!$B$10,Scenario!$B$18)=0),N('Option B'!$E$17)*N('Option B'!$E$18)+N('Option B'!$E$20),0)+IF(AC91=1,N('Option B'!$E$17)*N('Option B'!$E$19)+N('Option B'!$E$21),0)+IF(AC91=Scenario!$B$11,N('Option B'!$E$22),0)),"INSUFFICIENT FUNDS")))</f>
        <v/>
      </c>
      <c r="AG91" s="6" t="str">
        <f>IF(AC91&gt;Scenario!$B$11,"",IF(AC$2&lt;&gt;"Ready",AC$2,IF(ISNUMBER(AD91),IF((AD91+AE91)*(1+Scenario!$B$12/12)-AF91&lt;0,"INSUFFICIENT FUNDS",(AD91+AE91)*(1+Scenario!$B$12/12)-AF91),"INSUFFICIENT FUNDS")))</f>
        <v/>
      </c>
      <c r="AH91" s="6" t="str">
        <f>IF(AC91&gt;Scenario!$B$11,"",IF(AC$2&lt;&gt;"Ready",AC$2,IF(ISNUMBER(AG91),AH90+AF91,"INSUFFICIENT FUNDS")))</f>
        <v/>
      </c>
      <c r="AI91" t="str">
        <f>IF(AC91&gt;Scenario!$B$11,"",IF(AC$2&lt;&gt;"Ready",AC$2,IF(ISNUMBER(AG91),"OK","INSUFFICIENT FUNDS")))</f>
        <v/>
      </c>
      <c r="AJ91">
        <v>87</v>
      </c>
      <c r="AK91" s="6" t="str">
        <f>IF(AJ91&gt;Scenario!$B$11,"",IF(AJ$2&lt;&gt;"Ready",AJ$2,IF(AP90="OK",AN90,"INSUFFICIENT FUNDS")))</f>
        <v/>
      </c>
      <c r="AL91" s="6" t="str">
        <f>IF(AJ91&gt;Scenario!$B$11,"",IF(AJ$2&lt;&gt;"Ready",AJ$2,IF(ISNUMBER(AK91),IF(AND(AJ91&gt;=Scenario!$B$10,MOD(AJ91-Scenario!$B$10,Scenario!$B$18)=0),Scenario!$B$8,0),"INSUFFICIENT FUNDS")))</f>
        <v/>
      </c>
      <c r="AM91" s="6" t="str">
        <f>IF(AJ91&gt;Scenario!$B$11,"",IF(AJ$2&lt;&gt;"Ready",AJ$2,IF(ISNUMBER(AK91),(AK91+AL91)*(0+0+IF(Scenario!$B$13="Gross",0,0))/12+((0+0)/12+IF(AND(AJ91&gt;=Scenario!$B$10,MOD(AJ91-Scenario!$B$10,Scenario!$B$18)=0),0*0+0,0)+IF(AJ91=1,0*0+0,0)+IF(AJ91=Scenario!$B$11,0,0)),"INSUFFICIENT FUNDS")))</f>
        <v/>
      </c>
      <c r="AN91" s="6" t="str">
        <f>IF(AJ91&gt;Scenario!$B$11,"",IF(AJ$2&lt;&gt;"Ready",AJ$2,IF(ISNUMBER(AK91),IF((AK91+AL91)*(1+Scenario!$B$12/12)-AM91&lt;0,"INSUFFICIENT FUNDS",(AK91+AL91)*(1+Scenario!$B$12/12)-AM91),"INSUFFICIENT FUNDS")))</f>
        <v/>
      </c>
      <c r="AO91" s="6" t="str">
        <f>IF(AJ91&gt;Scenario!$B$11,"",IF(AJ$2&lt;&gt;"Ready",AJ$2,IF(ISNUMBER(AN91),AO90+AM91,"INSUFFICIENT FUNDS")))</f>
        <v/>
      </c>
      <c r="AP91" t="str">
        <f>IF(AJ91&gt;Scenario!$B$11,"",IF(AJ$2&lt;&gt;"Ready",AJ$2,IF(ISNUMBER(AN91),"OK","INSUFFICIENT FUNDS")))</f>
        <v/>
      </c>
    </row>
    <row r="92" spans="1:42" ht="32.1" customHeight="1" x14ac:dyDescent="0.2">
      <c r="A92">
        <v>88</v>
      </c>
      <c r="B92" s="6" t="str">
        <f>IF(A92&gt;Scenario!$B$11,"",IF(A$2&lt;&gt;"Ready",A$2,IF(G91="OK",E91,"INSUFFICIENT FUNDS")))</f>
        <v/>
      </c>
      <c r="C92" s="6" t="str">
        <f>IF(A92&gt;Scenario!$B$11,"",IF(A$2&lt;&gt;"Ready",A$2,IF(ISNUMBER(B92),IF(AND(A92&gt;=Scenario!$B$10,MOD(A92-Scenario!$B$10,Scenario!$B$18)=0),Scenario!$B$8,0),"INSUFFICIENT FUNDS")))</f>
        <v/>
      </c>
      <c r="D92" s="6" t="str">
        <f>IF(A92&gt;Scenario!$B$11,"",IF(A$2&lt;&gt;"Ready",A$2,IF(ISNUMBER(B92),(B92+C92)*(N('Option B'!$E$14)+N('Option B'!$E$15)+IF(Scenario!$B$13="Gross",N('Option B'!$E$16),0))/12+((N('Option B'!$E$12)+N('Option B'!$E$13))/12+IF(AND(A92&gt;=Scenario!$B$10,MOD(A92-Scenario!$B$10,Scenario!$B$18)=0),N('Option B'!$E$17)*N('Option B'!$E$18)+N('Option B'!$E$20),0)+IF(A92=1,N('Option B'!$E$17)*N('Option B'!$E$19)+N('Option B'!$E$21),0)+IF(A92=Scenario!$B$11,N('Option B'!$E$22),0)),"INSUFFICIENT FUNDS")))</f>
        <v/>
      </c>
      <c r="E92" s="6" t="str">
        <f>IF(A92&gt;Scenario!$B$11,"",IF(A$2&lt;&gt;"Ready",A$2,IF(ISNUMBER(B92),IF((B92+C92)*(1+Scenario!$B$12/12)-D92&lt;0,"INSUFFICIENT FUNDS",(B92+C92)*(1+Scenario!$B$12/12)-D92),"INSUFFICIENT FUNDS")))</f>
        <v/>
      </c>
      <c r="F92" s="6" t="str">
        <f>IF(A92&gt;Scenario!$B$11,"",IF(A$2&lt;&gt;"Ready",A$2,IF(ISNUMBER(E92),F91+D92,"INSUFFICIENT FUNDS")))</f>
        <v/>
      </c>
      <c r="G92" t="str">
        <f>IF(A92&gt;Scenario!$B$11,"",IF(A$2&lt;&gt;"Ready",A$2,IF(ISNUMBER(E92),"OK","INSUFFICIENT FUNDS")))</f>
        <v/>
      </c>
      <c r="H92">
        <v>88</v>
      </c>
      <c r="I92" s="6" t="str">
        <f>IF(H92&gt;Scenario!$B$11,"",IF(H$2&lt;&gt;"Ready",H$2,IF(N91="OK",L91,"INSUFFICIENT FUNDS")))</f>
        <v/>
      </c>
      <c r="J92" s="6" t="str">
        <f>IF(H92&gt;Scenario!$B$11,"",IF(H$2&lt;&gt;"Ready",H$2,IF(ISNUMBER(I92),IF(AND(H92&gt;=Scenario!$B$10,MOD(H92-Scenario!$B$10,Scenario!$B$18)=0),Scenario!$B$8,0),"INSUFFICIENT FUNDS")))</f>
        <v/>
      </c>
      <c r="K92" s="6" t="str">
        <f>IF(H92&gt;Scenario!$B$11,"",IF(H$2&lt;&gt;"Ready",H$2,IF(ISNUMBER(I92),(I92+J92)*(N('Option B'!$E$14)+N('Option B'!$E$15)+IF(Scenario!$B$13="Gross",N('Option B'!$E$16),0))/12+((0+0)/12+IF(AND(H92&gt;=Scenario!$B$10,MOD(H92-Scenario!$B$10,Scenario!$B$18)=0),N('Option B'!$E$17)*N('Option B'!$E$18)+N('Option B'!$E$20),0)+IF(H92=1,N('Option B'!$E$17)*N('Option B'!$E$19)+N('Option B'!$E$21),0)+IF(H92=Scenario!$B$11,N('Option B'!$E$22),0)),"INSUFFICIENT FUNDS")))</f>
        <v/>
      </c>
      <c r="L92" s="6" t="str">
        <f>IF(H92&gt;Scenario!$B$11,"",IF(H$2&lt;&gt;"Ready",H$2,IF(ISNUMBER(I92),IF((I92+J92)*(1+Scenario!$B$12/12)-K92&lt;0,"INSUFFICIENT FUNDS",(I92+J92)*(1+Scenario!$B$12/12)-K92),"INSUFFICIENT FUNDS")))</f>
        <v/>
      </c>
      <c r="M92" s="6" t="str">
        <f>IF(H92&gt;Scenario!$B$11,"",IF(H$2&lt;&gt;"Ready",H$2,IF(ISNUMBER(L92),M91+K92,"INSUFFICIENT FUNDS")))</f>
        <v/>
      </c>
      <c r="N92" t="str">
        <f>IF(H92&gt;Scenario!$B$11,"",IF(H$2&lt;&gt;"Ready",H$2,IF(ISNUMBER(L92),"OK","INSUFFICIENT FUNDS")))</f>
        <v/>
      </c>
      <c r="O92">
        <v>88</v>
      </c>
      <c r="P92" s="6" t="str">
        <f>IF(O92&gt;Scenario!$B$11,"",IF(O$2&lt;&gt;"Ready",O$2,IF(U91="OK",S91,"INSUFFICIENT FUNDS")))</f>
        <v/>
      </c>
      <c r="Q92" s="6" t="str">
        <f>IF(O92&gt;Scenario!$B$11,"",IF(O$2&lt;&gt;"Ready",O$2,IF(ISNUMBER(P92),IF(AND(O92&gt;=Scenario!$B$10,MOD(O92-Scenario!$B$10,Scenario!$B$18)=0),Scenario!$B$8,0),"INSUFFICIENT FUNDS")))</f>
        <v/>
      </c>
      <c r="R92" s="6" t="str">
        <f>IF(O92&gt;Scenario!$B$11,"",IF(O$2&lt;&gt;"Ready",O$2,IF(ISNUMBER(P92),(P92+Q92)*(0+N('Option B'!$E$15)+IF(Scenario!$B$13="Gross",N('Option B'!$E$16),0))/12+((N('Option B'!$E$12)+N('Option B'!$E$13))/12+IF(AND(O92&gt;=Scenario!$B$10,MOD(O92-Scenario!$B$10,Scenario!$B$18)=0),N('Option B'!$E$17)*N('Option B'!$E$18)+N('Option B'!$E$20),0)+IF(O92=1,N('Option B'!$E$17)*N('Option B'!$E$19)+N('Option B'!$E$21),0)+IF(O92=Scenario!$B$11,N('Option B'!$E$22),0)),"INSUFFICIENT FUNDS")))</f>
        <v/>
      </c>
      <c r="S92" s="6" t="str">
        <f>IF(O92&gt;Scenario!$B$11,"",IF(O$2&lt;&gt;"Ready",O$2,IF(ISNUMBER(P92),IF((P92+Q92)*(1+Scenario!$B$12/12)-R92&lt;0,"INSUFFICIENT FUNDS",(P92+Q92)*(1+Scenario!$B$12/12)-R92),"INSUFFICIENT FUNDS")))</f>
        <v/>
      </c>
      <c r="T92" s="6" t="str">
        <f>IF(O92&gt;Scenario!$B$11,"",IF(O$2&lt;&gt;"Ready",O$2,IF(ISNUMBER(S92),T91+R92,"INSUFFICIENT FUNDS")))</f>
        <v/>
      </c>
      <c r="U92" t="str">
        <f>IF(O92&gt;Scenario!$B$11,"",IF(O$2&lt;&gt;"Ready",O$2,IF(ISNUMBER(S92),"OK","INSUFFICIENT FUNDS")))</f>
        <v/>
      </c>
      <c r="V92">
        <v>88</v>
      </c>
      <c r="W92" s="6" t="str">
        <f>IF(V92&gt;Scenario!$B$11,"",IF(V$2&lt;&gt;"Ready",V$2,IF(AB91="OK",Z91,"INSUFFICIENT FUNDS")))</f>
        <v/>
      </c>
      <c r="X92" s="6" t="str">
        <f>IF(V92&gt;Scenario!$B$11,"",IF(V$2&lt;&gt;"Ready",V$2,IF(ISNUMBER(W92),IF(AND(V92&gt;=Scenario!$B$10,MOD(V92-Scenario!$B$10,Scenario!$B$18)=0),Scenario!$B$8,0),"INSUFFICIENT FUNDS")))</f>
        <v/>
      </c>
      <c r="Y92" s="6" t="str">
        <f>IF(V92&gt;Scenario!$B$11,"",IF(V$2&lt;&gt;"Ready",V$2,IF(ISNUMBER(W92),(W92+X92)*(N('Option B'!$E$14)+N('Option B'!$E$15)+IF(Scenario!$B$13="Gross",N('Option B'!$E$16),0))/12+((N('Option B'!$E$12)+N('Option B'!$E$13))/12+IF(AND(V92&gt;=Scenario!$B$10,MOD(V92-Scenario!$B$10,Scenario!$B$18)=0),0*0+0,0)+IF(V92=1,0*0+0,0)+IF(V92=Scenario!$B$11,0,0)),"INSUFFICIENT FUNDS")))</f>
        <v/>
      </c>
      <c r="Z92" s="6" t="str">
        <f>IF(V92&gt;Scenario!$B$11,"",IF(V$2&lt;&gt;"Ready",V$2,IF(ISNUMBER(W92),IF((W92+X92)*(1+Scenario!$B$12/12)-Y92&lt;0,"INSUFFICIENT FUNDS",(W92+X92)*(1+Scenario!$B$12/12)-Y92),"INSUFFICIENT FUNDS")))</f>
        <v/>
      </c>
      <c r="AA92" s="6" t="str">
        <f>IF(V92&gt;Scenario!$B$11,"",IF(V$2&lt;&gt;"Ready",V$2,IF(ISNUMBER(Z92),AA91+Y92,"INSUFFICIENT FUNDS")))</f>
        <v/>
      </c>
      <c r="AB92" t="str">
        <f>IF(V92&gt;Scenario!$B$11,"",IF(V$2&lt;&gt;"Ready",V$2,IF(ISNUMBER(Z92),"OK","INSUFFICIENT FUNDS")))</f>
        <v/>
      </c>
      <c r="AC92">
        <v>88</v>
      </c>
      <c r="AD92" s="6" t="str">
        <f>IF(AC92&gt;Scenario!$B$11,"",IF(AC$2&lt;&gt;"Ready",AC$2,IF(AI91="OK",AG91,"INSUFFICIENT FUNDS")))</f>
        <v/>
      </c>
      <c r="AE92" s="6" t="str">
        <f>IF(AC92&gt;Scenario!$B$11,"",IF(AC$2&lt;&gt;"Ready",AC$2,IF(ISNUMBER(AD92),IF(AND(AC92&gt;=Scenario!$B$10,MOD(AC92-Scenario!$B$10,Scenario!$B$18)=0),Scenario!$B$8,0),"INSUFFICIENT FUNDS")))</f>
        <v/>
      </c>
      <c r="AF92" s="6" t="str">
        <f>IF(AC92&gt;Scenario!$B$11,"",IF(AC$2&lt;&gt;"Ready",AC$2,IF(ISNUMBER(AD92),(AD92+AE92)*(N('Option B'!$E$14)+N('Option B'!$E$15)+IF(Scenario!$B$13="Gross",0,0))/12+((N('Option B'!$E$12)+N('Option B'!$E$13))/12+IF(AND(AC92&gt;=Scenario!$B$10,MOD(AC92-Scenario!$B$10,Scenario!$B$18)=0),N('Option B'!$E$17)*N('Option B'!$E$18)+N('Option B'!$E$20),0)+IF(AC92=1,N('Option B'!$E$17)*N('Option B'!$E$19)+N('Option B'!$E$21),0)+IF(AC92=Scenario!$B$11,N('Option B'!$E$22),0)),"INSUFFICIENT FUNDS")))</f>
        <v/>
      </c>
      <c r="AG92" s="6" t="str">
        <f>IF(AC92&gt;Scenario!$B$11,"",IF(AC$2&lt;&gt;"Ready",AC$2,IF(ISNUMBER(AD92),IF((AD92+AE92)*(1+Scenario!$B$12/12)-AF92&lt;0,"INSUFFICIENT FUNDS",(AD92+AE92)*(1+Scenario!$B$12/12)-AF92),"INSUFFICIENT FUNDS")))</f>
        <v/>
      </c>
      <c r="AH92" s="6" t="str">
        <f>IF(AC92&gt;Scenario!$B$11,"",IF(AC$2&lt;&gt;"Ready",AC$2,IF(ISNUMBER(AG92),AH91+AF92,"INSUFFICIENT FUNDS")))</f>
        <v/>
      </c>
      <c r="AI92" t="str">
        <f>IF(AC92&gt;Scenario!$B$11,"",IF(AC$2&lt;&gt;"Ready",AC$2,IF(ISNUMBER(AG92),"OK","INSUFFICIENT FUNDS")))</f>
        <v/>
      </c>
      <c r="AJ92">
        <v>88</v>
      </c>
      <c r="AK92" s="6" t="str">
        <f>IF(AJ92&gt;Scenario!$B$11,"",IF(AJ$2&lt;&gt;"Ready",AJ$2,IF(AP91="OK",AN91,"INSUFFICIENT FUNDS")))</f>
        <v/>
      </c>
      <c r="AL92" s="6" t="str">
        <f>IF(AJ92&gt;Scenario!$B$11,"",IF(AJ$2&lt;&gt;"Ready",AJ$2,IF(ISNUMBER(AK92),IF(AND(AJ92&gt;=Scenario!$B$10,MOD(AJ92-Scenario!$B$10,Scenario!$B$18)=0),Scenario!$B$8,0),"INSUFFICIENT FUNDS")))</f>
        <v/>
      </c>
      <c r="AM92" s="6" t="str">
        <f>IF(AJ92&gt;Scenario!$B$11,"",IF(AJ$2&lt;&gt;"Ready",AJ$2,IF(ISNUMBER(AK92),(AK92+AL92)*(0+0+IF(Scenario!$B$13="Gross",0,0))/12+((0+0)/12+IF(AND(AJ92&gt;=Scenario!$B$10,MOD(AJ92-Scenario!$B$10,Scenario!$B$18)=0),0*0+0,0)+IF(AJ92=1,0*0+0,0)+IF(AJ92=Scenario!$B$11,0,0)),"INSUFFICIENT FUNDS")))</f>
        <v/>
      </c>
      <c r="AN92" s="6" t="str">
        <f>IF(AJ92&gt;Scenario!$B$11,"",IF(AJ$2&lt;&gt;"Ready",AJ$2,IF(ISNUMBER(AK92),IF((AK92+AL92)*(1+Scenario!$B$12/12)-AM92&lt;0,"INSUFFICIENT FUNDS",(AK92+AL92)*(1+Scenario!$B$12/12)-AM92),"INSUFFICIENT FUNDS")))</f>
        <v/>
      </c>
      <c r="AO92" s="6" t="str">
        <f>IF(AJ92&gt;Scenario!$B$11,"",IF(AJ$2&lt;&gt;"Ready",AJ$2,IF(ISNUMBER(AN92),AO91+AM92,"INSUFFICIENT FUNDS")))</f>
        <v/>
      </c>
      <c r="AP92" t="str">
        <f>IF(AJ92&gt;Scenario!$B$11,"",IF(AJ$2&lt;&gt;"Ready",AJ$2,IF(ISNUMBER(AN92),"OK","INSUFFICIENT FUNDS")))</f>
        <v/>
      </c>
    </row>
    <row r="93" spans="1:42" ht="32.1" customHeight="1" x14ac:dyDescent="0.2">
      <c r="A93">
        <v>89</v>
      </c>
      <c r="B93" s="6" t="str">
        <f>IF(A93&gt;Scenario!$B$11,"",IF(A$2&lt;&gt;"Ready",A$2,IF(G92="OK",E92,"INSUFFICIENT FUNDS")))</f>
        <v/>
      </c>
      <c r="C93" s="6" t="str">
        <f>IF(A93&gt;Scenario!$B$11,"",IF(A$2&lt;&gt;"Ready",A$2,IF(ISNUMBER(B93),IF(AND(A93&gt;=Scenario!$B$10,MOD(A93-Scenario!$B$10,Scenario!$B$18)=0),Scenario!$B$8,0),"INSUFFICIENT FUNDS")))</f>
        <v/>
      </c>
      <c r="D93" s="6" t="str">
        <f>IF(A93&gt;Scenario!$B$11,"",IF(A$2&lt;&gt;"Ready",A$2,IF(ISNUMBER(B93),(B93+C93)*(N('Option B'!$E$14)+N('Option B'!$E$15)+IF(Scenario!$B$13="Gross",N('Option B'!$E$16),0))/12+((N('Option B'!$E$12)+N('Option B'!$E$13))/12+IF(AND(A93&gt;=Scenario!$B$10,MOD(A93-Scenario!$B$10,Scenario!$B$18)=0),N('Option B'!$E$17)*N('Option B'!$E$18)+N('Option B'!$E$20),0)+IF(A93=1,N('Option B'!$E$17)*N('Option B'!$E$19)+N('Option B'!$E$21),0)+IF(A93=Scenario!$B$11,N('Option B'!$E$22),0)),"INSUFFICIENT FUNDS")))</f>
        <v/>
      </c>
      <c r="E93" s="6" t="str">
        <f>IF(A93&gt;Scenario!$B$11,"",IF(A$2&lt;&gt;"Ready",A$2,IF(ISNUMBER(B93),IF((B93+C93)*(1+Scenario!$B$12/12)-D93&lt;0,"INSUFFICIENT FUNDS",(B93+C93)*(1+Scenario!$B$12/12)-D93),"INSUFFICIENT FUNDS")))</f>
        <v/>
      </c>
      <c r="F93" s="6" t="str">
        <f>IF(A93&gt;Scenario!$B$11,"",IF(A$2&lt;&gt;"Ready",A$2,IF(ISNUMBER(E93),F92+D93,"INSUFFICIENT FUNDS")))</f>
        <v/>
      </c>
      <c r="G93" t="str">
        <f>IF(A93&gt;Scenario!$B$11,"",IF(A$2&lt;&gt;"Ready",A$2,IF(ISNUMBER(E93),"OK","INSUFFICIENT FUNDS")))</f>
        <v/>
      </c>
      <c r="H93">
        <v>89</v>
      </c>
      <c r="I93" s="6" t="str">
        <f>IF(H93&gt;Scenario!$B$11,"",IF(H$2&lt;&gt;"Ready",H$2,IF(N92="OK",L92,"INSUFFICIENT FUNDS")))</f>
        <v/>
      </c>
      <c r="J93" s="6" t="str">
        <f>IF(H93&gt;Scenario!$B$11,"",IF(H$2&lt;&gt;"Ready",H$2,IF(ISNUMBER(I93),IF(AND(H93&gt;=Scenario!$B$10,MOD(H93-Scenario!$B$10,Scenario!$B$18)=0),Scenario!$B$8,0),"INSUFFICIENT FUNDS")))</f>
        <v/>
      </c>
      <c r="K93" s="6" t="str">
        <f>IF(H93&gt;Scenario!$B$11,"",IF(H$2&lt;&gt;"Ready",H$2,IF(ISNUMBER(I93),(I93+J93)*(N('Option B'!$E$14)+N('Option B'!$E$15)+IF(Scenario!$B$13="Gross",N('Option B'!$E$16),0))/12+((0+0)/12+IF(AND(H93&gt;=Scenario!$B$10,MOD(H93-Scenario!$B$10,Scenario!$B$18)=0),N('Option B'!$E$17)*N('Option B'!$E$18)+N('Option B'!$E$20),0)+IF(H93=1,N('Option B'!$E$17)*N('Option B'!$E$19)+N('Option B'!$E$21),0)+IF(H93=Scenario!$B$11,N('Option B'!$E$22),0)),"INSUFFICIENT FUNDS")))</f>
        <v/>
      </c>
      <c r="L93" s="6" t="str">
        <f>IF(H93&gt;Scenario!$B$11,"",IF(H$2&lt;&gt;"Ready",H$2,IF(ISNUMBER(I93),IF((I93+J93)*(1+Scenario!$B$12/12)-K93&lt;0,"INSUFFICIENT FUNDS",(I93+J93)*(1+Scenario!$B$12/12)-K93),"INSUFFICIENT FUNDS")))</f>
        <v/>
      </c>
      <c r="M93" s="6" t="str">
        <f>IF(H93&gt;Scenario!$B$11,"",IF(H$2&lt;&gt;"Ready",H$2,IF(ISNUMBER(L93),M92+K93,"INSUFFICIENT FUNDS")))</f>
        <v/>
      </c>
      <c r="N93" t="str">
        <f>IF(H93&gt;Scenario!$B$11,"",IF(H$2&lt;&gt;"Ready",H$2,IF(ISNUMBER(L93),"OK","INSUFFICIENT FUNDS")))</f>
        <v/>
      </c>
      <c r="O93">
        <v>89</v>
      </c>
      <c r="P93" s="6" t="str">
        <f>IF(O93&gt;Scenario!$B$11,"",IF(O$2&lt;&gt;"Ready",O$2,IF(U92="OK",S92,"INSUFFICIENT FUNDS")))</f>
        <v/>
      </c>
      <c r="Q93" s="6" t="str">
        <f>IF(O93&gt;Scenario!$B$11,"",IF(O$2&lt;&gt;"Ready",O$2,IF(ISNUMBER(P93),IF(AND(O93&gt;=Scenario!$B$10,MOD(O93-Scenario!$B$10,Scenario!$B$18)=0),Scenario!$B$8,0),"INSUFFICIENT FUNDS")))</f>
        <v/>
      </c>
      <c r="R93" s="6" t="str">
        <f>IF(O93&gt;Scenario!$B$11,"",IF(O$2&lt;&gt;"Ready",O$2,IF(ISNUMBER(P93),(P93+Q93)*(0+N('Option B'!$E$15)+IF(Scenario!$B$13="Gross",N('Option B'!$E$16),0))/12+((N('Option B'!$E$12)+N('Option B'!$E$13))/12+IF(AND(O93&gt;=Scenario!$B$10,MOD(O93-Scenario!$B$10,Scenario!$B$18)=0),N('Option B'!$E$17)*N('Option B'!$E$18)+N('Option B'!$E$20),0)+IF(O93=1,N('Option B'!$E$17)*N('Option B'!$E$19)+N('Option B'!$E$21),0)+IF(O93=Scenario!$B$11,N('Option B'!$E$22),0)),"INSUFFICIENT FUNDS")))</f>
        <v/>
      </c>
      <c r="S93" s="6" t="str">
        <f>IF(O93&gt;Scenario!$B$11,"",IF(O$2&lt;&gt;"Ready",O$2,IF(ISNUMBER(P93),IF((P93+Q93)*(1+Scenario!$B$12/12)-R93&lt;0,"INSUFFICIENT FUNDS",(P93+Q93)*(1+Scenario!$B$12/12)-R93),"INSUFFICIENT FUNDS")))</f>
        <v/>
      </c>
      <c r="T93" s="6" t="str">
        <f>IF(O93&gt;Scenario!$B$11,"",IF(O$2&lt;&gt;"Ready",O$2,IF(ISNUMBER(S93),T92+R93,"INSUFFICIENT FUNDS")))</f>
        <v/>
      </c>
      <c r="U93" t="str">
        <f>IF(O93&gt;Scenario!$B$11,"",IF(O$2&lt;&gt;"Ready",O$2,IF(ISNUMBER(S93),"OK","INSUFFICIENT FUNDS")))</f>
        <v/>
      </c>
      <c r="V93">
        <v>89</v>
      </c>
      <c r="W93" s="6" t="str">
        <f>IF(V93&gt;Scenario!$B$11,"",IF(V$2&lt;&gt;"Ready",V$2,IF(AB92="OK",Z92,"INSUFFICIENT FUNDS")))</f>
        <v/>
      </c>
      <c r="X93" s="6" t="str">
        <f>IF(V93&gt;Scenario!$B$11,"",IF(V$2&lt;&gt;"Ready",V$2,IF(ISNUMBER(W93),IF(AND(V93&gt;=Scenario!$B$10,MOD(V93-Scenario!$B$10,Scenario!$B$18)=0),Scenario!$B$8,0),"INSUFFICIENT FUNDS")))</f>
        <v/>
      </c>
      <c r="Y93" s="6" t="str">
        <f>IF(V93&gt;Scenario!$B$11,"",IF(V$2&lt;&gt;"Ready",V$2,IF(ISNUMBER(W93),(W93+X93)*(N('Option B'!$E$14)+N('Option B'!$E$15)+IF(Scenario!$B$13="Gross",N('Option B'!$E$16),0))/12+((N('Option B'!$E$12)+N('Option B'!$E$13))/12+IF(AND(V93&gt;=Scenario!$B$10,MOD(V93-Scenario!$B$10,Scenario!$B$18)=0),0*0+0,0)+IF(V93=1,0*0+0,0)+IF(V93=Scenario!$B$11,0,0)),"INSUFFICIENT FUNDS")))</f>
        <v/>
      </c>
      <c r="Z93" s="6" t="str">
        <f>IF(V93&gt;Scenario!$B$11,"",IF(V$2&lt;&gt;"Ready",V$2,IF(ISNUMBER(W93),IF((W93+X93)*(1+Scenario!$B$12/12)-Y93&lt;0,"INSUFFICIENT FUNDS",(W93+X93)*(1+Scenario!$B$12/12)-Y93),"INSUFFICIENT FUNDS")))</f>
        <v/>
      </c>
      <c r="AA93" s="6" t="str">
        <f>IF(V93&gt;Scenario!$B$11,"",IF(V$2&lt;&gt;"Ready",V$2,IF(ISNUMBER(Z93),AA92+Y93,"INSUFFICIENT FUNDS")))</f>
        <v/>
      </c>
      <c r="AB93" t="str">
        <f>IF(V93&gt;Scenario!$B$11,"",IF(V$2&lt;&gt;"Ready",V$2,IF(ISNUMBER(Z93),"OK","INSUFFICIENT FUNDS")))</f>
        <v/>
      </c>
      <c r="AC93">
        <v>89</v>
      </c>
      <c r="AD93" s="6" t="str">
        <f>IF(AC93&gt;Scenario!$B$11,"",IF(AC$2&lt;&gt;"Ready",AC$2,IF(AI92="OK",AG92,"INSUFFICIENT FUNDS")))</f>
        <v/>
      </c>
      <c r="AE93" s="6" t="str">
        <f>IF(AC93&gt;Scenario!$B$11,"",IF(AC$2&lt;&gt;"Ready",AC$2,IF(ISNUMBER(AD93),IF(AND(AC93&gt;=Scenario!$B$10,MOD(AC93-Scenario!$B$10,Scenario!$B$18)=0),Scenario!$B$8,0),"INSUFFICIENT FUNDS")))</f>
        <v/>
      </c>
      <c r="AF93" s="6" t="str">
        <f>IF(AC93&gt;Scenario!$B$11,"",IF(AC$2&lt;&gt;"Ready",AC$2,IF(ISNUMBER(AD93),(AD93+AE93)*(N('Option B'!$E$14)+N('Option B'!$E$15)+IF(Scenario!$B$13="Gross",0,0))/12+((N('Option B'!$E$12)+N('Option B'!$E$13))/12+IF(AND(AC93&gt;=Scenario!$B$10,MOD(AC93-Scenario!$B$10,Scenario!$B$18)=0),N('Option B'!$E$17)*N('Option B'!$E$18)+N('Option B'!$E$20),0)+IF(AC93=1,N('Option B'!$E$17)*N('Option B'!$E$19)+N('Option B'!$E$21),0)+IF(AC93=Scenario!$B$11,N('Option B'!$E$22),0)),"INSUFFICIENT FUNDS")))</f>
        <v/>
      </c>
      <c r="AG93" s="6" t="str">
        <f>IF(AC93&gt;Scenario!$B$11,"",IF(AC$2&lt;&gt;"Ready",AC$2,IF(ISNUMBER(AD93),IF((AD93+AE93)*(1+Scenario!$B$12/12)-AF93&lt;0,"INSUFFICIENT FUNDS",(AD93+AE93)*(1+Scenario!$B$12/12)-AF93),"INSUFFICIENT FUNDS")))</f>
        <v/>
      </c>
      <c r="AH93" s="6" t="str">
        <f>IF(AC93&gt;Scenario!$B$11,"",IF(AC$2&lt;&gt;"Ready",AC$2,IF(ISNUMBER(AG93),AH92+AF93,"INSUFFICIENT FUNDS")))</f>
        <v/>
      </c>
      <c r="AI93" t="str">
        <f>IF(AC93&gt;Scenario!$B$11,"",IF(AC$2&lt;&gt;"Ready",AC$2,IF(ISNUMBER(AG93),"OK","INSUFFICIENT FUNDS")))</f>
        <v/>
      </c>
      <c r="AJ93">
        <v>89</v>
      </c>
      <c r="AK93" s="6" t="str">
        <f>IF(AJ93&gt;Scenario!$B$11,"",IF(AJ$2&lt;&gt;"Ready",AJ$2,IF(AP92="OK",AN92,"INSUFFICIENT FUNDS")))</f>
        <v/>
      </c>
      <c r="AL93" s="6" t="str">
        <f>IF(AJ93&gt;Scenario!$B$11,"",IF(AJ$2&lt;&gt;"Ready",AJ$2,IF(ISNUMBER(AK93),IF(AND(AJ93&gt;=Scenario!$B$10,MOD(AJ93-Scenario!$B$10,Scenario!$B$18)=0),Scenario!$B$8,0),"INSUFFICIENT FUNDS")))</f>
        <v/>
      </c>
      <c r="AM93" s="6" t="str">
        <f>IF(AJ93&gt;Scenario!$B$11,"",IF(AJ$2&lt;&gt;"Ready",AJ$2,IF(ISNUMBER(AK93),(AK93+AL93)*(0+0+IF(Scenario!$B$13="Gross",0,0))/12+((0+0)/12+IF(AND(AJ93&gt;=Scenario!$B$10,MOD(AJ93-Scenario!$B$10,Scenario!$B$18)=0),0*0+0,0)+IF(AJ93=1,0*0+0,0)+IF(AJ93=Scenario!$B$11,0,0)),"INSUFFICIENT FUNDS")))</f>
        <v/>
      </c>
      <c r="AN93" s="6" t="str">
        <f>IF(AJ93&gt;Scenario!$B$11,"",IF(AJ$2&lt;&gt;"Ready",AJ$2,IF(ISNUMBER(AK93),IF((AK93+AL93)*(1+Scenario!$B$12/12)-AM93&lt;0,"INSUFFICIENT FUNDS",(AK93+AL93)*(1+Scenario!$B$12/12)-AM93),"INSUFFICIENT FUNDS")))</f>
        <v/>
      </c>
      <c r="AO93" s="6" t="str">
        <f>IF(AJ93&gt;Scenario!$B$11,"",IF(AJ$2&lt;&gt;"Ready",AJ$2,IF(ISNUMBER(AN93),AO92+AM93,"INSUFFICIENT FUNDS")))</f>
        <v/>
      </c>
      <c r="AP93" t="str">
        <f>IF(AJ93&gt;Scenario!$B$11,"",IF(AJ$2&lt;&gt;"Ready",AJ$2,IF(ISNUMBER(AN93),"OK","INSUFFICIENT FUNDS")))</f>
        <v/>
      </c>
    </row>
    <row r="94" spans="1:42" ht="32.1" customHeight="1" x14ac:dyDescent="0.2">
      <c r="A94">
        <v>90</v>
      </c>
      <c r="B94" s="6" t="str">
        <f>IF(A94&gt;Scenario!$B$11,"",IF(A$2&lt;&gt;"Ready",A$2,IF(G93="OK",E93,"INSUFFICIENT FUNDS")))</f>
        <v/>
      </c>
      <c r="C94" s="6" t="str">
        <f>IF(A94&gt;Scenario!$B$11,"",IF(A$2&lt;&gt;"Ready",A$2,IF(ISNUMBER(B94),IF(AND(A94&gt;=Scenario!$B$10,MOD(A94-Scenario!$B$10,Scenario!$B$18)=0),Scenario!$B$8,0),"INSUFFICIENT FUNDS")))</f>
        <v/>
      </c>
      <c r="D94" s="6" t="str">
        <f>IF(A94&gt;Scenario!$B$11,"",IF(A$2&lt;&gt;"Ready",A$2,IF(ISNUMBER(B94),(B94+C94)*(N('Option B'!$E$14)+N('Option B'!$E$15)+IF(Scenario!$B$13="Gross",N('Option B'!$E$16),0))/12+((N('Option B'!$E$12)+N('Option B'!$E$13))/12+IF(AND(A94&gt;=Scenario!$B$10,MOD(A94-Scenario!$B$10,Scenario!$B$18)=0),N('Option B'!$E$17)*N('Option B'!$E$18)+N('Option B'!$E$20),0)+IF(A94=1,N('Option B'!$E$17)*N('Option B'!$E$19)+N('Option B'!$E$21),0)+IF(A94=Scenario!$B$11,N('Option B'!$E$22),0)),"INSUFFICIENT FUNDS")))</f>
        <v/>
      </c>
      <c r="E94" s="6" t="str">
        <f>IF(A94&gt;Scenario!$B$11,"",IF(A$2&lt;&gt;"Ready",A$2,IF(ISNUMBER(B94),IF((B94+C94)*(1+Scenario!$B$12/12)-D94&lt;0,"INSUFFICIENT FUNDS",(B94+C94)*(1+Scenario!$B$12/12)-D94),"INSUFFICIENT FUNDS")))</f>
        <v/>
      </c>
      <c r="F94" s="6" t="str">
        <f>IF(A94&gt;Scenario!$B$11,"",IF(A$2&lt;&gt;"Ready",A$2,IF(ISNUMBER(E94),F93+D94,"INSUFFICIENT FUNDS")))</f>
        <v/>
      </c>
      <c r="G94" t="str">
        <f>IF(A94&gt;Scenario!$B$11,"",IF(A$2&lt;&gt;"Ready",A$2,IF(ISNUMBER(E94),"OK","INSUFFICIENT FUNDS")))</f>
        <v/>
      </c>
      <c r="H94">
        <v>90</v>
      </c>
      <c r="I94" s="6" t="str">
        <f>IF(H94&gt;Scenario!$B$11,"",IF(H$2&lt;&gt;"Ready",H$2,IF(N93="OK",L93,"INSUFFICIENT FUNDS")))</f>
        <v/>
      </c>
      <c r="J94" s="6" t="str">
        <f>IF(H94&gt;Scenario!$B$11,"",IF(H$2&lt;&gt;"Ready",H$2,IF(ISNUMBER(I94),IF(AND(H94&gt;=Scenario!$B$10,MOD(H94-Scenario!$B$10,Scenario!$B$18)=0),Scenario!$B$8,0),"INSUFFICIENT FUNDS")))</f>
        <v/>
      </c>
      <c r="K94" s="6" t="str">
        <f>IF(H94&gt;Scenario!$B$11,"",IF(H$2&lt;&gt;"Ready",H$2,IF(ISNUMBER(I94),(I94+J94)*(N('Option B'!$E$14)+N('Option B'!$E$15)+IF(Scenario!$B$13="Gross",N('Option B'!$E$16),0))/12+((0+0)/12+IF(AND(H94&gt;=Scenario!$B$10,MOD(H94-Scenario!$B$10,Scenario!$B$18)=0),N('Option B'!$E$17)*N('Option B'!$E$18)+N('Option B'!$E$20),0)+IF(H94=1,N('Option B'!$E$17)*N('Option B'!$E$19)+N('Option B'!$E$21),0)+IF(H94=Scenario!$B$11,N('Option B'!$E$22),0)),"INSUFFICIENT FUNDS")))</f>
        <v/>
      </c>
      <c r="L94" s="6" t="str">
        <f>IF(H94&gt;Scenario!$B$11,"",IF(H$2&lt;&gt;"Ready",H$2,IF(ISNUMBER(I94),IF((I94+J94)*(1+Scenario!$B$12/12)-K94&lt;0,"INSUFFICIENT FUNDS",(I94+J94)*(1+Scenario!$B$12/12)-K94),"INSUFFICIENT FUNDS")))</f>
        <v/>
      </c>
      <c r="M94" s="6" t="str">
        <f>IF(H94&gt;Scenario!$B$11,"",IF(H$2&lt;&gt;"Ready",H$2,IF(ISNUMBER(L94),M93+K94,"INSUFFICIENT FUNDS")))</f>
        <v/>
      </c>
      <c r="N94" t="str">
        <f>IF(H94&gt;Scenario!$B$11,"",IF(H$2&lt;&gt;"Ready",H$2,IF(ISNUMBER(L94),"OK","INSUFFICIENT FUNDS")))</f>
        <v/>
      </c>
      <c r="O94">
        <v>90</v>
      </c>
      <c r="P94" s="6" t="str">
        <f>IF(O94&gt;Scenario!$B$11,"",IF(O$2&lt;&gt;"Ready",O$2,IF(U93="OK",S93,"INSUFFICIENT FUNDS")))</f>
        <v/>
      </c>
      <c r="Q94" s="6" t="str">
        <f>IF(O94&gt;Scenario!$B$11,"",IF(O$2&lt;&gt;"Ready",O$2,IF(ISNUMBER(P94),IF(AND(O94&gt;=Scenario!$B$10,MOD(O94-Scenario!$B$10,Scenario!$B$18)=0),Scenario!$B$8,0),"INSUFFICIENT FUNDS")))</f>
        <v/>
      </c>
      <c r="R94" s="6" t="str">
        <f>IF(O94&gt;Scenario!$B$11,"",IF(O$2&lt;&gt;"Ready",O$2,IF(ISNUMBER(P94),(P94+Q94)*(0+N('Option B'!$E$15)+IF(Scenario!$B$13="Gross",N('Option B'!$E$16),0))/12+((N('Option B'!$E$12)+N('Option B'!$E$13))/12+IF(AND(O94&gt;=Scenario!$B$10,MOD(O94-Scenario!$B$10,Scenario!$B$18)=0),N('Option B'!$E$17)*N('Option B'!$E$18)+N('Option B'!$E$20),0)+IF(O94=1,N('Option B'!$E$17)*N('Option B'!$E$19)+N('Option B'!$E$21),0)+IF(O94=Scenario!$B$11,N('Option B'!$E$22),0)),"INSUFFICIENT FUNDS")))</f>
        <v/>
      </c>
      <c r="S94" s="6" t="str">
        <f>IF(O94&gt;Scenario!$B$11,"",IF(O$2&lt;&gt;"Ready",O$2,IF(ISNUMBER(P94),IF((P94+Q94)*(1+Scenario!$B$12/12)-R94&lt;0,"INSUFFICIENT FUNDS",(P94+Q94)*(1+Scenario!$B$12/12)-R94),"INSUFFICIENT FUNDS")))</f>
        <v/>
      </c>
      <c r="T94" s="6" t="str">
        <f>IF(O94&gt;Scenario!$B$11,"",IF(O$2&lt;&gt;"Ready",O$2,IF(ISNUMBER(S94),T93+R94,"INSUFFICIENT FUNDS")))</f>
        <v/>
      </c>
      <c r="U94" t="str">
        <f>IF(O94&gt;Scenario!$B$11,"",IF(O$2&lt;&gt;"Ready",O$2,IF(ISNUMBER(S94),"OK","INSUFFICIENT FUNDS")))</f>
        <v/>
      </c>
      <c r="V94">
        <v>90</v>
      </c>
      <c r="W94" s="6" t="str">
        <f>IF(V94&gt;Scenario!$B$11,"",IF(V$2&lt;&gt;"Ready",V$2,IF(AB93="OK",Z93,"INSUFFICIENT FUNDS")))</f>
        <v/>
      </c>
      <c r="X94" s="6" t="str">
        <f>IF(V94&gt;Scenario!$B$11,"",IF(V$2&lt;&gt;"Ready",V$2,IF(ISNUMBER(W94),IF(AND(V94&gt;=Scenario!$B$10,MOD(V94-Scenario!$B$10,Scenario!$B$18)=0),Scenario!$B$8,0),"INSUFFICIENT FUNDS")))</f>
        <v/>
      </c>
      <c r="Y94" s="6" t="str">
        <f>IF(V94&gt;Scenario!$B$11,"",IF(V$2&lt;&gt;"Ready",V$2,IF(ISNUMBER(W94),(W94+X94)*(N('Option B'!$E$14)+N('Option B'!$E$15)+IF(Scenario!$B$13="Gross",N('Option B'!$E$16),0))/12+((N('Option B'!$E$12)+N('Option B'!$E$13))/12+IF(AND(V94&gt;=Scenario!$B$10,MOD(V94-Scenario!$B$10,Scenario!$B$18)=0),0*0+0,0)+IF(V94=1,0*0+0,0)+IF(V94=Scenario!$B$11,0,0)),"INSUFFICIENT FUNDS")))</f>
        <v/>
      </c>
      <c r="Z94" s="6" t="str">
        <f>IF(V94&gt;Scenario!$B$11,"",IF(V$2&lt;&gt;"Ready",V$2,IF(ISNUMBER(W94),IF((W94+X94)*(1+Scenario!$B$12/12)-Y94&lt;0,"INSUFFICIENT FUNDS",(W94+X94)*(1+Scenario!$B$12/12)-Y94),"INSUFFICIENT FUNDS")))</f>
        <v/>
      </c>
      <c r="AA94" s="6" t="str">
        <f>IF(V94&gt;Scenario!$B$11,"",IF(V$2&lt;&gt;"Ready",V$2,IF(ISNUMBER(Z94),AA93+Y94,"INSUFFICIENT FUNDS")))</f>
        <v/>
      </c>
      <c r="AB94" t="str">
        <f>IF(V94&gt;Scenario!$B$11,"",IF(V$2&lt;&gt;"Ready",V$2,IF(ISNUMBER(Z94),"OK","INSUFFICIENT FUNDS")))</f>
        <v/>
      </c>
      <c r="AC94">
        <v>90</v>
      </c>
      <c r="AD94" s="6" t="str">
        <f>IF(AC94&gt;Scenario!$B$11,"",IF(AC$2&lt;&gt;"Ready",AC$2,IF(AI93="OK",AG93,"INSUFFICIENT FUNDS")))</f>
        <v/>
      </c>
      <c r="AE94" s="6" t="str">
        <f>IF(AC94&gt;Scenario!$B$11,"",IF(AC$2&lt;&gt;"Ready",AC$2,IF(ISNUMBER(AD94),IF(AND(AC94&gt;=Scenario!$B$10,MOD(AC94-Scenario!$B$10,Scenario!$B$18)=0),Scenario!$B$8,0),"INSUFFICIENT FUNDS")))</f>
        <v/>
      </c>
      <c r="AF94" s="6" t="str">
        <f>IF(AC94&gt;Scenario!$B$11,"",IF(AC$2&lt;&gt;"Ready",AC$2,IF(ISNUMBER(AD94),(AD94+AE94)*(N('Option B'!$E$14)+N('Option B'!$E$15)+IF(Scenario!$B$13="Gross",0,0))/12+((N('Option B'!$E$12)+N('Option B'!$E$13))/12+IF(AND(AC94&gt;=Scenario!$B$10,MOD(AC94-Scenario!$B$10,Scenario!$B$18)=0),N('Option B'!$E$17)*N('Option B'!$E$18)+N('Option B'!$E$20),0)+IF(AC94=1,N('Option B'!$E$17)*N('Option B'!$E$19)+N('Option B'!$E$21),0)+IF(AC94=Scenario!$B$11,N('Option B'!$E$22),0)),"INSUFFICIENT FUNDS")))</f>
        <v/>
      </c>
      <c r="AG94" s="6" t="str">
        <f>IF(AC94&gt;Scenario!$B$11,"",IF(AC$2&lt;&gt;"Ready",AC$2,IF(ISNUMBER(AD94),IF((AD94+AE94)*(1+Scenario!$B$12/12)-AF94&lt;0,"INSUFFICIENT FUNDS",(AD94+AE94)*(1+Scenario!$B$12/12)-AF94),"INSUFFICIENT FUNDS")))</f>
        <v/>
      </c>
      <c r="AH94" s="6" t="str">
        <f>IF(AC94&gt;Scenario!$B$11,"",IF(AC$2&lt;&gt;"Ready",AC$2,IF(ISNUMBER(AG94),AH93+AF94,"INSUFFICIENT FUNDS")))</f>
        <v/>
      </c>
      <c r="AI94" t="str">
        <f>IF(AC94&gt;Scenario!$B$11,"",IF(AC$2&lt;&gt;"Ready",AC$2,IF(ISNUMBER(AG94),"OK","INSUFFICIENT FUNDS")))</f>
        <v/>
      </c>
      <c r="AJ94">
        <v>90</v>
      </c>
      <c r="AK94" s="6" t="str">
        <f>IF(AJ94&gt;Scenario!$B$11,"",IF(AJ$2&lt;&gt;"Ready",AJ$2,IF(AP93="OK",AN93,"INSUFFICIENT FUNDS")))</f>
        <v/>
      </c>
      <c r="AL94" s="6" t="str">
        <f>IF(AJ94&gt;Scenario!$B$11,"",IF(AJ$2&lt;&gt;"Ready",AJ$2,IF(ISNUMBER(AK94),IF(AND(AJ94&gt;=Scenario!$B$10,MOD(AJ94-Scenario!$B$10,Scenario!$B$18)=0),Scenario!$B$8,0),"INSUFFICIENT FUNDS")))</f>
        <v/>
      </c>
      <c r="AM94" s="6" t="str">
        <f>IF(AJ94&gt;Scenario!$B$11,"",IF(AJ$2&lt;&gt;"Ready",AJ$2,IF(ISNUMBER(AK94),(AK94+AL94)*(0+0+IF(Scenario!$B$13="Gross",0,0))/12+((0+0)/12+IF(AND(AJ94&gt;=Scenario!$B$10,MOD(AJ94-Scenario!$B$10,Scenario!$B$18)=0),0*0+0,0)+IF(AJ94=1,0*0+0,0)+IF(AJ94=Scenario!$B$11,0,0)),"INSUFFICIENT FUNDS")))</f>
        <v/>
      </c>
      <c r="AN94" s="6" t="str">
        <f>IF(AJ94&gt;Scenario!$B$11,"",IF(AJ$2&lt;&gt;"Ready",AJ$2,IF(ISNUMBER(AK94),IF((AK94+AL94)*(1+Scenario!$B$12/12)-AM94&lt;0,"INSUFFICIENT FUNDS",(AK94+AL94)*(1+Scenario!$B$12/12)-AM94),"INSUFFICIENT FUNDS")))</f>
        <v/>
      </c>
      <c r="AO94" s="6" t="str">
        <f>IF(AJ94&gt;Scenario!$B$11,"",IF(AJ$2&lt;&gt;"Ready",AJ$2,IF(ISNUMBER(AN94),AO93+AM94,"INSUFFICIENT FUNDS")))</f>
        <v/>
      </c>
      <c r="AP94" t="str">
        <f>IF(AJ94&gt;Scenario!$B$11,"",IF(AJ$2&lt;&gt;"Ready",AJ$2,IF(ISNUMBER(AN94),"OK","INSUFFICIENT FUNDS")))</f>
        <v/>
      </c>
    </row>
    <row r="95" spans="1:42" ht="32.1" customHeight="1" x14ac:dyDescent="0.2">
      <c r="A95">
        <v>91</v>
      </c>
      <c r="B95" s="6" t="str">
        <f>IF(A95&gt;Scenario!$B$11,"",IF(A$2&lt;&gt;"Ready",A$2,IF(G94="OK",E94,"INSUFFICIENT FUNDS")))</f>
        <v/>
      </c>
      <c r="C95" s="6" t="str">
        <f>IF(A95&gt;Scenario!$B$11,"",IF(A$2&lt;&gt;"Ready",A$2,IF(ISNUMBER(B95),IF(AND(A95&gt;=Scenario!$B$10,MOD(A95-Scenario!$B$10,Scenario!$B$18)=0),Scenario!$B$8,0),"INSUFFICIENT FUNDS")))</f>
        <v/>
      </c>
      <c r="D95" s="6" t="str">
        <f>IF(A95&gt;Scenario!$B$11,"",IF(A$2&lt;&gt;"Ready",A$2,IF(ISNUMBER(B95),(B95+C95)*(N('Option B'!$E$14)+N('Option B'!$E$15)+IF(Scenario!$B$13="Gross",N('Option B'!$E$16),0))/12+((N('Option B'!$E$12)+N('Option B'!$E$13))/12+IF(AND(A95&gt;=Scenario!$B$10,MOD(A95-Scenario!$B$10,Scenario!$B$18)=0),N('Option B'!$E$17)*N('Option B'!$E$18)+N('Option B'!$E$20),0)+IF(A95=1,N('Option B'!$E$17)*N('Option B'!$E$19)+N('Option B'!$E$21),0)+IF(A95=Scenario!$B$11,N('Option B'!$E$22),0)),"INSUFFICIENT FUNDS")))</f>
        <v/>
      </c>
      <c r="E95" s="6" t="str">
        <f>IF(A95&gt;Scenario!$B$11,"",IF(A$2&lt;&gt;"Ready",A$2,IF(ISNUMBER(B95),IF((B95+C95)*(1+Scenario!$B$12/12)-D95&lt;0,"INSUFFICIENT FUNDS",(B95+C95)*(1+Scenario!$B$12/12)-D95),"INSUFFICIENT FUNDS")))</f>
        <v/>
      </c>
      <c r="F95" s="6" t="str">
        <f>IF(A95&gt;Scenario!$B$11,"",IF(A$2&lt;&gt;"Ready",A$2,IF(ISNUMBER(E95),F94+D95,"INSUFFICIENT FUNDS")))</f>
        <v/>
      </c>
      <c r="G95" t="str">
        <f>IF(A95&gt;Scenario!$B$11,"",IF(A$2&lt;&gt;"Ready",A$2,IF(ISNUMBER(E95),"OK","INSUFFICIENT FUNDS")))</f>
        <v/>
      </c>
      <c r="H95">
        <v>91</v>
      </c>
      <c r="I95" s="6" t="str">
        <f>IF(H95&gt;Scenario!$B$11,"",IF(H$2&lt;&gt;"Ready",H$2,IF(N94="OK",L94,"INSUFFICIENT FUNDS")))</f>
        <v/>
      </c>
      <c r="J95" s="6" t="str">
        <f>IF(H95&gt;Scenario!$B$11,"",IF(H$2&lt;&gt;"Ready",H$2,IF(ISNUMBER(I95),IF(AND(H95&gt;=Scenario!$B$10,MOD(H95-Scenario!$B$10,Scenario!$B$18)=0),Scenario!$B$8,0),"INSUFFICIENT FUNDS")))</f>
        <v/>
      </c>
      <c r="K95" s="6" t="str">
        <f>IF(H95&gt;Scenario!$B$11,"",IF(H$2&lt;&gt;"Ready",H$2,IF(ISNUMBER(I95),(I95+J95)*(N('Option B'!$E$14)+N('Option B'!$E$15)+IF(Scenario!$B$13="Gross",N('Option B'!$E$16),0))/12+((0+0)/12+IF(AND(H95&gt;=Scenario!$B$10,MOD(H95-Scenario!$B$10,Scenario!$B$18)=0),N('Option B'!$E$17)*N('Option B'!$E$18)+N('Option B'!$E$20),0)+IF(H95=1,N('Option B'!$E$17)*N('Option B'!$E$19)+N('Option B'!$E$21),0)+IF(H95=Scenario!$B$11,N('Option B'!$E$22),0)),"INSUFFICIENT FUNDS")))</f>
        <v/>
      </c>
      <c r="L95" s="6" t="str">
        <f>IF(H95&gt;Scenario!$B$11,"",IF(H$2&lt;&gt;"Ready",H$2,IF(ISNUMBER(I95),IF((I95+J95)*(1+Scenario!$B$12/12)-K95&lt;0,"INSUFFICIENT FUNDS",(I95+J95)*(1+Scenario!$B$12/12)-K95),"INSUFFICIENT FUNDS")))</f>
        <v/>
      </c>
      <c r="M95" s="6" t="str">
        <f>IF(H95&gt;Scenario!$B$11,"",IF(H$2&lt;&gt;"Ready",H$2,IF(ISNUMBER(L95),M94+K95,"INSUFFICIENT FUNDS")))</f>
        <v/>
      </c>
      <c r="N95" t="str">
        <f>IF(H95&gt;Scenario!$B$11,"",IF(H$2&lt;&gt;"Ready",H$2,IF(ISNUMBER(L95),"OK","INSUFFICIENT FUNDS")))</f>
        <v/>
      </c>
      <c r="O95">
        <v>91</v>
      </c>
      <c r="P95" s="6" t="str">
        <f>IF(O95&gt;Scenario!$B$11,"",IF(O$2&lt;&gt;"Ready",O$2,IF(U94="OK",S94,"INSUFFICIENT FUNDS")))</f>
        <v/>
      </c>
      <c r="Q95" s="6" t="str">
        <f>IF(O95&gt;Scenario!$B$11,"",IF(O$2&lt;&gt;"Ready",O$2,IF(ISNUMBER(P95),IF(AND(O95&gt;=Scenario!$B$10,MOD(O95-Scenario!$B$10,Scenario!$B$18)=0),Scenario!$B$8,0),"INSUFFICIENT FUNDS")))</f>
        <v/>
      </c>
      <c r="R95" s="6" t="str">
        <f>IF(O95&gt;Scenario!$B$11,"",IF(O$2&lt;&gt;"Ready",O$2,IF(ISNUMBER(P95),(P95+Q95)*(0+N('Option B'!$E$15)+IF(Scenario!$B$13="Gross",N('Option B'!$E$16),0))/12+((N('Option B'!$E$12)+N('Option B'!$E$13))/12+IF(AND(O95&gt;=Scenario!$B$10,MOD(O95-Scenario!$B$10,Scenario!$B$18)=0),N('Option B'!$E$17)*N('Option B'!$E$18)+N('Option B'!$E$20),0)+IF(O95=1,N('Option B'!$E$17)*N('Option B'!$E$19)+N('Option B'!$E$21),0)+IF(O95=Scenario!$B$11,N('Option B'!$E$22),0)),"INSUFFICIENT FUNDS")))</f>
        <v/>
      </c>
      <c r="S95" s="6" t="str">
        <f>IF(O95&gt;Scenario!$B$11,"",IF(O$2&lt;&gt;"Ready",O$2,IF(ISNUMBER(P95),IF((P95+Q95)*(1+Scenario!$B$12/12)-R95&lt;0,"INSUFFICIENT FUNDS",(P95+Q95)*(1+Scenario!$B$12/12)-R95),"INSUFFICIENT FUNDS")))</f>
        <v/>
      </c>
      <c r="T95" s="6" t="str">
        <f>IF(O95&gt;Scenario!$B$11,"",IF(O$2&lt;&gt;"Ready",O$2,IF(ISNUMBER(S95),T94+R95,"INSUFFICIENT FUNDS")))</f>
        <v/>
      </c>
      <c r="U95" t="str">
        <f>IF(O95&gt;Scenario!$B$11,"",IF(O$2&lt;&gt;"Ready",O$2,IF(ISNUMBER(S95),"OK","INSUFFICIENT FUNDS")))</f>
        <v/>
      </c>
      <c r="V95">
        <v>91</v>
      </c>
      <c r="W95" s="6" t="str">
        <f>IF(V95&gt;Scenario!$B$11,"",IF(V$2&lt;&gt;"Ready",V$2,IF(AB94="OK",Z94,"INSUFFICIENT FUNDS")))</f>
        <v/>
      </c>
      <c r="X95" s="6" t="str">
        <f>IF(V95&gt;Scenario!$B$11,"",IF(V$2&lt;&gt;"Ready",V$2,IF(ISNUMBER(W95),IF(AND(V95&gt;=Scenario!$B$10,MOD(V95-Scenario!$B$10,Scenario!$B$18)=0),Scenario!$B$8,0),"INSUFFICIENT FUNDS")))</f>
        <v/>
      </c>
      <c r="Y95" s="6" t="str">
        <f>IF(V95&gt;Scenario!$B$11,"",IF(V$2&lt;&gt;"Ready",V$2,IF(ISNUMBER(W95),(W95+X95)*(N('Option B'!$E$14)+N('Option B'!$E$15)+IF(Scenario!$B$13="Gross",N('Option B'!$E$16),0))/12+((N('Option B'!$E$12)+N('Option B'!$E$13))/12+IF(AND(V95&gt;=Scenario!$B$10,MOD(V95-Scenario!$B$10,Scenario!$B$18)=0),0*0+0,0)+IF(V95=1,0*0+0,0)+IF(V95=Scenario!$B$11,0,0)),"INSUFFICIENT FUNDS")))</f>
        <v/>
      </c>
      <c r="Z95" s="6" t="str">
        <f>IF(V95&gt;Scenario!$B$11,"",IF(V$2&lt;&gt;"Ready",V$2,IF(ISNUMBER(W95),IF((W95+X95)*(1+Scenario!$B$12/12)-Y95&lt;0,"INSUFFICIENT FUNDS",(W95+X95)*(1+Scenario!$B$12/12)-Y95),"INSUFFICIENT FUNDS")))</f>
        <v/>
      </c>
      <c r="AA95" s="6" t="str">
        <f>IF(V95&gt;Scenario!$B$11,"",IF(V$2&lt;&gt;"Ready",V$2,IF(ISNUMBER(Z95),AA94+Y95,"INSUFFICIENT FUNDS")))</f>
        <v/>
      </c>
      <c r="AB95" t="str">
        <f>IF(V95&gt;Scenario!$B$11,"",IF(V$2&lt;&gt;"Ready",V$2,IF(ISNUMBER(Z95),"OK","INSUFFICIENT FUNDS")))</f>
        <v/>
      </c>
      <c r="AC95">
        <v>91</v>
      </c>
      <c r="AD95" s="6" t="str">
        <f>IF(AC95&gt;Scenario!$B$11,"",IF(AC$2&lt;&gt;"Ready",AC$2,IF(AI94="OK",AG94,"INSUFFICIENT FUNDS")))</f>
        <v/>
      </c>
      <c r="AE95" s="6" t="str">
        <f>IF(AC95&gt;Scenario!$B$11,"",IF(AC$2&lt;&gt;"Ready",AC$2,IF(ISNUMBER(AD95),IF(AND(AC95&gt;=Scenario!$B$10,MOD(AC95-Scenario!$B$10,Scenario!$B$18)=0),Scenario!$B$8,0),"INSUFFICIENT FUNDS")))</f>
        <v/>
      </c>
      <c r="AF95" s="6" t="str">
        <f>IF(AC95&gt;Scenario!$B$11,"",IF(AC$2&lt;&gt;"Ready",AC$2,IF(ISNUMBER(AD95),(AD95+AE95)*(N('Option B'!$E$14)+N('Option B'!$E$15)+IF(Scenario!$B$13="Gross",0,0))/12+((N('Option B'!$E$12)+N('Option B'!$E$13))/12+IF(AND(AC95&gt;=Scenario!$B$10,MOD(AC95-Scenario!$B$10,Scenario!$B$18)=0),N('Option B'!$E$17)*N('Option B'!$E$18)+N('Option B'!$E$20),0)+IF(AC95=1,N('Option B'!$E$17)*N('Option B'!$E$19)+N('Option B'!$E$21),0)+IF(AC95=Scenario!$B$11,N('Option B'!$E$22),0)),"INSUFFICIENT FUNDS")))</f>
        <v/>
      </c>
      <c r="AG95" s="6" t="str">
        <f>IF(AC95&gt;Scenario!$B$11,"",IF(AC$2&lt;&gt;"Ready",AC$2,IF(ISNUMBER(AD95),IF((AD95+AE95)*(1+Scenario!$B$12/12)-AF95&lt;0,"INSUFFICIENT FUNDS",(AD95+AE95)*(1+Scenario!$B$12/12)-AF95),"INSUFFICIENT FUNDS")))</f>
        <v/>
      </c>
      <c r="AH95" s="6" t="str">
        <f>IF(AC95&gt;Scenario!$B$11,"",IF(AC$2&lt;&gt;"Ready",AC$2,IF(ISNUMBER(AG95),AH94+AF95,"INSUFFICIENT FUNDS")))</f>
        <v/>
      </c>
      <c r="AI95" t="str">
        <f>IF(AC95&gt;Scenario!$B$11,"",IF(AC$2&lt;&gt;"Ready",AC$2,IF(ISNUMBER(AG95),"OK","INSUFFICIENT FUNDS")))</f>
        <v/>
      </c>
      <c r="AJ95">
        <v>91</v>
      </c>
      <c r="AK95" s="6" t="str">
        <f>IF(AJ95&gt;Scenario!$B$11,"",IF(AJ$2&lt;&gt;"Ready",AJ$2,IF(AP94="OK",AN94,"INSUFFICIENT FUNDS")))</f>
        <v/>
      </c>
      <c r="AL95" s="6" t="str">
        <f>IF(AJ95&gt;Scenario!$B$11,"",IF(AJ$2&lt;&gt;"Ready",AJ$2,IF(ISNUMBER(AK95),IF(AND(AJ95&gt;=Scenario!$B$10,MOD(AJ95-Scenario!$B$10,Scenario!$B$18)=0),Scenario!$B$8,0),"INSUFFICIENT FUNDS")))</f>
        <v/>
      </c>
      <c r="AM95" s="6" t="str">
        <f>IF(AJ95&gt;Scenario!$B$11,"",IF(AJ$2&lt;&gt;"Ready",AJ$2,IF(ISNUMBER(AK95),(AK95+AL95)*(0+0+IF(Scenario!$B$13="Gross",0,0))/12+((0+0)/12+IF(AND(AJ95&gt;=Scenario!$B$10,MOD(AJ95-Scenario!$B$10,Scenario!$B$18)=0),0*0+0,0)+IF(AJ95=1,0*0+0,0)+IF(AJ95=Scenario!$B$11,0,0)),"INSUFFICIENT FUNDS")))</f>
        <v/>
      </c>
      <c r="AN95" s="6" t="str">
        <f>IF(AJ95&gt;Scenario!$B$11,"",IF(AJ$2&lt;&gt;"Ready",AJ$2,IF(ISNUMBER(AK95),IF((AK95+AL95)*(1+Scenario!$B$12/12)-AM95&lt;0,"INSUFFICIENT FUNDS",(AK95+AL95)*(1+Scenario!$B$12/12)-AM95),"INSUFFICIENT FUNDS")))</f>
        <v/>
      </c>
      <c r="AO95" s="6" t="str">
        <f>IF(AJ95&gt;Scenario!$B$11,"",IF(AJ$2&lt;&gt;"Ready",AJ$2,IF(ISNUMBER(AN95),AO94+AM95,"INSUFFICIENT FUNDS")))</f>
        <v/>
      </c>
      <c r="AP95" t="str">
        <f>IF(AJ95&gt;Scenario!$B$11,"",IF(AJ$2&lt;&gt;"Ready",AJ$2,IF(ISNUMBER(AN95),"OK","INSUFFICIENT FUNDS")))</f>
        <v/>
      </c>
    </row>
    <row r="96" spans="1:42" ht="32.1" customHeight="1" x14ac:dyDescent="0.2">
      <c r="A96">
        <v>92</v>
      </c>
      <c r="B96" s="6" t="str">
        <f>IF(A96&gt;Scenario!$B$11,"",IF(A$2&lt;&gt;"Ready",A$2,IF(G95="OK",E95,"INSUFFICIENT FUNDS")))</f>
        <v/>
      </c>
      <c r="C96" s="6" t="str">
        <f>IF(A96&gt;Scenario!$B$11,"",IF(A$2&lt;&gt;"Ready",A$2,IF(ISNUMBER(B96),IF(AND(A96&gt;=Scenario!$B$10,MOD(A96-Scenario!$B$10,Scenario!$B$18)=0),Scenario!$B$8,0),"INSUFFICIENT FUNDS")))</f>
        <v/>
      </c>
      <c r="D96" s="6" t="str">
        <f>IF(A96&gt;Scenario!$B$11,"",IF(A$2&lt;&gt;"Ready",A$2,IF(ISNUMBER(B96),(B96+C96)*(N('Option B'!$E$14)+N('Option B'!$E$15)+IF(Scenario!$B$13="Gross",N('Option B'!$E$16),0))/12+((N('Option B'!$E$12)+N('Option B'!$E$13))/12+IF(AND(A96&gt;=Scenario!$B$10,MOD(A96-Scenario!$B$10,Scenario!$B$18)=0),N('Option B'!$E$17)*N('Option B'!$E$18)+N('Option B'!$E$20),0)+IF(A96=1,N('Option B'!$E$17)*N('Option B'!$E$19)+N('Option B'!$E$21),0)+IF(A96=Scenario!$B$11,N('Option B'!$E$22),0)),"INSUFFICIENT FUNDS")))</f>
        <v/>
      </c>
      <c r="E96" s="6" t="str">
        <f>IF(A96&gt;Scenario!$B$11,"",IF(A$2&lt;&gt;"Ready",A$2,IF(ISNUMBER(B96),IF((B96+C96)*(1+Scenario!$B$12/12)-D96&lt;0,"INSUFFICIENT FUNDS",(B96+C96)*(1+Scenario!$B$12/12)-D96),"INSUFFICIENT FUNDS")))</f>
        <v/>
      </c>
      <c r="F96" s="6" t="str">
        <f>IF(A96&gt;Scenario!$B$11,"",IF(A$2&lt;&gt;"Ready",A$2,IF(ISNUMBER(E96),F95+D96,"INSUFFICIENT FUNDS")))</f>
        <v/>
      </c>
      <c r="G96" t="str">
        <f>IF(A96&gt;Scenario!$B$11,"",IF(A$2&lt;&gt;"Ready",A$2,IF(ISNUMBER(E96),"OK","INSUFFICIENT FUNDS")))</f>
        <v/>
      </c>
      <c r="H96">
        <v>92</v>
      </c>
      <c r="I96" s="6" t="str">
        <f>IF(H96&gt;Scenario!$B$11,"",IF(H$2&lt;&gt;"Ready",H$2,IF(N95="OK",L95,"INSUFFICIENT FUNDS")))</f>
        <v/>
      </c>
      <c r="J96" s="6" t="str">
        <f>IF(H96&gt;Scenario!$B$11,"",IF(H$2&lt;&gt;"Ready",H$2,IF(ISNUMBER(I96),IF(AND(H96&gt;=Scenario!$B$10,MOD(H96-Scenario!$B$10,Scenario!$B$18)=0),Scenario!$B$8,0),"INSUFFICIENT FUNDS")))</f>
        <v/>
      </c>
      <c r="K96" s="6" t="str">
        <f>IF(H96&gt;Scenario!$B$11,"",IF(H$2&lt;&gt;"Ready",H$2,IF(ISNUMBER(I96),(I96+J96)*(N('Option B'!$E$14)+N('Option B'!$E$15)+IF(Scenario!$B$13="Gross",N('Option B'!$E$16),0))/12+((0+0)/12+IF(AND(H96&gt;=Scenario!$B$10,MOD(H96-Scenario!$B$10,Scenario!$B$18)=0),N('Option B'!$E$17)*N('Option B'!$E$18)+N('Option B'!$E$20),0)+IF(H96=1,N('Option B'!$E$17)*N('Option B'!$E$19)+N('Option B'!$E$21),0)+IF(H96=Scenario!$B$11,N('Option B'!$E$22),0)),"INSUFFICIENT FUNDS")))</f>
        <v/>
      </c>
      <c r="L96" s="6" t="str">
        <f>IF(H96&gt;Scenario!$B$11,"",IF(H$2&lt;&gt;"Ready",H$2,IF(ISNUMBER(I96),IF((I96+J96)*(1+Scenario!$B$12/12)-K96&lt;0,"INSUFFICIENT FUNDS",(I96+J96)*(1+Scenario!$B$12/12)-K96),"INSUFFICIENT FUNDS")))</f>
        <v/>
      </c>
      <c r="M96" s="6" t="str">
        <f>IF(H96&gt;Scenario!$B$11,"",IF(H$2&lt;&gt;"Ready",H$2,IF(ISNUMBER(L96),M95+K96,"INSUFFICIENT FUNDS")))</f>
        <v/>
      </c>
      <c r="N96" t="str">
        <f>IF(H96&gt;Scenario!$B$11,"",IF(H$2&lt;&gt;"Ready",H$2,IF(ISNUMBER(L96),"OK","INSUFFICIENT FUNDS")))</f>
        <v/>
      </c>
      <c r="O96">
        <v>92</v>
      </c>
      <c r="P96" s="6" t="str">
        <f>IF(O96&gt;Scenario!$B$11,"",IF(O$2&lt;&gt;"Ready",O$2,IF(U95="OK",S95,"INSUFFICIENT FUNDS")))</f>
        <v/>
      </c>
      <c r="Q96" s="6" t="str">
        <f>IF(O96&gt;Scenario!$B$11,"",IF(O$2&lt;&gt;"Ready",O$2,IF(ISNUMBER(P96),IF(AND(O96&gt;=Scenario!$B$10,MOD(O96-Scenario!$B$10,Scenario!$B$18)=0),Scenario!$B$8,0),"INSUFFICIENT FUNDS")))</f>
        <v/>
      </c>
      <c r="R96" s="6" t="str">
        <f>IF(O96&gt;Scenario!$B$11,"",IF(O$2&lt;&gt;"Ready",O$2,IF(ISNUMBER(P96),(P96+Q96)*(0+N('Option B'!$E$15)+IF(Scenario!$B$13="Gross",N('Option B'!$E$16),0))/12+((N('Option B'!$E$12)+N('Option B'!$E$13))/12+IF(AND(O96&gt;=Scenario!$B$10,MOD(O96-Scenario!$B$10,Scenario!$B$18)=0),N('Option B'!$E$17)*N('Option B'!$E$18)+N('Option B'!$E$20),0)+IF(O96=1,N('Option B'!$E$17)*N('Option B'!$E$19)+N('Option B'!$E$21),0)+IF(O96=Scenario!$B$11,N('Option B'!$E$22),0)),"INSUFFICIENT FUNDS")))</f>
        <v/>
      </c>
      <c r="S96" s="6" t="str">
        <f>IF(O96&gt;Scenario!$B$11,"",IF(O$2&lt;&gt;"Ready",O$2,IF(ISNUMBER(P96),IF((P96+Q96)*(1+Scenario!$B$12/12)-R96&lt;0,"INSUFFICIENT FUNDS",(P96+Q96)*(1+Scenario!$B$12/12)-R96),"INSUFFICIENT FUNDS")))</f>
        <v/>
      </c>
      <c r="T96" s="6" t="str">
        <f>IF(O96&gt;Scenario!$B$11,"",IF(O$2&lt;&gt;"Ready",O$2,IF(ISNUMBER(S96),T95+R96,"INSUFFICIENT FUNDS")))</f>
        <v/>
      </c>
      <c r="U96" t="str">
        <f>IF(O96&gt;Scenario!$B$11,"",IF(O$2&lt;&gt;"Ready",O$2,IF(ISNUMBER(S96),"OK","INSUFFICIENT FUNDS")))</f>
        <v/>
      </c>
      <c r="V96">
        <v>92</v>
      </c>
      <c r="W96" s="6" t="str">
        <f>IF(V96&gt;Scenario!$B$11,"",IF(V$2&lt;&gt;"Ready",V$2,IF(AB95="OK",Z95,"INSUFFICIENT FUNDS")))</f>
        <v/>
      </c>
      <c r="X96" s="6" t="str">
        <f>IF(V96&gt;Scenario!$B$11,"",IF(V$2&lt;&gt;"Ready",V$2,IF(ISNUMBER(W96),IF(AND(V96&gt;=Scenario!$B$10,MOD(V96-Scenario!$B$10,Scenario!$B$18)=0),Scenario!$B$8,0),"INSUFFICIENT FUNDS")))</f>
        <v/>
      </c>
      <c r="Y96" s="6" t="str">
        <f>IF(V96&gt;Scenario!$B$11,"",IF(V$2&lt;&gt;"Ready",V$2,IF(ISNUMBER(W96),(W96+X96)*(N('Option B'!$E$14)+N('Option B'!$E$15)+IF(Scenario!$B$13="Gross",N('Option B'!$E$16),0))/12+((N('Option B'!$E$12)+N('Option B'!$E$13))/12+IF(AND(V96&gt;=Scenario!$B$10,MOD(V96-Scenario!$B$10,Scenario!$B$18)=0),0*0+0,0)+IF(V96=1,0*0+0,0)+IF(V96=Scenario!$B$11,0,0)),"INSUFFICIENT FUNDS")))</f>
        <v/>
      </c>
      <c r="Z96" s="6" t="str">
        <f>IF(V96&gt;Scenario!$B$11,"",IF(V$2&lt;&gt;"Ready",V$2,IF(ISNUMBER(W96),IF((W96+X96)*(1+Scenario!$B$12/12)-Y96&lt;0,"INSUFFICIENT FUNDS",(W96+X96)*(1+Scenario!$B$12/12)-Y96),"INSUFFICIENT FUNDS")))</f>
        <v/>
      </c>
      <c r="AA96" s="6" t="str">
        <f>IF(V96&gt;Scenario!$B$11,"",IF(V$2&lt;&gt;"Ready",V$2,IF(ISNUMBER(Z96),AA95+Y96,"INSUFFICIENT FUNDS")))</f>
        <v/>
      </c>
      <c r="AB96" t="str">
        <f>IF(V96&gt;Scenario!$B$11,"",IF(V$2&lt;&gt;"Ready",V$2,IF(ISNUMBER(Z96),"OK","INSUFFICIENT FUNDS")))</f>
        <v/>
      </c>
      <c r="AC96">
        <v>92</v>
      </c>
      <c r="AD96" s="6" t="str">
        <f>IF(AC96&gt;Scenario!$B$11,"",IF(AC$2&lt;&gt;"Ready",AC$2,IF(AI95="OK",AG95,"INSUFFICIENT FUNDS")))</f>
        <v/>
      </c>
      <c r="AE96" s="6" t="str">
        <f>IF(AC96&gt;Scenario!$B$11,"",IF(AC$2&lt;&gt;"Ready",AC$2,IF(ISNUMBER(AD96),IF(AND(AC96&gt;=Scenario!$B$10,MOD(AC96-Scenario!$B$10,Scenario!$B$18)=0),Scenario!$B$8,0),"INSUFFICIENT FUNDS")))</f>
        <v/>
      </c>
      <c r="AF96" s="6" t="str">
        <f>IF(AC96&gt;Scenario!$B$11,"",IF(AC$2&lt;&gt;"Ready",AC$2,IF(ISNUMBER(AD96),(AD96+AE96)*(N('Option B'!$E$14)+N('Option B'!$E$15)+IF(Scenario!$B$13="Gross",0,0))/12+((N('Option B'!$E$12)+N('Option B'!$E$13))/12+IF(AND(AC96&gt;=Scenario!$B$10,MOD(AC96-Scenario!$B$10,Scenario!$B$18)=0),N('Option B'!$E$17)*N('Option B'!$E$18)+N('Option B'!$E$20),0)+IF(AC96=1,N('Option B'!$E$17)*N('Option B'!$E$19)+N('Option B'!$E$21),0)+IF(AC96=Scenario!$B$11,N('Option B'!$E$22),0)),"INSUFFICIENT FUNDS")))</f>
        <v/>
      </c>
      <c r="AG96" s="6" t="str">
        <f>IF(AC96&gt;Scenario!$B$11,"",IF(AC$2&lt;&gt;"Ready",AC$2,IF(ISNUMBER(AD96),IF((AD96+AE96)*(1+Scenario!$B$12/12)-AF96&lt;0,"INSUFFICIENT FUNDS",(AD96+AE96)*(1+Scenario!$B$12/12)-AF96),"INSUFFICIENT FUNDS")))</f>
        <v/>
      </c>
      <c r="AH96" s="6" t="str">
        <f>IF(AC96&gt;Scenario!$B$11,"",IF(AC$2&lt;&gt;"Ready",AC$2,IF(ISNUMBER(AG96),AH95+AF96,"INSUFFICIENT FUNDS")))</f>
        <v/>
      </c>
      <c r="AI96" t="str">
        <f>IF(AC96&gt;Scenario!$B$11,"",IF(AC$2&lt;&gt;"Ready",AC$2,IF(ISNUMBER(AG96),"OK","INSUFFICIENT FUNDS")))</f>
        <v/>
      </c>
      <c r="AJ96">
        <v>92</v>
      </c>
      <c r="AK96" s="6" t="str">
        <f>IF(AJ96&gt;Scenario!$B$11,"",IF(AJ$2&lt;&gt;"Ready",AJ$2,IF(AP95="OK",AN95,"INSUFFICIENT FUNDS")))</f>
        <v/>
      </c>
      <c r="AL96" s="6" t="str">
        <f>IF(AJ96&gt;Scenario!$B$11,"",IF(AJ$2&lt;&gt;"Ready",AJ$2,IF(ISNUMBER(AK96),IF(AND(AJ96&gt;=Scenario!$B$10,MOD(AJ96-Scenario!$B$10,Scenario!$B$18)=0),Scenario!$B$8,0),"INSUFFICIENT FUNDS")))</f>
        <v/>
      </c>
      <c r="AM96" s="6" t="str">
        <f>IF(AJ96&gt;Scenario!$B$11,"",IF(AJ$2&lt;&gt;"Ready",AJ$2,IF(ISNUMBER(AK96),(AK96+AL96)*(0+0+IF(Scenario!$B$13="Gross",0,0))/12+((0+0)/12+IF(AND(AJ96&gt;=Scenario!$B$10,MOD(AJ96-Scenario!$B$10,Scenario!$B$18)=0),0*0+0,0)+IF(AJ96=1,0*0+0,0)+IF(AJ96=Scenario!$B$11,0,0)),"INSUFFICIENT FUNDS")))</f>
        <v/>
      </c>
      <c r="AN96" s="6" t="str">
        <f>IF(AJ96&gt;Scenario!$B$11,"",IF(AJ$2&lt;&gt;"Ready",AJ$2,IF(ISNUMBER(AK96),IF((AK96+AL96)*(1+Scenario!$B$12/12)-AM96&lt;0,"INSUFFICIENT FUNDS",(AK96+AL96)*(1+Scenario!$B$12/12)-AM96),"INSUFFICIENT FUNDS")))</f>
        <v/>
      </c>
      <c r="AO96" s="6" t="str">
        <f>IF(AJ96&gt;Scenario!$B$11,"",IF(AJ$2&lt;&gt;"Ready",AJ$2,IF(ISNUMBER(AN96),AO95+AM96,"INSUFFICIENT FUNDS")))</f>
        <v/>
      </c>
      <c r="AP96" t="str">
        <f>IF(AJ96&gt;Scenario!$B$11,"",IF(AJ$2&lt;&gt;"Ready",AJ$2,IF(ISNUMBER(AN96),"OK","INSUFFICIENT FUNDS")))</f>
        <v/>
      </c>
    </row>
    <row r="97" spans="1:42" ht="32.1" customHeight="1" x14ac:dyDescent="0.2">
      <c r="A97">
        <v>93</v>
      </c>
      <c r="B97" s="6" t="str">
        <f>IF(A97&gt;Scenario!$B$11,"",IF(A$2&lt;&gt;"Ready",A$2,IF(G96="OK",E96,"INSUFFICIENT FUNDS")))</f>
        <v/>
      </c>
      <c r="C97" s="6" t="str">
        <f>IF(A97&gt;Scenario!$B$11,"",IF(A$2&lt;&gt;"Ready",A$2,IF(ISNUMBER(B97),IF(AND(A97&gt;=Scenario!$B$10,MOD(A97-Scenario!$B$10,Scenario!$B$18)=0),Scenario!$B$8,0),"INSUFFICIENT FUNDS")))</f>
        <v/>
      </c>
      <c r="D97" s="6" t="str">
        <f>IF(A97&gt;Scenario!$B$11,"",IF(A$2&lt;&gt;"Ready",A$2,IF(ISNUMBER(B97),(B97+C97)*(N('Option B'!$E$14)+N('Option B'!$E$15)+IF(Scenario!$B$13="Gross",N('Option B'!$E$16),0))/12+((N('Option B'!$E$12)+N('Option B'!$E$13))/12+IF(AND(A97&gt;=Scenario!$B$10,MOD(A97-Scenario!$B$10,Scenario!$B$18)=0),N('Option B'!$E$17)*N('Option B'!$E$18)+N('Option B'!$E$20),0)+IF(A97=1,N('Option B'!$E$17)*N('Option B'!$E$19)+N('Option B'!$E$21),0)+IF(A97=Scenario!$B$11,N('Option B'!$E$22),0)),"INSUFFICIENT FUNDS")))</f>
        <v/>
      </c>
      <c r="E97" s="6" t="str">
        <f>IF(A97&gt;Scenario!$B$11,"",IF(A$2&lt;&gt;"Ready",A$2,IF(ISNUMBER(B97),IF((B97+C97)*(1+Scenario!$B$12/12)-D97&lt;0,"INSUFFICIENT FUNDS",(B97+C97)*(1+Scenario!$B$12/12)-D97),"INSUFFICIENT FUNDS")))</f>
        <v/>
      </c>
      <c r="F97" s="6" t="str">
        <f>IF(A97&gt;Scenario!$B$11,"",IF(A$2&lt;&gt;"Ready",A$2,IF(ISNUMBER(E97),F96+D97,"INSUFFICIENT FUNDS")))</f>
        <v/>
      </c>
      <c r="G97" t="str">
        <f>IF(A97&gt;Scenario!$B$11,"",IF(A$2&lt;&gt;"Ready",A$2,IF(ISNUMBER(E97),"OK","INSUFFICIENT FUNDS")))</f>
        <v/>
      </c>
      <c r="H97">
        <v>93</v>
      </c>
      <c r="I97" s="6" t="str">
        <f>IF(H97&gt;Scenario!$B$11,"",IF(H$2&lt;&gt;"Ready",H$2,IF(N96="OK",L96,"INSUFFICIENT FUNDS")))</f>
        <v/>
      </c>
      <c r="J97" s="6" t="str">
        <f>IF(H97&gt;Scenario!$B$11,"",IF(H$2&lt;&gt;"Ready",H$2,IF(ISNUMBER(I97),IF(AND(H97&gt;=Scenario!$B$10,MOD(H97-Scenario!$B$10,Scenario!$B$18)=0),Scenario!$B$8,0),"INSUFFICIENT FUNDS")))</f>
        <v/>
      </c>
      <c r="K97" s="6" t="str">
        <f>IF(H97&gt;Scenario!$B$11,"",IF(H$2&lt;&gt;"Ready",H$2,IF(ISNUMBER(I97),(I97+J97)*(N('Option B'!$E$14)+N('Option B'!$E$15)+IF(Scenario!$B$13="Gross",N('Option B'!$E$16),0))/12+((0+0)/12+IF(AND(H97&gt;=Scenario!$B$10,MOD(H97-Scenario!$B$10,Scenario!$B$18)=0),N('Option B'!$E$17)*N('Option B'!$E$18)+N('Option B'!$E$20),0)+IF(H97=1,N('Option B'!$E$17)*N('Option B'!$E$19)+N('Option B'!$E$21),0)+IF(H97=Scenario!$B$11,N('Option B'!$E$22),0)),"INSUFFICIENT FUNDS")))</f>
        <v/>
      </c>
      <c r="L97" s="6" t="str">
        <f>IF(H97&gt;Scenario!$B$11,"",IF(H$2&lt;&gt;"Ready",H$2,IF(ISNUMBER(I97),IF((I97+J97)*(1+Scenario!$B$12/12)-K97&lt;0,"INSUFFICIENT FUNDS",(I97+J97)*(1+Scenario!$B$12/12)-K97),"INSUFFICIENT FUNDS")))</f>
        <v/>
      </c>
      <c r="M97" s="6" t="str">
        <f>IF(H97&gt;Scenario!$B$11,"",IF(H$2&lt;&gt;"Ready",H$2,IF(ISNUMBER(L97),M96+K97,"INSUFFICIENT FUNDS")))</f>
        <v/>
      </c>
      <c r="N97" t="str">
        <f>IF(H97&gt;Scenario!$B$11,"",IF(H$2&lt;&gt;"Ready",H$2,IF(ISNUMBER(L97),"OK","INSUFFICIENT FUNDS")))</f>
        <v/>
      </c>
      <c r="O97">
        <v>93</v>
      </c>
      <c r="P97" s="6" t="str">
        <f>IF(O97&gt;Scenario!$B$11,"",IF(O$2&lt;&gt;"Ready",O$2,IF(U96="OK",S96,"INSUFFICIENT FUNDS")))</f>
        <v/>
      </c>
      <c r="Q97" s="6" t="str">
        <f>IF(O97&gt;Scenario!$B$11,"",IF(O$2&lt;&gt;"Ready",O$2,IF(ISNUMBER(P97),IF(AND(O97&gt;=Scenario!$B$10,MOD(O97-Scenario!$B$10,Scenario!$B$18)=0),Scenario!$B$8,0),"INSUFFICIENT FUNDS")))</f>
        <v/>
      </c>
      <c r="R97" s="6" t="str">
        <f>IF(O97&gt;Scenario!$B$11,"",IF(O$2&lt;&gt;"Ready",O$2,IF(ISNUMBER(P97),(P97+Q97)*(0+N('Option B'!$E$15)+IF(Scenario!$B$13="Gross",N('Option B'!$E$16),0))/12+((N('Option B'!$E$12)+N('Option B'!$E$13))/12+IF(AND(O97&gt;=Scenario!$B$10,MOD(O97-Scenario!$B$10,Scenario!$B$18)=0),N('Option B'!$E$17)*N('Option B'!$E$18)+N('Option B'!$E$20),0)+IF(O97=1,N('Option B'!$E$17)*N('Option B'!$E$19)+N('Option B'!$E$21),0)+IF(O97=Scenario!$B$11,N('Option B'!$E$22),0)),"INSUFFICIENT FUNDS")))</f>
        <v/>
      </c>
      <c r="S97" s="6" t="str">
        <f>IF(O97&gt;Scenario!$B$11,"",IF(O$2&lt;&gt;"Ready",O$2,IF(ISNUMBER(P97),IF((P97+Q97)*(1+Scenario!$B$12/12)-R97&lt;0,"INSUFFICIENT FUNDS",(P97+Q97)*(1+Scenario!$B$12/12)-R97),"INSUFFICIENT FUNDS")))</f>
        <v/>
      </c>
      <c r="T97" s="6" t="str">
        <f>IF(O97&gt;Scenario!$B$11,"",IF(O$2&lt;&gt;"Ready",O$2,IF(ISNUMBER(S97),T96+R97,"INSUFFICIENT FUNDS")))</f>
        <v/>
      </c>
      <c r="U97" t="str">
        <f>IF(O97&gt;Scenario!$B$11,"",IF(O$2&lt;&gt;"Ready",O$2,IF(ISNUMBER(S97),"OK","INSUFFICIENT FUNDS")))</f>
        <v/>
      </c>
      <c r="V97">
        <v>93</v>
      </c>
      <c r="W97" s="6" t="str">
        <f>IF(V97&gt;Scenario!$B$11,"",IF(V$2&lt;&gt;"Ready",V$2,IF(AB96="OK",Z96,"INSUFFICIENT FUNDS")))</f>
        <v/>
      </c>
      <c r="X97" s="6" t="str">
        <f>IF(V97&gt;Scenario!$B$11,"",IF(V$2&lt;&gt;"Ready",V$2,IF(ISNUMBER(W97),IF(AND(V97&gt;=Scenario!$B$10,MOD(V97-Scenario!$B$10,Scenario!$B$18)=0),Scenario!$B$8,0),"INSUFFICIENT FUNDS")))</f>
        <v/>
      </c>
      <c r="Y97" s="6" t="str">
        <f>IF(V97&gt;Scenario!$B$11,"",IF(V$2&lt;&gt;"Ready",V$2,IF(ISNUMBER(W97),(W97+X97)*(N('Option B'!$E$14)+N('Option B'!$E$15)+IF(Scenario!$B$13="Gross",N('Option B'!$E$16),0))/12+((N('Option B'!$E$12)+N('Option B'!$E$13))/12+IF(AND(V97&gt;=Scenario!$B$10,MOD(V97-Scenario!$B$10,Scenario!$B$18)=0),0*0+0,0)+IF(V97=1,0*0+0,0)+IF(V97=Scenario!$B$11,0,0)),"INSUFFICIENT FUNDS")))</f>
        <v/>
      </c>
      <c r="Z97" s="6" t="str">
        <f>IF(V97&gt;Scenario!$B$11,"",IF(V$2&lt;&gt;"Ready",V$2,IF(ISNUMBER(W97),IF((W97+X97)*(1+Scenario!$B$12/12)-Y97&lt;0,"INSUFFICIENT FUNDS",(W97+X97)*(1+Scenario!$B$12/12)-Y97),"INSUFFICIENT FUNDS")))</f>
        <v/>
      </c>
      <c r="AA97" s="6" t="str">
        <f>IF(V97&gt;Scenario!$B$11,"",IF(V$2&lt;&gt;"Ready",V$2,IF(ISNUMBER(Z97),AA96+Y97,"INSUFFICIENT FUNDS")))</f>
        <v/>
      </c>
      <c r="AB97" t="str">
        <f>IF(V97&gt;Scenario!$B$11,"",IF(V$2&lt;&gt;"Ready",V$2,IF(ISNUMBER(Z97),"OK","INSUFFICIENT FUNDS")))</f>
        <v/>
      </c>
      <c r="AC97">
        <v>93</v>
      </c>
      <c r="AD97" s="6" t="str">
        <f>IF(AC97&gt;Scenario!$B$11,"",IF(AC$2&lt;&gt;"Ready",AC$2,IF(AI96="OK",AG96,"INSUFFICIENT FUNDS")))</f>
        <v/>
      </c>
      <c r="AE97" s="6" t="str">
        <f>IF(AC97&gt;Scenario!$B$11,"",IF(AC$2&lt;&gt;"Ready",AC$2,IF(ISNUMBER(AD97),IF(AND(AC97&gt;=Scenario!$B$10,MOD(AC97-Scenario!$B$10,Scenario!$B$18)=0),Scenario!$B$8,0),"INSUFFICIENT FUNDS")))</f>
        <v/>
      </c>
      <c r="AF97" s="6" t="str">
        <f>IF(AC97&gt;Scenario!$B$11,"",IF(AC$2&lt;&gt;"Ready",AC$2,IF(ISNUMBER(AD97),(AD97+AE97)*(N('Option B'!$E$14)+N('Option B'!$E$15)+IF(Scenario!$B$13="Gross",0,0))/12+((N('Option B'!$E$12)+N('Option B'!$E$13))/12+IF(AND(AC97&gt;=Scenario!$B$10,MOD(AC97-Scenario!$B$10,Scenario!$B$18)=0),N('Option B'!$E$17)*N('Option B'!$E$18)+N('Option B'!$E$20),0)+IF(AC97=1,N('Option B'!$E$17)*N('Option B'!$E$19)+N('Option B'!$E$21),0)+IF(AC97=Scenario!$B$11,N('Option B'!$E$22),0)),"INSUFFICIENT FUNDS")))</f>
        <v/>
      </c>
      <c r="AG97" s="6" t="str">
        <f>IF(AC97&gt;Scenario!$B$11,"",IF(AC$2&lt;&gt;"Ready",AC$2,IF(ISNUMBER(AD97),IF((AD97+AE97)*(1+Scenario!$B$12/12)-AF97&lt;0,"INSUFFICIENT FUNDS",(AD97+AE97)*(1+Scenario!$B$12/12)-AF97),"INSUFFICIENT FUNDS")))</f>
        <v/>
      </c>
      <c r="AH97" s="6" t="str">
        <f>IF(AC97&gt;Scenario!$B$11,"",IF(AC$2&lt;&gt;"Ready",AC$2,IF(ISNUMBER(AG97),AH96+AF97,"INSUFFICIENT FUNDS")))</f>
        <v/>
      </c>
      <c r="AI97" t="str">
        <f>IF(AC97&gt;Scenario!$B$11,"",IF(AC$2&lt;&gt;"Ready",AC$2,IF(ISNUMBER(AG97),"OK","INSUFFICIENT FUNDS")))</f>
        <v/>
      </c>
      <c r="AJ97">
        <v>93</v>
      </c>
      <c r="AK97" s="6" t="str">
        <f>IF(AJ97&gt;Scenario!$B$11,"",IF(AJ$2&lt;&gt;"Ready",AJ$2,IF(AP96="OK",AN96,"INSUFFICIENT FUNDS")))</f>
        <v/>
      </c>
      <c r="AL97" s="6" t="str">
        <f>IF(AJ97&gt;Scenario!$B$11,"",IF(AJ$2&lt;&gt;"Ready",AJ$2,IF(ISNUMBER(AK97),IF(AND(AJ97&gt;=Scenario!$B$10,MOD(AJ97-Scenario!$B$10,Scenario!$B$18)=0),Scenario!$B$8,0),"INSUFFICIENT FUNDS")))</f>
        <v/>
      </c>
      <c r="AM97" s="6" t="str">
        <f>IF(AJ97&gt;Scenario!$B$11,"",IF(AJ$2&lt;&gt;"Ready",AJ$2,IF(ISNUMBER(AK97),(AK97+AL97)*(0+0+IF(Scenario!$B$13="Gross",0,0))/12+((0+0)/12+IF(AND(AJ97&gt;=Scenario!$B$10,MOD(AJ97-Scenario!$B$10,Scenario!$B$18)=0),0*0+0,0)+IF(AJ97=1,0*0+0,0)+IF(AJ97=Scenario!$B$11,0,0)),"INSUFFICIENT FUNDS")))</f>
        <v/>
      </c>
      <c r="AN97" s="6" t="str">
        <f>IF(AJ97&gt;Scenario!$B$11,"",IF(AJ$2&lt;&gt;"Ready",AJ$2,IF(ISNUMBER(AK97),IF((AK97+AL97)*(1+Scenario!$B$12/12)-AM97&lt;0,"INSUFFICIENT FUNDS",(AK97+AL97)*(1+Scenario!$B$12/12)-AM97),"INSUFFICIENT FUNDS")))</f>
        <v/>
      </c>
      <c r="AO97" s="6" t="str">
        <f>IF(AJ97&gt;Scenario!$B$11,"",IF(AJ$2&lt;&gt;"Ready",AJ$2,IF(ISNUMBER(AN97),AO96+AM97,"INSUFFICIENT FUNDS")))</f>
        <v/>
      </c>
      <c r="AP97" t="str">
        <f>IF(AJ97&gt;Scenario!$B$11,"",IF(AJ$2&lt;&gt;"Ready",AJ$2,IF(ISNUMBER(AN97),"OK","INSUFFICIENT FUNDS")))</f>
        <v/>
      </c>
    </row>
    <row r="98" spans="1:42" ht="32.1" customHeight="1" x14ac:dyDescent="0.2">
      <c r="A98">
        <v>94</v>
      </c>
      <c r="B98" s="6" t="str">
        <f>IF(A98&gt;Scenario!$B$11,"",IF(A$2&lt;&gt;"Ready",A$2,IF(G97="OK",E97,"INSUFFICIENT FUNDS")))</f>
        <v/>
      </c>
      <c r="C98" s="6" t="str">
        <f>IF(A98&gt;Scenario!$B$11,"",IF(A$2&lt;&gt;"Ready",A$2,IF(ISNUMBER(B98),IF(AND(A98&gt;=Scenario!$B$10,MOD(A98-Scenario!$B$10,Scenario!$B$18)=0),Scenario!$B$8,0),"INSUFFICIENT FUNDS")))</f>
        <v/>
      </c>
      <c r="D98" s="6" t="str">
        <f>IF(A98&gt;Scenario!$B$11,"",IF(A$2&lt;&gt;"Ready",A$2,IF(ISNUMBER(B98),(B98+C98)*(N('Option B'!$E$14)+N('Option B'!$E$15)+IF(Scenario!$B$13="Gross",N('Option B'!$E$16),0))/12+((N('Option B'!$E$12)+N('Option B'!$E$13))/12+IF(AND(A98&gt;=Scenario!$B$10,MOD(A98-Scenario!$B$10,Scenario!$B$18)=0),N('Option B'!$E$17)*N('Option B'!$E$18)+N('Option B'!$E$20),0)+IF(A98=1,N('Option B'!$E$17)*N('Option B'!$E$19)+N('Option B'!$E$21),0)+IF(A98=Scenario!$B$11,N('Option B'!$E$22),0)),"INSUFFICIENT FUNDS")))</f>
        <v/>
      </c>
      <c r="E98" s="6" t="str">
        <f>IF(A98&gt;Scenario!$B$11,"",IF(A$2&lt;&gt;"Ready",A$2,IF(ISNUMBER(B98),IF((B98+C98)*(1+Scenario!$B$12/12)-D98&lt;0,"INSUFFICIENT FUNDS",(B98+C98)*(1+Scenario!$B$12/12)-D98),"INSUFFICIENT FUNDS")))</f>
        <v/>
      </c>
      <c r="F98" s="6" t="str">
        <f>IF(A98&gt;Scenario!$B$11,"",IF(A$2&lt;&gt;"Ready",A$2,IF(ISNUMBER(E98),F97+D98,"INSUFFICIENT FUNDS")))</f>
        <v/>
      </c>
      <c r="G98" t="str">
        <f>IF(A98&gt;Scenario!$B$11,"",IF(A$2&lt;&gt;"Ready",A$2,IF(ISNUMBER(E98),"OK","INSUFFICIENT FUNDS")))</f>
        <v/>
      </c>
      <c r="H98">
        <v>94</v>
      </c>
      <c r="I98" s="6" t="str">
        <f>IF(H98&gt;Scenario!$B$11,"",IF(H$2&lt;&gt;"Ready",H$2,IF(N97="OK",L97,"INSUFFICIENT FUNDS")))</f>
        <v/>
      </c>
      <c r="J98" s="6" t="str">
        <f>IF(H98&gt;Scenario!$B$11,"",IF(H$2&lt;&gt;"Ready",H$2,IF(ISNUMBER(I98),IF(AND(H98&gt;=Scenario!$B$10,MOD(H98-Scenario!$B$10,Scenario!$B$18)=0),Scenario!$B$8,0),"INSUFFICIENT FUNDS")))</f>
        <v/>
      </c>
      <c r="K98" s="6" t="str">
        <f>IF(H98&gt;Scenario!$B$11,"",IF(H$2&lt;&gt;"Ready",H$2,IF(ISNUMBER(I98),(I98+J98)*(N('Option B'!$E$14)+N('Option B'!$E$15)+IF(Scenario!$B$13="Gross",N('Option B'!$E$16),0))/12+((0+0)/12+IF(AND(H98&gt;=Scenario!$B$10,MOD(H98-Scenario!$B$10,Scenario!$B$18)=0),N('Option B'!$E$17)*N('Option B'!$E$18)+N('Option B'!$E$20),0)+IF(H98=1,N('Option B'!$E$17)*N('Option B'!$E$19)+N('Option B'!$E$21),0)+IF(H98=Scenario!$B$11,N('Option B'!$E$22),0)),"INSUFFICIENT FUNDS")))</f>
        <v/>
      </c>
      <c r="L98" s="6" t="str">
        <f>IF(H98&gt;Scenario!$B$11,"",IF(H$2&lt;&gt;"Ready",H$2,IF(ISNUMBER(I98),IF((I98+J98)*(1+Scenario!$B$12/12)-K98&lt;0,"INSUFFICIENT FUNDS",(I98+J98)*(1+Scenario!$B$12/12)-K98),"INSUFFICIENT FUNDS")))</f>
        <v/>
      </c>
      <c r="M98" s="6" t="str">
        <f>IF(H98&gt;Scenario!$B$11,"",IF(H$2&lt;&gt;"Ready",H$2,IF(ISNUMBER(L98),M97+K98,"INSUFFICIENT FUNDS")))</f>
        <v/>
      </c>
      <c r="N98" t="str">
        <f>IF(H98&gt;Scenario!$B$11,"",IF(H$2&lt;&gt;"Ready",H$2,IF(ISNUMBER(L98),"OK","INSUFFICIENT FUNDS")))</f>
        <v/>
      </c>
      <c r="O98">
        <v>94</v>
      </c>
      <c r="P98" s="6" t="str">
        <f>IF(O98&gt;Scenario!$B$11,"",IF(O$2&lt;&gt;"Ready",O$2,IF(U97="OK",S97,"INSUFFICIENT FUNDS")))</f>
        <v/>
      </c>
      <c r="Q98" s="6" t="str">
        <f>IF(O98&gt;Scenario!$B$11,"",IF(O$2&lt;&gt;"Ready",O$2,IF(ISNUMBER(P98),IF(AND(O98&gt;=Scenario!$B$10,MOD(O98-Scenario!$B$10,Scenario!$B$18)=0),Scenario!$B$8,0),"INSUFFICIENT FUNDS")))</f>
        <v/>
      </c>
      <c r="R98" s="6" t="str">
        <f>IF(O98&gt;Scenario!$B$11,"",IF(O$2&lt;&gt;"Ready",O$2,IF(ISNUMBER(P98),(P98+Q98)*(0+N('Option B'!$E$15)+IF(Scenario!$B$13="Gross",N('Option B'!$E$16),0))/12+((N('Option B'!$E$12)+N('Option B'!$E$13))/12+IF(AND(O98&gt;=Scenario!$B$10,MOD(O98-Scenario!$B$10,Scenario!$B$18)=0),N('Option B'!$E$17)*N('Option B'!$E$18)+N('Option B'!$E$20),0)+IF(O98=1,N('Option B'!$E$17)*N('Option B'!$E$19)+N('Option B'!$E$21),0)+IF(O98=Scenario!$B$11,N('Option B'!$E$22),0)),"INSUFFICIENT FUNDS")))</f>
        <v/>
      </c>
      <c r="S98" s="6" t="str">
        <f>IF(O98&gt;Scenario!$B$11,"",IF(O$2&lt;&gt;"Ready",O$2,IF(ISNUMBER(P98),IF((P98+Q98)*(1+Scenario!$B$12/12)-R98&lt;0,"INSUFFICIENT FUNDS",(P98+Q98)*(1+Scenario!$B$12/12)-R98),"INSUFFICIENT FUNDS")))</f>
        <v/>
      </c>
      <c r="T98" s="6" t="str">
        <f>IF(O98&gt;Scenario!$B$11,"",IF(O$2&lt;&gt;"Ready",O$2,IF(ISNUMBER(S98),T97+R98,"INSUFFICIENT FUNDS")))</f>
        <v/>
      </c>
      <c r="U98" t="str">
        <f>IF(O98&gt;Scenario!$B$11,"",IF(O$2&lt;&gt;"Ready",O$2,IF(ISNUMBER(S98),"OK","INSUFFICIENT FUNDS")))</f>
        <v/>
      </c>
      <c r="V98">
        <v>94</v>
      </c>
      <c r="W98" s="6" t="str">
        <f>IF(V98&gt;Scenario!$B$11,"",IF(V$2&lt;&gt;"Ready",V$2,IF(AB97="OK",Z97,"INSUFFICIENT FUNDS")))</f>
        <v/>
      </c>
      <c r="X98" s="6" t="str">
        <f>IF(V98&gt;Scenario!$B$11,"",IF(V$2&lt;&gt;"Ready",V$2,IF(ISNUMBER(W98),IF(AND(V98&gt;=Scenario!$B$10,MOD(V98-Scenario!$B$10,Scenario!$B$18)=0),Scenario!$B$8,0),"INSUFFICIENT FUNDS")))</f>
        <v/>
      </c>
      <c r="Y98" s="6" t="str">
        <f>IF(V98&gt;Scenario!$B$11,"",IF(V$2&lt;&gt;"Ready",V$2,IF(ISNUMBER(W98),(W98+X98)*(N('Option B'!$E$14)+N('Option B'!$E$15)+IF(Scenario!$B$13="Gross",N('Option B'!$E$16),0))/12+((N('Option B'!$E$12)+N('Option B'!$E$13))/12+IF(AND(V98&gt;=Scenario!$B$10,MOD(V98-Scenario!$B$10,Scenario!$B$18)=0),0*0+0,0)+IF(V98=1,0*0+0,0)+IF(V98=Scenario!$B$11,0,0)),"INSUFFICIENT FUNDS")))</f>
        <v/>
      </c>
      <c r="Z98" s="6" t="str">
        <f>IF(V98&gt;Scenario!$B$11,"",IF(V$2&lt;&gt;"Ready",V$2,IF(ISNUMBER(W98),IF((W98+X98)*(1+Scenario!$B$12/12)-Y98&lt;0,"INSUFFICIENT FUNDS",(W98+X98)*(1+Scenario!$B$12/12)-Y98),"INSUFFICIENT FUNDS")))</f>
        <v/>
      </c>
      <c r="AA98" s="6" t="str">
        <f>IF(V98&gt;Scenario!$B$11,"",IF(V$2&lt;&gt;"Ready",V$2,IF(ISNUMBER(Z98),AA97+Y98,"INSUFFICIENT FUNDS")))</f>
        <v/>
      </c>
      <c r="AB98" t="str">
        <f>IF(V98&gt;Scenario!$B$11,"",IF(V$2&lt;&gt;"Ready",V$2,IF(ISNUMBER(Z98),"OK","INSUFFICIENT FUNDS")))</f>
        <v/>
      </c>
      <c r="AC98">
        <v>94</v>
      </c>
      <c r="AD98" s="6" t="str">
        <f>IF(AC98&gt;Scenario!$B$11,"",IF(AC$2&lt;&gt;"Ready",AC$2,IF(AI97="OK",AG97,"INSUFFICIENT FUNDS")))</f>
        <v/>
      </c>
      <c r="AE98" s="6" t="str">
        <f>IF(AC98&gt;Scenario!$B$11,"",IF(AC$2&lt;&gt;"Ready",AC$2,IF(ISNUMBER(AD98),IF(AND(AC98&gt;=Scenario!$B$10,MOD(AC98-Scenario!$B$10,Scenario!$B$18)=0),Scenario!$B$8,0),"INSUFFICIENT FUNDS")))</f>
        <v/>
      </c>
      <c r="AF98" s="6" t="str">
        <f>IF(AC98&gt;Scenario!$B$11,"",IF(AC$2&lt;&gt;"Ready",AC$2,IF(ISNUMBER(AD98),(AD98+AE98)*(N('Option B'!$E$14)+N('Option B'!$E$15)+IF(Scenario!$B$13="Gross",0,0))/12+((N('Option B'!$E$12)+N('Option B'!$E$13))/12+IF(AND(AC98&gt;=Scenario!$B$10,MOD(AC98-Scenario!$B$10,Scenario!$B$18)=0),N('Option B'!$E$17)*N('Option B'!$E$18)+N('Option B'!$E$20),0)+IF(AC98=1,N('Option B'!$E$17)*N('Option B'!$E$19)+N('Option B'!$E$21),0)+IF(AC98=Scenario!$B$11,N('Option B'!$E$22),0)),"INSUFFICIENT FUNDS")))</f>
        <v/>
      </c>
      <c r="AG98" s="6" t="str">
        <f>IF(AC98&gt;Scenario!$B$11,"",IF(AC$2&lt;&gt;"Ready",AC$2,IF(ISNUMBER(AD98),IF((AD98+AE98)*(1+Scenario!$B$12/12)-AF98&lt;0,"INSUFFICIENT FUNDS",(AD98+AE98)*(1+Scenario!$B$12/12)-AF98),"INSUFFICIENT FUNDS")))</f>
        <v/>
      </c>
      <c r="AH98" s="6" t="str">
        <f>IF(AC98&gt;Scenario!$B$11,"",IF(AC$2&lt;&gt;"Ready",AC$2,IF(ISNUMBER(AG98),AH97+AF98,"INSUFFICIENT FUNDS")))</f>
        <v/>
      </c>
      <c r="AI98" t="str">
        <f>IF(AC98&gt;Scenario!$B$11,"",IF(AC$2&lt;&gt;"Ready",AC$2,IF(ISNUMBER(AG98),"OK","INSUFFICIENT FUNDS")))</f>
        <v/>
      </c>
      <c r="AJ98">
        <v>94</v>
      </c>
      <c r="AK98" s="6" t="str">
        <f>IF(AJ98&gt;Scenario!$B$11,"",IF(AJ$2&lt;&gt;"Ready",AJ$2,IF(AP97="OK",AN97,"INSUFFICIENT FUNDS")))</f>
        <v/>
      </c>
      <c r="AL98" s="6" t="str">
        <f>IF(AJ98&gt;Scenario!$B$11,"",IF(AJ$2&lt;&gt;"Ready",AJ$2,IF(ISNUMBER(AK98),IF(AND(AJ98&gt;=Scenario!$B$10,MOD(AJ98-Scenario!$B$10,Scenario!$B$18)=0),Scenario!$B$8,0),"INSUFFICIENT FUNDS")))</f>
        <v/>
      </c>
      <c r="AM98" s="6" t="str">
        <f>IF(AJ98&gt;Scenario!$B$11,"",IF(AJ$2&lt;&gt;"Ready",AJ$2,IF(ISNUMBER(AK98),(AK98+AL98)*(0+0+IF(Scenario!$B$13="Gross",0,0))/12+((0+0)/12+IF(AND(AJ98&gt;=Scenario!$B$10,MOD(AJ98-Scenario!$B$10,Scenario!$B$18)=0),0*0+0,0)+IF(AJ98=1,0*0+0,0)+IF(AJ98=Scenario!$B$11,0,0)),"INSUFFICIENT FUNDS")))</f>
        <v/>
      </c>
      <c r="AN98" s="6" t="str">
        <f>IF(AJ98&gt;Scenario!$B$11,"",IF(AJ$2&lt;&gt;"Ready",AJ$2,IF(ISNUMBER(AK98),IF((AK98+AL98)*(1+Scenario!$B$12/12)-AM98&lt;0,"INSUFFICIENT FUNDS",(AK98+AL98)*(1+Scenario!$B$12/12)-AM98),"INSUFFICIENT FUNDS")))</f>
        <v/>
      </c>
      <c r="AO98" s="6" t="str">
        <f>IF(AJ98&gt;Scenario!$B$11,"",IF(AJ$2&lt;&gt;"Ready",AJ$2,IF(ISNUMBER(AN98),AO97+AM98,"INSUFFICIENT FUNDS")))</f>
        <v/>
      </c>
      <c r="AP98" t="str">
        <f>IF(AJ98&gt;Scenario!$B$11,"",IF(AJ$2&lt;&gt;"Ready",AJ$2,IF(ISNUMBER(AN98),"OK","INSUFFICIENT FUNDS")))</f>
        <v/>
      </c>
    </row>
    <row r="99" spans="1:42" ht="32.1" customHeight="1" x14ac:dyDescent="0.2">
      <c r="A99">
        <v>95</v>
      </c>
      <c r="B99" s="6" t="str">
        <f>IF(A99&gt;Scenario!$B$11,"",IF(A$2&lt;&gt;"Ready",A$2,IF(G98="OK",E98,"INSUFFICIENT FUNDS")))</f>
        <v/>
      </c>
      <c r="C99" s="6" t="str">
        <f>IF(A99&gt;Scenario!$B$11,"",IF(A$2&lt;&gt;"Ready",A$2,IF(ISNUMBER(B99),IF(AND(A99&gt;=Scenario!$B$10,MOD(A99-Scenario!$B$10,Scenario!$B$18)=0),Scenario!$B$8,0),"INSUFFICIENT FUNDS")))</f>
        <v/>
      </c>
      <c r="D99" s="6" t="str">
        <f>IF(A99&gt;Scenario!$B$11,"",IF(A$2&lt;&gt;"Ready",A$2,IF(ISNUMBER(B99),(B99+C99)*(N('Option B'!$E$14)+N('Option B'!$E$15)+IF(Scenario!$B$13="Gross",N('Option B'!$E$16),0))/12+((N('Option B'!$E$12)+N('Option B'!$E$13))/12+IF(AND(A99&gt;=Scenario!$B$10,MOD(A99-Scenario!$B$10,Scenario!$B$18)=0),N('Option B'!$E$17)*N('Option B'!$E$18)+N('Option B'!$E$20),0)+IF(A99=1,N('Option B'!$E$17)*N('Option B'!$E$19)+N('Option B'!$E$21),0)+IF(A99=Scenario!$B$11,N('Option B'!$E$22),0)),"INSUFFICIENT FUNDS")))</f>
        <v/>
      </c>
      <c r="E99" s="6" t="str">
        <f>IF(A99&gt;Scenario!$B$11,"",IF(A$2&lt;&gt;"Ready",A$2,IF(ISNUMBER(B99),IF((B99+C99)*(1+Scenario!$B$12/12)-D99&lt;0,"INSUFFICIENT FUNDS",(B99+C99)*(1+Scenario!$B$12/12)-D99),"INSUFFICIENT FUNDS")))</f>
        <v/>
      </c>
      <c r="F99" s="6" t="str">
        <f>IF(A99&gt;Scenario!$B$11,"",IF(A$2&lt;&gt;"Ready",A$2,IF(ISNUMBER(E99),F98+D99,"INSUFFICIENT FUNDS")))</f>
        <v/>
      </c>
      <c r="G99" t="str">
        <f>IF(A99&gt;Scenario!$B$11,"",IF(A$2&lt;&gt;"Ready",A$2,IF(ISNUMBER(E99),"OK","INSUFFICIENT FUNDS")))</f>
        <v/>
      </c>
      <c r="H99">
        <v>95</v>
      </c>
      <c r="I99" s="6" t="str">
        <f>IF(H99&gt;Scenario!$B$11,"",IF(H$2&lt;&gt;"Ready",H$2,IF(N98="OK",L98,"INSUFFICIENT FUNDS")))</f>
        <v/>
      </c>
      <c r="J99" s="6" t="str">
        <f>IF(H99&gt;Scenario!$B$11,"",IF(H$2&lt;&gt;"Ready",H$2,IF(ISNUMBER(I99),IF(AND(H99&gt;=Scenario!$B$10,MOD(H99-Scenario!$B$10,Scenario!$B$18)=0),Scenario!$B$8,0),"INSUFFICIENT FUNDS")))</f>
        <v/>
      </c>
      <c r="K99" s="6" t="str">
        <f>IF(H99&gt;Scenario!$B$11,"",IF(H$2&lt;&gt;"Ready",H$2,IF(ISNUMBER(I99),(I99+J99)*(N('Option B'!$E$14)+N('Option B'!$E$15)+IF(Scenario!$B$13="Gross",N('Option B'!$E$16),0))/12+((0+0)/12+IF(AND(H99&gt;=Scenario!$B$10,MOD(H99-Scenario!$B$10,Scenario!$B$18)=0),N('Option B'!$E$17)*N('Option B'!$E$18)+N('Option B'!$E$20),0)+IF(H99=1,N('Option B'!$E$17)*N('Option B'!$E$19)+N('Option B'!$E$21),0)+IF(H99=Scenario!$B$11,N('Option B'!$E$22),0)),"INSUFFICIENT FUNDS")))</f>
        <v/>
      </c>
      <c r="L99" s="6" t="str">
        <f>IF(H99&gt;Scenario!$B$11,"",IF(H$2&lt;&gt;"Ready",H$2,IF(ISNUMBER(I99),IF((I99+J99)*(1+Scenario!$B$12/12)-K99&lt;0,"INSUFFICIENT FUNDS",(I99+J99)*(1+Scenario!$B$12/12)-K99),"INSUFFICIENT FUNDS")))</f>
        <v/>
      </c>
      <c r="M99" s="6" t="str">
        <f>IF(H99&gt;Scenario!$B$11,"",IF(H$2&lt;&gt;"Ready",H$2,IF(ISNUMBER(L99),M98+K99,"INSUFFICIENT FUNDS")))</f>
        <v/>
      </c>
      <c r="N99" t="str">
        <f>IF(H99&gt;Scenario!$B$11,"",IF(H$2&lt;&gt;"Ready",H$2,IF(ISNUMBER(L99),"OK","INSUFFICIENT FUNDS")))</f>
        <v/>
      </c>
      <c r="O99">
        <v>95</v>
      </c>
      <c r="P99" s="6" t="str">
        <f>IF(O99&gt;Scenario!$B$11,"",IF(O$2&lt;&gt;"Ready",O$2,IF(U98="OK",S98,"INSUFFICIENT FUNDS")))</f>
        <v/>
      </c>
      <c r="Q99" s="6" t="str">
        <f>IF(O99&gt;Scenario!$B$11,"",IF(O$2&lt;&gt;"Ready",O$2,IF(ISNUMBER(P99),IF(AND(O99&gt;=Scenario!$B$10,MOD(O99-Scenario!$B$10,Scenario!$B$18)=0),Scenario!$B$8,0),"INSUFFICIENT FUNDS")))</f>
        <v/>
      </c>
      <c r="R99" s="6" t="str">
        <f>IF(O99&gt;Scenario!$B$11,"",IF(O$2&lt;&gt;"Ready",O$2,IF(ISNUMBER(P99),(P99+Q99)*(0+N('Option B'!$E$15)+IF(Scenario!$B$13="Gross",N('Option B'!$E$16),0))/12+((N('Option B'!$E$12)+N('Option B'!$E$13))/12+IF(AND(O99&gt;=Scenario!$B$10,MOD(O99-Scenario!$B$10,Scenario!$B$18)=0),N('Option B'!$E$17)*N('Option B'!$E$18)+N('Option B'!$E$20),0)+IF(O99=1,N('Option B'!$E$17)*N('Option B'!$E$19)+N('Option B'!$E$21),0)+IF(O99=Scenario!$B$11,N('Option B'!$E$22),0)),"INSUFFICIENT FUNDS")))</f>
        <v/>
      </c>
      <c r="S99" s="6" t="str">
        <f>IF(O99&gt;Scenario!$B$11,"",IF(O$2&lt;&gt;"Ready",O$2,IF(ISNUMBER(P99),IF((P99+Q99)*(1+Scenario!$B$12/12)-R99&lt;0,"INSUFFICIENT FUNDS",(P99+Q99)*(1+Scenario!$B$12/12)-R99),"INSUFFICIENT FUNDS")))</f>
        <v/>
      </c>
      <c r="T99" s="6" t="str">
        <f>IF(O99&gt;Scenario!$B$11,"",IF(O$2&lt;&gt;"Ready",O$2,IF(ISNUMBER(S99),T98+R99,"INSUFFICIENT FUNDS")))</f>
        <v/>
      </c>
      <c r="U99" t="str">
        <f>IF(O99&gt;Scenario!$B$11,"",IF(O$2&lt;&gt;"Ready",O$2,IF(ISNUMBER(S99),"OK","INSUFFICIENT FUNDS")))</f>
        <v/>
      </c>
      <c r="V99">
        <v>95</v>
      </c>
      <c r="W99" s="6" t="str">
        <f>IF(V99&gt;Scenario!$B$11,"",IF(V$2&lt;&gt;"Ready",V$2,IF(AB98="OK",Z98,"INSUFFICIENT FUNDS")))</f>
        <v/>
      </c>
      <c r="X99" s="6" t="str">
        <f>IF(V99&gt;Scenario!$B$11,"",IF(V$2&lt;&gt;"Ready",V$2,IF(ISNUMBER(W99),IF(AND(V99&gt;=Scenario!$B$10,MOD(V99-Scenario!$B$10,Scenario!$B$18)=0),Scenario!$B$8,0),"INSUFFICIENT FUNDS")))</f>
        <v/>
      </c>
      <c r="Y99" s="6" t="str">
        <f>IF(V99&gt;Scenario!$B$11,"",IF(V$2&lt;&gt;"Ready",V$2,IF(ISNUMBER(W99),(W99+X99)*(N('Option B'!$E$14)+N('Option B'!$E$15)+IF(Scenario!$B$13="Gross",N('Option B'!$E$16),0))/12+((N('Option B'!$E$12)+N('Option B'!$E$13))/12+IF(AND(V99&gt;=Scenario!$B$10,MOD(V99-Scenario!$B$10,Scenario!$B$18)=0),0*0+0,0)+IF(V99=1,0*0+0,0)+IF(V99=Scenario!$B$11,0,0)),"INSUFFICIENT FUNDS")))</f>
        <v/>
      </c>
      <c r="Z99" s="6" t="str">
        <f>IF(V99&gt;Scenario!$B$11,"",IF(V$2&lt;&gt;"Ready",V$2,IF(ISNUMBER(W99),IF((W99+X99)*(1+Scenario!$B$12/12)-Y99&lt;0,"INSUFFICIENT FUNDS",(W99+X99)*(1+Scenario!$B$12/12)-Y99),"INSUFFICIENT FUNDS")))</f>
        <v/>
      </c>
      <c r="AA99" s="6" t="str">
        <f>IF(V99&gt;Scenario!$B$11,"",IF(V$2&lt;&gt;"Ready",V$2,IF(ISNUMBER(Z99),AA98+Y99,"INSUFFICIENT FUNDS")))</f>
        <v/>
      </c>
      <c r="AB99" t="str">
        <f>IF(V99&gt;Scenario!$B$11,"",IF(V$2&lt;&gt;"Ready",V$2,IF(ISNUMBER(Z99),"OK","INSUFFICIENT FUNDS")))</f>
        <v/>
      </c>
      <c r="AC99">
        <v>95</v>
      </c>
      <c r="AD99" s="6" t="str">
        <f>IF(AC99&gt;Scenario!$B$11,"",IF(AC$2&lt;&gt;"Ready",AC$2,IF(AI98="OK",AG98,"INSUFFICIENT FUNDS")))</f>
        <v/>
      </c>
      <c r="AE99" s="6" t="str">
        <f>IF(AC99&gt;Scenario!$B$11,"",IF(AC$2&lt;&gt;"Ready",AC$2,IF(ISNUMBER(AD99),IF(AND(AC99&gt;=Scenario!$B$10,MOD(AC99-Scenario!$B$10,Scenario!$B$18)=0),Scenario!$B$8,0),"INSUFFICIENT FUNDS")))</f>
        <v/>
      </c>
      <c r="AF99" s="6" t="str">
        <f>IF(AC99&gt;Scenario!$B$11,"",IF(AC$2&lt;&gt;"Ready",AC$2,IF(ISNUMBER(AD99),(AD99+AE99)*(N('Option B'!$E$14)+N('Option B'!$E$15)+IF(Scenario!$B$13="Gross",0,0))/12+((N('Option B'!$E$12)+N('Option B'!$E$13))/12+IF(AND(AC99&gt;=Scenario!$B$10,MOD(AC99-Scenario!$B$10,Scenario!$B$18)=0),N('Option B'!$E$17)*N('Option B'!$E$18)+N('Option B'!$E$20),0)+IF(AC99=1,N('Option B'!$E$17)*N('Option B'!$E$19)+N('Option B'!$E$21),0)+IF(AC99=Scenario!$B$11,N('Option B'!$E$22),0)),"INSUFFICIENT FUNDS")))</f>
        <v/>
      </c>
      <c r="AG99" s="6" t="str">
        <f>IF(AC99&gt;Scenario!$B$11,"",IF(AC$2&lt;&gt;"Ready",AC$2,IF(ISNUMBER(AD99),IF((AD99+AE99)*(1+Scenario!$B$12/12)-AF99&lt;0,"INSUFFICIENT FUNDS",(AD99+AE99)*(1+Scenario!$B$12/12)-AF99),"INSUFFICIENT FUNDS")))</f>
        <v/>
      </c>
      <c r="AH99" s="6" t="str">
        <f>IF(AC99&gt;Scenario!$B$11,"",IF(AC$2&lt;&gt;"Ready",AC$2,IF(ISNUMBER(AG99),AH98+AF99,"INSUFFICIENT FUNDS")))</f>
        <v/>
      </c>
      <c r="AI99" t="str">
        <f>IF(AC99&gt;Scenario!$B$11,"",IF(AC$2&lt;&gt;"Ready",AC$2,IF(ISNUMBER(AG99),"OK","INSUFFICIENT FUNDS")))</f>
        <v/>
      </c>
      <c r="AJ99">
        <v>95</v>
      </c>
      <c r="AK99" s="6" t="str">
        <f>IF(AJ99&gt;Scenario!$B$11,"",IF(AJ$2&lt;&gt;"Ready",AJ$2,IF(AP98="OK",AN98,"INSUFFICIENT FUNDS")))</f>
        <v/>
      </c>
      <c r="AL99" s="6" t="str">
        <f>IF(AJ99&gt;Scenario!$B$11,"",IF(AJ$2&lt;&gt;"Ready",AJ$2,IF(ISNUMBER(AK99),IF(AND(AJ99&gt;=Scenario!$B$10,MOD(AJ99-Scenario!$B$10,Scenario!$B$18)=0),Scenario!$B$8,0),"INSUFFICIENT FUNDS")))</f>
        <v/>
      </c>
      <c r="AM99" s="6" t="str">
        <f>IF(AJ99&gt;Scenario!$B$11,"",IF(AJ$2&lt;&gt;"Ready",AJ$2,IF(ISNUMBER(AK99),(AK99+AL99)*(0+0+IF(Scenario!$B$13="Gross",0,0))/12+((0+0)/12+IF(AND(AJ99&gt;=Scenario!$B$10,MOD(AJ99-Scenario!$B$10,Scenario!$B$18)=0),0*0+0,0)+IF(AJ99=1,0*0+0,0)+IF(AJ99=Scenario!$B$11,0,0)),"INSUFFICIENT FUNDS")))</f>
        <v/>
      </c>
      <c r="AN99" s="6" t="str">
        <f>IF(AJ99&gt;Scenario!$B$11,"",IF(AJ$2&lt;&gt;"Ready",AJ$2,IF(ISNUMBER(AK99),IF((AK99+AL99)*(1+Scenario!$B$12/12)-AM99&lt;0,"INSUFFICIENT FUNDS",(AK99+AL99)*(1+Scenario!$B$12/12)-AM99),"INSUFFICIENT FUNDS")))</f>
        <v/>
      </c>
      <c r="AO99" s="6" t="str">
        <f>IF(AJ99&gt;Scenario!$B$11,"",IF(AJ$2&lt;&gt;"Ready",AJ$2,IF(ISNUMBER(AN99),AO98+AM99,"INSUFFICIENT FUNDS")))</f>
        <v/>
      </c>
      <c r="AP99" t="str">
        <f>IF(AJ99&gt;Scenario!$B$11,"",IF(AJ$2&lt;&gt;"Ready",AJ$2,IF(ISNUMBER(AN99),"OK","INSUFFICIENT FUNDS")))</f>
        <v/>
      </c>
    </row>
    <row r="100" spans="1:42" ht="32.1" customHeight="1" x14ac:dyDescent="0.2">
      <c r="A100">
        <v>96</v>
      </c>
      <c r="B100" s="6" t="str">
        <f>IF(A100&gt;Scenario!$B$11,"",IF(A$2&lt;&gt;"Ready",A$2,IF(G99="OK",E99,"INSUFFICIENT FUNDS")))</f>
        <v/>
      </c>
      <c r="C100" s="6" t="str">
        <f>IF(A100&gt;Scenario!$B$11,"",IF(A$2&lt;&gt;"Ready",A$2,IF(ISNUMBER(B100),IF(AND(A100&gt;=Scenario!$B$10,MOD(A100-Scenario!$B$10,Scenario!$B$18)=0),Scenario!$B$8,0),"INSUFFICIENT FUNDS")))</f>
        <v/>
      </c>
      <c r="D100" s="6" t="str">
        <f>IF(A100&gt;Scenario!$B$11,"",IF(A$2&lt;&gt;"Ready",A$2,IF(ISNUMBER(B100),(B100+C100)*(N('Option B'!$E$14)+N('Option B'!$E$15)+IF(Scenario!$B$13="Gross",N('Option B'!$E$16),0))/12+((N('Option B'!$E$12)+N('Option B'!$E$13))/12+IF(AND(A100&gt;=Scenario!$B$10,MOD(A100-Scenario!$B$10,Scenario!$B$18)=0),N('Option B'!$E$17)*N('Option B'!$E$18)+N('Option B'!$E$20),0)+IF(A100=1,N('Option B'!$E$17)*N('Option B'!$E$19)+N('Option B'!$E$21),0)+IF(A100=Scenario!$B$11,N('Option B'!$E$22),0)),"INSUFFICIENT FUNDS")))</f>
        <v/>
      </c>
      <c r="E100" s="6" t="str">
        <f>IF(A100&gt;Scenario!$B$11,"",IF(A$2&lt;&gt;"Ready",A$2,IF(ISNUMBER(B100),IF((B100+C100)*(1+Scenario!$B$12/12)-D100&lt;0,"INSUFFICIENT FUNDS",(B100+C100)*(1+Scenario!$B$12/12)-D100),"INSUFFICIENT FUNDS")))</f>
        <v/>
      </c>
      <c r="F100" s="6" t="str">
        <f>IF(A100&gt;Scenario!$B$11,"",IF(A$2&lt;&gt;"Ready",A$2,IF(ISNUMBER(E100),F99+D100,"INSUFFICIENT FUNDS")))</f>
        <v/>
      </c>
      <c r="G100" t="str">
        <f>IF(A100&gt;Scenario!$B$11,"",IF(A$2&lt;&gt;"Ready",A$2,IF(ISNUMBER(E100),"OK","INSUFFICIENT FUNDS")))</f>
        <v/>
      </c>
      <c r="H100">
        <v>96</v>
      </c>
      <c r="I100" s="6" t="str">
        <f>IF(H100&gt;Scenario!$B$11,"",IF(H$2&lt;&gt;"Ready",H$2,IF(N99="OK",L99,"INSUFFICIENT FUNDS")))</f>
        <v/>
      </c>
      <c r="J100" s="6" t="str">
        <f>IF(H100&gt;Scenario!$B$11,"",IF(H$2&lt;&gt;"Ready",H$2,IF(ISNUMBER(I100),IF(AND(H100&gt;=Scenario!$B$10,MOD(H100-Scenario!$B$10,Scenario!$B$18)=0),Scenario!$B$8,0),"INSUFFICIENT FUNDS")))</f>
        <v/>
      </c>
      <c r="K100" s="6" t="str">
        <f>IF(H100&gt;Scenario!$B$11,"",IF(H$2&lt;&gt;"Ready",H$2,IF(ISNUMBER(I100),(I100+J100)*(N('Option B'!$E$14)+N('Option B'!$E$15)+IF(Scenario!$B$13="Gross",N('Option B'!$E$16),0))/12+((0+0)/12+IF(AND(H100&gt;=Scenario!$B$10,MOD(H100-Scenario!$B$10,Scenario!$B$18)=0),N('Option B'!$E$17)*N('Option B'!$E$18)+N('Option B'!$E$20),0)+IF(H100=1,N('Option B'!$E$17)*N('Option B'!$E$19)+N('Option B'!$E$21),0)+IF(H100=Scenario!$B$11,N('Option B'!$E$22),0)),"INSUFFICIENT FUNDS")))</f>
        <v/>
      </c>
      <c r="L100" s="6" t="str">
        <f>IF(H100&gt;Scenario!$B$11,"",IF(H$2&lt;&gt;"Ready",H$2,IF(ISNUMBER(I100),IF((I100+J100)*(1+Scenario!$B$12/12)-K100&lt;0,"INSUFFICIENT FUNDS",(I100+J100)*(1+Scenario!$B$12/12)-K100),"INSUFFICIENT FUNDS")))</f>
        <v/>
      </c>
      <c r="M100" s="6" t="str">
        <f>IF(H100&gt;Scenario!$B$11,"",IF(H$2&lt;&gt;"Ready",H$2,IF(ISNUMBER(L100),M99+K100,"INSUFFICIENT FUNDS")))</f>
        <v/>
      </c>
      <c r="N100" t="str">
        <f>IF(H100&gt;Scenario!$B$11,"",IF(H$2&lt;&gt;"Ready",H$2,IF(ISNUMBER(L100),"OK","INSUFFICIENT FUNDS")))</f>
        <v/>
      </c>
      <c r="O100">
        <v>96</v>
      </c>
      <c r="P100" s="6" t="str">
        <f>IF(O100&gt;Scenario!$B$11,"",IF(O$2&lt;&gt;"Ready",O$2,IF(U99="OK",S99,"INSUFFICIENT FUNDS")))</f>
        <v/>
      </c>
      <c r="Q100" s="6" t="str">
        <f>IF(O100&gt;Scenario!$B$11,"",IF(O$2&lt;&gt;"Ready",O$2,IF(ISNUMBER(P100),IF(AND(O100&gt;=Scenario!$B$10,MOD(O100-Scenario!$B$10,Scenario!$B$18)=0),Scenario!$B$8,0),"INSUFFICIENT FUNDS")))</f>
        <v/>
      </c>
      <c r="R100" s="6" t="str">
        <f>IF(O100&gt;Scenario!$B$11,"",IF(O$2&lt;&gt;"Ready",O$2,IF(ISNUMBER(P100),(P100+Q100)*(0+N('Option B'!$E$15)+IF(Scenario!$B$13="Gross",N('Option B'!$E$16),0))/12+((N('Option B'!$E$12)+N('Option B'!$E$13))/12+IF(AND(O100&gt;=Scenario!$B$10,MOD(O100-Scenario!$B$10,Scenario!$B$18)=0),N('Option B'!$E$17)*N('Option B'!$E$18)+N('Option B'!$E$20),0)+IF(O100=1,N('Option B'!$E$17)*N('Option B'!$E$19)+N('Option B'!$E$21),0)+IF(O100=Scenario!$B$11,N('Option B'!$E$22),0)),"INSUFFICIENT FUNDS")))</f>
        <v/>
      </c>
      <c r="S100" s="6" t="str">
        <f>IF(O100&gt;Scenario!$B$11,"",IF(O$2&lt;&gt;"Ready",O$2,IF(ISNUMBER(P100),IF((P100+Q100)*(1+Scenario!$B$12/12)-R100&lt;0,"INSUFFICIENT FUNDS",(P100+Q100)*(1+Scenario!$B$12/12)-R100),"INSUFFICIENT FUNDS")))</f>
        <v/>
      </c>
      <c r="T100" s="6" t="str">
        <f>IF(O100&gt;Scenario!$B$11,"",IF(O$2&lt;&gt;"Ready",O$2,IF(ISNUMBER(S100),T99+R100,"INSUFFICIENT FUNDS")))</f>
        <v/>
      </c>
      <c r="U100" t="str">
        <f>IF(O100&gt;Scenario!$B$11,"",IF(O$2&lt;&gt;"Ready",O$2,IF(ISNUMBER(S100),"OK","INSUFFICIENT FUNDS")))</f>
        <v/>
      </c>
      <c r="V100">
        <v>96</v>
      </c>
      <c r="W100" s="6" t="str">
        <f>IF(V100&gt;Scenario!$B$11,"",IF(V$2&lt;&gt;"Ready",V$2,IF(AB99="OK",Z99,"INSUFFICIENT FUNDS")))</f>
        <v/>
      </c>
      <c r="X100" s="6" t="str">
        <f>IF(V100&gt;Scenario!$B$11,"",IF(V$2&lt;&gt;"Ready",V$2,IF(ISNUMBER(W100),IF(AND(V100&gt;=Scenario!$B$10,MOD(V100-Scenario!$B$10,Scenario!$B$18)=0),Scenario!$B$8,0),"INSUFFICIENT FUNDS")))</f>
        <v/>
      </c>
      <c r="Y100" s="6" t="str">
        <f>IF(V100&gt;Scenario!$B$11,"",IF(V$2&lt;&gt;"Ready",V$2,IF(ISNUMBER(W100),(W100+X100)*(N('Option B'!$E$14)+N('Option B'!$E$15)+IF(Scenario!$B$13="Gross",N('Option B'!$E$16),0))/12+((N('Option B'!$E$12)+N('Option B'!$E$13))/12+IF(AND(V100&gt;=Scenario!$B$10,MOD(V100-Scenario!$B$10,Scenario!$B$18)=0),0*0+0,0)+IF(V100=1,0*0+0,0)+IF(V100=Scenario!$B$11,0,0)),"INSUFFICIENT FUNDS")))</f>
        <v/>
      </c>
      <c r="Z100" s="6" t="str">
        <f>IF(V100&gt;Scenario!$B$11,"",IF(V$2&lt;&gt;"Ready",V$2,IF(ISNUMBER(W100),IF((W100+X100)*(1+Scenario!$B$12/12)-Y100&lt;0,"INSUFFICIENT FUNDS",(W100+X100)*(1+Scenario!$B$12/12)-Y100),"INSUFFICIENT FUNDS")))</f>
        <v/>
      </c>
      <c r="AA100" s="6" t="str">
        <f>IF(V100&gt;Scenario!$B$11,"",IF(V$2&lt;&gt;"Ready",V$2,IF(ISNUMBER(Z100),AA99+Y100,"INSUFFICIENT FUNDS")))</f>
        <v/>
      </c>
      <c r="AB100" t="str">
        <f>IF(V100&gt;Scenario!$B$11,"",IF(V$2&lt;&gt;"Ready",V$2,IF(ISNUMBER(Z100),"OK","INSUFFICIENT FUNDS")))</f>
        <v/>
      </c>
      <c r="AC100">
        <v>96</v>
      </c>
      <c r="AD100" s="6" t="str">
        <f>IF(AC100&gt;Scenario!$B$11,"",IF(AC$2&lt;&gt;"Ready",AC$2,IF(AI99="OK",AG99,"INSUFFICIENT FUNDS")))</f>
        <v/>
      </c>
      <c r="AE100" s="6" t="str">
        <f>IF(AC100&gt;Scenario!$B$11,"",IF(AC$2&lt;&gt;"Ready",AC$2,IF(ISNUMBER(AD100),IF(AND(AC100&gt;=Scenario!$B$10,MOD(AC100-Scenario!$B$10,Scenario!$B$18)=0),Scenario!$B$8,0),"INSUFFICIENT FUNDS")))</f>
        <v/>
      </c>
      <c r="AF100" s="6" t="str">
        <f>IF(AC100&gt;Scenario!$B$11,"",IF(AC$2&lt;&gt;"Ready",AC$2,IF(ISNUMBER(AD100),(AD100+AE100)*(N('Option B'!$E$14)+N('Option B'!$E$15)+IF(Scenario!$B$13="Gross",0,0))/12+((N('Option B'!$E$12)+N('Option B'!$E$13))/12+IF(AND(AC100&gt;=Scenario!$B$10,MOD(AC100-Scenario!$B$10,Scenario!$B$18)=0),N('Option B'!$E$17)*N('Option B'!$E$18)+N('Option B'!$E$20),0)+IF(AC100=1,N('Option B'!$E$17)*N('Option B'!$E$19)+N('Option B'!$E$21),0)+IF(AC100=Scenario!$B$11,N('Option B'!$E$22),0)),"INSUFFICIENT FUNDS")))</f>
        <v/>
      </c>
      <c r="AG100" s="6" t="str">
        <f>IF(AC100&gt;Scenario!$B$11,"",IF(AC$2&lt;&gt;"Ready",AC$2,IF(ISNUMBER(AD100),IF((AD100+AE100)*(1+Scenario!$B$12/12)-AF100&lt;0,"INSUFFICIENT FUNDS",(AD100+AE100)*(1+Scenario!$B$12/12)-AF100),"INSUFFICIENT FUNDS")))</f>
        <v/>
      </c>
      <c r="AH100" s="6" t="str">
        <f>IF(AC100&gt;Scenario!$B$11,"",IF(AC$2&lt;&gt;"Ready",AC$2,IF(ISNUMBER(AG100),AH99+AF100,"INSUFFICIENT FUNDS")))</f>
        <v/>
      </c>
      <c r="AI100" t="str">
        <f>IF(AC100&gt;Scenario!$B$11,"",IF(AC$2&lt;&gt;"Ready",AC$2,IF(ISNUMBER(AG100),"OK","INSUFFICIENT FUNDS")))</f>
        <v/>
      </c>
      <c r="AJ100">
        <v>96</v>
      </c>
      <c r="AK100" s="6" t="str">
        <f>IF(AJ100&gt;Scenario!$B$11,"",IF(AJ$2&lt;&gt;"Ready",AJ$2,IF(AP99="OK",AN99,"INSUFFICIENT FUNDS")))</f>
        <v/>
      </c>
      <c r="AL100" s="6" t="str">
        <f>IF(AJ100&gt;Scenario!$B$11,"",IF(AJ$2&lt;&gt;"Ready",AJ$2,IF(ISNUMBER(AK100),IF(AND(AJ100&gt;=Scenario!$B$10,MOD(AJ100-Scenario!$B$10,Scenario!$B$18)=0),Scenario!$B$8,0),"INSUFFICIENT FUNDS")))</f>
        <v/>
      </c>
      <c r="AM100" s="6" t="str">
        <f>IF(AJ100&gt;Scenario!$B$11,"",IF(AJ$2&lt;&gt;"Ready",AJ$2,IF(ISNUMBER(AK100),(AK100+AL100)*(0+0+IF(Scenario!$B$13="Gross",0,0))/12+((0+0)/12+IF(AND(AJ100&gt;=Scenario!$B$10,MOD(AJ100-Scenario!$B$10,Scenario!$B$18)=0),0*0+0,0)+IF(AJ100=1,0*0+0,0)+IF(AJ100=Scenario!$B$11,0,0)),"INSUFFICIENT FUNDS")))</f>
        <v/>
      </c>
      <c r="AN100" s="6" t="str">
        <f>IF(AJ100&gt;Scenario!$B$11,"",IF(AJ$2&lt;&gt;"Ready",AJ$2,IF(ISNUMBER(AK100),IF((AK100+AL100)*(1+Scenario!$B$12/12)-AM100&lt;0,"INSUFFICIENT FUNDS",(AK100+AL100)*(1+Scenario!$B$12/12)-AM100),"INSUFFICIENT FUNDS")))</f>
        <v/>
      </c>
      <c r="AO100" s="6" t="str">
        <f>IF(AJ100&gt;Scenario!$B$11,"",IF(AJ$2&lt;&gt;"Ready",AJ$2,IF(ISNUMBER(AN100),AO99+AM100,"INSUFFICIENT FUNDS")))</f>
        <v/>
      </c>
      <c r="AP100" t="str">
        <f>IF(AJ100&gt;Scenario!$B$11,"",IF(AJ$2&lt;&gt;"Ready",AJ$2,IF(ISNUMBER(AN100),"OK","INSUFFICIENT FUNDS")))</f>
        <v/>
      </c>
    </row>
    <row r="101" spans="1:42" ht="32.1" customHeight="1" x14ac:dyDescent="0.2">
      <c r="A101">
        <v>97</v>
      </c>
      <c r="B101" s="6" t="str">
        <f>IF(A101&gt;Scenario!$B$11,"",IF(A$2&lt;&gt;"Ready",A$2,IF(G100="OK",E100,"INSUFFICIENT FUNDS")))</f>
        <v/>
      </c>
      <c r="C101" s="6" t="str">
        <f>IF(A101&gt;Scenario!$B$11,"",IF(A$2&lt;&gt;"Ready",A$2,IF(ISNUMBER(B101),IF(AND(A101&gt;=Scenario!$B$10,MOD(A101-Scenario!$B$10,Scenario!$B$18)=0),Scenario!$B$8,0),"INSUFFICIENT FUNDS")))</f>
        <v/>
      </c>
      <c r="D101" s="6" t="str">
        <f>IF(A101&gt;Scenario!$B$11,"",IF(A$2&lt;&gt;"Ready",A$2,IF(ISNUMBER(B101),(B101+C101)*(N('Option B'!$E$14)+N('Option B'!$E$15)+IF(Scenario!$B$13="Gross",N('Option B'!$E$16),0))/12+((N('Option B'!$E$12)+N('Option B'!$E$13))/12+IF(AND(A101&gt;=Scenario!$B$10,MOD(A101-Scenario!$B$10,Scenario!$B$18)=0),N('Option B'!$E$17)*N('Option B'!$E$18)+N('Option B'!$E$20),0)+IF(A101=1,N('Option B'!$E$17)*N('Option B'!$E$19)+N('Option B'!$E$21),0)+IF(A101=Scenario!$B$11,N('Option B'!$E$22),0)),"INSUFFICIENT FUNDS")))</f>
        <v/>
      </c>
      <c r="E101" s="6" t="str">
        <f>IF(A101&gt;Scenario!$B$11,"",IF(A$2&lt;&gt;"Ready",A$2,IF(ISNUMBER(B101),IF((B101+C101)*(1+Scenario!$B$12/12)-D101&lt;0,"INSUFFICIENT FUNDS",(B101+C101)*(1+Scenario!$B$12/12)-D101),"INSUFFICIENT FUNDS")))</f>
        <v/>
      </c>
      <c r="F101" s="6" t="str">
        <f>IF(A101&gt;Scenario!$B$11,"",IF(A$2&lt;&gt;"Ready",A$2,IF(ISNUMBER(E101),F100+D101,"INSUFFICIENT FUNDS")))</f>
        <v/>
      </c>
      <c r="G101" t="str">
        <f>IF(A101&gt;Scenario!$B$11,"",IF(A$2&lt;&gt;"Ready",A$2,IF(ISNUMBER(E101),"OK","INSUFFICIENT FUNDS")))</f>
        <v/>
      </c>
      <c r="H101">
        <v>97</v>
      </c>
      <c r="I101" s="6" t="str">
        <f>IF(H101&gt;Scenario!$B$11,"",IF(H$2&lt;&gt;"Ready",H$2,IF(N100="OK",L100,"INSUFFICIENT FUNDS")))</f>
        <v/>
      </c>
      <c r="J101" s="6" t="str">
        <f>IF(H101&gt;Scenario!$B$11,"",IF(H$2&lt;&gt;"Ready",H$2,IF(ISNUMBER(I101),IF(AND(H101&gt;=Scenario!$B$10,MOD(H101-Scenario!$B$10,Scenario!$B$18)=0),Scenario!$B$8,0),"INSUFFICIENT FUNDS")))</f>
        <v/>
      </c>
      <c r="K101" s="6" t="str">
        <f>IF(H101&gt;Scenario!$B$11,"",IF(H$2&lt;&gt;"Ready",H$2,IF(ISNUMBER(I101),(I101+J101)*(N('Option B'!$E$14)+N('Option B'!$E$15)+IF(Scenario!$B$13="Gross",N('Option B'!$E$16),0))/12+((0+0)/12+IF(AND(H101&gt;=Scenario!$B$10,MOD(H101-Scenario!$B$10,Scenario!$B$18)=0),N('Option B'!$E$17)*N('Option B'!$E$18)+N('Option B'!$E$20),0)+IF(H101=1,N('Option B'!$E$17)*N('Option B'!$E$19)+N('Option B'!$E$21),0)+IF(H101=Scenario!$B$11,N('Option B'!$E$22),0)),"INSUFFICIENT FUNDS")))</f>
        <v/>
      </c>
      <c r="L101" s="6" t="str">
        <f>IF(H101&gt;Scenario!$B$11,"",IF(H$2&lt;&gt;"Ready",H$2,IF(ISNUMBER(I101),IF((I101+J101)*(1+Scenario!$B$12/12)-K101&lt;0,"INSUFFICIENT FUNDS",(I101+J101)*(1+Scenario!$B$12/12)-K101),"INSUFFICIENT FUNDS")))</f>
        <v/>
      </c>
      <c r="M101" s="6" t="str">
        <f>IF(H101&gt;Scenario!$B$11,"",IF(H$2&lt;&gt;"Ready",H$2,IF(ISNUMBER(L101),M100+K101,"INSUFFICIENT FUNDS")))</f>
        <v/>
      </c>
      <c r="N101" t="str">
        <f>IF(H101&gt;Scenario!$B$11,"",IF(H$2&lt;&gt;"Ready",H$2,IF(ISNUMBER(L101),"OK","INSUFFICIENT FUNDS")))</f>
        <v/>
      </c>
      <c r="O101">
        <v>97</v>
      </c>
      <c r="P101" s="6" t="str">
        <f>IF(O101&gt;Scenario!$B$11,"",IF(O$2&lt;&gt;"Ready",O$2,IF(U100="OK",S100,"INSUFFICIENT FUNDS")))</f>
        <v/>
      </c>
      <c r="Q101" s="6" t="str">
        <f>IF(O101&gt;Scenario!$B$11,"",IF(O$2&lt;&gt;"Ready",O$2,IF(ISNUMBER(P101),IF(AND(O101&gt;=Scenario!$B$10,MOD(O101-Scenario!$B$10,Scenario!$B$18)=0),Scenario!$B$8,0),"INSUFFICIENT FUNDS")))</f>
        <v/>
      </c>
      <c r="R101" s="6" t="str">
        <f>IF(O101&gt;Scenario!$B$11,"",IF(O$2&lt;&gt;"Ready",O$2,IF(ISNUMBER(P101),(P101+Q101)*(0+N('Option B'!$E$15)+IF(Scenario!$B$13="Gross",N('Option B'!$E$16),0))/12+((N('Option B'!$E$12)+N('Option B'!$E$13))/12+IF(AND(O101&gt;=Scenario!$B$10,MOD(O101-Scenario!$B$10,Scenario!$B$18)=0),N('Option B'!$E$17)*N('Option B'!$E$18)+N('Option B'!$E$20),0)+IF(O101=1,N('Option B'!$E$17)*N('Option B'!$E$19)+N('Option B'!$E$21),0)+IF(O101=Scenario!$B$11,N('Option B'!$E$22),0)),"INSUFFICIENT FUNDS")))</f>
        <v/>
      </c>
      <c r="S101" s="6" t="str">
        <f>IF(O101&gt;Scenario!$B$11,"",IF(O$2&lt;&gt;"Ready",O$2,IF(ISNUMBER(P101),IF((P101+Q101)*(1+Scenario!$B$12/12)-R101&lt;0,"INSUFFICIENT FUNDS",(P101+Q101)*(1+Scenario!$B$12/12)-R101),"INSUFFICIENT FUNDS")))</f>
        <v/>
      </c>
      <c r="T101" s="6" t="str">
        <f>IF(O101&gt;Scenario!$B$11,"",IF(O$2&lt;&gt;"Ready",O$2,IF(ISNUMBER(S101),T100+R101,"INSUFFICIENT FUNDS")))</f>
        <v/>
      </c>
      <c r="U101" t="str">
        <f>IF(O101&gt;Scenario!$B$11,"",IF(O$2&lt;&gt;"Ready",O$2,IF(ISNUMBER(S101),"OK","INSUFFICIENT FUNDS")))</f>
        <v/>
      </c>
      <c r="V101">
        <v>97</v>
      </c>
      <c r="W101" s="6" t="str">
        <f>IF(V101&gt;Scenario!$B$11,"",IF(V$2&lt;&gt;"Ready",V$2,IF(AB100="OK",Z100,"INSUFFICIENT FUNDS")))</f>
        <v/>
      </c>
      <c r="X101" s="6" t="str">
        <f>IF(V101&gt;Scenario!$B$11,"",IF(V$2&lt;&gt;"Ready",V$2,IF(ISNUMBER(W101),IF(AND(V101&gt;=Scenario!$B$10,MOD(V101-Scenario!$B$10,Scenario!$B$18)=0),Scenario!$B$8,0),"INSUFFICIENT FUNDS")))</f>
        <v/>
      </c>
      <c r="Y101" s="6" t="str">
        <f>IF(V101&gt;Scenario!$B$11,"",IF(V$2&lt;&gt;"Ready",V$2,IF(ISNUMBER(W101),(W101+X101)*(N('Option B'!$E$14)+N('Option B'!$E$15)+IF(Scenario!$B$13="Gross",N('Option B'!$E$16),0))/12+((N('Option B'!$E$12)+N('Option B'!$E$13))/12+IF(AND(V101&gt;=Scenario!$B$10,MOD(V101-Scenario!$B$10,Scenario!$B$18)=0),0*0+0,0)+IF(V101=1,0*0+0,0)+IF(V101=Scenario!$B$11,0,0)),"INSUFFICIENT FUNDS")))</f>
        <v/>
      </c>
      <c r="Z101" s="6" t="str">
        <f>IF(V101&gt;Scenario!$B$11,"",IF(V$2&lt;&gt;"Ready",V$2,IF(ISNUMBER(W101),IF((W101+X101)*(1+Scenario!$B$12/12)-Y101&lt;0,"INSUFFICIENT FUNDS",(W101+X101)*(1+Scenario!$B$12/12)-Y101),"INSUFFICIENT FUNDS")))</f>
        <v/>
      </c>
      <c r="AA101" s="6" t="str">
        <f>IF(V101&gt;Scenario!$B$11,"",IF(V$2&lt;&gt;"Ready",V$2,IF(ISNUMBER(Z101),AA100+Y101,"INSUFFICIENT FUNDS")))</f>
        <v/>
      </c>
      <c r="AB101" t="str">
        <f>IF(V101&gt;Scenario!$B$11,"",IF(V$2&lt;&gt;"Ready",V$2,IF(ISNUMBER(Z101),"OK","INSUFFICIENT FUNDS")))</f>
        <v/>
      </c>
      <c r="AC101">
        <v>97</v>
      </c>
      <c r="AD101" s="6" t="str">
        <f>IF(AC101&gt;Scenario!$B$11,"",IF(AC$2&lt;&gt;"Ready",AC$2,IF(AI100="OK",AG100,"INSUFFICIENT FUNDS")))</f>
        <v/>
      </c>
      <c r="AE101" s="6" t="str">
        <f>IF(AC101&gt;Scenario!$B$11,"",IF(AC$2&lt;&gt;"Ready",AC$2,IF(ISNUMBER(AD101),IF(AND(AC101&gt;=Scenario!$B$10,MOD(AC101-Scenario!$B$10,Scenario!$B$18)=0),Scenario!$B$8,0),"INSUFFICIENT FUNDS")))</f>
        <v/>
      </c>
      <c r="AF101" s="6" t="str">
        <f>IF(AC101&gt;Scenario!$B$11,"",IF(AC$2&lt;&gt;"Ready",AC$2,IF(ISNUMBER(AD101),(AD101+AE101)*(N('Option B'!$E$14)+N('Option B'!$E$15)+IF(Scenario!$B$13="Gross",0,0))/12+((N('Option B'!$E$12)+N('Option B'!$E$13))/12+IF(AND(AC101&gt;=Scenario!$B$10,MOD(AC101-Scenario!$B$10,Scenario!$B$18)=0),N('Option B'!$E$17)*N('Option B'!$E$18)+N('Option B'!$E$20),0)+IF(AC101=1,N('Option B'!$E$17)*N('Option B'!$E$19)+N('Option B'!$E$21),0)+IF(AC101=Scenario!$B$11,N('Option B'!$E$22),0)),"INSUFFICIENT FUNDS")))</f>
        <v/>
      </c>
      <c r="AG101" s="6" t="str">
        <f>IF(AC101&gt;Scenario!$B$11,"",IF(AC$2&lt;&gt;"Ready",AC$2,IF(ISNUMBER(AD101),IF((AD101+AE101)*(1+Scenario!$B$12/12)-AF101&lt;0,"INSUFFICIENT FUNDS",(AD101+AE101)*(1+Scenario!$B$12/12)-AF101),"INSUFFICIENT FUNDS")))</f>
        <v/>
      </c>
      <c r="AH101" s="6" t="str">
        <f>IF(AC101&gt;Scenario!$B$11,"",IF(AC$2&lt;&gt;"Ready",AC$2,IF(ISNUMBER(AG101),AH100+AF101,"INSUFFICIENT FUNDS")))</f>
        <v/>
      </c>
      <c r="AI101" t="str">
        <f>IF(AC101&gt;Scenario!$B$11,"",IF(AC$2&lt;&gt;"Ready",AC$2,IF(ISNUMBER(AG101),"OK","INSUFFICIENT FUNDS")))</f>
        <v/>
      </c>
      <c r="AJ101">
        <v>97</v>
      </c>
      <c r="AK101" s="6" t="str">
        <f>IF(AJ101&gt;Scenario!$B$11,"",IF(AJ$2&lt;&gt;"Ready",AJ$2,IF(AP100="OK",AN100,"INSUFFICIENT FUNDS")))</f>
        <v/>
      </c>
      <c r="AL101" s="6" t="str">
        <f>IF(AJ101&gt;Scenario!$B$11,"",IF(AJ$2&lt;&gt;"Ready",AJ$2,IF(ISNUMBER(AK101),IF(AND(AJ101&gt;=Scenario!$B$10,MOD(AJ101-Scenario!$B$10,Scenario!$B$18)=0),Scenario!$B$8,0),"INSUFFICIENT FUNDS")))</f>
        <v/>
      </c>
      <c r="AM101" s="6" t="str">
        <f>IF(AJ101&gt;Scenario!$B$11,"",IF(AJ$2&lt;&gt;"Ready",AJ$2,IF(ISNUMBER(AK101),(AK101+AL101)*(0+0+IF(Scenario!$B$13="Gross",0,0))/12+((0+0)/12+IF(AND(AJ101&gt;=Scenario!$B$10,MOD(AJ101-Scenario!$B$10,Scenario!$B$18)=0),0*0+0,0)+IF(AJ101=1,0*0+0,0)+IF(AJ101=Scenario!$B$11,0,0)),"INSUFFICIENT FUNDS")))</f>
        <v/>
      </c>
      <c r="AN101" s="6" t="str">
        <f>IF(AJ101&gt;Scenario!$B$11,"",IF(AJ$2&lt;&gt;"Ready",AJ$2,IF(ISNUMBER(AK101),IF((AK101+AL101)*(1+Scenario!$B$12/12)-AM101&lt;0,"INSUFFICIENT FUNDS",(AK101+AL101)*(1+Scenario!$B$12/12)-AM101),"INSUFFICIENT FUNDS")))</f>
        <v/>
      </c>
      <c r="AO101" s="6" t="str">
        <f>IF(AJ101&gt;Scenario!$B$11,"",IF(AJ$2&lt;&gt;"Ready",AJ$2,IF(ISNUMBER(AN101),AO100+AM101,"INSUFFICIENT FUNDS")))</f>
        <v/>
      </c>
      <c r="AP101" t="str">
        <f>IF(AJ101&gt;Scenario!$B$11,"",IF(AJ$2&lt;&gt;"Ready",AJ$2,IF(ISNUMBER(AN101),"OK","INSUFFICIENT FUNDS")))</f>
        <v/>
      </c>
    </row>
    <row r="102" spans="1:42" ht="32.1" customHeight="1" x14ac:dyDescent="0.2">
      <c r="A102">
        <v>98</v>
      </c>
      <c r="B102" s="6" t="str">
        <f>IF(A102&gt;Scenario!$B$11,"",IF(A$2&lt;&gt;"Ready",A$2,IF(G101="OK",E101,"INSUFFICIENT FUNDS")))</f>
        <v/>
      </c>
      <c r="C102" s="6" t="str">
        <f>IF(A102&gt;Scenario!$B$11,"",IF(A$2&lt;&gt;"Ready",A$2,IF(ISNUMBER(B102),IF(AND(A102&gt;=Scenario!$B$10,MOD(A102-Scenario!$B$10,Scenario!$B$18)=0),Scenario!$B$8,0),"INSUFFICIENT FUNDS")))</f>
        <v/>
      </c>
      <c r="D102" s="6" t="str">
        <f>IF(A102&gt;Scenario!$B$11,"",IF(A$2&lt;&gt;"Ready",A$2,IF(ISNUMBER(B102),(B102+C102)*(N('Option B'!$E$14)+N('Option B'!$E$15)+IF(Scenario!$B$13="Gross",N('Option B'!$E$16),0))/12+((N('Option B'!$E$12)+N('Option B'!$E$13))/12+IF(AND(A102&gt;=Scenario!$B$10,MOD(A102-Scenario!$B$10,Scenario!$B$18)=0),N('Option B'!$E$17)*N('Option B'!$E$18)+N('Option B'!$E$20),0)+IF(A102=1,N('Option B'!$E$17)*N('Option B'!$E$19)+N('Option B'!$E$21),0)+IF(A102=Scenario!$B$11,N('Option B'!$E$22),0)),"INSUFFICIENT FUNDS")))</f>
        <v/>
      </c>
      <c r="E102" s="6" t="str">
        <f>IF(A102&gt;Scenario!$B$11,"",IF(A$2&lt;&gt;"Ready",A$2,IF(ISNUMBER(B102),IF((B102+C102)*(1+Scenario!$B$12/12)-D102&lt;0,"INSUFFICIENT FUNDS",(B102+C102)*(1+Scenario!$B$12/12)-D102),"INSUFFICIENT FUNDS")))</f>
        <v/>
      </c>
      <c r="F102" s="6" t="str">
        <f>IF(A102&gt;Scenario!$B$11,"",IF(A$2&lt;&gt;"Ready",A$2,IF(ISNUMBER(E102),F101+D102,"INSUFFICIENT FUNDS")))</f>
        <v/>
      </c>
      <c r="G102" t="str">
        <f>IF(A102&gt;Scenario!$B$11,"",IF(A$2&lt;&gt;"Ready",A$2,IF(ISNUMBER(E102),"OK","INSUFFICIENT FUNDS")))</f>
        <v/>
      </c>
      <c r="H102">
        <v>98</v>
      </c>
      <c r="I102" s="6" t="str">
        <f>IF(H102&gt;Scenario!$B$11,"",IF(H$2&lt;&gt;"Ready",H$2,IF(N101="OK",L101,"INSUFFICIENT FUNDS")))</f>
        <v/>
      </c>
      <c r="J102" s="6" t="str">
        <f>IF(H102&gt;Scenario!$B$11,"",IF(H$2&lt;&gt;"Ready",H$2,IF(ISNUMBER(I102),IF(AND(H102&gt;=Scenario!$B$10,MOD(H102-Scenario!$B$10,Scenario!$B$18)=0),Scenario!$B$8,0),"INSUFFICIENT FUNDS")))</f>
        <v/>
      </c>
      <c r="K102" s="6" t="str">
        <f>IF(H102&gt;Scenario!$B$11,"",IF(H$2&lt;&gt;"Ready",H$2,IF(ISNUMBER(I102),(I102+J102)*(N('Option B'!$E$14)+N('Option B'!$E$15)+IF(Scenario!$B$13="Gross",N('Option B'!$E$16),0))/12+((0+0)/12+IF(AND(H102&gt;=Scenario!$B$10,MOD(H102-Scenario!$B$10,Scenario!$B$18)=0),N('Option B'!$E$17)*N('Option B'!$E$18)+N('Option B'!$E$20),0)+IF(H102=1,N('Option B'!$E$17)*N('Option B'!$E$19)+N('Option B'!$E$21),0)+IF(H102=Scenario!$B$11,N('Option B'!$E$22),0)),"INSUFFICIENT FUNDS")))</f>
        <v/>
      </c>
      <c r="L102" s="6" t="str">
        <f>IF(H102&gt;Scenario!$B$11,"",IF(H$2&lt;&gt;"Ready",H$2,IF(ISNUMBER(I102),IF((I102+J102)*(1+Scenario!$B$12/12)-K102&lt;0,"INSUFFICIENT FUNDS",(I102+J102)*(1+Scenario!$B$12/12)-K102),"INSUFFICIENT FUNDS")))</f>
        <v/>
      </c>
      <c r="M102" s="6" t="str">
        <f>IF(H102&gt;Scenario!$B$11,"",IF(H$2&lt;&gt;"Ready",H$2,IF(ISNUMBER(L102),M101+K102,"INSUFFICIENT FUNDS")))</f>
        <v/>
      </c>
      <c r="N102" t="str">
        <f>IF(H102&gt;Scenario!$B$11,"",IF(H$2&lt;&gt;"Ready",H$2,IF(ISNUMBER(L102),"OK","INSUFFICIENT FUNDS")))</f>
        <v/>
      </c>
      <c r="O102">
        <v>98</v>
      </c>
      <c r="P102" s="6" t="str">
        <f>IF(O102&gt;Scenario!$B$11,"",IF(O$2&lt;&gt;"Ready",O$2,IF(U101="OK",S101,"INSUFFICIENT FUNDS")))</f>
        <v/>
      </c>
      <c r="Q102" s="6" t="str">
        <f>IF(O102&gt;Scenario!$B$11,"",IF(O$2&lt;&gt;"Ready",O$2,IF(ISNUMBER(P102),IF(AND(O102&gt;=Scenario!$B$10,MOD(O102-Scenario!$B$10,Scenario!$B$18)=0),Scenario!$B$8,0),"INSUFFICIENT FUNDS")))</f>
        <v/>
      </c>
      <c r="R102" s="6" t="str">
        <f>IF(O102&gt;Scenario!$B$11,"",IF(O$2&lt;&gt;"Ready",O$2,IF(ISNUMBER(P102),(P102+Q102)*(0+N('Option B'!$E$15)+IF(Scenario!$B$13="Gross",N('Option B'!$E$16),0))/12+((N('Option B'!$E$12)+N('Option B'!$E$13))/12+IF(AND(O102&gt;=Scenario!$B$10,MOD(O102-Scenario!$B$10,Scenario!$B$18)=0),N('Option B'!$E$17)*N('Option B'!$E$18)+N('Option B'!$E$20),0)+IF(O102=1,N('Option B'!$E$17)*N('Option B'!$E$19)+N('Option B'!$E$21),0)+IF(O102=Scenario!$B$11,N('Option B'!$E$22),0)),"INSUFFICIENT FUNDS")))</f>
        <v/>
      </c>
      <c r="S102" s="6" t="str">
        <f>IF(O102&gt;Scenario!$B$11,"",IF(O$2&lt;&gt;"Ready",O$2,IF(ISNUMBER(P102),IF((P102+Q102)*(1+Scenario!$B$12/12)-R102&lt;0,"INSUFFICIENT FUNDS",(P102+Q102)*(1+Scenario!$B$12/12)-R102),"INSUFFICIENT FUNDS")))</f>
        <v/>
      </c>
      <c r="T102" s="6" t="str">
        <f>IF(O102&gt;Scenario!$B$11,"",IF(O$2&lt;&gt;"Ready",O$2,IF(ISNUMBER(S102),T101+R102,"INSUFFICIENT FUNDS")))</f>
        <v/>
      </c>
      <c r="U102" t="str">
        <f>IF(O102&gt;Scenario!$B$11,"",IF(O$2&lt;&gt;"Ready",O$2,IF(ISNUMBER(S102),"OK","INSUFFICIENT FUNDS")))</f>
        <v/>
      </c>
      <c r="V102">
        <v>98</v>
      </c>
      <c r="W102" s="6" t="str">
        <f>IF(V102&gt;Scenario!$B$11,"",IF(V$2&lt;&gt;"Ready",V$2,IF(AB101="OK",Z101,"INSUFFICIENT FUNDS")))</f>
        <v/>
      </c>
      <c r="X102" s="6" t="str">
        <f>IF(V102&gt;Scenario!$B$11,"",IF(V$2&lt;&gt;"Ready",V$2,IF(ISNUMBER(W102),IF(AND(V102&gt;=Scenario!$B$10,MOD(V102-Scenario!$B$10,Scenario!$B$18)=0),Scenario!$B$8,0),"INSUFFICIENT FUNDS")))</f>
        <v/>
      </c>
      <c r="Y102" s="6" t="str">
        <f>IF(V102&gt;Scenario!$B$11,"",IF(V$2&lt;&gt;"Ready",V$2,IF(ISNUMBER(W102),(W102+X102)*(N('Option B'!$E$14)+N('Option B'!$E$15)+IF(Scenario!$B$13="Gross",N('Option B'!$E$16),0))/12+((N('Option B'!$E$12)+N('Option B'!$E$13))/12+IF(AND(V102&gt;=Scenario!$B$10,MOD(V102-Scenario!$B$10,Scenario!$B$18)=0),0*0+0,0)+IF(V102=1,0*0+0,0)+IF(V102=Scenario!$B$11,0,0)),"INSUFFICIENT FUNDS")))</f>
        <v/>
      </c>
      <c r="Z102" s="6" t="str">
        <f>IF(V102&gt;Scenario!$B$11,"",IF(V$2&lt;&gt;"Ready",V$2,IF(ISNUMBER(W102),IF((W102+X102)*(1+Scenario!$B$12/12)-Y102&lt;0,"INSUFFICIENT FUNDS",(W102+X102)*(1+Scenario!$B$12/12)-Y102),"INSUFFICIENT FUNDS")))</f>
        <v/>
      </c>
      <c r="AA102" s="6" t="str">
        <f>IF(V102&gt;Scenario!$B$11,"",IF(V$2&lt;&gt;"Ready",V$2,IF(ISNUMBER(Z102),AA101+Y102,"INSUFFICIENT FUNDS")))</f>
        <v/>
      </c>
      <c r="AB102" t="str">
        <f>IF(V102&gt;Scenario!$B$11,"",IF(V$2&lt;&gt;"Ready",V$2,IF(ISNUMBER(Z102),"OK","INSUFFICIENT FUNDS")))</f>
        <v/>
      </c>
      <c r="AC102">
        <v>98</v>
      </c>
      <c r="AD102" s="6" t="str">
        <f>IF(AC102&gt;Scenario!$B$11,"",IF(AC$2&lt;&gt;"Ready",AC$2,IF(AI101="OK",AG101,"INSUFFICIENT FUNDS")))</f>
        <v/>
      </c>
      <c r="AE102" s="6" t="str">
        <f>IF(AC102&gt;Scenario!$B$11,"",IF(AC$2&lt;&gt;"Ready",AC$2,IF(ISNUMBER(AD102),IF(AND(AC102&gt;=Scenario!$B$10,MOD(AC102-Scenario!$B$10,Scenario!$B$18)=0),Scenario!$B$8,0),"INSUFFICIENT FUNDS")))</f>
        <v/>
      </c>
      <c r="AF102" s="6" t="str">
        <f>IF(AC102&gt;Scenario!$B$11,"",IF(AC$2&lt;&gt;"Ready",AC$2,IF(ISNUMBER(AD102),(AD102+AE102)*(N('Option B'!$E$14)+N('Option B'!$E$15)+IF(Scenario!$B$13="Gross",0,0))/12+((N('Option B'!$E$12)+N('Option B'!$E$13))/12+IF(AND(AC102&gt;=Scenario!$B$10,MOD(AC102-Scenario!$B$10,Scenario!$B$18)=0),N('Option B'!$E$17)*N('Option B'!$E$18)+N('Option B'!$E$20),0)+IF(AC102=1,N('Option B'!$E$17)*N('Option B'!$E$19)+N('Option B'!$E$21),0)+IF(AC102=Scenario!$B$11,N('Option B'!$E$22),0)),"INSUFFICIENT FUNDS")))</f>
        <v/>
      </c>
      <c r="AG102" s="6" t="str">
        <f>IF(AC102&gt;Scenario!$B$11,"",IF(AC$2&lt;&gt;"Ready",AC$2,IF(ISNUMBER(AD102),IF((AD102+AE102)*(1+Scenario!$B$12/12)-AF102&lt;0,"INSUFFICIENT FUNDS",(AD102+AE102)*(1+Scenario!$B$12/12)-AF102),"INSUFFICIENT FUNDS")))</f>
        <v/>
      </c>
      <c r="AH102" s="6" t="str">
        <f>IF(AC102&gt;Scenario!$B$11,"",IF(AC$2&lt;&gt;"Ready",AC$2,IF(ISNUMBER(AG102),AH101+AF102,"INSUFFICIENT FUNDS")))</f>
        <v/>
      </c>
      <c r="AI102" t="str">
        <f>IF(AC102&gt;Scenario!$B$11,"",IF(AC$2&lt;&gt;"Ready",AC$2,IF(ISNUMBER(AG102),"OK","INSUFFICIENT FUNDS")))</f>
        <v/>
      </c>
      <c r="AJ102">
        <v>98</v>
      </c>
      <c r="AK102" s="6" t="str">
        <f>IF(AJ102&gt;Scenario!$B$11,"",IF(AJ$2&lt;&gt;"Ready",AJ$2,IF(AP101="OK",AN101,"INSUFFICIENT FUNDS")))</f>
        <v/>
      </c>
      <c r="AL102" s="6" t="str">
        <f>IF(AJ102&gt;Scenario!$B$11,"",IF(AJ$2&lt;&gt;"Ready",AJ$2,IF(ISNUMBER(AK102),IF(AND(AJ102&gt;=Scenario!$B$10,MOD(AJ102-Scenario!$B$10,Scenario!$B$18)=0),Scenario!$B$8,0),"INSUFFICIENT FUNDS")))</f>
        <v/>
      </c>
      <c r="AM102" s="6" t="str">
        <f>IF(AJ102&gt;Scenario!$B$11,"",IF(AJ$2&lt;&gt;"Ready",AJ$2,IF(ISNUMBER(AK102),(AK102+AL102)*(0+0+IF(Scenario!$B$13="Gross",0,0))/12+((0+0)/12+IF(AND(AJ102&gt;=Scenario!$B$10,MOD(AJ102-Scenario!$B$10,Scenario!$B$18)=0),0*0+0,0)+IF(AJ102=1,0*0+0,0)+IF(AJ102=Scenario!$B$11,0,0)),"INSUFFICIENT FUNDS")))</f>
        <v/>
      </c>
      <c r="AN102" s="6" t="str">
        <f>IF(AJ102&gt;Scenario!$B$11,"",IF(AJ$2&lt;&gt;"Ready",AJ$2,IF(ISNUMBER(AK102),IF((AK102+AL102)*(1+Scenario!$B$12/12)-AM102&lt;0,"INSUFFICIENT FUNDS",(AK102+AL102)*(1+Scenario!$B$12/12)-AM102),"INSUFFICIENT FUNDS")))</f>
        <v/>
      </c>
      <c r="AO102" s="6" t="str">
        <f>IF(AJ102&gt;Scenario!$B$11,"",IF(AJ$2&lt;&gt;"Ready",AJ$2,IF(ISNUMBER(AN102),AO101+AM102,"INSUFFICIENT FUNDS")))</f>
        <v/>
      </c>
      <c r="AP102" t="str">
        <f>IF(AJ102&gt;Scenario!$B$11,"",IF(AJ$2&lt;&gt;"Ready",AJ$2,IF(ISNUMBER(AN102),"OK","INSUFFICIENT FUNDS")))</f>
        <v/>
      </c>
    </row>
    <row r="103" spans="1:42" ht="32.1" customHeight="1" x14ac:dyDescent="0.2">
      <c r="A103">
        <v>99</v>
      </c>
      <c r="B103" s="6" t="str">
        <f>IF(A103&gt;Scenario!$B$11,"",IF(A$2&lt;&gt;"Ready",A$2,IF(G102="OK",E102,"INSUFFICIENT FUNDS")))</f>
        <v/>
      </c>
      <c r="C103" s="6" t="str">
        <f>IF(A103&gt;Scenario!$B$11,"",IF(A$2&lt;&gt;"Ready",A$2,IF(ISNUMBER(B103),IF(AND(A103&gt;=Scenario!$B$10,MOD(A103-Scenario!$B$10,Scenario!$B$18)=0),Scenario!$B$8,0),"INSUFFICIENT FUNDS")))</f>
        <v/>
      </c>
      <c r="D103" s="6" t="str">
        <f>IF(A103&gt;Scenario!$B$11,"",IF(A$2&lt;&gt;"Ready",A$2,IF(ISNUMBER(B103),(B103+C103)*(N('Option B'!$E$14)+N('Option B'!$E$15)+IF(Scenario!$B$13="Gross",N('Option B'!$E$16),0))/12+((N('Option B'!$E$12)+N('Option B'!$E$13))/12+IF(AND(A103&gt;=Scenario!$B$10,MOD(A103-Scenario!$B$10,Scenario!$B$18)=0),N('Option B'!$E$17)*N('Option B'!$E$18)+N('Option B'!$E$20),0)+IF(A103=1,N('Option B'!$E$17)*N('Option B'!$E$19)+N('Option B'!$E$21),0)+IF(A103=Scenario!$B$11,N('Option B'!$E$22),0)),"INSUFFICIENT FUNDS")))</f>
        <v/>
      </c>
      <c r="E103" s="6" t="str">
        <f>IF(A103&gt;Scenario!$B$11,"",IF(A$2&lt;&gt;"Ready",A$2,IF(ISNUMBER(B103),IF((B103+C103)*(1+Scenario!$B$12/12)-D103&lt;0,"INSUFFICIENT FUNDS",(B103+C103)*(1+Scenario!$B$12/12)-D103),"INSUFFICIENT FUNDS")))</f>
        <v/>
      </c>
      <c r="F103" s="6" t="str">
        <f>IF(A103&gt;Scenario!$B$11,"",IF(A$2&lt;&gt;"Ready",A$2,IF(ISNUMBER(E103),F102+D103,"INSUFFICIENT FUNDS")))</f>
        <v/>
      </c>
      <c r="G103" t="str">
        <f>IF(A103&gt;Scenario!$B$11,"",IF(A$2&lt;&gt;"Ready",A$2,IF(ISNUMBER(E103),"OK","INSUFFICIENT FUNDS")))</f>
        <v/>
      </c>
      <c r="H103">
        <v>99</v>
      </c>
      <c r="I103" s="6" t="str">
        <f>IF(H103&gt;Scenario!$B$11,"",IF(H$2&lt;&gt;"Ready",H$2,IF(N102="OK",L102,"INSUFFICIENT FUNDS")))</f>
        <v/>
      </c>
      <c r="J103" s="6" t="str">
        <f>IF(H103&gt;Scenario!$B$11,"",IF(H$2&lt;&gt;"Ready",H$2,IF(ISNUMBER(I103),IF(AND(H103&gt;=Scenario!$B$10,MOD(H103-Scenario!$B$10,Scenario!$B$18)=0),Scenario!$B$8,0),"INSUFFICIENT FUNDS")))</f>
        <v/>
      </c>
      <c r="K103" s="6" t="str">
        <f>IF(H103&gt;Scenario!$B$11,"",IF(H$2&lt;&gt;"Ready",H$2,IF(ISNUMBER(I103),(I103+J103)*(N('Option B'!$E$14)+N('Option B'!$E$15)+IF(Scenario!$B$13="Gross",N('Option B'!$E$16),0))/12+((0+0)/12+IF(AND(H103&gt;=Scenario!$B$10,MOD(H103-Scenario!$B$10,Scenario!$B$18)=0),N('Option B'!$E$17)*N('Option B'!$E$18)+N('Option B'!$E$20),0)+IF(H103=1,N('Option B'!$E$17)*N('Option B'!$E$19)+N('Option B'!$E$21),0)+IF(H103=Scenario!$B$11,N('Option B'!$E$22),0)),"INSUFFICIENT FUNDS")))</f>
        <v/>
      </c>
      <c r="L103" s="6" t="str">
        <f>IF(H103&gt;Scenario!$B$11,"",IF(H$2&lt;&gt;"Ready",H$2,IF(ISNUMBER(I103),IF((I103+J103)*(1+Scenario!$B$12/12)-K103&lt;0,"INSUFFICIENT FUNDS",(I103+J103)*(1+Scenario!$B$12/12)-K103),"INSUFFICIENT FUNDS")))</f>
        <v/>
      </c>
      <c r="M103" s="6" t="str">
        <f>IF(H103&gt;Scenario!$B$11,"",IF(H$2&lt;&gt;"Ready",H$2,IF(ISNUMBER(L103),M102+K103,"INSUFFICIENT FUNDS")))</f>
        <v/>
      </c>
      <c r="N103" t="str">
        <f>IF(H103&gt;Scenario!$B$11,"",IF(H$2&lt;&gt;"Ready",H$2,IF(ISNUMBER(L103),"OK","INSUFFICIENT FUNDS")))</f>
        <v/>
      </c>
      <c r="O103">
        <v>99</v>
      </c>
      <c r="P103" s="6" t="str">
        <f>IF(O103&gt;Scenario!$B$11,"",IF(O$2&lt;&gt;"Ready",O$2,IF(U102="OK",S102,"INSUFFICIENT FUNDS")))</f>
        <v/>
      </c>
      <c r="Q103" s="6" t="str">
        <f>IF(O103&gt;Scenario!$B$11,"",IF(O$2&lt;&gt;"Ready",O$2,IF(ISNUMBER(P103),IF(AND(O103&gt;=Scenario!$B$10,MOD(O103-Scenario!$B$10,Scenario!$B$18)=0),Scenario!$B$8,0),"INSUFFICIENT FUNDS")))</f>
        <v/>
      </c>
      <c r="R103" s="6" t="str">
        <f>IF(O103&gt;Scenario!$B$11,"",IF(O$2&lt;&gt;"Ready",O$2,IF(ISNUMBER(P103),(P103+Q103)*(0+N('Option B'!$E$15)+IF(Scenario!$B$13="Gross",N('Option B'!$E$16),0))/12+((N('Option B'!$E$12)+N('Option B'!$E$13))/12+IF(AND(O103&gt;=Scenario!$B$10,MOD(O103-Scenario!$B$10,Scenario!$B$18)=0),N('Option B'!$E$17)*N('Option B'!$E$18)+N('Option B'!$E$20),0)+IF(O103=1,N('Option B'!$E$17)*N('Option B'!$E$19)+N('Option B'!$E$21),0)+IF(O103=Scenario!$B$11,N('Option B'!$E$22),0)),"INSUFFICIENT FUNDS")))</f>
        <v/>
      </c>
      <c r="S103" s="6" t="str">
        <f>IF(O103&gt;Scenario!$B$11,"",IF(O$2&lt;&gt;"Ready",O$2,IF(ISNUMBER(P103),IF((P103+Q103)*(1+Scenario!$B$12/12)-R103&lt;0,"INSUFFICIENT FUNDS",(P103+Q103)*(1+Scenario!$B$12/12)-R103),"INSUFFICIENT FUNDS")))</f>
        <v/>
      </c>
      <c r="T103" s="6" t="str">
        <f>IF(O103&gt;Scenario!$B$11,"",IF(O$2&lt;&gt;"Ready",O$2,IF(ISNUMBER(S103),T102+R103,"INSUFFICIENT FUNDS")))</f>
        <v/>
      </c>
      <c r="U103" t="str">
        <f>IF(O103&gt;Scenario!$B$11,"",IF(O$2&lt;&gt;"Ready",O$2,IF(ISNUMBER(S103),"OK","INSUFFICIENT FUNDS")))</f>
        <v/>
      </c>
      <c r="V103">
        <v>99</v>
      </c>
      <c r="W103" s="6" t="str">
        <f>IF(V103&gt;Scenario!$B$11,"",IF(V$2&lt;&gt;"Ready",V$2,IF(AB102="OK",Z102,"INSUFFICIENT FUNDS")))</f>
        <v/>
      </c>
      <c r="X103" s="6" t="str">
        <f>IF(V103&gt;Scenario!$B$11,"",IF(V$2&lt;&gt;"Ready",V$2,IF(ISNUMBER(W103),IF(AND(V103&gt;=Scenario!$B$10,MOD(V103-Scenario!$B$10,Scenario!$B$18)=0),Scenario!$B$8,0),"INSUFFICIENT FUNDS")))</f>
        <v/>
      </c>
      <c r="Y103" s="6" t="str">
        <f>IF(V103&gt;Scenario!$B$11,"",IF(V$2&lt;&gt;"Ready",V$2,IF(ISNUMBER(W103),(W103+X103)*(N('Option B'!$E$14)+N('Option B'!$E$15)+IF(Scenario!$B$13="Gross",N('Option B'!$E$16),0))/12+((N('Option B'!$E$12)+N('Option B'!$E$13))/12+IF(AND(V103&gt;=Scenario!$B$10,MOD(V103-Scenario!$B$10,Scenario!$B$18)=0),0*0+0,0)+IF(V103=1,0*0+0,0)+IF(V103=Scenario!$B$11,0,0)),"INSUFFICIENT FUNDS")))</f>
        <v/>
      </c>
      <c r="Z103" s="6" t="str">
        <f>IF(V103&gt;Scenario!$B$11,"",IF(V$2&lt;&gt;"Ready",V$2,IF(ISNUMBER(W103),IF((W103+X103)*(1+Scenario!$B$12/12)-Y103&lt;0,"INSUFFICIENT FUNDS",(W103+X103)*(1+Scenario!$B$12/12)-Y103),"INSUFFICIENT FUNDS")))</f>
        <v/>
      </c>
      <c r="AA103" s="6" t="str">
        <f>IF(V103&gt;Scenario!$B$11,"",IF(V$2&lt;&gt;"Ready",V$2,IF(ISNUMBER(Z103),AA102+Y103,"INSUFFICIENT FUNDS")))</f>
        <v/>
      </c>
      <c r="AB103" t="str">
        <f>IF(V103&gt;Scenario!$B$11,"",IF(V$2&lt;&gt;"Ready",V$2,IF(ISNUMBER(Z103),"OK","INSUFFICIENT FUNDS")))</f>
        <v/>
      </c>
      <c r="AC103">
        <v>99</v>
      </c>
      <c r="AD103" s="6" t="str">
        <f>IF(AC103&gt;Scenario!$B$11,"",IF(AC$2&lt;&gt;"Ready",AC$2,IF(AI102="OK",AG102,"INSUFFICIENT FUNDS")))</f>
        <v/>
      </c>
      <c r="AE103" s="6" t="str">
        <f>IF(AC103&gt;Scenario!$B$11,"",IF(AC$2&lt;&gt;"Ready",AC$2,IF(ISNUMBER(AD103),IF(AND(AC103&gt;=Scenario!$B$10,MOD(AC103-Scenario!$B$10,Scenario!$B$18)=0),Scenario!$B$8,0),"INSUFFICIENT FUNDS")))</f>
        <v/>
      </c>
      <c r="AF103" s="6" t="str">
        <f>IF(AC103&gt;Scenario!$B$11,"",IF(AC$2&lt;&gt;"Ready",AC$2,IF(ISNUMBER(AD103),(AD103+AE103)*(N('Option B'!$E$14)+N('Option B'!$E$15)+IF(Scenario!$B$13="Gross",0,0))/12+((N('Option B'!$E$12)+N('Option B'!$E$13))/12+IF(AND(AC103&gt;=Scenario!$B$10,MOD(AC103-Scenario!$B$10,Scenario!$B$18)=0),N('Option B'!$E$17)*N('Option B'!$E$18)+N('Option B'!$E$20),0)+IF(AC103=1,N('Option B'!$E$17)*N('Option B'!$E$19)+N('Option B'!$E$21),0)+IF(AC103=Scenario!$B$11,N('Option B'!$E$22),0)),"INSUFFICIENT FUNDS")))</f>
        <v/>
      </c>
      <c r="AG103" s="6" t="str">
        <f>IF(AC103&gt;Scenario!$B$11,"",IF(AC$2&lt;&gt;"Ready",AC$2,IF(ISNUMBER(AD103),IF((AD103+AE103)*(1+Scenario!$B$12/12)-AF103&lt;0,"INSUFFICIENT FUNDS",(AD103+AE103)*(1+Scenario!$B$12/12)-AF103),"INSUFFICIENT FUNDS")))</f>
        <v/>
      </c>
      <c r="AH103" s="6" t="str">
        <f>IF(AC103&gt;Scenario!$B$11,"",IF(AC$2&lt;&gt;"Ready",AC$2,IF(ISNUMBER(AG103),AH102+AF103,"INSUFFICIENT FUNDS")))</f>
        <v/>
      </c>
      <c r="AI103" t="str">
        <f>IF(AC103&gt;Scenario!$B$11,"",IF(AC$2&lt;&gt;"Ready",AC$2,IF(ISNUMBER(AG103),"OK","INSUFFICIENT FUNDS")))</f>
        <v/>
      </c>
      <c r="AJ103">
        <v>99</v>
      </c>
      <c r="AK103" s="6" t="str">
        <f>IF(AJ103&gt;Scenario!$B$11,"",IF(AJ$2&lt;&gt;"Ready",AJ$2,IF(AP102="OK",AN102,"INSUFFICIENT FUNDS")))</f>
        <v/>
      </c>
      <c r="AL103" s="6" t="str">
        <f>IF(AJ103&gt;Scenario!$B$11,"",IF(AJ$2&lt;&gt;"Ready",AJ$2,IF(ISNUMBER(AK103),IF(AND(AJ103&gt;=Scenario!$B$10,MOD(AJ103-Scenario!$B$10,Scenario!$B$18)=0),Scenario!$B$8,0),"INSUFFICIENT FUNDS")))</f>
        <v/>
      </c>
      <c r="AM103" s="6" t="str">
        <f>IF(AJ103&gt;Scenario!$B$11,"",IF(AJ$2&lt;&gt;"Ready",AJ$2,IF(ISNUMBER(AK103),(AK103+AL103)*(0+0+IF(Scenario!$B$13="Gross",0,0))/12+((0+0)/12+IF(AND(AJ103&gt;=Scenario!$B$10,MOD(AJ103-Scenario!$B$10,Scenario!$B$18)=0),0*0+0,0)+IF(AJ103=1,0*0+0,0)+IF(AJ103=Scenario!$B$11,0,0)),"INSUFFICIENT FUNDS")))</f>
        <v/>
      </c>
      <c r="AN103" s="6" t="str">
        <f>IF(AJ103&gt;Scenario!$B$11,"",IF(AJ$2&lt;&gt;"Ready",AJ$2,IF(ISNUMBER(AK103),IF((AK103+AL103)*(1+Scenario!$B$12/12)-AM103&lt;0,"INSUFFICIENT FUNDS",(AK103+AL103)*(1+Scenario!$B$12/12)-AM103),"INSUFFICIENT FUNDS")))</f>
        <v/>
      </c>
      <c r="AO103" s="6" t="str">
        <f>IF(AJ103&gt;Scenario!$B$11,"",IF(AJ$2&lt;&gt;"Ready",AJ$2,IF(ISNUMBER(AN103),AO102+AM103,"INSUFFICIENT FUNDS")))</f>
        <v/>
      </c>
      <c r="AP103" t="str">
        <f>IF(AJ103&gt;Scenario!$B$11,"",IF(AJ$2&lt;&gt;"Ready",AJ$2,IF(ISNUMBER(AN103),"OK","INSUFFICIENT FUNDS")))</f>
        <v/>
      </c>
    </row>
    <row r="104" spans="1:42" ht="32.1" customHeight="1" x14ac:dyDescent="0.2">
      <c r="A104">
        <v>100</v>
      </c>
      <c r="B104" s="6" t="str">
        <f>IF(A104&gt;Scenario!$B$11,"",IF(A$2&lt;&gt;"Ready",A$2,IF(G103="OK",E103,"INSUFFICIENT FUNDS")))</f>
        <v/>
      </c>
      <c r="C104" s="6" t="str">
        <f>IF(A104&gt;Scenario!$B$11,"",IF(A$2&lt;&gt;"Ready",A$2,IF(ISNUMBER(B104),IF(AND(A104&gt;=Scenario!$B$10,MOD(A104-Scenario!$B$10,Scenario!$B$18)=0),Scenario!$B$8,0),"INSUFFICIENT FUNDS")))</f>
        <v/>
      </c>
      <c r="D104" s="6" t="str">
        <f>IF(A104&gt;Scenario!$B$11,"",IF(A$2&lt;&gt;"Ready",A$2,IF(ISNUMBER(B104),(B104+C104)*(N('Option B'!$E$14)+N('Option B'!$E$15)+IF(Scenario!$B$13="Gross",N('Option B'!$E$16),0))/12+((N('Option B'!$E$12)+N('Option B'!$E$13))/12+IF(AND(A104&gt;=Scenario!$B$10,MOD(A104-Scenario!$B$10,Scenario!$B$18)=0),N('Option B'!$E$17)*N('Option B'!$E$18)+N('Option B'!$E$20),0)+IF(A104=1,N('Option B'!$E$17)*N('Option B'!$E$19)+N('Option B'!$E$21),0)+IF(A104=Scenario!$B$11,N('Option B'!$E$22),0)),"INSUFFICIENT FUNDS")))</f>
        <v/>
      </c>
      <c r="E104" s="6" t="str">
        <f>IF(A104&gt;Scenario!$B$11,"",IF(A$2&lt;&gt;"Ready",A$2,IF(ISNUMBER(B104),IF((B104+C104)*(1+Scenario!$B$12/12)-D104&lt;0,"INSUFFICIENT FUNDS",(B104+C104)*(1+Scenario!$B$12/12)-D104),"INSUFFICIENT FUNDS")))</f>
        <v/>
      </c>
      <c r="F104" s="6" t="str">
        <f>IF(A104&gt;Scenario!$B$11,"",IF(A$2&lt;&gt;"Ready",A$2,IF(ISNUMBER(E104),F103+D104,"INSUFFICIENT FUNDS")))</f>
        <v/>
      </c>
      <c r="G104" t="str">
        <f>IF(A104&gt;Scenario!$B$11,"",IF(A$2&lt;&gt;"Ready",A$2,IF(ISNUMBER(E104),"OK","INSUFFICIENT FUNDS")))</f>
        <v/>
      </c>
      <c r="H104">
        <v>100</v>
      </c>
      <c r="I104" s="6" t="str">
        <f>IF(H104&gt;Scenario!$B$11,"",IF(H$2&lt;&gt;"Ready",H$2,IF(N103="OK",L103,"INSUFFICIENT FUNDS")))</f>
        <v/>
      </c>
      <c r="J104" s="6" t="str">
        <f>IF(H104&gt;Scenario!$B$11,"",IF(H$2&lt;&gt;"Ready",H$2,IF(ISNUMBER(I104),IF(AND(H104&gt;=Scenario!$B$10,MOD(H104-Scenario!$B$10,Scenario!$B$18)=0),Scenario!$B$8,0),"INSUFFICIENT FUNDS")))</f>
        <v/>
      </c>
      <c r="K104" s="6" t="str">
        <f>IF(H104&gt;Scenario!$B$11,"",IF(H$2&lt;&gt;"Ready",H$2,IF(ISNUMBER(I104),(I104+J104)*(N('Option B'!$E$14)+N('Option B'!$E$15)+IF(Scenario!$B$13="Gross",N('Option B'!$E$16),0))/12+((0+0)/12+IF(AND(H104&gt;=Scenario!$B$10,MOD(H104-Scenario!$B$10,Scenario!$B$18)=0),N('Option B'!$E$17)*N('Option B'!$E$18)+N('Option B'!$E$20),0)+IF(H104=1,N('Option B'!$E$17)*N('Option B'!$E$19)+N('Option B'!$E$21),0)+IF(H104=Scenario!$B$11,N('Option B'!$E$22),0)),"INSUFFICIENT FUNDS")))</f>
        <v/>
      </c>
      <c r="L104" s="6" t="str">
        <f>IF(H104&gt;Scenario!$B$11,"",IF(H$2&lt;&gt;"Ready",H$2,IF(ISNUMBER(I104),IF((I104+J104)*(1+Scenario!$B$12/12)-K104&lt;0,"INSUFFICIENT FUNDS",(I104+J104)*(1+Scenario!$B$12/12)-K104),"INSUFFICIENT FUNDS")))</f>
        <v/>
      </c>
      <c r="M104" s="6" t="str">
        <f>IF(H104&gt;Scenario!$B$11,"",IF(H$2&lt;&gt;"Ready",H$2,IF(ISNUMBER(L104),M103+K104,"INSUFFICIENT FUNDS")))</f>
        <v/>
      </c>
      <c r="N104" t="str">
        <f>IF(H104&gt;Scenario!$B$11,"",IF(H$2&lt;&gt;"Ready",H$2,IF(ISNUMBER(L104),"OK","INSUFFICIENT FUNDS")))</f>
        <v/>
      </c>
      <c r="O104">
        <v>100</v>
      </c>
      <c r="P104" s="6" t="str">
        <f>IF(O104&gt;Scenario!$B$11,"",IF(O$2&lt;&gt;"Ready",O$2,IF(U103="OK",S103,"INSUFFICIENT FUNDS")))</f>
        <v/>
      </c>
      <c r="Q104" s="6" t="str">
        <f>IF(O104&gt;Scenario!$B$11,"",IF(O$2&lt;&gt;"Ready",O$2,IF(ISNUMBER(P104),IF(AND(O104&gt;=Scenario!$B$10,MOD(O104-Scenario!$B$10,Scenario!$B$18)=0),Scenario!$B$8,0),"INSUFFICIENT FUNDS")))</f>
        <v/>
      </c>
      <c r="R104" s="6" t="str">
        <f>IF(O104&gt;Scenario!$B$11,"",IF(O$2&lt;&gt;"Ready",O$2,IF(ISNUMBER(P104),(P104+Q104)*(0+N('Option B'!$E$15)+IF(Scenario!$B$13="Gross",N('Option B'!$E$16),0))/12+((N('Option B'!$E$12)+N('Option B'!$E$13))/12+IF(AND(O104&gt;=Scenario!$B$10,MOD(O104-Scenario!$B$10,Scenario!$B$18)=0),N('Option B'!$E$17)*N('Option B'!$E$18)+N('Option B'!$E$20),0)+IF(O104=1,N('Option B'!$E$17)*N('Option B'!$E$19)+N('Option B'!$E$21),0)+IF(O104=Scenario!$B$11,N('Option B'!$E$22),0)),"INSUFFICIENT FUNDS")))</f>
        <v/>
      </c>
      <c r="S104" s="6" t="str">
        <f>IF(O104&gt;Scenario!$B$11,"",IF(O$2&lt;&gt;"Ready",O$2,IF(ISNUMBER(P104),IF((P104+Q104)*(1+Scenario!$B$12/12)-R104&lt;0,"INSUFFICIENT FUNDS",(P104+Q104)*(1+Scenario!$B$12/12)-R104),"INSUFFICIENT FUNDS")))</f>
        <v/>
      </c>
      <c r="T104" s="6" t="str">
        <f>IF(O104&gt;Scenario!$B$11,"",IF(O$2&lt;&gt;"Ready",O$2,IF(ISNUMBER(S104),T103+R104,"INSUFFICIENT FUNDS")))</f>
        <v/>
      </c>
      <c r="U104" t="str">
        <f>IF(O104&gt;Scenario!$B$11,"",IF(O$2&lt;&gt;"Ready",O$2,IF(ISNUMBER(S104),"OK","INSUFFICIENT FUNDS")))</f>
        <v/>
      </c>
      <c r="V104">
        <v>100</v>
      </c>
      <c r="W104" s="6" t="str">
        <f>IF(V104&gt;Scenario!$B$11,"",IF(V$2&lt;&gt;"Ready",V$2,IF(AB103="OK",Z103,"INSUFFICIENT FUNDS")))</f>
        <v/>
      </c>
      <c r="X104" s="6" t="str">
        <f>IF(V104&gt;Scenario!$B$11,"",IF(V$2&lt;&gt;"Ready",V$2,IF(ISNUMBER(W104),IF(AND(V104&gt;=Scenario!$B$10,MOD(V104-Scenario!$B$10,Scenario!$B$18)=0),Scenario!$B$8,0),"INSUFFICIENT FUNDS")))</f>
        <v/>
      </c>
      <c r="Y104" s="6" t="str">
        <f>IF(V104&gt;Scenario!$B$11,"",IF(V$2&lt;&gt;"Ready",V$2,IF(ISNUMBER(W104),(W104+X104)*(N('Option B'!$E$14)+N('Option B'!$E$15)+IF(Scenario!$B$13="Gross",N('Option B'!$E$16),0))/12+((N('Option B'!$E$12)+N('Option B'!$E$13))/12+IF(AND(V104&gt;=Scenario!$B$10,MOD(V104-Scenario!$B$10,Scenario!$B$18)=0),0*0+0,0)+IF(V104=1,0*0+0,0)+IF(V104=Scenario!$B$11,0,0)),"INSUFFICIENT FUNDS")))</f>
        <v/>
      </c>
      <c r="Z104" s="6" t="str">
        <f>IF(V104&gt;Scenario!$B$11,"",IF(V$2&lt;&gt;"Ready",V$2,IF(ISNUMBER(W104),IF((W104+X104)*(1+Scenario!$B$12/12)-Y104&lt;0,"INSUFFICIENT FUNDS",(W104+X104)*(1+Scenario!$B$12/12)-Y104),"INSUFFICIENT FUNDS")))</f>
        <v/>
      </c>
      <c r="AA104" s="6" t="str">
        <f>IF(V104&gt;Scenario!$B$11,"",IF(V$2&lt;&gt;"Ready",V$2,IF(ISNUMBER(Z104),AA103+Y104,"INSUFFICIENT FUNDS")))</f>
        <v/>
      </c>
      <c r="AB104" t="str">
        <f>IF(V104&gt;Scenario!$B$11,"",IF(V$2&lt;&gt;"Ready",V$2,IF(ISNUMBER(Z104),"OK","INSUFFICIENT FUNDS")))</f>
        <v/>
      </c>
      <c r="AC104">
        <v>100</v>
      </c>
      <c r="AD104" s="6" t="str">
        <f>IF(AC104&gt;Scenario!$B$11,"",IF(AC$2&lt;&gt;"Ready",AC$2,IF(AI103="OK",AG103,"INSUFFICIENT FUNDS")))</f>
        <v/>
      </c>
      <c r="AE104" s="6" t="str">
        <f>IF(AC104&gt;Scenario!$B$11,"",IF(AC$2&lt;&gt;"Ready",AC$2,IF(ISNUMBER(AD104),IF(AND(AC104&gt;=Scenario!$B$10,MOD(AC104-Scenario!$B$10,Scenario!$B$18)=0),Scenario!$B$8,0),"INSUFFICIENT FUNDS")))</f>
        <v/>
      </c>
      <c r="AF104" s="6" t="str">
        <f>IF(AC104&gt;Scenario!$B$11,"",IF(AC$2&lt;&gt;"Ready",AC$2,IF(ISNUMBER(AD104),(AD104+AE104)*(N('Option B'!$E$14)+N('Option B'!$E$15)+IF(Scenario!$B$13="Gross",0,0))/12+((N('Option B'!$E$12)+N('Option B'!$E$13))/12+IF(AND(AC104&gt;=Scenario!$B$10,MOD(AC104-Scenario!$B$10,Scenario!$B$18)=0),N('Option B'!$E$17)*N('Option B'!$E$18)+N('Option B'!$E$20),0)+IF(AC104=1,N('Option B'!$E$17)*N('Option B'!$E$19)+N('Option B'!$E$21),0)+IF(AC104=Scenario!$B$11,N('Option B'!$E$22),0)),"INSUFFICIENT FUNDS")))</f>
        <v/>
      </c>
      <c r="AG104" s="6" t="str">
        <f>IF(AC104&gt;Scenario!$B$11,"",IF(AC$2&lt;&gt;"Ready",AC$2,IF(ISNUMBER(AD104),IF((AD104+AE104)*(1+Scenario!$B$12/12)-AF104&lt;0,"INSUFFICIENT FUNDS",(AD104+AE104)*(1+Scenario!$B$12/12)-AF104),"INSUFFICIENT FUNDS")))</f>
        <v/>
      </c>
      <c r="AH104" s="6" t="str">
        <f>IF(AC104&gt;Scenario!$B$11,"",IF(AC$2&lt;&gt;"Ready",AC$2,IF(ISNUMBER(AG104),AH103+AF104,"INSUFFICIENT FUNDS")))</f>
        <v/>
      </c>
      <c r="AI104" t="str">
        <f>IF(AC104&gt;Scenario!$B$11,"",IF(AC$2&lt;&gt;"Ready",AC$2,IF(ISNUMBER(AG104),"OK","INSUFFICIENT FUNDS")))</f>
        <v/>
      </c>
      <c r="AJ104">
        <v>100</v>
      </c>
      <c r="AK104" s="6" t="str">
        <f>IF(AJ104&gt;Scenario!$B$11,"",IF(AJ$2&lt;&gt;"Ready",AJ$2,IF(AP103="OK",AN103,"INSUFFICIENT FUNDS")))</f>
        <v/>
      </c>
      <c r="AL104" s="6" t="str">
        <f>IF(AJ104&gt;Scenario!$B$11,"",IF(AJ$2&lt;&gt;"Ready",AJ$2,IF(ISNUMBER(AK104),IF(AND(AJ104&gt;=Scenario!$B$10,MOD(AJ104-Scenario!$B$10,Scenario!$B$18)=0),Scenario!$B$8,0),"INSUFFICIENT FUNDS")))</f>
        <v/>
      </c>
      <c r="AM104" s="6" t="str">
        <f>IF(AJ104&gt;Scenario!$B$11,"",IF(AJ$2&lt;&gt;"Ready",AJ$2,IF(ISNUMBER(AK104),(AK104+AL104)*(0+0+IF(Scenario!$B$13="Gross",0,0))/12+((0+0)/12+IF(AND(AJ104&gt;=Scenario!$B$10,MOD(AJ104-Scenario!$B$10,Scenario!$B$18)=0),0*0+0,0)+IF(AJ104=1,0*0+0,0)+IF(AJ104=Scenario!$B$11,0,0)),"INSUFFICIENT FUNDS")))</f>
        <v/>
      </c>
      <c r="AN104" s="6" t="str">
        <f>IF(AJ104&gt;Scenario!$B$11,"",IF(AJ$2&lt;&gt;"Ready",AJ$2,IF(ISNUMBER(AK104),IF((AK104+AL104)*(1+Scenario!$B$12/12)-AM104&lt;0,"INSUFFICIENT FUNDS",(AK104+AL104)*(1+Scenario!$B$12/12)-AM104),"INSUFFICIENT FUNDS")))</f>
        <v/>
      </c>
      <c r="AO104" s="6" t="str">
        <f>IF(AJ104&gt;Scenario!$B$11,"",IF(AJ$2&lt;&gt;"Ready",AJ$2,IF(ISNUMBER(AN104),AO103+AM104,"INSUFFICIENT FUNDS")))</f>
        <v/>
      </c>
      <c r="AP104" t="str">
        <f>IF(AJ104&gt;Scenario!$B$11,"",IF(AJ$2&lt;&gt;"Ready",AJ$2,IF(ISNUMBER(AN104),"OK","INSUFFICIENT FUNDS")))</f>
        <v/>
      </c>
    </row>
    <row r="105" spans="1:42" ht="32.1" customHeight="1" x14ac:dyDescent="0.2">
      <c r="A105">
        <v>101</v>
      </c>
      <c r="B105" s="6" t="str">
        <f>IF(A105&gt;Scenario!$B$11,"",IF(A$2&lt;&gt;"Ready",A$2,IF(G104="OK",E104,"INSUFFICIENT FUNDS")))</f>
        <v/>
      </c>
      <c r="C105" s="6" t="str">
        <f>IF(A105&gt;Scenario!$B$11,"",IF(A$2&lt;&gt;"Ready",A$2,IF(ISNUMBER(B105),IF(AND(A105&gt;=Scenario!$B$10,MOD(A105-Scenario!$B$10,Scenario!$B$18)=0),Scenario!$B$8,0),"INSUFFICIENT FUNDS")))</f>
        <v/>
      </c>
      <c r="D105" s="6" t="str">
        <f>IF(A105&gt;Scenario!$B$11,"",IF(A$2&lt;&gt;"Ready",A$2,IF(ISNUMBER(B105),(B105+C105)*(N('Option B'!$E$14)+N('Option B'!$E$15)+IF(Scenario!$B$13="Gross",N('Option B'!$E$16),0))/12+((N('Option B'!$E$12)+N('Option B'!$E$13))/12+IF(AND(A105&gt;=Scenario!$B$10,MOD(A105-Scenario!$B$10,Scenario!$B$18)=0),N('Option B'!$E$17)*N('Option B'!$E$18)+N('Option B'!$E$20),0)+IF(A105=1,N('Option B'!$E$17)*N('Option B'!$E$19)+N('Option B'!$E$21),0)+IF(A105=Scenario!$B$11,N('Option B'!$E$22),0)),"INSUFFICIENT FUNDS")))</f>
        <v/>
      </c>
      <c r="E105" s="6" t="str">
        <f>IF(A105&gt;Scenario!$B$11,"",IF(A$2&lt;&gt;"Ready",A$2,IF(ISNUMBER(B105),IF((B105+C105)*(1+Scenario!$B$12/12)-D105&lt;0,"INSUFFICIENT FUNDS",(B105+C105)*(1+Scenario!$B$12/12)-D105),"INSUFFICIENT FUNDS")))</f>
        <v/>
      </c>
      <c r="F105" s="6" t="str">
        <f>IF(A105&gt;Scenario!$B$11,"",IF(A$2&lt;&gt;"Ready",A$2,IF(ISNUMBER(E105),F104+D105,"INSUFFICIENT FUNDS")))</f>
        <v/>
      </c>
      <c r="G105" t="str">
        <f>IF(A105&gt;Scenario!$B$11,"",IF(A$2&lt;&gt;"Ready",A$2,IF(ISNUMBER(E105),"OK","INSUFFICIENT FUNDS")))</f>
        <v/>
      </c>
      <c r="H105">
        <v>101</v>
      </c>
      <c r="I105" s="6" t="str">
        <f>IF(H105&gt;Scenario!$B$11,"",IF(H$2&lt;&gt;"Ready",H$2,IF(N104="OK",L104,"INSUFFICIENT FUNDS")))</f>
        <v/>
      </c>
      <c r="J105" s="6" t="str">
        <f>IF(H105&gt;Scenario!$B$11,"",IF(H$2&lt;&gt;"Ready",H$2,IF(ISNUMBER(I105),IF(AND(H105&gt;=Scenario!$B$10,MOD(H105-Scenario!$B$10,Scenario!$B$18)=0),Scenario!$B$8,0),"INSUFFICIENT FUNDS")))</f>
        <v/>
      </c>
      <c r="K105" s="6" t="str">
        <f>IF(H105&gt;Scenario!$B$11,"",IF(H$2&lt;&gt;"Ready",H$2,IF(ISNUMBER(I105),(I105+J105)*(N('Option B'!$E$14)+N('Option B'!$E$15)+IF(Scenario!$B$13="Gross",N('Option B'!$E$16),0))/12+((0+0)/12+IF(AND(H105&gt;=Scenario!$B$10,MOD(H105-Scenario!$B$10,Scenario!$B$18)=0),N('Option B'!$E$17)*N('Option B'!$E$18)+N('Option B'!$E$20),0)+IF(H105=1,N('Option B'!$E$17)*N('Option B'!$E$19)+N('Option B'!$E$21),0)+IF(H105=Scenario!$B$11,N('Option B'!$E$22),0)),"INSUFFICIENT FUNDS")))</f>
        <v/>
      </c>
      <c r="L105" s="6" t="str">
        <f>IF(H105&gt;Scenario!$B$11,"",IF(H$2&lt;&gt;"Ready",H$2,IF(ISNUMBER(I105),IF((I105+J105)*(1+Scenario!$B$12/12)-K105&lt;0,"INSUFFICIENT FUNDS",(I105+J105)*(1+Scenario!$B$12/12)-K105),"INSUFFICIENT FUNDS")))</f>
        <v/>
      </c>
      <c r="M105" s="6" t="str">
        <f>IF(H105&gt;Scenario!$B$11,"",IF(H$2&lt;&gt;"Ready",H$2,IF(ISNUMBER(L105),M104+K105,"INSUFFICIENT FUNDS")))</f>
        <v/>
      </c>
      <c r="N105" t="str">
        <f>IF(H105&gt;Scenario!$B$11,"",IF(H$2&lt;&gt;"Ready",H$2,IF(ISNUMBER(L105),"OK","INSUFFICIENT FUNDS")))</f>
        <v/>
      </c>
      <c r="O105">
        <v>101</v>
      </c>
      <c r="P105" s="6" t="str">
        <f>IF(O105&gt;Scenario!$B$11,"",IF(O$2&lt;&gt;"Ready",O$2,IF(U104="OK",S104,"INSUFFICIENT FUNDS")))</f>
        <v/>
      </c>
      <c r="Q105" s="6" t="str">
        <f>IF(O105&gt;Scenario!$B$11,"",IF(O$2&lt;&gt;"Ready",O$2,IF(ISNUMBER(P105),IF(AND(O105&gt;=Scenario!$B$10,MOD(O105-Scenario!$B$10,Scenario!$B$18)=0),Scenario!$B$8,0),"INSUFFICIENT FUNDS")))</f>
        <v/>
      </c>
      <c r="R105" s="6" t="str">
        <f>IF(O105&gt;Scenario!$B$11,"",IF(O$2&lt;&gt;"Ready",O$2,IF(ISNUMBER(P105),(P105+Q105)*(0+N('Option B'!$E$15)+IF(Scenario!$B$13="Gross",N('Option B'!$E$16),0))/12+((N('Option B'!$E$12)+N('Option B'!$E$13))/12+IF(AND(O105&gt;=Scenario!$B$10,MOD(O105-Scenario!$B$10,Scenario!$B$18)=0),N('Option B'!$E$17)*N('Option B'!$E$18)+N('Option B'!$E$20),0)+IF(O105=1,N('Option B'!$E$17)*N('Option B'!$E$19)+N('Option B'!$E$21),0)+IF(O105=Scenario!$B$11,N('Option B'!$E$22),0)),"INSUFFICIENT FUNDS")))</f>
        <v/>
      </c>
      <c r="S105" s="6" t="str">
        <f>IF(O105&gt;Scenario!$B$11,"",IF(O$2&lt;&gt;"Ready",O$2,IF(ISNUMBER(P105),IF((P105+Q105)*(1+Scenario!$B$12/12)-R105&lt;0,"INSUFFICIENT FUNDS",(P105+Q105)*(1+Scenario!$B$12/12)-R105),"INSUFFICIENT FUNDS")))</f>
        <v/>
      </c>
      <c r="T105" s="6" t="str">
        <f>IF(O105&gt;Scenario!$B$11,"",IF(O$2&lt;&gt;"Ready",O$2,IF(ISNUMBER(S105),T104+R105,"INSUFFICIENT FUNDS")))</f>
        <v/>
      </c>
      <c r="U105" t="str">
        <f>IF(O105&gt;Scenario!$B$11,"",IF(O$2&lt;&gt;"Ready",O$2,IF(ISNUMBER(S105),"OK","INSUFFICIENT FUNDS")))</f>
        <v/>
      </c>
      <c r="V105">
        <v>101</v>
      </c>
      <c r="W105" s="6" t="str">
        <f>IF(V105&gt;Scenario!$B$11,"",IF(V$2&lt;&gt;"Ready",V$2,IF(AB104="OK",Z104,"INSUFFICIENT FUNDS")))</f>
        <v/>
      </c>
      <c r="X105" s="6" t="str">
        <f>IF(V105&gt;Scenario!$B$11,"",IF(V$2&lt;&gt;"Ready",V$2,IF(ISNUMBER(W105),IF(AND(V105&gt;=Scenario!$B$10,MOD(V105-Scenario!$B$10,Scenario!$B$18)=0),Scenario!$B$8,0),"INSUFFICIENT FUNDS")))</f>
        <v/>
      </c>
      <c r="Y105" s="6" t="str">
        <f>IF(V105&gt;Scenario!$B$11,"",IF(V$2&lt;&gt;"Ready",V$2,IF(ISNUMBER(W105),(W105+X105)*(N('Option B'!$E$14)+N('Option B'!$E$15)+IF(Scenario!$B$13="Gross",N('Option B'!$E$16),0))/12+((N('Option B'!$E$12)+N('Option B'!$E$13))/12+IF(AND(V105&gt;=Scenario!$B$10,MOD(V105-Scenario!$B$10,Scenario!$B$18)=0),0*0+0,0)+IF(V105=1,0*0+0,0)+IF(V105=Scenario!$B$11,0,0)),"INSUFFICIENT FUNDS")))</f>
        <v/>
      </c>
      <c r="Z105" s="6" t="str">
        <f>IF(V105&gt;Scenario!$B$11,"",IF(V$2&lt;&gt;"Ready",V$2,IF(ISNUMBER(W105),IF((W105+X105)*(1+Scenario!$B$12/12)-Y105&lt;0,"INSUFFICIENT FUNDS",(W105+X105)*(1+Scenario!$B$12/12)-Y105),"INSUFFICIENT FUNDS")))</f>
        <v/>
      </c>
      <c r="AA105" s="6" t="str">
        <f>IF(V105&gt;Scenario!$B$11,"",IF(V$2&lt;&gt;"Ready",V$2,IF(ISNUMBER(Z105),AA104+Y105,"INSUFFICIENT FUNDS")))</f>
        <v/>
      </c>
      <c r="AB105" t="str">
        <f>IF(V105&gt;Scenario!$B$11,"",IF(V$2&lt;&gt;"Ready",V$2,IF(ISNUMBER(Z105),"OK","INSUFFICIENT FUNDS")))</f>
        <v/>
      </c>
      <c r="AC105">
        <v>101</v>
      </c>
      <c r="AD105" s="6" t="str">
        <f>IF(AC105&gt;Scenario!$B$11,"",IF(AC$2&lt;&gt;"Ready",AC$2,IF(AI104="OK",AG104,"INSUFFICIENT FUNDS")))</f>
        <v/>
      </c>
      <c r="AE105" s="6" t="str">
        <f>IF(AC105&gt;Scenario!$B$11,"",IF(AC$2&lt;&gt;"Ready",AC$2,IF(ISNUMBER(AD105),IF(AND(AC105&gt;=Scenario!$B$10,MOD(AC105-Scenario!$B$10,Scenario!$B$18)=0),Scenario!$B$8,0),"INSUFFICIENT FUNDS")))</f>
        <v/>
      </c>
      <c r="AF105" s="6" t="str">
        <f>IF(AC105&gt;Scenario!$B$11,"",IF(AC$2&lt;&gt;"Ready",AC$2,IF(ISNUMBER(AD105),(AD105+AE105)*(N('Option B'!$E$14)+N('Option B'!$E$15)+IF(Scenario!$B$13="Gross",0,0))/12+((N('Option B'!$E$12)+N('Option B'!$E$13))/12+IF(AND(AC105&gt;=Scenario!$B$10,MOD(AC105-Scenario!$B$10,Scenario!$B$18)=0),N('Option B'!$E$17)*N('Option B'!$E$18)+N('Option B'!$E$20),0)+IF(AC105=1,N('Option B'!$E$17)*N('Option B'!$E$19)+N('Option B'!$E$21),0)+IF(AC105=Scenario!$B$11,N('Option B'!$E$22),0)),"INSUFFICIENT FUNDS")))</f>
        <v/>
      </c>
      <c r="AG105" s="6" t="str">
        <f>IF(AC105&gt;Scenario!$B$11,"",IF(AC$2&lt;&gt;"Ready",AC$2,IF(ISNUMBER(AD105),IF((AD105+AE105)*(1+Scenario!$B$12/12)-AF105&lt;0,"INSUFFICIENT FUNDS",(AD105+AE105)*(1+Scenario!$B$12/12)-AF105),"INSUFFICIENT FUNDS")))</f>
        <v/>
      </c>
      <c r="AH105" s="6" t="str">
        <f>IF(AC105&gt;Scenario!$B$11,"",IF(AC$2&lt;&gt;"Ready",AC$2,IF(ISNUMBER(AG105),AH104+AF105,"INSUFFICIENT FUNDS")))</f>
        <v/>
      </c>
      <c r="AI105" t="str">
        <f>IF(AC105&gt;Scenario!$B$11,"",IF(AC$2&lt;&gt;"Ready",AC$2,IF(ISNUMBER(AG105),"OK","INSUFFICIENT FUNDS")))</f>
        <v/>
      </c>
      <c r="AJ105">
        <v>101</v>
      </c>
      <c r="AK105" s="6" t="str">
        <f>IF(AJ105&gt;Scenario!$B$11,"",IF(AJ$2&lt;&gt;"Ready",AJ$2,IF(AP104="OK",AN104,"INSUFFICIENT FUNDS")))</f>
        <v/>
      </c>
      <c r="AL105" s="6" t="str">
        <f>IF(AJ105&gt;Scenario!$B$11,"",IF(AJ$2&lt;&gt;"Ready",AJ$2,IF(ISNUMBER(AK105),IF(AND(AJ105&gt;=Scenario!$B$10,MOD(AJ105-Scenario!$B$10,Scenario!$B$18)=0),Scenario!$B$8,0),"INSUFFICIENT FUNDS")))</f>
        <v/>
      </c>
      <c r="AM105" s="6" t="str">
        <f>IF(AJ105&gt;Scenario!$B$11,"",IF(AJ$2&lt;&gt;"Ready",AJ$2,IF(ISNUMBER(AK105),(AK105+AL105)*(0+0+IF(Scenario!$B$13="Gross",0,0))/12+((0+0)/12+IF(AND(AJ105&gt;=Scenario!$B$10,MOD(AJ105-Scenario!$B$10,Scenario!$B$18)=0),0*0+0,0)+IF(AJ105=1,0*0+0,0)+IF(AJ105=Scenario!$B$11,0,0)),"INSUFFICIENT FUNDS")))</f>
        <v/>
      </c>
      <c r="AN105" s="6" t="str">
        <f>IF(AJ105&gt;Scenario!$B$11,"",IF(AJ$2&lt;&gt;"Ready",AJ$2,IF(ISNUMBER(AK105),IF((AK105+AL105)*(1+Scenario!$B$12/12)-AM105&lt;0,"INSUFFICIENT FUNDS",(AK105+AL105)*(1+Scenario!$B$12/12)-AM105),"INSUFFICIENT FUNDS")))</f>
        <v/>
      </c>
      <c r="AO105" s="6" t="str">
        <f>IF(AJ105&gt;Scenario!$B$11,"",IF(AJ$2&lt;&gt;"Ready",AJ$2,IF(ISNUMBER(AN105),AO104+AM105,"INSUFFICIENT FUNDS")))</f>
        <v/>
      </c>
      <c r="AP105" t="str">
        <f>IF(AJ105&gt;Scenario!$B$11,"",IF(AJ$2&lt;&gt;"Ready",AJ$2,IF(ISNUMBER(AN105),"OK","INSUFFICIENT FUNDS")))</f>
        <v/>
      </c>
    </row>
    <row r="106" spans="1:42" ht="32.1" customHeight="1" x14ac:dyDescent="0.2">
      <c r="A106">
        <v>102</v>
      </c>
      <c r="B106" s="6" t="str">
        <f>IF(A106&gt;Scenario!$B$11,"",IF(A$2&lt;&gt;"Ready",A$2,IF(G105="OK",E105,"INSUFFICIENT FUNDS")))</f>
        <v/>
      </c>
      <c r="C106" s="6" t="str">
        <f>IF(A106&gt;Scenario!$B$11,"",IF(A$2&lt;&gt;"Ready",A$2,IF(ISNUMBER(B106),IF(AND(A106&gt;=Scenario!$B$10,MOD(A106-Scenario!$B$10,Scenario!$B$18)=0),Scenario!$B$8,0),"INSUFFICIENT FUNDS")))</f>
        <v/>
      </c>
      <c r="D106" s="6" t="str">
        <f>IF(A106&gt;Scenario!$B$11,"",IF(A$2&lt;&gt;"Ready",A$2,IF(ISNUMBER(B106),(B106+C106)*(N('Option B'!$E$14)+N('Option B'!$E$15)+IF(Scenario!$B$13="Gross",N('Option B'!$E$16),0))/12+((N('Option B'!$E$12)+N('Option B'!$E$13))/12+IF(AND(A106&gt;=Scenario!$B$10,MOD(A106-Scenario!$B$10,Scenario!$B$18)=0),N('Option B'!$E$17)*N('Option B'!$E$18)+N('Option B'!$E$20),0)+IF(A106=1,N('Option B'!$E$17)*N('Option B'!$E$19)+N('Option B'!$E$21),0)+IF(A106=Scenario!$B$11,N('Option B'!$E$22),0)),"INSUFFICIENT FUNDS")))</f>
        <v/>
      </c>
      <c r="E106" s="6" t="str">
        <f>IF(A106&gt;Scenario!$B$11,"",IF(A$2&lt;&gt;"Ready",A$2,IF(ISNUMBER(B106),IF((B106+C106)*(1+Scenario!$B$12/12)-D106&lt;0,"INSUFFICIENT FUNDS",(B106+C106)*(1+Scenario!$B$12/12)-D106),"INSUFFICIENT FUNDS")))</f>
        <v/>
      </c>
      <c r="F106" s="6" t="str">
        <f>IF(A106&gt;Scenario!$B$11,"",IF(A$2&lt;&gt;"Ready",A$2,IF(ISNUMBER(E106),F105+D106,"INSUFFICIENT FUNDS")))</f>
        <v/>
      </c>
      <c r="G106" t="str">
        <f>IF(A106&gt;Scenario!$B$11,"",IF(A$2&lt;&gt;"Ready",A$2,IF(ISNUMBER(E106),"OK","INSUFFICIENT FUNDS")))</f>
        <v/>
      </c>
      <c r="H106">
        <v>102</v>
      </c>
      <c r="I106" s="6" t="str">
        <f>IF(H106&gt;Scenario!$B$11,"",IF(H$2&lt;&gt;"Ready",H$2,IF(N105="OK",L105,"INSUFFICIENT FUNDS")))</f>
        <v/>
      </c>
      <c r="J106" s="6" t="str">
        <f>IF(H106&gt;Scenario!$B$11,"",IF(H$2&lt;&gt;"Ready",H$2,IF(ISNUMBER(I106),IF(AND(H106&gt;=Scenario!$B$10,MOD(H106-Scenario!$B$10,Scenario!$B$18)=0),Scenario!$B$8,0),"INSUFFICIENT FUNDS")))</f>
        <v/>
      </c>
      <c r="K106" s="6" t="str">
        <f>IF(H106&gt;Scenario!$B$11,"",IF(H$2&lt;&gt;"Ready",H$2,IF(ISNUMBER(I106),(I106+J106)*(N('Option B'!$E$14)+N('Option B'!$E$15)+IF(Scenario!$B$13="Gross",N('Option B'!$E$16),0))/12+((0+0)/12+IF(AND(H106&gt;=Scenario!$B$10,MOD(H106-Scenario!$B$10,Scenario!$B$18)=0),N('Option B'!$E$17)*N('Option B'!$E$18)+N('Option B'!$E$20),0)+IF(H106=1,N('Option B'!$E$17)*N('Option B'!$E$19)+N('Option B'!$E$21),0)+IF(H106=Scenario!$B$11,N('Option B'!$E$22),0)),"INSUFFICIENT FUNDS")))</f>
        <v/>
      </c>
      <c r="L106" s="6" t="str">
        <f>IF(H106&gt;Scenario!$B$11,"",IF(H$2&lt;&gt;"Ready",H$2,IF(ISNUMBER(I106),IF((I106+J106)*(1+Scenario!$B$12/12)-K106&lt;0,"INSUFFICIENT FUNDS",(I106+J106)*(1+Scenario!$B$12/12)-K106),"INSUFFICIENT FUNDS")))</f>
        <v/>
      </c>
      <c r="M106" s="6" t="str">
        <f>IF(H106&gt;Scenario!$B$11,"",IF(H$2&lt;&gt;"Ready",H$2,IF(ISNUMBER(L106),M105+K106,"INSUFFICIENT FUNDS")))</f>
        <v/>
      </c>
      <c r="N106" t="str">
        <f>IF(H106&gt;Scenario!$B$11,"",IF(H$2&lt;&gt;"Ready",H$2,IF(ISNUMBER(L106),"OK","INSUFFICIENT FUNDS")))</f>
        <v/>
      </c>
      <c r="O106">
        <v>102</v>
      </c>
      <c r="P106" s="6" t="str">
        <f>IF(O106&gt;Scenario!$B$11,"",IF(O$2&lt;&gt;"Ready",O$2,IF(U105="OK",S105,"INSUFFICIENT FUNDS")))</f>
        <v/>
      </c>
      <c r="Q106" s="6" t="str">
        <f>IF(O106&gt;Scenario!$B$11,"",IF(O$2&lt;&gt;"Ready",O$2,IF(ISNUMBER(P106),IF(AND(O106&gt;=Scenario!$B$10,MOD(O106-Scenario!$B$10,Scenario!$B$18)=0),Scenario!$B$8,0),"INSUFFICIENT FUNDS")))</f>
        <v/>
      </c>
      <c r="R106" s="6" t="str">
        <f>IF(O106&gt;Scenario!$B$11,"",IF(O$2&lt;&gt;"Ready",O$2,IF(ISNUMBER(P106),(P106+Q106)*(0+N('Option B'!$E$15)+IF(Scenario!$B$13="Gross",N('Option B'!$E$16),0))/12+((N('Option B'!$E$12)+N('Option B'!$E$13))/12+IF(AND(O106&gt;=Scenario!$B$10,MOD(O106-Scenario!$B$10,Scenario!$B$18)=0),N('Option B'!$E$17)*N('Option B'!$E$18)+N('Option B'!$E$20),0)+IF(O106=1,N('Option B'!$E$17)*N('Option B'!$E$19)+N('Option B'!$E$21),0)+IF(O106=Scenario!$B$11,N('Option B'!$E$22),0)),"INSUFFICIENT FUNDS")))</f>
        <v/>
      </c>
      <c r="S106" s="6" t="str">
        <f>IF(O106&gt;Scenario!$B$11,"",IF(O$2&lt;&gt;"Ready",O$2,IF(ISNUMBER(P106),IF((P106+Q106)*(1+Scenario!$B$12/12)-R106&lt;0,"INSUFFICIENT FUNDS",(P106+Q106)*(1+Scenario!$B$12/12)-R106),"INSUFFICIENT FUNDS")))</f>
        <v/>
      </c>
      <c r="T106" s="6" t="str">
        <f>IF(O106&gt;Scenario!$B$11,"",IF(O$2&lt;&gt;"Ready",O$2,IF(ISNUMBER(S106),T105+R106,"INSUFFICIENT FUNDS")))</f>
        <v/>
      </c>
      <c r="U106" t="str">
        <f>IF(O106&gt;Scenario!$B$11,"",IF(O$2&lt;&gt;"Ready",O$2,IF(ISNUMBER(S106),"OK","INSUFFICIENT FUNDS")))</f>
        <v/>
      </c>
      <c r="V106">
        <v>102</v>
      </c>
      <c r="W106" s="6" t="str">
        <f>IF(V106&gt;Scenario!$B$11,"",IF(V$2&lt;&gt;"Ready",V$2,IF(AB105="OK",Z105,"INSUFFICIENT FUNDS")))</f>
        <v/>
      </c>
      <c r="X106" s="6" t="str">
        <f>IF(V106&gt;Scenario!$B$11,"",IF(V$2&lt;&gt;"Ready",V$2,IF(ISNUMBER(W106),IF(AND(V106&gt;=Scenario!$B$10,MOD(V106-Scenario!$B$10,Scenario!$B$18)=0),Scenario!$B$8,0),"INSUFFICIENT FUNDS")))</f>
        <v/>
      </c>
      <c r="Y106" s="6" t="str">
        <f>IF(V106&gt;Scenario!$B$11,"",IF(V$2&lt;&gt;"Ready",V$2,IF(ISNUMBER(W106),(W106+X106)*(N('Option B'!$E$14)+N('Option B'!$E$15)+IF(Scenario!$B$13="Gross",N('Option B'!$E$16),0))/12+((N('Option B'!$E$12)+N('Option B'!$E$13))/12+IF(AND(V106&gt;=Scenario!$B$10,MOD(V106-Scenario!$B$10,Scenario!$B$18)=0),0*0+0,0)+IF(V106=1,0*0+0,0)+IF(V106=Scenario!$B$11,0,0)),"INSUFFICIENT FUNDS")))</f>
        <v/>
      </c>
      <c r="Z106" s="6" t="str">
        <f>IF(V106&gt;Scenario!$B$11,"",IF(V$2&lt;&gt;"Ready",V$2,IF(ISNUMBER(W106),IF((W106+X106)*(1+Scenario!$B$12/12)-Y106&lt;0,"INSUFFICIENT FUNDS",(W106+X106)*(1+Scenario!$B$12/12)-Y106),"INSUFFICIENT FUNDS")))</f>
        <v/>
      </c>
      <c r="AA106" s="6" t="str">
        <f>IF(V106&gt;Scenario!$B$11,"",IF(V$2&lt;&gt;"Ready",V$2,IF(ISNUMBER(Z106),AA105+Y106,"INSUFFICIENT FUNDS")))</f>
        <v/>
      </c>
      <c r="AB106" t="str">
        <f>IF(V106&gt;Scenario!$B$11,"",IF(V$2&lt;&gt;"Ready",V$2,IF(ISNUMBER(Z106),"OK","INSUFFICIENT FUNDS")))</f>
        <v/>
      </c>
      <c r="AC106">
        <v>102</v>
      </c>
      <c r="AD106" s="6" t="str">
        <f>IF(AC106&gt;Scenario!$B$11,"",IF(AC$2&lt;&gt;"Ready",AC$2,IF(AI105="OK",AG105,"INSUFFICIENT FUNDS")))</f>
        <v/>
      </c>
      <c r="AE106" s="6" t="str">
        <f>IF(AC106&gt;Scenario!$B$11,"",IF(AC$2&lt;&gt;"Ready",AC$2,IF(ISNUMBER(AD106),IF(AND(AC106&gt;=Scenario!$B$10,MOD(AC106-Scenario!$B$10,Scenario!$B$18)=0),Scenario!$B$8,0),"INSUFFICIENT FUNDS")))</f>
        <v/>
      </c>
      <c r="AF106" s="6" t="str">
        <f>IF(AC106&gt;Scenario!$B$11,"",IF(AC$2&lt;&gt;"Ready",AC$2,IF(ISNUMBER(AD106),(AD106+AE106)*(N('Option B'!$E$14)+N('Option B'!$E$15)+IF(Scenario!$B$13="Gross",0,0))/12+((N('Option B'!$E$12)+N('Option B'!$E$13))/12+IF(AND(AC106&gt;=Scenario!$B$10,MOD(AC106-Scenario!$B$10,Scenario!$B$18)=0),N('Option B'!$E$17)*N('Option B'!$E$18)+N('Option B'!$E$20),0)+IF(AC106=1,N('Option B'!$E$17)*N('Option B'!$E$19)+N('Option B'!$E$21),0)+IF(AC106=Scenario!$B$11,N('Option B'!$E$22),0)),"INSUFFICIENT FUNDS")))</f>
        <v/>
      </c>
      <c r="AG106" s="6" t="str">
        <f>IF(AC106&gt;Scenario!$B$11,"",IF(AC$2&lt;&gt;"Ready",AC$2,IF(ISNUMBER(AD106),IF((AD106+AE106)*(1+Scenario!$B$12/12)-AF106&lt;0,"INSUFFICIENT FUNDS",(AD106+AE106)*(1+Scenario!$B$12/12)-AF106),"INSUFFICIENT FUNDS")))</f>
        <v/>
      </c>
      <c r="AH106" s="6" t="str">
        <f>IF(AC106&gt;Scenario!$B$11,"",IF(AC$2&lt;&gt;"Ready",AC$2,IF(ISNUMBER(AG106),AH105+AF106,"INSUFFICIENT FUNDS")))</f>
        <v/>
      </c>
      <c r="AI106" t="str">
        <f>IF(AC106&gt;Scenario!$B$11,"",IF(AC$2&lt;&gt;"Ready",AC$2,IF(ISNUMBER(AG106),"OK","INSUFFICIENT FUNDS")))</f>
        <v/>
      </c>
      <c r="AJ106">
        <v>102</v>
      </c>
      <c r="AK106" s="6" t="str">
        <f>IF(AJ106&gt;Scenario!$B$11,"",IF(AJ$2&lt;&gt;"Ready",AJ$2,IF(AP105="OK",AN105,"INSUFFICIENT FUNDS")))</f>
        <v/>
      </c>
      <c r="AL106" s="6" t="str">
        <f>IF(AJ106&gt;Scenario!$B$11,"",IF(AJ$2&lt;&gt;"Ready",AJ$2,IF(ISNUMBER(AK106),IF(AND(AJ106&gt;=Scenario!$B$10,MOD(AJ106-Scenario!$B$10,Scenario!$B$18)=0),Scenario!$B$8,0),"INSUFFICIENT FUNDS")))</f>
        <v/>
      </c>
      <c r="AM106" s="6" t="str">
        <f>IF(AJ106&gt;Scenario!$B$11,"",IF(AJ$2&lt;&gt;"Ready",AJ$2,IF(ISNUMBER(AK106),(AK106+AL106)*(0+0+IF(Scenario!$B$13="Gross",0,0))/12+((0+0)/12+IF(AND(AJ106&gt;=Scenario!$B$10,MOD(AJ106-Scenario!$B$10,Scenario!$B$18)=0),0*0+0,0)+IF(AJ106=1,0*0+0,0)+IF(AJ106=Scenario!$B$11,0,0)),"INSUFFICIENT FUNDS")))</f>
        <v/>
      </c>
      <c r="AN106" s="6" t="str">
        <f>IF(AJ106&gt;Scenario!$B$11,"",IF(AJ$2&lt;&gt;"Ready",AJ$2,IF(ISNUMBER(AK106),IF((AK106+AL106)*(1+Scenario!$B$12/12)-AM106&lt;0,"INSUFFICIENT FUNDS",(AK106+AL106)*(1+Scenario!$B$12/12)-AM106),"INSUFFICIENT FUNDS")))</f>
        <v/>
      </c>
      <c r="AO106" s="6" t="str">
        <f>IF(AJ106&gt;Scenario!$B$11,"",IF(AJ$2&lt;&gt;"Ready",AJ$2,IF(ISNUMBER(AN106),AO105+AM106,"INSUFFICIENT FUNDS")))</f>
        <v/>
      </c>
      <c r="AP106" t="str">
        <f>IF(AJ106&gt;Scenario!$B$11,"",IF(AJ$2&lt;&gt;"Ready",AJ$2,IF(ISNUMBER(AN106),"OK","INSUFFICIENT FUNDS")))</f>
        <v/>
      </c>
    </row>
    <row r="107" spans="1:42" ht="32.1" customHeight="1" x14ac:dyDescent="0.2">
      <c r="A107">
        <v>103</v>
      </c>
      <c r="B107" s="6" t="str">
        <f>IF(A107&gt;Scenario!$B$11,"",IF(A$2&lt;&gt;"Ready",A$2,IF(G106="OK",E106,"INSUFFICIENT FUNDS")))</f>
        <v/>
      </c>
      <c r="C107" s="6" t="str">
        <f>IF(A107&gt;Scenario!$B$11,"",IF(A$2&lt;&gt;"Ready",A$2,IF(ISNUMBER(B107),IF(AND(A107&gt;=Scenario!$B$10,MOD(A107-Scenario!$B$10,Scenario!$B$18)=0),Scenario!$B$8,0),"INSUFFICIENT FUNDS")))</f>
        <v/>
      </c>
      <c r="D107" s="6" t="str">
        <f>IF(A107&gt;Scenario!$B$11,"",IF(A$2&lt;&gt;"Ready",A$2,IF(ISNUMBER(B107),(B107+C107)*(N('Option B'!$E$14)+N('Option B'!$E$15)+IF(Scenario!$B$13="Gross",N('Option B'!$E$16),0))/12+((N('Option B'!$E$12)+N('Option B'!$E$13))/12+IF(AND(A107&gt;=Scenario!$B$10,MOD(A107-Scenario!$B$10,Scenario!$B$18)=0),N('Option B'!$E$17)*N('Option B'!$E$18)+N('Option B'!$E$20),0)+IF(A107=1,N('Option B'!$E$17)*N('Option B'!$E$19)+N('Option B'!$E$21),0)+IF(A107=Scenario!$B$11,N('Option B'!$E$22),0)),"INSUFFICIENT FUNDS")))</f>
        <v/>
      </c>
      <c r="E107" s="6" t="str">
        <f>IF(A107&gt;Scenario!$B$11,"",IF(A$2&lt;&gt;"Ready",A$2,IF(ISNUMBER(B107),IF((B107+C107)*(1+Scenario!$B$12/12)-D107&lt;0,"INSUFFICIENT FUNDS",(B107+C107)*(1+Scenario!$B$12/12)-D107),"INSUFFICIENT FUNDS")))</f>
        <v/>
      </c>
      <c r="F107" s="6" t="str">
        <f>IF(A107&gt;Scenario!$B$11,"",IF(A$2&lt;&gt;"Ready",A$2,IF(ISNUMBER(E107),F106+D107,"INSUFFICIENT FUNDS")))</f>
        <v/>
      </c>
      <c r="G107" t="str">
        <f>IF(A107&gt;Scenario!$B$11,"",IF(A$2&lt;&gt;"Ready",A$2,IF(ISNUMBER(E107),"OK","INSUFFICIENT FUNDS")))</f>
        <v/>
      </c>
      <c r="H107">
        <v>103</v>
      </c>
      <c r="I107" s="6" t="str">
        <f>IF(H107&gt;Scenario!$B$11,"",IF(H$2&lt;&gt;"Ready",H$2,IF(N106="OK",L106,"INSUFFICIENT FUNDS")))</f>
        <v/>
      </c>
      <c r="J107" s="6" t="str">
        <f>IF(H107&gt;Scenario!$B$11,"",IF(H$2&lt;&gt;"Ready",H$2,IF(ISNUMBER(I107),IF(AND(H107&gt;=Scenario!$B$10,MOD(H107-Scenario!$B$10,Scenario!$B$18)=0),Scenario!$B$8,0),"INSUFFICIENT FUNDS")))</f>
        <v/>
      </c>
      <c r="K107" s="6" t="str">
        <f>IF(H107&gt;Scenario!$B$11,"",IF(H$2&lt;&gt;"Ready",H$2,IF(ISNUMBER(I107),(I107+J107)*(N('Option B'!$E$14)+N('Option B'!$E$15)+IF(Scenario!$B$13="Gross",N('Option B'!$E$16),0))/12+((0+0)/12+IF(AND(H107&gt;=Scenario!$B$10,MOD(H107-Scenario!$B$10,Scenario!$B$18)=0),N('Option B'!$E$17)*N('Option B'!$E$18)+N('Option B'!$E$20),0)+IF(H107=1,N('Option B'!$E$17)*N('Option B'!$E$19)+N('Option B'!$E$21),0)+IF(H107=Scenario!$B$11,N('Option B'!$E$22),0)),"INSUFFICIENT FUNDS")))</f>
        <v/>
      </c>
      <c r="L107" s="6" t="str">
        <f>IF(H107&gt;Scenario!$B$11,"",IF(H$2&lt;&gt;"Ready",H$2,IF(ISNUMBER(I107),IF((I107+J107)*(1+Scenario!$B$12/12)-K107&lt;0,"INSUFFICIENT FUNDS",(I107+J107)*(1+Scenario!$B$12/12)-K107),"INSUFFICIENT FUNDS")))</f>
        <v/>
      </c>
      <c r="M107" s="6" t="str">
        <f>IF(H107&gt;Scenario!$B$11,"",IF(H$2&lt;&gt;"Ready",H$2,IF(ISNUMBER(L107),M106+K107,"INSUFFICIENT FUNDS")))</f>
        <v/>
      </c>
      <c r="N107" t="str">
        <f>IF(H107&gt;Scenario!$B$11,"",IF(H$2&lt;&gt;"Ready",H$2,IF(ISNUMBER(L107),"OK","INSUFFICIENT FUNDS")))</f>
        <v/>
      </c>
      <c r="O107">
        <v>103</v>
      </c>
      <c r="P107" s="6" t="str">
        <f>IF(O107&gt;Scenario!$B$11,"",IF(O$2&lt;&gt;"Ready",O$2,IF(U106="OK",S106,"INSUFFICIENT FUNDS")))</f>
        <v/>
      </c>
      <c r="Q107" s="6" t="str">
        <f>IF(O107&gt;Scenario!$B$11,"",IF(O$2&lt;&gt;"Ready",O$2,IF(ISNUMBER(P107),IF(AND(O107&gt;=Scenario!$B$10,MOD(O107-Scenario!$B$10,Scenario!$B$18)=0),Scenario!$B$8,0),"INSUFFICIENT FUNDS")))</f>
        <v/>
      </c>
      <c r="R107" s="6" t="str">
        <f>IF(O107&gt;Scenario!$B$11,"",IF(O$2&lt;&gt;"Ready",O$2,IF(ISNUMBER(P107),(P107+Q107)*(0+N('Option B'!$E$15)+IF(Scenario!$B$13="Gross",N('Option B'!$E$16),0))/12+((N('Option B'!$E$12)+N('Option B'!$E$13))/12+IF(AND(O107&gt;=Scenario!$B$10,MOD(O107-Scenario!$B$10,Scenario!$B$18)=0),N('Option B'!$E$17)*N('Option B'!$E$18)+N('Option B'!$E$20),0)+IF(O107=1,N('Option B'!$E$17)*N('Option B'!$E$19)+N('Option B'!$E$21),0)+IF(O107=Scenario!$B$11,N('Option B'!$E$22),0)),"INSUFFICIENT FUNDS")))</f>
        <v/>
      </c>
      <c r="S107" s="6" t="str">
        <f>IF(O107&gt;Scenario!$B$11,"",IF(O$2&lt;&gt;"Ready",O$2,IF(ISNUMBER(P107),IF((P107+Q107)*(1+Scenario!$B$12/12)-R107&lt;0,"INSUFFICIENT FUNDS",(P107+Q107)*(1+Scenario!$B$12/12)-R107),"INSUFFICIENT FUNDS")))</f>
        <v/>
      </c>
      <c r="T107" s="6" t="str">
        <f>IF(O107&gt;Scenario!$B$11,"",IF(O$2&lt;&gt;"Ready",O$2,IF(ISNUMBER(S107),T106+R107,"INSUFFICIENT FUNDS")))</f>
        <v/>
      </c>
      <c r="U107" t="str">
        <f>IF(O107&gt;Scenario!$B$11,"",IF(O$2&lt;&gt;"Ready",O$2,IF(ISNUMBER(S107),"OK","INSUFFICIENT FUNDS")))</f>
        <v/>
      </c>
      <c r="V107">
        <v>103</v>
      </c>
      <c r="W107" s="6" t="str">
        <f>IF(V107&gt;Scenario!$B$11,"",IF(V$2&lt;&gt;"Ready",V$2,IF(AB106="OK",Z106,"INSUFFICIENT FUNDS")))</f>
        <v/>
      </c>
      <c r="X107" s="6" t="str">
        <f>IF(V107&gt;Scenario!$B$11,"",IF(V$2&lt;&gt;"Ready",V$2,IF(ISNUMBER(W107),IF(AND(V107&gt;=Scenario!$B$10,MOD(V107-Scenario!$B$10,Scenario!$B$18)=0),Scenario!$B$8,0),"INSUFFICIENT FUNDS")))</f>
        <v/>
      </c>
      <c r="Y107" s="6" t="str">
        <f>IF(V107&gt;Scenario!$B$11,"",IF(V$2&lt;&gt;"Ready",V$2,IF(ISNUMBER(W107),(W107+X107)*(N('Option B'!$E$14)+N('Option B'!$E$15)+IF(Scenario!$B$13="Gross",N('Option B'!$E$16),0))/12+((N('Option B'!$E$12)+N('Option B'!$E$13))/12+IF(AND(V107&gt;=Scenario!$B$10,MOD(V107-Scenario!$B$10,Scenario!$B$18)=0),0*0+0,0)+IF(V107=1,0*0+0,0)+IF(V107=Scenario!$B$11,0,0)),"INSUFFICIENT FUNDS")))</f>
        <v/>
      </c>
      <c r="Z107" s="6" t="str">
        <f>IF(V107&gt;Scenario!$B$11,"",IF(V$2&lt;&gt;"Ready",V$2,IF(ISNUMBER(W107),IF((W107+X107)*(1+Scenario!$B$12/12)-Y107&lt;0,"INSUFFICIENT FUNDS",(W107+X107)*(1+Scenario!$B$12/12)-Y107),"INSUFFICIENT FUNDS")))</f>
        <v/>
      </c>
      <c r="AA107" s="6" t="str">
        <f>IF(V107&gt;Scenario!$B$11,"",IF(V$2&lt;&gt;"Ready",V$2,IF(ISNUMBER(Z107),AA106+Y107,"INSUFFICIENT FUNDS")))</f>
        <v/>
      </c>
      <c r="AB107" t="str">
        <f>IF(V107&gt;Scenario!$B$11,"",IF(V$2&lt;&gt;"Ready",V$2,IF(ISNUMBER(Z107),"OK","INSUFFICIENT FUNDS")))</f>
        <v/>
      </c>
      <c r="AC107">
        <v>103</v>
      </c>
      <c r="AD107" s="6" t="str">
        <f>IF(AC107&gt;Scenario!$B$11,"",IF(AC$2&lt;&gt;"Ready",AC$2,IF(AI106="OK",AG106,"INSUFFICIENT FUNDS")))</f>
        <v/>
      </c>
      <c r="AE107" s="6" t="str">
        <f>IF(AC107&gt;Scenario!$B$11,"",IF(AC$2&lt;&gt;"Ready",AC$2,IF(ISNUMBER(AD107),IF(AND(AC107&gt;=Scenario!$B$10,MOD(AC107-Scenario!$B$10,Scenario!$B$18)=0),Scenario!$B$8,0),"INSUFFICIENT FUNDS")))</f>
        <v/>
      </c>
      <c r="AF107" s="6" t="str">
        <f>IF(AC107&gt;Scenario!$B$11,"",IF(AC$2&lt;&gt;"Ready",AC$2,IF(ISNUMBER(AD107),(AD107+AE107)*(N('Option B'!$E$14)+N('Option B'!$E$15)+IF(Scenario!$B$13="Gross",0,0))/12+((N('Option B'!$E$12)+N('Option B'!$E$13))/12+IF(AND(AC107&gt;=Scenario!$B$10,MOD(AC107-Scenario!$B$10,Scenario!$B$18)=0),N('Option B'!$E$17)*N('Option B'!$E$18)+N('Option B'!$E$20),0)+IF(AC107=1,N('Option B'!$E$17)*N('Option B'!$E$19)+N('Option B'!$E$21),0)+IF(AC107=Scenario!$B$11,N('Option B'!$E$22),0)),"INSUFFICIENT FUNDS")))</f>
        <v/>
      </c>
      <c r="AG107" s="6" t="str">
        <f>IF(AC107&gt;Scenario!$B$11,"",IF(AC$2&lt;&gt;"Ready",AC$2,IF(ISNUMBER(AD107),IF((AD107+AE107)*(1+Scenario!$B$12/12)-AF107&lt;0,"INSUFFICIENT FUNDS",(AD107+AE107)*(1+Scenario!$B$12/12)-AF107),"INSUFFICIENT FUNDS")))</f>
        <v/>
      </c>
      <c r="AH107" s="6" t="str">
        <f>IF(AC107&gt;Scenario!$B$11,"",IF(AC$2&lt;&gt;"Ready",AC$2,IF(ISNUMBER(AG107),AH106+AF107,"INSUFFICIENT FUNDS")))</f>
        <v/>
      </c>
      <c r="AI107" t="str">
        <f>IF(AC107&gt;Scenario!$B$11,"",IF(AC$2&lt;&gt;"Ready",AC$2,IF(ISNUMBER(AG107),"OK","INSUFFICIENT FUNDS")))</f>
        <v/>
      </c>
      <c r="AJ107">
        <v>103</v>
      </c>
      <c r="AK107" s="6" t="str">
        <f>IF(AJ107&gt;Scenario!$B$11,"",IF(AJ$2&lt;&gt;"Ready",AJ$2,IF(AP106="OK",AN106,"INSUFFICIENT FUNDS")))</f>
        <v/>
      </c>
      <c r="AL107" s="6" t="str">
        <f>IF(AJ107&gt;Scenario!$B$11,"",IF(AJ$2&lt;&gt;"Ready",AJ$2,IF(ISNUMBER(AK107),IF(AND(AJ107&gt;=Scenario!$B$10,MOD(AJ107-Scenario!$B$10,Scenario!$B$18)=0),Scenario!$B$8,0),"INSUFFICIENT FUNDS")))</f>
        <v/>
      </c>
      <c r="AM107" s="6" t="str">
        <f>IF(AJ107&gt;Scenario!$B$11,"",IF(AJ$2&lt;&gt;"Ready",AJ$2,IF(ISNUMBER(AK107),(AK107+AL107)*(0+0+IF(Scenario!$B$13="Gross",0,0))/12+((0+0)/12+IF(AND(AJ107&gt;=Scenario!$B$10,MOD(AJ107-Scenario!$B$10,Scenario!$B$18)=0),0*0+0,0)+IF(AJ107=1,0*0+0,0)+IF(AJ107=Scenario!$B$11,0,0)),"INSUFFICIENT FUNDS")))</f>
        <v/>
      </c>
      <c r="AN107" s="6" t="str">
        <f>IF(AJ107&gt;Scenario!$B$11,"",IF(AJ$2&lt;&gt;"Ready",AJ$2,IF(ISNUMBER(AK107),IF((AK107+AL107)*(1+Scenario!$B$12/12)-AM107&lt;0,"INSUFFICIENT FUNDS",(AK107+AL107)*(1+Scenario!$B$12/12)-AM107),"INSUFFICIENT FUNDS")))</f>
        <v/>
      </c>
      <c r="AO107" s="6" t="str">
        <f>IF(AJ107&gt;Scenario!$B$11,"",IF(AJ$2&lt;&gt;"Ready",AJ$2,IF(ISNUMBER(AN107),AO106+AM107,"INSUFFICIENT FUNDS")))</f>
        <v/>
      </c>
      <c r="AP107" t="str">
        <f>IF(AJ107&gt;Scenario!$B$11,"",IF(AJ$2&lt;&gt;"Ready",AJ$2,IF(ISNUMBER(AN107),"OK","INSUFFICIENT FUNDS")))</f>
        <v/>
      </c>
    </row>
    <row r="108" spans="1:42" ht="32.1" customHeight="1" x14ac:dyDescent="0.2">
      <c r="A108">
        <v>104</v>
      </c>
      <c r="B108" s="6" t="str">
        <f>IF(A108&gt;Scenario!$B$11,"",IF(A$2&lt;&gt;"Ready",A$2,IF(G107="OK",E107,"INSUFFICIENT FUNDS")))</f>
        <v/>
      </c>
      <c r="C108" s="6" t="str">
        <f>IF(A108&gt;Scenario!$B$11,"",IF(A$2&lt;&gt;"Ready",A$2,IF(ISNUMBER(B108),IF(AND(A108&gt;=Scenario!$B$10,MOD(A108-Scenario!$B$10,Scenario!$B$18)=0),Scenario!$B$8,0),"INSUFFICIENT FUNDS")))</f>
        <v/>
      </c>
      <c r="D108" s="6" t="str">
        <f>IF(A108&gt;Scenario!$B$11,"",IF(A$2&lt;&gt;"Ready",A$2,IF(ISNUMBER(B108),(B108+C108)*(N('Option B'!$E$14)+N('Option B'!$E$15)+IF(Scenario!$B$13="Gross",N('Option B'!$E$16),0))/12+((N('Option B'!$E$12)+N('Option B'!$E$13))/12+IF(AND(A108&gt;=Scenario!$B$10,MOD(A108-Scenario!$B$10,Scenario!$B$18)=0),N('Option B'!$E$17)*N('Option B'!$E$18)+N('Option B'!$E$20),0)+IF(A108=1,N('Option B'!$E$17)*N('Option B'!$E$19)+N('Option B'!$E$21),0)+IF(A108=Scenario!$B$11,N('Option B'!$E$22),0)),"INSUFFICIENT FUNDS")))</f>
        <v/>
      </c>
      <c r="E108" s="6" t="str">
        <f>IF(A108&gt;Scenario!$B$11,"",IF(A$2&lt;&gt;"Ready",A$2,IF(ISNUMBER(B108),IF((B108+C108)*(1+Scenario!$B$12/12)-D108&lt;0,"INSUFFICIENT FUNDS",(B108+C108)*(1+Scenario!$B$12/12)-D108),"INSUFFICIENT FUNDS")))</f>
        <v/>
      </c>
      <c r="F108" s="6" t="str">
        <f>IF(A108&gt;Scenario!$B$11,"",IF(A$2&lt;&gt;"Ready",A$2,IF(ISNUMBER(E108),F107+D108,"INSUFFICIENT FUNDS")))</f>
        <v/>
      </c>
      <c r="G108" t="str">
        <f>IF(A108&gt;Scenario!$B$11,"",IF(A$2&lt;&gt;"Ready",A$2,IF(ISNUMBER(E108),"OK","INSUFFICIENT FUNDS")))</f>
        <v/>
      </c>
      <c r="H108">
        <v>104</v>
      </c>
      <c r="I108" s="6" t="str">
        <f>IF(H108&gt;Scenario!$B$11,"",IF(H$2&lt;&gt;"Ready",H$2,IF(N107="OK",L107,"INSUFFICIENT FUNDS")))</f>
        <v/>
      </c>
      <c r="J108" s="6" t="str">
        <f>IF(H108&gt;Scenario!$B$11,"",IF(H$2&lt;&gt;"Ready",H$2,IF(ISNUMBER(I108),IF(AND(H108&gt;=Scenario!$B$10,MOD(H108-Scenario!$B$10,Scenario!$B$18)=0),Scenario!$B$8,0),"INSUFFICIENT FUNDS")))</f>
        <v/>
      </c>
      <c r="K108" s="6" t="str">
        <f>IF(H108&gt;Scenario!$B$11,"",IF(H$2&lt;&gt;"Ready",H$2,IF(ISNUMBER(I108),(I108+J108)*(N('Option B'!$E$14)+N('Option B'!$E$15)+IF(Scenario!$B$13="Gross",N('Option B'!$E$16),0))/12+((0+0)/12+IF(AND(H108&gt;=Scenario!$B$10,MOD(H108-Scenario!$B$10,Scenario!$B$18)=0),N('Option B'!$E$17)*N('Option B'!$E$18)+N('Option B'!$E$20),0)+IF(H108=1,N('Option B'!$E$17)*N('Option B'!$E$19)+N('Option B'!$E$21),0)+IF(H108=Scenario!$B$11,N('Option B'!$E$22),0)),"INSUFFICIENT FUNDS")))</f>
        <v/>
      </c>
      <c r="L108" s="6" t="str">
        <f>IF(H108&gt;Scenario!$B$11,"",IF(H$2&lt;&gt;"Ready",H$2,IF(ISNUMBER(I108),IF((I108+J108)*(1+Scenario!$B$12/12)-K108&lt;0,"INSUFFICIENT FUNDS",(I108+J108)*(1+Scenario!$B$12/12)-K108),"INSUFFICIENT FUNDS")))</f>
        <v/>
      </c>
      <c r="M108" s="6" t="str">
        <f>IF(H108&gt;Scenario!$B$11,"",IF(H$2&lt;&gt;"Ready",H$2,IF(ISNUMBER(L108),M107+K108,"INSUFFICIENT FUNDS")))</f>
        <v/>
      </c>
      <c r="N108" t="str">
        <f>IF(H108&gt;Scenario!$B$11,"",IF(H$2&lt;&gt;"Ready",H$2,IF(ISNUMBER(L108),"OK","INSUFFICIENT FUNDS")))</f>
        <v/>
      </c>
      <c r="O108">
        <v>104</v>
      </c>
      <c r="P108" s="6" t="str">
        <f>IF(O108&gt;Scenario!$B$11,"",IF(O$2&lt;&gt;"Ready",O$2,IF(U107="OK",S107,"INSUFFICIENT FUNDS")))</f>
        <v/>
      </c>
      <c r="Q108" s="6" t="str">
        <f>IF(O108&gt;Scenario!$B$11,"",IF(O$2&lt;&gt;"Ready",O$2,IF(ISNUMBER(P108),IF(AND(O108&gt;=Scenario!$B$10,MOD(O108-Scenario!$B$10,Scenario!$B$18)=0),Scenario!$B$8,0),"INSUFFICIENT FUNDS")))</f>
        <v/>
      </c>
      <c r="R108" s="6" t="str">
        <f>IF(O108&gt;Scenario!$B$11,"",IF(O$2&lt;&gt;"Ready",O$2,IF(ISNUMBER(P108),(P108+Q108)*(0+N('Option B'!$E$15)+IF(Scenario!$B$13="Gross",N('Option B'!$E$16),0))/12+((N('Option B'!$E$12)+N('Option B'!$E$13))/12+IF(AND(O108&gt;=Scenario!$B$10,MOD(O108-Scenario!$B$10,Scenario!$B$18)=0),N('Option B'!$E$17)*N('Option B'!$E$18)+N('Option B'!$E$20),0)+IF(O108=1,N('Option B'!$E$17)*N('Option B'!$E$19)+N('Option B'!$E$21),0)+IF(O108=Scenario!$B$11,N('Option B'!$E$22),0)),"INSUFFICIENT FUNDS")))</f>
        <v/>
      </c>
      <c r="S108" s="6" t="str">
        <f>IF(O108&gt;Scenario!$B$11,"",IF(O$2&lt;&gt;"Ready",O$2,IF(ISNUMBER(P108),IF((P108+Q108)*(1+Scenario!$B$12/12)-R108&lt;0,"INSUFFICIENT FUNDS",(P108+Q108)*(1+Scenario!$B$12/12)-R108),"INSUFFICIENT FUNDS")))</f>
        <v/>
      </c>
      <c r="T108" s="6" t="str">
        <f>IF(O108&gt;Scenario!$B$11,"",IF(O$2&lt;&gt;"Ready",O$2,IF(ISNUMBER(S108),T107+R108,"INSUFFICIENT FUNDS")))</f>
        <v/>
      </c>
      <c r="U108" t="str">
        <f>IF(O108&gt;Scenario!$B$11,"",IF(O$2&lt;&gt;"Ready",O$2,IF(ISNUMBER(S108),"OK","INSUFFICIENT FUNDS")))</f>
        <v/>
      </c>
      <c r="V108">
        <v>104</v>
      </c>
      <c r="W108" s="6" t="str">
        <f>IF(V108&gt;Scenario!$B$11,"",IF(V$2&lt;&gt;"Ready",V$2,IF(AB107="OK",Z107,"INSUFFICIENT FUNDS")))</f>
        <v/>
      </c>
      <c r="X108" s="6" t="str">
        <f>IF(V108&gt;Scenario!$B$11,"",IF(V$2&lt;&gt;"Ready",V$2,IF(ISNUMBER(W108),IF(AND(V108&gt;=Scenario!$B$10,MOD(V108-Scenario!$B$10,Scenario!$B$18)=0),Scenario!$B$8,0),"INSUFFICIENT FUNDS")))</f>
        <v/>
      </c>
      <c r="Y108" s="6" t="str">
        <f>IF(V108&gt;Scenario!$B$11,"",IF(V$2&lt;&gt;"Ready",V$2,IF(ISNUMBER(W108),(W108+X108)*(N('Option B'!$E$14)+N('Option B'!$E$15)+IF(Scenario!$B$13="Gross",N('Option B'!$E$16),0))/12+((N('Option B'!$E$12)+N('Option B'!$E$13))/12+IF(AND(V108&gt;=Scenario!$B$10,MOD(V108-Scenario!$B$10,Scenario!$B$18)=0),0*0+0,0)+IF(V108=1,0*0+0,0)+IF(V108=Scenario!$B$11,0,0)),"INSUFFICIENT FUNDS")))</f>
        <v/>
      </c>
      <c r="Z108" s="6" t="str">
        <f>IF(V108&gt;Scenario!$B$11,"",IF(V$2&lt;&gt;"Ready",V$2,IF(ISNUMBER(W108),IF((W108+X108)*(1+Scenario!$B$12/12)-Y108&lt;0,"INSUFFICIENT FUNDS",(W108+X108)*(1+Scenario!$B$12/12)-Y108),"INSUFFICIENT FUNDS")))</f>
        <v/>
      </c>
      <c r="AA108" s="6" t="str">
        <f>IF(V108&gt;Scenario!$B$11,"",IF(V$2&lt;&gt;"Ready",V$2,IF(ISNUMBER(Z108),AA107+Y108,"INSUFFICIENT FUNDS")))</f>
        <v/>
      </c>
      <c r="AB108" t="str">
        <f>IF(V108&gt;Scenario!$B$11,"",IF(V$2&lt;&gt;"Ready",V$2,IF(ISNUMBER(Z108),"OK","INSUFFICIENT FUNDS")))</f>
        <v/>
      </c>
      <c r="AC108">
        <v>104</v>
      </c>
      <c r="AD108" s="6" t="str">
        <f>IF(AC108&gt;Scenario!$B$11,"",IF(AC$2&lt;&gt;"Ready",AC$2,IF(AI107="OK",AG107,"INSUFFICIENT FUNDS")))</f>
        <v/>
      </c>
      <c r="AE108" s="6" t="str">
        <f>IF(AC108&gt;Scenario!$B$11,"",IF(AC$2&lt;&gt;"Ready",AC$2,IF(ISNUMBER(AD108),IF(AND(AC108&gt;=Scenario!$B$10,MOD(AC108-Scenario!$B$10,Scenario!$B$18)=0),Scenario!$B$8,0),"INSUFFICIENT FUNDS")))</f>
        <v/>
      </c>
      <c r="AF108" s="6" t="str">
        <f>IF(AC108&gt;Scenario!$B$11,"",IF(AC$2&lt;&gt;"Ready",AC$2,IF(ISNUMBER(AD108),(AD108+AE108)*(N('Option B'!$E$14)+N('Option B'!$E$15)+IF(Scenario!$B$13="Gross",0,0))/12+((N('Option B'!$E$12)+N('Option B'!$E$13))/12+IF(AND(AC108&gt;=Scenario!$B$10,MOD(AC108-Scenario!$B$10,Scenario!$B$18)=0),N('Option B'!$E$17)*N('Option B'!$E$18)+N('Option B'!$E$20),0)+IF(AC108=1,N('Option B'!$E$17)*N('Option B'!$E$19)+N('Option B'!$E$21),0)+IF(AC108=Scenario!$B$11,N('Option B'!$E$22),0)),"INSUFFICIENT FUNDS")))</f>
        <v/>
      </c>
      <c r="AG108" s="6" t="str">
        <f>IF(AC108&gt;Scenario!$B$11,"",IF(AC$2&lt;&gt;"Ready",AC$2,IF(ISNUMBER(AD108),IF((AD108+AE108)*(1+Scenario!$B$12/12)-AF108&lt;0,"INSUFFICIENT FUNDS",(AD108+AE108)*(1+Scenario!$B$12/12)-AF108),"INSUFFICIENT FUNDS")))</f>
        <v/>
      </c>
      <c r="AH108" s="6" t="str">
        <f>IF(AC108&gt;Scenario!$B$11,"",IF(AC$2&lt;&gt;"Ready",AC$2,IF(ISNUMBER(AG108),AH107+AF108,"INSUFFICIENT FUNDS")))</f>
        <v/>
      </c>
      <c r="AI108" t="str">
        <f>IF(AC108&gt;Scenario!$B$11,"",IF(AC$2&lt;&gt;"Ready",AC$2,IF(ISNUMBER(AG108),"OK","INSUFFICIENT FUNDS")))</f>
        <v/>
      </c>
      <c r="AJ108">
        <v>104</v>
      </c>
      <c r="AK108" s="6" t="str">
        <f>IF(AJ108&gt;Scenario!$B$11,"",IF(AJ$2&lt;&gt;"Ready",AJ$2,IF(AP107="OK",AN107,"INSUFFICIENT FUNDS")))</f>
        <v/>
      </c>
      <c r="AL108" s="6" t="str">
        <f>IF(AJ108&gt;Scenario!$B$11,"",IF(AJ$2&lt;&gt;"Ready",AJ$2,IF(ISNUMBER(AK108),IF(AND(AJ108&gt;=Scenario!$B$10,MOD(AJ108-Scenario!$B$10,Scenario!$B$18)=0),Scenario!$B$8,0),"INSUFFICIENT FUNDS")))</f>
        <v/>
      </c>
      <c r="AM108" s="6" t="str">
        <f>IF(AJ108&gt;Scenario!$B$11,"",IF(AJ$2&lt;&gt;"Ready",AJ$2,IF(ISNUMBER(AK108),(AK108+AL108)*(0+0+IF(Scenario!$B$13="Gross",0,0))/12+((0+0)/12+IF(AND(AJ108&gt;=Scenario!$B$10,MOD(AJ108-Scenario!$B$10,Scenario!$B$18)=0),0*0+0,0)+IF(AJ108=1,0*0+0,0)+IF(AJ108=Scenario!$B$11,0,0)),"INSUFFICIENT FUNDS")))</f>
        <v/>
      </c>
      <c r="AN108" s="6" t="str">
        <f>IF(AJ108&gt;Scenario!$B$11,"",IF(AJ$2&lt;&gt;"Ready",AJ$2,IF(ISNUMBER(AK108),IF((AK108+AL108)*(1+Scenario!$B$12/12)-AM108&lt;0,"INSUFFICIENT FUNDS",(AK108+AL108)*(1+Scenario!$B$12/12)-AM108),"INSUFFICIENT FUNDS")))</f>
        <v/>
      </c>
      <c r="AO108" s="6" t="str">
        <f>IF(AJ108&gt;Scenario!$B$11,"",IF(AJ$2&lt;&gt;"Ready",AJ$2,IF(ISNUMBER(AN108),AO107+AM108,"INSUFFICIENT FUNDS")))</f>
        <v/>
      </c>
      <c r="AP108" t="str">
        <f>IF(AJ108&gt;Scenario!$B$11,"",IF(AJ$2&lt;&gt;"Ready",AJ$2,IF(ISNUMBER(AN108),"OK","INSUFFICIENT FUNDS")))</f>
        <v/>
      </c>
    </row>
    <row r="109" spans="1:42" ht="32.1" customHeight="1" x14ac:dyDescent="0.2">
      <c r="A109">
        <v>105</v>
      </c>
      <c r="B109" s="6" t="str">
        <f>IF(A109&gt;Scenario!$B$11,"",IF(A$2&lt;&gt;"Ready",A$2,IF(G108="OK",E108,"INSUFFICIENT FUNDS")))</f>
        <v/>
      </c>
      <c r="C109" s="6" t="str">
        <f>IF(A109&gt;Scenario!$B$11,"",IF(A$2&lt;&gt;"Ready",A$2,IF(ISNUMBER(B109),IF(AND(A109&gt;=Scenario!$B$10,MOD(A109-Scenario!$B$10,Scenario!$B$18)=0),Scenario!$B$8,0),"INSUFFICIENT FUNDS")))</f>
        <v/>
      </c>
      <c r="D109" s="6" t="str">
        <f>IF(A109&gt;Scenario!$B$11,"",IF(A$2&lt;&gt;"Ready",A$2,IF(ISNUMBER(B109),(B109+C109)*(N('Option B'!$E$14)+N('Option B'!$E$15)+IF(Scenario!$B$13="Gross",N('Option B'!$E$16),0))/12+((N('Option B'!$E$12)+N('Option B'!$E$13))/12+IF(AND(A109&gt;=Scenario!$B$10,MOD(A109-Scenario!$B$10,Scenario!$B$18)=0),N('Option B'!$E$17)*N('Option B'!$E$18)+N('Option B'!$E$20),0)+IF(A109=1,N('Option B'!$E$17)*N('Option B'!$E$19)+N('Option B'!$E$21),0)+IF(A109=Scenario!$B$11,N('Option B'!$E$22),0)),"INSUFFICIENT FUNDS")))</f>
        <v/>
      </c>
      <c r="E109" s="6" t="str">
        <f>IF(A109&gt;Scenario!$B$11,"",IF(A$2&lt;&gt;"Ready",A$2,IF(ISNUMBER(B109),IF((B109+C109)*(1+Scenario!$B$12/12)-D109&lt;0,"INSUFFICIENT FUNDS",(B109+C109)*(1+Scenario!$B$12/12)-D109),"INSUFFICIENT FUNDS")))</f>
        <v/>
      </c>
      <c r="F109" s="6" t="str">
        <f>IF(A109&gt;Scenario!$B$11,"",IF(A$2&lt;&gt;"Ready",A$2,IF(ISNUMBER(E109),F108+D109,"INSUFFICIENT FUNDS")))</f>
        <v/>
      </c>
      <c r="G109" t="str">
        <f>IF(A109&gt;Scenario!$B$11,"",IF(A$2&lt;&gt;"Ready",A$2,IF(ISNUMBER(E109),"OK","INSUFFICIENT FUNDS")))</f>
        <v/>
      </c>
      <c r="H109">
        <v>105</v>
      </c>
      <c r="I109" s="6" t="str">
        <f>IF(H109&gt;Scenario!$B$11,"",IF(H$2&lt;&gt;"Ready",H$2,IF(N108="OK",L108,"INSUFFICIENT FUNDS")))</f>
        <v/>
      </c>
      <c r="J109" s="6" t="str">
        <f>IF(H109&gt;Scenario!$B$11,"",IF(H$2&lt;&gt;"Ready",H$2,IF(ISNUMBER(I109),IF(AND(H109&gt;=Scenario!$B$10,MOD(H109-Scenario!$B$10,Scenario!$B$18)=0),Scenario!$B$8,0),"INSUFFICIENT FUNDS")))</f>
        <v/>
      </c>
      <c r="K109" s="6" t="str">
        <f>IF(H109&gt;Scenario!$B$11,"",IF(H$2&lt;&gt;"Ready",H$2,IF(ISNUMBER(I109),(I109+J109)*(N('Option B'!$E$14)+N('Option B'!$E$15)+IF(Scenario!$B$13="Gross",N('Option B'!$E$16),0))/12+((0+0)/12+IF(AND(H109&gt;=Scenario!$B$10,MOD(H109-Scenario!$B$10,Scenario!$B$18)=0),N('Option B'!$E$17)*N('Option B'!$E$18)+N('Option B'!$E$20),0)+IF(H109=1,N('Option B'!$E$17)*N('Option B'!$E$19)+N('Option B'!$E$21),0)+IF(H109=Scenario!$B$11,N('Option B'!$E$22),0)),"INSUFFICIENT FUNDS")))</f>
        <v/>
      </c>
      <c r="L109" s="6" t="str">
        <f>IF(H109&gt;Scenario!$B$11,"",IF(H$2&lt;&gt;"Ready",H$2,IF(ISNUMBER(I109),IF((I109+J109)*(1+Scenario!$B$12/12)-K109&lt;0,"INSUFFICIENT FUNDS",(I109+J109)*(1+Scenario!$B$12/12)-K109),"INSUFFICIENT FUNDS")))</f>
        <v/>
      </c>
      <c r="M109" s="6" t="str">
        <f>IF(H109&gt;Scenario!$B$11,"",IF(H$2&lt;&gt;"Ready",H$2,IF(ISNUMBER(L109),M108+K109,"INSUFFICIENT FUNDS")))</f>
        <v/>
      </c>
      <c r="N109" t="str">
        <f>IF(H109&gt;Scenario!$B$11,"",IF(H$2&lt;&gt;"Ready",H$2,IF(ISNUMBER(L109),"OK","INSUFFICIENT FUNDS")))</f>
        <v/>
      </c>
      <c r="O109">
        <v>105</v>
      </c>
      <c r="P109" s="6" t="str">
        <f>IF(O109&gt;Scenario!$B$11,"",IF(O$2&lt;&gt;"Ready",O$2,IF(U108="OK",S108,"INSUFFICIENT FUNDS")))</f>
        <v/>
      </c>
      <c r="Q109" s="6" t="str">
        <f>IF(O109&gt;Scenario!$B$11,"",IF(O$2&lt;&gt;"Ready",O$2,IF(ISNUMBER(P109),IF(AND(O109&gt;=Scenario!$B$10,MOD(O109-Scenario!$B$10,Scenario!$B$18)=0),Scenario!$B$8,0),"INSUFFICIENT FUNDS")))</f>
        <v/>
      </c>
      <c r="R109" s="6" t="str">
        <f>IF(O109&gt;Scenario!$B$11,"",IF(O$2&lt;&gt;"Ready",O$2,IF(ISNUMBER(P109),(P109+Q109)*(0+N('Option B'!$E$15)+IF(Scenario!$B$13="Gross",N('Option B'!$E$16),0))/12+((N('Option B'!$E$12)+N('Option B'!$E$13))/12+IF(AND(O109&gt;=Scenario!$B$10,MOD(O109-Scenario!$B$10,Scenario!$B$18)=0),N('Option B'!$E$17)*N('Option B'!$E$18)+N('Option B'!$E$20),0)+IF(O109=1,N('Option B'!$E$17)*N('Option B'!$E$19)+N('Option B'!$E$21),0)+IF(O109=Scenario!$B$11,N('Option B'!$E$22),0)),"INSUFFICIENT FUNDS")))</f>
        <v/>
      </c>
      <c r="S109" s="6" t="str">
        <f>IF(O109&gt;Scenario!$B$11,"",IF(O$2&lt;&gt;"Ready",O$2,IF(ISNUMBER(P109),IF((P109+Q109)*(1+Scenario!$B$12/12)-R109&lt;0,"INSUFFICIENT FUNDS",(P109+Q109)*(1+Scenario!$B$12/12)-R109),"INSUFFICIENT FUNDS")))</f>
        <v/>
      </c>
      <c r="T109" s="6" t="str">
        <f>IF(O109&gt;Scenario!$B$11,"",IF(O$2&lt;&gt;"Ready",O$2,IF(ISNUMBER(S109),T108+R109,"INSUFFICIENT FUNDS")))</f>
        <v/>
      </c>
      <c r="U109" t="str">
        <f>IF(O109&gt;Scenario!$B$11,"",IF(O$2&lt;&gt;"Ready",O$2,IF(ISNUMBER(S109),"OK","INSUFFICIENT FUNDS")))</f>
        <v/>
      </c>
      <c r="V109">
        <v>105</v>
      </c>
      <c r="W109" s="6" t="str">
        <f>IF(V109&gt;Scenario!$B$11,"",IF(V$2&lt;&gt;"Ready",V$2,IF(AB108="OK",Z108,"INSUFFICIENT FUNDS")))</f>
        <v/>
      </c>
      <c r="X109" s="6" t="str">
        <f>IF(V109&gt;Scenario!$B$11,"",IF(V$2&lt;&gt;"Ready",V$2,IF(ISNUMBER(W109),IF(AND(V109&gt;=Scenario!$B$10,MOD(V109-Scenario!$B$10,Scenario!$B$18)=0),Scenario!$B$8,0),"INSUFFICIENT FUNDS")))</f>
        <v/>
      </c>
      <c r="Y109" s="6" t="str">
        <f>IF(V109&gt;Scenario!$B$11,"",IF(V$2&lt;&gt;"Ready",V$2,IF(ISNUMBER(W109),(W109+X109)*(N('Option B'!$E$14)+N('Option B'!$E$15)+IF(Scenario!$B$13="Gross",N('Option B'!$E$16),0))/12+((N('Option B'!$E$12)+N('Option B'!$E$13))/12+IF(AND(V109&gt;=Scenario!$B$10,MOD(V109-Scenario!$B$10,Scenario!$B$18)=0),0*0+0,0)+IF(V109=1,0*0+0,0)+IF(V109=Scenario!$B$11,0,0)),"INSUFFICIENT FUNDS")))</f>
        <v/>
      </c>
      <c r="Z109" s="6" t="str">
        <f>IF(V109&gt;Scenario!$B$11,"",IF(V$2&lt;&gt;"Ready",V$2,IF(ISNUMBER(W109),IF((W109+X109)*(1+Scenario!$B$12/12)-Y109&lt;0,"INSUFFICIENT FUNDS",(W109+X109)*(1+Scenario!$B$12/12)-Y109),"INSUFFICIENT FUNDS")))</f>
        <v/>
      </c>
      <c r="AA109" s="6" t="str">
        <f>IF(V109&gt;Scenario!$B$11,"",IF(V$2&lt;&gt;"Ready",V$2,IF(ISNUMBER(Z109),AA108+Y109,"INSUFFICIENT FUNDS")))</f>
        <v/>
      </c>
      <c r="AB109" t="str">
        <f>IF(V109&gt;Scenario!$B$11,"",IF(V$2&lt;&gt;"Ready",V$2,IF(ISNUMBER(Z109),"OK","INSUFFICIENT FUNDS")))</f>
        <v/>
      </c>
      <c r="AC109">
        <v>105</v>
      </c>
      <c r="AD109" s="6" t="str">
        <f>IF(AC109&gt;Scenario!$B$11,"",IF(AC$2&lt;&gt;"Ready",AC$2,IF(AI108="OK",AG108,"INSUFFICIENT FUNDS")))</f>
        <v/>
      </c>
      <c r="AE109" s="6" t="str">
        <f>IF(AC109&gt;Scenario!$B$11,"",IF(AC$2&lt;&gt;"Ready",AC$2,IF(ISNUMBER(AD109),IF(AND(AC109&gt;=Scenario!$B$10,MOD(AC109-Scenario!$B$10,Scenario!$B$18)=0),Scenario!$B$8,0),"INSUFFICIENT FUNDS")))</f>
        <v/>
      </c>
      <c r="AF109" s="6" t="str">
        <f>IF(AC109&gt;Scenario!$B$11,"",IF(AC$2&lt;&gt;"Ready",AC$2,IF(ISNUMBER(AD109),(AD109+AE109)*(N('Option B'!$E$14)+N('Option B'!$E$15)+IF(Scenario!$B$13="Gross",0,0))/12+((N('Option B'!$E$12)+N('Option B'!$E$13))/12+IF(AND(AC109&gt;=Scenario!$B$10,MOD(AC109-Scenario!$B$10,Scenario!$B$18)=0),N('Option B'!$E$17)*N('Option B'!$E$18)+N('Option B'!$E$20),0)+IF(AC109=1,N('Option B'!$E$17)*N('Option B'!$E$19)+N('Option B'!$E$21),0)+IF(AC109=Scenario!$B$11,N('Option B'!$E$22),0)),"INSUFFICIENT FUNDS")))</f>
        <v/>
      </c>
      <c r="AG109" s="6" t="str">
        <f>IF(AC109&gt;Scenario!$B$11,"",IF(AC$2&lt;&gt;"Ready",AC$2,IF(ISNUMBER(AD109),IF((AD109+AE109)*(1+Scenario!$B$12/12)-AF109&lt;0,"INSUFFICIENT FUNDS",(AD109+AE109)*(1+Scenario!$B$12/12)-AF109),"INSUFFICIENT FUNDS")))</f>
        <v/>
      </c>
      <c r="AH109" s="6" t="str">
        <f>IF(AC109&gt;Scenario!$B$11,"",IF(AC$2&lt;&gt;"Ready",AC$2,IF(ISNUMBER(AG109),AH108+AF109,"INSUFFICIENT FUNDS")))</f>
        <v/>
      </c>
      <c r="AI109" t="str">
        <f>IF(AC109&gt;Scenario!$B$11,"",IF(AC$2&lt;&gt;"Ready",AC$2,IF(ISNUMBER(AG109),"OK","INSUFFICIENT FUNDS")))</f>
        <v/>
      </c>
      <c r="AJ109">
        <v>105</v>
      </c>
      <c r="AK109" s="6" t="str">
        <f>IF(AJ109&gt;Scenario!$B$11,"",IF(AJ$2&lt;&gt;"Ready",AJ$2,IF(AP108="OK",AN108,"INSUFFICIENT FUNDS")))</f>
        <v/>
      </c>
      <c r="AL109" s="6" t="str">
        <f>IF(AJ109&gt;Scenario!$B$11,"",IF(AJ$2&lt;&gt;"Ready",AJ$2,IF(ISNUMBER(AK109),IF(AND(AJ109&gt;=Scenario!$B$10,MOD(AJ109-Scenario!$B$10,Scenario!$B$18)=0),Scenario!$B$8,0),"INSUFFICIENT FUNDS")))</f>
        <v/>
      </c>
      <c r="AM109" s="6" t="str">
        <f>IF(AJ109&gt;Scenario!$B$11,"",IF(AJ$2&lt;&gt;"Ready",AJ$2,IF(ISNUMBER(AK109),(AK109+AL109)*(0+0+IF(Scenario!$B$13="Gross",0,0))/12+((0+0)/12+IF(AND(AJ109&gt;=Scenario!$B$10,MOD(AJ109-Scenario!$B$10,Scenario!$B$18)=0),0*0+0,0)+IF(AJ109=1,0*0+0,0)+IF(AJ109=Scenario!$B$11,0,0)),"INSUFFICIENT FUNDS")))</f>
        <v/>
      </c>
      <c r="AN109" s="6" t="str">
        <f>IF(AJ109&gt;Scenario!$B$11,"",IF(AJ$2&lt;&gt;"Ready",AJ$2,IF(ISNUMBER(AK109),IF((AK109+AL109)*(1+Scenario!$B$12/12)-AM109&lt;0,"INSUFFICIENT FUNDS",(AK109+AL109)*(1+Scenario!$B$12/12)-AM109),"INSUFFICIENT FUNDS")))</f>
        <v/>
      </c>
      <c r="AO109" s="6" t="str">
        <f>IF(AJ109&gt;Scenario!$B$11,"",IF(AJ$2&lt;&gt;"Ready",AJ$2,IF(ISNUMBER(AN109),AO108+AM109,"INSUFFICIENT FUNDS")))</f>
        <v/>
      </c>
      <c r="AP109" t="str">
        <f>IF(AJ109&gt;Scenario!$B$11,"",IF(AJ$2&lt;&gt;"Ready",AJ$2,IF(ISNUMBER(AN109),"OK","INSUFFICIENT FUNDS")))</f>
        <v/>
      </c>
    </row>
    <row r="110" spans="1:42" ht="32.1" customHeight="1" x14ac:dyDescent="0.2">
      <c r="A110">
        <v>106</v>
      </c>
      <c r="B110" s="6" t="str">
        <f>IF(A110&gt;Scenario!$B$11,"",IF(A$2&lt;&gt;"Ready",A$2,IF(G109="OK",E109,"INSUFFICIENT FUNDS")))</f>
        <v/>
      </c>
      <c r="C110" s="6" t="str">
        <f>IF(A110&gt;Scenario!$B$11,"",IF(A$2&lt;&gt;"Ready",A$2,IF(ISNUMBER(B110),IF(AND(A110&gt;=Scenario!$B$10,MOD(A110-Scenario!$B$10,Scenario!$B$18)=0),Scenario!$B$8,0),"INSUFFICIENT FUNDS")))</f>
        <v/>
      </c>
      <c r="D110" s="6" t="str">
        <f>IF(A110&gt;Scenario!$B$11,"",IF(A$2&lt;&gt;"Ready",A$2,IF(ISNUMBER(B110),(B110+C110)*(N('Option B'!$E$14)+N('Option B'!$E$15)+IF(Scenario!$B$13="Gross",N('Option B'!$E$16),0))/12+((N('Option B'!$E$12)+N('Option B'!$E$13))/12+IF(AND(A110&gt;=Scenario!$B$10,MOD(A110-Scenario!$B$10,Scenario!$B$18)=0),N('Option B'!$E$17)*N('Option B'!$E$18)+N('Option B'!$E$20),0)+IF(A110=1,N('Option B'!$E$17)*N('Option B'!$E$19)+N('Option B'!$E$21),0)+IF(A110=Scenario!$B$11,N('Option B'!$E$22),0)),"INSUFFICIENT FUNDS")))</f>
        <v/>
      </c>
      <c r="E110" s="6" t="str">
        <f>IF(A110&gt;Scenario!$B$11,"",IF(A$2&lt;&gt;"Ready",A$2,IF(ISNUMBER(B110),IF((B110+C110)*(1+Scenario!$B$12/12)-D110&lt;0,"INSUFFICIENT FUNDS",(B110+C110)*(1+Scenario!$B$12/12)-D110),"INSUFFICIENT FUNDS")))</f>
        <v/>
      </c>
      <c r="F110" s="6" t="str">
        <f>IF(A110&gt;Scenario!$B$11,"",IF(A$2&lt;&gt;"Ready",A$2,IF(ISNUMBER(E110),F109+D110,"INSUFFICIENT FUNDS")))</f>
        <v/>
      </c>
      <c r="G110" t="str">
        <f>IF(A110&gt;Scenario!$B$11,"",IF(A$2&lt;&gt;"Ready",A$2,IF(ISNUMBER(E110),"OK","INSUFFICIENT FUNDS")))</f>
        <v/>
      </c>
      <c r="H110">
        <v>106</v>
      </c>
      <c r="I110" s="6" t="str">
        <f>IF(H110&gt;Scenario!$B$11,"",IF(H$2&lt;&gt;"Ready",H$2,IF(N109="OK",L109,"INSUFFICIENT FUNDS")))</f>
        <v/>
      </c>
      <c r="J110" s="6" t="str">
        <f>IF(H110&gt;Scenario!$B$11,"",IF(H$2&lt;&gt;"Ready",H$2,IF(ISNUMBER(I110),IF(AND(H110&gt;=Scenario!$B$10,MOD(H110-Scenario!$B$10,Scenario!$B$18)=0),Scenario!$B$8,0),"INSUFFICIENT FUNDS")))</f>
        <v/>
      </c>
      <c r="K110" s="6" t="str">
        <f>IF(H110&gt;Scenario!$B$11,"",IF(H$2&lt;&gt;"Ready",H$2,IF(ISNUMBER(I110),(I110+J110)*(N('Option B'!$E$14)+N('Option B'!$E$15)+IF(Scenario!$B$13="Gross",N('Option B'!$E$16),0))/12+((0+0)/12+IF(AND(H110&gt;=Scenario!$B$10,MOD(H110-Scenario!$B$10,Scenario!$B$18)=0),N('Option B'!$E$17)*N('Option B'!$E$18)+N('Option B'!$E$20),0)+IF(H110=1,N('Option B'!$E$17)*N('Option B'!$E$19)+N('Option B'!$E$21),0)+IF(H110=Scenario!$B$11,N('Option B'!$E$22),0)),"INSUFFICIENT FUNDS")))</f>
        <v/>
      </c>
      <c r="L110" s="6" t="str">
        <f>IF(H110&gt;Scenario!$B$11,"",IF(H$2&lt;&gt;"Ready",H$2,IF(ISNUMBER(I110),IF((I110+J110)*(1+Scenario!$B$12/12)-K110&lt;0,"INSUFFICIENT FUNDS",(I110+J110)*(1+Scenario!$B$12/12)-K110),"INSUFFICIENT FUNDS")))</f>
        <v/>
      </c>
      <c r="M110" s="6" t="str">
        <f>IF(H110&gt;Scenario!$B$11,"",IF(H$2&lt;&gt;"Ready",H$2,IF(ISNUMBER(L110),M109+K110,"INSUFFICIENT FUNDS")))</f>
        <v/>
      </c>
      <c r="N110" t="str">
        <f>IF(H110&gt;Scenario!$B$11,"",IF(H$2&lt;&gt;"Ready",H$2,IF(ISNUMBER(L110),"OK","INSUFFICIENT FUNDS")))</f>
        <v/>
      </c>
      <c r="O110">
        <v>106</v>
      </c>
      <c r="P110" s="6" t="str">
        <f>IF(O110&gt;Scenario!$B$11,"",IF(O$2&lt;&gt;"Ready",O$2,IF(U109="OK",S109,"INSUFFICIENT FUNDS")))</f>
        <v/>
      </c>
      <c r="Q110" s="6" t="str">
        <f>IF(O110&gt;Scenario!$B$11,"",IF(O$2&lt;&gt;"Ready",O$2,IF(ISNUMBER(P110),IF(AND(O110&gt;=Scenario!$B$10,MOD(O110-Scenario!$B$10,Scenario!$B$18)=0),Scenario!$B$8,0),"INSUFFICIENT FUNDS")))</f>
        <v/>
      </c>
      <c r="R110" s="6" t="str">
        <f>IF(O110&gt;Scenario!$B$11,"",IF(O$2&lt;&gt;"Ready",O$2,IF(ISNUMBER(P110),(P110+Q110)*(0+N('Option B'!$E$15)+IF(Scenario!$B$13="Gross",N('Option B'!$E$16),0))/12+((N('Option B'!$E$12)+N('Option B'!$E$13))/12+IF(AND(O110&gt;=Scenario!$B$10,MOD(O110-Scenario!$B$10,Scenario!$B$18)=0),N('Option B'!$E$17)*N('Option B'!$E$18)+N('Option B'!$E$20),0)+IF(O110=1,N('Option B'!$E$17)*N('Option B'!$E$19)+N('Option B'!$E$21),0)+IF(O110=Scenario!$B$11,N('Option B'!$E$22),0)),"INSUFFICIENT FUNDS")))</f>
        <v/>
      </c>
      <c r="S110" s="6" t="str">
        <f>IF(O110&gt;Scenario!$B$11,"",IF(O$2&lt;&gt;"Ready",O$2,IF(ISNUMBER(P110),IF((P110+Q110)*(1+Scenario!$B$12/12)-R110&lt;0,"INSUFFICIENT FUNDS",(P110+Q110)*(1+Scenario!$B$12/12)-R110),"INSUFFICIENT FUNDS")))</f>
        <v/>
      </c>
      <c r="T110" s="6" t="str">
        <f>IF(O110&gt;Scenario!$B$11,"",IF(O$2&lt;&gt;"Ready",O$2,IF(ISNUMBER(S110),T109+R110,"INSUFFICIENT FUNDS")))</f>
        <v/>
      </c>
      <c r="U110" t="str">
        <f>IF(O110&gt;Scenario!$B$11,"",IF(O$2&lt;&gt;"Ready",O$2,IF(ISNUMBER(S110),"OK","INSUFFICIENT FUNDS")))</f>
        <v/>
      </c>
      <c r="V110">
        <v>106</v>
      </c>
      <c r="W110" s="6" t="str">
        <f>IF(V110&gt;Scenario!$B$11,"",IF(V$2&lt;&gt;"Ready",V$2,IF(AB109="OK",Z109,"INSUFFICIENT FUNDS")))</f>
        <v/>
      </c>
      <c r="X110" s="6" t="str">
        <f>IF(V110&gt;Scenario!$B$11,"",IF(V$2&lt;&gt;"Ready",V$2,IF(ISNUMBER(W110),IF(AND(V110&gt;=Scenario!$B$10,MOD(V110-Scenario!$B$10,Scenario!$B$18)=0),Scenario!$B$8,0),"INSUFFICIENT FUNDS")))</f>
        <v/>
      </c>
      <c r="Y110" s="6" t="str">
        <f>IF(V110&gt;Scenario!$B$11,"",IF(V$2&lt;&gt;"Ready",V$2,IF(ISNUMBER(W110),(W110+X110)*(N('Option B'!$E$14)+N('Option B'!$E$15)+IF(Scenario!$B$13="Gross",N('Option B'!$E$16),0))/12+((N('Option B'!$E$12)+N('Option B'!$E$13))/12+IF(AND(V110&gt;=Scenario!$B$10,MOD(V110-Scenario!$B$10,Scenario!$B$18)=0),0*0+0,0)+IF(V110=1,0*0+0,0)+IF(V110=Scenario!$B$11,0,0)),"INSUFFICIENT FUNDS")))</f>
        <v/>
      </c>
      <c r="Z110" s="6" t="str">
        <f>IF(V110&gt;Scenario!$B$11,"",IF(V$2&lt;&gt;"Ready",V$2,IF(ISNUMBER(W110),IF((W110+X110)*(1+Scenario!$B$12/12)-Y110&lt;0,"INSUFFICIENT FUNDS",(W110+X110)*(1+Scenario!$B$12/12)-Y110),"INSUFFICIENT FUNDS")))</f>
        <v/>
      </c>
      <c r="AA110" s="6" t="str">
        <f>IF(V110&gt;Scenario!$B$11,"",IF(V$2&lt;&gt;"Ready",V$2,IF(ISNUMBER(Z110),AA109+Y110,"INSUFFICIENT FUNDS")))</f>
        <v/>
      </c>
      <c r="AB110" t="str">
        <f>IF(V110&gt;Scenario!$B$11,"",IF(V$2&lt;&gt;"Ready",V$2,IF(ISNUMBER(Z110),"OK","INSUFFICIENT FUNDS")))</f>
        <v/>
      </c>
      <c r="AC110">
        <v>106</v>
      </c>
      <c r="AD110" s="6" t="str">
        <f>IF(AC110&gt;Scenario!$B$11,"",IF(AC$2&lt;&gt;"Ready",AC$2,IF(AI109="OK",AG109,"INSUFFICIENT FUNDS")))</f>
        <v/>
      </c>
      <c r="AE110" s="6" t="str">
        <f>IF(AC110&gt;Scenario!$B$11,"",IF(AC$2&lt;&gt;"Ready",AC$2,IF(ISNUMBER(AD110),IF(AND(AC110&gt;=Scenario!$B$10,MOD(AC110-Scenario!$B$10,Scenario!$B$18)=0),Scenario!$B$8,0),"INSUFFICIENT FUNDS")))</f>
        <v/>
      </c>
      <c r="AF110" s="6" t="str">
        <f>IF(AC110&gt;Scenario!$B$11,"",IF(AC$2&lt;&gt;"Ready",AC$2,IF(ISNUMBER(AD110),(AD110+AE110)*(N('Option B'!$E$14)+N('Option B'!$E$15)+IF(Scenario!$B$13="Gross",0,0))/12+((N('Option B'!$E$12)+N('Option B'!$E$13))/12+IF(AND(AC110&gt;=Scenario!$B$10,MOD(AC110-Scenario!$B$10,Scenario!$B$18)=0),N('Option B'!$E$17)*N('Option B'!$E$18)+N('Option B'!$E$20),0)+IF(AC110=1,N('Option B'!$E$17)*N('Option B'!$E$19)+N('Option B'!$E$21),0)+IF(AC110=Scenario!$B$11,N('Option B'!$E$22),0)),"INSUFFICIENT FUNDS")))</f>
        <v/>
      </c>
      <c r="AG110" s="6" t="str">
        <f>IF(AC110&gt;Scenario!$B$11,"",IF(AC$2&lt;&gt;"Ready",AC$2,IF(ISNUMBER(AD110),IF((AD110+AE110)*(1+Scenario!$B$12/12)-AF110&lt;0,"INSUFFICIENT FUNDS",(AD110+AE110)*(1+Scenario!$B$12/12)-AF110),"INSUFFICIENT FUNDS")))</f>
        <v/>
      </c>
      <c r="AH110" s="6" t="str">
        <f>IF(AC110&gt;Scenario!$B$11,"",IF(AC$2&lt;&gt;"Ready",AC$2,IF(ISNUMBER(AG110),AH109+AF110,"INSUFFICIENT FUNDS")))</f>
        <v/>
      </c>
      <c r="AI110" t="str">
        <f>IF(AC110&gt;Scenario!$B$11,"",IF(AC$2&lt;&gt;"Ready",AC$2,IF(ISNUMBER(AG110),"OK","INSUFFICIENT FUNDS")))</f>
        <v/>
      </c>
      <c r="AJ110">
        <v>106</v>
      </c>
      <c r="AK110" s="6" t="str">
        <f>IF(AJ110&gt;Scenario!$B$11,"",IF(AJ$2&lt;&gt;"Ready",AJ$2,IF(AP109="OK",AN109,"INSUFFICIENT FUNDS")))</f>
        <v/>
      </c>
      <c r="AL110" s="6" t="str">
        <f>IF(AJ110&gt;Scenario!$B$11,"",IF(AJ$2&lt;&gt;"Ready",AJ$2,IF(ISNUMBER(AK110),IF(AND(AJ110&gt;=Scenario!$B$10,MOD(AJ110-Scenario!$B$10,Scenario!$B$18)=0),Scenario!$B$8,0),"INSUFFICIENT FUNDS")))</f>
        <v/>
      </c>
      <c r="AM110" s="6" t="str">
        <f>IF(AJ110&gt;Scenario!$B$11,"",IF(AJ$2&lt;&gt;"Ready",AJ$2,IF(ISNUMBER(AK110),(AK110+AL110)*(0+0+IF(Scenario!$B$13="Gross",0,0))/12+((0+0)/12+IF(AND(AJ110&gt;=Scenario!$B$10,MOD(AJ110-Scenario!$B$10,Scenario!$B$18)=0),0*0+0,0)+IF(AJ110=1,0*0+0,0)+IF(AJ110=Scenario!$B$11,0,0)),"INSUFFICIENT FUNDS")))</f>
        <v/>
      </c>
      <c r="AN110" s="6" t="str">
        <f>IF(AJ110&gt;Scenario!$B$11,"",IF(AJ$2&lt;&gt;"Ready",AJ$2,IF(ISNUMBER(AK110),IF((AK110+AL110)*(1+Scenario!$B$12/12)-AM110&lt;0,"INSUFFICIENT FUNDS",(AK110+AL110)*(1+Scenario!$B$12/12)-AM110),"INSUFFICIENT FUNDS")))</f>
        <v/>
      </c>
      <c r="AO110" s="6" t="str">
        <f>IF(AJ110&gt;Scenario!$B$11,"",IF(AJ$2&lt;&gt;"Ready",AJ$2,IF(ISNUMBER(AN110),AO109+AM110,"INSUFFICIENT FUNDS")))</f>
        <v/>
      </c>
      <c r="AP110" t="str">
        <f>IF(AJ110&gt;Scenario!$B$11,"",IF(AJ$2&lt;&gt;"Ready",AJ$2,IF(ISNUMBER(AN110),"OK","INSUFFICIENT FUNDS")))</f>
        <v/>
      </c>
    </row>
    <row r="111" spans="1:42" ht="32.1" customHeight="1" x14ac:dyDescent="0.2">
      <c r="A111">
        <v>107</v>
      </c>
      <c r="B111" s="6" t="str">
        <f>IF(A111&gt;Scenario!$B$11,"",IF(A$2&lt;&gt;"Ready",A$2,IF(G110="OK",E110,"INSUFFICIENT FUNDS")))</f>
        <v/>
      </c>
      <c r="C111" s="6" t="str">
        <f>IF(A111&gt;Scenario!$B$11,"",IF(A$2&lt;&gt;"Ready",A$2,IF(ISNUMBER(B111),IF(AND(A111&gt;=Scenario!$B$10,MOD(A111-Scenario!$B$10,Scenario!$B$18)=0),Scenario!$B$8,0),"INSUFFICIENT FUNDS")))</f>
        <v/>
      </c>
      <c r="D111" s="6" t="str">
        <f>IF(A111&gt;Scenario!$B$11,"",IF(A$2&lt;&gt;"Ready",A$2,IF(ISNUMBER(B111),(B111+C111)*(N('Option B'!$E$14)+N('Option B'!$E$15)+IF(Scenario!$B$13="Gross",N('Option B'!$E$16),0))/12+((N('Option B'!$E$12)+N('Option B'!$E$13))/12+IF(AND(A111&gt;=Scenario!$B$10,MOD(A111-Scenario!$B$10,Scenario!$B$18)=0),N('Option B'!$E$17)*N('Option B'!$E$18)+N('Option B'!$E$20),0)+IF(A111=1,N('Option B'!$E$17)*N('Option B'!$E$19)+N('Option B'!$E$21),0)+IF(A111=Scenario!$B$11,N('Option B'!$E$22),0)),"INSUFFICIENT FUNDS")))</f>
        <v/>
      </c>
      <c r="E111" s="6" t="str">
        <f>IF(A111&gt;Scenario!$B$11,"",IF(A$2&lt;&gt;"Ready",A$2,IF(ISNUMBER(B111),IF((B111+C111)*(1+Scenario!$B$12/12)-D111&lt;0,"INSUFFICIENT FUNDS",(B111+C111)*(1+Scenario!$B$12/12)-D111),"INSUFFICIENT FUNDS")))</f>
        <v/>
      </c>
      <c r="F111" s="6" t="str">
        <f>IF(A111&gt;Scenario!$B$11,"",IF(A$2&lt;&gt;"Ready",A$2,IF(ISNUMBER(E111),F110+D111,"INSUFFICIENT FUNDS")))</f>
        <v/>
      </c>
      <c r="G111" t="str">
        <f>IF(A111&gt;Scenario!$B$11,"",IF(A$2&lt;&gt;"Ready",A$2,IF(ISNUMBER(E111),"OK","INSUFFICIENT FUNDS")))</f>
        <v/>
      </c>
      <c r="H111">
        <v>107</v>
      </c>
      <c r="I111" s="6" t="str">
        <f>IF(H111&gt;Scenario!$B$11,"",IF(H$2&lt;&gt;"Ready",H$2,IF(N110="OK",L110,"INSUFFICIENT FUNDS")))</f>
        <v/>
      </c>
      <c r="J111" s="6" t="str">
        <f>IF(H111&gt;Scenario!$B$11,"",IF(H$2&lt;&gt;"Ready",H$2,IF(ISNUMBER(I111),IF(AND(H111&gt;=Scenario!$B$10,MOD(H111-Scenario!$B$10,Scenario!$B$18)=0),Scenario!$B$8,0),"INSUFFICIENT FUNDS")))</f>
        <v/>
      </c>
      <c r="K111" s="6" t="str">
        <f>IF(H111&gt;Scenario!$B$11,"",IF(H$2&lt;&gt;"Ready",H$2,IF(ISNUMBER(I111),(I111+J111)*(N('Option B'!$E$14)+N('Option B'!$E$15)+IF(Scenario!$B$13="Gross",N('Option B'!$E$16),0))/12+((0+0)/12+IF(AND(H111&gt;=Scenario!$B$10,MOD(H111-Scenario!$B$10,Scenario!$B$18)=0),N('Option B'!$E$17)*N('Option B'!$E$18)+N('Option B'!$E$20),0)+IF(H111=1,N('Option B'!$E$17)*N('Option B'!$E$19)+N('Option B'!$E$21),0)+IF(H111=Scenario!$B$11,N('Option B'!$E$22),0)),"INSUFFICIENT FUNDS")))</f>
        <v/>
      </c>
      <c r="L111" s="6" t="str">
        <f>IF(H111&gt;Scenario!$B$11,"",IF(H$2&lt;&gt;"Ready",H$2,IF(ISNUMBER(I111),IF((I111+J111)*(1+Scenario!$B$12/12)-K111&lt;0,"INSUFFICIENT FUNDS",(I111+J111)*(1+Scenario!$B$12/12)-K111),"INSUFFICIENT FUNDS")))</f>
        <v/>
      </c>
      <c r="M111" s="6" t="str">
        <f>IF(H111&gt;Scenario!$B$11,"",IF(H$2&lt;&gt;"Ready",H$2,IF(ISNUMBER(L111),M110+K111,"INSUFFICIENT FUNDS")))</f>
        <v/>
      </c>
      <c r="N111" t="str">
        <f>IF(H111&gt;Scenario!$B$11,"",IF(H$2&lt;&gt;"Ready",H$2,IF(ISNUMBER(L111),"OK","INSUFFICIENT FUNDS")))</f>
        <v/>
      </c>
      <c r="O111">
        <v>107</v>
      </c>
      <c r="P111" s="6" t="str">
        <f>IF(O111&gt;Scenario!$B$11,"",IF(O$2&lt;&gt;"Ready",O$2,IF(U110="OK",S110,"INSUFFICIENT FUNDS")))</f>
        <v/>
      </c>
      <c r="Q111" s="6" t="str">
        <f>IF(O111&gt;Scenario!$B$11,"",IF(O$2&lt;&gt;"Ready",O$2,IF(ISNUMBER(P111),IF(AND(O111&gt;=Scenario!$B$10,MOD(O111-Scenario!$B$10,Scenario!$B$18)=0),Scenario!$B$8,0),"INSUFFICIENT FUNDS")))</f>
        <v/>
      </c>
      <c r="R111" s="6" t="str">
        <f>IF(O111&gt;Scenario!$B$11,"",IF(O$2&lt;&gt;"Ready",O$2,IF(ISNUMBER(P111),(P111+Q111)*(0+N('Option B'!$E$15)+IF(Scenario!$B$13="Gross",N('Option B'!$E$16),0))/12+((N('Option B'!$E$12)+N('Option B'!$E$13))/12+IF(AND(O111&gt;=Scenario!$B$10,MOD(O111-Scenario!$B$10,Scenario!$B$18)=0),N('Option B'!$E$17)*N('Option B'!$E$18)+N('Option B'!$E$20),0)+IF(O111=1,N('Option B'!$E$17)*N('Option B'!$E$19)+N('Option B'!$E$21),0)+IF(O111=Scenario!$B$11,N('Option B'!$E$22),0)),"INSUFFICIENT FUNDS")))</f>
        <v/>
      </c>
      <c r="S111" s="6" t="str">
        <f>IF(O111&gt;Scenario!$B$11,"",IF(O$2&lt;&gt;"Ready",O$2,IF(ISNUMBER(P111),IF((P111+Q111)*(1+Scenario!$B$12/12)-R111&lt;0,"INSUFFICIENT FUNDS",(P111+Q111)*(1+Scenario!$B$12/12)-R111),"INSUFFICIENT FUNDS")))</f>
        <v/>
      </c>
      <c r="T111" s="6" t="str">
        <f>IF(O111&gt;Scenario!$B$11,"",IF(O$2&lt;&gt;"Ready",O$2,IF(ISNUMBER(S111),T110+R111,"INSUFFICIENT FUNDS")))</f>
        <v/>
      </c>
      <c r="U111" t="str">
        <f>IF(O111&gt;Scenario!$B$11,"",IF(O$2&lt;&gt;"Ready",O$2,IF(ISNUMBER(S111),"OK","INSUFFICIENT FUNDS")))</f>
        <v/>
      </c>
      <c r="V111">
        <v>107</v>
      </c>
      <c r="W111" s="6" t="str">
        <f>IF(V111&gt;Scenario!$B$11,"",IF(V$2&lt;&gt;"Ready",V$2,IF(AB110="OK",Z110,"INSUFFICIENT FUNDS")))</f>
        <v/>
      </c>
      <c r="X111" s="6" t="str">
        <f>IF(V111&gt;Scenario!$B$11,"",IF(V$2&lt;&gt;"Ready",V$2,IF(ISNUMBER(W111),IF(AND(V111&gt;=Scenario!$B$10,MOD(V111-Scenario!$B$10,Scenario!$B$18)=0),Scenario!$B$8,0),"INSUFFICIENT FUNDS")))</f>
        <v/>
      </c>
      <c r="Y111" s="6" t="str">
        <f>IF(V111&gt;Scenario!$B$11,"",IF(V$2&lt;&gt;"Ready",V$2,IF(ISNUMBER(W111),(W111+X111)*(N('Option B'!$E$14)+N('Option B'!$E$15)+IF(Scenario!$B$13="Gross",N('Option B'!$E$16),0))/12+((N('Option B'!$E$12)+N('Option B'!$E$13))/12+IF(AND(V111&gt;=Scenario!$B$10,MOD(V111-Scenario!$B$10,Scenario!$B$18)=0),0*0+0,0)+IF(V111=1,0*0+0,0)+IF(V111=Scenario!$B$11,0,0)),"INSUFFICIENT FUNDS")))</f>
        <v/>
      </c>
      <c r="Z111" s="6" t="str">
        <f>IF(V111&gt;Scenario!$B$11,"",IF(V$2&lt;&gt;"Ready",V$2,IF(ISNUMBER(W111),IF((W111+X111)*(1+Scenario!$B$12/12)-Y111&lt;0,"INSUFFICIENT FUNDS",(W111+X111)*(1+Scenario!$B$12/12)-Y111),"INSUFFICIENT FUNDS")))</f>
        <v/>
      </c>
      <c r="AA111" s="6" t="str">
        <f>IF(V111&gt;Scenario!$B$11,"",IF(V$2&lt;&gt;"Ready",V$2,IF(ISNUMBER(Z111),AA110+Y111,"INSUFFICIENT FUNDS")))</f>
        <v/>
      </c>
      <c r="AB111" t="str">
        <f>IF(V111&gt;Scenario!$B$11,"",IF(V$2&lt;&gt;"Ready",V$2,IF(ISNUMBER(Z111),"OK","INSUFFICIENT FUNDS")))</f>
        <v/>
      </c>
      <c r="AC111">
        <v>107</v>
      </c>
      <c r="AD111" s="6" t="str">
        <f>IF(AC111&gt;Scenario!$B$11,"",IF(AC$2&lt;&gt;"Ready",AC$2,IF(AI110="OK",AG110,"INSUFFICIENT FUNDS")))</f>
        <v/>
      </c>
      <c r="AE111" s="6" t="str">
        <f>IF(AC111&gt;Scenario!$B$11,"",IF(AC$2&lt;&gt;"Ready",AC$2,IF(ISNUMBER(AD111),IF(AND(AC111&gt;=Scenario!$B$10,MOD(AC111-Scenario!$B$10,Scenario!$B$18)=0),Scenario!$B$8,0),"INSUFFICIENT FUNDS")))</f>
        <v/>
      </c>
      <c r="AF111" s="6" t="str">
        <f>IF(AC111&gt;Scenario!$B$11,"",IF(AC$2&lt;&gt;"Ready",AC$2,IF(ISNUMBER(AD111),(AD111+AE111)*(N('Option B'!$E$14)+N('Option B'!$E$15)+IF(Scenario!$B$13="Gross",0,0))/12+((N('Option B'!$E$12)+N('Option B'!$E$13))/12+IF(AND(AC111&gt;=Scenario!$B$10,MOD(AC111-Scenario!$B$10,Scenario!$B$18)=0),N('Option B'!$E$17)*N('Option B'!$E$18)+N('Option B'!$E$20),0)+IF(AC111=1,N('Option B'!$E$17)*N('Option B'!$E$19)+N('Option B'!$E$21),0)+IF(AC111=Scenario!$B$11,N('Option B'!$E$22),0)),"INSUFFICIENT FUNDS")))</f>
        <v/>
      </c>
      <c r="AG111" s="6" t="str">
        <f>IF(AC111&gt;Scenario!$B$11,"",IF(AC$2&lt;&gt;"Ready",AC$2,IF(ISNUMBER(AD111),IF((AD111+AE111)*(1+Scenario!$B$12/12)-AF111&lt;0,"INSUFFICIENT FUNDS",(AD111+AE111)*(1+Scenario!$B$12/12)-AF111),"INSUFFICIENT FUNDS")))</f>
        <v/>
      </c>
      <c r="AH111" s="6" t="str">
        <f>IF(AC111&gt;Scenario!$B$11,"",IF(AC$2&lt;&gt;"Ready",AC$2,IF(ISNUMBER(AG111),AH110+AF111,"INSUFFICIENT FUNDS")))</f>
        <v/>
      </c>
      <c r="AI111" t="str">
        <f>IF(AC111&gt;Scenario!$B$11,"",IF(AC$2&lt;&gt;"Ready",AC$2,IF(ISNUMBER(AG111),"OK","INSUFFICIENT FUNDS")))</f>
        <v/>
      </c>
      <c r="AJ111">
        <v>107</v>
      </c>
      <c r="AK111" s="6" t="str">
        <f>IF(AJ111&gt;Scenario!$B$11,"",IF(AJ$2&lt;&gt;"Ready",AJ$2,IF(AP110="OK",AN110,"INSUFFICIENT FUNDS")))</f>
        <v/>
      </c>
      <c r="AL111" s="6" t="str">
        <f>IF(AJ111&gt;Scenario!$B$11,"",IF(AJ$2&lt;&gt;"Ready",AJ$2,IF(ISNUMBER(AK111),IF(AND(AJ111&gt;=Scenario!$B$10,MOD(AJ111-Scenario!$B$10,Scenario!$B$18)=0),Scenario!$B$8,0),"INSUFFICIENT FUNDS")))</f>
        <v/>
      </c>
      <c r="AM111" s="6" t="str">
        <f>IF(AJ111&gt;Scenario!$B$11,"",IF(AJ$2&lt;&gt;"Ready",AJ$2,IF(ISNUMBER(AK111),(AK111+AL111)*(0+0+IF(Scenario!$B$13="Gross",0,0))/12+((0+0)/12+IF(AND(AJ111&gt;=Scenario!$B$10,MOD(AJ111-Scenario!$B$10,Scenario!$B$18)=0),0*0+0,0)+IF(AJ111=1,0*0+0,0)+IF(AJ111=Scenario!$B$11,0,0)),"INSUFFICIENT FUNDS")))</f>
        <v/>
      </c>
      <c r="AN111" s="6" t="str">
        <f>IF(AJ111&gt;Scenario!$B$11,"",IF(AJ$2&lt;&gt;"Ready",AJ$2,IF(ISNUMBER(AK111),IF((AK111+AL111)*(1+Scenario!$B$12/12)-AM111&lt;0,"INSUFFICIENT FUNDS",(AK111+AL111)*(1+Scenario!$B$12/12)-AM111),"INSUFFICIENT FUNDS")))</f>
        <v/>
      </c>
      <c r="AO111" s="6" t="str">
        <f>IF(AJ111&gt;Scenario!$B$11,"",IF(AJ$2&lt;&gt;"Ready",AJ$2,IF(ISNUMBER(AN111),AO110+AM111,"INSUFFICIENT FUNDS")))</f>
        <v/>
      </c>
      <c r="AP111" t="str">
        <f>IF(AJ111&gt;Scenario!$B$11,"",IF(AJ$2&lt;&gt;"Ready",AJ$2,IF(ISNUMBER(AN111),"OK","INSUFFICIENT FUNDS")))</f>
        <v/>
      </c>
    </row>
    <row r="112" spans="1:42" ht="32.1" customHeight="1" x14ac:dyDescent="0.2">
      <c r="A112">
        <v>108</v>
      </c>
      <c r="B112" s="6" t="str">
        <f>IF(A112&gt;Scenario!$B$11,"",IF(A$2&lt;&gt;"Ready",A$2,IF(G111="OK",E111,"INSUFFICIENT FUNDS")))</f>
        <v/>
      </c>
      <c r="C112" s="6" t="str">
        <f>IF(A112&gt;Scenario!$B$11,"",IF(A$2&lt;&gt;"Ready",A$2,IF(ISNUMBER(B112),IF(AND(A112&gt;=Scenario!$B$10,MOD(A112-Scenario!$B$10,Scenario!$B$18)=0),Scenario!$B$8,0),"INSUFFICIENT FUNDS")))</f>
        <v/>
      </c>
      <c r="D112" s="6" t="str">
        <f>IF(A112&gt;Scenario!$B$11,"",IF(A$2&lt;&gt;"Ready",A$2,IF(ISNUMBER(B112),(B112+C112)*(N('Option B'!$E$14)+N('Option B'!$E$15)+IF(Scenario!$B$13="Gross",N('Option B'!$E$16),0))/12+((N('Option B'!$E$12)+N('Option B'!$E$13))/12+IF(AND(A112&gt;=Scenario!$B$10,MOD(A112-Scenario!$B$10,Scenario!$B$18)=0),N('Option B'!$E$17)*N('Option B'!$E$18)+N('Option B'!$E$20),0)+IF(A112=1,N('Option B'!$E$17)*N('Option B'!$E$19)+N('Option B'!$E$21),0)+IF(A112=Scenario!$B$11,N('Option B'!$E$22),0)),"INSUFFICIENT FUNDS")))</f>
        <v/>
      </c>
      <c r="E112" s="6" t="str">
        <f>IF(A112&gt;Scenario!$B$11,"",IF(A$2&lt;&gt;"Ready",A$2,IF(ISNUMBER(B112),IF((B112+C112)*(1+Scenario!$B$12/12)-D112&lt;0,"INSUFFICIENT FUNDS",(B112+C112)*(1+Scenario!$B$12/12)-D112),"INSUFFICIENT FUNDS")))</f>
        <v/>
      </c>
      <c r="F112" s="6" t="str">
        <f>IF(A112&gt;Scenario!$B$11,"",IF(A$2&lt;&gt;"Ready",A$2,IF(ISNUMBER(E112),F111+D112,"INSUFFICIENT FUNDS")))</f>
        <v/>
      </c>
      <c r="G112" t="str">
        <f>IF(A112&gt;Scenario!$B$11,"",IF(A$2&lt;&gt;"Ready",A$2,IF(ISNUMBER(E112),"OK","INSUFFICIENT FUNDS")))</f>
        <v/>
      </c>
      <c r="H112">
        <v>108</v>
      </c>
      <c r="I112" s="6" t="str">
        <f>IF(H112&gt;Scenario!$B$11,"",IF(H$2&lt;&gt;"Ready",H$2,IF(N111="OK",L111,"INSUFFICIENT FUNDS")))</f>
        <v/>
      </c>
      <c r="J112" s="6" t="str">
        <f>IF(H112&gt;Scenario!$B$11,"",IF(H$2&lt;&gt;"Ready",H$2,IF(ISNUMBER(I112),IF(AND(H112&gt;=Scenario!$B$10,MOD(H112-Scenario!$B$10,Scenario!$B$18)=0),Scenario!$B$8,0),"INSUFFICIENT FUNDS")))</f>
        <v/>
      </c>
      <c r="K112" s="6" t="str">
        <f>IF(H112&gt;Scenario!$B$11,"",IF(H$2&lt;&gt;"Ready",H$2,IF(ISNUMBER(I112),(I112+J112)*(N('Option B'!$E$14)+N('Option B'!$E$15)+IF(Scenario!$B$13="Gross",N('Option B'!$E$16),0))/12+((0+0)/12+IF(AND(H112&gt;=Scenario!$B$10,MOD(H112-Scenario!$B$10,Scenario!$B$18)=0),N('Option B'!$E$17)*N('Option B'!$E$18)+N('Option B'!$E$20),0)+IF(H112=1,N('Option B'!$E$17)*N('Option B'!$E$19)+N('Option B'!$E$21),0)+IF(H112=Scenario!$B$11,N('Option B'!$E$22),0)),"INSUFFICIENT FUNDS")))</f>
        <v/>
      </c>
      <c r="L112" s="6" t="str">
        <f>IF(H112&gt;Scenario!$B$11,"",IF(H$2&lt;&gt;"Ready",H$2,IF(ISNUMBER(I112),IF((I112+J112)*(1+Scenario!$B$12/12)-K112&lt;0,"INSUFFICIENT FUNDS",(I112+J112)*(1+Scenario!$B$12/12)-K112),"INSUFFICIENT FUNDS")))</f>
        <v/>
      </c>
      <c r="M112" s="6" t="str">
        <f>IF(H112&gt;Scenario!$B$11,"",IF(H$2&lt;&gt;"Ready",H$2,IF(ISNUMBER(L112),M111+K112,"INSUFFICIENT FUNDS")))</f>
        <v/>
      </c>
      <c r="N112" t="str">
        <f>IF(H112&gt;Scenario!$B$11,"",IF(H$2&lt;&gt;"Ready",H$2,IF(ISNUMBER(L112),"OK","INSUFFICIENT FUNDS")))</f>
        <v/>
      </c>
      <c r="O112">
        <v>108</v>
      </c>
      <c r="P112" s="6" t="str">
        <f>IF(O112&gt;Scenario!$B$11,"",IF(O$2&lt;&gt;"Ready",O$2,IF(U111="OK",S111,"INSUFFICIENT FUNDS")))</f>
        <v/>
      </c>
      <c r="Q112" s="6" t="str">
        <f>IF(O112&gt;Scenario!$B$11,"",IF(O$2&lt;&gt;"Ready",O$2,IF(ISNUMBER(P112),IF(AND(O112&gt;=Scenario!$B$10,MOD(O112-Scenario!$B$10,Scenario!$B$18)=0),Scenario!$B$8,0),"INSUFFICIENT FUNDS")))</f>
        <v/>
      </c>
      <c r="R112" s="6" t="str">
        <f>IF(O112&gt;Scenario!$B$11,"",IF(O$2&lt;&gt;"Ready",O$2,IF(ISNUMBER(P112),(P112+Q112)*(0+N('Option B'!$E$15)+IF(Scenario!$B$13="Gross",N('Option B'!$E$16),0))/12+((N('Option B'!$E$12)+N('Option B'!$E$13))/12+IF(AND(O112&gt;=Scenario!$B$10,MOD(O112-Scenario!$B$10,Scenario!$B$18)=0),N('Option B'!$E$17)*N('Option B'!$E$18)+N('Option B'!$E$20),0)+IF(O112=1,N('Option B'!$E$17)*N('Option B'!$E$19)+N('Option B'!$E$21),0)+IF(O112=Scenario!$B$11,N('Option B'!$E$22),0)),"INSUFFICIENT FUNDS")))</f>
        <v/>
      </c>
      <c r="S112" s="6" t="str">
        <f>IF(O112&gt;Scenario!$B$11,"",IF(O$2&lt;&gt;"Ready",O$2,IF(ISNUMBER(P112),IF((P112+Q112)*(1+Scenario!$B$12/12)-R112&lt;0,"INSUFFICIENT FUNDS",(P112+Q112)*(1+Scenario!$B$12/12)-R112),"INSUFFICIENT FUNDS")))</f>
        <v/>
      </c>
      <c r="T112" s="6" t="str">
        <f>IF(O112&gt;Scenario!$B$11,"",IF(O$2&lt;&gt;"Ready",O$2,IF(ISNUMBER(S112),T111+R112,"INSUFFICIENT FUNDS")))</f>
        <v/>
      </c>
      <c r="U112" t="str">
        <f>IF(O112&gt;Scenario!$B$11,"",IF(O$2&lt;&gt;"Ready",O$2,IF(ISNUMBER(S112),"OK","INSUFFICIENT FUNDS")))</f>
        <v/>
      </c>
      <c r="V112">
        <v>108</v>
      </c>
      <c r="W112" s="6" t="str">
        <f>IF(V112&gt;Scenario!$B$11,"",IF(V$2&lt;&gt;"Ready",V$2,IF(AB111="OK",Z111,"INSUFFICIENT FUNDS")))</f>
        <v/>
      </c>
      <c r="X112" s="6" t="str">
        <f>IF(V112&gt;Scenario!$B$11,"",IF(V$2&lt;&gt;"Ready",V$2,IF(ISNUMBER(W112),IF(AND(V112&gt;=Scenario!$B$10,MOD(V112-Scenario!$B$10,Scenario!$B$18)=0),Scenario!$B$8,0),"INSUFFICIENT FUNDS")))</f>
        <v/>
      </c>
      <c r="Y112" s="6" t="str">
        <f>IF(V112&gt;Scenario!$B$11,"",IF(V$2&lt;&gt;"Ready",V$2,IF(ISNUMBER(W112),(W112+X112)*(N('Option B'!$E$14)+N('Option B'!$E$15)+IF(Scenario!$B$13="Gross",N('Option B'!$E$16),0))/12+((N('Option B'!$E$12)+N('Option B'!$E$13))/12+IF(AND(V112&gt;=Scenario!$B$10,MOD(V112-Scenario!$B$10,Scenario!$B$18)=0),0*0+0,0)+IF(V112=1,0*0+0,0)+IF(V112=Scenario!$B$11,0,0)),"INSUFFICIENT FUNDS")))</f>
        <v/>
      </c>
      <c r="Z112" s="6" t="str">
        <f>IF(V112&gt;Scenario!$B$11,"",IF(V$2&lt;&gt;"Ready",V$2,IF(ISNUMBER(W112),IF((W112+X112)*(1+Scenario!$B$12/12)-Y112&lt;0,"INSUFFICIENT FUNDS",(W112+X112)*(1+Scenario!$B$12/12)-Y112),"INSUFFICIENT FUNDS")))</f>
        <v/>
      </c>
      <c r="AA112" s="6" t="str">
        <f>IF(V112&gt;Scenario!$B$11,"",IF(V$2&lt;&gt;"Ready",V$2,IF(ISNUMBER(Z112),AA111+Y112,"INSUFFICIENT FUNDS")))</f>
        <v/>
      </c>
      <c r="AB112" t="str">
        <f>IF(V112&gt;Scenario!$B$11,"",IF(V$2&lt;&gt;"Ready",V$2,IF(ISNUMBER(Z112),"OK","INSUFFICIENT FUNDS")))</f>
        <v/>
      </c>
      <c r="AC112">
        <v>108</v>
      </c>
      <c r="AD112" s="6" t="str">
        <f>IF(AC112&gt;Scenario!$B$11,"",IF(AC$2&lt;&gt;"Ready",AC$2,IF(AI111="OK",AG111,"INSUFFICIENT FUNDS")))</f>
        <v/>
      </c>
      <c r="AE112" s="6" t="str">
        <f>IF(AC112&gt;Scenario!$B$11,"",IF(AC$2&lt;&gt;"Ready",AC$2,IF(ISNUMBER(AD112),IF(AND(AC112&gt;=Scenario!$B$10,MOD(AC112-Scenario!$B$10,Scenario!$B$18)=0),Scenario!$B$8,0),"INSUFFICIENT FUNDS")))</f>
        <v/>
      </c>
      <c r="AF112" s="6" t="str">
        <f>IF(AC112&gt;Scenario!$B$11,"",IF(AC$2&lt;&gt;"Ready",AC$2,IF(ISNUMBER(AD112),(AD112+AE112)*(N('Option B'!$E$14)+N('Option B'!$E$15)+IF(Scenario!$B$13="Gross",0,0))/12+((N('Option B'!$E$12)+N('Option B'!$E$13))/12+IF(AND(AC112&gt;=Scenario!$B$10,MOD(AC112-Scenario!$B$10,Scenario!$B$18)=0),N('Option B'!$E$17)*N('Option B'!$E$18)+N('Option B'!$E$20),0)+IF(AC112=1,N('Option B'!$E$17)*N('Option B'!$E$19)+N('Option B'!$E$21),0)+IF(AC112=Scenario!$B$11,N('Option B'!$E$22),0)),"INSUFFICIENT FUNDS")))</f>
        <v/>
      </c>
      <c r="AG112" s="6" t="str">
        <f>IF(AC112&gt;Scenario!$B$11,"",IF(AC$2&lt;&gt;"Ready",AC$2,IF(ISNUMBER(AD112),IF((AD112+AE112)*(1+Scenario!$B$12/12)-AF112&lt;0,"INSUFFICIENT FUNDS",(AD112+AE112)*(1+Scenario!$B$12/12)-AF112),"INSUFFICIENT FUNDS")))</f>
        <v/>
      </c>
      <c r="AH112" s="6" t="str">
        <f>IF(AC112&gt;Scenario!$B$11,"",IF(AC$2&lt;&gt;"Ready",AC$2,IF(ISNUMBER(AG112),AH111+AF112,"INSUFFICIENT FUNDS")))</f>
        <v/>
      </c>
      <c r="AI112" t="str">
        <f>IF(AC112&gt;Scenario!$B$11,"",IF(AC$2&lt;&gt;"Ready",AC$2,IF(ISNUMBER(AG112),"OK","INSUFFICIENT FUNDS")))</f>
        <v/>
      </c>
      <c r="AJ112">
        <v>108</v>
      </c>
      <c r="AK112" s="6" t="str">
        <f>IF(AJ112&gt;Scenario!$B$11,"",IF(AJ$2&lt;&gt;"Ready",AJ$2,IF(AP111="OK",AN111,"INSUFFICIENT FUNDS")))</f>
        <v/>
      </c>
      <c r="AL112" s="6" t="str">
        <f>IF(AJ112&gt;Scenario!$B$11,"",IF(AJ$2&lt;&gt;"Ready",AJ$2,IF(ISNUMBER(AK112),IF(AND(AJ112&gt;=Scenario!$B$10,MOD(AJ112-Scenario!$B$10,Scenario!$B$18)=0),Scenario!$B$8,0),"INSUFFICIENT FUNDS")))</f>
        <v/>
      </c>
      <c r="AM112" s="6" t="str">
        <f>IF(AJ112&gt;Scenario!$B$11,"",IF(AJ$2&lt;&gt;"Ready",AJ$2,IF(ISNUMBER(AK112),(AK112+AL112)*(0+0+IF(Scenario!$B$13="Gross",0,0))/12+((0+0)/12+IF(AND(AJ112&gt;=Scenario!$B$10,MOD(AJ112-Scenario!$B$10,Scenario!$B$18)=0),0*0+0,0)+IF(AJ112=1,0*0+0,0)+IF(AJ112=Scenario!$B$11,0,0)),"INSUFFICIENT FUNDS")))</f>
        <v/>
      </c>
      <c r="AN112" s="6" t="str">
        <f>IF(AJ112&gt;Scenario!$B$11,"",IF(AJ$2&lt;&gt;"Ready",AJ$2,IF(ISNUMBER(AK112),IF((AK112+AL112)*(1+Scenario!$B$12/12)-AM112&lt;0,"INSUFFICIENT FUNDS",(AK112+AL112)*(1+Scenario!$B$12/12)-AM112),"INSUFFICIENT FUNDS")))</f>
        <v/>
      </c>
      <c r="AO112" s="6" t="str">
        <f>IF(AJ112&gt;Scenario!$B$11,"",IF(AJ$2&lt;&gt;"Ready",AJ$2,IF(ISNUMBER(AN112),AO111+AM112,"INSUFFICIENT FUNDS")))</f>
        <v/>
      </c>
      <c r="AP112" t="str">
        <f>IF(AJ112&gt;Scenario!$B$11,"",IF(AJ$2&lt;&gt;"Ready",AJ$2,IF(ISNUMBER(AN112),"OK","INSUFFICIENT FUNDS")))</f>
        <v/>
      </c>
    </row>
    <row r="113" spans="1:42" ht="32.1" customHeight="1" x14ac:dyDescent="0.2">
      <c r="A113">
        <v>109</v>
      </c>
      <c r="B113" s="6" t="str">
        <f>IF(A113&gt;Scenario!$B$11,"",IF(A$2&lt;&gt;"Ready",A$2,IF(G112="OK",E112,"INSUFFICIENT FUNDS")))</f>
        <v/>
      </c>
      <c r="C113" s="6" t="str">
        <f>IF(A113&gt;Scenario!$B$11,"",IF(A$2&lt;&gt;"Ready",A$2,IF(ISNUMBER(B113),IF(AND(A113&gt;=Scenario!$B$10,MOD(A113-Scenario!$B$10,Scenario!$B$18)=0),Scenario!$B$8,0),"INSUFFICIENT FUNDS")))</f>
        <v/>
      </c>
      <c r="D113" s="6" t="str">
        <f>IF(A113&gt;Scenario!$B$11,"",IF(A$2&lt;&gt;"Ready",A$2,IF(ISNUMBER(B113),(B113+C113)*(N('Option B'!$E$14)+N('Option B'!$E$15)+IF(Scenario!$B$13="Gross",N('Option B'!$E$16),0))/12+((N('Option B'!$E$12)+N('Option B'!$E$13))/12+IF(AND(A113&gt;=Scenario!$B$10,MOD(A113-Scenario!$B$10,Scenario!$B$18)=0),N('Option B'!$E$17)*N('Option B'!$E$18)+N('Option B'!$E$20),0)+IF(A113=1,N('Option B'!$E$17)*N('Option B'!$E$19)+N('Option B'!$E$21),0)+IF(A113=Scenario!$B$11,N('Option B'!$E$22),0)),"INSUFFICIENT FUNDS")))</f>
        <v/>
      </c>
      <c r="E113" s="6" t="str">
        <f>IF(A113&gt;Scenario!$B$11,"",IF(A$2&lt;&gt;"Ready",A$2,IF(ISNUMBER(B113),IF((B113+C113)*(1+Scenario!$B$12/12)-D113&lt;0,"INSUFFICIENT FUNDS",(B113+C113)*(1+Scenario!$B$12/12)-D113),"INSUFFICIENT FUNDS")))</f>
        <v/>
      </c>
      <c r="F113" s="6" t="str">
        <f>IF(A113&gt;Scenario!$B$11,"",IF(A$2&lt;&gt;"Ready",A$2,IF(ISNUMBER(E113),F112+D113,"INSUFFICIENT FUNDS")))</f>
        <v/>
      </c>
      <c r="G113" t="str">
        <f>IF(A113&gt;Scenario!$B$11,"",IF(A$2&lt;&gt;"Ready",A$2,IF(ISNUMBER(E113),"OK","INSUFFICIENT FUNDS")))</f>
        <v/>
      </c>
      <c r="H113">
        <v>109</v>
      </c>
      <c r="I113" s="6" t="str">
        <f>IF(H113&gt;Scenario!$B$11,"",IF(H$2&lt;&gt;"Ready",H$2,IF(N112="OK",L112,"INSUFFICIENT FUNDS")))</f>
        <v/>
      </c>
      <c r="J113" s="6" t="str">
        <f>IF(H113&gt;Scenario!$B$11,"",IF(H$2&lt;&gt;"Ready",H$2,IF(ISNUMBER(I113),IF(AND(H113&gt;=Scenario!$B$10,MOD(H113-Scenario!$B$10,Scenario!$B$18)=0),Scenario!$B$8,0),"INSUFFICIENT FUNDS")))</f>
        <v/>
      </c>
      <c r="K113" s="6" t="str">
        <f>IF(H113&gt;Scenario!$B$11,"",IF(H$2&lt;&gt;"Ready",H$2,IF(ISNUMBER(I113),(I113+J113)*(N('Option B'!$E$14)+N('Option B'!$E$15)+IF(Scenario!$B$13="Gross",N('Option B'!$E$16),0))/12+((0+0)/12+IF(AND(H113&gt;=Scenario!$B$10,MOD(H113-Scenario!$B$10,Scenario!$B$18)=0),N('Option B'!$E$17)*N('Option B'!$E$18)+N('Option B'!$E$20),0)+IF(H113=1,N('Option B'!$E$17)*N('Option B'!$E$19)+N('Option B'!$E$21),0)+IF(H113=Scenario!$B$11,N('Option B'!$E$22),0)),"INSUFFICIENT FUNDS")))</f>
        <v/>
      </c>
      <c r="L113" s="6" t="str">
        <f>IF(H113&gt;Scenario!$B$11,"",IF(H$2&lt;&gt;"Ready",H$2,IF(ISNUMBER(I113),IF((I113+J113)*(1+Scenario!$B$12/12)-K113&lt;0,"INSUFFICIENT FUNDS",(I113+J113)*(1+Scenario!$B$12/12)-K113),"INSUFFICIENT FUNDS")))</f>
        <v/>
      </c>
      <c r="M113" s="6" t="str">
        <f>IF(H113&gt;Scenario!$B$11,"",IF(H$2&lt;&gt;"Ready",H$2,IF(ISNUMBER(L113),M112+K113,"INSUFFICIENT FUNDS")))</f>
        <v/>
      </c>
      <c r="N113" t="str">
        <f>IF(H113&gt;Scenario!$B$11,"",IF(H$2&lt;&gt;"Ready",H$2,IF(ISNUMBER(L113),"OK","INSUFFICIENT FUNDS")))</f>
        <v/>
      </c>
      <c r="O113">
        <v>109</v>
      </c>
      <c r="P113" s="6" t="str">
        <f>IF(O113&gt;Scenario!$B$11,"",IF(O$2&lt;&gt;"Ready",O$2,IF(U112="OK",S112,"INSUFFICIENT FUNDS")))</f>
        <v/>
      </c>
      <c r="Q113" s="6" t="str">
        <f>IF(O113&gt;Scenario!$B$11,"",IF(O$2&lt;&gt;"Ready",O$2,IF(ISNUMBER(P113),IF(AND(O113&gt;=Scenario!$B$10,MOD(O113-Scenario!$B$10,Scenario!$B$18)=0),Scenario!$B$8,0),"INSUFFICIENT FUNDS")))</f>
        <v/>
      </c>
      <c r="R113" s="6" t="str">
        <f>IF(O113&gt;Scenario!$B$11,"",IF(O$2&lt;&gt;"Ready",O$2,IF(ISNUMBER(P113),(P113+Q113)*(0+N('Option B'!$E$15)+IF(Scenario!$B$13="Gross",N('Option B'!$E$16),0))/12+((N('Option B'!$E$12)+N('Option B'!$E$13))/12+IF(AND(O113&gt;=Scenario!$B$10,MOD(O113-Scenario!$B$10,Scenario!$B$18)=0),N('Option B'!$E$17)*N('Option B'!$E$18)+N('Option B'!$E$20),0)+IF(O113=1,N('Option B'!$E$17)*N('Option B'!$E$19)+N('Option B'!$E$21),0)+IF(O113=Scenario!$B$11,N('Option B'!$E$22),0)),"INSUFFICIENT FUNDS")))</f>
        <v/>
      </c>
      <c r="S113" s="6" t="str">
        <f>IF(O113&gt;Scenario!$B$11,"",IF(O$2&lt;&gt;"Ready",O$2,IF(ISNUMBER(P113),IF((P113+Q113)*(1+Scenario!$B$12/12)-R113&lt;0,"INSUFFICIENT FUNDS",(P113+Q113)*(1+Scenario!$B$12/12)-R113),"INSUFFICIENT FUNDS")))</f>
        <v/>
      </c>
      <c r="T113" s="6" t="str">
        <f>IF(O113&gt;Scenario!$B$11,"",IF(O$2&lt;&gt;"Ready",O$2,IF(ISNUMBER(S113),T112+R113,"INSUFFICIENT FUNDS")))</f>
        <v/>
      </c>
      <c r="U113" t="str">
        <f>IF(O113&gt;Scenario!$B$11,"",IF(O$2&lt;&gt;"Ready",O$2,IF(ISNUMBER(S113),"OK","INSUFFICIENT FUNDS")))</f>
        <v/>
      </c>
      <c r="V113">
        <v>109</v>
      </c>
      <c r="W113" s="6" t="str">
        <f>IF(V113&gt;Scenario!$B$11,"",IF(V$2&lt;&gt;"Ready",V$2,IF(AB112="OK",Z112,"INSUFFICIENT FUNDS")))</f>
        <v/>
      </c>
      <c r="X113" s="6" t="str">
        <f>IF(V113&gt;Scenario!$B$11,"",IF(V$2&lt;&gt;"Ready",V$2,IF(ISNUMBER(W113),IF(AND(V113&gt;=Scenario!$B$10,MOD(V113-Scenario!$B$10,Scenario!$B$18)=0),Scenario!$B$8,0),"INSUFFICIENT FUNDS")))</f>
        <v/>
      </c>
      <c r="Y113" s="6" t="str">
        <f>IF(V113&gt;Scenario!$B$11,"",IF(V$2&lt;&gt;"Ready",V$2,IF(ISNUMBER(W113),(W113+X113)*(N('Option B'!$E$14)+N('Option B'!$E$15)+IF(Scenario!$B$13="Gross",N('Option B'!$E$16),0))/12+((N('Option B'!$E$12)+N('Option B'!$E$13))/12+IF(AND(V113&gt;=Scenario!$B$10,MOD(V113-Scenario!$B$10,Scenario!$B$18)=0),0*0+0,0)+IF(V113=1,0*0+0,0)+IF(V113=Scenario!$B$11,0,0)),"INSUFFICIENT FUNDS")))</f>
        <v/>
      </c>
      <c r="Z113" s="6" t="str">
        <f>IF(V113&gt;Scenario!$B$11,"",IF(V$2&lt;&gt;"Ready",V$2,IF(ISNUMBER(W113),IF((W113+X113)*(1+Scenario!$B$12/12)-Y113&lt;0,"INSUFFICIENT FUNDS",(W113+X113)*(1+Scenario!$B$12/12)-Y113),"INSUFFICIENT FUNDS")))</f>
        <v/>
      </c>
      <c r="AA113" s="6" t="str">
        <f>IF(V113&gt;Scenario!$B$11,"",IF(V$2&lt;&gt;"Ready",V$2,IF(ISNUMBER(Z113),AA112+Y113,"INSUFFICIENT FUNDS")))</f>
        <v/>
      </c>
      <c r="AB113" t="str">
        <f>IF(V113&gt;Scenario!$B$11,"",IF(V$2&lt;&gt;"Ready",V$2,IF(ISNUMBER(Z113),"OK","INSUFFICIENT FUNDS")))</f>
        <v/>
      </c>
      <c r="AC113">
        <v>109</v>
      </c>
      <c r="AD113" s="6" t="str">
        <f>IF(AC113&gt;Scenario!$B$11,"",IF(AC$2&lt;&gt;"Ready",AC$2,IF(AI112="OK",AG112,"INSUFFICIENT FUNDS")))</f>
        <v/>
      </c>
      <c r="AE113" s="6" t="str">
        <f>IF(AC113&gt;Scenario!$B$11,"",IF(AC$2&lt;&gt;"Ready",AC$2,IF(ISNUMBER(AD113),IF(AND(AC113&gt;=Scenario!$B$10,MOD(AC113-Scenario!$B$10,Scenario!$B$18)=0),Scenario!$B$8,0),"INSUFFICIENT FUNDS")))</f>
        <v/>
      </c>
      <c r="AF113" s="6" t="str">
        <f>IF(AC113&gt;Scenario!$B$11,"",IF(AC$2&lt;&gt;"Ready",AC$2,IF(ISNUMBER(AD113),(AD113+AE113)*(N('Option B'!$E$14)+N('Option B'!$E$15)+IF(Scenario!$B$13="Gross",0,0))/12+((N('Option B'!$E$12)+N('Option B'!$E$13))/12+IF(AND(AC113&gt;=Scenario!$B$10,MOD(AC113-Scenario!$B$10,Scenario!$B$18)=0),N('Option B'!$E$17)*N('Option B'!$E$18)+N('Option B'!$E$20),0)+IF(AC113=1,N('Option B'!$E$17)*N('Option B'!$E$19)+N('Option B'!$E$21),0)+IF(AC113=Scenario!$B$11,N('Option B'!$E$22),0)),"INSUFFICIENT FUNDS")))</f>
        <v/>
      </c>
      <c r="AG113" s="6" t="str">
        <f>IF(AC113&gt;Scenario!$B$11,"",IF(AC$2&lt;&gt;"Ready",AC$2,IF(ISNUMBER(AD113),IF((AD113+AE113)*(1+Scenario!$B$12/12)-AF113&lt;0,"INSUFFICIENT FUNDS",(AD113+AE113)*(1+Scenario!$B$12/12)-AF113),"INSUFFICIENT FUNDS")))</f>
        <v/>
      </c>
      <c r="AH113" s="6" t="str">
        <f>IF(AC113&gt;Scenario!$B$11,"",IF(AC$2&lt;&gt;"Ready",AC$2,IF(ISNUMBER(AG113),AH112+AF113,"INSUFFICIENT FUNDS")))</f>
        <v/>
      </c>
      <c r="AI113" t="str">
        <f>IF(AC113&gt;Scenario!$B$11,"",IF(AC$2&lt;&gt;"Ready",AC$2,IF(ISNUMBER(AG113),"OK","INSUFFICIENT FUNDS")))</f>
        <v/>
      </c>
      <c r="AJ113">
        <v>109</v>
      </c>
      <c r="AK113" s="6" t="str">
        <f>IF(AJ113&gt;Scenario!$B$11,"",IF(AJ$2&lt;&gt;"Ready",AJ$2,IF(AP112="OK",AN112,"INSUFFICIENT FUNDS")))</f>
        <v/>
      </c>
      <c r="AL113" s="6" t="str">
        <f>IF(AJ113&gt;Scenario!$B$11,"",IF(AJ$2&lt;&gt;"Ready",AJ$2,IF(ISNUMBER(AK113),IF(AND(AJ113&gt;=Scenario!$B$10,MOD(AJ113-Scenario!$B$10,Scenario!$B$18)=0),Scenario!$B$8,0),"INSUFFICIENT FUNDS")))</f>
        <v/>
      </c>
      <c r="AM113" s="6" t="str">
        <f>IF(AJ113&gt;Scenario!$B$11,"",IF(AJ$2&lt;&gt;"Ready",AJ$2,IF(ISNUMBER(AK113),(AK113+AL113)*(0+0+IF(Scenario!$B$13="Gross",0,0))/12+((0+0)/12+IF(AND(AJ113&gt;=Scenario!$B$10,MOD(AJ113-Scenario!$B$10,Scenario!$B$18)=0),0*0+0,0)+IF(AJ113=1,0*0+0,0)+IF(AJ113=Scenario!$B$11,0,0)),"INSUFFICIENT FUNDS")))</f>
        <v/>
      </c>
      <c r="AN113" s="6" t="str">
        <f>IF(AJ113&gt;Scenario!$B$11,"",IF(AJ$2&lt;&gt;"Ready",AJ$2,IF(ISNUMBER(AK113),IF((AK113+AL113)*(1+Scenario!$B$12/12)-AM113&lt;0,"INSUFFICIENT FUNDS",(AK113+AL113)*(1+Scenario!$B$12/12)-AM113),"INSUFFICIENT FUNDS")))</f>
        <v/>
      </c>
      <c r="AO113" s="6" t="str">
        <f>IF(AJ113&gt;Scenario!$B$11,"",IF(AJ$2&lt;&gt;"Ready",AJ$2,IF(ISNUMBER(AN113),AO112+AM113,"INSUFFICIENT FUNDS")))</f>
        <v/>
      </c>
      <c r="AP113" t="str">
        <f>IF(AJ113&gt;Scenario!$B$11,"",IF(AJ$2&lt;&gt;"Ready",AJ$2,IF(ISNUMBER(AN113),"OK","INSUFFICIENT FUNDS")))</f>
        <v/>
      </c>
    </row>
    <row r="114" spans="1:42" ht="32.1" customHeight="1" x14ac:dyDescent="0.2">
      <c r="A114">
        <v>110</v>
      </c>
      <c r="B114" s="6" t="str">
        <f>IF(A114&gt;Scenario!$B$11,"",IF(A$2&lt;&gt;"Ready",A$2,IF(G113="OK",E113,"INSUFFICIENT FUNDS")))</f>
        <v/>
      </c>
      <c r="C114" s="6" t="str">
        <f>IF(A114&gt;Scenario!$B$11,"",IF(A$2&lt;&gt;"Ready",A$2,IF(ISNUMBER(B114),IF(AND(A114&gt;=Scenario!$B$10,MOD(A114-Scenario!$B$10,Scenario!$B$18)=0),Scenario!$B$8,0),"INSUFFICIENT FUNDS")))</f>
        <v/>
      </c>
      <c r="D114" s="6" t="str">
        <f>IF(A114&gt;Scenario!$B$11,"",IF(A$2&lt;&gt;"Ready",A$2,IF(ISNUMBER(B114),(B114+C114)*(N('Option B'!$E$14)+N('Option B'!$E$15)+IF(Scenario!$B$13="Gross",N('Option B'!$E$16),0))/12+((N('Option B'!$E$12)+N('Option B'!$E$13))/12+IF(AND(A114&gt;=Scenario!$B$10,MOD(A114-Scenario!$B$10,Scenario!$B$18)=0),N('Option B'!$E$17)*N('Option B'!$E$18)+N('Option B'!$E$20),0)+IF(A114=1,N('Option B'!$E$17)*N('Option B'!$E$19)+N('Option B'!$E$21),0)+IF(A114=Scenario!$B$11,N('Option B'!$E$22),0)),"INSUFFICIENT FUNDS")))</f>
        <v/>
      </c>
      <c r="E114" s="6" t="str">
        <f>IF(A114&gt;Scenario!$B$11,"",IF(A$2&lt;&gt;"Ready",A$2,IF(ISNUMBER(B114),IF((B114+C114)*(1+Scenario!$B$12/12)-D114&lt;0,"INSUFFICIENT FUNDS",(B114+C114)*(1+Scenario!$B$12/12)-D114),"INSUFFICIENT FUNDS")))</f>
        <v/>
      </c>
      <c r="F114" s="6" t="str">
        <f>IF(A114&gt;Scenario!$B$11,"",IF(A$2&lt;&gt;"Ready",A$2,IF(ISNUMBER(E114),F113+D114,"INSUFFICIENT FUNDS")))</f>
        <v/>
      </c>
      <c r="G114" t="str">
        <f>IF(A114&gt;Scenario!$B$11,"",IF(A$2&lt;&gt;"Ready",A$2,IF(ISNUMBER(E114),"OK","INSUFFICIENT FUNDS")))</f>
        <v/>
      </c>
      <c r="H114">
        <v>110</v>
      </c>
      <c r="I114" s="6" t="str">
        <f>IF(H114&gt;Scenario!$B$11,"",IF(H$2&lt;&gt;"Ready",H$2,IF(N113="OK",L113,"INSUFFICIENT FUNDS")))</f>
        <v/>
      </c>
      <c r="J114" s="6" t="str">
        <f>IF(H114&gt;Scenario!$B$11,"",IF(H$2&lt;&gt;"Ready",H$2,IF(ISNUMBER(I114),IF(AND(H114&gt;=Scenario!$B$10,MOD(H114-Scenario!$B$10,Scenario!$B$18)=0),Scenario!$B$8,0),"INSUFFICIENT FUNDS")))</f>
        <v/>
      </c>
      <c r="K114" s="6" t="str">
        <f>IF(H114&gt;Scenario!$B$11,"",IF(H$2&lt;&gt;"Ready",H$2,IF(ISNUMBER(I114),(I114+J114)*(N('Option B'!$E$14)+N('Option B'!$E$15)+IF(Scenario!$B$13="Gross",N('Option B'!$E$16),0))/12+((0+0)/12+IF(AND(H114&gt;=Scenario!$B$10,MOD(H114-Scenario!$B$10,Scenario!$B$18)=0),N('Option B'!$E$17)*N('Option B'!$E$18)+N('Option B'!$E$20),0)+IF(H114=1,N('Option B'!$E$17)*N('Option B'!$E$19)+N('Option B'!$E$21),0)+IF(H114=Scenario!$B$11,N('Option B'!$E$22),0)),"INSUFFICIENT FUNDS")))</f>
        <v/>
      </c>
      <c r="L114" s="6" t="str">
        <f>IF(H114&gt;Scenario!$B$11,"",IF(H$2&lt;&gt;"Ready",H$2,IF(ISNUMBER(I114),IF((I114+J114)*(1+Scenario!$B$12/12)-K114&lt;0,"INSUFFICIENT FUNDS",(I114+J114)*(1+Scenario!$B$12/12)-K114),"INSUFFICIENT FUNDS")))</f>
        <v/>
      </c>
      <c r="M114" s="6" t="str">
        <f>IF(H114&gt;Scenario!$B$11,"",IF(H$2&lt;&gt;"Ready",H$2,IF(ISNUMBER(L114),M113+K114,"INSUFFICIENT FUNDS")))</f>
        <v/>
      </c>
      <c r="N114" t="str">
        <f>IF(H114&gt;Scenario!$B$11,"",IF(H$2&lt;&gt;"Ready",H$2,IF(ISNUMBER(L114),"OK","INSUFFICIENT FUNDS")))</f>
        <v/>
      </c>
      <c r="O114">
        <v>110</v>
      </c>
      <c r="P114" s="6" t="str">
        <f>IF(O114&gt;Scenario!$B$11,"",IF(O$2&lt;&gt;"Ready",O$2,IF(U113="OK",S113,"INSUFFICIENT FUNDS")))</f>
        <v/>
      </c>
      <c r="Q114" s="6" t="str">
        <f>IF(O114&gt;Scenario!$B$11,"",IF(O$2&lt;&gt;"Ready",O$2,IF(ISNUMBER(P114),IF(AND(O114&gt;=Scenario!$B$10,MOD(O114-Scenario!$B$10,Scenario!$B$18)=0),Scenario!$B$8,0),"INSUFFICIENT FUNDS")))</f>
        <v/>
      </c>
      <c r="R114" s="6" t="str">
        <f>IF(O114&gt;Scenario!$B$11,"",IF(O$2&lt;&gt;"Ready",O$2,IF(ISNUMBER(P114),(P114+Q114)*(0+N('Option B'!$E$15)+IF(Scenario!$B$13="Gross",N('Option B'!$E$16),0))/12+((N('Option B'!$E$12)+N('Option B'!$E$13))/12+IF(AND(O114&gt;=Scenario!$B$10,MOD(O114-Scenario!$B$10,Scenario!$B$18)=0),N('Option B'!$E$17)*N('Option B'!$E$18)+N('Option B'!$E$20),0)+IF(O114=1,N('Option B'!$E$17)*N('Option B'!$E$19)+N('Option B'!$E$21),0)+IF(O114=Scenario!$B$11,N('Option B'!$E$22),0)),"INSUFFICIENT FUNDS")))</f>
        <v/>
      </c>
      <c r="S114" s="6" t="str">
        <f>IF(O114&gt;Scenario!$B$11,"",IF(O$2&lt;&gt;"Ready",O$2,IF(ISNUMBER(P114),IF((P114+Q114)*(1+Scenario!$B$12/12)-R114&lt;0,"INSUFFICIENT FUNDS",(P114+Q114)*(1+Scenario!$B$12/12)-R114),"INSUFFICIENT FUNDS")))</f>
        <v/>
      </c>
      <c r="T114" s="6" t="str">
        <f>IF(O114&gt;Scenario!$B$11,"",IF(O$2&lt;&gt;"Ready",O$2,IF(ISNUMBER(S114),T113+R114,"INSUFFICIENT FUNDS")))</f>
        <v/>
      </c>
      <c r="U114" t="str">
        <f>IF(O114&gt;Scenario!$B$11,"",IF(O$2&lt;&gt;"Ready",O$2,IF(ISNUMBER(S114),"OK","INSUFFICIENT FUNDS")))</f>
        <v/>
      </c>
      <c r="V114">
        <v>110</v>
      </c>
      <c r="W114" s="6" t="str">
        <f>IF(V114&gt;Scenario!$B$11,"",IF(V$2&lt;&gt;"Ready",V$2,IF(AB113="OK",Z113,"INSUFFICIENT FUNDS")))</f>
        <v/>
      </c>
      <c r="X114" s="6" t="str">
        <f>IF(V114&gt;Scenario!$B$11,"",IF(V$2&lt;&gt;"Ready",V$2,IF(ISNUMBER(W114),IF(AND(V114&gt;=Scenario!$B$10,MOD(V114-Scenario!$B$10,Scenario!$B$18)=0),Scenario!$B$8,0),"INSUFFICIENT FUNDS")))</f>
        <v/>
      </c>
      <c r="Y114" s="6" t="str">
        <f>IF(V114&gt;Scenario!$B$11,"",IF(V$2&lt;&gt;"Ready",V$2,IF(ISNUMBER(W114),(W114+X114)*(N('Option B'!$E$14)+N('Option B'!$E$15)+IF(Scenario!$B$13="Gross",N('Option B'!$E$16),0))/12+((N('Option B'!$E$12)+N('Option B'!$E$13))/12+IF(AND(V114&gt;=Scenario!$B$10,MOD(V114-Scenario!$B$10,Scenario!$B$18)=0),0*0+0,0)+IF(V114=1,0*0+0,0)+IF(V114=Scenario!$B$11,0,0)),"INSUFFICIENT FUNDS")))</f>
        <v/>
      </c>
      <c r="Z114" s="6" t="str">
        <f>IF(V114&gt;Scenario!$B$11,"",IF(V$2&lt;&gt;"Ready",V$2,IF(ISNUMBER(W114),IF((W114+X114)*(1+Scenario!$B$12/12)-Y114&lt;0,"INSUFFICIENT FUNDS",(W114+X114)*(1+Scenario!$B$12/12)-Y114),"INSUFFICIENT FUNDS")))</f>
        <v/>
      </c>
      <c r="AA114" s="6" t="str">
        <f>IF(V114&gt;Scenario!$B$11,"",IF(V$2&lt;&gt;"Ready",V$2,IF(ISNUMBER(Z114),AA113+Y114,"INSUFFICIENT FUNDS")))</f>
        <v/>
      </c>
      <c r="AB114" t="str">
        <f>IF(V114&gt;Scenario!$B$11,"",IF(V$2&lt;&gt;"Ready",V$2,IF(ISNUMBER(Z114),"OK","INSUFFICIENT FUNDS")))</f>
        <v/>
      </c>
      <c r="AC114">
        <v>110</v>
      </c>
      <c r="AD114" s="6" t="str">
        <f>IF(AC114&gt;Scenario!$B$11,"",IF(AC$2&lt;&gt;"Ready",AC$2,IF(AI113="OK",AG113,"INSUFFICIENT FUNDS")))</f>
        <v/>
      </c>
      <c r="AE114" s="6" t="str">
        <f>IF(AC114&gt;Scenario!$B$11,"",IF(AC$2&lt;&gt;"Ready",AC$2,IF(ISNUMBER(AD114),IF(AND(AC114&gt;=Scenario!$B$10,MOD(AC114-Scenario!$B$10,Scenario!$B$18)=0),Scenario!$B$8,0),"INSUFFICIENT FUNDS")))</f>
        <v/>
      </c>
      <c r="AF114" s="6" t="str">
        <f>IF(AC114&gt;Scenario!$B$11,"",IF(AC$2&lt;&gt;"Ready",AC$2,IF(ISNUMBER(AD114),(AD114+AE114)*(N('Option B'!$E$14)+N('Option B'!$E$15)+IF(Scenario!$B$13="Gross",0,0))/12+((N('Option B'!$E$12)+N('Option B'!$E$13))/12+IF(AND(AC114&gt;=Scenario!$B$10,MOD(AC114-Scenario!$B$10,Scenario!$B$18)=0),N('Option B'!$E$17)*N('Option B'!$E$18)+N('Option B'!$E$20),0)+IF(AC114=1,N('Option B'!$E$17)*N('Option B'!$E$19)+N('Option B'!$E$21),0)+IF(AC114=Scenario!$B$11,N('Option B'!$E$22),0)),"INSUFFICIENT FUNDS")))</f>
        <v/>
      </c>
      <c r="AG114" s="6" t="str">
        <f>IF(AC114&gt;Scenario!$B$11,"",IF(AC$2&lt;&gt;"Ready",AC$2,IF(ISNUMBER(AD114),IF((AD114+AE114)*(1+Scenario!$B$12/12)-AF114&lt;0,"INSUFFICIENT FUNDS",(AD114+AE114)*(1+Scenario!$B$12/12)-AF114),"INSUFFICIENT FUNDS")))</f>
        <v/>
      </c>
      <c r="AH114" s="6" t="str">
        <f>IF(AC114&gt;Scenario!$B$11,"",IF(AC$2&lt;&gt;"Ready",AC$2,IF(ISNUMBER(AG114),AH113+AF114,"INSUFFICIENT FUNDS")))</f>
        <v/>
      </c>
      <c r="AI114" t="str">
        <f>IF(AC114&gt;Scenario!$B$11,"",IF(AC$2&lt;&gt;"Ready",AC$2,IF(ISNUMBER(AG114),"OK","INSUFFICIENT FUNDS")))</f>
        <v/>
      </c>
      <c r="AJ114">
        <v>110</v>
      </c>
      <c r="AK114" s="6" t="str">
        <f>IF(AJ114&gt;Scenario!$B$11,"",IF(AJ$2&lt;&gt;"Ready",AJ$2,IF(AP113="OK",AN113,"INSUFFICIENT FUNDS")))</f>
        <v/>
      </c>
      <c r="AL114" s="6" t="str">
        <f>IF(AJ114&gt;Scenario!$B$11,"",IF(AJ$2&lt;&gt;"Ready",AJ$2,IF(ISNUMBER(AK114),IF(AND(AJ114&gt;=Scenario!$B$10,MOD(AJ114-Scenario!$B$10,Scenario!$B$18)=0),Scenario!$B$8,0),"INSUFFICIENT FUNDS")))</f>
        <v/>
      </c>
      <c r="AM114" s="6" t="str">
        <f>IF(AJ114&gt;Scenario!$B$11,"",IF(AJ$2&lt;&gt;"Ready",AJ$2,IF(ISNUMBER(AK114),(AK114+AL114)*(0+0+IF(Scenario!$B$13="Gross",0,0))/12+((0+0)/12+IF(AND(AJ114&gt;=Scenario!$B$10,MOD(AJ114-Scenario!$B$10,Scenario!$B$18)=0),0*0+0,0)+IF(AJ114=1,0*0+0,0)+IF(AJ114=Scenario!$B$11,0,0)),"INSUFFICIENT FUNDS")))</f>
        <v/>
      </c>
      <c r="AN114" s="6" t="str">
        <f>IF(AJ114&gt;Scenario!$B$11,"",IF(AJ$2&lt;&gt;"Ready",AJ$2,IF(ISNUMBER(AK114),IF((AK114+AL114)*(1+Scenario!$B$12/12)-AM114&lt;0,"INSUFFICIENT FUNDS",(AK114+AL114)*(1+Scenario!$B$12/12)-AM114),"INSUFFICIENT FUNDS")))</f>
        <v/>
      </c>
      <c r="AO114" s="6" t="str">
        <f>IF(AJ114&gt;Scenario!$B$11,"",IF(AJ$2&lt;&gt;"Ready",AJ$2,IF(ISNUMBER(AN114),AO113+AM114,"INSUFFICIENT FUNDS")))</f>
        <v/>
      </c>
      <c r="AP114" t="str">
        <f>IF(AJ114&gt;Scenario!$B$11,"",IF(AJ$2&lt;&gt;"Ready",AJ$2,IF(ISNUMBER(AN114),"OK","INSUFFICIENT FUNDS")))</f>
        <v/>
      </c>
    </row>
    <row r="115" spans="1:42" ht="32.1" customHeight="1" x14ac:dyDescent="0.2">
      <c r="A115">
        <v>111</v>
      </c>
      <c r="B115" s="6" t="str">
        <f>IF(A115&gt;Scenario!$B$11,"",IF(A$2&lt;&gt;"Ready",A$2,IF(G114="OK",E114,"INSUFFICIENT FUNDS")))</f>
        <v/>
      </c>
      <c r="C115" s="6" t="str">
        <f>IF(A115&gt;Scenario!$B$11,"",IF(A$2&lt;&gt;"Ready",A$2,IF(ISNUMBER(B115),IF(AND(A115&gt;=Scenario!$B$10,MOD(A115-Scenario!$B$10,Scenario!$B$18)=0),Scenario!$B$8,0),"INSUFFICIENT FUNDS")))</f>
        <v/>
      </c>
      <c r="D115" s="6" t="str">
        <f>IF(A115&gt;Scenario!$B$11,"",IF(A$2&lt;&gt;"Ready",A$2,IF(ISNUMBER(B115),(B115+C115)*(N('Option B'!$E$14)+N('Option B'!$E$15)+IF(Scenario!$B$13="Gross",N('Option B'!$E$16),0))/12+((N('Option B'!$E$12)+N('Option B'!$E$13))/12+IF(AND(A115&gt;=Scenario!$B$10,MOD(A115-Scenario!$B$10,Scenario!$B$18)=0),N('Option B'!$E$17)*N('Option B'!$E$18)+N('Option B'!$E$20),0)+IF(A115=1,N('Option B'!$E$17)*N('Option B'!$E$19)+N('Option B'!$E$21),0)+IF(A115=Scenario!$B$11,N('Option B'!$E$22),0)),"INSUFFICIENT FUNDS")))</f>
        <v/>
      </c>
      <c r="E115" s="6" t="str">
        <f>IF(A115&gt;Scenario!$B$11,"",IF(A$2&lt;&gt;"Ready",A$2,IF(ISNUMBER(B115),IF((B115+C115)*(1+Scenario!$B$12/12)-D115&lt;0,"INSUFFICIENT FUNDS",(B115+C115)*(1+Scenario!$B$12/12)-D115),"INSUFFICIENT FUNDS")))</f>
        <v/>
      </c>
      <c r="F115" s="6" t="str">
        <f>IF(A115&gt;Scenario!$B$11,"",IF(A$2&lt;&gt;"Ready",A$2,IF(ISNUMBER(E115),F114+D115,"INSUFFICIENT FUNDS")))</f>
        <v/>
      </c>
      <c r="G115" t="str">
        <f>IF(A115&gt;Scenario!$B$11,"",IF(A$2&lt;&gt;"Ready",A$2,IF(ISNUMBER(E115),"OK","INSUFFICIENT FUNDS")))</f>
        <v/>
      </c>
      <c r="H115">
        <v>111</v>
      </c>
      <c r="I115" s="6" t="str">
        <f>IF(H115&gt;Scenario!$B$11,"",IF(H$2&lt;&gt;"Ready",H$2,IF(N114="OK",L114,"INSUFFICIENT FUNDS")))</f>
        <v/>
      </c>
      <c r="J115" s="6" t="str">
        <f>IF(H115&gt;Scenario!$B$11,"",IF(H$2&lt;&gt;"Ready",H$2,IF(ISNUMBER(I115),IF(AND(H115&gt;=Scenario!$B$10,MOD(H115-Scenario!$B$10,Scenario!$B$18)=0),Scenario!$B$8,0),"INSUFFICIENT FUNDS")))</f>
        <v/>
      </c>
      <c r="K115" s="6" t="str">
        <f>IF(H115&gt;Scenario!$B$11,"",IF(H$2&lt;&gt;"Ready",H$2,IF(ISNUMBER(I115),(I115+J115)*(N('Option B'!$E$14)+N('Option B'!$E$15)+IF(Scenario!$B$13="Gross",N('Option B'!$E$16),0))/12+((0+0)/12+IF(AND(H115&gt;=Scenario!$B$10,MOD(H115-Scenario!$B$10,Scenario!$B$18)=0),N('Option B'!$E$17)*N('Option B'!$E$18)+N('Option B'!$E$20),0)+IF(H115=1,N('Option B'!$E$17)*N('Option B'!$E$19)+N('Option B'!$E$21),0)+IF(H115=Scenario!$B$11,N('Option B'!$E$22),0)),"INSUFFICIENT FUNDS")))</f>
        <v/>
      </c>
      <c r="L115" s="6" t="str">
        <f>IF(H115&gt;Scenario!$B$11,"",IF(H$2&lt;&gt;"Ready",H$2,IF(ISNUMBER(I115),IF((I115+J115)*(1+Scenario!$B$12/12)-K115&lt;0,"INSUFFICIENT FUNDS",(I115+J115)*(1+Scenario!$B$12/12)-K115),"INSUFFICIENT FUNDS")))</f>
        <v/>
      </c>
      <c r="M115" s="6" t="str">
        <f>IF(H115&gt;Scenario!$B$11,"",IF(H$2&lt;&gt;"Ready",H$2,IF(ISNUMBER(L115),M114+K115,"INSUFFICIENT FUNDS")))</f>
        <v/>
      </c>
      <c r="N115" t="str">
        <f>IF(H115&gt;Scenario!$B$11,"",IF(H$2&lt;&gt;"Ready",H$2,IF(ISNUMBER(L115),"OK","INSUFFICIENT FUNDS")))</f>
        <v/>
      </c>
      <c r="O115">
        <v>111</v>
      </c>
      <c r="P115" s="6" t="str">
        <f>IF(O115&gt;Scenario!$B$11,"",IF(O$2&lt;&gt;"Ready",O$2,IF(U114="OK",S114,"INSUFFICIENT FUNDS")))</f>
        <v/>
      </c>
      <c r="Q115" s="6" t="str">
        <f>IF(O115&gt;Scenario!$B$11,"",IF(O$2&lt;&gt;"Ready",O$2,IF(ISNUMBER(P115),IF(AND(O115&gt;=Scenario!$B$10,MOD(O115-Scenario!$B$10,Scenario!$B$18)=0),Scenario!$B$8,0),"INSUFFICIENT FUNDS")))</f>
        <v/>
      </c>
      <c r="R115" s="6" t="str">
        <f>IF(O115&gt;Scenario!$B$11,"",IF(O$2&lt;&gt;"Ready",O$2,IF(ISNUMBER(P115),(P115+Q115)*(0+N('Option B'!$E$15)+IF(Scenario!$B$13="Gross",N('Option B'!$E$16),0))/12+((N('Option B'!$E$12)+N('Option B'!$E$13))/12+IF(AND(O115&gt;=Scenario!$B$10,MOD(O115-Scenario!$B$10,Scenario!$B$18)=0),N('Option B'!$E$17)*N('Option B'!$E$18)+N('Option B'!$E$20),0)+IF(O115=1,N('Option B'!$E$17)*N('Option B'!$E$19)+N('Option B'!$E$21),0)+IF(O115=Scenario!$B$11,N('Option B'!$E$22),0)),"INSUFFICIENT FUNDS")))</f>
        <v/>
      </c>
      <c r="S115" s="6" t="str">
        <f>IF(O115&gt;Scenario!$B$11,"",IF(O$2&lt;&gt;"Ready",O$2,IF(ISNUMBER(P115),IF((P115+Q115)*(1+Scenario!$B$12/12)-R115&lt;0,"INSUFFICIENT FUNDS",(P115+Q115)*(1+Scenario!$B$12/12)-R115),"INSUFFICIENT FUNDS")))</f>
        <v/>
      </c>
      <c r="T115" s="6" t="str">
        <f>IF(O115&gt;Scenario!$B$11,"",IF(O$2&lt;&gt;"Ready",O$2,IF(ISNUMBER(S115),T114+R115,"INSUFFICIENT FUNDS")))</f>
        <v/>
      </c>
      <c r="U115" t="str">
        <f>IF(O115&gt;Scenario!$B$11,"",IF(O$2&lt;&gt;"Ready",O$2,IF(ISNUMBER(S115),"OK","INSUFFICIENT FUNDS")))</f>
        <v/>
      </c>
      <c r="V115">
        <v>111</v>
      </c>
      <c r="W115" s="6" t="str">
        <f>IF(V115&gt;Scenario!$B$11,"",IF(V$2&lt;&gt;"Ready",V$2,IF(AB114="OK",Z114,"INSUFFICIENT FUNDS")))</f>
        <v/>
      </c>
      <c r="X115" s="6" t="str">
        <f>IF(V115&gt;Scenario!$B$11,"",IF(V$2&lt;&gt;"Ready",V$2,IF(ISNUMBER(W115),IF(AND(V115&gt;=Scenario!$B$10,MOD(V115-Scenario!$B$10,Scenario!$B$18)=0),Scenario!$B$8,0),"INSUFFICIENT FUNDS")))</f>
        <v/>
      </c>
      <c r="Y115" s="6" t="str">
        <f>IF(V115&gt;Scenario!$B$11,"",IF(V$2&lt;&gt;"Ready",V$2,IF(ISNUMBER(W115),(W115+X115)*(N('Option B'!$E$14)+N('Option B'!$E$15)+IF(Scenario!$B$13="Gross",N('Option B'!$E$16),0))/12+((N('Option B'!$E$12)+N('Option B'!$E$13))/12+IF(AND(V115&gt;=Scenario!$B$10,MOD(V115-Scenario!$B$10,Scenario!$B$18)=0),0*0+0,0)+IF(V115=1,0*0+0,0)+IF(V115=Scenario!$B$11,0,0)),"INSUFFICIENT FUNDS")))</f>
        <v/>
      </c>
      <c r="Z115" s="6" t="str">
        <f>IF(V115&gt;Scenario!$B$11,"",IF(V$2&lt;&gt;"Ready",V$2,IF(ISNUMBER(W115),IF((W115+X115)*(1+Scenario!$B$12/12)-Y115&lt;0,"INSUFFICIENT FUNDS",(W115+X115)*(1+Scenario!$B$12/12)-Y115),"INSUFFICIENT FUNDS")))</f>
        <v/>
      </c>
      <c r="AA115" s="6" t="str">
        <f>IF(V115&gt;Scenario!$B$11,"",IF(V$2&lt;&gt;"Ready",V$2,IF(ISNUMBER(Z115),AA114+Y115,"INSUFFICIENT FUNDS")))</f>
        <v/>
      </c>
      <c r="AB115" t="str">
        <f>IF(V115&gt;Scenario!$B$11,"",IF(V$2&lt;&gt;"Ready",V$2,IF(ISNUMBER(Z115),"OK","INSUFFICIENT FUNDS")))</f>
        <v/>
      </c>
      <c r="AC115">
        <v>111</v>
      </c>
      <c r="AD115" s="6" t="str">
        <f>IF(AC115&gt;Scenario!$B$11,"",IF(AC$2&lt;&gt;"Ready",AC$2,IF(AI114="OK",AG114,"INSUFFICIENT FUNDS")))</f>
        <v/>
      </c>
      <c r="AE115" s="6" t="str">
        <f>IF(AC115&gt;Scenario!$B$11,"",IF(AC$2&lt;&gt;"Ready",AC$2,IF(ISNUMBER(AD115),IF(AND(AC115&gt;=Scenario!$B$10,MOD(AC115-Scenario!$B$10,Scenario!$B$18)=0),Scenario!$B$8,0),"INSUFFICIENT FUNDS")))</f>
        <v/>
      </c>
      <c r="AF115" s="6" t="str">
        <f>IF(AC115&gt;Scenario!$B$11,"",IF(AC$2&lt;&gt;"Ready",AC$2,IF(ISNUMBER(AD115),(AD115+AE115)*(N('Option B'!$E$14)+N('Option B'!$E$15)+IF(Scenario!$B$13="Gross",0,0))/12+((N('Option B'!$E$12)+N('Option B'!$E$13))/12+IF(AND(AC115&gt;=Scenario!$B$10,MOD(AC115-Scenario!$B$10,Scenario!$B$18)=0),N('Option B'!$E$17)*N('Option B'!$E$18)+N('Option B'!$E$20),0)+IF(AC115=1,N('Option B'!$E$17)*N('Option B'!$E$19)+N('Option B'!$E$21),0)+IF(AC115=Scenario!$B$11,N('Option B'!$E$22),0)),"INSUFFICIENT FUNDS")))</f>
        <v/>
      </c>
      <c r="AG115" s="6" t="str">
        <f>IF(AC115&gt;Scenario!$B$11,"",IF(AC$2&lt;&gt;"Ready",AC$2,IF(ISNUMBER(AD115),IF((AD115+AE115)*(1+Scenario!$B$12/12)-AF115&lt;0,"INSUFFICIENT FUNDS",(AD115+AE115)*(1+Scenario!$B$12/12)-AF115),"INSUFFICIENT FUNDS")))</f>
        <v/>
      </c>
      <c r="AH115" s="6" t="str">
        <f>IF(AC115&gt;Scenario!$B$11,"",IF(AC$2&lt;&gt;"Ready",AC$2,IF(ISNUMBER(AG115),AH114+AF115,"INSUFFICIENT FUNDS")))</f>
        <v/>
      </c>
      <c r="AI115" t="str">
        <f>IF(AC115&gt;Scenario!$B$11,"",IF(AC$2&lt;&gt;"Ready",AC$2,IF(ISNUMBER(AG115),"OK","INSUFFICIENT FUNDS")))</f>
        <v/>
      </c>
      <c r="AJ115">
        <v>111</v>
      </c>
      <c r="AK115" s="6" t="str">
        <f>IF(AJ115&gt;Scenario!$B$11,"",IF(AJ$2&lt;&gt;"Ready",AJ$2,IF(AP114="OK",AN114,"INSUFFICIENT FUNDS")))</f>
        <v/>
      </c>
      <c r="AL115" s="6" t="str">
        <f>IF(AJ115&gt;Scenario!$B$11,"",IF(AJ$2&lt;&gt;"Ready",AJ$2,IF(ISNUMBER(AK115),IF(AND(AJ115&gt;=Scenario!$B$10,MOD(AJ115-Scenario!$B$10,Scenario!$B$18)=0),Scenario!$B$8,0),"INSUFFICIENT FUNDS")))</f>
        <v/>
      </c>
      <c r="AM115" s="6" t="str">
        <f>IF(AJ115&gt;Scenario!$B$11,"",IF(AJ$2&lt;&gt;"Ready",AJ$2,IF(ISNUMBER(AK115),(AK115+AL115)*(0+0+IF(Scenario!$B$13="Gross",0,0))/12+((0+0)/12+IF(AND(AJ115&gt;=Scenario!$B$10,MOD(AJ115-Scenario!$B$10,Scenario!$B$18)=0),0*0+0,0)+IF(AJ115=1,0*0+0,0)+IF(AJ115=Scenario!$B$11,0,0)),"INSUFFICIENT FUNDS")))</f>
        <v/>
      </c>
      <c r="AN115" s="6" t="str">
        <f>IF(AJ115&gt;Scenario!$B$11,"",IF(AJ$2&lt;&gt;"Ready",AJ$2,IF(ISNUMBER(AK115),IF((AK115+AL115)*(1+Scenario!$B$12/12)-AM115&lt;0,"INSUFFICIENT FUNDS",(AK115+AL115)*(1+Scenario!$B$12/12)-AM115),"INSUFFICIENT FUNDS")))</f>
        <v/>
      </c>
      <c r="AO115" s="6" t="str">
        <f>IF(AJ115&gt;Scenario!$B$11,"",IF(AJ$2&lt;&gt;"Ready",AJ$2,IF(ISNUMBER(AN115),AO114+AM115,"INSUFFICIENT FUNDS")))</f>
        <v/>
      </c>
      <c r="AP115" t="str">
        <f>IF(AJ115&gt;Scenario!$B$11,"",IF(AJ$2&lt;&gt;"Ready",AJ$2,IF(ISNUMBER(AN115),"OK","INSUFFICIENT FUNDS")))</f>
        <v/>
      </c>
    </row>
    <row r="116" spans="1:42" ht="32.1" customHeight="1" x14ac:dyDescent="0.2">
      <c r="A116">
        <v>112</v>
      </c>
      <c r="B116" s="6" t="str">
        <f>IF(A116&gt;Scenario!$B$11,"",IF(A$2&lt;&gt;"Ready",A$2,IF(G115="OK",E115,"INSUFFICIENT FUNDS")))</f>
        <v/>
      </c>
      <c r="C116" s="6" t="str">
        <f>IF(A116&gt;Scenario!$B$11,"",IF(A$2&lt;&gt;"Ready",A$2,IF(ISNUMBER(B116),IF(AND(A116&gt;=Scenario!$B$10,MOD(A116-Scenario!$B$10,Scenario!$B$18)=0),Scenario!$B$8,0),"INSUFFICIENT FUNDS")))</f>
        <v/>
      </c>
      <c r="D116" s="6" t="str">
        <f>IF(A116&gt;Scenario!$B$11,"",IF(A$2&lt;&gt;"Ready",A$2,IF(ISNUMBER(B116),(B116+C116)*(N('Option B'!$E$14)+N('Option B'!$E$15)+IF(Scenario!$B$13="Gross",N('Option B'!$E$16),0))/12+((N('Option B'!$E$12)+N('Option B'!$E$13))/12+IF(AND(A116&gt;=Scenario!$B$10,MOD(A116-Scenario!$B$10,Scenario!$B$18)=0),N('Option B'!$E$17)*N('Option B'!$E$18)+N('Option B'!$E$20),0)+IF(A116=1,N('Option B'!$E$17)*N('Option B'!$E$19)+N('Option B'!$E$21),0)+IF(A116=Scenario!$B$11,N('Option B'!$E$22),0)),"INSUFFICIENT FUNDS")))</f>
        <v/>
      </c>
      <c r="E116" s="6" t="str">
        <f>IF(A116&gt;Scenario!$B$11,"",IF(A$2&lt;&gt;"Ready",A$2,IF(ISNUMBER(B116),IF((B116+C116)*(1+Scenario!$B$12/12)-D116&lt;0,"INSUFFICIENT FUNDS",(B116+C116)*(1+Scenario!$B$12/12)-D116),"INSUFFICIENT FUNDS")))</f>
        <v/>
      </c>
      <c r="F116" s="6" t="str">
        <f>IF(A116&gt;Scenario!$B$11,"",IF(A$2&lt;&gt;"Ready",A$2,IF(ISNUMBER(E116),F115+D116,"INSUFFICIENT FUNDS")))</f>
        <v/>
      </c>
      <c r="G116" t="str">
        <f>IF(A116&gt;Scenario!$B$11,"",IF(A$2&lt;&gt;"Ready",A$2,IF(ISNUMBER(E116),"OK","INSUFFICIENT FUNDS")))</f>
        <v/>
      </c>
      <c r="H116">
        <v>112</v>
      </c>
      <c r="I116" s="6" t="str">
        <f>IF(H116&gt;Scenario!$B$11,"",IF(H$2&lt;&gt;"Ready",H$2,IF(N115="OK",L115,"INSUFFICIENT FUNDS")))</f>
        <v/>
      </c>
      <c r="J116" s="6" t="str">
        <f>IF(H116&gt;Scenario!$B$11,"",IF(H$2&lt;&gt;"Ready",H$2,IF(ISNUMBER(I116),IF(AND(H116&gt;=Scenario!$B$10,MOD(H116-Scenario!$B$10,Scenario!$B$18)=0),Scenario!$B$8,0),"INSUFFICIENT FUNDS")))</f>
        <v/>
      </c>
      <c r="K116" s="6" t="str">
        <f>IF(H116&gt;Scenario!$B$11,"",IF(H$2&lt;&gt;"Ready",H$2,IF(ISNUMBER(I116),(I116+J116)*(N('Option B'!$E$14)+N('Option B'!$E$15)+IF(Scenario!$B$13="Gross",N('Option B'!$E$16),0))/12+((0+0)/12+IF(AND(H116&gt;=Scenario!$B$10,MOD(H116-Scenario!$B$10,Scenario!$B$18)=0),N('Option B'!$E$17)*N('Option B'!$E$18)+N('Option B'!$E$20),0)+IF(H116=1,N('Option B'!$E$17)*N('Option B'!$E$19)+N('Option B'!$E$21),0)+IF(H116=Scenario!$B$11,N('Option B'!$E$22),0)),"INSUFFICIENT FUNDS")))</f>
        <v/>
      </c>
      <c r="L116" s="6" t="str">
        <f>IF(H116&gt;Scenario!$B$11,"",IF(H$2&lt;&gt;"Ready",H$2,IF(ISNUMBER(I116),IF((I116+J116)*(1+Scenario!$B$12/12)-K116&lt;0,"INSUFFICIENT FUNDS",(I116+J116)*(1+Scenario!$B$12/12)-K116),"INSUFFICIENT FUNDS")))</f>
        <v/>
      </c>
      <c r="M116" s="6" t="str">
        <f>IF(H116&gt;Scenario!$B$11,"",IF(H$2&lt;&gt;"Ready",H$2,IF(ISNUMBER(L116),M115+K116,"INSUFFICIENT FUNDS")))</f>
        <v/>
      </c>
      <c r="N116" t="str">
        <f>IF(H116&gt;Scenario!$B$11,"",IF(H$2&lt;&gt;"Ready",H$2,IF(ISNUMBER(L116),"OK","INSUFFICIENT FUNDS")))</f>
        <v/>
      </c>
      <c r="O116">
        <v>112</v>
      </c>
      <c r="P116" s="6" t="str">
        <f>IF(O116&gt;Scenario!$B$11,"",IF(O$2&lt;&gt;"Ready",O$2,IF(U115="OK",S115,"INSUFFICIENT FUNDS")))</f>
        <v/>
      </c>
      <c r="Q116" s="6" t="str">
        <f>IF(O116&gt;Scenario!$B$11,"",IF(O$2&lt;&gt;"Ready",O$2,IF(ISNUMBER(P116),IF(AND(O116&gt;=Scenario!$B$10,MOD(O116-Scenario!$B$10,Scenario!$B$18)=0),Scenario!$B$8,0),"INSUFFICIENT FUNDS")))</f>
        <v/>
      </c>
      <c r="R116" s="6" t="str">
        <f>IF(O116&gt;Scenario!$B$11,"",IF(O$2&lt;&gt;"Ready",O$2,IF(ISNUMBER(P116),(P116+Q116)*(0+N('Option B'!$E$15)+IF(Scenario!$B$13="Gross",N('Option B'!$E$16),0))/12+((N('Option B'!$E$12)+N('Option B'!$E$13))/12+IF(AND(O116&gt;=Scenario!$B$10,MOD(O116-Scenario!$B$10,Scenario!$B$18)=0),N('Option B'!$E$17)*N('Option B'!$E$18)+N('Option B'!$E$20),0)+IF(O116=1,N('Option B'!$E$17)*N('Option B'!$E$19)+N('Option B'!$E$21),0)+IF(O116=Scenario!$B$11,N('Option B'!$E$22),0)),"INSUFFICIENT FUNDS")))</f>
        <v/>
      </c>
      <c r="S116" s="6" t="str">
        <f>IF(O116&gt;Scenario!$B$11,"",IF(O$2&lt;&gt;"Ready",O$2,IF(ISNUMBER(P116),IF((P116+Q116)*(1+Scenario!$B$12/12)-R116&lt;0,"INSUFFICIENT FUNDS",(P116+Q116)*(1+Scenario!$B$12/12)-R116),"INSUFFICIENT FUNDS")))</f>
        <v/>
      </c>
      <c r="T116" s="6" t="str">
        <f>IF(O116&gt;Scenario!$B$11,"",IF(O$2&lt;&gt;"Ready",O$2,IF(ISNUMBER(S116),T115+R116,"INSUFFICIENT FUNDS")))</f>
        <v/>
      </c>
      <c r="U116" t="str">
        <f>IF(O116&gt;Scenario!$B$11,"",IF(O$2&lt;&gt;"Ready",O$2,IF(ISNUMBER(S116),"OK","INSUFFICIENT FUNDS")))</f>
        <v/>
      </c>
      <c r="V116">
        <v>112</v>
      </c>
      <c r="W116" s="6" t="str">
        <f>IF(V116&gt;Scenario!$B$11,"",IF(V$2&lt;&gt;"Ready",V$2,IF(AB115="OK",Z115,"INSUFFICIENT FUNDS")))</f>
        <v/>
      </c>
      <c r="X116" s="6" t="str">
        <f>IF(V116&gt;Scenario!$B$11,"",IF(V$2&lt;&gt;"Ready",V$2,IF(ISNUMBER(W116),IF(AND(V116&gt;=Scenario!$B$10,MOD(V116-Scenario!$B$10,Scenario!$B$18)=0),Scenario!$B$8,0),"INSUFFICIENT FUNDS")))</f>
        <v/>
      </c>
      <c r="Y116" s="6" t="str">
        <f>IF(V116&gt;Scenario!$B$11,"",IF(V$2&lt;&gt;"Ready",V$2,IF(ISNUMBER(W116),(W116+X116)*(N('Option B'!$E$14)+N('Option B'!$E$15)+IF(Scenario!$B$13="Gross",N('Option B'!$E$16),0))/12+((N('Option B'!$E$12)+N('Option B'!$E$13))/12+IF(AND(V116&gt;=Scenario!$B$10,MOD(V116-Scenario!$B$10,Scenario!$B$18)=0),0*0+0,0)+IF(V116=1,0*0+0,0)+IF(V116=Scenario!$B$11,0,0)),"INSUFFICIENT FUNDS")))</f>
        <v/>
      </c>
      <c r="Z116" s="6" t="str">
        <f>IF(V116&gt;Scenario!$B$11,"",IF(V$2&lt;&gt;"Ready",V$2,IF(ISNUMBER(W116),IF((W116+X116)*(1+Scenario!$B$12/12)-Y116&lt;0,"INSUFFICIENT FUNDS",(W116+X116)*(1+Scenario!$B$12/12)-Y116),"INSUFFICIENT FUNDS")))</f>
        <v/>
      </c>
      <c r="AA116" s="6" t="str">
        <f>IF(V116&gt;Scenario!$B$11,"",IF(V$2&lt;&gt;"Ready",V$2,IF(ISNUMBER(Z116),AA115+Y116,"INSUFFICIENT FUNDS")))</f>
        <v/>
      </c>
      <c r="AB116" t="str">
        <f>IF(V116&gt;Scenario!$B$11,"",IF(V$2&lt;&gt;"Ready",V$2,IF(ISNUMBER(Z116),"OK","INSUFFICIENT FUNDS")))</f>
        <v/>
      </c>
      <c r="AC116">
        <v>112</v>
      </c>
      <c r="AD116" s="6" t="str">
        <f>IF(AC116&gt;Scenario!$B$11,"",IF(AC$2&lt;&gt;"Ready",AC$2,IF(AI115="OK",AG115,"INSUFFICIENT FUNDS")))</f>
        <v/>
      </c>
      <c r="AE116" s="6" t="str">
        <f>IF(AC116&gt;Scenario!$B$11,"",IF(AC$2&lt;&gt;"Ready",AC$2,IF(ISNUMBER(AD116),IF(AND(AC116&gt;=Scenario!$B$10,MOD(AC116-Scenario!$B$10,Scenario!$B$18)=0),Scenario!$B$8,0),"INSUFFICIENT FUNDS")))</f>
        <v/>
      </c>
      <c r="AF116" s="6" t="str">
        <f>IF(AC116&gt;Scenario!$B$11,"",IF(AC$2&lt;&gt;"Ready",AC$2,IF(ISNUMBER(AD116),(AD116+AE116)*(N('Option B'!$E$14)+N('Option B'!$E$15)+IF(Scenario!$B$13="Gross",0,0))/12+((N('Option B'!$E$12)+N('Option B'!$E$13))/12+IF(AND(AC116&gt;=Scenario!$B$10,MOD(AC116-Scenario!$B$10,Scenario!$B$18)=0),N('Option B'!$E$17)*N('Option B'!$E$18)+N('Option B'!$E$20),0)+IF(AC116=1,N('Option B'!$E$17)*N('Option B'!$E$19)+N('Option B'!$E$21),0)+IF(AC116=Scenario!$B$11,N('Option B'!$E$22),0)),"INSUFFICIENT FUNDS")))</f>
        <v/>
      </c>
      <c r="AG116" s="6" t="str">
        <f>IF(AC116&gt;Scenario!$B$11,"",IF(AC$2&lt;&gt;"Ready",AC$2,IF(ISNUMBER(AD116),IF((AD116+AE116)*(1+Scenario!$B$12/12)-AF116&lt;0,"INSUFFICIENT FUNDS",(AD116+AE116)*(1+Scenario!$B$12/12)-AF116),"INSUFFICIENT FUNDS")))</f>
        <v/>
      </c>
      <c r="AH116" s="6" t="str">
        <f>IF(AC116&gt;Scenario!$B$11,"",IF(AC$2&lt;&gt;"Ready",AC$2,IF(ISNUMBER(AG116),AH115+AF116,"INSUFFICIENT FUNDS")))</f>
        <v/>
      </c>
      <c r="AI116" t="str">
        <f>IF(AC116&gt;Scenario!$B$11,"",IF(AC$2&lt;&gt;"Ready",AC$2,IF(ISNUMBER(AG116),"OK","INSUFFICIENT FUNDS")))</f>
        <v/>
      </c>
      <c r="AJ116">
        <v>112</v>
      </c>
      <c r="AK116" s="6" t="str">
        <f>IF(AJ116&gt;Scenario!$B$11,"",IF(AJ$2&lt;&gt;"Ready",AJ$2,IF(AP115="OK",AN115,"INSUFFICIENT FUNDS")))</f>
        <v/>
      </c>
      <c r="AL116" s="6" t="str">
        <f>IF(AJ116&gt;Scenario!$B$11,"",IF(AJ$2&lt;&gt;"Ready",AJ$2,IF(ISNUMBER(AK116),IF(AND(AJ116&gt;=Scenario!$B$10,MOD(AJ116-Scenario!$B$10,Scenario!$B$18)=0),Scenario!$B$8,0),"INSUFFICIENT FUNDS")))</f>
        <v/>
      </c>
      <c r="AM116" s="6" t="str">
        <f>IF(AJ116&gt;Scenario!$B$11,"",IF(AJ$2&lt;&gt;"Ready",AJ$2,IF(ISNUMBER(AK116),(AK116+AL116)*(0+0+IF(Scenario!$B$13="Gross",0,0))/12+((0+0)/12+IF(AND(AJ116&gt;=Scenario!$B$10,MOD(AJ116-Scenario!$B$10,Scenario!$B$18)=0),0*0+0,0)+IF(AJ116=1,0*0+0,0)+IF(AJ116=Scenario!$B$11,0,0)),"INSUFFICIENT FUNDS")))</f>
        <v/>
      </c>
      <c r="AN116" s="6" t="str">
        <f>IF(AJ116&gt;Scenario!$B$11,"",IF(AJ$2&lt;&gt;"Ready",AJ$2,IF(ISNUMBER(AK116),IF((AK116+AL116)*(1+Scenario!$B$12/12)-AM116&lt;0,"INSUFFICIENT FUNDS",(AK116+AL116)*(1+Scenario!$B$12/12)-AM116),"INSUFFICIENT FUNDS")))</f>
        <v/>
      </c>
      <c r="AO116" s="6" t="str">
        <f>IF(AJ116&gt;Scenario!$B$11,"",IF(AJ$2&lt;&gt;"Ready",AJ$2,IF(ISNUMBER(AN116),AO115+AM116,"INSUFFICIENT FUNDS")))</f>
        <v/>
      </c>
      <c r="AP116" t="str">
        <f>IF(AJ116&gt;Scenario!$B$11,"",IF(AJ$2&lt;&gt;"Ready",AJ$2,IF(ISNUMBER(AN116),"OK","INSUFFICIENT FUNDS")))</f>
        <v/>
      </c>
    </row>
    <row r="117" spans="1:42" ht="32.1" customHeight="1" x14ac:dyDescent="0.2">
      <c r="A117">
        <v>113</v>
      </c>
      <c r="B117" s="6" t="str">
        <f>IF(A117&gt;Scenario!$B$11,"",IF(A$2&lt;&gt;"Ready",A$2,IF(G116="OK",E116,"INSUFFICIENT FUNDS")))</f>
        <v/>
      </c>
      <c r="C117" s="6" t="str">
        <f>IF(A117&gt;Scenario!$B$11,"",IF(A$2&lt;&gt;"Ready",A$2,IF(ISNUMBER(B117),IF(AND(A117&gt;=Scenario!$B$10,MOD(A117-Scenario!$B$10,Scenario!$B$18)=0),Scenario!$B$8,0),"INSUFFICIENT FUNDS")))</f>
        <v/>
      </c>
      <c r="D117" s="6" t="str">
        <f>IF(A117&gt;Scenario!$B$11,"",IF(A$2&lt;&gt;"Ready",A$2,IF(ISNUMBER(B117),(B117+C117)*(N('Option B'!$E$14)+N('Option B'!$E$15)+IF(Scenario!$B$13="Gross",N('Option B'!$E$16),0))/12+((N('Option B'!$E$12)+N('Option B'!$E$13))/12+IF(AND(A117&gt;=Scenario!$B$10,MOD(A117-Scenario!$B$10,Scenario!$B$18)=0),N('Option B'!$E$17)*N('Option B'!$E$18)+N('Option B'!$E$20),0)+IF(A117=1,N('Option B'!$E$17)*N('Option B'!$E$19)+N('Option B'!$E$21),0)+IF(A117=Scenario!$B$11,N('Option B'!$E$22),0)),"INSUFFICIENT FUNDS")))</f>
        <v/>
      </c>
      <c r="E117" s="6" t="str">
        <f>IF(A117&gt;Scenario!$B$11,"",IF(A$2&lt;&gt;"Ready",A$2,IF(ISNUMBER(B117),IF((B117+C117)*(1+Scenario!$B$12/12)-D117&lt;0,"INSUFFICIENT FUNDS",(B117+C117)*(1+Scenario!$B$12/12)-D117),"INSUFFICIENT FUNDS")))</f>
        <v/>
      </c>
      <c r="F117" s="6" t="str">
        <f>IF(A117&gt;Scenario!$B$11,"",IF(A$2&lt;&gt;"Ready",A$2,IF(ISNUMBER(E117),F116+D117,"INSUFFICIENT FUNDS")))</f>
        <v/>
      </c>
      <c r="G117" t="str">
        <f>IF(A117&gt;Scenario!$B$11,"",IF(A$2&lt;&gt;"Ready",A$2,IF(ISNUMBER(E117),"OK","INSUFFICIENT FUNDS")))</f>
        <v/>
      </c>
      <c r="H117">
        <v>113</v>
      </c>
      <c r="I117" s="6" t="str">
        <f>IF(H117&gt;Scenario!$B$11,"",IF(H$2&lt;&gt;"Ready",H$2,IF(N116="OK",L116,"INSUFFICIENT FUNDS")))</f>
        <v/>
      </c>
      <c r="J117" s="6" t="str">
        <f>IF(H117&gt;Scenario!$B$11,"",IF(H$2&lt;&gt;"Ready",H$2,IF(ISNUMBER(I117),IF(AND(H117&gt;=Scenario!$B$10,MOD(H117-Scenario!$B$10,Scenario!$B$18)=0),Scenario!$B$8,0),"INSUFFICIENT FUNDS")))</f>
        <v/>
      </c>
      <c r="K117" s="6" t="str">
        <f>IF(H117&gt;Scenario!$B$11,"",IF(H$2&lt;&gt;"Ready",H$2,IF(ISNUMBER(I117),(I117+J117)*(N('Option B'!$E$14)+N('Option B'!$E$15)+IF(Scenario!$B$13="Gross",N('Option B'!$E$16),0))/12+((0+0)/12+IF(AND(H117&gt;=Scenario!$B$10,MOD(H117-Scenario!$B$10,Scenario!$B$18)=0),N('Option B'!$E$17)*N('Option B'!$E$18)+N('Option B'!$E$20),0)+IF(H117=1,N('Option B'!$E$17)*N('Option B'!$E$19)+N('Option B'!$E$21),0)+IF(H117=Scenario!$B$11,N('Option B'!$E$22),0)),"INSUFFICIENT FUNDS")))</f>
        <v/>
      </c>
      <c r="L117" s="6" t="str">
        <f>IF(H117&gt;Scenario!$B$11,"",IF(H$2&lt;&gt;"Ready",H$2,IF(ISNUMBER(I117),IF((I117+J117)*(1+Scenario!$B$12/12)-K117&lt;0,"INSUFFICIENT FUNDS",(I117+J117)*(1+Scenario!$B$12/12)-K117),"INSUFFICIENT FUNDS")))</f>
        <v/>
      </c>
      <c r="M117" s="6" t="str">
        <f>IF(H117&gt;Scenario!$B$11,"",IF(H$2&lt;&gt;"Ready",H$2,IF(ISNUMBER(L117),M116+K117,"INSUFFICIENT FUNDS")))</f>
        <v/>
      </c>
      <c r="N117" t="str">
        <f>IF(H117&gt;Scenario!$B$11,"",IF(H$2&lt;&gt;"Ready",H$2,IF(ISNUMBER(L117),"OK","INSUFFICIENT FUNDS")))</f>
        <v/>
      </c>
      <c r="O117">
        <v>113</v>
      </c>
      <c r="P117" s="6" t="str">
        <f>IF(O117&gt;Scenario!$B$11,"",IF(O$2&lt;&gt;"Ready",O$2,IF(U116="OK",S116,"INSUFFICIENT FUNDS")))</f>
        <v/>
      </c>
      <c r="Q117" s="6" t="str">
        <f>IF(O117&gt;Scenario!$B$11,"",IF(O$2&lt;&gt;"Ready",O$2,IF(ISNUMBER(P117),IF(AND(O117&gt;=Scenario!$B$10,MOD(O117-Scenario!$B$10,Scenario!$B$18)=0),Scenario!$B$8,0),"INSUFFICIENT FUNDS")))</f>
        <v/>
      </c>
      <c r="R117" s="6" t="str">
        <f>IF(O117&gt;Scenario!$B$11,"",IF(O$2&lt;&gt;"Ready",O$2,IF(ISNUMBER(P117),(P117+Q117)*(0+N('Option B'!$E$15)+IF(Scenario!$B$13="Gross",N('Option B'!$E$16),0))/12+((N('Option B'!$E$12)+N('Option B'!$E$13))/12+IF(AND(O117&gt;=Scenario!$B$10,MOD(O117-Scenario!$B$10,Scenario!$B$18)=0),N('Option B'!$E$17)*N('Option B'!$E$18)+N('Option B'!$E$20),0)+IF(O117=1,N('Option B'!$E$17)*N('Option B'!$E$19)+N('Option B'!$E$21),0)+IF(O117=Scenario!$B$11,N('Option B'!$E$22),0)),"INSUFFICIENT FUNDS")))</f>
        <v/>
      </c>
      <c r="S117" s="6" t="str">
        <f>IF(O117&gt;Scenario!$B$11,"",IF(O$2&lt;&gt;"Ready",O$2,IF(ISNUMBER(P117),IF((P117+Q117)*(1+Scenario!$B$12/12)-R117&lt;0,"INSUFFICIENT FUNDS",(P117+Q117)*(1+Scenario!$B$12/12)-R117),"INSUFFICIENT FUNDS")))</f>
        <v/>
      </c>
      <c r="T117" s="6" t="str">
        <f>IF(O117&gt;Scenario!$B$11,"",IF(O$2&lt;&gt;"Ready",O$2,IF(ISNUMBER(S117),T116+R117,"INSUFFICIENT FUNDS")))</f>
        <v/>
      </c>
      <c r="U117" t="str">
        <f>IF(O117&gt;Scenario!$B$11,"",IF(O$2&lt;&gt;"Ready",O$2,IF(ISNUMBER(S117),"OK","INSUFFICIENT FUNDS")))</f>
        <v/>
      </c>
      <c r="V117">
        <v>113</v>
      </c>
      <c r="W117" s="6" t="str">
        <f>IF(V117&gt;Scenario!$B$11,"",IF(V$2&lt;&gt;"Ready",V$2,IF(AB116="OK",Z116,"INSUFFICIENT FUNDS")))</f>
        <v/>
      </c>
      <c r="X117" s="6" t="str">
        <f>IF(V117&gt;Scenario!$B$11,"",IF(V$2&lt;&gt;"Ready",V$2,IF(ISNUMBER(W117),IF(AND(V117&gt;=Scenario!$B$10,MOD(V117-Scenario!$B$10,Scenario!$B$18)=0),Scenario!$B$8,0),"INSUFFICIENT FUNDS")))</f>
        <v/>
      </c>
      <c r="Y117" s="6" t="str">
        <f>IF(V117&gt;Scenario!$B$11,"",IF(V$2&lt;&gt;"Ready",V$2,IF(ISNUMBER(W117),(W117+X117)*(N('Option B'!$E$14)+N('Option B'!$E$15)+IF(Scenario!$B$13="Gross",N('Option B'!$E$16),0))/12+((N('Option B'!$E$12)+N('Option B'!$E$13))/12+IF(AND(V117&gt;=Scenario!$B$10,MOD(V117-Scenario!$B$10,Scenario!$B$18)=0),0*0+0,0)+IF(V117=1,0*0+0,0)+IF(V117=Scenario!$B$11,0,0)),"INSUFFICIENT FUNDS")))</f>
        <v/>
      </c>
      <c r="Z117" s="6" t="str">
        <f>IF(V117&gt;Scenario!$B$11,"",IF(V$2&lt;&gt;"Ready",V$2,IF(ISNUMBER(W117),IF((W117+X117)*(1+Scenario!$B$12/12)-Y117&lt;0,"INSUFFICIENT FUNDS",(W117+X117)*(1+Scenario!$B$12/12)-Y117),"INSUFFICIENT FUNDS")))</f>
        <v/>
      </c>
      <c r="AA117" s="6" t="str">
        <f>IF(V117&gt;Scenario!$B$11,"",IF(V$2&lt;&gt;"Ready",V$2,IF(ISNUMBER(Z117),AA116+Y117,"INSUFFICIENT FUNDS")))</f>
        <v/>
      </c>
      <c r="AB117" t="str">
        <f>IF(V117&gt;Scenario!$B$11,"",IF(V$2&lt;&gt;"Ready",V$2,IF(ISNUMBER(Z117),"OK","INSUFFICIENT FUNDS")))</f>
        <v/>
      </c>
      <c r="AC117">
        <v>113</v>
      </c>
      <c r="AD117" s="6" t="str">
        <f>IF(AC117&gt;Scenario!$B$11,"",IF(AC$2&lt;&gt;"Ready",AC$2,IF(AI116="OK",AG116,"INSUFFICIENT FUNDS")))</f>
        <v/>
      </c>
      <c r="AE117" s="6" t="str">
        <f>IF(AC117&gt;Scenario!$B$11,"",IF(AC$2&lt;&gt;"Ready",AC$2,IF(ISNUMBER(AD117),IF(AND(AC117&gt;=Scenario!$B$10,MOD(AC117-Scenario!$B$10,Scenario!$B$18)=0),Scenario!$B$8,0),"INSUFFICIENT FUNDS")))</f>
        <v/>
      </c>
      <c r="AF117" s="6" t="str">
        <f>IF(AC117&gt;Scenario!$B$11,"",IF(AC$2&lt;&gt;"Ready",AC$2,IF(ISNUMBER(AD117),(AD117+AE117)*(N('Option B'!$E$14)+N('Option B'!$E$15)+IF(Scenario!$B$13="Gross",0,0))/12+((N('Option B'!$E$12)+N('Option B'!$E$13))/12+IF(AND(AC117&gt;=Scenario!$B$10,MOD(AC117-Scenario!$B$10,Scenario!$B$18)=0),N('Option B'!$E$17)*N('Option B'!$E$18)+N('Option B'!$E$20),0)+IF(AC117=1,N('Option B'!$E$17)*N('Option B'!$E$19)+N('Option B'!$E$21),0)+IF(AC117=Scenario!$B$11,N('Option B'!$E$22),0)),"INSUFFICIENT FUNDS")))</f>
        <v/>
      </c>
      <c r="AG117" s="6" t="str">
        <f>IF(AC117&gt;Scenario!$B$11,"",IF(AC$2&lt;&gt;"Ready",AC$2,IF(ISNUMBER(AD117),IF((AD117+AE117)*(1+Scenario!$B$12/12)-AF117&lt;0,"INSUFFICIENT FUNDS",(AD117+AE117)*(1+Scenario!$B$12/12)-AF117),"INSUFFICIENT FUNDS")))</f>
        <v/>
      </c>
      <c r="AH117" s="6" t="str">
        <f>IF(AC117&gt;Scenario!$B$11,"",IF(AC$2&lt;&gt;"Ready",AC$2,IF(ISNUMBER(AG117),AH116+AF117,"INSUFFICIENT FUNDS")))</f>
        <v/>
      </c>
      <c r="AI117" t="str">
        <f>IF(AC117&gt;Scenario!$B$11,"",IF(AC$2&lt;&gt;"Ready",AC$2,IF(ISNUMBER(AG117),"OK","INSUFFICIENT FUNDS")))</f>
        <v/>
      </c>
      <c r="AJ117">
        <v>113</v>
      </c>
      <c r="AK117" s="6" t="str">
        <f>IF(AJ117&gt;Scenario!$B$11,"",IF(AJ$2&lt;&gt;"Ready",AJ$2,IF(AP116="OK",AN116,"INSUFFICIENT FUNDS")))</f>
        <v/>
      </c>
      <c r="AL117" s="6" t="str">
        <f>IF(AJ117&gt;Scenario!$B$11,"",IF(AJ$2&lt;&gt;"Ready",AJ$2,IF(ISNUMBER(AK117),IF(AND(AJ117&gt;=Scenario!$B$10,MOD(AJ117-Scenario!$B$10,Scenario!$B$18)=0),Scenario!$B$8,0),"INSUFFICIENT FUNDS")))</f>
        <v/>
      </c>
      <c r="AM117" s="6" t="str">
        <f>IF(AJ117&gt;Scenario!$B$11,"",IF(AJ$2&lt;&gt;"Ready",AJ$2,IF(ISNUMBER(AK117),(AK117+AL117)*(0+0+IF(Scenario!$B$13="Gross",0,0))/12+((0+0)/12+IF(AND(AJ117&gt;=Scenario!$B$10,MOD(AJ117-Scenario!$B$10,Scenario!$B$18)=0),0*0+0,0)+IF(AJ117=1,0*0+0,0)+IF(AJ117=Scenario!$B$11,0,0)),"INSUFFICIENT FUNDS")))</f>
        <v/>
      </c>
      <c r="AN117" s="6" t="str">
        <f>IF(AJ117&gt;Scenario!$B$11,"",IF(AJ$2&lt;&gt;"Ready",AJ$2,IF(ISNUMBER(AK117),IF((AK117+AL117)*(1+Scenario!$B$12/12)-AM117&lt;0,"INSUFFICIENT FUNDS",(AK117+AL117)*(1+Scenario!$B$12/12)-AM117),"INSUFFICIENT FUNDS")))</f>
        <v/>
      </c>
      <c r="AO117" s="6" t="str">
        <f>IF(AJ117&gt;Scenario!$B$11,"",IF(AJ$2&lt;&gt;"Ready",AJ$2,IF(ISNUMBER(AN117),AO116+AM117,"INSUFFICIENT FUNDS")))</f>
        <v/>
      </c>
      <c r="AP117" t="str">
        <f>IF(AJ117&gt;Scenario!$B$11,"",IF(AJ$2&lt;&gt;"Ready",AJ$2,IF(ISNUMBER(AN117),"OK","INSUFFICIENT FUNDS")))</f>
        <v/>
      </c>
    </row>
    <row r="118" spans="1:42" ht="32.1" customHeight="1" x14ac:dyDescent="0.2">
      <c r="A118">
        <v>114</v>
      </c>
      <c r="B118" s="6" t="str">
        <f>IF(A118&gt;Scenario!$B$11,"",IF(A$2&lt;&gt;"Ready",A$2,IF(G117="OK",E117,"INSUFFICIENT FUNDS")))</f>
        <v/>
      </c>
      <c r="C118" s="6" t="str">
        <f>IF(A118&gt;Scenario!$B$11,"",IF(A$2&lt;&gt;"Ready",A$2,IF(ISNUMBER(B118),IF(AND(A118&gt;=Scenario!$B$10,MOD(A118-Scenario!$B$10,Scenario!$B$18)=0),Scenario!$B$8,0),"INSUFFICIENT FUNDS")))</f>
        <v/>
      </c>
      <c r="D118" s="6" t="str">
        <f>IF(A118&gt;Scenario!$B$11,"",IF(A$2&lt;&gt;"Ready",A$2,IF(ISNUMBER(B118),(B118+C118)*(N('Option B'!$E$14)+N('Option B'!$E$15)+IF(Scenario!$B$13="Gross",N('Option B'!$E$16),0))/12+((N('Option B'!$E$12)+N('Option B'!$E$13))/12+IF(AND(A118&gt;=Scenario!$B$10,MOD(A118-Scenario!$B$10,Scenario!$B$18)=0),N('Option B'!$E$17)*N('Option B'!$E$18)+N('Option B'!$E$20),0)+IF(A118=1,N('Option B'!$E$17)*N('Option B'!$E$19)+N('Option B'!$E$21),0)+IF(A118=Scenario!$B$11,N('Option B'!$E$22),0)),"INSUFFICIENT FUNDS")))</f>
        <v/>
      </c>
      <c r="E118" s="6" t="str">
        <f>IF(A118&gt;Scenario!$B$11,"",IF(A$2&lt;&gt;"Ready",A$2,IF(ISNUMBER(B118),IF((B118+C118)*(1+Scenario!$B$12/12)-D118&lt;0,"INSUFFICIENT FUNDS",(B118+C118)*(1+Scenario!$B$12/12)-D118),"INSUFFICIENT FUNDS")))</f>
        <v/>
      </c>
      <c r="F118" s="6" t="str">
        <f>IF(A118&gt;Scenario!$B$11,"",IF(A$2&lt;&gt;"Ready",A$2,IF(ISNUMBER(E118),F117+D118,"INSUFFICIENT FUNDS")))</f>
        <v/>
      </c>
      <c r="G118" t="str">
        <f>IF(A118&gt;Scenario!$B$11,"",IF(A$2&lt;&gt;"Ready",A$2,IF(ISNUMBER(E118),"OK","INSUFFICIENT FUNDS")))</f>
        <v/>
      </c>
      <c r="H118">
        <v>114</v>
      </c>
      <c r="I118" s="6" t="str">
        <f>IF(H118&gt;Scenario!$B$11,"",IF(H$2&lt;&gt;"Ready",H$2,IF(N117="OK",L117,"INSUFFICIENT FUNDS")))</f>
        <v/>
      </c>
      <c r="J118" s="6" t="str">
        <f>IF(H118&gt;Scenario!$B$11,"",IF(H$2&lt;&gt;"Ready",H$2,IF(ISNUMBER(I118),IF(AND(H118&gt;=Scenario!$B$10,MOD(H118-Scenario!$B$10,Scenario!$B$18)=0),Scenario!$B$8,0),"INSUFFICIENT FUNDS")))</f>
        <v/>
      </c>
      <c r="K118" s="6" t="str">
        <f>IF(H118&gt;Scenario!$B$11,"",IF(H$2&lt;&gt;"Ready",H$2,IF(ISNUMBER(I118),(I118+J118)*(N('Option B'!$E$14)+N('Option B'!$E$15)+IF(Scenario!$B$13="Gross",N('Option B'!$E$16),0))/12+((0+0)/12+IF(AND(H118&gt;=Scenario!$B$10,MOD(H118-Scenario!$B$10,Scenario!$B$18)=0),N('Option B'!$E$17)*N('Option B'!$E$18)+N('Option B'!$E$20),0)+IF(H118=1,N('Option B'!$E$17)*N('Option B'!$E$19)+N('Option B'!$E$21),0)+IF(H118=Scenario!$B$11,N('Option B'!$E$22),0)),"INSUFFICIENT FUNDS")))</f>
        <v/>
      </c>
      <c r="L118" s="6" t="str">
        <f>IF(H118&gt;Scenario!$B$11,"",IF(H$2&lt;&gt;"Ready",H$2,IF(ISNUMBER(I118),IF((I118+J118)*(1+Scenario!$B$12/12)-K118&lt;0,"INSUFFICIENT FUNDS",(I118+J118)*(1+Scenario!$B$12/12)-K118),"INSUFFICIENT FUNDS")))</f>
        <v/>
      </c>
      <c r="M118" s="6" t="str">
        <f>IF(H118&gt;Scenario!$B$11,"",IF(H$2&lt;&gt;"Ready",H$2,IF(ISNUMBER(L118),M117+K118,"INSUFFICIENT FUNDS")))</f>
        <v/>
      </c>
      <c r="N118" t="str">
        <f>IF(H118&gt;Scenario!$B$11,"",IF(H$2&lt;&gt;"Ready",H$2,IF(ISNUMBER(L118),"OK","INSUFFICIENT FUNDS")))</f>
        <v/>
      </c>
      <c r="O118">
        <v>114</v>
      </c>
      <c r="P118" s="6" t="str">
        <f>IF(O118&gt;Scenario!$B$11,"",IF(O$2&lt;&gt;"Ready",O$2,IF(U117="OK",S117,"INSUFFICIENT FUNDS")))</f>
        <v/>
      </c>
      <c r="Q118" s="6" t="str">
        <f>IF(O118&gt;Scenario!$B$11,"",IF(O$2&lt;&gt;"Ready",O$2,IF(ISNUMBER(P118),IF(AND(O118&gt;=Scenario!$B$10,MOD(O118-Scenario!$B$10,Scenario!$B$18)=0),Scenario!$B$8,0),"INSUFFICIENT FUNDS")))</f>
        <v/>
      </c>
      <c r="R118" s="6" t="str">
        <f>IF(O118&gt;Scenario!$B$11,"",IF(O$2&lt;&gt;"Ready",O$2,IF(ISNUMBER(P118),(P118+Q118)*(0+N('Option B'!$E$15)+IF(Scenario!$B$13="Gross",N('Option B'!$E$16),0))/12+((N('Option B'!$E$12)+N('Option B'!$E$13))/12+IF(AND(O118&gt;=Scenario!$B$10,MOD(O118-Scenario!$B$10,Scenario!$B$18)=0),N('Option B'!$E$17)*N('Option B'!$E$18)+N('Option B'!$E$20),0)+IF(O118=1,N('Option B'!$E$17)*N('Option B'!$E$19)+N('Option B'!$E$21),0)+IF(O118=Scenario!$B$11,N('Option B'!$E$22),0)),"INSUFFICIENT FUNDS")))</f>
        <v/>
      </c>
      <c r="S118" s="6" t="str">
        <f>IF(O118&gt;Scenario!$B$11,"",IF(O$2&lt;&gt;"Ready",O$2,IF(ISNUMBER(P118),IF((P118+Q118)*(1+Scenario!$B$12/12)-R118&lt;0,"INSUFFICIENT FUNDS",(P118+Q118)*(1+Scenario!$B$12/12)-R118),"INSUFFICIENT FUNDS")))</f>
        <v/>
      </c>
      <c r="T118" s="6" t="str">
        <f>IF(O118&gt;Scenario!$B$11,"",IF(O$2&lt;&gt;"Ready",O$2,IF(ISNUMBER(S118),T117+R118,"INSUFFICIENT FUNDS")))</f>
        <v/>
      </c>
      <c r="U118" t="str">
        <f>IF(O118&gt;Scenario!$B$11,"",IF(O$2&lt;&gt;"Ready",O$2,IF(ISNUMBER(S118),"OK","INSUFFICIENT FUNDS")))</f>
        <v/>
      </c>
      <c r="V118">
        <v>114</v>
      </c>
      <c r="W118" s="6" t="str">
        <f>IF(V118&gt;Scenario!$B$11,"",IF(V$2&lt;&gt;"Ready",V$2,IF(AB117="OK",Z117,"INSUFFICIENT FUNDS")))</f>
        <v/>
      </c>
      <c r="X118" s="6" t="str">
        <f>IF(V118&gt;Scenario!$B$11,"",IF(V$2&lt;&gt;"Ready",V$2,IF(ISNUMBER(W118),IF(AND(V118&gt;=Scenario!$B$10,MOD(V118-Scenario!$B$10,Scenario!$B$18)=0),Scenario!$B$8,0),"INSUFFICIENT FUNDS")))</f>
        <v/>
      </c>
      <c r="Y118" s="6" t="str">
        <f>IF(V118&gt;Scenario!$B$11,"",IF(V$2&lt;&gt;"Ready",V$2,IF(ISNUMBER(W118),(W118+X118)*(N('Option B'!$E$14)+N('Option B'!$E$15)+IF(Scenario!$B$13="Gross",N('Option B'!$E$16),0))/12+((N('Option B'!$E$12)+N('Option B'!$E$13))/12+IF(AND(V118&gt;=Scenario!$B$10,MOD(V118-Scenario!$B$10,Scenario!$B$18)=0),0*0+0,0)+IF(V118=1,0*0+0,0)+IF(V118=Scenario!$B$11,0,0)),"INSUFFICIENT FUNDS")))</f>
        <v/>
      </c>
      <c r="Z118" s="6" t="str">
        <f>IF(V118&gt;Scenario!$B$11,"",IF(V$2&lt;&gt;"Ready",V$2,IF(ISNUMBER(W118),IF((W118+X118)*(1+Scenario!$B$12/12)-Y118&lt;0,"INSUFFICIENT FUNDS",(W118+X118)*(1+Scenario!$B$12/12)-Y118),"INSUFFICIENT FUNDS")))</f>
        <v/>
      </c>
      <c r="AA118" s="6" t="str">
        <f>IF(V118&gt;Scenario!$B$11,"",IF(V$2&lt;&gt;"Ready",V$2,IF(ISNUMBER(Z118),AA117+Y118,"INSUFFICIENT FUNDS")))</f>
        <v/>
      </c>
      <c r="AB118" t="str">
        <f>IF(V118&gt;Scenario!$B$11,"",IF(V$2&lt;&gt;"Ready",V$2,IF(ISNUMBER(Z118),"OK","INSUFFICIENT FUNDS")))</f>
        <v/>
      </c>
      <c r="AC118">
        <v>114</v>
      </c>
      <c r="AD118" s="6" t="str">
        <f>IF(AC118&gt;Scenario!$B$11,"",IF(AC$2&lt;&gt;"Ready",AC$2,IF(AI117="OK",AG117,"INSUFFICIENT FUNDS")))</f>
        <v/>
      </c>
      <c r="AE118" s="6" t="str">
        <f>IF(AC118&gt;Scenario!$B$11,"",IF(AC$2&lt;&gt;"Ready",AC$2,IF(ISNUMBER(AD118),IF(AND(AC118&gt;=Scenario!$B$10,MOD(AC118-Scenario!$B$10,Scenario!$B$18)=0),Scenario!$B$8,0),"INSUFFICIENT FUNDS")))</f>
        <v/>
      </c>
      <c r="AF118" s="6" t="str">
        <f>IF(AC118&gt;Scenario!$B$11,"",IF(AC$2&lt;&gt;"Ready",AC$2,IF(ISNUMBER(AD118),(AD118+AE118)*(N('Option B'!$E$14)+N('Option B'!$E$15)+IF(Scenario!$B$13="Gross",0,0))/12+((N('Option B'!$E$12)+N('Option B'!$E$13))/12+IF(AND(AC118&gt;=Scenario!$B$10,MOD(AC118-Scenario!$B$10,Scenario!$B$18)=0),N('Option B'!$E$17)*N('Option B'!$E$18)+N('Option B'!$E$20),0)+IF(AC118=1,N('Option B'!$E$17)*N('Option B'!$E$19)+N('Option B'!$E$21),0)+IF(AC118=Scenario!$B$11,N('Option B'!$E$22),0)),"INSUFFICIENT FUNDS")))</f>
        <v/>
      </c>
      <c r="AG118" s="6" t="str">
        <f>IF(AC118&gt;Scenario!$B$11,"",IF(AC$2&lt;&gt;"Ready",AC$2,IF(ISNUMBER(AD118),IF((AD118+AE118)*(1+Scenario!$B$12/12)-AF118&lt;0,"INSUFFICIENT FUNDS",(AD118+AE118)*(1+Scenario!$B$12/12)-AF118),"INSUFFICIENT FUNDS")))</f>
        <v/>
      </c>
      <c r="AH118" s="6" t="str">
        <f>IF(AC118&gt;Scenario!$B$11,"",IF(AC$2&lt;&gt;"Ready",AC$2,IF(ISNUMBER(AG118),AH117+AF118,"INSUFFICIENT FUNDS")))</f>
        <v/>
      </c>
      <c r="AI118" t="str">
        <f>IF(AC118&gt;Scenario!$B$11,"",IF(AC$2&lt;&gt;"Ready",AC$2,IF(ISNUMBER(AG118),"OK","INSUFFICIENT FUNDS")))</f>
        <v/>
      </c>
      <c r="AJ118">
        <v>114</v>
      </c>
      <c r="AK118" s="6" t="str">
        <f>IF(AJ118&gt;Scenario!$B$11,"",IF(AJ$2&lt;&gt;"Ready",AJ$2,IF(AP117="OK",AN117,"INSUFFICIENT FUNDS")))</f>
        <v/>
      </c>
      <c r="AL118" s="6" t="str">
        <f>IF(AJ118&gt;Scenario!$B$11,"",IF(AJ$2&lt;&gt;"Ready",AJ$2,IF(ISNUMBER(AK118),IF(AND(AJ118&gt;=Scenario!$B$10,MOD(AJ118-Scenario!$B$10,Scenario!$B$18)=0),Scenario!$B$8,0),"INSUFFICIENT FUNDS")))</f>
        <v/>
      </c>
      <c r="AM118" s="6" t="str">
        <f>IF(AJ118&gt;Scenario!$B$11,"",IF(AJ$2&lt;&gt;"Ready",AJ$2,IF(ISNUMBER(AK118),(AK118+AL118)*(0+0+IF(Scenario!$B$13="Gross",0,0))/12+((0+0)/12+IF(AND(AJ118&gt;=Scenario!$B$10,MOD(AJ118-Scenario!$B$10,Scenario!$B$18)=0),0*0+0,0)+IF(AJ118=1,0*0+0,0)+IF(AJ118=Scenario!$B$11,0,0)),"INSUFFICIENT FUNDS")))</f>
        <v/>
      </c>
      <c r="AN118" s="6" t="str">
        <f>IF(AJ118&gt;Scenario!$B$11,"",IF(AJ$2&lt;&gt;"Ready",AJ$2,IF(ISNUMBER(AK118),IF((AK118+AL118)*(1+Scenario!$B$12/12)-AM118&lt;0,"INSUFFICIENT FUNDS",(AK118+AL118)*(1+Scenario!$B$12/12)-AM118),"INSUFFICIENT FUNDS")))</f>
        <v/>
      </c>
      <c r="AO118" s="6" t="str">
        <f>IF(AJ118&gt;Scenario!$B$11,"",IF(AJ$2&lt;&gt;"Ready",AJ$2,IF(ISNUMBER(AN118),AO117+AM118,"INSUFFICIENT FUNDS")))</f>
        <v/>
      </c>
      <c r="AP118" t="str">
        <f>IF(AJ118&gt;Scenario!$B$11,"",IF(AJ$2&lt;&gt;"Ready",AJ$2,IF(ISNUMBER(AN118),"OK","INSUFFICIENT FUNDS")))</f>
        <v/>
      </c>
    </row>
    <row r="119" spans="1:42" ht="32.1" customHeight="1" x14ac:dyDescent="0.2">
      <c r="A119">
        <v>115</v>
      </c>
      <c r="B119" s="6" t="str">
        <f>IF(A119&gt;Scenario!$B$11,"",IF(A$2&lt;&gt;"Ready",A$2,IF(G118="OK",E118,"INSUFFICIENT FUNDS")))</f>
        <v/>
      </c>
      <c r="C119" s="6" t="str">
        <f>IF(A119&gt;Scenario!$B$11,"",IF(A$2&lt;&gt;"Ready",A$2,IF(ISNUMBER(B119),IF(AND(A119&gt;=Scenario!$B$10,MOD(A119-Scenario!$B$10,Scenario!$B$18)=0),Scenario!$B$8,0),"INSUFFICIENT FUNDS")))</f>
        <v/>
      </c>
      <c r="D119" s="6" t="str">
        <f>IF(A119&gt;Scenario!$B$11,"",IF(A$2&lt;&gt;"Ready",A$2,IF(ISNUMBER(B119),(B119+C119)*(N('Option B'!$E$14)+N('Option B'!$E$15)+IF(Scenario!$B$13="Gross",N('Option B'!$E$16),0))/12+((N('Option B'!$E$12)+N('Option B'!$E$13))/12+IF(AND(A119&gt;=Scenario!$B$10,MOD(A119-Scenario!$B$10,Scenario!$B$18)=0),N('Option B'!$E$17)*N('Option B'!$E$18)+N('Option B'!$E$20),0)+IF(A119=1,N('Option B'!$E$17)*N('Option B'!$E$19)+N('Option B'!$E$21),0)+IF(A119=Scenario!$B$11,N('Option B'!$E$22),0)),"INSUFFICIENT FUNDS")))</f>
        <v/>
      </c>
      <c r="E119" s="6" t="str">
        <f>IF(A119&gt;Scenario!$B$11,"",IF(A$2&lt;&gt;"Ready",A$2,IF(ISNUMBER(B119),IF((B119+C119)*(1+Scenario!$B$12/12)-D119&lt;0,"INSUFFICIENT FUNDS",(B119+C119)*(1+Scenario!$B$12/12)-D119),"INSUFFICIENT FUNDS")))</f>
        <v/>
      </c>
      <c r="F119" s="6" t="str">
        <f>IF(A119&gt;Scenario!$B$11,"",IF(A$2&lt;&gt;"Ready",A$2,IF(ISNUMBER(E119),F118+D119,"INSUFFICIENT FUNDS")))</f>
        <v/>
      </c>
      <c r="G119" t="str">
        <f>IF(A119&gt;Scenario!$B$11,"",IF(A$2&lt;&gt;"Ready",A$2,IF(ISNUMBER(E119),"OK","INSUFFICIENT FUNDS")))</f>
        <v/>
      </c>
      <c r="H119">
        <v>115</v>
      </c>
      <c r="I119" s="6" t="str">
        <f>IF(H119&gt;Scenario!$B$11,"",IF(H$2&lt;&gt;"Ready",H$2,IF(N118="OK",L118,"INSUFFICIENT FUNDS")))</f>
        <v/>
      </c>
      <c r="J119" s="6" t="str">
        <f>IF(H119&gt;Scenario!$B$11,"",IF(H$2&lt;&gt;"Ready",H$2,IF(ISNUMBER(I119),IF(AND(H119&gt;=Scenario!$B$10,MOD(H119-Scenario!$B$10,Scenario!$B$18)=0),Scenario!$B$8,0),"INSUFFICIENT FUNDS")))</f>
        <v/>
      </c>
      <c r="K119" s="6" t="str">
        <f>IF(H119&gt;Scenario!$B$11,"",IF(H$2&lt;&gt;"Ready",H$2,IF(ISNUMBER(I119),(I119+J119)*(N('Option B'!$E$14)+N('Option B'!$E$15)+IF(Scenario!$B$13="Gross",N('Option B'!$E$16),0))/12+((0+0)/12+IF(AND(H119&gt;=Scenario!$B$10,MOD(H119-Scenario!$B$10,Scenario!$B$18)=0),N('Option B'!$E$17)*N('Option B'!$E$18)+N('Option B'!$E$20),0)+IF(H119=1,N('Option B'!$E$17)*N('Option B'!$E$19)+N('Option B'!$E$21),0)+IF(H119=Scenario!$B$11,N('Option B'!$E$22),0)),"INSUFFICIENT FUNDS")))</f>
        <v/>
      </c>
      <c r="L119" s="6" t="str">
        <f>IF(H119&gt;Scenario!$B$11,"",IF(H$2&lt;&gt;"Ready",H$2,IF(ISNUMBER(I119),IF((I119+J119)*(1+Scenario!$B$12/12)-K119&lt;0,"INSUFFICIENT FUNDS",(I119+J119)*(1+Scenario!$B$12/12)-K119),"INSUFFICIENT FUNDS")))</f>
        <v/>
      </c>
      <c r="M119" s="6" t="str">
        <f>IF(H119&gt;Scenario!$B$11,"",IF(H$2&lt;&gt;"Ready",H$2,IF(ISNUMBER(L119),M118+K119,"INSUFFICIENT FUNDS")))</f>
        <v/>
      </c>
      <c r="N119" t="str">
        <f>IF(H119&gt;Scenario!$B$11,"",IF(H$2&lt;&gt;"Ready",H$2,IF(ISNUMBER(L119),"OK","INSUFFICIENT FUNDS")))</f>
        <v/>
      </c>
      <c r="O119">
        <v>115</v>
      </c>
      <c r="P119" s="6" t="str">
        <f>IF(O119&gt;Scenario!$B$11,"",IF(O$2&lt;&gt;"Ready",O$2,IF(U118="OK",S118,"INSUFFICIENT FUNDS")))</f>
        <v/>
      </c>
      <c r="Q119" s="6" t="str">
        <f>IF(O119&gt;Scenario!$B$11,"",IF(O$2&lt;&gt;"Ready",O$2,IF(ISNUMBER(P119),IF(AND(O119&gt;=Scenario!$B$10,MOD(O119-Scenario!$B$10,Scenario!$B$18)=0),Scenario!$B$8,0),"INSUFFICIENT FUNDS")))</f>
        <v/>
      </c>
      <c r="R119" s="6" t="str">
        <f>IF(O119&gt;Scenario!$B$11,"",IF(O$2&lt;&gt;"Ready",O$2,IF(ISNUMBER(P119),(P119+Q119)*(0+N('Option B'!$E$15)+IF(Scenario!$B$13="Gross",N('Option B'!$E$16),0))/12+((N('Option B'!$E$12)+N('Option B'!$E$13))/12+IF(AND(O119&gt;=Scenario!$B$10,MOD(O119-Scenario!$B$10,Scenario!$B$18)=0),N('Option B'!$E$17)*N('Option B'!$E$18)+N('Option B'!$E$20),0)+IF(O119=1,N('Option B'!$E$17)*N('Option B'!$E$19)+N('Option B'!$E$21),0)+IF(O119=Scenario!$B$11,N('Option B'!$E$22),0)),"INSUFFICIENT FUNDS")))</f>
        <v/>
      </c>
      <c r="S119" s="6" t="str">
        <f>IF(O119&gt;Scenario!$B$11,"",IF(O$2&lt;&gt;"Ready",O$2,IF(ISNUMBER(P119),IF((P119+Q119)*(1+Scenario!$B$12/12)-R119&lt;0,"INSUFFICIENT FUNDS",(P119+Q119)*(1+Scenario!$B$12/12)-R119),"INSUFFICIENT FUNDS")))</f>
        <v/>
      </c>
      <c r="T119" s="6" t="str">
        <f>IF(O119&gt;Scenario!$B$11,"",IF(O$2&lt;&gt;"Ready",O$2,IF(ISNUMBER(S119),T118+R119,"INSUFFICIENT FUNDS")))</f>
        <v/>
      </c>
      <c r="U119" t="str">
        <f>IF(O119&gt;Scenario!$B$11,"",IF(O$2&lt;&gt;"Ready",O$2,IF(ISNUMBER(S119),"OK","INSUFFICIENT FUNDS")))</f>
        <v/>
      </c>
      <c r="V119">
        <v>115</v>
      </c>
      <c r="W119" s="6" t="str">
        <f>IF(V119&gt;Scenario!$B$11,"",IF(V$2&lt;&gt;"Ready",V$2,IF(AB118="OK",Z118,"INSUFFICIENT FUNDS")))</f>
        <v/>
      </c>
      <c r="X119" s="6" t="str">
        <f>IF(V119&gt;Scenario!$B$11,"",IF(V$2&lt;&gt;"Ready",V$2,IF(ISNUMBER(W119),IF(AND(V119&gt;=Scenario!$B$10,MOD(V119-Scenario!$B$10,Scenario!$B$18)=0),Scenario!$B$8,0),"INSUFFICIENT FUNDS")))</f>
        <v/>
      </c>
      <c r="Y119" s="6" t="str">
        <f>IF(V119&gt;Scenario!$B$11,"",IF(V$2&lt;&gt;"Ready",V$2,IF(ISNUMBER(W119),(W119+X119)*(N('Option B'!$E$14)+N('Option B'!$E$15)+IF(Scenario!$B$13="Gross",N('Option B'!$E$16),0))/12+((N('Option B'!$E$12)+N('Option B'!$E$13))/12+IF(AND(V119&gt;=Scenario!$B$10,MOD(V119-Scenario!$B$10,Scenario!$B$18)=0),0*0+0,0)+IF(V119=1,0*0+0,0)+IF(V119=Scenario!$B$11,0,0)),"INSUFFICIENT FUNDS")))</f>
        <v/>
      </c>
      <c r="Z119" s="6" t="str">
        <f>IF(V119&gt;Scenario!$B$11,"",IF(V$2&lt;&gt;"Ready",V$2,IF(ISNUMBER(W119),IF((W119+X119)*(1+Scenario!$B$12/12)-Y119&lt;0,"INSUFFICIENT FUNDS",(W119+X119)*(1+Scenario!$B$12/12)-Y119),"INSUFFICIENT FUNDS")))</f>
        <v/>
      </c>
      <c r="AA119" s="6" t="str">
        <f>IF(V119&gt;Scenario!$B$11,"",IF(V$2&lt;&gt;"Ready",V$2,IF(ISNUMBER(Z119),AA118+Y119,"INSUFFICIENT FUNDS")))</f>
        <v/>
      </c>
      <c r="AB119" t="str">
        <f>IF(V119&gt;Scenario!$B$11,"",IF(V$2&lt;&gt;"Ready",V$2,IF(ISNUMBER(Z119),"OK","INSUFFICIENT FUNDS")))</f>
        <v/>
      </c>
      <c r="AC119">
        <v>115</v>
      </c>
      <c r="AD119" s="6" t="str">
        <f>IF(AC119&gt;Scenario!$B$11,"",IF(AC$2&lt;&gt;"Ready",AC$2,IF(AI118="OK",AG118,"INSUFFICIENT FUNDS")))</f>
        <v/>
      </c>
      <c r="AE119" s="6" t="str">
        <f>IF(AC119&gt;Scenario!$B$11,"",IF(AC$2&lt;&gt;"Ready",AC$2,IF(ISNUMBER(AD119),IF(AND(AC119&gt;=Scenario!$B$10,MOD(AC119-Scenario!$B$10,Scenario!$B$18)=0),Scenario!$B$8,0),"INSUFFICIENT FUNDS")))</f>
        <v/>
      </c>
      <c r="AF119" s="6" t="str">
        <f>IF(AC119&gt;Scenario!$B$11,"",IF(AC$2&lt;&gt;"Ready",AC$2,IF(ISNUMBER(AD119),(AD119+AE119)*(N('Option B'!$E$14)+N('Option B'!$E$15)+IF(Scenario!$B$13="Gross",0,0))/12+((N('Option B'!$E$12)+N('Option B'!$E$13))/12+IF(AND(AC119&gt;=Scenario!$B$10,MOD(AC119-Scenario!$B$10,Scenario!$B$18)=0),N('Option B'!$E$17)*N('Option B'!$E$18)+N('Option B'!$E$20),0)+IF(AC119=1,N('Option B'!$E$17)*N('Option B'!$E$19)+N('Option B'!$E$21),0)+IF(AC119=Scenario!$B$11,N('Option B'!$E$22),0)),"INSUFFICIENT FUNDS")))</f>
        <v/>
      </c>
      <c r="AG119" s="6" t="str">
        <f>IF(AC119&gt;Scenario!$B$11,"",IF(AC$2&lt;&gt;"Ready",AC$2,IF(ISNUMBER(AD119),IF((AD119+AE119)*(1+Scenario!$B$12/12)-AF119&lt;0,"INSUFFICIENT FUNDS",(AD119+AE119)*(1+Scenario!$B$12/12)-AF119),"INSUFFICIENT FUNDS")))</f>
        <v/>
      </c>
      <c r="AH119" s="6" t="str">
        <f>IF(AC119&gt;Scenario!$B$11,"",IF(AC$2&lt;&gt;"Ready",AC$2,IF(ISNUMBER(AG119),AH118+AF119,"INSUFFICIENT FUNDS")))</f>
        <v/>
      </c>
      <c r="AI119" t="str">
        <f>IF(AC119&gt;Scenario!$B$11,"",IF(AC$2&lt;&gt;"Ready",AC$2,IF(ISNUMBER(AG119),"OK","INSUFFICIENT FUNDS")))</f>
        <v/>
      </c>
      <c r="AJ119">
        <v>115</v>
      </c>
      <c r="AK119" s="6" t="str">
        <f>IF(AJ119&gt;Scenario!$B$11,"",IF(AJ$2&lt;&gt;"Ready",AJ$2,IF(AP118="OK",AN118,"INSUFFICIENT FUNDS")))</f>
        <v/>
      </c>
      <c r="AL119" s="6" t="str">
        <f>IF(AJ119&gt;Scenario!$B$11,"",IF(AJ$2&lt;&gt;"Ready",AJ$2,IF(ISNUMBER(AK119),IF(AND(AJ119&gt;=Scenario!$B$10,MOD(AJ119-Scenario!$B$10,Scenario!$B$18)=0),Scenario!$B$8,0),"INSUFFICIENT FUNDS")))</f>
        <v/>
      </c>
      <c r="AM119" s="6" t="str">
        <f>IF(AJ119&gt;Scenario!$B$11,"",IF(AJ$2&lt;&gt;"Ready",AJ$2,IF(ISNUMBER(AK119),(AK119+AL119)*(0+0+IF(Scenario!$B$13="Gross",0,0))/12+((0+0)/12+IF(AND(AJ119&gt;=Scenario!$B$10,MOD(AJ119-Scenario!$B$10,Scenario!$B$18)=0),0*0+0,0)+IF(AJ119=1,0*0+0,0)+IF(AJ119=Scenario!$B$11,0,0)),"INSUFFICIENT FUNDS")))</f>
        <v/>
      </c>
      <c r="AN119" s="6" t="str">
        <f>IF(AJ119&gt;Scenario!$B$11,"",IF(AJ$2&lt;&gt;"Ready",AJ$2,IF(ISNUMBER(AK119),IF((AK119+AL119)*(1+Scenario!$B$12/12)-AM119&lt;0,"INSUFFICIENT FUNDS",(AK119+AL119)*(1+Scenario!$B$12/12)-AM119),"INSUFFICIENT FUNDS")))</f>
        <v/>
      </c>
      <c r="AO119" s="6" t="str">
        <f>IF(AJ119&gt;Scenario!$B$11,"",IF(AJ$2&lt;&gt;"Ready",AJ$2,IF(ISNUMBER(AN119),AO118+AM119,"INSUFFICIENT FUNDS")))</f>
        <v/>
      </c>
      <c r="AP119" t="str">
        <f>IF(AJ119&gt;Scenario!$B$11,"",IF(AJ$2&lt;&gt;"Ready",AJ$2,IF(ISNUMBER(AN119),"OK","INSUFFICIENT FUNDS")))</f>
        <v/>
      </c>
    </row>
    <row r="120" spans="1:42" ht="32.1" customHeight="1" x14ac:dyDescent="0.2">
      <c r="A120">
        <v>116</v>
      </c>
      <c r="B120" s="6" t="str">
        <f>IF(A120&gt;Scenario!$B$11,"",IF(A$2&lt;&gt;"Ready",A$2,IF(G119="OK",E119,"INSUFFICIENT FUNDS")))</f>
        <v/>
      </c>
      <c r="C120" s="6" t="str">
        <f>IF(A120&gt;Scenario!$B$11,"",IF(A$2&lt;&gt;"Ready",A$2,IF(ISNUMBER(B120),IF(AND(A120&gt;=Scenario!$B$10,MOD(A120-Scenario!$B$10,Scenario!$B$18)=0),Scenario!$B$8,0),"INSUFFICIENT FUNDS")))</f>
        <v/>
      </c>
      <c r="D120" s="6" t="str">
        <f>IF(A120&gt;Scenario!$B$11,"",IF(A$2&lt;&gt;"Ready",A$2,IF(ISNUMBER(B120),(B120+C120)*(N('Option B'!$E$14)+N('Option B'!$E$15)+IF(Scenario!$B$13="Gross",N('Option B'!$E$16),0))/12+((N('Option B'!$E$12)+N('Option B'!$E$13))/12+IF(AND(A120&gt;=Scenario!$B$10,MOD(A120-Scenario!$B$10,Scenario!$B$18)=0),N('Option B'!$E$17)*N('Option B'!$E$18)+N('Option B'!$E$20),0)+IF(A120=1,N('Option B'!$E$17)*N('Option B'!$E$19)+N('Option B'!$E$21),0)+IF(A120=Scenario!$B$11,N('Option B'!$E$22),0)),"INSUFFICIENT FUNDS")))</f>
        <v/>
      </c>
      <c r="E120" s="6" t="str">
        <f>IF(A120&gt;Scenario!$B$11,"",IF(A$2&lt;&gt;"Ready",A$2,IF(ISNUMBER(B120),IF((B120+C120)*(1+Scenario!$B$12/12)-D120&lt;0,"INSUFFICIENT FUNDS",(B120+C120)*(1+Scenario!$B$12/12)-D120),"INSUFFICIENT FUNDS")))</f>
        <v/>
      </c>
      <c r="F120" s="6" t="str">
        <f>IF(A120&gt;Scenario!$B$11,"",IF(A$2&lt;&gt;"Ready",A$2,IF(ISNUMBER(E120),F119+D120,"INSUFFICIENT FUNDS")))</f>
        <v/>
      </c>
      <c r="G120" t="str">
        <f>IF(A120&gt;Scenario!$B$11,"",IF(A$2&lt;&gt;"Ready",A$2,IF(ISNUMBER(E120),"OK","INSUFFICIENT FUNDS")))</f>
        <v/>
      </c>
      <c r="H120">
        <v>116</v>
      </c>
      <c r="I120" s="6" t="str">
        <f>IF(H120&gt;Scenario!$B$11,"",IF(H$2&lt;&gt;"Ready",H$2,IF(N119="OK",L119,"INSUFFICIENT FUNDS")))</f>
        <v/>
      </c>
      <c r="J120" s="6" t="str">
        <f>IF(H120&gt;Scenario!$B$11,"",IF(H$2&lt;&gt;"Ready",H$2,IF(ISNUMBER(I120),IF(AND(H120&gt;=Scenario!$B$10,MOD(H120-Scenario!$B$10,Scenario!$B$18)=0),Scenario!$B$8,0),"INSUFFICIENT FUNDS")))</f>
        <v/>
      </c>
      <c r="K120" s="6" t="str">
        <f>IF(H120&gt;Scenario!$B$11,"",IF(H$2&lt;&gt;"Ready",H$2,IF(ISNUMBER(I120),(I120+J120)*(N('Option B'!$E$14)+N('Option B'!$E$15)+IF(Scenario!$B$13="Gross",N('Option B'!$E$16),0))/12+((0+0)/12+IF(AND(H120&gt;=Scenario!$B$10,MOD(H120-Scenario!$B$10,Scenario!$B$18)=0),N('Option B'!$E$17)*N('Option B'!$E$18)+N('Option B'!$E$20),0)+IF(H120=1,N('Option B'!$E$17)*N('Option B'!$E$19)+N('Option B'!$E$21),0)+IF(H120=Scenario!$B$11,N('Option B'!$E$22),0)),"INSUFFICIENT FUNDS")))</f>
        <v/>
      </c>
      <c r="L120" s="6" t="str">
        <f>IF(H120&gt;Scenario!$B$11,"",IF(H$2&lt;&gt;"Ready",H$2,IF(ISNUMBER(I120),IF((I120+J120)*(1+Scenario!$B$12/12)-K120&lt;0,"INSUFFICIENT FUNDS",(I120+J120)*(1+Scenario!$B$12/12)-K120),"INSUFFICIENT FUNDS")))</f>
        <v/>
      </c>
      <c r="M120" s="6" t="str">
        <f>IF(H120&gt;Scenario!$B$11,"",IF(H$2&lt;&gt;"Ready",H$2,IF(ISNUMBER(L120),M119+K120,"INSUFFICIENT FUNDS")))</f>
        <v/>
      </c>
      <c r="N120" t="str">
        <f>IF(H120&gt;Scenario!$B$11,"",IF(H$2&lt;&gt;"Ready",H$2,IF(ISNUMBER(L120),"OK","INSUFFICIENT FUNDS")))</f>
        <v/>
      </c>
      <c r="O120">
        <v>116</v>
      </c>
      <c r="P120" s="6" t="str">
        <f>IF(O120&gt;Scenario!$B$11,"",IF(O$2&lt;&gt;"Ready",O$2,IF(U119="OK",S119,"INSUFFICIENT FUNDS")))</f>
        <v/>
      </c>
      <c r="Q120" s="6" t="str">
        <f>IF(O120&gt;Scenario!$B$11,"",IF(O$2&lt;&gt;"Ready",O$2,IF(ISNUMBER(P120),IF(AND(O120&gt;=Scenario!$B$10,MOD(O120-Scenario!$B$10,Scenario!$B$18)=0),Scenario!$B$8,0),"INSUFFICIENT FUNDS")))</f>
        <v/>
      </c>
      <c r="R120" s="6" t="str">
        <f>IF(O120&gt;Scenario!$B$11,"",IF(O$2&lt;&gt;"Ready",O$2,IF(ISNUMBER(P120),(P120+Q120)*(0+N('Option B'!$E$15)+IF(Scenario!$B$13="Gross",N('Option B'!$E$16),0))/12+((N('Option B'!$E$12)+N('Option B'!$E$13))/12+IF(AND(O120&gt;=Scenario!$B$10,MOD(O120-Scenario!$B$10,Scenario!$B$18)=0),N('Option B'!$E$17)*N('Option B'!$E$18)+N('Option B'!$E$20),0)+IF(O120=1,N('Option B'!$E$17)*N('Option B'!$E$19)+N('Option B'!$E$21),0)+IF(O120=Scenario!$B$11,N('Option B'!$E$22),0)),"INSUFFICIENT FUNDS")))</f>
        <v/>
      </c>
      <c r="S120" s="6" t="str">
        <f>IF(O120&gt;Scenario!$B$11,"",IF(O$2&lt;&gt;"Ready",O$2,IF(ISNUMBER(P120),IF((P120+Q120)*(1+Scenario!$B$12/12)-R120&lt;0,"INSUFFICIENT FUNDS",(P120+Q120)*(1+Scenario!$B$12/12)-R120),"INSUFFICIENT FUNDS")))</f>
        <v/>
      </c>
      <c r="T120" s="6" t="str">
        <f>IF(O120&gt;Scenario!$B$11,"",IF(O$2&lt;&gt;"Ready",O$2,IF(ISNUMBER(S120),T119+R120,"INSUFFICIENT FUNDS")))</f>
        <v/>
      </c>
      <c r="U120" t="str">
        <f>IF(O120&gt;Scenario!$B$11,"",IF(O$2&lt;&gt;"Ready",O$2,IF(ISNUMBER(S120),"OK","INSUFFICIENT FUNDS")))</f>
        <v/>
      </c>
      <c r="V120">
        <v>116</v>
      </c>
      <c r="W120" s="6" t="str">
        <f>IF(V120&gt;Scenario!$B$11,"",IF(V$2&lt;&gt;"Ready",V$2,IF(AB119="OK",Z119,"INSUFFICIENT FUNDS")))</f>
        <v/>
      </c>
      <c r="X120" s="6" t="str">
        <f>IF(V120&gt;Scenario!$B$11,"",IF(V$2&lt;&gt;"Ready",V$2,IF(ISNUMBER(W120),IF(AND(V120&gt;=Scenario!$B$10,MOD(V120-Scenario!$B$10,Scenario!$B$18)=0),Scenario!$B$8,0),"INSUFFICIENT FUNDS")))</f>
        <v/>
      </c>
      <c r="Y120" s="6" t="str">
        <f>IF(V120&gt;Scenario!$B$11,"",IF(V$2&lt;&gt;"Ready",V$2,IF(ISNUMBER(W120),(W120+X120)*(N('Option B'!$E$14)+N('Option B'!$E$15)+IF(Scenario!$B$13="Gross",N('Option B'!$E$16),0))/12+((N('Option B'!$E$12)+N('Option B'!$E$13))/12+IF(AND(V120&gt;=Scenario!$B$10,MOD(V120-Scenario!$B$10,Scenario!$B$18)=0),0*0+0,0)+IF(V120=1,0*0+0,0)+IF(V120=Scenario!$B$11,0,0)),"INSUFFICIENT FUNDS")))</f>
        <v/>
      </c>
      <c r="Z120" s="6" t="str">
        <f>IF(V120&gt;Scenario!$B$11,"",IF(V$2&lt;&gt;"Ready",V$2,IF(ISNUMBER(W120),IF((W120+X120)*(1+Scenario!$B$12/12)-Y120&lt;0,"INSUFFICIENT FUNDS",(W120+X120)*(1+Scenario!$B$12/12)-Y120),"INSUFFICIENT FUNDS")))</f>
        <v/>
      </c>
      <c r="AA120" s="6" t="str">
        <f>IF(V120&gt;Scenario!$B$11,"",IF(V$2&lt;&gt;"Ready",V$2,IF(ISNUMBER(Z120),AA119+Y120,"INSUFFICIENT FUNDS")))</f>
        <v/>
      </c>
      <c r="AB120" t="str">
        <f>IF(V120&gt;Scenario!$B$11,"",IF(V$2&lt;&gt;"Ready",V$2,IF(ISNUMBER(Z120),"OK","INSUFFICIENT FUNDS")))</f>
        <v/>
      </c>
      <c r="AC120">
        <v>116</v>
      </c>
      <c r="AD120" s="6" t="str">
        <f>IF(AC120&gt;Scenario!$B$11,"",IF(AC$2&lt;&gt;"Ready",AC$2,IF(AI119="OK",AG119,"INSUFFICIENT FUNDS")))</f>
        <v/>
      </c>
      <c r="AE120" s="6" t="str">
        <f>IF(AC120&gt;Scenario!$B$11,"",IF(AC$2&lt;&gt;"Ready",AC$2,IF(ISNUMBER(AD120),IF(AND(AC120&gt;=Scenario!$B$10,MOD(AC120-Scenario!$B$10,Scenario!$B$18)=0),Scenario!$B$8,0),"INSUFFICIENT FUNDS")))</f>
        <v/>
      </c>
      <c r="AF120" s="6" t="str">
        <f>IF(AC120&gt;Scenario!$B$11,"",IF(AC$2&lt;&gt;"Ready",AC$2,IF(ISNUMBER(AD120),(AD120+AE120)*(N('Option B'!$E$14)+N('Option B'!$E$15)+IF(Scenario!$B$13="Gross",0,0))/12+((N('Option B'!$E$12)+N('Option B'!$E$13))/12+IF(AND(AC120&gt;=Scenario!$B$10,MOD(AC120-Scenario!$B$10,Scenario!$B$18)=0),N('Option B'!$E$17)*N('Option B'!$E$18)+N('Option B'!$E$20),0)+IF(AC120=1,N('Option B'!$E$17)*N('Option B'!$E$19)+N('Option B'!$E$21),0)+IF(AC120=Scenario!$B$11,N('Option B'!$E$22),0)),"INSUFFICIENT FUNDS")))</f>
        <v/>
      </c>
      <c r="AG120" s="6" t="str">
        <f>IF(AC120&gt;Scenario!$B$11,"",IF(AC$2&lt;&gt;"Ready",AC$2,IF(ISNUMBER(AD120),IF((AD120+AE120)*(1+Scenario!$B$12/12)-AF120&lt;0,"INSUFFICIENT FUNDS",(AD120+AE120)*(1+Scenario!$B$12/12)-AF120),"INSUFFICIENT FUNDS")))</f>
        <v/>
      </c>
      <c r="AH120" s="6" t="str">
        <f>IF(AC120&gt;Scenario!$B$11,"",IF(AC$2&lt;&gt;"Ready",AC$2,IF(ISNUMBER(AG120),AH119+AF120,"INSUFFICIENT FUNDS")))</f>
        <v/>
      </c>
      <c r="AI120" t="str">
        <f>IF(AC120&gt;Scenario!$B$11,"",IF(AC$2&lt;&gt;"Ready",AC$2,IF(ISNUMBER(AG120),"OK","INSUFFICIENT FUNDS")))</f>
        <v/>
      </c>
      <c r="AJ120">
        <v>116</v>
      </c>
      <c r="AK120" s="6" t="str">
        <f>IF(AJ120&gt;Scenario!$B$11,"",IF(AJ$2&lt;&gt;"Ready",AJ$2,IF(AP119="OK",AN119,"INSUFFICIENT FUNDS")))</f>
        <v/>
      </c>
      <c r="AL120" s="6" t="str">
        <f>IF(AJ120&gt;Scenario!$B$11,"",IF(AJ$2&lt;&gt;"Ready",AJ$2,IF(ISNUMBER(AK120),IF(AND(AJ120&gt;=Scenario!$B$10,MOD(AJ120-Scenario!$B$10,Scenario!$B$18)=0),Scenario!$B$8,0),"INSUFFICIENT FUNDS")))</f>
        <v/>
      </c>
      <c r="AM120" s="6" t="str">
        <f>IF(AJ120&gt;Scenario!$B$11,"",IF(AJ$2&lt;&gt;"Ready",AJ$2,IF(ISNUMBER(AK120),(AK120+AL120)*(0+0+IF(Scenario!$B$13="Gross",0,0))/12+((0+0)/12+IF(AND(AJ120&gt;=Scenario!$B$10,MOD(AJ120-Scenario!$B$10,Scenario!$B$18)=0),0*0+0,0)+IF(AJ120=1,0*0+0,0)+IF(AJ120=Scenario!$B$11,0,0)),"INSUFFICIENT FUNDS")))</f>
        <v/>
      </c>
      <c r="AN120" s="6" t="str">
        <f>IF(AJ120&gt;Scenario!$B$11,"",IF(AJ$2&lt;&gt;"Ready",AJ$2,IF(ISNUMBER(AK120),IF((AK120+AL120)*(1+Scenario!$B$12/12)-AM120&lt;0,"INSUFFICIENT FUNDS",(AK120+AL120)*(1+Scenario!$B$12/12)-AM120),"INSUFFICIENT FUNDS")))</f>
        <v/>
      </c>
      <c r="AO120" s="6" t="str">
        <f>IF(AJ120&gt;Scenario!$B$11,"",IF(AJ$2&lt;&gt;"Ready",AJ$2,IF(ISNUMBER(AN120),AO119+AM120,"INSUFFICIENT FUNDS")))</f>
        <v/>
      </c>
      <c r="AP120" t="str">
        <f>IF(AJ120&gt;Scenario!$B$11,"",IF(AJ$2&lt;&gt;"Ready",AJ$2,IF(ISNUMBER(AN120),"OK","INSUFFICIENT FUNDS")))</f>
        <v/>
      </c>
    </row>
    <row r="121" spans="1:42" ht="32.1" customHeight="1" x14ac:dyDescent="0.2">
      <c r="A121">
        <v>117</v>
      </c>
      <c r="B121" s="6" t="str">
        <f>IF(A121&gt;Scenario!$B$11,"",IF(A$2&lt;&gt;"Ready",A$2,IF(G120="OK",E120,"INSUFFICIENT FUNDS")))</f>
        <v/>
      </c>
      <c r="C121" s="6" t="str">
        <f>IF(A121&gt;Scenario!$B$11,"",IF(A$2&lt;&gt;"Ready",A$2,IF(ISNUMBER(B121),IF(AND(A121&gt;=Scenario!$B$10,MOD(A121-Scenario!$B$10,Scenario!$B$18)=0),Scenario!$B$8,0),"INSUFFICIENT FUNDS")))</f>
        <v/>
      </c>
      <c r="D121" s="6" t="str">
        <f>IF(A121&gt;Scenario!$B$11,"",IF(A$2&lt;&gt;"Ready",A$2,IF(ISNUMBER(B121),(B121+C121)*(N('Option B'!$E$14)+N('Option B'!$E$15)+IF(Scenario!$B$13="Gross",N('Option B'!$E$16),0))/12+((N('Option B'!$E$12)+N('Option B'!$E$13))/12+IF(AND(A121&gt;=Scenario!$B$10,MOD(A121-Scenario!$B$10,Scenario!$B$18)=0),N('Option B'!$E$17)*N('Option B'!$E$18)+N('Option B'!$E$20),0)+IF(A121=1,N('Option B'!$E$17)*N('Option B'!$E$19)+N('Option B'!$E$21),0)+IF(A121=Scenario!$B$11,N('Option B'!$E$22),0)),"INSUFFICIENT FUNDS")))</f>
        <v/>
      </c>
      <c r="E121" s="6" t="str">
        <f>IF(A121&gt;Scenario!$B$11,"",IF(A$2&lt;&gt;"Ready",A$2,IF(ISNUMBER(B121),IF((B121+C121)*(1+Scenario!$B$12/12)-D121&lt;0,"INSUFFICIENT FUNDS",(B121+C121)*(1+Scenario!$B$12/12)-D121),"INSUFFICIENT FUNDS")))</f>
        <v/>
      </c>
      <c r="F121" s="6" t="str">
        <f>IF(A121&gt;Scenario!$B$11,"",IF(A$2&lt;&gt;"Ready",A$2,IF(ISNUMBER(E121),F120+D121,"INSUFFICIENT FUNDS")))</f>
        <v/>
      </c>
      <c r="G121" t="str">
        <f>IF(A121&gt;Scenario!$B$11,"",IF(A$2&lt;&gt;"Ready",A$2,IF(ISNUMBER(E121),"OK","INSUFFICIENT FUNDS")))</f>
        <v/>
      </c>
      <c r="H121">
        <v>117</v>
      </c>
      <c r="I121" s="6" t="str">
        <f>IF(H121&gt;Scenario!$B$11,"",IF(H$2&lt;&gt;"Ready",H$2,IF(N120="OK",L120,"INSUFFICIENT FUNDS")))</f>
        <v/>
      </c>
      <c r="J121" s="6" t="str">
        <f>IF(H121&gt;Scenario!$B$11,"",IF(H$2&lt;&gt;"Ready",H$2,IF(ISNUMBER(I121),IF(AND(H121&gt;=Scenario!$B$10,MOD(H121-Scenario!$B$10,Scenario!$B$18)=0),Scenario!$B$8,0),"INSUFFICIENT FUNDS")))</f>
        <v/>
      </c>
      <c r="K121" s="6" t="str">
        <f>IF(H121&gt;Scenario!$B$11,"",IF(H$2&lt;&gt;"Ready",H$2,IF(ISNUMBER(I121),(I121+J121)*(N('Option B'!$E$14)+N('Option B'!$E$15)+IF(Scenario!$B$13="Gross",N('Option B'!$E$16),0))/12+((0+0)/12+IF(AND(H121&gt;=Scenario!$B$10,MOD(H121-Scenario!$B$10,Scenario!$B$18)=0),N('Option B'!$E$17)*N('Option B'!$E$18)+N('Option B'!$E$20),0)+IF(H121=1,N('Option B'!$E$17)*N('Option B'!$E$19)+N('Option B'!$E$21),0)+IF(H121=Scenario!$B$11,N('Option B'!$E$22),0)),"INSUFFICIENT FUNDS")))</f>
        <v/>
      </c>
      <c r="L121" s="6" t="str">
        <f>IF(H121&gt;Scenario!$B$11,"",IF(H$2&lt;&gt;"Ready",H$2,IF(ISNUMBER(I121),IF((I121+J121)*(1+Scenario!$B$12/12)-K121&lt;0,"INSUFFICIENT FUNDS",(I121+J121)*(1+Scenario!$B$12/12)-K121),"INSUFFICIENT FUNDS")))</f>
        <v/>
      </c>
      <c r="M121" s="6" t="str">
        <f>IF(H121&gt;Scenario!$B$11,"",IF(H$2&lt;&gt;"Ready",H$2,IF(ISNUMBER(L121),M120+K121,"INSUFFICIENT FUNDS")))</f>
        <v/>
      </c>
      <c r="N121" t="str">
        <f>IF(H121&gt;Scenario!$B$11,"",IF(H$2&lt;&gt;"Ready",H$2,IF(ISNUMBER(L121),"OK","INSUFFICIENT FUNDS")))</f>
        <v/>
      </c>
      <c r="O121">
        <v>117</v>
      </c>
      <c r="P121" s="6" t="str">
        <f>IF(O121&gt;Scenario!$B$11,"",IF(O$2&lt;&gt;"Ready",O$2,IF(U120="OK",S120,"INSUFFICIENT FUNDS")))</f>
        <v/>
      </c>
      <c r="Q121" s="6" t="str">
        <f>IF(O121&gt;Scenario!$B$11,"",IF(O$2&lt;&gt;"Ready",O$2,IF(ISNUMBER(P121),IF(AND(O121&gt;=Scenario!$B$10,MOD(O121-Scenario!$B$10,Scenario!$B$18)=0),Scenario!$B$8,0),"INSUFFICIENT FUNDS")))</f>
        <v/>
      </c>
      <c r="R121" s="6" t="str">
        <f>IF(O121&gt;Scenario!$B$11,"",IF(O$2&lt;&gt;"Ready",O$2,IF(ISNUMBER(P121),(P121+Q121)*(0+N('Option B'!$E$15)+IF(Scenario!$B$13="Gross",N('Option B'!$E$16),0))/12+((N('Option B'!$E$12)+N('Option B'!$E$13))/12+IF(AND(O121&gt;=Scenario!$B$10,MOD(O121-Scenario!$B$10,Scenario!$B$18)=0),N('Option B'!$E$17)*N('Option B'!$E$18)+N('Option B'!$E$20),0)+IF(O121=1,N('Option B'!$E$17)*N('Option B'!$E$19)+N('Option B'!$E$21),0)+IF(O121=Scenario!$B$11,N('Option B'!$E$22),0)),"INSUFFICIENT FUNDS")))</f>
        <v/>
      </c>
      <c r="S121" s="6" t="str">
        <f>IF(O121&gt;Scenario!$B$11,"",IF(O$2&lt;&gt;"Ready",O$2,IF(ISNUMBER(P121),IF((P121+Q121)*(1+Scenario!$B$12/12)-R121&lt;0,"INSUFFICIENT FUNDS",(P121+Q121)*(1+Scenario!$B$12/12)-R121),"INSUFFICIENT FUNDS")))</f>
        <v/>
      </c>
      <c r="T121" s="6" t="str">
        <f>IF(O121&gt;Scenario!$B$11,"",IF(O$2&lt;&gt;"Ready",O$2,IF(ISNUMBER(S121),T120+R121,"INSUFFICIENT FUNDS")))</f>
        <v/>
      </c>
      <c r="U121" t="str">
        <f>IF(O121&gt;Scenario!$B$11,"",IF(O$2&lt;&gt;"Ready",O$2,IF(ISNUMBER(S121),"OK","INSUFFICIENT FUNDS")))</f>
        <v/>
      </c>
      <c r="V121">
        <v>117</v>
      </c>
      <c r="W121" s="6" t="str">
        <f>IF(V121&gt;Scenario!$B$11,"",IF(V$2&lt;&gt;"Ready",V$2,IF(AB120="OK",Z120,"INSUFFICIENT FUNDS")))</f>
        <v/>
      </c>
      <c r="X121" s="6" t="str">
        <f>IF(V121&gt;Scenario!$B$11,"",IF(V$2&lt;&gt;"Ready",V$2,IF(ISNUMBER(W121),IF(AND(V121&gt;=Scenario!$B$10,MOD(V121-Scenario!$B$10,Scenario!$B$18)=0),Scenario!$B$8,0),"INSUFFICIENT FUNDS")))</f>
        <v/>
      </c>
      <c r="Y121" s="6" t="str">
        <f>IF(V121&gt;Scenario!$B$11,"",IF(V$2&lt;&gt;"Ready",V$2,IF(ISNUMBER(W121),(W121+X121)*(N('Option B'!$E$14)+N('Option B'!$E$15)+IF(Scenario!$B$13="Gross",N('Option B'!$E$16),0))/12+((N('Option B'!$E$12)+N('Option B'!$E$13))/12+IF(AND(V121&gt;=Scenario!$B$10,MOD(V121-Scenario!$B$10,Scenario!$B$18)=0),0*0+0,0)+IF(V121=1,0*0+0,0)+IF(V121=Scenario!$B$11,0,0)),"INSUFFICIENT FUNDS")))</f>
        <v/>
      </c>
      <c r="Z121" s="6" t="str">
        <f>IF(V121&gt;Scenario!$B$11,"",IF(V$2&lt;&gt;"Ready",V$2,IF(ISNUMBER(W121),IF((W121+X121)*(1+Scenario!$B$12/12)-Y121&lt;0,"INSUFFICIENT FUNDS",(W121+X121)*(1+Scenario!$B$12/12)-Y121),"INSUFFICIENT FUNDS")))</f>
        <v/>
      </c>
      <c r="AA121" s="6" t="str">
        <f>IF(V121&gt;Scenario!$B$11,"",IF(V$2&lt;&gt;"Ready",V$2,IF(ISNUMBER(Z121),AA120+Y121,"INSUFFICIENT FUNDS")))</f>
        <v/>
      </c>
      <c r="AB121" t="str">
        <f>IF(V121&gt;Scenario!$B$11,"",IF(V$2&lt;&gt;"Ready",V$2,IF(ISNUMBER(Z121),"OK","INSUFFICIENT FUNDS")))</f>
        <v/>
      </c>
      <c r="AC121">
        <v>117</v>
      </c>
      <c r="AD121" s="6" t="str">
        <f>IF(AC121&gt;Scenario!$B$11,"",IF(AC$2&lt;&gt;"Ready",AC$2,IF(AI120="OK",AG120,"INSUFFICIENT FUNDS")))</f>
        <v/>
      </c>
      <c r="AE121" s="6" t="str">
        <f>IF(AC121&gt;Scenario!$B$11,"",IF(AC$2&lt;&gt;"Ready",AC$2,IF(ISNUMBER(AD121),IF(AND(AC121&gt;=Scenario!$B$10,MOD(AC121-Scenario!$B$10,Scenario!$B$18)=0),Scenario!$B$8,0),"INSUFFICIENT FUNDS")))</f>
        <v/>
      </c>
      <c r="AF121" s="6" t="str">
        <f>IF(AC121&gt;Scenario!$B$11,"",IF(AC$2&lt;&gt;"Ready",AC$2,IF(ISNUMBER(AD121),(AD121+AE121)*(N('Option B'!$E$14)+N('Option B'!$E$15)+IF(Scenario!$B$13="Gross",0,0))/12+((N('Option B'!$E$12)+N('Option B'!$E$13))/12+IF(AND(AC121&gt;=Scenario!$B$10,MOD(AC121-Scenario!$B$10,Scenario!$B$18)=0),N('Option B'!$E$17)*N('Option B'!$E$18)+N('Option B'!$E$20),0)+IF(AC121=1,N('Option B'!$E$17)*N('Option B'!$E$19)+N('Option B'!$E$21),0)+IF(AC121=Scenario!$B$11,N('Option B'!$E$22),0)),"INSUFFICIENT FUNDS")))</f>
        <v/>
      </c>
      <c r="AG121" s="6" t="str">
        <f>IF(AC121&gt;Scenario!$B$11,"",IF(AC$2&lt;&gt;"Ready",AC$2,IF(ISNUMBER(AD121),IF((AD121+AE121)*(1+Scenario!$B$12/12)-AF121&lt;0,"INSUFFICIENT FUNDS",(AD121+AE121)*(1+Scenario!$B$12/12)-AF121),"INSUFFICIENT FUNDS")))</f>
        <v/>
      </c>
      <c r="AH121" s="6" t="str">
        <f>IF(AC121&gt;Scenario!$B$11,"",IF(AC$2&lt;&gt;"Ready",AC$2,IF(ISNUMBER(AG121),AH120+AF121,"INSUFFICIENT FUNDS")))</f>
        <v/>
      </c>
      <c r="AI121" t="str">
        <f>IF(AC121&gt;Scenario!$B$11,"",IF(AC$2&lt;&gt;"Ready",AC$2,IF(ISNUMBER(AG121),"OK","INSUFFICIENT FUNDS")))</f>
        <v/>
      </c>
      <c r="AJ121">
        <v>117</v>
      </c>
      <c r="AK121" s="6" t="str">
        <f>IF(AJ121&gt;Scenario!$B$11,"",IF(AJ$2&lt;&gt;"Ready",AJ$2,IF(AP120="OK",AN120,"INSUFFICIENT FUNDS")))</f>
        <v/>
      </c>
      <c r="AL121" s="6" t="str">
        <f>IF(AJ121&gt;Scenario!$B$11,"",IF(AJ$2&lt;&gt;"Ready",AJ$2,IF(ISNUMBER(AK121),IF(AND(AJ121&gt;=Scenario!$B$10,MOD(AJ121-Scenario!$B$10,Scenario!$B$18)=0),Scenario!$B$8,0),"INSUFFICIENT FUNDS")))</f>
        <v/>
      </c>
      <c r="AM121" s="6" t="str">
        <f>IF(AJ121&gt;Scenario!$B$11,"",IF(AJ$2&lt;&gt;"Ready",AJ$2,IF(ISNUMBER(AK121),(AK121+AL121)*(0+0+IF(Scenario!$B$13="Gross",0,0))/12+((0+0)/12+IF(AND(AJ121&gt;=Scenario!$B$10,MOD(AJ121-Scenario!$B$10,Scenario!$B$18)=0),0*0+0,0)+IF(AJ121=1,0*0+0,0)+IF(AJ121=Scenario!$B$11,0,0)),"INSUFFICIENT FUNDS")))</f>
        <v/>
      </c>
      <c r="AN121" s="6" t="str">
        <f>IF(AJ121&gt;Scenario!$B$11,"",IF(AJ$2&lt;&gt;"Ready",AJ$2,IF(ISNUMBER(AK121),IF((AK121+AL121)*(1+Scenario!$B$12/12)-AM121&lt;0,"INSUFFICIENT FUNDS",(AK121+AL121)*(1+Scenario!$B$12/12)-AM121),"INSUFFICIENT FUNDS")))</f>
        <v/>
      </c>
      <c r="AO121" s="6" t="str">
        <f>IF(AJ121&gt;Scenario!$B$11,"",IF(AJ$2&lt;&gt;"Ready",AJ$2,IF(ISNUMBER(AN121),AO120+AM121,"INSUFFICIENT FUNDS")))</f>
        <v/>
      </c>
      <c r="AP121" t="str">
        <f>IF(AJ121&gt;Scenario!$B$11,"",IF(AJ$2&lt;&gt;"Ready",AJ$2,IF(ISNUMBER(AN121),"OK","INSUFFICIENT FUNDS")))</f>
        <v/>
      </c>
    </row>
    <row r="122" spans="1:42" ht="32.1" customHeight="1" x14ac:dyDescent="0.2">
      <c r="A122">
        <v>118</v>
      </c>
      <c r="B122" s="6" t="str">
        <f>IF(A122&gt;Scenario!$B$11,"",IF(A$2&lt;&gt;"Ready",A$2,IF(G121="OK",E121,"INSUFFICIENT FUNDS")))</f>
        <v/>
      </c>
      <c r="C122" s="6" t="str">
        <f>IF(A122&gt;Scenario!$B$11,"",IF(A$2&lt;&gt;"Ready",A$2,IF(ISNUMBER(B122),IF(AND(A122&gt;=Scenario!$B$10,MOD(A122-Scenario!$B$10,Scenario!$B$18)=0),Scenario!$B$8,0),"INSUFFICIENT FUNDS")))</f>
        <v/>
      </c>
      <c r="D122" s="6" t="str">
        <f>IF(A122&gt;Scenario!$B$11,"",IF(A$2&lt;&gt;"Ready",A$2,IF(ISNUMBER(B122),(B122+C122)*(N('Option B'!$E$14)+N('Option B'!$E$15)+IF(Scenario!$B$13="Gross",N('Option B'!$E$16),0))/12+((N('Option B'!$E$12)+N('Option B'!$E$13))/12+IF(AND(A122&gt;=Scenario!$B$10,MOD(A122-Scenario!$B$10,Scenario!$B$18)=0),N('Option B'!$E$17)*N('Option B'!$E$18)+N('Option B'!$E$20),0)+IF(A122=1,N('Option B'!$E$17)*N('Option B'!$E$19)+N('Option B'!$E$21),0)+IF(A122=Scenario!$B$11,N('Option B'!$E$22),0)),"INSUFFICIENT FUNDS")))</f>
        <v/>
      </c>
      <c r="E122" s="6" t="str">
        <f>IF(A122&gt;Scenario!$B$11,"",IF(A$2&lt;&gt;"Ready",A$2,IF(ISNUMBER(B122),IF((B122+C122)*(1+Scenario!$B$12/12)-D122&lt;0,"INSUFFICIENT FUNDS",(B122+C122)*(1+Scenario!$B$12/12)-D122),"INSUFFICIENT FUNDS")))</f>
        <v/>
      </c>
      <c r="F122" s="6" t="str">
        <f>IF(A122&gt;Scenario!$B$11,"",IF(A$2&lt;&gt;"Ready",A$2,IF(ISNUMBER(E122),F121+D122,"INSUFFICIENT FUNDS")))</f>
        <v/>
      </c>
      <c r="G122" t="str">
        <f>IF(A122&gt;Scenario!$B$11,"",IF(A$2&lt;&gt;"Ready",A$2,IF(ISNUMBER(E122),"OK","INSUFFICIENT FUNDS")))</f>
        <v/>
      </c>
      <c r="H122">
        <v>118</v>
      </c>
      <c r="I122" s="6" t="str">
        <f>IF(H122&gt;Scenario!$B$11,"",IF(H$2&lt;&gt;"Ready",H$2,IF(N121="OK",L121,"INSUFFICIENT FUNDS")))</f>
        <v/>
      </c>
      <c r="J122" s="6" t="str">
        <f>IF(H122&gt;Scenario!$B$11,"",IF(H$2&lt;&gt;"Ready",H$2,IF(ISNUMBER(I122),IF(AND(H122&gt;=Scenario!$B$10,MOD(H122-Scenario!$B$10,Scenario!$B$18)=0),Scenario!$B$8,0),"INSUFFICIENT FUNDS")))</f>
        <v/>
      </c>
      <c r="K122" s="6" t="str">
        <f>IF(H122&gt;Scenario!$B$11,"",IF(H$2&lt;&gt;"Ready",H$2,IF(ISNUMBER(I122),(I122+J122)*(N('Option B'!$E$14)+N('Option B'!$E$15)+IF(Scenario!$B$13="Gross",N('Option B'!$E$16),0))/12+((0+0)/12+IF(AND(H122&gt;=Scenario!$B$10,MOD(H122-Scenario!$B$10,Scenario!$B$18)=0),N('Option B'!$E$17)*N('Option B'!$E$18)+N('Option B'!$E$20),0)+IF(H122=1,N('Option B'!$E$17)*N('Option B'!$E$19)+N('Option B'!$E$21),0)+IF(H122=Scenario!$B$11,N('Option B'!$E$22),0)),"INSUFFICIENT FUNDS")))</f>
        <v/>
      </c>
      <c r="L122" s="6" t="str">
        <f>IF(H122&gt;Scenario!$B$11,"",IF(H$2&lt;&gt;"Ready",H$2,IF(ISNUMBER(I122),IF((I122+J122)*(1+Scenario!$B$12/12)-K122&lt;0,"INSUFFICIENT FUNDS",(I122+J122)*(1+Scenario!$B$12/12)-K122),"INSUFFICIENT FUNDS")))</f>
        <v/>
      </c>
      <c r="M122" s="6" t="str">
        <f>IF(H122&gt;Scenario!$B$11,"",IF(H$2&lt;&gt;"Ready",H$2,IF(ISNUMBER(L122),M121+K122,"INSUFFICIENT FUNDS")))</f>
        <v/>
      </c>
      <c r="N122" t="str">
        <f>IF(H122&gt;Scenario!$B$11,"",IF(H$2&lt;&gt;"Ready",H$2,IF(ISNUMBER(L122),"OK","INSUFFICIENT FUNDS")))</f>
        <v/>
      </c>
      <c r="O122">
        <v>118</v>
      </c>
      <c r="P122" s="6" t="str">
        <f>IF(O122&gt;Scenario!$B$11,"",IF(O$2&lt;&gt;"Ready",O$2,IF(U121="OK",S121,"INSUFFICIENT FUNDS")))</f>
        <v/>
      </c>
      <c r="Q122" s="6" t="str">
        <f>IF(O122&gt;Scenario!$B$11,"",IF(O$2&lt;&gt;"Ready",O$2,IF(ISNUMBER(P122),IF(AND(O122&gt;=Scenario!$B$10,MOD(O122-Scenario!$B$10,Scenario!$B$18)=0),Scenario!$B$8,0),"INSUFFICIENT FUNDS")))</f>
        <v/>
      </c>
      <c r="R122" s="6" t="str">
        <f>IF(O122&gt;Scenario!$B$11,"",IF(O$2&lt;&gt;"Ready",O$2,IF(ISNUMBER(P122),(P122+Q122)*(0+N('Option B'!$E$15)+IF(Scenario!$B$13="Gross",N('Option B'!$E$16),0))/12+((N('Option B'!$E$12)+N('Option B'!$E$13))/12+IF(AND(O122&gt;=Scenario!$B$10,MOD(O122-Scenario!$B$10,Scenario!$B$18)=0),N('Option B'!$E$17)*N('Option B'!$E$18)+N('Option B'!$E$20),0)+IF(O122=1,N('Option B'!$E$17)*N('Option B'!$E$19)+N('Option B'!$E$21),0)+IF(O122=Scenario!$B$11,N('Option B'!$E$22),0)),"INSUFFICIENT FUNDS")))</f>
        <v/>
      </c>
      <c r="S122" s="6" t="str">
        <f>IF(O122&gt;Scenario!$B$11,"",IF(O$2&lt;&gt;"Ready",O$2,IF(ISNUMBER(P122),IF((P122+Q122)*(1+Scenario!$B$12/12)-R122&lt;0,"INSUFFICIENT FUNDS",(P122+Q122)*(1+Scenario!$B$12/12)-R122),"INSUFFICIENT FUNDS")))</f>
        <v/>
      </c>
      <c r="T122" s="6" t="str">
        <f>IF(O122&gt;Scenario!$B$11,"",IF(O$2&lt;&gt;"Ready",O$2,IF(ISNUMBER(S122),T121+R122,"INSUFFICIENT FUNDS")))</f>
        <v/>
      </c>
      <c r="U122" t="str">
        <f>IF(O122&gt;Scenario!$B$11,"",IF(O$2&lt;&gt;"Ready",O$2,IF(ISNUMBER(S122),"OK","INSUFFICIENT FUNDS")))</f>
        <v/>
      </c>
      <c r="V122">
        <v>118</v>
      </c>
      <c r="W122" s="6" t="str">
        <f>IF(V122&gt;Scenario!$B$11,"",IF(V$2&lt;&gt;"Ready",V$2,IF(AB121="OK",Z121,"INSUFFICIENT FUNDS")))</f>
        <v/>
      </c>
      <c r="X122" s="6" t="str">
        <f>IF(V122&gt;Scenario!$B$11,"",IF(V$2&lt;&gt;"Ready",V$2,IF(ISNUMBER(W122),IF(AND(V122&gt;=Scenario!$B$10,MOD(V122-Scenario!$B$10,Scenario!$B$18)=0),Scenario!$B$8,0),"INSUFFICIENT FUNDS")))</f>
        <v/>
      </c>
      <c r="Y122" s="6" t="str">
        <f>IF(V122&gt;Scenario!$B$11,"",IF(V$2&lt;&gt;"Ready",V$2,IF(ISNUMBER(W122),(W122+X122)*(N('Option B'!$E$14)+N('Option B'!$E$15)+IF(Scenario!$B$13="Gross",N('Option B'!$E$16),0))/12+((N('Option B'!$E$12)+N('Option B'!$E$13))/12+IF(AND(V122&gt;=Scenario!$B$10,MOD(V122-Scenario!$B$10,Scenario!$B$18)=0),0*0+0,0)+IF(V122=1,0*0+0,0)+IF(V122=Scenario!$B$11,0,0)),"INSUFFICIENT FUNDS")))</f>
        <v/>
      </c>
      <c r="Z122" s="6" t="str">
        <f>IF(V122&gt;Scenario!$B$11,"",IF(V$2&lt;&gt;"Ready",V$2,IF(ISNUMBER(W122),IF((W122+X122)*(1+Scenario!$B$12/12)-Y122&lt;0,"INSUFFICIENT FUNDS",(W122+X122)*(1+Scenario!$B$12/12)-Y122),"INSUFFICIENT FUNDS")))</f>
        <v/>
      </c>
      <c r="AA122" s="6" t="str">
        <f>IF(V122&gt;Scenario!$B$11,"",IF(V$2&lt;&gt;"Ready",V$2,IF(ISNUMBER(Z122),AA121+Y122,"INSUFFICIENT FUNDS")))</f>
        <v/>
      </c>
      <c r="AB122" t="str">
        <f>IF(V122&gt;Scenario!$B$11,"",IF(V$2&lt;&gt;"Ready",V$2,IF(ISNUMBER(Z122),"OK","INSUFFICIENT FUNDS")))</f>
        <v/>
      </c>
      <c r="AC122">
        <v>118</v>
      </c>
      <c r="AD122" s="6" t="str">
        <f>IF(AC122&gt;Scenario!$B$11,"",IF(AC$2&lt;&gt;"Ready",AC$2,IF(AI121="OK",AG121,"INSUFFICIENT FUNDS")))</f>
        <v/>
      </c>
      <c r="AE122" s="6" t="str">
        <f>IF(AC122&gt;Scenario!$B$11,"",IF(AC$2&lt;&gt;"Ready",AC$2,IF(ISNUMBER(AD122),IF(AND(AC122&gt;=Scenario!$B$10,MOD(AC122-Scenario!$B$10,Scenario!$B$18)=0),Scenario!$B$8,0),"INSUFFICIENT FUNDS")))</f>
        <v/>
      </c>
      <c r="AF122" s="6" t="str">
        <f>IF(AC122&gt;Scenario!$B$11,"",IF(AC$2&lt;&gt;"Ready",AC$2,IF(ISNUMBER(AD122),(AD122+AE122)*(N('Option B'!$E$14)+N('Option B'!$E$15)+IF(Scenario!$B$13="Gross",0,0))/12+((N('Option B'!$E$12)+N('Option B'!$E$13))/12+IF(AND(AC122&gt;=Scenario!$B$10,MOD(AC122-Scenario!$B$10,Scenario!$B$18)=0),N('Option B'!$E$17)*N('Option B'!$E$18)+N('Option B'!$E$20),0)+IF(AC122=1,N('Option B'!$E$17)*N('Option B'!$E$19)+N('Option B'!$E$21),0)+IF(AC122=Scenario!$B$11,N('Option B'!$E$22),0)),"INSUFFICIENT FUNDS")))</f>
        <v/>
      </c>
      <c r="AG122" s="6" t="str">
        <f>IF(AC122&gt;Scenario!$B$11,"",IF(AC$2&lt;&gt;"Ready",AC$2,IF(ISNUMBER(AD122),IF((AD122+AE122)*(1+Scenario!$B$12/12)-AF122&lt;0,"INSUFFICIENT FUNDS",(AD122+AE122)*(1+Scenario!$B$12/12)-AF122),"INSUFFICIENT FUNDS")))</f>
        <v/>
      </c>
      <c r="AH122" s="6" t="str">
        <f>IF(AC122&gt;Scenario!$B$11,"",IF(AC$2&lt;&gt;"Ready",AC$2,IF(ISNUMBER(AG122),AH121+AF122,"INSUFFICIENT FUNDS")))</f>
        <v/>
      </c>
      <c r="AI122" t="str">
        <f>IF(AC122&gt;Scenario!$B$11,"",IF(AC$2&lt;&gt;"Ready",AC$2,IF(ISNUMBER(AG122),"OK","INSUFFICIENT FUNDS")))</f>
        <v/>
      </c>
      <c r="AJ122">
        <v>118</v>
      </c>
      <c r="AK122" s="6" t="str">
        <f>IF(AJ122&gt;Scenario!$B$11,"",IF(AJ$2&lt;&gt;"Ready",AJ$2,IF(AP121="OK",AN121,"INSUFFICIENT FUNDS")))</f>
        <v/>
      </c>
      <c r="AL122" s="6" t="str">
        <f>IF(AJ122&gt;Scenario!$B$11,"",IF(AJ$2&lt;&gt;"Ready",AJ$2,IF(ISNUMBER(AK122),IF(AND(AJ122&gt;=Scenario!$B$10,MOD(AJ122-Scenario!$B$10,Scenario!$B$18)=0),Scenario!$B$8,0),"INSUFFICIENT FUNDS")))</f>
        <v/>
      </c>
      <c r="AM122" s="6" t="str">
        <f>IF(AJ122&gt;Scenario!$B$11,"",IF(AJ$2&lt;&gt;"Ready",AJ$2,IF(ISNUMBER(AK122),(AK122+AL122)*(0+0+IF(Scenario!$B$13="Gross",0,0))/12+((0+0)/12+IF(AND(AJ122&gt;=Scenario!$B$10,MOD(AJ122-Scenario!$B$10,Scenario!$B$18)=0),0*0+0,0)+IF(AJ122=1,0*0+0,0)+IF(AJ122=Scenario!$B$11,0,0)),"INSUFFICIENT FUNDS")))</f>
        <v/>
      </c>
      <c r="AN122" s="6" t="str">
        <f>IF(AJ122&gt;Scenario!$B$11,"",IF(AJ$2&lt;&gt;"Ready",AJ$2,IF(ISNUMBER(AK122),IF((AK122+AL122)*(1+Scenario!$B$12/12)-AM122&lt;0,"INSUFFICIENT FUNDS",(AK122+AL122)*(1+Scenario!$B$12/12)-AM122),"INSUFFICIENT FUNDS")))</f>
        <v/>
      </c>
      <c r="AO122" s="6" t="str">
        <f>IF(AJ122&gt;Scenario!$B$11,"",IF(AJ$2&lt;&gt;"Ready",AJ$2,IF(ISNUMBER(AN122),AO121+AM122,"INSUFFICIENT FUNDS")))</f>
        <v/>
      </c>
      <c r="AP122" t="str">
        <f>IF(AJ122&gt;Scenario!$B$11,"",IF(AJ$2&lt;&gt;"Ready",AJ$2,IF(ISNUMBER(AN122),"OK","INSUFFICIENT FUNDS")))</f>
        <v/>
      </c>
    </row>
    <row r="123" spans="1:42" ht="32.1" customHeight="1" x14ac:dyDescent="0.2">
      <c r="A123">
        <v>119</v>
      </c>
      <c r="B123" s="6" t="str">
        <f>IF(A123&gt;Scenario!$B$11,"",IF(A$2&lt;&gt;"Ready",A$2,IF(G122="OK",E122,"INSUFFICIENT FUNDS")))</f>
        <v/>
      </c>
      <c r="C123" s="6" t="str">
        <f>IF(A123&gt;Scenario!$B$11,"",IF(A$2&lt;&gt;"Ready",A$2,IF(ISNUMBER(B123),IF(AND(A123&gt;=Scenario!$B$10,MOD(A123-Scenario!$B$10,Scenario!$B$18)=0),Scenario!$B$8,0),"INSUFFICIENT FUNDS")))</f>
        <v/>
      </c>
      <c r="D123" s="6" t="str">
        <f>IF(A123&gt;Scenario!$B$11,"",IF(A$2&lt;&gt;"Ready",A$2,IF(ISNUMBER(B123),(B123+C123)*(N('Option B'!$E$14)+N('Option B'!$E$15)+IF(Scenario!$B$13="Gross",N('Option B'!$E$16),0))/12+((N('Option B'!$E$12)+N('Option B'!$E$13))/12+IF(AND(A123&gt;=Scenario!$B$10,MOD(A123-Scenario!$B$10,Scenario!$B$18)=0),N('Option B'!$E$17)*N('Option B'!$E$18)+N('Option B'!$E$20),0)+IF(A123=1,N('Option B'!$E$17)*N('Option B'!$E$19)+N('Option B'!$E$21),0)+IF(A123=Scenario!$B$11,N('Option B'!$E$22),0)),"INSUFFICIENT FUNDS")))</f>
        <v/>
      </c>
      <c r="E123" s="6" t="str">
        <f>IF(A123&gt;Scenario!$B$11,"",IF(A$2&lt;&gt;"Ready",A$2,IF(ISNUMBER(B123),IF((B123+C123)*(1+Scenario!$B$12/12)-D123&lt;0,"INSUFFICIENT FUNDS",(B123+C123)*(1+Scenario!$B$12/12)-D123),"INSUFFICIENT FUNDS")))</f>
        <v/>
      </c>
      <c r="F123" s="6" t="str">
        <f>IF(A123&gt;Scenario!$B$11,"",IF(A$2&lt;&gt;"Ready",A$2,IF(ISNUMBER(E123),F122+D123,"INSUFFICIENT FUNDS")))</f>
        <v/>
      </c>
      <c r="G123" t="str">
        <f>IF(A123&gt;Scenario!$B$11,"",IF(A$2&lt;&gt;"Ready",A$2,IF(ISNUMBER(E123),"OK","INSUFFICIENT FUNDS")))</f>
        <v/>
      </c>
      <c r="H123">
        <v>119</v>
      </c>
      <c r="I123" s="6" t="str">
        <f>IF(H123&gt;Scenario!$B$11,"",IF(H$2&lt;&gt;"Ready",H$2,IF(N122="OK",L122,"INSUFFICIENT FUNDS")))</f>
        <v/>
      </c>
      <c r="J123" s="6" t="str">
        <f>IF(H123&gt;Scenario!$B$11,"",IF(H$2&lt;&gt;"Ready",H$2,IF(ISNUMBER(I123),IF(AND(H123&gt;=Scenario!$B$10,MOD(H123-Scenario!$B$10,Scenario!$B$18)=0),Scenario!$B$8,0),"INSUFFICIENT FUNDS")))</f>
        <v/>
      </c>
      <c r="K123" s="6" t="str">
        <f>IF(H123&gt;Scenario!$B$11,"",IF(H$2&lt;&gt;"Ready",H$2,IF(ISNUMBER(I123),(I123+J123)*(N('Option B'!$E$14)+N('Option B'!$E$15)+IF(Scenario!$B$13="Gross",N('Option B'!$E$16),0))/12+((0+0)/12+IF(AND(H123&gt;=Scenario!$B$10,MOD(H123-Scenario!$B$10,Scenario!$B$18)=0),N('Option B'!$E$17)*N('Option B'!$E$18)+N('Option B'!$E$20),0)+IF(H123=1,N('Option B'!$E$17)*N('Option B'!$E$19)+N('Option B'!$E$21),0)+IF(H123=Scenario!$B$11,N('Option B'!$E$22),0)),"INSUFFICIENT FUNDS")))</f>
        <v/>
      </c>
      <c r="L123" s="6" t="str">
        <f>IF(H123&gt;Scenario!$B$11,"",IF(H$2&lt;&gt;"Ready",H$2,IF(ISNUMBER(I123),IF((I123+J123)*(1+Scenario!$B$12/12)-K123&lt;0,"INSUFFICIENT FUNDS",(I123+J123)*(1+Scenario!$B$12/12)-K123),"INSUFFICIENT FUNDS")))</f>
        <v/>
      </c>
      <c r="M123" s="6" t="str">
        <f>IF(H123&gt;Scenario!$B$11,"",IF(H$2&lt;&gt;"Ready",H$2,IF(ISNUMBER(L123),M122+K123,"INSUFFICIENT FUNDS")))</f>
        <v/>
      </c>
      <c r="N123" t="str">
        <f>IF(H123&gt;Scenario!$B$11,"",IF(H$2&lt;&gt;"Ready",H$2,IF(ISNUMBER(L123),"OK","INSUFFICIENT FUNDS")))</f>
        <v/>
      </c>
      <c r="O123">
        <v>119</v>
      </c>
      <c r="P123" s="6" t="str">
        <f>IF(O123&gt;Scenario!$B$11,"",IF(O$2&lt;&gt;"Ready",O$2,IF(U122="OK",S122,"INSUFFICIENT FUNDS")))</f>
        <v/>
      </c>
      <c r="Q123" s="6" t="str">
        <f>IF(O123&gt;Scenario!$B$11,"",IF(O$2&lt;&gt;"Ready",O$2,IF(ISNUMBER(P123),IF(AND(O123&gt;=Scenario!$B$10,MOD(O123-Scenario!$B$10,Scenario!$B$18)=0),Scenario!$B$8,0),"INSUFFICIENT FUNDS")))</f>
        <v/>
      </c>
      <c r="R123" s="6" t="str">
        <f>IF(O123&gt;Scenario!$B$11,"",IF(O$2&lt;&gt;"Ready",O$2,IF(ISNUMBER(P123),(P123+Q123)*(0+N('Option B'!$E$15)+IF(Scenario!$B$13="Gross",N('Option B'!$E$16),0))/12+((N('Option B'!$E$12)+N('Option B'!$E$13))/12+IF(AND(O123&gt;=Scenario!$B$10,MOD(O123-Scenario!$B$10,Scenario!$B$18)=0),N('Option B'!$E$17)*N('Option B'!$E$18)+N('Option B'!$E$20),0)+IF(O123=1,N('Option B'!$E$17)*N('Option B'!$E$19)+N('Option B'!$E$21),0)+IF(O123=Scenario!$B$11,N('Option B'!$E$22),0)),"INSUFFICIENT FUNDS")))</f>
        <v/>
      </c>
      <c r="S123" s="6" t="str">
        <f>IF(O123&gt;Scenario!$B$11,"",IF(O$2&lt;&gt;"Ready",O$2,IF(ISNUMBER(P123),IF((P123+Q123)*(1+Scenario!$B$12/12)-R123&lt;0,"INSUFFICIENT FUNDS",(P123+Q123)*(1+Scenario!$B$12/12)-R123),"INSUFFICIENT FUNDS")))</f>
        <v/>
      </c>
      <c r="T123" s="6" t="str">
        <f>IF(O123&gt;Scenario!$B$11,"",IF(O$2&lt;&gt;"Ready",O$2,IF(ISNUMBER(S123),T122+R123,"INSUFFICIENT FUNDS")))</f>
        <v/>
      </c>
      <c r="U123" t="str">
        <f>IF(O123&gt;Scenario!$B$11,"",IF(O$2&lt;&gt;"Ready",O$2,IF(ISNUMBER(S123),"OK","INSUFFICIENT FUNDS")))</f>
        <v/>
      </c>
      <c r="V123">
        <v>119</v>
      </c>
      <c r="W123" s="6" t="str">
        <f>IF(V123&gt;Scenario!$B$11,"",IF(V$2&lt;&gt;"Ready",V$2,IF(AB122="OK",Z122,"INSUFFICIENT FUNDS")))</f>
        <v/>
      </c>
      <c r="X123" s="6" t="str">
        <f>IF(V123&gt;Scenario!$B$11,"",IF(V$2&lt;&gt;"Ready",V$2,IF(ISNUMBER(W123),IF(AND(V123&gt;=Scenario!$B$10,MOD(V123-Scenario!$B$10,Scenario!$B$18)=0),Scenario!$B$8,0),"INSUFFICIENT FUNDS")))</f>
        <v/>
      </c>
      <c r="Y123" s="6" t="str">
        <f>IF(V123&gt;Scenario!$B$11,"",IF(V$2&lt;&gt;"Ready",V$2,IF(ISNUMBER(W123),(W123+X123)*(N('Option B'!$E$14)+N('Option B'!$E$15)+IF(Scenario!$B$13="Gross",N('Option B'!$E$16),0))/12+((N('Option B'!$E$12)+N('Option B'!$E$13))/12+IF(AND(V123&gt;=Scenario!$B$10,MOD(V123-Scenario!$B$10,Scenario!$B$18)=0),0*0+0,0)+IF(V123=1,0*0+0,0)+IF(V123=Scenario!$B$11,0,0)),"INSUFFICIENT FUNDS")))</f>
        <v/>
      </c>
      <c r="Z123" s="6" t="str">
        <f>IF(V123&gt;Scenario!$B$11,"",IF(V$2&lt;&gt;"Ready",V$2,IF(ISNUMBER(W123),IF((W123+X123)*(1+Scenario!$B$12/12)-Y123&lt;0,"INSUFFICIENT FUNDS",(W123+X123)*(1+Scenario!$B$12/12)-Y123),"INSUFFICIENT FUNDS")))</f>
        <v/>
      </c>
      <c r="AA123" s="6" t="str">
        <f>IF(V123&gt;Scenario!$B$11,"",IF(V$2&lt;&gt;"Ready",V$2,IF(ISNUMBER(Z123),AA122+Y123,"INSUFFICIENT FUNDS")))</f>
        <v/>
      </c>
      <c r="AB123" t="str">
        <f>IF(V123&gt;Scenario!$B$11,"",IF(V$2&lt;&gt;"Ready",V$2,IF(ISNUMBER(Z123),"OK","INSUFFICIENT FUNDS")))</f>
        <v/>
      </c>
      <c r="AC123">
        <v>119</v>
      </c>
      <c r="AD123" s="6" t="str">
        <f>IF(AC123&gt;Scenario!$B$11,"",IF(AC$2&lt;&gt;"Ready",AC$2,IF(AI122="OK",AG122,"INSUFFICIENT FUNDS")))</f>
        <v/>
      </c>
      <c r="AE123" s="6" t="str">
        <f>IF(AC123&gt;Scenario!$B$11,"",IF(AC$2&lt;&gt;"Ready",AC$2,IF(ISNUMBER(AD123),IF(AND(AC123&gt;=Scenario!$B$10,MOD(AC123-Scenario!$B$10,Scenario!$B$18)=0),Scenario!$B$8,0),"INSUFFICIENT FUNDS")))</f>
        <v/>
      </c>
      <c r="AF123" s="6" t="str">
        <f>IF(AC123&gt;Scenario!$B$11,"",IF(AC$2&lt;&gt;"Ready",AC$2,IF(ISNUMBER(AD123),(AD123+AE123)*(N('Option B'!$E$14)+N('Option B'!$E$15)+IF(Scenario!$B$13="Gross",0,0))/12+((N('Option B'!$E$12)+N('Option B'!$E$13))/12+IF(AND(AC123&gt;=Scenario!$B$10,MOD(AC123-Scenario!$B$10,Scenario!$B$18)=0),N('Option B'!$E$17)*N('Option B'!$E$18)+N('Option B'!$E$20),0)+IF(AC123=1,N('Option B'!$E$17)*N('Option B'!$E$19)+N('Option B'!$E$21),0)+IF(AC123=Scenario!$B$11,N('Option B'!$E$22),0)),"INSUFFICIENT FUNDS")))</f>
        <v/>
      </c>
      <c r="AG123" s="6" t="str">
        <f>IF(AC123&gt;Scenario!$B$11,"",IF(AC$2&lt;&gt;"Ready",AC$2,IF(ISNUMBER(AD123),IF((AD123+AE123)*(1+Scenario!$B$12/12)-AF123&lt;0,"INSUFFICIENT FUNDS",(AD123+AE123)*(1+Scenario!$B$12/12)-AF123),"INSUFFICIENT FUNDS")))</f>
        <v/>
      </c>
      <c r="AH123" s="6" t="str">
        <f>IF(AC123&gt;Scenario!$B$11,"",IF(AC$2&lt;&gt;"Ready",AC$2,IF(ISNUMBER(AG123),AH122+AF123,"INSUFFICIENT FUNDS")))</f>
        <v/>
      </c>
      <c r="AI123" t="str">
        <f>IF(AC123&gt;Scenario!$B$11,"",IF(AC$2&lt;&gt;"Ready",AC$2,IF(ISNUMBER(AG123),"OK","INSUFFICIENT FUNDS")))</f>
        <v/>
      </c>
      <c r="AJ123">
        <v>119</v>
      </c>
      <c r="AK123" s="6" t="str">
        <f>IF(AJ123&gt;Scenario!$B$11,"",IF(AJ$2&lt;&gt;"Ready",AJ$2,IF(AP122="OK",AN122,"INSUFFICIENT FUNDS")))</f>
        <v/>
      </c>
      <c r="AL123" s="6" t="str">
        <f>IF(AJ123&gt;Scenario!$B$11,"",IF(AJ$2&lt;&gt;"Ready",AJ$2,IF(ISNUMBER(AK123),IF(AND(AJ123&gt;=Scenario!$B$10,MOD(AJ123-Scenario!$B$10,Scenario!$B$18)=0),Scenario!$B$8,0),"INSUFFICIENT FUNDS")))</f>
        <v/>
      </c>
      <c r="AM123" s="6" t="str">
        <f>IF(AJ123&gt;Scenario!$B$11,"",IF(AJ$2&lt;&gt;"Ready",AJ$2,IF(ISNUMBER(AK123),(AK123+AL123)*(0+0+IF(Scenario!$B$13="Gross",0,0))/12+((0+0)/12+IF(AND(AJ123&gt;=Scenario!$B$10,MOD(AJ123-Scenario!$B$10,Scenario!$B$18)=0),0*0+0,0)+IF(AJ123=1,0*0+0,0)+IF(AJ123=Scenario!$B$11,0,0)),"INSUFFICIENT FUNDS")))</f>
        <v/>
      </c>
      <c r="AN123" s="6" t="str">
        <f>IF(AJ123&gt;Scenario!$B$11,"",IF(AJ$2&lt;&gt;"Ready",AJ$2,IF(ISNUMBER(AK123),IF((AK123+AL123)*(1+Scenario!$B$12/12)-AM123&lt;0,"INSUFFICIENT FUNDS",(AK123+AL123)*(1+Scenario!$B$12/12)-AM123),"INSUFFICIENT FUNDS")))</f>
        <v/>
      </c>
      <c r="AO123" s="6" t="str">
        <f>IF(AJ123&gt;Scenario!$B$11,"",IF(AJ$2&lt;&gt;"Ready",AJ$2,IF(ISNUMBER(AN123),AO122+AM123,"INSUFFICIENT FUNDS")))</f>
        <v/>
      </c>
      <c r="AP123" t="str">
        <f>IF(AJ123&gt;Scenario!$B$11,"",IF(AJ$2&lt;&gt;"Ready",AJ$2,IF(ISNUMBER(AN123),"OK","INSUFFICIENT FUNDS")))</f>
        <v/>
      </c>
    </row>
    <row r="124" spans="1:42" ht="32.1" customHeight="1" x14ac:dyDescent="0.2">
      <c r="A124">
        <v>120</v>
      </c>
      <c r="B124" s="6" t="str">
        <f>IF(A124&gt;Scenario!$B$11,"",IF(A$2&lt;&gt;"Ready",A$2,IF(G123="OK",E123,"INSUFFICIENT FUNDS")))</f>
        <v/>
      </c>
      <c r="C124" s="6" t="str">
        <f>IF(A124&gt;Scenario!$B$11,"",IF(A$2&lt;&gt;"Ready",A$2,IF(ISNUMBER(B124),IF(AND(A124&gt;=Scenario!$B$10,MOD(A124-Scenario!$B$10,Scenario!$B$18)=0),Scenario!$B$8,0),"INSUFFICIENT FUNDS")))</f>
        <v/>
      </c>
      <c r="D124" s="6" t="str">
        <f>IF(A124&gt;Scenario!$B$11,"",IF(A$2&lt;&gt;"Ready",A$2,IF(ISNUMBER(B124),(B124+C124)*(N('Option B'!$E$14)+N('Option B'!$E$15)+IF(Scenario!$B$13="Gross",N('Option B'!$E$16),0))/12+((N('Option B'!$E$12)+N('Option B'!$E$13))/12+IF(AND(A124&gt;=Scenario!$B$10,MOD(A124-Scenario!$B$10,Scenario!$B$18)=0),N('Option B'!$E$17)*N('Option B'!$E$18)+N('Option B'!$E$20),0)+IF(A124=1,N('Option B'!$E$17)*N('Option B'!$E$19)+N('Option B'!$E$21),0)+IF(A124=Scenario!$B$11,N('Option B'!$E$22),0)),"INSUFFICIENT FUNDS")))</f>
        <v/>
      </c>
      <c r="E124" s="6" t="str">
        <f>IF(A124&gt;Scenario!$B$11,"",IF(A$2&lt;&gt;"Ready",A$2,IF(ISNUMBER(B124),IF((B124+C124)*(1+Scenario!$B$12/12)-D124&lt;0,"INSUFFICIENT FUNDS",(B124+C124)*(1+Scenario!$B$12/12)-D124),"INSUFFICIENT FUNDS")))</f>
        <v/>
      </c>
      <c r="F124" s="6" t="str">
        <f>IF(A124&gt;Scenario!$B$11,"",IF(A$2&lt;&gt;"Ready",A$2,IF(ISNUMBER(E124),F123+D124,"INSUFFICIENT FUNDS")))</f>
        <v/>
      </c>
      <c r="G124" t="str">
        <f>IF(A124&gt;Scenario!$B$11,"",IF(A$2&lt;&gt;"Ready",A$2,IF(ISNUMBER(E124),"OK","INSUFFICIENT FUNDS")))</f>
        <v/>
      </c>
      <c r="H124">
        <v>120</v>
      </c>
      <c r="I124" s="6" t="str">
        <f>IF(H124&gt;Scenario!$B$11,"",IF(H$2&lt;&gt;"Ready",H$2,IF(N123="OK",L123,"INSUFFICIENT FUNDS")))</f>
        <v/>
      </c>
      <c r="J124" s="6" t="str">
        <f>IF(H124&gt;Scenario!$B$11,"",IF(H$2&lt;&gt;"Ready",H$2,IF(ISNUMBER(I124),IF(AND(H124&gt;=Scenario!$B$10,MOD(H124-Scenario!$B$10,Scenario!$B$18)=0),Scenario!$B$8,0),"INSUFFICIENT FUNDS")))</f>
        <v/>
      </c>
      <c r="K124" s="6" t="str">
        <f>IF(H124&gt;Scenario!$B$11,"",IF(H$2&lt;&gt;"Ready",H$2,IF(ISNUMBER(I124),(I124+J124)*(N('Option B'!$E$14)+N('Option B'!$E$15)+IF(Scenario!$B$13="Gross",N('Option B'!$E$16),0))/12+((0+0)/12+IF(AND(H124&gt;=Scenario!$B$10,MOD(H124-Scenario!$B$10,Scenario!$B$18)=0),N('Option B'!$E$17)*N('Option B'!$E$18)+N('Option B'!$E$20),0)+IF(H124=1,N('Option B'!$E$17)*N('Option B'!$E$19)+N('Option B'!$E$21),0)+IF(H124=Scenario!$B$11,N('Option B'!$E$22),0)),"INSUFFICIENT FUNDS")))</f>
        <v/>
      </c>
      <c r="L124" s="6" t="str">
        <f>IF(H124&gt;Scenario!$B$11,"",IF(H$2&lt;&gt;"Ready",H$2,IF(ISNUMBER(I124),IF((I124+J124)*(1+Scenario!$B$12/12)-K124&lt;0,"INSUFFICIENT FUNDS",(I124+J124)*(1+Scenario!$B$12/12)-K124),"INSUFFICIENT FUNDS")))</f>
        <v/>
      </c>
      <c r="M124" s="6" t="str">
        <f>IF(H124&gt;Scenario!$B$11,"",IF(H$2&lt;&gt;"Ready",H$2,IF(ISNUMBER(L124),M123+K124,"INSUFFICIENT FUNDS")))</f>
        <v/>
      </c>
      <c r="N124" t="str">
        <f>IF(H124&gt;Scenario!$B$11,"",IF(H$2&lt;&gt;"Ready",H$2,IF(ISNUMBER(L124),"OK","INSUFFICIENT FUNDS")))</f>
        <v/>
      </c>
      <c r="O124">
        <v>120</v>
      </c>
      <c r="P124" s="6" t="str">
        <f>IF(O124&gt;Scenario!$B$11,"",IF(O$2&lt;&gt;"Ready",O$2,IF(U123="OK",S123,"INSUFFICIENT FUNDS")))</f>
        <v/>
      </c>
      <c r="Q124" s="6" t="str">
        <f>IF(O124&gt;Scenario!$B$11,"",IF(O$2&lt;&gt;"Ready",O$2,IF(ISNUMBER(P124),IF(AND(O124&gt;=Scenario!$B$10,MOD(O124-Scenario!$B$10,Scenario!$B$18)=0),Scenario!$B$8,0),"INSUFFICIENT FUNDS")))</f>
        <v/>
      </c>
      <c r="R124" s="6" t="str">
        <f>IF(O124&gt;Scenario!$B$11,"",IF(O$2&lt;&gt;"Ready",O$2,IF(ISNUMBER(P124),(P124+Q124)*(0+N('Option B'!$E$15)+IF(Scenario!$B$13="Gross",N('Option B'!$E$16),0))/12+((N('Option B'!$E$12)+N('Option B'!$E$13))/12+IF(AND(O124&gt;=Scenario!$B$10,MOD(O124-Scenario!$B$10,Scenario!$B$18)=0),N('Option B'!$E$17)*N('Option B'!$E$18)+N('Option B'!$E$20),0)+IF(O124=1,N('Option B'!$E$17)*N('Option B'!$E$19)+N('Option B'!$E$21),0)+IF(O124=Scenario!$B$11,N('Option B'!$E$22),0)),"INSUFFICIENT FUNDS")))</f>
        <v/>
      </c>
      <c r="S124" s="6" t="str">
        <f>IF(O124&gt;Scenario!$B$11,"",IF(O$2&lt;&gt;"Ready",O$2,IF(ISNUMBER(P124),IF((P124+Q124)*(1+Scenario!$B$12/12)-R124&lt;0,"INSUFFICIENT FUNDS",(P124+Q124)*(1+Scenario!$B$12/12)-R124),"INSUFFICIENT FUNDS")))</f>
        <v/>
      </c>
      <c r="T124" s="6" t="str">
        <f>IF(O124&gt;Scenario!$B$11,"",IF(O$2&lt;&gt;"Ready",O$2,IF(ISNUMBER(S124),T123+R124,"INSUFFICIENT FUNDS")))</f>
        <v/>
      </c>
      <c r="U124" t="str">
        <f>IF(O124&gt;Scenario!$B$11,"",IF(O$2&lt;&gt;"Ready",O$2,IF(ISNUMBER(S124),"OK","INSUFFICIENT FUNDS")))</f>
        <v/>
      </c>
      <c r="V124">
        <v>120</v>
      </c>
      <c r="W124" s="6" t="str">
        <f>IF(V124&gt;Scenario!$B$11,"",IF(V$2&lt;&gt;"Ready",V$2,IF(AB123="OK",Z123,"INSUFFICIENT FUNDS")))</f>
        <v/>
      </c>
      <c r="X124" s="6" t="str">
        <f>IF(V124&gt;Scenario!$B$11,"",IF(V$2&lt;&gt;"Ready",V$2,IF(ISNUMBER(W124),IF(AND(V124&gt;=Scenario!$B$10,MOD(V124-Scenario!$B$10,Scenario!$B$18)=0),Scenario!$B$8,0),"INSUFFICIENT FUNDS")))</f>
        <v/>
      </c>
      <c r="Y124" s="6" t="str">
        <f>IF(V124&gt;Scenario!$B$11,"",IF(V$2&lt;&gt;"Ready",V$2,IF(ISNUMBER(W124),(W124+X124)*(N('Option B'!$E$14)+N('Option B'!$E$15)+IF(Scenario!$B$13="Gross",N('Option B'!$E$16),0))/12+((N('Option B'!$E$12)+N('Option B'!$E$13))/12+IF(AND(V124&gt;=Scenario!$B$10,MOD(V124-Scenario!$B$10,Scenario!$B$18)=0),0*0+0,0)+IF(V124=1,0*0+0,0)+IF(V124=Scenario!$B$11,0,0)),"INSUFFICIENT FUNDS")))</f>
        <v/>
      </c>
      <c r="Z124" s="6" t="str">
        <f>IF(V124&gt;Scenario!$B$11,"",IF(V$2&lt;&gt;"Ready",V$2,IF(ISNUMBER(W124),IF((W124+X124)*(1+Scenario!$B$12/12)-Y124&lt;0,"INSUFFICIENT FUNDS",(W124+X124)*(1+Scenario!$B$12/12)-Y124),"INSUFFICIENT FUNDS")))</f>
        <v/>
      </c>
      <c r="AA124" s="6" t="str">
        <f>IF(V124&gt;Scenario!$B$11,"",IF(V$2&lt;&gt;"Ready",V$2,IF(ISNUMBER(Z124),AA123+Y124,"INSUFFICIENT FUNDS")))</f>
        <v/>
      </c>
      <c r="AB124" t="str">
        <f>IF(V124&gt;Scenario!$B$11,"",IF(V$2&lt;&gt;"Ready",V$2,IF(ISNUMBER(Z124),"OK","INSUFFICIENT FUNDS")))</f>
        <v/>
      </c>
      <c r="AC124">
        <v>120</v>
      </c>
      <c r="AD124" s="6" t="str">
        <f>IF(AC124&gt;Scenario!$B$11,"",IF(AC$2&lt;&gt;"Ready",AC$2,IF(AI123="OK",AG123,"INSUFFICIENT FUNDS")))</f>
        <v/>
      </c>
      <c r="AE124" s="6" t="str">
        <f>IF(AC124&gt;Scenario!$B$11,"",IF(AC$2&lt;&gt;"Ready",AC$2,IF(ISNUMBER(AD124),IF(AND(AC124&gt;=Scenario!$B$10,MOD(AC124-Scenario!$B$10,Scenario!$B$18)=0),Scenario!$B$8,0),"INSUFFICIENT FUNDS")))</f>
        <v/>
      </c>
      <c r="AF124" s="6" t="str">
        <f>IF(AC124&gt;Scenario!$B$11,"",IF(AC$2&lt;&gt;"Ready",AC$2,IF(ISNUMBER(AD124),(AD124+AE124)*(N('Option B'!$E$14)+N('Option B'!$E$15)+IF(Scenario!$B$13="Gross",0,0))/12+((N('Option B'!$E$12)+N('Option B'!$E$13))/12+IF(AND(AC124&gt;=Scenario!$B$10,MOD(AC124-Scenario!$B$10,Scenario!$B$18)=0),N('Option B'!$E$17)*N('Option B'!$E$18)+N('Option B'!$E$20),0)+IF(AC124=1,N('Option B'!$E$17)*N('Option B'!$E$19)+N('Option B'!$E$21),0)+IF(AC124=Scenario!$B$11,N('Option B'!$E$22),0)),"INSUFFICIENT FUNDS")))</f>
        <v/>
      </c>
      <c r="AG124" s="6" t="str">
        <f>IF(AC124&gt;Scenario!$B$11,"",IF(AC$2&lt;&gt;"Ready",AC$2,IF(ISNUMBER(AD124),IF((AD124+AE124)*(1+Scenario!$B$12/12)-AF124&lt;0,"INSUFFICIENT FUNDS",(AD124+AE124)*(1+Scenario!$B$12/12)-AF124),"INSUFFICIENT FUNDS")))</f>
        <v/>
      </c>
      <c r="AH124" s="6" t="str">
        <f>IF(AC124&gt;Scenario!$B$11,"",IF(AC$2&lt;&gt;"Ready",AC$2,IF(ISNUMBER(AG124),AH123+AF124,"INSUFFICIENT FUNDS")))</f>
        <v/>
      </c>
      <c r="AI124" t="str">
        <f>IF(AC124&gt;Scenario!$B$11,"",IF(AC$2&lt;&gt;"Ready",AC$2,IF(ISNUMBER(AG124),"OK","INSUFFICIENT FUNDS")))</f>
        <v/>
      </c>
      <c r="AJ124">
        <v>120</v>
      </c>
      <c r="AK124" s="6" t="str">
        <f>IF(AJ124&gt;Scenario!$B$11,"",IF(AJ$2&lt;&gt;"Ready",AJ$2,IF(AP123="OK",AN123,"INSUFFICIENT FUNDS")))</f>
        <v/>
      </c>
      <c r="AL124" s="6" t="str">
        <f>IF(AJ124&gt;Scenario!$B$11,"",IF(AJ$2&lt;&gt;"Ready",AJ$2,IF(ISNUMBER(AK124),IF(AND(AJ124&gt;=Scenario!$B$10,MOD(AJ124-Scenario!$B$10,Scenario!$B$18)=0),Scenario!$B$8,0),"INSUFFICIENT FUNDS")))</f>
        <v/>
      </c>
      <c r="AM124" s="6" t="str">
        <f>IF(AJ124&gt;Scenario!$B$11,"",IF(AJ$2&lt;&gt;"Ready",AJ$2,IF(ISNUMBER(AK124),(AK124+AL124)*(0+0+IF(Scenario!$B$13="Gross",0,0))/12+((0+0)/12+IF(AND(AJ124&gt;=Scenario!$B$10,MOD(AJ124-Scenario!$B$10,Scenario!$B$18)=0),0*0+0,0)+IF(AJ124=1,0*0+0,0)+IF(AJ124=Scenario!$B$11,0,0)),"INSUFFICIENT FUNDS")))</f>
        <v/>
      </c>
      <c r="AN124" s="6" t="str">
        <f>IF(AJ124&gt;Scenario!$B$11,"",IF(AJ$2&lt;&gt;"Ready",AJ$2,IF(ISNUMBER(AK124),IF((AK124+AL124)*(1+Scenario!$B$12/12)-AM124&lt;0,"INSUFFICIENT FUNDS",(AK124+AL124)*(1+Scenario!$B$12/12)-AM124),"INSUFFICIENT FUNDS")))</f>
        <v/>
      </c>
      <c r="AO124" s="6" t="str">
        <f>IF(AJ124&gt;Scenario!$B$11,"",IF(AJ$2&lt;&gt;"Ready",AJ$2,IF(ISNUMBER(AN124),AO123+AM124,"INSUFFICIENT FUNDS")))</f>
        <v/>
      </c>
      <c r="AP124" t="str">
        <f>IF(AJ124&gt;Scenario!$B$11,"",IF(AJ$2&lt;&gt;"Ready",AJ$2,IF(ISNUMBER(AN124),"OK","INSUFFICIENT FUNDS")))</f>
        <v/>
      </c>
    </row>
    <row r="125" spans="1:42" ht="32.1" customHeight="1" x14ac:dyDescent="0.2">
      <c r="A125">
        <v>121</v>
      </c>
      <c r="B125" s="6" t="str">
        <f>IF(A125&gt;Scenario!$B$11,"",IF(A$2&lt;&gt;"Ready",A$2,IF(G124="OK",E124,"INSUFFICIENT FUNDS")))</f>
        <v/>
      </c>
      <c r="C125" s="6" t="str">
        <f>IF(A125&gt;Scenario!$B$11,"",IF(A$2&lt;&gt;"Ready",A$2,IF(ISNUMBER(B125),IF(AND(A125&gt;=Scenario!$B$10,MOD(A125-Scenario!$B$10,Scenario!$B$18)=0),Scenario!$B$8,0),"INSUFFICIENT FUNDS")))</f>
        <v/>
      </c>
      <c r="D125" s="6" t="str">
        <f>IF(A125&gt;Scenario!$B$11,"",IF(A$2&lt;&gt;"Ready",A$2,IF(ISNUMBER(B125),(B125+C125)*(N('Option B'!$E$14)+N('Option B'!$E$15)+IF(Scenario!$B$13="Gross",N('Option B'!$E$16),0))/12+((N('Option B'!$E$12)+N('Option B'!$E$13))/12+IF(AND(A125&gt;=Scenario!$B$10,MOD(A125-Scenario!$B$10,Scenario!$B$18)=0),N('Option B'!$E$17)*N('Option B'!$E$18)+N('Option B'!$E$20),0)+IF(A125=1,N('Option B'!$E$17)*N('Option B'!$E$19)+N('Option B'!$E$21),0)+IF(A125=Scenario!$B$11,N('Option B'!$E$22),0)),"INSUFFICIENT FUNDS")))</f>
        <v/>
      </c>
      <c r="E125" s="6" t="str">
        <f>IF(A125&gt;Scenario!$B$11,"",IF(A$2&lt;&gt;"Ready",A$2,IF(ISNUMBER(B125),IF((B125+C125)*(1+Scenario!$B$12/12)-D125&lt;0,"INSUFFICIENT FUNDS",(B125+C125)*(1+Scenario!$B$12/12)-D125),"INSUFFICIENT FUNDS")))</f>
        <v/>
      </c>
      <c r="F125" s="6" t="str">
        <f>IF(A125&gt;Scenario!$B$11,"",IF(A$2&lt;&gt;"Ready",A$2,IF(ISNUMBER(E125),F124+D125,"INSUFFICIENT FUNDS")))</f>
        <v/>
      </c>
      <c r="G125" t="str">
        <f>IF(A125&gt;Scenario!$B$11,"",IF(A$2&lt;&gt;"Ready",A$2,IF(ISNUMBER(E125),"OK","INSUFFICIENT FUNDS")))</f>
        <v/>
      </c>
      <c r="H125">
        <v>121</v>
      </c>
      <c r="I125" s="6" t="str">
        <f>IF(H125&gt;Scenario!$B$11,"",IF(H$2&lt;&gt;"Ready",H$2,IF(N124="OK",L124,"INSUFFICIENT FUNDS")))</f>
        <v/>
      </c>
      <c r="J125" s="6" t="str">
        <f>IF(H125&gt;Scenario!$B$11,"",IF(H$2&lt;&gt;"Ready",H$2,IF(ISNUMBER(I125),IF(AND(H125&gt;=Scenario!$B$10,MOD(H125-Scenario!$B$10,Scenario!$B$18)=0),Scenario!$B$8,0),"INSUFFICIENT FUNDS")))</f>
        <v/>
      </c>
      <c r="K125" s="6" t="str">
        <f>IF(H125&gt;Scenario!$B$11,"",IF(H$2&lt;&gt;"Ready",H$2,IF(ISNUMBER(I125),(I125+J125)*(N('Option B'!$E$14)+N('Option B'!$E$15)+IF(Scenario!$B$13="Gross",N('Option B'!$E$16),0))/12+((0+0)/12+IF(AND(H125&gt;=Scenario!$B$10,MOD(H125-Scenario!$B$10,Scenario!$B$18)=0),N('Option B'!$E$17)*N('Option B'!$E$18)+N('Option B'!$E$20),0)+IF(H125=1,N('Option B'!$E$17)*N('Option B'!$E$19)+N('Option B'!$E$21),0)+IF(H125=Scenario!$B$11,N('Option B'!$E$22),0)),"INSUFFICIENT FUNDS")))</f>
        <v/>
      </c>
      <c r="L125" s="6" t="str">
        <f>IF(H125&gt;Scenario!$B$11,"",IF(H$2&lt;&gt;"Ready",H$2,IF(ISNUMBER(I125),IF((I125+J125)*(1+Scenario!$B$12/12)-K125&lt;0,"INSUFFICIENT FUNDS",(I125+J125)*(1+Scenario!$B$12/12)-K125),"INSUFFICIENT FUNDS")))</f>
        <v/>
      </c>
      <c r="M125" s="6" t="str">
        <f>IF(H125&gt;Scenario!$B$11,"",IF(H$2&lt;&gt;"Ready",H$2,IF(ISNUMBER(L125),M124+K125,"INSUFFICIENT FUNDS")))</f>
        <v/>
      </c>
      <c r="N125" t="str">
        <f>IF(H125&gt;Scenario!$B$11,"",IF(H$2&lt;&gt;"Ready",H$2,IF(ISNUMBER(L125),"OK","INSUFFICIENT FUNDS")))</f>
        <v/>
      </c>
      <c r="O125">
        <v>121</v>
      </c>
      <c r="P125" s="6" t="str">
        <f>IF(O125&gt;Scenario!$B$11,"",IF(O$2&lt;&gt;"Ready",O$2,IF(U124="OK",S124,"INSUFFICIENT FUNDS")))</f>
        <v/>
      </c>
      <c r="Q125" s="6" t="str">
        <f>IF(O125&gt;Scenario!$B$11,"",IF(O$2&lt;&gt;"Ready",O$2,IF(ISNUMBER(P125),IF(AND(O125&gt;=Scenario!$B$10,MOD(O125-Scenario!$B$10,Scenario!$B$18)=0),Scenario!$B$8,0),"INSUFFICIENT FUNDS")))</f>
        <v/>
      </c>
      <c r="R125" s="6" t="str">
        <f>IF(O125&gt;Scenario!$B$11,"",IF(O$2&lt;&gt;"Ready",O$2,IF(ISNUMBER(P125),(P125+Q125)*(0+N('Option B'!$E$15)+IF(Scenario!$B$13="Gross",N('Option B'!$E$16),0))/12+((N('Option B'!$E$12)+N('Option B'!$E$13))/12+IF(AND(O125&gt;=Scenario!$B$10,MOD(O125-Scenario!$B$10,Scenario!$B$18)=0),N('Option B'!$E$17)*N('Option B'!$E$18)+N('Option B'!$E$20),0)+IF(O125=1,N('Option B'!$E$17)*N('Option B'!$E$19)+N('Option B'!$E$21),0)+IF(O125=Scenario!$B$11,N('Option B'!$E$22),0)),"INSUFFICIENT FUNDS")))</f>
        <v/>
      </c>
      <c r="S125" s="6" t="str">
        <f>IF(O125&gt;Scenario!$B$11,"",IF(O$2&lt;&gt;"Ready",O$2,IF(ISNUMBER(P125),IF((P125+Q125)*(1+Scenario!$B$12/12)-R125&lt;0,"INSUFFICIENT FUNDS",(P125+Q125)*(1+Scenario!$B$12/12)-R125),"INSUFFICIENT FUNDS")))</f>
        <v/>
      </c>
      <c r="T125" s="6" t="str">
        <f>IF(O125&gt;Scenario!$B$11,"",IF(O$2&lt;&gt;"Ready",O$2,IF(ISNUMBER(S125),T124+R125,"INSUFFICIENT FUNDS")))</f>
        <v/>
      </c>
      <c r="U125" t="str">
        <f>IF(O125&gt;Scenario!$B$11,"",IF(O$2&lt;&gt;"Ready",O$2,IF(ISNUMBER(S125),"OK","INSUFFICIENT FUNDS")))</f>
        <v/>
      </c>
      <c r="V125">
        <v>121</v>
      </c>
      <c r="W125" s="6" t="str">
        <f>IF(V125&gt;Scenario!$B$11,"",IF(V$2&lt;&gt;"Ready",V$2,IF(AB124="OK",Z124,"INSUFFICIENT FUNDS")))</f>
        <v/>
      </c>
      <c r="X125" s="6" t="str">
        <f>IF(V125&gt;Scenario!$B$11,"",IF(V$2&lt;&gt;"Ready",V$2,IF(ISNUMBER(W125),IF(AND(V125&gt;=Scenario!$B$10,MOD(V125-Scenario!$B$10,Scenario!$B$18)=0),Scenario!$B$8,0),"INSUFFICIENT FUNDS")))</f>
        <v/>
      </c>
      <c r="Y125" s="6" t="str">
        <f>IF(V125&gt;Scenario!$B$11,"",IF(V$2&lt;&gt;"Ready",V$2,IF(ISNUMBER(W125),(W125+X125)*(N('Option B'!$E$14)+N('Option B'!$E$15)+IF(Scenario!$B$13="Gross",N('Option B'!$E$16),0))/12+((N('Option B'!$E$12)+N('Option B'!$E$13))/12+IF(AND(V125&gt;=Scenario!$B$10,MOD(V125-Scenario!$B$10,Scenario!$B$18)=0),0*0+0,0)+IF(V125=1,0*0+0,0)+IF(V125=Scenario!$B$11,0,0)),"INSUFFICIENT FUNDS")))</f>
        <v/>
      </c>
      <c r="Z125" s="6" t="str">
        <f>IF(V125&gt;Scenario!$B$11,"",IF(V$2&lt;&gt;"Ready",V$2,IF(ISNUMBER(W125),IF((W125+X125)*(1+Scenario!$B$12/12)-Y125&lt;0,"INSUFFICIENT FUNDS",(W125+X125)*(1+Scenario!$B$12/12)-Y125),"INSUFFICIENT FUNDS")))</f>
        <v/>
      </c>
      <c r="AA125" s="6" t="str">
        <f>IF(V125&gt;Scenario!$B$11,"",IF(V$2&lt;&gt;"Ready",V$2,IF(ISNUMBER(Z125),AA124+Y125,"INSUFFICIENT FUNDS")))</f>
        <v/>
      </c>
      <c r="AB125" t="str">
        <f>IF(V125&gt;Scenario!$B$11,"",IF(V$2&lt;&gt;"Ready",V$2,IF(ISNUMBER(Z125),"OK","INSUFFICIENT FUNDS")))</f>
        <v/>
      </c>
      <c r="AC125">
        <v>121</v>
      </c>
      <c r="AD125" s="6" t="str">
        <f>IF(AC125&gt;Scenario!$B$11,"",IF(AC$2&lt;&gt;"Ready",AC$2,IF(AI124="OK",AG124,"INSUFFICIENT FUNDS")))</f>
        <v/>
      </c>
      <c r="AE125" s="6" t="str">
        <f>IF(AC125&gt;Scenario!$B$11,"",IF(AC$2&lt;&gt;"Ready",AC$2,IF(ISNUMBER(AD125),IF(AND(AC125&gt;=Scenario!$B$10,MOD(AC125-Scenario!$B$10,Scenario!$B$18)=0),Scenario!$B$8,0),"INSUFFICIENT FUNDS")))</f>
        <v/>
      </c>
      <c r="AF125" s="6" t="str">
        <f>IF(AC125&gt;Scenario!$B$11,"",IF(AC$2&lt;&gt;"Ready",AC$2,IF(ISNUMBER(AD125),(AD125+AE125)*(N('Option B'!$E$14)+N('Option B'!$E$15)+IF(Scenario!$B$13="Gross",0,0))/12+((N('Option B'!$E$12)+N('Option B'!$E$13))/12+IF(AND(AC125&gt;=Scenario!$B$10,MOD(AC125-Scenario!$B$10,Scenario!$B$18)=0),N('Option B'!$E$17)*N('Option B'!$E$18)+N('Option B'!$E$20),0)+IF(AC125=1,N('Option B'!$E$17)*N('Option B'!$E$19)+N('Option B'!$E$21),0)+IF(AC125=Scenario!$B$11,N('Option B'!$E$22),0)),"INSUFFICIENT FUNDS")))</f>
        <v/>
      </c>
      <c r="AG125" s="6" t="str">
        <f>IF(AC125&gt;Scenario!$B$11,"",IF(AC$2&lt;&gt;"Ready",AC$2,IF(ISNUMBER(AD125),IF((AD125+AE125)*(1+Scenario!$B$12/12)-AF125&lt;0,"INSUFFICIENT FUNDS",(AD125+AE125)*(1+Scenario!$B$12/12)-AF125),"INSUFFICIENT FUNDS")))</f>
        <v/>
      </c>
      <c r="AH125" s="6" t="str">
        <f>IF(AC125&gt;Scenario!$B$11,"",IF(AC$2&lt;&gt;"Ready",AC$2,IF(ISNUMBER(AG125),AH124+AF125,"INSUFFICIENT FUNDS")))</f>
        <v/>
      </c>
      <c r="AI125" t="str">
        <f>IF(AC125&gt;Scenario!$B$11,"",IF(AC$2&lt;&gt;"Ready",AC$2,IF(ISNUMBER(AG125),"OK","INSUFFICIENT FUNDS")))</f>
        <v/>
      </c>
      <c r="AJ125">
        <v>121</v>
      </c>
      <c r="AK125" s="6" t="str">
        <f>IF(AJ125&gt;Scenario!$B$11,"",IF(AJ$2&lt;&gt;"Ready",AJ$2,IF(AP124="OK",AN124,"INSUFFICIENT FUNDS")))</f>
        <v/>
      </c>
      <c r="AL125" s="6" t="str">
        <f>IF(AJ125&gt;Scenario!$B$11,"",IF(AJ$2&lt;&gt;"Ready",AJ$2,IF(ISNUMBER(AK125),IF(AND(AJ125&gt;=Scenario!$B$10,MOD(AJ125-Scenario!$B$10,Scenario!$B$18)=0),Scenario!$B$8,0),"INSUFFICIENT FUNDS")))</f>
        <v/>
      </c>
      <c r="AM125" s="6" t="str">
        <f>IF(AJ125&gt;Scenario!$B$11,"",IF(AJ$2&lt;&gt;"Ready",AJ$2,IF(ISNUMBER(AK125),(AK125+AL125)*(0+0+IF(Scenario!$B$13="Gross",0,0))/12+((0+0)/12+IF(AND(AJ125&gt;=Scenario!$B$10,MOD(AJ125-Scenario!$B$10,Scenario!$B$18)=0),0*0+0,0)+IF(AJ125=1,0*0+0,0)+IF(AJ125=Scenario!$B$11,0,0)),"INSUFFICIENT FUNDS")))</f>
        <v/>
      </c>
      <c r="AN125" s="6" t="str">
        <f>IF(AJ125&gt;Scenario!$B$11,"",IF(AJ$2&lt;&gt;"Ready",AJ$2,IF(ISNUMBER(AK125),IF((AK125+AL125)*(1+Scenario!$B$12/12)-AM125&lt;0,"INSUFFICIENT FUNDS",(AK125+AL125)*(1+Scenario!$B$12/12)-AM125),"INSUFFICIENT FUNDS")))</f>
        <v/>
      </c>
      <c r="AO125" s="6" t="str">
        <f>IF(AJ125&gt;Scenario!$B$11,"",IF(AJ$2&lt;&gt;"Ready",AJ$2,IF(ISNUMBER(AN125),AO124+AM125,"INSUFFICIENT FUNDS")))</f>
        <v/>
      </c>
      <c r="AP125" t="str">
        <f>IF(AJ125&gt;Scenario!$B$11,"",IF(AJ$2&lt;&gt;"Ready",AJ$2,IF(ISNUMBER(AN125),"OK","INSUFFICIENT FUNDS")))</f>
        <v/>
      </c>
    </row>
    <row r="126" spans="1:42" ht="32.1" customHeight="1" x14ac:dyDescent="0.2">
      <c r="A126">
        <v>122</v>
      </c>
      <c r="B126" s="6" t="str">
        <f>IF(A126&gt;Scenario!$B$11,"",IF(A$2&lt;&gt;"Ready",A$2,IF(G125="OK",E125,"INSUFFICIENT FUNDS")))</f>
        <v/>
      </c>
      <c r="C126" s="6" t="str">
        <f>IF(A126&gt;Scenario!$B$11,"",IF(A$2&lt;&gt;"Ready",A$2,IF(ISNUMBER(B126),IF(AND(A126&gt;=Scenario!$B$10,MOD(A126-Scenario!$B$10,Scenario!$B$18)=0),Scenario!$B$8,0),"INSUFFICIENT FUNDS")))</f>
        <v/>
      </c>
      <c r="D126" s="6" t="str">
        <f>IF(A126&gt;Scenario!$B$11,"",IF(A$2&lt;&gt;"Ready",A$2,IF(ISNUMBER(B126),(B126+C126)*(N('Option B'!$E$14)+N('Option B'!$E$15)+IF(Scenario!$B$13="Gross",N('Option B'!$E$16),0))/12+((N('Option B'!$E$12)+N('Option B'!$E$13))/12+IF(AND(A126&gt;=Scenario!$B$10,MOD(A126-Scenario!$B$10,Scenario!$B$18)=0),N('Option B'!$E$17)*N('Option B'!$E$18)+N('Option B'!$E$20),0)+IF(A126=1,N('Option B'!$E$17)*N('Option B'!$E$19)+N('Option B'!$E$21),0)+IF(A126=Scenario!$B$11,N('Option B'!$E$22),0)),"INSUFFICIENT FUNDS")))</f>
        <v/>
      </c>
      <c r="E126" s="6" t="str">
        <f>IF(A126&gt;Scenario!$B$11,"",IF(A$2&lt;&gt;"Ready",A$2,IF(ISNUMBER(B126),IF((B126+C126)*(1+Scenario!$B$12/12)-D126&lt;0,"INSUFFICIENT FUNDS",(B126+C126)*(1+Scenario!$B$12/12)-D126),"INSUFFICIENT FUNDS")))</f>
        <v/>
      </c>
      <c r="F126" s="6" t="str">
        <f>IF(A126&gt;Scenario!$B$11,"",IF(A$2&lt;&gt;"Ready",A$2,IF(ISNUMBER(E126),F125+D126,"INSUFFICIENT FUNDS")))</f>
        <v/>
      </c>
      <c r="G126" t="str">
        <f>IF(A126&gt;Scenario!$B$11,"",IF(A$2&lt;&gt;"Ready",A$2,IF(ISNUMBER(E126),"OK","INSUFFICIENT FUNDS")))</f>
        <v/>
      </c>
      <c r="H126">
        <v>122</v>
      </c>
      <c r="I126" s="6" t="str">
        <f>IF(H126&gt;Scenario!$B$11,"",IF(H$2&lt;&gt;"Ready",H$2,IF(N125="OK",L125,"INSUFFICIENT FUNDS")))</f>
        <v/>
      </c>
      <c r="J126" s="6" t="str">
        <f>IF(H126&gt;Scenario!$B$11,"",IF(H$2&lt;&gt;"Ready",H$2,IF(ISNUMBER(I126),IF(AND(H126&gt;=Scenario!$B$10,MOD(H126-Scenario!$B$10,Scenario!$B$18)=0),Scenario!$B$8,0),"INSUFFICIENT FUNDS")))</f>
        <v/>
      </c>
      <c r="K126" s="6" t="str">
        <f>IF(H126&gt;Scenario!$B$11,"",IF(H$2&lt;&gt;"Ready",H$2,IF(ISNUMBER(I126),(I126+J126)*(N('Option B'!$E$14)+N('Option B'!$E$15)+IF(Scenario!$B$13="Gross",N('Option B'!$E$16),0))/12+((0+0)/12+IF(AND(H126&gt;=Scenario!$B$10,MOD(H126-Scenario!$B$10,Scenario!$B$18)=0),N('Option B'!$E$17)*N('Option B'!$E$18)+N('Option B'!$E$20),0)+IF(H126=1,N('Option B'!$E$17)*N('Option B'!$E$19)+N('Option B'!$E$21),0)+IF(H126=Scenario!$B$11,N('Option B'!$E$22),0)),"INSUFFICIENT FUNDS")))</f>
        <v/>
      </c>
      <c r="L126" s="6" t="str">
        <f>IF(H126&gt;Scenario!$B$11,"",IF(H$2&lt;&gt;"Ready",H$2,IF(ISNUMBER(I126),IF((I126+J126)*(1+Scenario!$B$12/12)-K126&lt;0,"INSUFFICIENT FUNDS",(I126+J126)*(1+Scenario!$B$12/12)-K126),"INSUFFICIENT FUNDS")))</f>
        <v/>
      </c>
      <c r="M126" s="6" t="str">
        <f>IF(H126&gt;Scenario!$B$11,"",IF(H$2&lt;&gt;"Ready",H$2,IF(ISNUMBER(L126),M125+K126,"INSUFFICIENT FUNDS")))</f>
        <v/>
      </c>
      <c r="N126" t="str">
        <f>IF(H126&gt;Scenario!$B$11,"",IF(H$2&lt;&gt;"Ready",H$2,IF(ISNUMBER(L126),"OK","INSUFFICIENT FUNDS")))</f>
        <v/>
      </c>
      <c r="O126">
        <v>122</v>
      </c>
      <c r="P126" s="6" t="str">
        <f>IF(O126&gt;Scenario!$B$11,"",IF(O$2&lt;&gt;"Ready",O$2,IF(U125="OK",S125,"INSUFFICIENT FUNDS")))</f>
        <v/>
      </c>
      <c r="Q126" s="6" t="str">
        <f>IF(O126&gt;Scenario!$B$11,"",IF(O$2&lt;&gt;"Ready",O$2,IF(ISNUMBER(P126),IF(AND(O126&gt;=Scenario!$B$10,MOD(O126-Scenario!$B$10,Scenario!$B$18)=0),Scenario!$B$8,0),"INSUFFICIENT FUNDS")))</f>
        <v/>
      </c>
      <c r="R126" s="6" t="str">
        <f>IF(O126&gt;Scenario!$B$11,"",IF(O$2&lt;&gt;"Ready",O$2,IF(ISNUMBER(P126),(P126+Q126)*(0+N('Option B'!$E$15)+IF(Scenario!$B$13="Gross",N('Option B'!$E$16),0))/12+((N('Option B'!$E$12)+N('Option B'!$E$13))/12+IF(AND(O126&gt;=Scenario!$B$10,MOD(O126-Scenario!$B$10,Scenario!$B$18)=0),N('Option B'!$E$17)*N('Option B'!$E$18)+N('Option B'!$E$20),0)+IF(O126=1,N('Option B'!$E$17)*N('Option B'!$E$19)+N('Option B'!$E$21),0)+IF(O126=Scenario!$B$11,N('Option B'!$E$22),0)),"INSUFFICIENT FUNDS")))</f>
        <v/>
      </c>
      <c r="S126" s="6" t="str">
        <f>IF(O126&gt;Scenario!$B$11,"",IF(O$2&lt;&gt;"Ready",O$2,IF(ISNUMBER(P126),IF((P126+Q126)*(1+Scenario!$B$12/12)-R126&lt;0,"INSUFFICIENT FUNDS",(P126+Q126)*(1+Scenario!$B$12/12)-R126),"INSUFFICIENT FUNDS")))</f>
        <v/>
      </c>
      <c r="T126" s="6" t="str">
        <f>IF(O126&gt;Scenario!$B$11,"",IF(O$2&lt;&gt;"Ready",O$2,IF(ISNUMBER(S126),T125+R126,"INSUFFICIENT FUNDS")))</f>
        <v/>
      </c>
      <c r="U126" t="str">
        <f>IF(O126&gt;Scenario!$B$11,"",IF(O$2&lt;&gt;"Ready",O$2,IF(ISNUMBER(S126),"OK","INSUFFICIENT FUNDS")))</f>
        <v/>
      </c>
      <c r="V126">
        <v>122</v>
      </c>
      <c r="W126" s="6" t="str">
        <f>IF(V126&gt;Scenario!$B$11,"",IF(V$2&lt;&gt;"Ready",V$2,IF(AB125="OK",Z125,"INSUFFICIENT FUNDS")))</f>
        <v/>
      </c>
      <c r="X126" s="6" t="str">
        <f>IF(V126&gt;Scenario!$B$11,"",IF(V$2&lt;&gt;"Ready",V$2,IF(ISNUMBER(W126),IF(AND(V126&gt;=Scenario!$B$10,MOD(V126-Scenario!$B$10,Scenario!$B$18)=0),Scenario!$B$8,0),"INSUFFICIENT FUNDS")))</f>
        <v/>
      </c>
      <c r="Y126" s="6" t="str">
        <f>IF(V126&gt;Scenario!$B$11,"",IF(V$2&lt;&gt;"Ready",V$2,IF(ISNUMBER(W126),(W126+X126)*(N('Option B'!$E$14)+N('Option B'!$E$15)+IF(Scenario!$B$13="Gross",N('Option B'!$E$16),0))/12+((N('Option B'!$E$12)+N('Option B'!$E$13))/12+IF(AND(V126&gt;=Scenario!$B$10,MOD(V126-Scenario!$B$10,Scenario!$B$18)=0),0*0+0,0)+IF(V126=1,0*0+0,0)+IF(V126=Scenario!$B$11,0,0)),"INSUFFICIENT FUNDS")))</f>
        <v/>
      </c>
      <c r="Z126" s="6" t="str">
        <f>IF(V126&gt;Scenario!$B$11,"",IF(V$2&lt;&gt;"Ready",V$2,IF(ISNUMBER(W126),IF((W126+X126)*(1+Scenario!$B$12/12)-Y126&lt;0,"INSUFFICIENT FUNDS",(W126+X126)*(1+Scenario!$B$12/12)-Y126),"INSUFFICIENT FUNDS")))</f>
        <v/>
      </c>
      <c r="AA126" s="6" t="str">
        <f>IF(V126&gt;Scenario!$B$11,"",IF(V$2&lt;&gt;"Ready",V$2,IF(ISNUMBER(Z126),AA125+Y126,"INSUFFICIENT FUNDS")))</f>
        <v/>
      </c>
      <c r="AB126" t="str">
        <f>IF(V126&gt;Scenario!$B$11,"",IF(V$2&lt;&gt;"Ready",V$2,IF(ISNUMBER(Z126),"OK","INSUFFICIENT FUNDS")))</f>
        <v/>
      </c>
      <c r="AC126">
        <v>122</v>
      </c>
      <c r="AD126" s="6" t="str">
        <f>IF(AC126&gt;Scenario!$B$11,"",IF(AC$2&lt;&gt;"Ready",AC$2,IF(AI125="OK",AG125,"INSUFFICIENT FUNDS")))</f>
        <v/>
      </c>
      <c r="AE126" s="6" t="str">
        <f>IF(AC126&gt;Scenario!$B$11,"",IF(AC$2&lt;&gt;"Ready",AC$2,IF(ISNUMBER(AD126),IF(AND(AC126&gt;=Scenario!$B$10,MOD(AC126-Scenario!$B$10,Scenario!$B$18)=0),Scenario!$B$8,0),"INSUFFICIENT FUNDS")))</f>
        <v/>
      </c>
      <c r="AF126" s="6" t="str">
        <f>IF(AC126&gt;Scenario!$B$11,"",IF(AC$2&lt;&gt;"Ready",AC$2,IF(ISNUMBER(AD126),(AD126+AE126)*(N('Option B'!$E$14)+N('Option B'!$E$15)+IF(Scenario!$B$13="Gross",0,0))/12+((N('Option B'!$E$12)+N('Option B'!$E$13))/12+IF(AND(AC126&gt;=Scenario!$B$10,MOD(AC126-Scenario!$B$10,Scenario!$B$18)=0),N('Option B'!$E$17)*N('Option B'!$E$18)+N('Option B'!$E$20),0)+IF(AC126=1,N('Option B'!$E$17)*N('Option B'!$E$19)+N('Option B'!$E$21),0)+IF(AC126=Scenario!$B$11,N('Option B'!$E$22),0)),"INSUFFICIENT FUNDS")))</f>
        <v/>
      </c>
      <c r="AG126" s="6" t="str">
        <f>IF(AC126&gt;Scenario!$B$11,"",IF(AC$2&lt;&gt;"Ready",AC$2,IF(ISNUMBER(AD126),IF((AD126+AE126)*(1+Scenario!$B$12/12)-AF126&lt;0,"INSUFFICIENT FUNDS",(AD126+AE126)*(1+Scenario!$B$12/12)-AF126),"INSUFFICIENT FUNDS")))</f>
        <v/>
      </c>
      <c r="AH126" s="6" t="str">
        <f>IF(AC126&gt;Scenario!$B$11,"",IF(AC$2&lt;&gt;"Ready",AC$2,IF(ISNUMBER(AG126),AH125+AF126,"INSUFFICIENT FUNDS")))</f>
        <v/>
      </c>
      <c r="AI126" t="str">
        <f>IF(AC126&gt;Scenario!$B$11,"",IF(AC$2&lt;&gt;"Ready",AC$2,IF(ISNUMBER(AG126),"OK","INSUFFICIENT FUNDS")))</f>
        <v/>
      </c>
      <c r="AJ126">
        <v>122</v>
      </c>
      <c r="AK126" s="6" t="str">
        <f>IF(AJ126&gt;Scenario!$B$11,"",IF(AJ$2&lt;&gt;"Ready",AJ$2,IF(AP125="OK",AN125,"INSUFFICIENT FUNDS")))</f>
        <v/>
      </c>
      <c r="AL126" s="6" t="str">
        <f>IF(AJ126&gt;Scenario!$B$11,"",IF(AJ$2&lt;&gt;"Ready",AJ$2,IF(ISNUMBER(AK126),IF(AND(AJ126&gt;=Scenario!$B$10,MOD(AJ126-Scenario!$B$10,Scenario!$B$18)=0),Scenario!$B$8,0),"INSUFFICIENT FUNDS")))</f>
        <v/>
      </c>
      <c r="AM126" s="6" t="str">
        <f>IF(AJ126&gt;Scenario!$B$11,"",IF(AJ$2&lt;&gt;"Ready",AJ$2,IF(ISNUMBER(AK126),(AK126+AL126)*(0+0+IF(Scenario!$B$13="Gross",0,0))/12+((0+0)/12+IF(AND(AJ126&gt;=Scenario!$B$10,MOD(AJ126-Scenario!$B$10,Scenario!$B$18)=0),0*0+0,0)+IF(AJ126=1,0*0+0,0)+IF(AJ126=Scenario!$B$11,0,0)),"INSUFFICIENT FUNDS")))</f>
        <v/>
      </c>
      <c r="AN126" s="6" t="str">
        <f>IF(AJ126&gt;Scenario!$B$11,"",IF(AJ$2&lt;&gt;"Ready",AJ$2,IF(ISNUMBER(AK126),IF((AK126+AL126)*(1+Scenario!$B$12/12)-AM126&lt;0,"INSUFFICIENT FUNDS",(AK126+AL126)*(1+Scenario!$B$12/12)-AM126),"INSUFFICIENT FUNDS")))</f>
        <v/>
      </c>
      <c r="AO126" s="6" t="str">
        <f>IF(AJ126&gt;Scenario!$B$11,"",IF(AJ$2&lt;&gt;"Ready",AJ$2,IF(ISNUMBER(AN126),AO125+AM126,"INSUFFICIENT FUNDS")))</f>
        <v/>
      </c>
      <c r="AP126" t="str">
        <f>IF(AJ126&gt;Scenario!$B$11,"",IF(AJ$2&lt;&gt;"Ready",AJ$2,IF(ISNUMBER(AN126),"OK","INSUFFICIENT FUNDS")))</f>
        <v/>
      </c>
    </row>
    <row r="127" spans="1:42" ht="32.1" customHeight="1" x14ac:dyDescent="0.2">
      <c r="A127">
        <v>123</v>
      </c>
      <c r="B127" s="6" t="str">
        <f>IF(A127&gt;Scenario!$B$11,"",IF(A$2&lt;&gt;"Ready",A$2,IF(G126="OK",E126,"INSUFFICIENT FUNDS")))</f>
        <v/>
      </c>
      <c r="C127" s="6" t="str">
        <f>IF(A127&gt;Scenario!$B$11,"",IF(A$2&lt;&gt;"Ready",A$2,IF(ISNUMBER(B127),IF(AND(A127&gt;=Scenario!$B$10,MOD(A127-Scenario!$B$10,Scenario!$B$18)=0),Scenario!$B$8,0),"INSUFFICIENT FUNDS")))</f>
        <v/>
      </c>
      <c r="D127" s="6" t="str">
        <f>IF(A127&gt;Scenario!$B$11,"",IF(A$2&lt;&gt;"Ready",A$2,IF(ISNUMBER(B127),(B127+C127)*(N('Option B'!$E$14)+N('Option B'!$E$15)+IF(Scenario!$B$13="Gross",N('Option B'!$E$16),0))/12+((N('Option B'!$E$12)+N('Option B'!$E$13))/12+IF(AND(A127&gt;=Scenario!$B$10,MOD(A127-Scenario!$B$10,Scenario!$B$18)=0),N('Option B'!$E$17)*N('Option B'!$E$18)+N('Option B'!$E$20),0)+IF(A127=1,N('Option B'!$E$17)*N('Option B'!$E$19)+N('Option B'!$E$21),0)+IF(A127=Scenario!$B$11,N('Option B'!$E$22),0)),"INSUFFICIENT FUNDS")))</f>
        <v/>
      </c>
      <c r="E127" s="6" t="str">
        <f>IF(A127&gt;Scenario!$B$11,"",IF(A$2&lt;&gt;"Ready",A$2,IF(ISNUMBER(B127),IF((B127+C127)*(1+Scenario!$B$12/12)-D127&lt;0,"INSUFFICIENT FUNDS",(B127+C127)*(1+Scenario!$B$12/12)-D127),"INSUFFICIENT FUNDS")))</f>
        <v/>
      </c>
      <c r="F127" s="6" t="str">
        <f>IF(A127&gt;Scenario!$B$11,"",IF(A$2&lt;&gt;"Ready",A$2,IF(ISNUMBER(E127),F126+D127,"INSUFFICIENT FUNDS")))</f>
        <v/>
      </c>
      <c r="G127" t="str">
        <f>IF(A127&gt;Scenario!$B$11,"",IF(A$2&lt;&gt;"Ready",A$2,IF(ISNUMBER(E127),"OK","INSUFFICIENT FUNDS")))</f>
        <v/>
      </c>
      <c r="H127">
        <v>123</v>
      </c>
      <c r="I127" s="6" t="str">
        <f>IF(H127&gt;Scenario!$B$11,"",IF(H$2&lt;&gt;"Ready",H$2,IF(N126="OK",L126,"INSUFFICIENT FUNDS")))</f>
        <v/>
      </c>
      <c r="J127" s="6" t="str">
        <f>IF(H127&gt;Scenario!$B$11,"",IF(H$2&lt;&gt;"Ready",H$2,IF(ISNUMBER(I127),IF(AND(H127&gt;=Scenario!$B$10,MOD(H127-Scenario!$B$10,Scenario!$B$18)=0),Scenario!$B$8,0),"INSUFFICIENT FUNDS")))</f>
        <v/>
      </c>
      <c r="K127" s="6" t="str">
        <f>IF(H127&gt;Scenario!$B$11,"",IF(H$2&lt;&gt;"Ready",H$2,IF(ISNUMBER(I127),(I127+J127)*(N('Option B'!$E$14)+N('Option B'!$E$15)+IF(Scenario!$B$13="Gross",N('Option B'!$E$16),0))/12+((0+0)/12+IF(AND(H127&gt;=Scenario!$B$10,MOD(H127-Scenario!$B$10,Scenario!$B$18)=0),N('Option B'!$E$17)*N('Option B'!$E$18)+N('Option B'!$E$20),0)+IF(H127=1,N('Option B'!$E$17)*N('Option B'!$E$19)+N('Option B'!$E$21),0)+IF(H127=Scenario!$B$11,N('Option B'!$E$22),0)),"INSUFFICIENT FUNDS")))</f>
        <v/>
      </c>
      <c r="L127" s="6" t="str">
        <f>IF(H127&gt;Scenario!$B$11,"",IF(H$2&lt;&gt;"Ready",H$2,IF(ISNUMBER(I127),IF((I127+J127)*(1+Scenario!$B$12/12)-K127&lt;0,"INSUFFICIENT FUNDS",(I127+J127)*(1+Scenario!$B$12/12)-K127),"INSUFFICIENT FUNDS")))</f>
        <v/>
      </c>
      <c r="M127" s="6" t="str">
        <f>IF(H127&gt;Scenario!$B$11,"",IF(H$2&lt;&gt;"Ready",H$2,IF(ISNUMBER(L127),M126+K127,"INSUFFICIENT FUNDS")))</f>
        <v/>
      </c>
      <c r="N127" t="str">
        <f>IF(H127&gt;Scenario!$B$11,"",IF(H$2&lt;&gt;"Ready",H$2,IF(ISNUMBER(L127),"OK","INSUFFICIENT FUNDS")))</f>
        <v/>
      </c>
      <c r="O127">
        <v>123</v>
      </c>
      <c r="P127" s="6" t="str">
        <f>IF(O127&gt;Scenario!$B$11,"",IF(O$2&lt;&gt;"Ready",O$2,IF(U126="OK",S126,"INSUFFICIENT FUNDS")))</f>
        <v/>
      </c>
      <c r="Q127" s="6" t="str">
        <f>IF(O127&gt;Scenario!$B$11,"",IF(O$2&lt;&gt;"Ready",O$2,IF(ISNUMBER(P127),IF(AND(O127&gt;=Scenario!$B$10,MOD(O127-Scenario!$B$10,Scenario!$B$18)=0),Scenario!$B$8,0),"INSUFFICIENT FUNDS")))</f>
        <v/>
      </c>
      <c r="R127" s="6" t="str">
        <f>IF(O127&gt;Scenario!$B$11,"",IF(O$2&lt;&gt;"Ready",O$2,IF(ISNUMBER(P127),(P127+Q127)*(0+N('Option B'!$E$15)+IF(Scenario!$B$13="Gross",N('Option B'!$E$16),0))/12+((N('Option B'!$E$12)+N('Option B'!$E$13))/12+IF(AND(O127&gt;=Scenario!$B$10,MOD(O127-Scenario!$B$10,Scenario!$B$18)=0),N('Option B'!$E$17)*N('Option B'!$E$18)+N('Option B'!$E$20),0)+IF(O127=1,N('Option B'!$E$17)*N('Option B'!$E$19)+N('Option B'!$E$21),0)+IF(O127=Scenario!$B$11,N('Option B'!$E$22),0)),"INSUFFICIENT FUNDS")))</f>
        <v/>
      </c>
      <c r="S127" s="6" t="str">
        <f>IF(O127&gt;Scenario!$B$11,"",IF(O$2&lt;&gt;"Ready",O$2,IF(ISNUMBER(P127),IF((P127+Q127)*(1+Scenario!$B$12/12)-R127&lt;0,"INSUFFICIENT FUNDS",(P127+Q127)*(1+Scenario!$B$12/12)-R127),"INSUFFICIENT FUNDS")))</f>
        <v/>
      </c>
      <c r="T127" s="6" t="str">
        <f>IF(O127&gt;Scenario!$B$11,"",IF(O$2&lt;&gt;"Ready",O$2,IF(ISNUMBER(S127),T126+R127,"INSUFFICIENT FUNDS")))</f>
        <v/>
      </c>
      <c r="U127" t="str">
        <f>IF(O127&gt;Scenario!$B$11,"",IF(O$2&lt;&gt;"Ready",O$2,IF(ISNUMBER(S127),"OK","INSUFFICIENT FUNDS")))</f>
        <v/>
      </c>
      <c r="V127">
        <v>123</v>
      </c>
      <c r="W127" s="6" t="str">
        <f>IF(V127&gt;Scenario!$B$11,"",IF(V$2&lt;&gt;"Ready",V$2,IF(AB126="OK",Z126,"INSUFFICIENT FUNDS")))</f>
        <v/>
      </c>
      <c r="X127" s="6" t="str">
        <f>IF(V127&gt;Scenario!$B$11,"",IF(V$2&lt;&gt;"Ready",V$2,IF(ISNUMBER(W127),IF(AND(V127&gt;=Scenario!$B$10,MOD(V127-Scenario!$B$10,Scenario!$B$18)=0),Scenario!$B$8,0),"INSUFFICIENT FUNDS")))</f>
        <v/>
      </c>
      <c r="Y127" s="6" t="str">
        <f>IF(V127&gt;Scenario!$B$11,"",IF(V$2&lt;&gt;"Ready",V$2,IF(ISNUMBER(W127),(W127+X127)*(N('Option B'!$E$14)+N('Option B'!$E$15)+IF(Scenario!$B$13="Gross",N('Option B'!$E$16),0))/12+((N('Option B'!$E$12)+N('Option B'!$E$13))/12+IF(AND(V127&gt;=Scenario!$B$10,MOD(V127-Scenario!$B$10,Scenario!$B$18)=0),0*0+0,0)+IF(V127=1,0*0+0,0)+IF(V127=Scenario!$B$11,0,0)),"INSUFFICIENT FUNDS")))</f>
        <v/>
      </c>
      <c r="Z127" s="6" t="str">
        <f>IF(V127&gt;Scenario!$B$11,"",IF(V$2&lt;&gt;"Ready",V$2,IF(ISNUMBER(W127),IF((W127+X127)*(1+Scenario!$B$12/12)-Y127&lt;0,"INSUFFICIENT FUNDS",(W127+X127)*(1+Scenario!$B$12/12)-Y127),"INSUFFICIENT FUNDS")))</f>
        <v/>
      </c>
      <c r="AA127" s="6" t="str">
        <f>IF(V127&gt;Scenario!$B$11,"",IF(V$2&lt;&gt;"Ready",V$2,IF(ISNUMBER(Z127),AA126+Y127,"INSUFFICIENT FUNDS")))</f>
        <v/>
      </c>
      <c r="AB127" t="str">
        <f>IF(V127&gt;Scenario!$B$11,"",IF(V$2&lt;&gt;"Ready",V$2,IF(ISNUMBER(Z127),"OK","INSUFFICIENT FUNDS")))</f>
        <v/>
      </c>
      <c r="AC127">
        <v>123</v>
      </c>
      <c r="AD127" s="6" t="str">
        <f>IF(AC127&gt;Scenario!$B$11,"",IF(AC$2&lt;&gt;"Ready",AC$2,IF(AI126="OK",AG126,"INSUFFICIENT FUNDS")))</f>
        <v/>
      </c>
      <c r="AE127" s="6" t="str">
        <f>IF(AC127&gt;Scenario!$B$11,"",IF(AC$2&lt;&gt;"Ready",AC$2,IF(ISNUMBER(AD127),IF(AND(AC127&gt;=Scenario!$B$10,MOD(AC127-Scenario!$B$10,Scenario!$B$18)=0),Scenario!$B$8,0),"INSUFFICIENT FUNDS")))</f>
        <v/>
      </c>
      <c r="AF127" s="6" t="str">
        <f>IF(AC127&gt;Scenario!$B$11,"",IF(AC$2&lt;&gt;"Ready",AC$2,IF(ISNUMBER(AD127),(AD127+AE127)*(N('Option B'!$E$14)+N('Option B'!$E$15)+IF(Scenario!$B$13="Gross",0,0))/12+((N('Option B'!$E$12)+N('Option B'!$E$13))/12+IF(AND(AC127&gt;=Scenario!$B$10,MOD(AC127-Scenario!$B$10,Scenario!$B$18)=0),N('Option B'!$E$17)*N('Option B'!$E$18)+N('Option B'!$E$20),0)+IF(AC127=1,N('Option B'!$E$17)*N('Option B'!$E$19)+N('Option B'!$E$21),0)+IF(AC127=Scenario!$B$11,N('Option B'!$E$22),0)),"INSUFFICIENT FUNDS")))</f>
        <v/>
      </c>
      <c r="AG127" s="6" t="str">
        <f>IF(AC127&gt;Scenario!$B$11,"",IF(AC$2&lt;&gt;"Ready",AC$2,IF(ISNUMBER(AD127),IF((AD127+AE127)*(1+Scenario!$B$12/12)-AF127&lt;0,"INSUFFICIENT FUNDS",(AD127+AE127)*(1+Scenario!$B$12/12)-AF127),"INSUFFICIENT FUNDS")))</f>
        <v/>
      </c>
      <c r="AH127" s="6" t="str">
        <f>IF(AC127&gt;Scenario!$B$11,"",IF(AC$2&lt;&gt;"Ready",AC$2,IF(ISNUMBER(AG127),AH126+AF127,"INSUFFICIENT FUNDS")))</f>
        <v/>
      </c>
      <c r="AI127" t="str">
        <f>IF(AC127&gt;Scenario!$B$11,"",IF(AC$2&lt;&gt;"Ready",AC$2,IF(ISNUMBER(AG127),"OK","INSUFFICIENT FUNDS")))</f>
        <v/>
      </c>
      <c r="AJ127">
        <v>123</v>
      </c>
      <c r="AK127" s="6" t="str">
        <f>IF(AJ127&gt;Scenario!$B$11,"",IF(AJ$2&lt;&gt;"Ready",AJ$2,IF(AP126="OK",AN126,"INSUFFICIENT FUNDS")))</f>
        <v/>
      </c>
      <c r="AL127" s="6" t="str">
        <f>IF(AJ127&gt;Scenario!$B$11,"",IF(AJ$2&lt;&gt;"Ready",AJ$2,IF(ISNUMBER(AK127),IF(AND(AJ127&gt;=Scenario!$B$10,MOD(AJ127-Scenario!$B$10,Scenario!$B$18)=0),Scenario!$B$8,0),"INSUFFICIENT FUNDS")))</f>
        <v/>
      </c>
      <c r="AM127" s="6" t="str">
        <f>IF(AJ127&gt;Scenario!$B$11,"",IF(AJ$2&lt;&gt;"Ready",AJ$2,IF(ISNUMBER(AK127),(AK127+AL127)*(0+0+IF(Scenario!$B$13="Gross",0,0))/12+((0+0)/12+IF(AND(AJ127&gt;=Scenario!$B$10,MOD(AJ127-Scenario!$B$10,Scenario!$B$18)=0),0*0+0,0)+IF(AJ127=1,0*0+0,0)+IF(AJ127=Scenario!$B$11,0,0)),"INSUFFICIENT FUNDS")))</f>
        <v/>
      </c>
      <c r="AN127" s="6" t="str">
        <f>IF(AJ127&gt;Scenario!$B$11,"",IF(AJ$2&lt;&gt;"Ready",AJ$2,IF(ISNUMBER(AK127),IF((AK127+AL127)*(1+Scenario!$B$12/12)-AM127&lt;0,"INSUFFICIENT FUNDS",(AK127+AL127)*(1+Scenario!$B$12/12)-AM127),"INSUFFICIENT FUNDS")))</f>
        <v/>
      </c>
      <c r="AO127" s="6" t="str">
        <f>IF(AJ127&gt;Scenario!$B$11,"",IF(AJ$2&lt;&gt;"Ready",AJ$2,IF(ISNUMBER(AN127),AO126+AM127,"INSUFFICIENT FUNDS")))</f>
        <v/>
      </c>
      <c r="AP127" t="str">
        <f>IF(AJ127&gt;Scenario!$B$11,"",IF(AJ$2&lt;&gt;"Ready",AJ$2,IF(ISNUMBER(AN127),"OK","INSUFFICIENT FUNDS")))</f>
        <v/>
      </c>
    </row>
    <row r="128" spans="1:42" ht="32.1" customHeight="1" x14ac:dyDescent="0.2">
      <c r="A128">
        <v>124</v>
      </c>
      <c r="B128" s="6" t="str">
        <f>IF(A128&gt;Scenario!$B$11,"",IF(A$2&lt;&gt;"Ready",A$2,IF(G127="OK",E127,"INSUFFICIENT FUNDS")))</f>
        <v/>
      </c>
      <c r="C128" s="6" t="str">
        <f>IF(A128&gt;Scenario!$B$11,"",IF(A$2&lt;&gt;"Ready",A$2,IF(ISNUMBER(B128),IF(AND(A128&gt;=Scenario!$B$10,MOD(A128-Scenario!$B$10,Scenario!$B$18)=0),Scenario!$B$8,0),"INSUFFICIENT FUNDS")))</f>
        <v/>
      </c>
      <c r="D128" s="6" t="str">
        <f>IF(A128&gt;Scenario!$B$11,"",IF(A$2&lt;&gt;"Ready",A$2,IF(ISNUMBER(B128),(B128+C128)*(N('Option B'!$E$14)+N('Option B'!$E$15)+IF(Scenario!$B$13="Gross",N('Option B'!$E$16),0))/12+((N('Option B'!$E$12)+N('Option B'!$E$13))/12+IF(AND(A128&gt;=Scenario!$B$10,MOD(A128-Scenario!$B$10,Scenario!$B$18)=0),N('Option B'!$E$17)*N('Option B'!$E$18)+N('Option B'!$E$20),0)+IF(A128=1,N('Option B'!$E$17)*N('Option B'!$E$19)+N('Option B'!$E$21),0)+IF(A128=Scenario!$B$11,N('Option B'!$E$22),0)),"INSUFFICIENT FUNDS")))</f>
        <v/>
      </c>
      <c r="E128" s="6" t="str">
        <f>IF(A128&gt;Scenario!$B$11,"",IF(A$2&lt;&gt;"Ready",A$2,IF(ISNUMBER(B128),IF((B128+C128)*(1+Scenario!$B$12/12)-D128&lt;0,"INSUFFICIENT FUNDS",(B128+C128)*(1+Scenario!$B$12/12)-D128),"INSUFFICIENT FUNDS")))</f>
        <v/>
      </c>
      <c r="F128" s="6" t="str">
        <f>IF(A128&gt;Scenario!$B$11,"",IF(A$2&lt;&gt;"Ready",A$2,IF(ISNUMBER(E128),F127+D128,"INSUFFICIENT FUNDS")))</f>
        <v/>
      </c>
      <c r="G128" t="str">
        <f>IF(A128&gt;Scenario!$B$11,"",IF(A$2&lt;&gt;"Ready",A$2,IF(ISNUMBER(E128),"OK","INSUFFICIENT FUNDS")))</f>
        <v/>
      </c>
      <c r="H128">
        <v>124</v>
      </c>
      <c r="I128" s="6" t="str">
        <f>IF(H128&gt;Scenario!$B$11,"",IF(H$2&lt;&gt;"Ready",H$2,IF(N127="OK",L127,"INSUFFICIENT FUNDS")))</f>
        <v/>
      </c>
      <c r="J128" s="6" t="str">
        <f>IF(H128&gt;Scenario!$B$11,"",IF(H$2&lt;&gt;"Ready",H$2,IF(ISNUMBER(I128),IF(AND(H128&gt;=Scenario!$B$10,MOD(H128-Scenario!$B$10,Scenario!$B$18)=0),Scenario!$B$8,0),"INSUFFICIENT FUNDS")))</f>
        <v/>
      </c>
      <c r="K128" s="6" t="str">
        <f>IF(H128&gt;Scenario!$B$11,"",IF(H$2&lt;&gt;"Ready",H$2,IF(ISNUMBER(I128),(I128+J128)*(N('Option B'!$E$14)+N('Option B'!$E$15)+IF(Scenario!$B$13="Gross",N('Option B'!$E$16),0))/12+((0+0)/12+IF(AND(H128&gt;=Scenario!$B$10,MOD(H128-Scenario!$B$10,Scenario!$B$18)=0),N('Option B'!$E$17)*N('Option B'!$E$18)+N('Option B'!$E$20),0)+IF(H128=1,N('Option B'!$E$17)*N('Option B'!$E$19)+N('Option B'!$E$21),0)+IF(H128=Scenario!$B$11,N('Option B'!$E$22),0)),"INSUFFICIENT FUNDS")))</f>
        <v/>
      </c>
      <c r="L128" s="6" t="str">
        <f>IF(H128&gt;Scenario!$B$11,"",IF(H$2&lt;&gt;"Ready",H$2,IF(ISNUMBER(I128),IF((I128+J128)*(1+Scenario!$B$12/12)-K128&lt;0,"INSUFFICIENT FUNDS",(I128+J128)*(1+Scenario!$B$12/12)-K128),"INSUFFICIENT FUNDS")))</f>
        <v/>
      </c>
      <c r="M128" s="6" t="str">
        <f>IF(H128&gt;Scenario!$B$11,"",IF(H$2&lt;&gt;"Ready",H$2,IF(ISNUMBER(L128),M127+K128,"INSUFFICIENT FUNDS")))</f>
        <v/>
      </c>
      <c r="N128" t="str">
        <f>IF(H128&gt;Scenario!$B$11,"",IF(H$2&lt;&gt;"Ready",H$2,IF(ISNUMBER(L128),"OK","INSUFFICIENT FUNDS")))</f>
        <v/>
      </c>
      <c r="O128">
        <v>124</v>
      </c>
      <c r="P128" s="6" t="str">
        <f>IF(O128&gt;Scenario!$B$11,"",IF(O$2&lt;&gt;"Ready",O$2,IF(U127="OK",S127,"INSUFFICIENT FUNDS")))</f>
        <v/>
      </c>
      <c r="Q128" s="6" t="str">
        <f>IF(O128&gt;Scenario!$B$11,"",IF(O$2&lt;&gt;"Ready",O$2,IF(ISNUMBER(P128),IF(AND(O128&gt;=Scenario!$B$10,MOD(O128-Scenario!$B$10,Scenario!$B$18)=0),Scenario!$B$8,0),"INSUFFICIENT FUNDS")))</f>
        <v/>
      </c>
      <c r="R128" s="6" t="str">
        <f>IF(O128&gt;Scenario!$B$11,"",IF(O$2&lt;&gt;"Ready",O$2,IF(ISNUMBER(P128),(P128+Q128)*(0+N('Option B'!$E$15)+IF(Scenario!$B$13="Gross",N('Option B'!$E$16),0))/12+((N('Option B'!$E$12)+N('Option B'!$E$13))/12+IF(AND(O128&gt;=Scenario!$B$10,MOD(O128-Scenario!$B$10,Scenario!$B$18)=0),N('Option B'!$E$17)*N('Option B'!$E$18)+N('Option B'!$E$20),0)+IF(O128=1,N('Option B'!$E$17)*N('Option B'!$E$19)+N('Option B'!$E$21),0)+IF(O128=Scenario!$B$11,N('Option B'!$E$22),0)),"INSUFFICIENT FUNDS")))</f>
        <v/>
      </c>
      <c r="S128" s="6" t="str">
        <f>IF(O128&gt;Scenario!$B$11,"",IF(O$2&lt;&gt;"Ready",O$2,IF(ISNUMBER(P128),IF((P128+Q128)*(1+Scenario!$B$12/12)-R128&lt;0,"INSUFFICIENT FUNDS",(P128+Q128)*(1+Scenario!$B$12/12)-R128),"INSUFFICIENT FUNDS")))</f>
        <v/>
      </c>
      <c r="T128" s="6" t="str">
        <f>IF(O128&gt;Scenario!$B$11,"",IF(O$2&lt;&gt;"Ready",O$2,IF(ISNUMBER(S128),T127+R128,"INSUFFICIENT FUNDS")))</f>
        <v/>
      </c>
      <c r="U128" t="str">
        <f>IF(O128&gt;Scenario!$B$11,"",IF(O$2&lt;&gt;"Ready",O$2,IF(ISNUMBER(S128),"OK","INSUFFICIENT FUNDS")))</f>
        <v/>
      </c>
      <c r="V128">
        <v>124</v>
      </c>
      <c r="W128" s="6" t="str">
        <f>IF(V128&gt;Scenario!$B$11,"",IF(V$2&lt;&gt;"Ready",V$2,IF(AB127="OK",Z127,"INSUFFICIENT FUNDS")))</f>
        <v/>
      </c>
      <c r="X128" s="6" t="str">
        <f>IF(V128&gt;Scenario!$B$11,"",IF(V$2&lt;&gt;"Ready",V$2,IF(ISNUMBER(W128),IF(AND(V128&gt;=Scenario!$B$10,MOD(V128-Scenario!$B$10,Scenario!$B$18)=0),Scenario!$B$8,0),"INSUFFICIENT FUNDS")))</f>
        <v/>
      </c>
      <c r="Y128" s="6" t="str">
        <f>IF(V128&gt;Scenario!$B$11,"",IF(V$2&lt;&gt;"Ready",V$2,IF(ISNUMBER(W128),(W128+X128)*(N('Option B'!$E$14)+N('Option B'!$E$15)+IF(Scenario!$B$13="Gross",N('Option B'!$E$16),0))/12+((N('Option B'!$E$12)+N('Option B'!$E$13))/12+IF(AND(V128&gt;=Scenario!$B$10,MOD(V128-Scenario!$B$10,Scenario!$B$18)=0),0*0+0,0)+IF(V128=1,0*0+0,0)+IF(V128=Scenario!$B$11,0,0)),"INSUFFICIENT FUNDS")))</f>
        <v/>
      </c>
      <c r="Z128" s="6" t="str">
        <f>IF(V128&gt;Scenario!$B$11,"",IF(V$2&lt;&gt;"Ready",V$2,IF(ISNUMBER(W128),IF((W128+X128)*(1+Scenario!$B$12/12)-Y128&lt;0,"INSUFFICIENT FUNDS",(W128+X128)*(1+Scenario!$B$12/12)-Y128),"INSUFFICIENT FUNDS")))</f>
        <v/>
      </c>
      <c r="AA128" s="6" t="str">
        <f>IF(V128&gt;Scenario!$B$11,"",IF(V$2&lt;&gt;"Ready",V$2,IF(ISNUMBER(Z128),AA127+Y128,"INSUFFICIENT FUNDS")))</f>
        <v/>
      </c>
      <c r="AB128" t="str">
        <f>IF(V128&gt;Scenario!$B$11,"",IF(V$2&lt;&gt;"Ready",V$2,IF(ISNUMBER(Z128),"OK","INSUFFICIENT FUNDS")))</f>
        <v/>
      </c>
      <c r="AC128">
        <v>124</v>
      </c>
      <c r="AD128" s="6" t="str">
        <f>IF(AC128&gt;Scenario!$B$11,"",IF(AC$2&lt;&gt;"Ready",AC$2,IF(AI127="OK",AG127,"INSUFFICIENT FUNDS")))</f>
        <v/>
      </c>
      <c r="AE128" s="6" t="str">
        <f>IF(AC128&gt;Scenario!$B$11,"",IF(AC$2&lt;&gt;"Ready",AC$2,IF(ISNUMBER(AD128),IF(AND(AC128&gt;=Scenario!$B$10,MOD(AC128-Scenario!$B$10,Scenario!$B$18)=0),Scenario!$B$8,0),"INSUFFICIENT FUNDS")))</f>
        <v/>
      </c>
      <c r="AF128" s="6" t="str">
        <f>IF(AC128&gt;Scenario!$B$11,"",IF(AC$2&lt;&gt;"Ready",AC$2,IF(ISNUMBER(AD128),(AD128+AE128)*(N('Option B'!$E$14)+N('Option B'!$E$15)+IF(Scenario!$B$13="Gross",0,0))/12+((N('Option B'!$E$12)+N('Option B'!$E$13))/12+IF(AND(AC128&gt;=Scenario!$B$10,MOD(AC128-Scenario!$B$10,Scenario!$B$18)=0),N('Option B'!$E$17)*N('Option B'!$E$18)+N('Option B'!$E$20),0)+IF(AC128=1,N('Option B'!$E$17)*N('Option B'!$E$19)+N('Option B'!$E$21),0)+IF(AC128=Scenario!$B$11,N('Option B'!$E$22),0)),"INSUFFICIENT FUNDS")))</f>
        <v/>
      </c>
      <c r="AG128" s="6" t="str">
        <f>IF(AC128&gt;Scenario!$B$11,"",IF(AC$2&lt;&gt;"Ready",AC$2,IF(ISNUMBER(AD128),IF((AD128+AE128)*(1+Scenario!$B$12/12)-AF128&lt;0,"INSUFFICIENT FUNDS",(AD128+AE128)*(1+Scenario!$B$12/12)-AF128),"INSUFFICIENT FUNDS")))</f>
        <v/>
      </c>
      <c r="AH128" s="6" t="str">
        <f>IF(AC128&gt;Scenario!$B$11,"",IF(AC$2&lt;&gt;"Ready",AC$2,IF(ISNUMBER(AG128),AH127+AF128,"INSUFFICIENT FUNDS")))</f>
        <v/>
      </c>
      <c r="AI128" t="str">
        <f>IF(AC128&gt;Scenario!$B$11,"",IF(AC$2&lt;&gt;"Ready",AC$2,IF(ISNUMBER(AG128),"OK","INSUFFICIENT FUNDS")))</f>
        <v/>
      </c>
      <c r="AJ128">
        <v>124</v>
      </c>
      <c r="AK128" s="6" t="str">
        <f>IF(AJ128&gt;Scenario!$B$11,"",IF(AJ$2&lt;&gt;"Ready",AJ$2,IF(AP127="OK",AN127,"INSUFFICIENT FUNDS")))</f>
        <v/>
      </c>
      <c r="AL128" s="6" t="str">
        <f>IF(AJ128&gt;Scenario!$B$11,"",IF(AJ$2&lt;&gt;"Ready",AJ$2,IF(ISNUMBER(AK128),IF(AND(AJ128&gt;=Scenario!$B$10,MOD(AJ128-Scenario!$B$10,Scenario!$B$18)=0),Scenario!$B$8,0),"INSUFFICIENT FUNDS")))</f>
        <v/>
      </c>
      <c r="AM128" s="6" t="str">
        <f>IF(AJ128&gt;Scenario!$B$11,"",IF(AJ$2&lt;&gt;"Ready",AJ$2,IF(ISNUMBER(AK128),(AK128+AL128)*(0+0+IF(Scenario!$B$13="Gross",0,0))/12+((0+0)/12+IF(AND(AJ128&gt;=Scenario!$B$10,MOD(AJ128-Scenario!$B$10,Scenario!$B$18)=0),0*0+0,0)+IF(AJ128=1,0*0+0,0)+IF(AJ128=Scenario!$B$11,0,0)),"INSUFFICIENT FUNDS")))</f>
        <v/>
      </c>
      <c r="AN128" s="6" t="str">
        <f>IF(AJ128&gt;Scenario!$B$11,"",IF(AJ$2&lt;&gt;"Ready",AJ$2,IF(ISNUMBER(AK128),IF((AK128+AL128)*(1+Scenario!$B$12/12)-AM128&lt;0,"INSUFFICIENT FUNDS",(AK128+AL128)*(1+Scenario!$B$12/12)-AM128),"INSUFFICIENT FUNDS")))</f>
        <v/>
      </c>
      <c r="AO128" s="6" t="str">
        <f>IF(AJ128&gt;Scenario!$B$11,"",IF(AJ$2&lt;&gt;"Ready",AJ$2,IF(ISNUMBER(AN128),AO127+AM128,"INSUFFICIENT FUNDS")))</f>
        <v/>
      </c>
      <c r="AP128" t="str">
        <f>IF(AJ128&gt;Scenario!$B$11,"",IF(AJ$2&lt;&gt;"Ready",AJ$2,IF(ISNUMBER(AN128),"OK","INSUFFICIENT FUNDS")))</f>
        <v/>
      </c>
    </row>
    <row r="129" spans="1:42" ht="32.1" customHeight="1" x14ac:dyDescent="0.2">
      <c r="A129">
        <v>125</v>
      </c>
      <c r="B129" s="6" t="str">
        <f>IF(A129&gt;Scenario!$B$11,"",IF(A$2&lt;&gt;"Ready",A$2,IF(G128="OK",E128,"INSUFFICIENT FUNDS")))</f>
        <v/>
      </c>
      <c r="C129" s="6" t="str">
        <f>IF(A129&gt;Scenario!$B$11,"",IF(A$2&lt;&gt;"Ready",A$2,IF(ISNUMBER(B129),IF(AND(A129&gt;=Scenario!$B$10,MOD(A129-Scenario!$B$10,Scenario!$B$18)=0),Scenario!$B$8,0),"INSUFFICIENT FUNDS")))</f>
        <v/>
      </c>
      <c r="D129" s="6" t="str">
        <f>IF(A129&gt;Scenario!$B$11,"",IF(A$2&lt;&gt;"Ready",A$2,IF(ISNUMBER(B129),(B129+C129)*(N('Option B'!$E$14)+N('Option B'!$E$15)+IF(Scenario!$B$13="Gross",N('Option B'!$E$16),0))/12+((N('Option B'!$E$12)+N('Option B'!$E$13))/12+IF(AND(A129&gt;=Scenario!$B$10,MOD(A129-Scenario!$B$10,Scenario!$B$18)=0),N('Option B'!$E$17)*N('Option B'!$E$18)+N('Option B'!$E$20),0)+IF(A129=1,N('Option B'!$E$17)*N('Option B'!$E$19)+N('Option B'!$E$21),0)+IF(A129=Scenario!$B$11,N('Option B'!$E$22),0)),"INSUFFICIENT FUNDS")))</f>
        <v/>
      </c>
      <c r="E129" s="6" t="str">
        <f>IF(A129&gt;Scenario!$B$11,"",IF(A$2&lt;&gt;"Ready",A$2,IF(ISNUMBER(B129),IF((B129+C129)*(1+Scenario!$B$12/12)-D129&lt;0,"INSUFFICIENT FUNDS",(B129+C129)*(1+Scenario!$B$12/12)-D129),"INSUFFICIENT FUNDS")))</f>
        <v/>
      </c>
      <c r="F129" s="6" t="str">
        <f>IF(A129&gt;Scenario!$B$11,"",IF(A$2&lt;&gt;"Ready",A$2,IF(ISNUMBER(E129),F128+D129,"INSUFFICIENT FUNDS")))</f>
        <v/>
      </c>
      <c r="G129" t="str">
        <f>IF(A129&gt;Scenario!$B$11,"",IF(A$2&lt;&gt;"Ready",A$2,IF(ISNUMBER(E129),"OK","INSUFFICIENT FUNDS")))</f>
        <v/>
      </c>
      <c r="H129">
        <v>125</v>
      </c>
      <c r="I129" s="6" t="str">
        <f>IF(H129&gt;Scenario!$B$11,"",IF(H$2&lt;&gt;"Ready",H$2,IF(N128="OK",L128,"INSUFFICIENT FUNDS")))</f>
        <v/>
      </c>
      <c r="J129" s="6" t="str">
        <f>IF(H129&gt;Scenario!$B$11,"",IF(H$2&lt;&gt;"Ready",H$2,IF(ISNUMBER(I129),IF(AND(H129&gt;=Scenario!$B$10,MOD(H129-Scenario!$B$10,Scenario!$B$18)=0),Scenario!$B$8,0),"INSUFFICIENT FUNDS")))</f>
        <v/>
      </c>
      <c r="K129" s="6" t="str">
        <f>IF(H129&gt;Scenario!$B$11,"",IF(H$2&lt;&gt;"Ready",H$2,IF(ISNUMBER(I129),(I129+J129)*(N('Option B'!$E$14)+N('Option B'!$E$15)+IF(Scenario!$B$13="Gross",N('Option B'!$E$16),0))/12+((0+0)/12+IF(AND(H129&gt;=Scenario!$B$10,MOD(H129-Scenario!$B$10,Scenario!$B$18)=0),N('Option B'!$E$17)*N('Option B'!$E$18)+N('Option B'!$E$20),0)+IF(H129=1,N('Option B'!$E$17)*N('Option B'!$E$19)+N('Option B'!$E$21),0)+IF(H129=Scenario!$B$11,N('Option B'!$E$22),0)),"INSUFFICIENT FUNDS")))</f>
        <v/>
      </c>
      <c r="L129" s="6" t="str">
        <f>IF(H129&gt;Scenario!$B$11,"",IF(H$2&lt;&gt;"Ready",H$2,IF(ISNUMBER(I129),IF((I129+J129)*(1+Scenario!$B$12/12)-K129&lt;0,"INSUFFICIENT FUNDS",(I129+J129)*(1+Scenario!$B$12/12)-K129),"INSUFFICIENT FUNDS")))</f>
        <v/>
      </c>
      <c r="M129" s="6" t="str">
        <f>IF(H129&gt;Scenario!$B$11,"",IF(H$2&lt;&gt;"Ready",H$2,IF(ISNUMBER(L129),M128+K129,"INSUFFICIENT FUNDS")))</f>
        <v/>
      </c>
      <c r="N129" t="str">
        <f>IF(H129&gt;Scenario!$B$11,"",IF(H$2&lt;&gt;"Ready",H$2,IF(ISNUMBER(L129),"OK","INSUFFICIENT FUNDS")))</f>
        <v/>
      </c>
      <c r="O129">
        <v>125</v>
      </c>
      <c r="P129" s="6" t="str">
        <f>IF(O129&gt;Scenario!$B$11,"",IF(O$2&lt;&gt;"Ready",O$2,IF(U128="OK",S128,"INSUFFICIENT FUNDS")))</f>
        <v/>
      </c>
      <c r="Q129" s="6" t="str">
        <f>IF(O129&gt;Scenario!$B$11,"",IF(O$2&lt;&gt;"Ready",O$2,IF(ISNUMBER(P129),IF(AND(O129&gt;=Scenario!$B$10,MOD(O129-Scenario!$B$10,Scenario!$B$18)=0),Scenario!$B$8,0),"INSUFFICIENT FUNDS")))</f>
        <v/>
      </c>
      <c r="R129" s="6" t="str">
        <f>IF(O129&gt;Scenario!$B$11,"",IF(O$2&lt;&gt;"Ready",O$2,IF(ISNUMBER(P129),(P129+Q129)*(0+N('Option B'!$E$15)+IF(Scenario!$B$13="Gross",N('Option B'!$E$16),0))/12+((N('Option B'!$E$12)+N('Option B'!$E$13))/12+IF(AND(O129&gt;=Scenario!$B$10,MOD(O129-Scenario!$B$10,Scenario!$B$18)=0),N('Option B'!$E$17)*N('Option B'!$E$18)+N('Option B'!$E$20),0)+IF(O129=1,N('Option B'!$E$17)*N('Option B'!$E$19)+N('Option B'!$E$21),0)+IF(O129=Scenario!$B$11,N('Option B'!$E$22),0)),"INSUFFICIENT FUNDS")))</f>
        <v/>
      </c>
      <c r="S129" s="6" t="str">
        <f>IF(O129&gt;Scenario!$B$11,"",IF(O$2&lt;&gt;"Ready",O$2,IF(ISNUMBER(P129),IF((P129+Q129)*(1+Scenario!$B$12/12)-R129&lt;0,"INSUFFICIENT FUNDS",(P129+Q129)*(1+Scenario!$B$12/12)-R129),"INSUFFICIENT FUNDS")))</f>
        <v/>
      </c>
      <c r="T129" s="6" t="str">
        <f>IF(O129&gt;Scenario!$B$11,"",IF(O$2&lt;&gt;"Ready",O$2,IF(ISNUMBER(S129),T128+R129,"INSUFFICIENT FUNDS")))</f>
        <v/>
      </c>
      <c r="U129" t="str">
        <f>IF(O129&gt;Scenario!$B$11,"",IF(O$2&lt;&gt;"Ready",O$2,IF(ISNUMBER(S129),"OK","INSUFFICIENT FUNDS")))</f>
        <v/>
      </c>
      <c r="V129">
        <v>125</v>
      </c>
      <c r="W129" s="6" t="str">
        <f>IF(V129&gt;Scenario!$B$11,"",IF(V$2&lt;&gt;"Ready",V$2,IF(AB128="OK",Z128,"INSUFFICIENT FUNDS")))</f>
        <v/>
      </c>
      <c r="X129" s="6" t="str">
        <f>IF(V129&gt;Scenario!$B$11,"",IF(V$2&lt;&gt;"Ready",V$2,IF(ISNUMBER(W129),IF(AND(V129&gt;=Scenario!$B$10,MOD(V129-Scenario!$B$10,Scenario!$B$18)=0),Scenario!$B$8,0),"INSUFFICIENT FUNDS")))</f>
        <v/>
      </c>
      <c r="Y129" s="6" t="str">
        <f>IF(V129&gt;Scenario!$B$11,"",IF(V$2&lt;&gt;"Ready",V$2,IF(ISNUMBER(W129),(W129+X129)*(N('Option B'!$E$14)+N('Option B'!$E$15)+IF(Scenario!$B$13="Gross",N('Option B'!$E$16),0))/12+((N('Option B'!$E$12)+N('Option B'!$E$13))/12+IF(AND(V129&gt;=Scenario!$B$10,MOD(V129-Scenario!$B$10,Scenario!$B$18)=0),0*0+0,0)+IF(V129=1,0*0+0,0)+IF(V129=Scenario!$B$11,0,0)),"INSUFFICIENT FUNDS")))</f>
        <v/>
      </c>
      <c r="Z129" s="6" t="str">
        <f>IF(V129&gt;Scenario!$B$11,"",IF(V$2&lt;&gt;"Ready",V$2,IF(ISNUMBER(W129),IF((W129+X129)*(1+Scenario!$B$12/12)-Y129&lt;0,"INSUFFICIENT FUNDS",(W129+X129)*(1+Scenario!$B$12/12)-Y129),"INSUFFICIENT FUNDS")))</f>
        <v/>
      </c>
      <c r="AA129" s="6" t="str">
        <f>IF(V129&gt;Scenario!$B$11,"",IF(V$2&lt;&gt;"Ready",V$2,IF(ISNUMBER(Z129),AA128+Y129,"INSUFFICIENT FUNDS")))</f>
        <v/>
      </c>
      <c r="AB129" t="str">
        <f>IF(V129&gt;Scenario!$B$11,"",IF(V$2&lt;&gt;"Ready",V$2,IF(ISNUMBER(Z129),"OK","INSUFFICIENT FUNDS")))</f>
        <v/>
      </c>
      <c r="AC129">
        <v>125</v>
      </c>
      <c r="AD129" s="6" t="str">
        <f>IF(AC129&gt;Scenario!$B$11,"",IF(AC$2&lt;&gt;"Ready",AC$2,IF(AI128="OK",AG128,"INSUFFICIENT FUNDS")))</f>
        <v/>
      </c>
      <c r="AE129" s="6" t="str">
        <f>IF(AC129&gt;Scenario!$B$11,"",IF(AC$2&lt;&gt;"Ready",AC$2,IF(ISNUMBER(AD129),IF(AND(AC129&gt;=Scenario!$B$10,MOD(AC129-Scenario!$B$10,Scenario!$B$18)=0),Scenario!$B$8,0),"INSUFFICIENT FUNDS")))</f>
        <v/>
      </c>
      <c r="AF129" s="6" t="str">
        <f>IF(AC129&gt;Scenario!$B$11,"",IF(AC$2&lt;&gt;"Ready",AC$2,IF(ISNUMBER(AD129),(AD129+AE129)*(N('Option B'!$E$14)+N('Option B'!$E$15)+IF(Scenario!$B$13="Gross",0,0))/12+((N('Option B'!$E$12)+N('Option B'!$E$13))/12+IF(AND(AC129&gt;=Scenario!$B$10,MOD(AC129-Scenario!$B$10,Scenario!$B$18)=0),N('Option B'!$E$17)*N('Option B'!$E$18)+N('Option B'!$E$20),0)+IF(AC129=1,N('Option B'!$E$17)*N('Option B'!$E$19)+N('Option B'!$E$21),0)+IF(AC129=Scenario!$B$11,N('Option B'!$E$22),0)),"INSUFFICIENT FUNDS")))</f>
        <v/>
      </c>
      <c r="AG129" s="6" t="str">
        <f>IF(AC129&gt;Scenario!$B$11,"",IF(AC$2&lt;&gt;"Ready",AC$2,IF(ISNUMBER(AD129),IF((AD129+AE129)*(1+Scenario!$B$12/12)-AF129&lt;0,"INSUFFICIENT FUNDS",(AD129+AE129)*(1+Scenario!$B$12/12)-AF129),"INSUFFICIENT FUNDS")))</f>
        <v/>
      </c>
      <c r="AH129" s="6" t="str">
        <f>IF(AC129&gt;Scenario!$B$11,"",IF(AC$2&lt;&gt;"Ready",AC$2,IF(ISNUMBER(AG129),AH128+AF129,"INSUFFICIENT FUNDS")))</f>
        <v/>
      </c>
      <c r="AI129" t="str">
        <f>IF(AC129&gt;Scenario!$B$11,"",IF(AC$2&lt;&gt;"Ready",AC$2,IF(ISNUMBER(AG129),"OK","INSUFFICIENT FUNDS")))</f>
        <v/>
      </c>
      <c r="AJ129">
        <v>125</v>
      </c>
      <c r="AK129" s="6" t="str">
        <f>IF(AJ129&gt;Scenario!$B$11,"",IF(AJ$2&lt;&gt;"Ready",AJ$2,IF(AP128="OK",AN128,"INSUFFICIENT FUNDS")))</f>
        <v/>
      </c>
      <c r="AL129" s="6" t="str">
        <f>IF(AJ129&gt;Scenario!$B$11,"",IF(AJ$2&lt;&gt;"Ready",AJ$2,IF(ISNUMBER(AK129),IF(AND(AJ129&gt;=Scenario!$B$10,MOD(AJ129-Scenario!$B$10,Scenario!$B$18)=0),Scenario!$B$8,0),"INSUFFICIENT FUNDS")))</f>
        <v/>
      </c>
      <c r="AM129" s="6" t="str">
        <f>IF(AJ129&gt;Scenario!$B$11,"",IF(AJ$2&lt;&gt;"Ready",AJ$2,IF(ISNUMBER(AK129),(AK129+AL129)*(0+0+IF(Scenario!$B$13="Gross",0,0))/12+((0+0)/12+IF(AND(AJ129&gt;=Scenario!$B$10,MOD(AJ129-Scenario!$B$10,Scenario!$B$18)=0),0*0+0,0)+IF(AJ129=1,0*0+0,0)+IF(AJ129=Scenario!$B$11,0,0)),"INSUFFICIENT FUNDS")))</f>
        <v/>
      </c>
      <c r="AN129" s="6" t="str">
        <f>IF(AJ129&gt;Scenario!$B$11,"",IF(AJ$2&lt;&gt;"Ready",AJ$2,IF(ISNUMBER(AK129),IF((AK129+AL129)*(1+Scenario!$B$12/12)-AM129&lt;0,"INSUFFICIENT FUNDS",(AK129+AL129)*(1+Scenario!$B$12/12)-AM129),"INSUFFICIENT FUNDS")))</f>
        <v/>
      </c>
      <c r="AO129" s="6" t="str">
        <f>IF(AJ129&gt;Scenario!$B$11,"",IF(AJ$2&lt;&gt;"Ready",AJ$2,IF(ISNUMBER(AN129),AO128+AM129,"INSUFFICIENT FUNDS")))</f>
        <v/>
      </c>
      <c r="AP129" t="str">
        <f>IF(AJ129&gt;Scenario!$B$11,"",IF(AJ$2&lt;&gt;"Ready",AJ$2,IF(ISNUMBER(AN129),"OK","INSUFFICIENT FUNDS")))</f>
        <v/>
      </c>
    </row>
    <row r="130" spans="1:42" ht="32.1" customHeight="1" x14ac:dyDescent="0.2">
      <c r="A130">
        <v>126</v>
      </c>
      <c r="B130" s="6" t="str">
        <f>IF(A130&gt;Scenario!$B$11,"",IF(A$2&lt;&gt;"Ready",A$2,IF(G129="OK",E129,"INSUFFICIENT FUNDS")))</f>
        <v/>
      </c>
      <c r="C130" s="6" t="str">
        <f>IF(A130&gt;Scenario!$B$11,"",IF(A$2&lt;&gt;"Ready",A$2,IF(ISNUMBER(B130),IF(AND(A130&gt;=Scenario!$B$10,MOD(A130-Scenario!$B$10,Scenario!$B$18)=0),Scenario!$B$8,0),"INSUFFICIENT FUNDS")))</f>
        <v/>
      </c>
      <c r="D130" s="6" t="str">
        <f>IF(A130&gt;Scenario!$B$11,"",IF(A$2&lt;&gt;"Ready",A$2,IF(ISNUMBER(B130),(B130+C130)*(N('Option B'!$E$14)+N('Option B'!$E$15)+IF(Scenario!$B$13="Gross",N('Option B'!$E$16),0))/12+((N('Option B'!$E$12)+N('Option B'!$E$13))/12+IF(AND(A130&gt;=Scenario!$B$10,MOD(A130-Scenario!$B$10,Scenario!$B$18)=0),N('Option B'!$E$17)*N('Option B'!$E$18)+N('Option B'!$E$20),0)+IF(A130=1,N('Option B'!$E$17)*N('Option B'!$E$19)+N('Option B'!$E$21),0)+IF(A130=Scenario!$B$11,N('Option B'!$E$22),0)),"INSUFFICIENT FUNDS")))</f>
        <v/>
      </c>
      <c r="E130" s="6" t="str">
        <f>IF(A130&gt;Scenario!$B$11,"",IF(A$2&lt;&gt;"Ready",A$2,IF(ISNUMBER(B130),IF((B130+C130)*(1+Scenario!$B$12/12)-D130&lt;0,"INSUFFICIENT FUNDS",(B130+C130)*(1+Scenario!$B$12/12)-D130),"INSUFFICIENT FUNDS")))</f>
        <v/>
      </c>
      <c r="F130" s="6" t="str">
        <f>IF(A130&gt;Scenario!$B$11,"",IF(A$2&lt;&gt;"Ready",A$2,IF(ISNUMBER(E130),F129+D130,"INSUFFICIENT FUNDS")))</f>
        <v/>
      </c>
      <c r="G130" t="str">
        <f>IF(A130&gt;Scenario!$B$11,"",IF(A$2&lt;&gt;"Ready",A$2,IF(ISNUMBER(E130),"OK","INSUFFICIENT FUNDS")))</f>
        <v/>
      </c>
      <c r="H130">
        <v>126</v>
      </c>
      <c r="I130" s="6" t="str">
        <f>IF(H130&gt;Scenario!$B$11,"",IF(H$2&lt;&gt;"Ready",H$2,IF(N129="OK",L129,"INSUFFICIENT FUNDS")))</f>
        <v/>
      </c>
      <c r="J130" s="6" t="str">
        <f>IF(H130&gt;Scenario!$B$11,"",IF(H$2&lt;&gt;"Ready",H$2,IF(ISNUMBER(I130),IF(AND(H130&gt;=Scenario!$B$10,MOD(H130-Scenario!$B$10,Scenario!$B$18)=0),Scenario!$B$8,0),"INSUFFICIENT FUNDS")))</f>
        <v/>
      </c>
      <c r="K130" s="6" t="str">
        <f>IF(H130&gt;Scenario!$B$11,"",IF(H$2&lt;&gt;"Ready",H$2,IF(ISNUMBER(I130),(I130+J130)*(N('Option B'!$E$14)+N('Option B'!$E$15)+IF(Scenario!$B$13="Gross",N('Option B'!$E$16),0))/12+((0+0)/12+IF(AND(H130&gt;=Scenario!$B$10,MOD(H130-Scenario!$B$10,Scenario!$B$18)=0),N('Option B'!$E$17)*N('Option B'!$E$18)+N('Option B'!$E$20),0)+IF(H130=1,N('Option B'!$E$17)*N('Option B'!$E$19)+N('Option B'!$E$21),0)+IF(H130=Scenario!$B$11,N('Option B'!$E$22),0)),"INSUFFICIENT FUNDS")))</f>
        <v/>
      </c>
      <c r="L130" s="6" t="str">
        <f>IF(H130&gt;Scenario!$B$11,"",IF(H$2&lt;&gt;"Ready",H$2,IF(ISNUMBER(I130),IF((I130+J130)*(1+Scenario!$B$12/12)-K130&lt;0,"INSUFFICIENT FUNDS",(I130+J130)*(1+Scenario!$B$12/12)-K130),"INSUFFICIENT FUNDS")))</f>
        <v/>
      </c>
      <c r="M130" s="6" t="str">
        <f>IF(H130&gt;Scenario!$B$11,"",IF(H$2&lt;&gt;"Ready",H$2,IF(ISNUMBER(L130),M129+K130,"INSUFFICIENT FUNDS")))</f>
        <v/>
      </c>
      <c r="N130" t="str">
        <f>IF(H130&gt;Scenario!$B$11,"",IF(H$2&lt;&gt;"Ready",H$2,IF(ISNUMBER(L130),"OK","INSUFFICIENT FUNDS")))</f>
        <v/>
      </c>
      <c r="O130">
        <v>126</v>
      </c>
      <c r="P130" s="6" t="str">
        <f>IF(O130&gt;Scenario!$B$11,"",IF(O$2&lt;&gt;"Ready",O$2,IF(U129="OK",S129,"INSUFFICIENT FUNDS")))</f>
        <v/>
      </c>
      <c r="Q130" s="6" t="str">
        <f>IF(O130&gt;Scenario!$B$11,"",IF(O$2&lt;&gt;"Ready",O$2,IF(ISNUMBER(P130),IF(AND(O130&gt;=Scenario!$B$10,MOD(O130-Scenario!$B$10,Scenario!$B$18)=0),Scenario!$B$8,0),"INSUFFICIENT FUNDS")))</f>
        <v/>
      </c>
      <c r="R130" s="6" t="str">
        <f>IF(O130&gt;Scenario!$B$11,"",IF(O$2&lt;&gt;"Ready",O$2,IF(ISNUMBER(P130),(P130+Q130)*(0+N('Option B'!$E$15)+IF(Scenario!$B$13="Gross",N('Option B'!$E$16),0))/12+((N('Option B'!$E$12)+N('Option B'!$E$13))/12+IF(AND(O130&gt;=Scenario!$B$10,MOD(O130-Scenario!$B$10,Scenario!$B$18)=0),N('Option B'!$E$17)*N('Option B'!$E$18)+N('Option B'!$E$20),0)+IF(O130=1,N('Option B'!$E$17)*N('Option B'!$E$19)+N('Option B'!$E$21),0)+IF(O130=Scenario!$B$11,N('Option B'!$E$22),0)),"INSUFFICIENT FUNDS")))</f>
        <v/>
      </c>
      <c r="S130" s="6" t="str">
        <f>IF(O130&gt;Scenario!$B$11,"",IF(O$2&lt;&gt;"Ready",O$2,IF(ISNUMBER(P130),IF((P130+Q130)*(1+Scenario!$B$12/12)-R130&lt;0,"INSUFFICIENT FUNDS",(P130+Q130)*(1+Scenario!$B$12/12)-R130),"INSUFFICIENT FUNDS")))</f>
        <v/>
      </c>
      <c r="T130" s="6" t="str">
        <f>IF(O130&gt;Scenario!$B$11,"",IF(O$2&lt;&gt;"Ready",O$2,IF(ISNUMBER(S130),T129+R130,"INSUFFICIENT FUNDS")))</f>
        <v/>
      </c>
      <c r="U130" t="str">
        <f>IF(O130&gt;Scenario!$B$11,"",IF(O$2&lt;&gt;"Ready",O$2,IF(ISNUMBER(S130),"OK","INSUFFICIENT FUNDS")))</f>
        <v/>
      </c>
      <c r="V130">
        <v>126</v>
      </c>
      <c r="W130" s="6" t="str">
        <f>IF(V130&gt;Scenario!$B$11,"",IF(V$2&lt;&gt;"Ready",V$2,IF(AB129="OK",Z129,"INSUFFICIENT FUNDS")))</f>
        <v/>
      </c>
      <c r="X130" s="6" t="str">
        <f>IF(V130&gt;Scenario!$B$11,"",IF(V$2&lt;&gt;"Ready",V$2,IF(ISNUMBER(W130),IF(AND(V130&gt;=Scenario!$B$10,MOD(V130-Scenario!$B$10,Scenario!$B$18)=0),Scenario!$B$8,0),"INSUFFICIENT FUNDS")))</f>
        <v/>
      </c>
      <c r="Y130" s="6" t="str">
        <f>IF(V130&gt;Scenario!$B$11,"",IF(V$2&lt;&gt;"Ready",V$2,IF(ISNUMBER(W130),(W130+X130)*(N('Option B'!$E$14)+N('Option B'!$E$15)+IF(Scenario!$B$13="Gross",N('Option B'!$E$16),0))/12+((N('Option B'!$E$12)+N('Option B'!$E$13))/12+IF(AND(V130&gt;=Scenario!$B$10,MOD(V130-Scenario!$B$10,Scenario!$B$18)=0),0*0+0,0)+IF(V130=1,0*0+0,0)+IF(V130=Scenario!$B$11,0,0)),"INSUFFICIENT FUNDS")))</f>
        <v/>
      </c>
      <c r="Z130" s="6" t="str">
        <f>IF(V130&gt;Scenario!$B$11,"",IF(V$2&lt;&gt;"Ready",V$2,IF(ISNUMBER(W130),IF((W130+X130)*(1+Scenario!$B$12/12)-Y130&lt;0,"INSUFFICIENT FUNDS",(W130+X130)*(1+Scenario!$B$12/12)-Y130),"INSUFFICIENT FUNDS")))</f>
        <v/>
      </c>
      <c r="AA130" s="6" t="str">
        <f>IF(V130&gt;Scenario!$B$11,"",IF(V$2&lt;&gt;"Ready",V$2,IF(ISNUMBER(Z130),AA129+Y130,"INSUFFICIENT FUNDS")))</f>
        <v/>
      </c>
      <c r="AB130" t="str">
        <f>IF(V130&gt;Scenario!$B$11,"",IF(V$2&lt;&gt;"Ready",V$2,IF(ISNUMBER(Z130),"OK","INSUFFICIENT FUNDS")))</f>
        <v/>
      </c>
      <c r="AC130">
        <v>126</v>
      </c>
      <c r="AD130" s="6" t="str">
        <f>IF(AC130&gt;Scenario!$B$11,"",IF(AC$2&lt;&gt;"Ready",AC$2,IF(AI129="OK",AG129,"INSUFFICIENT FUNDS")))</f>
        <v/>
      </c>
      <c r="AE130" s="6" t="str">
        <f>IF(AC130&gt;Scenario!$B$11,"",IF(AC$2&lt;&gt;"Ready",AC$2,IF(ISNUMBER(AD130),IF(AND(AC130&gt;=Scenario!$B$10,MOD(AC130-Scenario!$B$10,Scenario!$B$18)=0),Scenario!$B$8,0),"INSUFFICIENT FUNDS")))</f>
        <v/>
      </c>
      <c r="AF130" s="6" t="str">
        <f>IF(AC130&gt;Scenario!$B$11,"",IF(AC$2&lt;&gt;"Ready",AC$2,IF(ISNUMBER(AD130),(AD130+AE130)*(N('Option B'!$E$14)+N('Option B'!$E$15)+IF(Scenario!$B$13="Gross",0,0))/12+((N('Option B'!$E$12)+N('Option B'!$E$13))/12+IF(AND(AC130&gt;=Scenario!$B$10,MOD(AC130-Scenario!$B$10,Scenario!$B$18)=0),N('Option B'!$E$17)*N('Option B'!$E$18)+N('Option B'!$E$20),0)+IF(AC130=1,N('Option B'!$E$17)*N('Option B'!$E$19)+N('Option B'!$E$21),0)+IF(AC130=Scenario!$B$11,N('Option B'!$E$22),0)),"INSUFFICIENT FUNDS")))</f>
        <v/>
      </c>
      <c r="AG130" s="6" t="str">
        <f>IF(AC130&gt;Scenario!$B$11,"",IF(AC$2&lt;&gt;"Ready",AC$2,IF(ISNUMBER(AD130),IF((AD130+AE130)*(1+Scenario!$B$12/12)-AF130&lt;0,"INSUFFICIENT FUNDS",(AD130+AE130)*(1+Scenario!$B$12/12)-AF130),"INSUFFICIENT FUNDS")))</f>
        <v/>
      </c>
      <c r="AH130" s="6" t="str">
        <f>IF(AC130&gt;Scenario!$B$11,"",IF(AC$2&lt;&gt;"Ready",AC$2,IF(ISNUMBER(AG130),AH129+AF130,"INSUFFICIENT FUNDS")))</f>
        <v/>
      </c>
      <c r="AI130" t="str">
        <f>IF(AC130&gt;Scenario!$B$11,"",IF(AC$2&lt;&gt;"Ready",AC$2,IF(ISNUMBER(AG130),"OK","INSUFFICIENT FUNDS")))</f>
        <v/>
      </c>
      <c r="AJ130">
        <v>126</v>
      </c>
      <c r="AK130" s="6" t="str">
        <f>IF(AJ130&gt;Scenario!$B$11,"",IF(AJ$2&lt;&gt;"Ready",AJ$2,IF(AP129="OK",AN129,"INSUFFICIENT FUNDS")))</f>
        <v/>
      </c>
      <c r="AL130" s="6" t="str">
        <f>IF(AJ130&gt;Scenario!$B$11,"",IF(AJ$2&lt;&gt;"Ready",AJ$2,IF(ISNUMBER(AK130),IF(AND(AJ130&gt;=Scenario!$B$10,MOD(AJ130-Scenario!$B$10,Scenario!$B$18)=0),Scenario!$B$8,0),"INSUFFICIENT FUNDS")))</f>
        <v/>
      </c>
      <c r="AM130" s="6" t="str">
        <f>IF(AJ130&gt;Scenario!$B$11,"",IF(AJ$2&lt;&gt;"Ready",AJ$2,IF(ISNUMBER(AK130),(AK130+AL130)*(0+0+IF(Scenario!$B$13="Gross",0,0))/12+((0+0)/12+IF(AND(AJ130&gt;=Scenario!$B$10,MOD(AJ130-Scenario!$B$10,Scenario!$B$18)=0),0*0+0,0)+IF(AJ130=1,0*0+0,0)+IF(AJ130=Scenario!$B$11,0,0)),"INSUFFICIENT FUNDS")))</f>
        <v/>
      </c>
      <c r="AN130" s="6" t="str">
        <f>IF(AJ130&gt;Scenario!$B$11,"",IF(AJ$2&lt;&gt;"Ready",AJ$2,IF(ISNUMBER(AK130),IF((AK130+AL130)*(1+Scenario!$B$12/12)-AM130&lt;0,"INSUFFICIENT FUNDS",(AK130+AL130)*(1+Scenario!$B$12/12)-AM130),"INSUFFICIENT FUNDS")))</f>
        <v/>
      </c>
      <c r="AO130" s="6" t="str">
        <f>IF(AJ130&gt;Scenario!$B$11,"",IF(AJ$2&lt;&gt;"Ready",AJ$2,IF(ISNUMBER(AN130),AO129+AM130,"INSUFFICIENT FUNDS")))</f>
        <v/>
      </c>
      <c r="AP130" t="str">
        <f>IF(AJ130&gt;Scenario!$B$11,"",IF(AJ$2&lt;&gt;"Ready",AJ$2,IF(ISNUMBER(AN130),"OK","INSUFFICIENT FUNDS")))</f>
        <v/>
      </c>
    </row>
    <row r="131" spans="1:42" ht="32.1" customHeight="1" x14ac:dyDescent="0.2">
      <c r="A131">
        <v>127</v>
      </c>
      <c r="B131" s="6" t="str">
        <f>IF(A131&gt;Scenario!$B$11,"",IF(A$2&lt;&gt;"Ready",A$2,IF(G130="OK",E130,"INSUFFICIENT FUNDS")))</f>
        <v/>
      </c>
      <c r="C131" s="6" t="str">
        <f>IF(A131&gt;Scenario!$B$11,"",IF(A$2&lt;&gt;"Ready",A$2,IF(ISNUMBER(B131),IF(AND(A131&gt;=Scenario!$B$10,MOD(A131-Scenario!$B$10,Scenario!$B$18)=0),Scenario!$B$8,0),"INSUFFICIENT FUNDS")))</f>
        <v/>
      </c>
      <c r="D131" s="6" t="str">
        <f>IF(A131&gt;Scenario!$B$11,"",IF(A$2&lt;&gt;"Ready",A$2,IF(ISNUMBER(B131),(B131+C131)*(N('Option B'!$E$14)+N('Option B'!$E$15)+IF(Scenario!$B$13="Gross",N('Option B'!$E$16),0))/12+((N('Option B'!$E$12)+N('Option B'!$E$13))/12+IF(AND(A131&gt;=Scenario!$B$10,MOD(A131-Scenario!$B$10,Scenario!$B$18)=0),N('Option B'!$E$17)*N('Option B'!$E$18)+N('Option B'!$E$20),0)+IF(A131=1,N('Option B'!$E$17)*N('Option B'!$E$19)+N('Option B'!$E$21),0)+IF(A131=Scenario!$B$11,N('Option B'!$E$22),0)),"INSUFFICIENT FUNDS")))</f>
        <v/>
      </c>
      <c r="E131" s="6" t="str">
        <f>IF(A131&gt;Scenario!$B$11,"",IF(A$2&lt;&gt;"Ready",A$2,IF(ISNUMBER(B131),IF((B131+C131)*(1+Scenario!$B$12/12)-D131&lt;0,"INSUFFICIENT FUNDS",(B131+C131)*(1+Scenario!$B$12/12)-D131),"INSUFFICIENT FUNDS")))</f>
        <v/>
      </c>
      <c r="F131" s="6" t="str">
        <f>IF(A131&gt;Scenario!$B$11,"",IF(A$2&lt;&gt;"Ready",A$2,IF(ISNUMBER(E131),F130+D131,"INSUFFICIENT FUNDS")))</f>
        <v/>
      </c>
      <c r="G131" t="str">
        <f>IF(A131&gt;Scenario!$B$11,"",IF(A$2&lt;&gt;"Ready",A$2,IF(ISNUMBER(E131),"OK","INSUFFICIENT FUNDS")))</f>
        <v/>
      </c>
      <c r="H131">
        <v>127</v>
      </c>
      <c r="I131" s="6" t="str">
        <f>IF(H131&gt;Scenario!$B$11,"",IF(H$2&lt;&gt;"Ready",H$2,IF(N130="OK",L130,"INSUFFICIENT FUNDS")))</f>
        <v/>
      </c>
      <c r="J131" s="6" t="str">
        <f>IF(H131&gt;Scenario!$B$11,"",IF(H$2&lt;&gt;"Ready",H$2,IF(ISNUMBER(I131),IF(AND(H131&gt;=Scenario!$B$10,MOD(H131-Scenario!$B$10,Scenario!$B$18)=0),Scenario!$B$8,0),"INSUFFICIENT FUNDS")))</f>
        <v/>
      </c>
      <c r="K131" s="6" t="str">
        <f>IF(H131&gt;Scenario!$B$11,"",IF(H$2&lt;&gt;"Ready",H$2,IF(ISNUMBER(I131),(I131+J131)*(N('Option B'!$E$14)+N('Option B'!$E$15)+IF(Scenario!$B$13="Gross",N('Option B'!$E$16),0))/12+((0+0)/12+IF(AND(H131&gt;=Scenario!$B$10,MOD(H131-Scenario!$B$10,Scenario!$B$18)=0),N('Option B'!$E$17)*N('Option B'!$E$18)+N('Option B'!$E$20),0)+IF(H131=1,N('Option B'!$E$17)*N('Option B'!$E$19)+N('Option B'!$E$21),0)+IF(H131=Scenario!$B$11,N('Option B'!$E$22),0)),"INSUFFICIENT FUNDS")))</f>
        <v/>
      </c>
      <c r="L131" s="6" t="str">
        <f>IF(H131&gt;Scenario!$B$11,"",IF(H$2&lt;&gt;"Ready",H$2,IF(ISNUMBER(I131),IF((I131+J131)*(1+Scenario!$B$12/12)-K131&lt;0,"INSUFFICIENT FUNDS",(I131+J131)*(1+Scenario!$B$12/12)-K131),"INSUFFICIENT FUNDS")))</f>
        <v/>
      </c>
      <c r="M131" s="6" t="str">
        <f>IF(H131&gt;Scenario!$B$11,"",IF(H$2&lt;&gt;"Ready",H$2,IF(ISNUMBER(L131),M130+K131,"INSUFFICIENT FUNDS")))</f>
        <v/>
      </c>
      <c r="N131" t="str">
        <f>IF(H131&gt;Scenario!$B$11,"",IF(H$2&lt;&gt;"Ready",H$2,IF(ISNUMBER(L131),"OK","INSUFFICIENT FUNDS")))</f>
        <v/>
      </c>
      <c r="O131">
        <v>127</v>
      </c>
      <c r="P131" s="6" t="str">
        <f>IF(O131&gt;Scenario!$B$11,"",IF(O$2&lt;&gt;"Ready",O$2,IF(U130="OK",S130,"INSUFFICIENT FUNDS")))</f>
        <v/>
      </c>
      <c r="Q131" s="6" t="str">
        <f>IF(O131&gt;Scenario!$B$11,"",IF(O$2&lt;&gt;"Ready",O$2,IF(ISNUMBER(P131),IF(AND(O131&gt;=Scenario!$B$10,MOD(O131-Scenario!$B$10,Scenario!$B$18)=0),Scenario!$B$8,0),"INSUFFICIENT FUNDS")))</f>
        <v/>
      </c>
      <c r="R131" s="6" t="str">
        <f>IF(O131&gt;Scenario!$B$11,"",IF(O$2&lt;&gt;"Ready",O$2,IF(ISNUMBER(P131),(P131+Q131)*(0+N('Option B'!$E$15)+IF(Scenario!$B$13="Gross",N('Option B'!$E$16),0))/12+((N('Option B'!$E$12)+N('Option B'!$E$13))/12+IF(AND(O131&gt;=Scenario!$B$10,MOD(O131-Scenario!$B$10,Scenario!$B$18)=0),N('Option B'!$E$17)*N('Option B'!$E$18)+N('Option B'!$E$20),0)+IF(O131=1,N('Option B'!$E$17)*N('Option B'!$E$19)+N('Option B'!$E$21),0)+IF(O131=Scenario!$B$11,N('Option B'!$E$22),0)),"INSUFFICIENT FUNDS")))</f>
        <v/>
      </c>
      <c r="S131" s="6" t="str">
        <f>IF(O131&gt;Scenario!$B$11,"",IF(O$2&lt;&gt;"Ready",O$2,IF(ISNUMBER(P131),IF((P131+Q131)*(1+Scenario!$B$12/12)-R131&lt;0,"INSUFFICIENT FUNDS",(P131+Q131)*(1+Scenario!$B$12/12)-R131),"INSUFFICIENT FUNDS")))</f>
        <v/>
      </c>
      <c r="T131" s="6" t="str">
        <f>IF(O131&gt;Scenario!$B$11,"",IF(O$2&lt;&gt;"Ready",O$2,IF(ISNUMBER(S131),T130+R131,"INSUFFICIENT FUNDS")))</f>
        <v/>
      </c>
      <c r="U131" t="str">
        <f>IF(O131&gt;Scenario!$B$11,"",IF(O$2&lt;&gt;"Ready",O$2,IF(ISNUMBER(S131),"OK","INSUFFICIENT FUNDS")))</f>
        <v/>
      </c>
      <c r="V131">
        <v>127</v>
      </c>
      <c r="W131" s="6" t="str">
        <f>IF(V131&gt;Scenario!$B$11,"",IF(V$2&lt;&gt;"Ready",V$2,IF(AB130="OK",Z130,"INSUFFICIENT FUNDS")))</f>
        <v/>
      </c>
      <c r="X131" s="6" t="str">
        <f>IF(V131&gt;Scenario!$B$11,"",IF(V$2&lt;&gt;"Ready",V$2,IF(ISNUMBER(W131),IF(AND(V131&gt;=Scenario!$B$10,MOD(V131-Scenario!$B$10,Scenario!$B$18)=0),Scenario!$B$8,0),"INSUFFICIENT FUNDS")))</f>
        <v/>
      </c>
      <c r="Y131" s="6" t="str">
        <f>IF(V131&gt;Scenario!$B$11,"",IF(V$2&lt;&gt;"Ready",V$2,IF(ISNUMBER(W131),(W131+X131)*(N('Option B'!$E$14)+N('Option B'!$E$15)+IF(Scenario!$B$13="Gross",N('Option B'!$E$16),0))/12+((N('Option B'!$E$12)+N('Option B'!$E$13))/12+IF(AND(V131&gt;=Scenario!$B$10,MOD(V131-Scenario!$B$10,Scenario!$B$18)=0),0*0+0,0)+IF(V131=1,0*0+0,0)+IF(V131=Scenario!$B$11,0,0)),"INSUFFICIENT FUNDS")))</f>
        <v/>
      </c>
      <c r="Z131" s="6" t="str">
        <f>IF(V131&gt;Scenario!$B$11,"",IF(V$2&lt;&gt;"Ready",V$2,IF(ISNUMBER(W131),IF((W131+X131)*(1+Scenario!$B$12/12)-Y131&lt;0,"INSUFFICIENT FUNDS",(W131+X131)*(1+Scenario!$B$12/12)-Y131),"INSUFFICIENT FUNDS")))</f>
        <v/>
      </c>
      <c r="AA131" s="6" t="str">
        <f>IF(V131&gt;Scenario!$B$11,"",IF(V$2&lt;&gt;"Ready",V$2,IF(ISNUMBER(Z131),AA130+Y131,"INSUFFICIENT FUNDS")))</f>
        <v/>
      </c>
      <c r="AB131" t="str">
        <f>IF(V131&gt;Scenario!$B$11,"",IF(V$2&lt;&gt;"Ready",V$2,IF(ISNUMBER(Z131),"OK","INSUFFICIENT FUNDS")))</f>
        <v/>
      </c>
      <c r="AC131">
        <v>127</v>
      </c>
      <c r="AD131" s="6" t="str">
        <f>IF(AC131&gt;Scenario!$B$11,"",IF(AC$2&lt;&gt;"Ready",AC$2,IF(AI130="OK",AG130,"INSUFFICIENT FUNDS")))</f>
        <v/>
      </c>
      <c r="AE131" s="6" t="str">
        <f>IF(AC131&gt;Scenario!$B$11,"",IF(AC$2&lt;&gt;"Ready",AC$2,IF(ISNUMBER(AD131),IF(AND(AC131&gt;=Scenario!$B$10,MOD(AC131-Scenario!$B$10,Scenario!$B$18)=0),Scenario!$B$8,0),"INSUFFICIENT FUNDS")))</f>
        <v/>
      </c>
      <c r="AF131" s="6" t="str">
        <f>IF(AC131&gt;Scenario!$B$11,"",IF(AC$2&lt;&gt;"Ready",AC$2,IF(ISNUMBER(AD131),(AD131+AE131)*(N('Option B'!$E$14)+N('Option B'!$E$15)+IF(Scenario!$B$13="Gross",0,0))/12+((N('Option B'!$E$12)+N('Option B'!$E$13))/12+IF(AND(AC131&gt;=Scenario!$B$10,MOD(AC131-Scenario!$B$10,Scenario!$B$18)=0),N('Option B'!$E$17)*N('Option B'!$E$18)+N('Option B'!$E$20),0)+IF(AC131=1,N('Option B'!$E$17)*N('Option B'!$E$19)+N('Option B'!$E$21),0)+IF(AC131=Scenario!$B$11,N('Option B'!$E$22),0)),"INSUFFICIENT FUNDS")))</f>
        <v/>
      </c>
      <c r="AG131" s="6" t="str">
        <f>IF(AC131&gt;Scenario!$B$11,"",IF(AC$2&lt;&gt;"Ready",AC$2,IF(ISNUMBER(AD131),IF((AD131+AE131)*(1+Scenario!$B$12/12)-AF131&lt;0,"INSUFFICIENT FUNDS",(AD131+AE131)*(1+Scenario!$B$12/12)-AF131),"INSUFFICIENT FUNDS")))</f>
        <v/>
      </c>
      <c r="AH131" s="6" t="str">
        <f>IF(AC131&gt;Scenario!$B$11,"",IF(AC$2&lt;&gt;"Ready",AC$2,IF(ISNUMBER(AG131),AH130+AF131,"INSUFFICIENT FUNDS")))</f>
        <v/>
      </c>
      <c r="AI131" t="str">
        <f>IF(AC131&gt;Scenario!$B$11,"",IF(AC$2&lt;&gt;"Ready",AC$2,IF(ISNUMBER(AG131),"OK","INSUFFICIENT FUNDS")))</f>
        <v/>
      </c>
      <c r="AJ131">
        <v>127</v>
      </c>
      <c r="AK131" s="6" t="str">
        <f>IF(AJ131&gt;Scenario!$B$11,"",IF(AJ$2&lt;&gt;"Ready",AJ$2,IF(AP130="OK",AN130,"INSUFFICIENT FUNDS")))</f>
        <v/>
      </c>
      <c r="AL131" s="6" t="str">
        <f>IF(AJ131&gt;Scenario!$B$11,"",IF(AJ$2&lt;&gt;"Ready",AJ$2,IF(ISNUMBER(AK131),IF(AND(AJ131&gt;=Scenario!$B$10,MOD(AJ131-Scenario!$B$10,Scenario!$B$18)=0),Scenario!$B$8,0),"INSUFFICIENT FUNDS")))</f>
        <v/>
      </c>
      <c r="AM131" s="6" t="str">
        <f>IF(AJ131&gt;Scenario!$B$11,"",IF(AJ$2&lt;&gt;"Ready",AJ$2,IF(ISNUMBER(AK131),(AK131+AL131)*(0+0+IF(Scenario!$B$13="Gross",0,0))/12+((0+0)/12+IF(AND(AJ131&gt;=Scenario!$B$10,MOD(AJ131-Scenario!$B$10,Scenario!$B$18)=0),0*0+0,0)+IF(AJ131=1,0*0+0,0)+IF(AJ131=Scenario!$B$11,0,0)),"INSUFFICIENT FUNDS")))</f>
        <v/>
      </c>
      <c r="AN131" s="6" t="str">
        <f>IF(AJ131&gt;Scenario!$B$11,"",IF(AJ$2&lt;&gt;"Ready",AJ$2,IF(ISNUMBER(AK131),IF((AK131+AL131)*(1+Scenario!$B$12/12)-AM131&lt;0,"INSUFFICIENT FUNDS",(AK131+AL131)*(1+Scenario!$B$12/12)-AM131),"INSUFFICIENT FUNDS")))</f>
        <v/>
      </c>
      <c r="AO131" s="6" t="str">
        <f>IF(AJ131&gt;Scenario!$B$11,"",IF(AJ$2&lt;&gt;"Ready",AJ$2,IF(ISNUMBER(AN131),AO130+AM131,"INSUFFICIENT FUNDS")))</f>
        <v/>
      </c>
      <c r="AP131" t="str">
        <f>IF(AJ131&gt;Scenario!$B$11,"",IF(AJ$2&lt;&gt;"Ready",AJ$2,IF(ISNUMBER(AN131),"OK","INSUFFICIENT FUNDS")))</f>
        <v/>
      </c>
    </row>
    <row r="132" spans="1:42" ht="32.1" customHeight="1" x14ac:dyDescent="0.2">
      <c r="A132">
        <v>128</v>
      </c>
      <c r="B132" s="6" t="str">
        <f>IF(A132&gt;Scenario!$B$11,"",IF(A$2&lt;&gt;"Ready",A$2,IF(G131="OK",E131,"INSUFFICIENT FUNDS")))</f>
        <v/>
      </c>
      <c r="C132" s="6" t="str">
        <f>IF(A132&gt;Scenario!$B$11,"",IF(A$2&lt;&gt;"Ready",A$2,IF(ISNUMBER(B132),IF(AND(A132&gt;=Scenario!$B$10,MOD(A132-Scenario!$B$10,Scenario!$B$18)=0),Scenario!$B$8,0),"INSUFFICIENT FUNDS")))</f>
        <v/>
      </c>
      <c r="D132" s="6" t="str">
        <f>IF(A132&gt;Scenario!$B$11,"",IF(A$2&lt;&gt;"Ready",A$2,IF(ISNUMBER(B132),(B132+C132)*(N('Option B'!$E$14)+N('Option B'!$E$15)+IF(Scenario!$B$13="Gross",N('Option B'!$E$16),0))/12+((N('Option B'!$E$12)+N('Option B'!$E$13))/12+IF(AND(A132&gt;=Scenario!$B$10,MOD(A132-Scenario!$B$10,Scenario!$B$18)=0),N('Option B'!$E$17)*N('Option B'!$E$18)+N('Option B'!$E$20),0)+IF(A132=1,N('Option B'!$E$17)*N('Option B'!$E$19)+N('Option B'!$E$21),0)+IF(A132=Scenario!$B$11,N('Option B'!$E$22),0)),"INSUFFICIENT FUNDS")))</f>
        <v/>
      </c>
      <c r="E132" s="6" t="str">
        <f>IF(A132&gt;Scenario!$B$11,"",IF(A$2&lt;&gt;"Ready",A$2,IF(ISNUMBER(B132),IF((B132+C132)*(1+Scenario!$B$12/12)-D132&lt;0,"INSUFFICIENT FUNDS",(B132+C132)*(1+Scenario!$B$12/12)-D132),"INSUFFICIENT FUNDS")))</f>
        <v/>
      </c>
      <c r="F132" s="6" t="str">
        <f>IF(A132&gt;Scenario!$B$11,"",IF(A$2&lt;&gt;"Ready",A$2,IF(ISNUMBER(E132),F131+D132,"INSUFFICIENT FUNDS")))</f>
        <v/>
      </c>
      <c r="G132" t="str">
        <f>IF(A132&gt;Scenario!$B$11,"",IF(A$2&lt;&gt;"Ready",A$2,IF(ISNUMBER(E132),"OK","INSUFFICIENT FUNDS")))</f>
        <v/>
      </c>
      <c r="H132">
        <v>128</v>
      </c>
      <c r="I132" s="6" t="str">
        <f>IF(H132&gt;Scenario!$B$11,"",IF(H$2&lt;&gt;"Ready",H$2,IF(N131="OK",L131,"INSUFFICIENT FUNDS")))</f>
        <v/>
      </c>
      <c r="J132" s="6" t="str">
        <f>IF(H132&gt;Scenario!$B$11,"",IF(H$2&lt;&gt;"Ready",H$2,IF(ISNUMBER(I132),IF(AND(H132&gt;=Scenario!$B$10,MOD(H132-Scenario!$B$10,Scenario!$B$18)=0),Scenario!$B$8,0),"INSUFFICIENT FUNDS")))</f>
        <v/>
      </c>
      <c r="K132" s="6" t="str">
        <f>IF(H132&gt;Scenario!$B$11,"",IF(H$2&lt;&gt;"Ready",H$2,IF(ISNUMBER(I132),(I132+J132)*(N('Option B'!$E$14)+N('Option B'!$E$15)+IF(Scenario!$B$13="Gross",N('Option B'!$E$16),0))/12+((0+0)/12+IF(AND(H132&gt;=Scenario!$B$10,MOD(H132-Scenario!$B$10,Scenario!$B$18)=0),N('Option B'!$E$17)*N('Option B'!$E$18)+N('Option B'!$E$20),0)+IF(H132=1,N('Option B'!$E$17)*N('Option B'!$E$19)+N('Option B'!$E$21),0)+IF(H132=Scenario!$B$11,N('Option B'!$E$22),0)),"INSUFFICIENT FUNDS")))</f>
        <v/>
      </c>
      <c r="L132" s="6" t="str">
        <f>IF(H132&gt;Scenario!$B$11,"",IF(H$2&lt;&gt;"Ready",H$2,IF(ISNUMBER(I132),IF((I132+J132)*(1+Scenario!$B$12/12)-K132&lt;0,"INSUFFICIENT FUNDS",(I132+J132)*(1+Scenario!$B$12/12)-K132),"INSUFFICIENT FUNDS")))</f>
        <v/>
      </c>
      <c r="M132" s="6" t="str">
        <f>IF(H132&gt;Scenario!$B$11,"",IF(H$2&lt;&gt;"Ready",H$2,IF(ISNUMBER(L132),M131+K132,"INSUFFICIENT FUNDS")))</f>
        <v/>
      </c>
      <c r="N132" t="str">
        <f>IF(H132&gt;Scenario!$B$11,"",IF(H$2&lt;&gt;"Ready",H$2,IF(ISNUMBER(L132),"OK","INSUFFICIENT FUNDS")))</f>
        <v/>
      </c>
      <c r="O132">
        <v>128</v>
      </c>
      <c r="P132" s="6" t="str">
        <f>IF(O132&gt;Scenario!$B$11,"",IF(O$2&lt;&gt;"Ready",O$2,IF(U131="OK",S131,"INSUFFICIENT FUNDS")))</f>
        <v/>
      </c>
      <c r="Q132" s="6" t="str">
        <f>IF(O132&gt;Scenario!$B$11,"",IF(O$2&lt;&gt;"Ready",O$2,IF(ISNUMBER(P132),IF(AND(O132&gt;=Scenario!$B$10,MOD(O132-Scenario!$B$10,Scenario!$B$18)=0),Scenario!$B$8,0),"INSUFFICIENT FUNDS")))</f>
        <v/>
      </c>
      <c r="R132" s="6" t="str">
        <f>IF(O132&gt;Scenario!$B$11,"",IF(O$2&lt;&gt;"Ready",O$2,IF(ISNUMBER(P132),(P132+Q132)*(0+N('Option B'!$E$15)+IF(Scenario!$B$13="Gross",N('Option B'!$E$16),0))/12+((N('Option B'!$E$12)+N('Option B'!$E$13))/12+IF(AND(O132&gt;=Scenario!$B$10,MOD(O132-Scenario!$B$10,Scenario!$B$18)=0),N('Option B'!$E$17)*N('Option B'!$E$18)+N('Option B'!$E$20),0)+IF(O132=1,N('Option B'!$E$17)*N('Option B'!$E$19)+N('Option B'!$E$21),0)+IF(O132=Scenario!$B$11,N('Option B'!$E$22),0)),"INSUFFICIENT FUNDS")))</f>
        <v/>
      </c>
      <c r="S132" s="6" t="str">
        <f>IF(O132&gt;Scenario!$B$11,"",IF(O$2&lt;&gt;"Ready",O$2,IF(ISNUMBER(P132),IF((P132+Q132)*(1+Scenario!$B$12/12)-R132&lt;0,"INSUFFICIENT FUNDS",(P132+Q132)*(1+Scenario!$B$12/12)-R132),"INSUFFICIENT FUNDS")))</f>
        <v/>
      </c>
      <c r="T132" s="6" t="str">
        <f>IF(O132&gt;Scenario!$B$11,"",IF(O$2&lt;&gt;"Ready",O$2,IF(ISNUMBER(S132),T131+R132,"INSUFFICIENT FUNDS")))</f>
        <v/>
      </c>
      <c r="U132" t="str">
        <f>IF(O132&gt;Scenario!$B$11,"",IF(O$2&lt;&gt;"Ready",O$2,IF(ISNUMBER(S132),"OK","INSUFFICIENT FUNDS")))</f>
        <v/>
      </c>
      <c r="V132">
        <v>128</v>
      </c>
      <c r="W132" s="6" t="str">
        <f>IF(V132&gt;Scenario!$B$11,"",IF(V$2&lt;&gt;"Ready",V$2,IF(AB131="OK",Z131,"INSUFFICIENT FUNDS")))</f>
        <v/>
      </c>
      <c r="X132" s="6" t="str">
        <f>IF(V132&gt;Scenario!$B$11,"",IF(V$2&lt;&gt;"Ready",V$2,IF(ISNUMBER(W132),IF(AND(V132&gt;=Scenario!$B$10,MOD(V132-Scenario!$B$10,Scenario!$B$18)=0),Scenario!$B$8,0),"INSUFFICIENT FUNDS")))</f>
        <v/>
      </c>
      <c r="Y132" s="6" t="str">
        <f>IF(V132&gt;Scenario!$B$11,"",IF(V$2&lt;&gt;"Ready",V$2,IF(ISNUMBER(W132),(W132+X132)*(N('Option B'!$E$14)+N('Option B'!$E$15)+IF(Scenario!$B$13="Gross",N('Option B'!$E$16),0))/12+((N('Option B'!$E$12)+N('Option B'!$E$13))/12+IF(AND(V132&gt;=Scenario!$B$10,MOD(V132-Scenario!$B$10,Scenario!$B$18)=0),0*0+0,0)+IF(V132=1,0*0+0,0)+IF(V132=Scenario!$B$11,0,0)),"INSUFFICIENT FUNDS")))</f>
        <v/>
      </c>
      <c r="Z132" s="6" t="str">
        <f>IF(V132&gt;Scenario!$B$11,"",IF(V$2&lt;&gt;"Ready",V$2,IF(ISNUMBER(W132),IF((W132+X132)*(1+Scenario!$B$12/12)-Y132&lt;0,"INSUFFICIENT FUNDS",(W132+X132)*(1+Scenario!$B$12/12)-Y132),"INSUFFICIENT FUNDS")))</f>
        <v/>
      </c>
      <c r="AA132" s="6" t="str">
        <f>IF(V132&gt;Scenario!$B$11,"",IF(V$2&lt;&gt;"Ready",V$2,IF(ISNUMBER(Z132),AA131+Y132,"INSUFFICIENT FUNDS")))</f>
        <v/>
      </c>
      <c r="AB132" t="str">
        <f>IF(V132&gt;Scenario!$B$11,"",IF(V$2&lt;&gt;"Ready",V$2,IF(ISNUMBER(Z132),"OK","INSUFFICIENT FUNDS")))</f>
        <v/>
      </c>
      <c r="AC132">
        <v>128</v>
      </c>
      <c r="AD132" s="6" t="str">
        <f>IF(AC132&gt;Scenario!$B$11,"",IF(AC$2&lt;&gt;"Ready",AC$2,IF(AI131="OK",AG131,"INSUFFICIENT FUNDS")))</f>
        <v/>
      </c>
      <c r="AE132" s="6" t="str">
        <f>IF(AC132&gt;Scenario!$B$11,"",IF(AC$2&lt;&gt;"Ready",AC$2,IF(ISNUMBER(AD132),IF(AND(AC132&gt;=Scenario!$B$10,MOD(AC132-Scenario!$B$10,Scenario!$B$18)=0),Scenario!$B$8,0),"INSUFFICIENT FUNDS")))</f>
        <v/>
      </c>
      <c r="AF132" s="6" t="str">
        <f>IF(AC132&gt;Scenario!$B$11,"",IF(AC$2&lt;&gt;"Ready",AC$2,IF(ISNUMBER(AD132),(AD132+AE132)*(N('Option B'!$E$14)+N('Option B'!$E$15)+IF(Scenario!$B$13="Gross",0,0))/12+((N('Option B'!$E$12)+N('Option B'!$E$13))/12+IF(AND(AC132&gt;=Scenario!$B$10,MOD(AC132-Scenario!$B$10,Scenario!$B$18)=0),N('Option B'!$E$17)*N('Option B'!$E$18)+N('Option B'!$E$20),0)+IF(AC132=1,N('Option B'!$E$17)*N('Option B'!$E$19)+N('Option B'!$E$21),0)+IF(AC132=Scenario!$B$11,N('Option B'!$E$22),0)),"INSUFFICIENT FUNDS")))</f>
        <v/>
      </c>
      <c r="AG132" s="6" t="str">
        <f>IF(AC132&gt;Scenario!$B$11,"",IF(AC$2&lt;&gt;"Ready",AC$2,IF(ISNUMBER(AD132),IF((AD132+AE132)*(1+Scenario!$B$12/12)-AF132&lt;0,"INSUFFICIENT FUNDS",(AD132+AE132)*(1+Scenario!$B$12/12)-AF132),"INSUFFICIENT FUNDS")))</f>
        <v/>
      </c>
      <c r="AH132" s="6" t="str">
        <f>IF(AC132&gt;Scenario!$B$11,"",IF(AC$2&lt;&gt;"Ready",AC$2,IF(ISNUMBER(AG132),AH131+AF132,"INSUFFICIENT FUNDS")))</f>
        <v/>
      </c>
      <c r="AI132" t="str">
        <f>IF(AC132&gt;Scenario!$B$11,"",IF(AC$2&lt;&gt;"Ready",AC$2,IF(ISNUMBER(AG132),"OK","INSUFFICIENT FUNDS")))</f>
        <v/>
      </c>
      <c r="AJ132">
        <v>128</v>
      </c>
      <c r="AK132" s="6" t="str">
        <f>IF(AJ132&gt;Scenario!$B$11,"",IF(AJ$2&lt;&gt;"Ready",AJ$2,IF(AP131="OK",AN131,"INSUFFICIENT FUNDS")))</f>
        <v/>
      </c>
      <c r="AL132" s="6" t="str">
        <f>IF(AJ132&gt;Scenario!$B$11,"",IF(AJ$2&lt;&gt;"Ready",AJ$2,IF(ISNUMBER(AK132),IF(AND(AJ132&gt;=Scenario!$B$10,MOD(AJ132-Scenario!$B$10,Scenario!$B$18)=0),Scenario!$B$8,0),"INSUFFICIENT FUNDS")))</f>
        <v/>
      </c>
      <c r="AM132" s="6" t="str">
        <f>IF(AJ132&gt;Scenario!$B$11,"",IF(AJ$2&lt;&gt;"Ready",AJ$2,IF(ISNUMBER(AK132),(AK132+AL132)*(0+0+IF(Scenario!$B$13="Gross",0,0))/12+((0+0)/12+IF(AND(AJ132&gt;=Scenario!$B$10,MOD(AJ132-Scenario!$B$10,Scenario!$B$18)=0),0*0+0,0)+IF(AJ132=1,0*0+0,0)+IF(AJ132=Scenario!$B$11,0,0)),"INSUFFICIENT FUNDS")))</f>
        <v/>
      </c>
      <c r="AN132" s="6" t="str">
        <f>IF(AJ132&gt;Scenario!$B$11,"",IF(AJ$2&lt;&gt;"Ready",AJ$2,IF(ISNUMBER(AK132),IF((AK132+AL132)*(1+Scenario!$B$12/12)-AM132&lt;0,"INSUFFICIENT FUNDS",(AK132+AL132)*(1+Scenario!$B$12/12)-AM132),"INSUFFICIENT FUNDS")))</f>
        <v/>
      </c>
      <c r="AO132" s="6" t="str">
        <f>IF(AJ132&gt;Scenario!$B$11,"",IF(AJ$2&lt;&gt;"Ready",AJ$2,IF(ISNUMBER(AN132),AO131+AM132,"INSUFFICIENT FUNDS")))</f>
        <v/>
      </c>
      <c r="AP132" t="str">
        <f>IF(AJ132&gt;Scenario!$B$11,"",IF(AJ$2&lt;&gt;"Ready",AJ$2,IF(ISNUMBER(AN132),"OK","INSUFFICIENT FUNDS")))</f>
        <v/>
      </c>
    </row>
    <row r="133" spans="1:42" ht="32.1" customHeight="1" x14ac:dyDescent="0.2">
      <c r="A133">
        <v>129</v>
      </c>
      <c r="B133" s="6" t="str">
        <f>IF(A133&gt;Scenario!$B$11,"",IF(A$2&lt;&gt;"Ready",A$2,IF(G132="OK",E132,"INSUFFICIENT FUNDS")))</f>
        <v/>
      </c>
      <c r="C133" s="6" t="str">
        <f>IF(A133&gt;Scenario!$B$11,"",IF(A$2&lt;&gt;"Ready",A$2,IF(ISNUMBER(B133),IF(AND(A133&gt;=Scenario!$B$10,MOD(A133-Scenario!$B$10,Scenario!$B$18)=0),Scenario!$B$8,0),"INSUFFICIENT FUNDS")))</f>
        <v/>
      </c>
      <c r="D133" s="6" t="str">
        <f>IF(A133&gt;Scenario!$B$11,"",IF(A$2&lt;&gt;"Ready",A$2,IF(ISNUMBER(B133),(B133+C133)*(N('Option B'!$E$14)+N('Option B'!$E$15)+IF(Scenario!$B$13="Gross",N('Option B'!$E$16),0))/12+((N('Option B'!$E$12)+N('Option B'!$E$13))/12+IF(AND(A133&gt;=Scenario!$B$10,MOD(A133-Scenario!$B$10,Scenario!$B$18)=0),N('Option B'!$E$17)*N('Option B'!$E$18)+N('Option B'!$E$20),0)+IF(A133=1,N('Option B'!$E$17)*N('Option B'!$E$19)+N('Option B'!$E$21),0)+IF(A133=Scenario!$B$11,N('Option B'!$E$22),0)),"INSUFFICIENT FUNDS")))</f>
        <v/>
      </c>
      <c r="E133" s="6" t="str">
        <f>IF(A133&gt;Scenario!$B$11,"",IF(A$2&lt;&gt;"Ready",A$2,IF(ISNUMBER(B133),IF((B133+C133)*(1+Scenario!$B$12/12)-D133&lt;0,"INSUFFICIENT FUNDS",(B133+C133)*(1+Scenario!$B$12/12)-D133),"INSUFFICIENT FUNDS")))</f>
        <v/>
      </c>
      <c r="F133" s="6" t="str">
        <f>IF(A133&gt;Scenario!$B$11,"",IF(A$2&lt;&gt;"Ready",A$2,IF(ISNUMBER(E133),F132+D133,"INSUFFICIENT FUNDS")))</f>
        <v/>
      </c>
      <c r="G133" t="str">
        <f>IF(A133&gt;Scenario!$B$11,"",IF(A$2&lt;&gt;"Ready",A$2,IF(ISNUMBER(E133),"OK","INSUFFICIENT FUNDS")))</f>
        <v/>
      </c>
      <c r="H133">
        <v>129</v>
      </c>
      <c r="I133" s="6" t="str">
        <f>IF(H133&gt;Scenario!$B$11,"",IF(H$2&lt;&gt;"Ready",H$2,IF(N132="OK",L132,"INSUFFICIENT FUNDS")))</f>
        <v/>
      </c>
      <c r="J133" s="6" t="str">
        <f>IF(H133&gt;Scenario!$B$11,"",IF(H$2&lt;&gt;"Ready",H$2,IF(ISNUMBER(I133),IF(AND(H133&gt;=Scenario!$B$10,MOD(H133-Scenario!$B$10,Scenario!$B$18)=0),Scenario!$B$8,0),"INSUFFICIENT FUNDS")))</f>
        <v/>
      </c>
      <c r="K133" s="6" t="str">
        <f>IF(H133&gt;Scenario!$B$11,"",IF(H$2&lt;&gt;"Ready",H$2,IF(ISNUMBER(I133),(I133+J133)*(N('Option B'!$E$14)+N('Option B'!$E$15)+IF(Scenario!$B$13="Gross",N('Option B'!$E$16),0))/12+((0+0)/12+IF(AND(H133&gt;=Scenario!$B$10,MOD(H133-Scenario!$B$10,Scenario!$B$18)=0),N('Option B'!$E$17)*N('Option B'!$E$18)+N('Option B'!$E$20),0)+IF(H133=1,N('Option B'!$E$17)*N('Option B'!$E$19)+N('Option B'!$E$21),0)+IF(H133=Scenario!$B$11,N('Option B'!$E$22),0)),"INSUFFICIENT FUNDS")))</f>
        <v/>
      </c>
      <c r="L133" s="6" t="str">
        <f>IF(H133&gt;Scenario!$B$11,"",IF(H$2&lt;&gt;"Ready",H$2,IF(ISNUMBER(I133),IF((I133+J133)*(1+Scenario!$B$12/12)-K133&lt;0,"INSUFFICIENT FUNDS",(I133+J133)*(1+Scenario!$B$12/12)-K133),"INSUFFICIENT FUNDS")))</f>
        <v/>
      </c>
      <c r="M133" s="6" t="str">
        <f>IF(H133&gt;Scenario!$B$11,"",IF(H$2&lt;&gt;"Ready",H$2,IF(ISNUMBER(L133),M132+K133,"INSUFFICIENT FUNDS")))</f>
        <v/>
      </c>
      <c r="N133" t="str">
        <f>IF(H133&gt;Scenario!$B$11,"",IF(H$2&lt;&gt;"Ready",H$2,IF(ISNUMBER(L133),"OK","INSUFFICIENT FUNDS")))</f>
        <v/>
      </c>
      <c r="O133">
        <v>129</v>
      </c>
      <c r="P133" s="6" t="str">
        <f>IF(O133&gt;Scenario!$B$11,"",IF(O$2&lt;&gt;"Ready",O$2,IF(U132="OK",S132,"INSUFFICIENT FUNDS")))</f>
        <v/>
      </c>
      <c r="Q133" s="6" t="str">
        <f>IF(O133&gt;Scenario!$B$11,"",IF(O$2&lt;&gt;"Ready",O$2,IF(ISNUMBER(P133),IF(AND(O133&gt;=Scenario!$B$10,MOD(O133-Scenario!$B$10,Scenario!$B$18)=0),Scenario!$B$8,0),"INSUFFICIENT FUNDS")))</f>
        <v/>
      </c>
      <c r="R133" s="6" t="str">
        <f>IF(O133&gt;Scenario!$B$11,"",IF(O$2&lt;&gt;"Ready",O$2,IF(ISNUMBER(P133),(P133+Q133)*(0+N('Option B'!$E$15)+IF(Scenario!$B$13="Gross",N('Option B'!$E$16),0))/12+((N('Option B'!$E$12)+N('Option B'!$E$13))/12+IF(AND(O133&gt;=Scenario!$B$10,MOD(O133-Scenario!$B$10,Scenario!$B$18)=0),N('Option B'!$E$17)*N('Option B'!$E$18)+N('Option B'!$E$20),0)+IF(O133=1,N('Option B'!$E$17)*N('Option B'!$E$19)+N('Option B'!$E$21),0)+IF(O133=Scenario!$B$11,N('Option B'!$E$22),0)),"INSUFFICIENT FUNDS")))</f>
        <v/>
      </c>
      <c r="S133" s="6" t="str">
        <f>IF(O133&gt;Scenario!$B$11,"",IF(O$2&lt;&gt;"Ready",O$2,IF(ISNUMBER(P133),IF((P133+Q133)*(1+Scenario!$B$12/12)-R133&lt;0,"INSUFFICIENT FUNDS",(P133+Q133)*(1+Scenario!$B$12/12)-R133),"INSUFFICIENT FUNDS")))</f>
        <v/>
      </c>
      <c r="T133" s="6" t="str">
        <f>IF(O133&gt;Scenario!$B$11,"",IF(O$2&lt;&gt;"Ready",O$2,IF(ISNUMBER(S133),T132+R133,"INSUFFICIENT FUNDS")))</f>
        <v/>
      </c>
      <c r="U133" t="str">
        <f>IF(O133&gt;Scenario!$B$11,"",IF(O$2&lt;&gt;"Ready",O$2,IF(ISNUMBER(S133),"OK","INSUFFICIENT FUNDS")))</f>
        <v/>
      </c>
      <c r="V133">
        <v>129</v>
      </c>
      <c r="W133" s="6" t="str">
        <f>IF(V133&gt;Scenario!$B$11,"",IF(V$2&lt;&gt;"Ready",V$2,IF(AB132="OK",Z132,"INSUFFICIENT FUNDS")))</f>
        <v/>
      </c>
      <c r="X133" s="6" t="str">
        <f>IF(V133&gt;Scenario!$B$11,"",IF(V$2&lt;&gt;"Ready",V$2,IF(ISNUMBER(W133),IF(AND(V133&gt;=Scenario!$B$10,MOD(V133-Scenario!$B$10,Scenario!$B$18)=0),Scenario!$B$8,0),"INSUFFICIENT FUNDS")))</f>
        <v/>
      </c>
      <c r="Y133" s="6" t="str">
        <f>IF(V133&gt;Scenario!$B$11,"",IF(V$2&lt;&gt;"Ready",V$2,IF(ISNUMBER(W133),(W133+X133)*(N('Option B'!$E$14)+N('Option B'!$E$15)+IF(Scenario!$B$13="Gross",N('Option B'!$E$16),0))/12+((N('Option B'!$E$12)+N('Option B'!$E$13))/12+IF(AND(V133&gt;=Scenario!$B$10,MOD(V133-Scenario!$B$10,Scenario!$B$18)=0),0*0+0,0)+IF(V133=1,0*0+0,0)+IF(V133=Scenario!$B$11,0,0)),"INSUFFICIENT FUNDS")))</f>
        <v/>
      </c>
      <c r="Z133" s="6" t="str">
        <f>IF(V133&gt;Scenario!$B$11,"",IF(V$2&lt;&gt;"Ready",V$2,IF(ISNUMBER(W133),IF((W133+X133)*(1+Scenario!$B$12/12)-Y133&lt;0,"INSUFFICIENT FUNDS",(W133+X133)*(1+Scenario!$B$12/12)-Y133),"INSUFFICIENT FUNDS")))</f>
        <v/>
      </c>
      <c r="AA133" s="6" t="str">
        <f>IF(V133&gt;Scenario!$B$11,"",IF(V$2&lt;&gt;"Ready",V$2,IF(ISNUMBER(Z133),AA132+Y133,"INSUFFICIENT FUNDS")))</f>
        <v/>
      </c>
      <c r="AB133" t="str">
        <f>IF(V133&gt;Scenario!$B$11,"",IF(V$2&lt;&gt;"Ready",V$2,IF(ISNUMBER(Z133),"OK","INSUFFICIENT FUNDS")))</f>
        <v/>
      </c>
      <c r="AC133">
        <v>129</v>
      </c>
      <c r="AD133" s="6" t="str">
        <f>IF(AC133&gt;Scenario!$B$11,"",IF(AC$2&lt;&gt;"Ready",AC$2,IF(AI132="OK",AG132,"INSUFFICIENT FUNDS")))</f>
        <v/>
      </c>
      <c r="AE133" s="6" t="str">
        <f>IF(AC133&gt;Scenario!$B$11,"",IF(AC$2&lt;&gt;"Ready",AC$2,IF(ISNUMBER(AD133),IF(AND(AC133&gt;=Scenario!$B$10,MOD(AC133-Scenario!$B$10,Scenario!$B$18)=0),Scenario!$B$8,0),"INSUFFICIENT FUNDS")))</f>
        <v/>
      </c>
      <c r="AF133" s="6" t="str">
        <f>IF(AC133&gt;Scenario!$B$11,"",IF(AC$2&lt;&gt;"Ready",AC$2,IF(ISNUMBER(AD133),(AD133+AE133)*(N('Option B'!$E$14)+N('Option B'!$E$15)+IF(Scenario!$B$13="Gross",0,0))/12+((N('Option B'!$E$12)+N('Option B'!$E$13))/12+IF(AND(AC133&gt;=Scenario!$B$10,MOD(AC133-Scenario!$B$10,Scenario!$B$18)=0),N('Option B'!$E$17)*N('Option B'!$E$18)+N('Option B'!$E$20),0)+IF(AC133=1,N('Option B'!$E$17)*N('Option B'!$E$19)+N('Option B'!$E$21),0)+IF(AC133=Scenario!$B$11,N('Option B'!$E$22),0)),"INSUFFICIENT FUNDS")))</f>
        <v/>
      </c>
      <c r="AG133" s="6" t="str">
        <f>IF(AC133&gt;Scenario!$B$11,"",IF(AC$2&lt;&gt;"Ready",AC$2,IF(ISNUMBER(AD133),IF((AD133+AE133)*(1+Scenario!$B$12/12)-AF133&lt;0,"INSUFFICIENT FUNDS",(AD133+AE133)*(1+Scenario!$B$12/12)-AF133),"INSUFFICIENT FUNDS")))</f>
        <v/>
      </c>
      <c r="AH133" s="6" t="str">
        <f>IF(AC133&gt;Scenario!$B$11,"",IF(AC$2&lt;&gt;"Ready",AC$2,IF(ISNUMBER(AG133),AH132+AF133,"INSUFFICIENT FUNDS")))</f>
        <v/>
      </c>
      <c r="AI133" t="str">
        <f>IF(AC133&gt;Scenario!$B$11,"",IF(AC$2&lt;&gt;"Ready",AC$2,IF(ISNUMBER(AG133),"OK","INSUFFICIENT FUNDS")))</f>
        <v/>
      </c>
      <c r="AJ133">
        <v>129</v>
      </c>
      <c r="AK133" s="6" t="str">
        <f>IF(AJ133&gt;Scenario!$B$11,"",IF(AJ$2&lt;&gt;"Ready",AJ$2,IF(AP132="OK",AN132,"INSUFFICIENT FUNDS")))</f>
        <v/>
      </c>
      <c r="AL133" s="6" t="str">
        <f>IF(AJ133&gt;Scenario!$B$11,"",IF(AJ$2&lt;&gt;"Ready",AJ$2,IF(ISNUMBER(AK133),IF(AND(AJ133&gt;=Scenario!$B$10,MOD(AJ133-Scenario!$B$10,Scenario!$B$18)=0),Scenario!$B$8,0),"INSUFFICIENT FUNDS")))</f>
        <v/>
      </c>
      <c r="AM133" s="6" t="str">
        <f>IF(AJ133&gt;Scenario!$B$11,"",IF(AJ$2&lt;&gt;"Ready",AJ$2,IF(ISNUMBER(AK133),(AK133+AL133)*(0+0+IF(Scenario!$B$13="Gross",0,0))/12+((0+0)/12+IF(AND(AJ133&gt;=Scenario!$B$10,MOD(AJ133-Scenario!$B$10,Scenario!$B$18)=0),0*0+0,0)+IF(AJ133=1,0*0+0,0)+IF(AJ133=Scenario!$B$11,0,0)),"INSUFFICIENT FUNDS")))</f>
        <v/>
      </c>
      <c r="AN133" s="6" t="str">
        <f>IF(AJ133&gt;Scenario!$B$11,"",IF(AJ$2&lt;&gt;"Ready",AJ$2,IF(ISNUMBER(AK133),IF((AK133+AL133)*(1+Scenario!$B$12/12)-AM133&lt;0,"INSUFFICIENT FUNDS",(AK133+AL133)*(1+Scenario!$B$12/12)-AM133),"INSUFFICIENT FUNDS")))</f>
        <v/>
      </c>
      <c r="AO133" s="6" t="str">
        <f>IF(AJ133&gt;Scenario!$B$11,"",IF(AJ$2&lt;&gt;"Ready",AJ$2,IF(ISNUMBER(AN133),AO132+AM133,"INSUFFICIENT FUNDS")))</f>
        <v/>
      </c>
      <c r="AP133" t="str">
        <f>IF(AJ133&gt;Scenario!$B$11,"",IF(AJ$2&lt;&gt;"Ready",AJ$2,IF(ISNUMBER(AN133),"OK","INSUFFICIENT FUNDS")))</f>
        <v/>
      </c>
    </row>
    <row r="134" spans="1:42" ht="32.1" customHeight="1" x14ac:dyDescent="0.2">
      <c r="A134">
        <v>130</v>
      </c>
      <c r="B134" s="6" t="str">
        <f>IF(A134&gt;Scenario!$B$11,"",IF(A$2&lt;&gt;"Ready",A$2,IF(G133="OK",E133,"INSUFFICIENT FUNDS")))</f>
        <v/>
      </c>
      <c r="C134" s="6" t="str">
        <f>IF(A134&gt;Scenario!$B$11,"",IF(A$2&lt;&gt;"Ready",A$2,IF(ISNUMBER(B134),IF(AND(A134&gt;=Scenario!$B$10,MOD(A134-Scenario!$B$10,Scenario!$B$18)=0),Scenario!$B$8,0),"INSUFFICIENT FUNDS")))</f>
        <v/>
      </c>
      <c r="D134" s="6" t="str">
        <f>IF(A134&gt;Scenario!$B$11,"",IF(A$2&lt;&gt;"Ready",A$2,IF(ISNUMBER(B134),(B134+C134)*(N('Option B'!$E$14)+N('Option B'!$E$15)+IF(Scenario!$B$13="Gross",N('Option B'!$E$16),0))/12+((N('Option B'!$E$12)+N('Option B'!$E$13))/12+IF(AND(A134&gt;=Scenario!$B$10,MOD(A134-Scenario!$B$10,Scenario!$B$18)=0),N('Option B'!$E$17)*N('Option B'!$E$18)+N('Option B'!$E$20),0)+IF(A134=1,N('Option B'!$E$17)*N('Option B'!$E$19)+N('Option B'!$E$21),0)+IF(A134=Scenario!$B$11,N('Option B'!$E$22),0)),"INSUFFICIENT FUNDS")))</f>
        <v/>
      </c>
      <c r="E134" s="6" t="str">
        <f>IF(A134&gt;Scenario!$B$11,"",IF(A$2&lt;&gt;"Ready",A$2,IF(ISNUMBER(B134),IF((B134+C134)*(1+Scenario!$B$12/12)-D134&lt;0,"INSUFFICIENT FUNDS",(B134+C134)*(1+Scenario!$B$12/12)-D134),"INSUFFICIENT FUNDS")))</f>
        <v/>
      </c>
      <c r="F134" s="6" t="str">
        <f>IF(A134&gt;Scenario!$B$11,"",IF(A$2&lt;&gt;"Ready",A$2,IF(ISNUMBER(E134),F133+D134,"INSUFFICIENT FUNDS")))</f>
        <v/>
      </c>
      <c r="G134" t="str">
        <f>IF(A134&gt;Scenario!$B$11,"",IF(A$2&lt;&gt;"Ready",A$2,IF(ISNUMBER(E134),"OK","INSUFFICIENT FUNDS")))</f>
        <v/>
      </c>
      <c r="H134">
        <v>130</v>
      </c>
      <c r="I134" s="6" t="str">
        <f>IF(H134&gt;Scenario!$B$11,"",IF(H$2&lt;&gt;"Ready",H$2,IF(N133="OK",L133,"INSUFFICIENT FUNDS")))</f>
        <v/>
      </c>
      <c r="J134" s="6" t="str">
        <f>IF(H134&gt;Scenario!$B$11,"",IF(H$2&lt;&gt;"Ready",H$2,IF(ISNUMBER(I134),IF(AND(H134&gt;=Scenario!$B$10,MOD(H134-Scenario!$B$10,Scenario!$B$18)=0),Scenario!$B$8,0),"INSUFFICIENT FUNDS")))</f>
        <v/>
      </c>
      <c r="K134" s="6" t="str">
        <f>IF(H134&gt;Scenario!$B$11,"",IF(H$2&lt;&gt;"Ready",H$2,IF(ISNUMBER(I134),(I134+J134)*(N('Option B'!$E$14)+N('Option B'!$E$15)+IF(Scenario!$B$13="Gross",N('Option B'!$E$16),0))/12+((0+0)/12+IF(AND(H134&gt;=Scenario!$B$10,MOD(H134-Scenario!$B$10,Scenario!$B$18)=0),N('Option B'!$E$17)*N('Option B'!$E$18)+N('Option B'!$E$20),0)+IF(H134=1,N('Option B'!$E$17)*N('Option B'!$E$19)+N('Option B'!$E$21),0)+IF(H134=Scenario!$B$11,N('Option B'!$E$22),0)),"INSUFFICIENT FUNDS")))</f>
        <v/>
      </c>
      <c r="L134" s="6" t="str">
        <f>IF(H134&gt;Scenario!$B$11,"",IF(H$2&lt;&gt;"Ready",H$2,IF(ISNUMBER(I134),IF((I134+J134)*(1+Scenario!$B$12/12)-K134&lt;0,"INSUFFICIENT FUNDS",(I134+J134)*(1+Scenario!$B$12/12)-K134),"INSUFFICIENT FUNDS")))</f>
        <v/>
      </c>
      <c r="M134" s="6" t="str">
        <f>IF(H134&gt;Scenario!$B$11,"",IF(H$2&lt;&gt;"Ready",H$2,IF(ISNUMBER(L134),M133+K134,"INSUFFICIENT FUNDS")))</f>
        <v/>
      </c>
      <c r="N134" t="str">
        <f>IF(H134&gt;Scenario!$B$11,"",IF(H$2&lt;&gt;"Ready",H$2,IF(ISNUMBER(L134),"OK","INSUFFICIENT FUNDS")))</f>
        <v/>
      </c>
      <c r="O134">
        <v>130</v>
      </c>
      <c r="P134" s="6" t="str">
        <f>IF(O134&gt;Scenario!$B$11,"",IF(O$2&lt;&gt;"Ready",O$2,IF(U133="OK",S133,"INSUFFICIENT FUNDS")))</f>
        <v/>
      </c>
      <c r="Q134" s="6" t="str">
        <f>IF(O134&gt;Scenario!$B$11,"",IF(O$2&lt;&gt;"Ready",O$2,IF(ISNUMBER(P134),IF(AND(O134&gt;=Scenario!$B$10,MOD(O134-Scenario!$B$10,Scenario!$B$18)=0),Scenario!$B$8,0),"INSUFFICIENT FUNDS")))</f>
        <v/>
      </c>
      <c r="R134" s="6" t="str">
        <f>IF(O134&gt;Scenario!$B$11,"",IF(O$2&lt;&gt;"Ready",O$2,IF(ISNUMBER(P134),(P134+Q134)*(0+N('Option B'!$E$15)+IF(Scenario!$B$13="Gross",N('Option B'!$E$16),0))/12+((N('Option B'!$E$12)+N('Option B'!$E$13))/12+IF(AND(O134&gt;=Scenario!$B$10,MOD(O134-Scenario!$B$10,Scenario!$B$18)=0),N('Option B'!$E$17)*N('Option B'!$E$18)+N('Option B'!$E$20),0)+IF(O134=1,N('Option B'!$E$17)*N('Option B'!$E$19)+N('Option B'!$E$21),0)+IF(O134=Scenario!$B$11,N('Option B'!$E$22),0)),"INSUFFICIENT FUNDS")))</f>
        <v/>
      </c>
      <c r="S134" s="6" t="str">
        <f>IF(O134&gt;Scenario!$B$11,"",IF(O$2&lt;&gt;"Ready",O$2,IF(ISNUMBER(P134),IF((P134+Q134)*(1+Scenario!$B$12/12)-R134&lt;0,"INSUFFICIENT FUNDS",(P134+Q134)*(1+Scenario!$B$12/12)-R134),"INSUFFICIENT FUNDS")))</f>
        <v/>
      </c>
      <c r="T134" s="6" t="str">
        <f>IF(O134&gt;Scenario!$B$11,"",IF(O$2&lt;&gt;"Ready",O$2,IF(ISNUMBER(S134),T133+R134,"INSUFFICIENT FUNDS")))</f>
        <v/>
      </c>
      <c r="U134" t="str">
        <f>IF(O134&gt;Scenario!$B$11,"",IF(O$2&lt;&gt;"Ready",O$2,IF(ISNUMBER(S134),"OK","INSUFFICIENT FUNDS")))</f>
        <v/>
      </c>
      <c r="V134">
        <v>130</v>
      </c>
      <c r="W134" s="6" t="str">
        <f>IF(V134&gt;Scenario!$B$11,"",IF(V$2&lt;&gt;"Ready",V$2,IF(AB133="OK",Z133,"INSUFFICIENT FUNDS")))</f>
        <v/>
      </c>
      <c r="X134" s="6" t="str">
        <f>IF(V134&gt;Scenario!$B$11,"",IF(V$2&lt;&gt;"Ready",V$2,IF(ISNUMBER(W134),IF(AND(V134&gt;=Scenario!$B$10,MOD(V134-Scenario!$B$10,Scenario!$B$18)=0),Scenario!$B$8,0),"INSUFFICIENT FUNDS")))</f>
        <v/>
      </c>
      <c r="Y134" s="6" t="str">
        <f>IF(V134&gt;Scenario!$B$11,"",IF(V$2&lt;&gt;"Ready",V$2,IF(ISNUMBER(W134),(W134+X134)*(N('Option B'!$E$14)+N('Option B'!$E$15)+IF(Scenario!$B$13="Gross",N('Option B'!$E$16),0))/12+((N('Option B'!$E$12)+N('Option B'!$E$13))/12+IF(AND(V134&gt;=Scenario!$B$10,MOD(V134-Scenario!$B$10,Scenario!$B$18)=0),0*0+0,0)+IF(V134=1,0*0+0,0)+IF(V134=Scenario!$B$11,0,0)),"INSUFFICIENT FUNDS")))</f>
        <v/>
      </c>
      <c r="Z134" s="6" t="str">
        <f>IF(V134&gt;Scenario!$B$11,"",IF(V$2&lt;&gt;"Ready",V$2,IF(ISNUMBER(W134),IF((W134+X134)*(1+Scenario!$B$12/12)-Y134&lt;0,"INSUFFICIENT FUNDS",(W134+X134)*(1+Scenario!$B$12/12)-Y134),"INSUFFICIENT FUNDS")))</f>
        <v/>
      </c>
      <c r="AA134" s="6" t="str">
        <f>IF(V134&gt;Scenario!$B$11,"",IF(V$2&lt;&gt;"Ready",V$2,IF(ISNUMBER(Z134),AA133+Y134,"INSUFFICIENT FUNDS")))</f>
        <v/>
      </c>
      <c r="AB134" t="str">
        <f>IF(V134&gt;Scenario!$B$11,"",IF(V$2&lt;&gt;"Ready",V$2,IF(ISNUMBER(Z134),"OK","INSUFFICIENT FUNDS")))</f>
        <v/>
      </c>
      <c r="AC134">
        <v>130</v>
      </c>
      <c r="AD134" s="6" t="str">
        <f>IF(AC134&gt;Scenario!$B$11,"",IF(AC$2&lt;&gt;"Ready",AC$2,IF(AI133="OK",AG133,"INSUFFICIENT FUNDS")))</f>
        <v/>
      </c>
      <c r="AE134" s="6" t="str">
        <f>IF(AC134&gt;Scenario!$B$11,"",IF(AC$2&lt;&gt;"Ready",AC$2,IF(ISNUMBER(AD134),IF(AND(AC134&gt;=Scenario!$B$10,MOD(AC134-Scenario!$B$10,Scenario!$B$18)=0),Scenario!$B$8,0),"INSUFFICIENT FUNDS")))</f>
        <v/>
      </c>
      <c r="AF134" s="6" t="str">
        <f>IF(AC134&gt;Scenario!$B$11,"",IF(AC$2&lt;&gt;"Ready",AC$2,IF(ISNUMBER(AD134),(AD134+AE134)*(N('Option B'!$E$14)+N('Option B'!$E$15)+IF(Scenario!$B$13="Gross",0,0))/12+((N('Option B'!$E$12)+N('Option B'!$E$13))/12+IF(AND(AC134&gt;=Scenario!$B$10,MOD(AC134-Scenario!$B$10,Scenario!$B$18)=0),N('Option B'!$E$17)*N('Option B'!$E$18)+N('Option B'!$E$20),0)+IF(AC134=1,N('Option B'!$E$17)*N('Option B'!$E$19)+N('Option B'!$E$21),0)+IF(AC134=Scenario!$B$11,N('Option B'!$E$22),0)),"INSUFFICIENT FUNDS")))</f>
        <v/>
      </c>
      <c r="AG134" s="6" t="str">
        <f>IF(AC134&gt;Scenario!$B$11,"",IF(AC$2&lt;&gt;"Ready",AC$2,IF(ISNUMBER(AD134),IF((AD134+AE134)*(1+Scenario!$B$12/12)-AF134&lt;0,"INSUFFICIENT FUNDS",(AD134+AE134)*(1+Scenario!$B$12/12)-AF134),"INSUFFICIENT FUNDS")))</f>
        <v/>
      </c>
      <c r="AH134" s="6" t="str">
        <f>IF(AC134&gt;Scenario!$B$11,"",IF(AC$2&lt;&gt;"Ready",AC$2,IF(ISNUMBER(AG134),AH133+AF134,"INSUFFICIENT FUNDS")))</f>
        <v/>
      </c>
      <c r="AI134" t="str">
        <f>IF(AC134&gt;Scenario!$B$11,"",IF(AC$2&lt;&gt;"Ready",AC$2,IF(ISNUMBER(AG134),"OK","INSUFFICIENT FUNDS")))</f>
        <v/>
      </c>
      <c r="AJ134">
        <v>130</v>
      </c>
      <c r="AK134" s="6" t="str">
        <f>IF(AJ134&gt;Scenario!$B$11,"",IF(AJ$2&lt;&gt;"Ready",AJ$2,IF(AP133="OK",AN133,"INSUFFICIENT FUNDS")))</f>
        <v/>
      </c>
      <c r="AL134" s="6" t="str">
        <f>IF(AJ134&gt;Scenario!$B$11,"",IF(AJ$2&lt;&gt;"Ready",AJ$2,IF(ISNUMBER(AK134),IF(AND(AJ134&gt;=Scenario!$B$10,MOD(AJ134-Scenario!$B$10,Scenario!$B$18)=0),Scenario!$B$8,0),"INSUFFICIENT FUNDS")))</f>
        <v/>
      </c>
      <c r="AM134" s="6" t="str">
        <f>IF(AJ134&gt;Scenario!$B$11,"",IF(AJ$2&lt;&gt;"Ready",AJ$2,IF(ISNUMBER(AK134),(AK134+AL134)*(0+0+IF(Scenario!$B$13="Gross",0,0))/12+((0+0)/12+IF(AND(AJ134&gt;=Scenario!$B$10,MOD(AJ134-Scenario!$B$10,Scenario!$B$18)=0),0*0+0,0)+IF(AJ134=1,0*0+0,0)+IF(AJ134=Scenario!$B$11,0,0)),"INSUFFICIENT FUNDS")))</f>
        <v/>
      </c>
      <c r="AN134" s="6" t="str">
        <f>IF(AJ134&gt;Scenario!$B$11,"",IF(AJ$2&lt;&gt;"Ready",AJ$2,IF(ISNUMBER(AK134),IF((AK134+AL134)*(1+Scenario!$B$12/12)-AM134&lt;0,"INSUFFICIENT FUNDS",(AK134+AL134)*(1+Scenario!$B$12/12)-AM134),"INSUFFICIENT FUNDS")))</f>
        <v/>
      </c>
      <c r="AO134" s="6" t="str">
        <f>IF(AJ134&gt;Scenario!$B$11,"",IF(AJ$2&lt;&gt;"Ready",AJ$2,IF(ISNUMBER(AN134),AO133+AM134,"INSUFFICIENT FUNDS")))</f>
        <v/>
      </c>
      <c r="AP134" t="str">
        <f>IF(AJ134&gt;Scenario!$B$11,"",IF(AJ$2&lt;&gt;"Ready",AJ$2,IF(ISNUMBER(AN134),"OK","INSUFFICIENT FUNDS")))</f>
        <v/>
      </c>
    </row>
    <row r="135" spans="1:42" ht="32.1" customHeight="1" x14ac:dyDescent="0.2">
      <c r="A135">
        <v>131</v>
      </c>
      <c r="B135" s="6" t="str">
        <f>IF(A135&gt;Scenario!$B$11,"",IF(A$2&lt;&gt;"Ready",A$2,IF(G134="OK",E134,"INSUFFICIENT FUNDS")))</f>
        <v/>
      </c>
      <c r="C135" s="6" t="str">
        <f>IF(A135&gt;Scenario!$B$11,"",IF(A$2&lt;&gt;"Ready",A$2,IF(ISNUMBER(B135),IF(AND(A135&gt;=Scenario!$B$10,MOD(A135-Scenario!$B$10,Scenario!$B$18)=0),Scenario!$B$8,0),"INSUFFICIENT FUNDS")))</f>
        <v/>
      </c>
      <c r="D135" s="6" t="str">
        <f>IF(A135&gt;Scenario!$B$11,"",IF(A$2&lt;&gt;"Ready",A$2,IF(ISNUMBER(B135),(B135+C135)*(N('Option B'!$E$14)+N('Option B'!$E$15)+IF(Scenario!$B$13="Gross",N('Option B'!$E$16),0))/12+((N('Option B'!$E$12)+N('Option B'!$E$13))/12+IF(AND(A135&gt;=Scenario!$B$10,MOD(A135-Scenario!$B$10,Scenario!$B$18)=0),N('Option B'!$E$17)*N('Option B'!$E$18)+N('Option B'!$E$20),0)+IF(A135=1,N('Option B'!$E$17)*N('Option B'!$E$19)+N('Option B'!$E$21),0)+IF(A135=Scenario!$B$11,N('Option B'!$E$22),0)),"INSUFFICIENT FUNDS")))</f>
        <v/>
      </c>
      <c r="E135" s="6" t="str">
        <f>IF(A135&gt;Scenario!$B$11,"",IF(A$2&lt;&gt;"Ready",A$2,IF(ISNUMBER(B135),IF((B135+C135)*(1+Scenario!$B$12/12)-D135&lt;0,"INSUFFICIENT FUNDS",(B135+C135)*(1+Scenario!$B$12/12)-D135),"INSUFFICIENT FUNDS")))</f>
        <v/>
      </c>
      <c r="F135" s="6" t="str">
        <f>IF(A135&gt;Scenario!$B$11,"",IF(A$2&lt;&gt;"Ready",A$2,IF(ISNUMBER(E135),F134+D135,"INSUFFICIENT FUNDS")))</f>
        <v/>
      </c>
      <c r="G135" t="str">
        <f>IF(A135&gt;Scenario!$B$11,"",IF(A$2&lt;&gt;"Ready",A$2,IF(ISNUMBER(E135),"OK","INSUFFICIENT FUNDS")))</f>
        <v/>
      </c>
      <c r="H135">
        <v>131</v>
      </c>
      <c r="I135" s="6" t="str">
        <f>IF(H135&gt;Scenario!$B$11,"",IF(H$2&lt;&gt;"Ready",H$2,IF(N134="OK",L134,"INSUFFICIENT FUNDS")))</f>
        <v/>
      </c>
      <c r="J135" s="6" t="str">
        <f>IF(H135&gt;Scenario!$B$11,"",IF(H$2&lt;&gt;"Ready",H$2,IF(ISNUMBER(I135),IF(AND(H135&gt;=Scenario!$B$10,MOD(H135-Scenario!$B$10,Scenario!$B$18)=0),Scenario!$B$8,0),"INSUFFICIENT FUNDS")))</f>
        <v/>
      </c>
      <c r="K135" s="6" t="str">
        <f>IF(H135&gt;Scenario!$B$11,"",IF(H$2&lt;&gt;"Ready",H$2,IF(ISNUMBER(I135),(I135+J135)*(N('Option B'!$E$14)+N('Option B'!$E$15)+IF(Scenario!$B$13="Gross",N('Option B'!$E$16),0))/12+((0+0)/12+IF(AND(H135&gt;=Scenario!$B$10,MOD(H135-Scenario!$B$10,Scenario!$B$18)=0),N('Option B'!$E$17)*N('Option B'!$E$18)+N('Option B'!$E$20),0)+IF(H135=1,N('Option B'!$E$17)*N('Option B'!$E$19)+N('Option B'!$E$21),0)+IF(H135=Scenario!$B$11,N('Option B'!$E$22),0)),"INSUFFICIENT FUNDS")))</f>
        <v/>
      </c>
      <c r="L135" s="6" t="str">
        <f>IF(H135&gt;Scenario!$B$11,"",IF(H$2&lt;&gt;"Ready",H$2,IF(ISNUMBER(I135),IF((I135+J135)*(1+Scenario!$B$12/12)-K135&lt;0,"INSUFFICIENT FUNDS",(I135+J135)*(1+Scenario!$B$12/12)-K135),"INSUFFICIENT FUNDS")))</f>
        <v/>
      </c>
      <c r="M135" s="6" t="str">
        <f>IF(H135&gt;Scenario!$B$11,"",IF(H$2&lt;&gt;"Ready",H$2,IF(ISNUMBER(L135),M134+K135,"INSUFFICIENT FUNDS")))</f>
        <v/>
      </c>
      <c r="N135" t="str">
        <f>IF(H135&gt;Scenario!$B$11,"",IF(H$2&lt;&gt;"Ready",H$2,IF(ISNUMBER(L135),"OK","INSUFFICIENT FUNDS")))</f>
        <v/>
      </c>
      <c r="O135">
        <v>131</v>
      </c>
      <c r="P135" s="6" t="str">
        <f>IF(O135&gt;Scenario!$B$11,"",IF(O$2&lt;&gt;"Ready",O$2,IF(U134="OK",S134,"INSUFFICIENT FUNDS")))</f>
        <v/>
      </c>
      <c r="Q135" s="6" t="str">
        <f>IF(O135&gt;Scenario!$B$11,"",IF(O$2&lt;&gt;"Ready",O$2,IF(ISNUMBER(P135),IF(AND(O135&gt;=Scenario!$B$10,MOD(O135-Scenario!$B$10,Scenario!$B$18)=0),Scenario!$B$8,0),"INSUFFICIENT FUNDS")))</f>
        <v/>
      </c>
      <c r="R135" s="6" t="str">
        <f>IF(O135&gt;Scenario!$B$11,"",IF(O$2&lt;&gt;"Ready",O$2,IF(ISNUMBER(P135),(P135+Q135)*(0+N('Option B'!$E$15)+IF(Scenario!$B$13="Gross",N('Option B'!$E$16),0))/12+((N('Option B'!$E$12)+N('Option B'!$E$13))/12+IF(AND(O135&gt;=Scenario!$B$10,MOD(O135-Scenario!$B$10,Scenario!$B$18)=0),N('Option B'!$E$17)*N('Option B'!$E$18)+N('Option B'!$E$20),0)+IF(O135=1,N('Option B'!$E$17)*N('Option B'!$E$19)+N('Option B'!$E$21),0)+IF(O135=Scenario!$B$11,N('Option B'!$E$22),0)),"INSUFFICIENT FUNDS")))</f>
        <v/>
      </c>
      <c r="S135" s="6" t="str">
        <f>IF(O135&gt;Scenario!$B$11,"",IF(O$2&lt;&gt;"Ready",O$2,IF(ISNUMBER(P135),IF((P135+Q135)*(1+Scenario!$B$12/12)-R135&lt;0,"INSUFFICIENT FUNDS",(P135+Q135)*(1+Scenario!$B$12/12)-R135),"INSUFFICIENT FUNDS")))</f>
        <v/>
      </c>
      <c r="T135" s="6" t="str">
        <f>IF(O135&gt;Scenario!$B$11,"",IF(O$2&lt;&gt;"Ready",O$2,IF(ISNUMBER(S135),T134+R135,"INSUFFICIENT FUNDS")))</f>
        <v/>
      </c>
      <c r="U135" t="str">
        <f>IF(O135&gt;Scenario!$B$11,"",IF(O$2&lt;&gt;"Ready",O$2,IF(ISNUMBER(S135),"OK","INSUFFICIENT FUNDS")))</f>
        <v/>
      </c>
      <c r="V135">
        <v>131</v>
      </c>
      <c r="W135" s="6" t="str">
        <f>IF(V135&gt;Scenario!$B$11,"",IF(V$2&lt;&gt;"Ready",V$2,IF(AB134="OK",Z134,"INSUFFICIENT FUNDS")))</f>
        <v/>
      </c>
      <c r="X135" s="6" t="str">
        <f>IF(V135&gt;Scenario!$B$11,"",IF(V$2&lt;&gt;"Ready",V$2,IF(ISNUMBER(W135),IF(AND(V135&gt;=Scenario!$B$10,MOD(V135-Scenario!$B$10,Scenario!$B$18)=0),Scenario!$B$8,0),"INSUFFICIENT FUNDS")))</f>
        <v/>
      </c>
      <c r="Y135" s="6" t="str">
        <f>IF(V135&gt;Scenario!$B$11,"",IF(V$2&lt;&gt;"Ready",V$2,IF(ISNUMBER(W135),(W135+X135)*(N('Option B'!$E$14)+N('Option B'!$E$15)+IF(Scenario!$B$13="Gross",N('Option B'!$E$16),0))/12+((N('Option B'!$E$12)+N('Option B'!$E$13))/12+IF(AND(V135&gt;=Scenario!$B$10,MOD(V135-Scenario!$B$10,Scenario!$B$18)=0),0*0+0,0)+IF(V135=1,0*0+0,0)+IF(V135=Scenario!$B$11,0,0)),"INSUFFICIENT FUNDS")))</f>
        <v/>
      </c>
      <c r="Z135" s="6" t="str">
        <f>IF(V135&gt;Scenario!$B$11,"",IF(V$2&lt;&gt;"Ready",V$2,IF(ISNUMBER(W135),IF((W135+X135)*(1+Scenario!$B$12/12)-Y135&lt;0,"INSUFFICIENT FUNDS",(W135+X135)*(1+Scenario!$B$12/12)-Y135),"INSUFFICIENT FUNDS")))</f>
        <v/>
      </c>
      <c r="AA135" s="6" t="str">
        <f>IF(V135&gt;Scenario!$B$11,"",IF(V$2&lt;&gt;"Ready",V$2,IF(ISNUMBER(Z135),AA134+Y135,"INSUFFICIENT FUNDS")))</f>
        <v/>
      </c>
      <c r="AB135" t="str">
        <f>IF(V135&gt;Scenario!$B$11,"",IF(V$2&lt;&gt;"Ready",V$2,IF(ISNUMBER(Z135),"OK","INSUFFICIENT FUNDS")))</f>
        <v/>
      </c>
      <c r="AC135">
        <v>131</v>
      </c>
      <c r="AD135" s="6" t="str">
        <f>IF(AC135&gt;Scenario!$B$11,"",IF(AC$2&lt;&gt;"Ready",AC$2,IF(AI134="OK",AG134,"INSUFFICIENT FUNDS")))</f>
        <v/>
      </c>
      <c r="AE135" s="6" t="str">
        <f>IF(AC135&gt;Scenario!$B$11,"",IF(AC$2&lt;&gt;"Ready",AC$2,IF(ISNUMBER(AD135),IF(AND(AC135&gt;=Scenario!$B$10,MOD(AC135-Scenario!$B$10,Scenario!$B$18)=0),Scenario!$B$8,0),"INSUFFICIENT FUNDS")))</f>
        <v/>
      </c>
      <c r="AF135" s="6" t="str">
        <f>IF(AC135&gt;Scenario!$B$11,"",IF(AC$2&lt;&gt;"Ready",AC$2,IF(ISNUMBER(AD135),(AD135+AE135)*(N('Option B'!$E$14)+N('Option B'!$E$15)+IF(Scenario!$B$13="Gross",0,0))/12+((N('Option B'!$E$12)+N('Option B'!$E$13))/12+IF(AND(AC135&gt;=Scenario!$B$10,MOD(AC135-Scenario!$B$10,Scenario!$B$18)=0),N('Option B'!$E$17)*N('Option B'!$E$18)+N('Option B'!$E$20),0)+IF(AC135=1,N('Option B'!$E$17)*N('Option B'!$E$19)+N('Option B'!$E$21),0)+IF(AC135=Scenario!$B$11,N('Option B'!$E$22),0)),"INSUFFICIENT FUNDS")))</f>
        <v/>
      </c>
      <c r="AG135" s="6" t="str">
        <f>IF(AC135&gt;Scenario!$B$11,"",IF(AC$2&lt;&gt;"Ready",AC$2,IF(ISNUMBER(AD135),IF((AD135+AE135)*(1+Scenario!$B$12/12)-AF135&lt;0,"INSUFFICIENT FUNDS",(AD135+AE135)*(1+Scenario!$B$12/12)-AF135),"INSUFFICIENT FUNDS")))</f>
        <v/>
      </c>
      <c r="AH135" s="6" t="str">
        <f>IF(AC135&gt;Scenario!$B$11,"",IF(AC$2&lt;&gt;"Ready",AC$2,IF(ISNUMBER(AG135),AH134+AF135,"INSUFFICIENT FUNDS")))</f>
        <v/>
      </c>
      <c r="AI135" t="str">
        <f>IF(AC135&gt;Scenario!$B$11,"",IF(AC$2&lt;&gt;"Ready",AC$2,IF(ISNUMBER(AG135),"OK","INSUFFICIENT FUNDS")))</f>
        <v/>
      </c>
      <c r="AJ135">
        <v>131</v>
      </c>
      <c r="AK135" s="6" t="str">
        <f>IF(AJ135&gt;Scenario!$B$11,"",IF(AJ$2&lt;&gt;"Ready",AJ$2,IF(AP134="OK",AN134,"INSUFFICIENT FUNDS")))</f>
        <v/>
      </c>
      <c r="AL135" s="6" t="str">
        <f>IF(AJ135&gt;Scenario!$B$11,"",IF(AJ$2&lt;&gt;"Ready",AJ$2,IF(ISNUMBER(AK135),IF(AND(AJ135&gt;=Scenario!$B$10,MOD(AJ135-Scenario!$B$10,Scenario!$B$18)=0),Scenario!$B$8,0),"INSUFFICIENT FUNDS")))</f>
        <v/>
      </c>
      <c r="AM135" s="6" t="str">
        <f>IF(AJ135&gt;Scenario!$B$11,"",IF(AJ$2&lt;&gt;"Ready",AJ$2,IF(ISNUMBER(AK135),(AK135+AL135)*(0+0+IF(Scenario!$B$13="Gross",0,0))/12+((0+0)/12+IF(AND(AJ135&gt;=Scenario!$B$10,MOD(AJ135-Scenario!$B$10,Scenario!$B$18)=0),0*0+0,0)+IF(AJ135=1,0*0+0,0)+IF(AJ135=Scenario!$B$11,0,0)),"INSUFFICIENT FUNDS")))</f>
        <v/>
      </c>
      <c r="AN135" s="6" t="str">
        <f>IF(AJ135&gt;Scenario!$B$11,"",IF(AJ$2&lt;&gt;"Ready",AJ$2,IF(ISNUMBER(AK135),IF((AK135+AL135)*(1+Scenario!$B$12/12)-AM135&lt;0,"INSUFFICIENT FUNDS",(AK135+AL135)*(1+Scenario!$B$12/12)-AM135),"INSUFFICIENT FUNDS")))</f>
        <v/>
      </c>
      <c r="AO135" s="6" t="str">
        <f>IF(AJ135&gt;Scenario!$B$11,"",IF(AJ$2&lt;&gt;"Ready",AJ$2,IF(ISNUMBER(AN135),AO134+AM135,"INSUFFICIENT FUNDS")))</f>
        <v/>
      </c>
      <c r="AP135" t="str">
        <f>IF(AJ135&gt;Scenario!$B$11,"",IF(AJ$2&lt;&gt;"Ready",AJ$2,IF(ISNUMBER(AN135),"OK","INSUFFICIENT FUNDS")))</f>
        <v/>
      </c>
    </row>
    <row r="136" spans="1:42" ht="32.1" customHeight="1" x14ac:dyDescent="0.2">
      <c r="A136">
        <v>132</v>
      </c>
      <c r="B136" s="6" t="str">
        <f>IF(A136&gt;Scenario!$B$11,"",IF(A$2&lt;&gt;"Ready",A$2,IF(G135="OK",E135,"INSUFFICIENT FUNDS")))</f>
        <v/>
      </c>
      <c r="C136" s="6" t="str">
        <f>IF(A136&gt;Scenario!$B$11,"",IF(A$2&lt;&gt;"Ready",A$2,IF(ISNUMBER(B136),IF(AND(A136&gt;=Scenario!$B$10,MOD(A136-Scenario!$B$10,Scenario!$B$18)=0),Scenario!$B$8,0),"INSUFFICIENT FUNDS")))</f>
        <v/>
      </c>
      <c r="D136" s="6" t="str">
        <f>IF(A136&gt;Scenario!$B$11,"",IF(A$2&lt;&gt;"Ready",A$2,IF(ISNUMBER(B136),(B136+C136)*(N('Option B'!$E$14)+N('Option B'!$E$15)+IF(Scenario!$B$13="Gross",N('Option B'!$E$16),0))/12+((N('Option B'!$E$12)+N('Option B'!$E$13))/12+IF(AND(A136&gt;=Scenario!$B$10,MOD(A136-Scenario!$B$10,Scenario!$B$18)=0),N('Option B'!$E$17)*N('Option B'!$E$18)+N('Option B'!$E$20),0)+IF(A136=1,N('Option B'!$E$17)*N('Option B'!$E$19)+N('Option B'!$E$21),0)+IF(A136=Scenario!$B$11,N('Option B'!$E$22),0)),"INSUFFICIENT FUNDS")))</f>
        <v/>
      </c>
      <c r="E136" s="6" t="str">
        <f>IF(A136&gt;Scenario!$B$11,"",IF(A$2&lt;&gt;"Ready",A$2,IF(ISNUMBER(B136),IF((B136+C136)*(1+Scenario!$B$12/12)-D136&lt;0,"INSUFFICIENT FUNDS",(B136+C136)*(1+Scenario!$B$12/12)-D136),"INSUFFICIENT FUNDS")))</f>
        <v/>
      </c>
      <c r="F136" s="6" t="str">
        <f>IF(A136&gt;Scenario!$B$11,"",IF(A$2&lt;&gt;"Ready",A$2,IF(ISNUMBER(E136),F135+D136,"INSUFFICIENT FUNDS")))</f>
        <v/>
      </c>
      <c r="G136" t="str">
        <f>IF(A136&gt;Scenario!$B$11,"",IF(A$2&lt;&gt;"Ready",A$2,IF(ISNUMBER(E136),"OK","INSUFFICIENT FUNDS")))</f>
        <v/>
      </c>
      <c r="H136">
        <v>132</v>
      </c>
      <c r="I136" s="6" t="str">
        <f>IF(H136&gt;Scenario!$B$11,"",IF(H$2&lt;&gt;"Ready",H$2,IF(N135="OK",L135,"INSUFFICIENT FUNDS")))</f>
        <v/>
      </c>
      <c r="J136" s="6" t="str">
        <f>IF(H136&gt;Scenario!$B$11,"",IF(H$2&lt;&gt;"Ready",H$2,IF(ISNUMBER(I136),IF(AND(H136&gt;=Scenario!$B$10,MOD(H136-Scenario!$B$10,Scenario!$B$18)=0),Scenario!$B$8,0),"INSUFFICIENT FUNDS")))</f>
        <v/>
      </c>
      <c r="K136" s="6" t="str">
        <f>IF(H136&gt;Scenario!$B$11,"",IF(H$2&lt;&gt;"Ready",H$2,IF(ISNUMBER(I136),(I136+J136)*(N('Option B'!$E$14)+N('Option B'!$E$15)+IF(Scenario!$B$13="Gross",N('Option B'!$E$16),0))/12+((0+0)/12+IF(AND(H136&gt;=Scenario!$B$10,MOD(H136-Scenario!$B$10,Scenario!$B$18)=0),N('Option B'!$E$17)*N('Option B'!$E$18)+N('Option B'!$E$20),0)+IF(H136=1,N('Option B'!$E$17)*N('Option B'!$E$19)+N('Option B'!$E$21),0)+IF(H136=Scenario!$B$11,N('Option B'!$E$22),0)),"INSUFFICIENT FUNDS")))</f>
        <v/>
      </c>
      <c r="L136" s="6" t="str">
        <f>IF(H136&gt;Scenario!$B$11,"",IF(H$2&lt;&gt;"Ready",H$2,IF(ISNUMBER(I136),IF((I136+J136)*(1+Scenario!$B$12/12)-K136&lt;0,"INSUFFICIENT FUNDS",(I136+J136)*(1+Scenario!$B$12/12)-K136),"INSUFFICIENT FUNDS")))</f>
        <v/>
      </c>
      <c r="M136" s="6" t="str">
        <f>IF(H136&gt;Scenario!$B$11,"",IF(H$2&lt;&gt;"Ready",H$2,IF(ISNUMBER(L136),M135+K136,"INSUFFICIENT FUNDS")))</f>
        <v/>
      </c>
      <c r="N136" t="str">
        <f>IF(H136&gt;Scenario!$B$11,"",IF(H$2&lt;&gt;"Ready",H$2,IF(ISNUMBER(L136),"OK","INSUFFICIENT FUNDS")))</f>
        <v/>
      </c>
      <c r="O136">
        <v>132</v>
      </c>
      <c r="P136" s="6" t="str">
        <f>IF(O136&gt;Scenario!$B$11,"",IF(O$2&lt;&gt;"Ready",O$2,IF(U135="OK",S135,"INSUFFICIENT FUNDS")))</f>
        <v/>
      </c>
      <c r="Q136" s="6" t="str">
        <f>IF(O136&gt;Scenario!$B$11,"",IF(O$2&lt;&gt;"Ready",O$2,IF(ISNUMBER(P136),IF(AND(O136&gt;=Scenario!$B$10,MOD(O136-Scenario!$B$10,Scenario!$B$18)=0),Scenario!$B$8,0),"INSUFFICIENT FUNDS")))</f>
        <v/>
      </c>
      <c r="R136" s="6" t="str">
        <f>IF(O136&gt;Scenario!$B$11,"",IF(O$2&lt;&gt;"Ready",O$2,IF(ISNUMBER(P136),(P136+Q136)*(0+N('Option B'!$E$15)+IF(Scenario!$B$13="Gross",N('Option B'!$E$16),0))/12+((N('Option B'!$E$12)+N('Option B'!$E$13))/12+IF(AND(O136&gt;=Scenario!$B$10,MOD(O136-Scenario!$B$10,Scenario!$B$18)=0),N('Option B'!$E$17)*N('Option B'!$E$18)+N('Option B'!$E$20),0)+IF(O136=1,N('Option B'!$E$17)*N('Option B'!$E$19)+N('Option B'!$E$21),0)+IF(O136=Scenario!$B$11,N('Option B'!$E$22),0)),"INSUFFICIENT FUNDS")))</f>
        <v/>
      </c>
      <c r="S136" s="6" t="str">
        <f>IF(O136&gt;Scenario!$B$11,"",IF(O$2&lt;&gt;"Ready",O$2,IF(ISNUMBER(P136),IF((P136+Q136)*(1+Scenario!$B$12/12)-R136&lt;0,"INSUFFICIENT FUNDS",(P136+Q136)*(1+Scenario!$B$12/12)-R136),"INSUFFICIENT FUNDS")))</f>
        <v/>
      </c>
      <c r="T136" s="6" t="str">
        <f>IF(O136&gt;Scenario!$B$11,"",IF(O$2&lt;&gt;"Ready",O$2,IF(ISNUMBER(S136),T135+R136,"INSUFFICIENT FUNDS")))</f>
        <v/>
      </c>
      <c r="U136" t="str">
        <f>IF(O136&gt;Scenario!$B$11,"",IF(O$2&lt;&gt;"Ready",O$2,IF(ISNUMBER(S136),"OK","INSUFFICIENT FUNDS")))</f>
        <v/>
      </c>
      <c r="V136">
        <v>132</v>
      </c>
      <c r="W136" s="6" t="str">
        <f>IF(V136&gt;Scenario!$B$11,"",IF(V$2&lt;&gt;"Ready",V$2,IF(AB135="OK",Z135,"INSUFFICIENT FUNDS")))</f>
        <v/>
      </c>
      <c r="X136" s="6" t="str">
        <f>IF(V136&gt;Scenario!$B$11,"",IF(V$2&lt;&gt;"Ready",V$2,IF(ISNUMBER(W136),IF(AND(V136&gt;=Scenario!$B$10,MOD(V136-Scenario!$B$10,Scenario!$B$18)=0),Scenario!$B$8,0),"INSUFFICIENT FUNDS")))</f>
        <v/>
      </c>
      <c r="Y136" s="6" t="str">
        <f>IF(V136&gt;Scenario!$B$11,"",IF(V$2&lt;&gt;"Ready",V$2,IF(ISNUMBER(W136),(W136+X136)*(N('Option B'!$E$14)+N('Option B'!$E$15)+IF(Scenario!$B$13="Gross",N('Option B'!$E$16),0))/12+((N('Option B'!$E$12)+N('Option B'!$E$13))/12+IF(AND(V136&gt;=Scenario!$B$10,MOD(V136-Scenario!$B$10,Scenario!$B$18)=0),0*0+0,0)+IF(V136=1,0*0+0,0)+IF(V136=Scenario!$B$11,0,0)),"INSUFFICIENT FUNDS")))</f>
        <v/>
      </c>
      <c r="Z136" s="6" t="str">
        <f>IF(V136&gt;Scenario!$B$11,"",IF(V$2&lt;&gt;"Ready",V$2,IF(ISNUMBER(W136),IF((W136+X136)*(1+Scenario!$B$12/12)-Y136&lt;0,"INSUFFICIENT FUNDS",(W136+X136)*(1+Scenario!$B$12/12)-Y136),"INSUFFICIENT FUNDS")))</f>
        <v/>
      </c>
      <c r="AA136" s="6" t="str">
        <f>IF(V136&gt;Scenario!$B$11,"",IF(V$2&lt;&gt;"Ready",V$2,IF(ISNUMBER(Z136),AA135+Y136,"INSUFFICIENT FUNDS")))</f>
        <v/>
      </c>
      <c r="AB136" t="str">
        <f>IF(V136&gt;Scenario!$B$11,"",IF(V$2&lt;&gt;"Ready",V$2,IF(ISNUMBER(Z136),"OK","INSUFFICIENT FUNDS")))</f>
        <v/>
      </c>
      <c r="AC136">
        <v>132</v>
      </c>
      <c r="AD136" s="6" t="str">
        <f>IF(AC136&gt;Scenario!$B$11,"",IF(AC$2&lt;&gt;"Ready",AC$2,IF(AI135="OK",AG135,"INSUFFICIENT FUNDS")))</f>
        <v/>
      </c>
      <c r="AE136" s="6" t="str">
        <f>IF(AC136&gt;Scenario!$B$11,"",IF(AC$2&lt;&gt;"Ready",AC$2,IF(ISNUMBER(AD136),IF(AND(AC136&gt;=Scenario!$B$10,MOD(AC136-Scenario!$B$10,Scenario!$B$18)=0),Scenario!$B$8,0),"INSUFFICIENT FUNDS")))</f>
        <v/>
      </c>
      <c r="AF136" s="6" t="str">
        <f>IF(AC136&gt;Scenario!$B$11,"",IF(AC$2&lt;&gt;"Ready",AC$2,IF(ISNUMBER(AD136),(AD136+AE136)*(N('Option B'!$E$14)+N('Option B'!$E$15)+IF(Scenario!$B$13="Gross",0,0))/12+((N('Option B'!$E$12)+N('Option B'!$E$13))/12+IF(AND(AC136&gt;=Scenario!$B$10,MOD(AC136-Scenario!$B$10,Scenario!$B$18)=0),N('Option B'!$E$17)*N('Option B'!$E$18)+N('Option B'!$E$20),0)+IF(AC136=1,N('Option B'!$E$17)*N('Option B'!$E$19)+N('Option B'!$E$21),0)+IF(AC136=Scenario!$B$11,N('Option B'!$E$22),0)),"INSUFFICIENT FUNDS")))</f>
        <v/>
      </c>
      <c r="AG136" s="6" t="str">
        <f>IF(AC136&gt;Scenario!$B$11,"",IF(AC$2&lt;&gt;"Ready",AC$2,IF(ISNUMBER(AD136),IF((AD136+AE136)*(1+Scenario!$B$12/12)-AF136&lt;0,"INSUFFICIENT FUNDS",(AD136+AE136)*(1+Scenario!$B$12/12)-AF136),"INSUFFICIENT FUNDS")))</f>
        <v/>
      </c>
      <c r="AH136" s="6" t="str">
        <f>IF(AC136&gt;Scenario!$B$11,"",IF(AC$2&lt;&gt;"Ready",AC$2,IF(ISNUMBER(AG136),AH135+AF136,"INSUFFICIENT FUNDS")))</f>
        <v/>
      </c>
      <c r="AI136" t="str">
        <f>IF(AC136&gt;Scenario!$B$11,"",IF(AC$2&lt;&gt;"Ready",AC$2,IF(ISNUMBER(AG136),"OK","INSUFFICIENT FUNDS")))</f>
        <v/>
      </c>
      <c r="AJ136">
        <v>132</v>
      </c>
      <c r="AK136" s="6" t="str">
        <f>IF(AJ136&gt;Scenario!$B$11,"",IF(AJ$2&lt;&gt;"Ready",AJ$2,IF(AP135="OK",AN135,"INSUFFICIENT FUNDS")))</f>
        <v/>
      </c>
      <c r="AL136" s="6" t="str">
        <f>IF(AJ136&gt;Scenario!$B$11,"",IF(AJ$2&lt;&gt;"Ready",AJ$2,IF(ISNUMBER(AK136),IF(AND(AJ136&gt;=Scenario!$B$10,MOD(AJ136-Scenario!$B$10,Scenario!$B$18)=0),Scenario!$B$8,0),"INSUFFICIENT FUNDS")))</f>
        <v/>
      </c>
      <c r="AM136" s="6" t="str">
        <f>IF(AJ136&gt;Scenario!$B$11,"",IF(AJ$2&lt;&gt;"Ready",AJ$2,IF(ISNUMBER(AK136),(AK136+AL136)*(0+0+IF(Scenario!$B$13="Gross",0,0))/12+((0+0)/12+IF(AND(AJ136&gt;=Scenario!$B$10,MOD(AJ136-Scenario!$B$10,Scenario!$B$18)=0),0*0+0,0)+IF(AJ136=1,0*0+0,0)+IF(AJ136=Scenario!$B$11,0,0)),"INSUFFICIENT FUNDS")))</f>
        <v/>
      </c>
      <c r="AN136" s="6" t="str">
        <f>IF(AJ136&gt;Scenario!$B$11,"",IF(AJ$2&lt;&gt;"Ready",AJ$2,IF(ISNUMBER(AK136),IF((AK136+AL136)*(1+Scenario!$B$12/12)-AM136&lt;0,"INSUFFICIENT FUNDS",(AK136+AL136)*(1+Scenario!$B$12/12)-AM136),"INSUFFICIENT FUNDS")))</f>
        <v/>
      </c>
      <c r="AO136" s="6" t="str">
        <f>IF(AJ136&gt;Scenario!$B$11,"",IF(AJ$2&lt;&gt;"Ready",AJ$2,IF(ISNUMBER(AN136),AO135+AM136,"INSUFFICIENT FUNDS")))</f>
        <v/>
      </c>
      <c r="AP136" t="str">
        <f>IF(AJ136&gt;Scenario!$B$11,"",IF(AJ$2&lt;&gt;"Ready",AJ$2,IF(ISNUMBER(AN136),"OK","INSUFFICIENT FUNDS")))</f>
        <v/>
      </c>
    </row>
    <row r="137" spans="1:42" ht="32.1" customHeight="1" x14ac:dyDescent="0.2">
      <c r="A137">
        <v>133</v>
      </c>
      <c r="B137" s="6" t="str">
        <f>IF(A137&gt;Scenario!$B$11,"",IF(A$2&lt;&gt;"Ready",A$2,IF(G136="OK",E136,"INSUFFICIENT FUNDS")))</f>
        <v/>
      </c>
      <c r="C137" s="6" t="str">
        <f>IF(A137&gt;Scenario!$B$11,"",IF(A$2&lt;&gt;"Ready",A$2,IF(ISNUMBER(B137),IF(AND(A137&gt;=Scenario!$B$10,MOD(A137-Scenario!$B$10,Scenario!$B$18)=0),Scenario!$B$8,0),"INSUFFICIENT FUNDS")))</f>
        <v/>
      </c>
      <c r="D137" s="6" t="str">
        <f>IF(A137&gt;Scenario!$B$11,"",IF(A$2&lt;&gt;"Ready",A$2,IF(ISNUMBER(B137),(B137+C137)*(N('Option B'!$E$14)+N('Option B'!$E$15)+IF(Scenario!$B$13="Gross",N('Option B'!$E$16),0))/12+((N('Option B'!$E$12)+N('Option B'!$E$13))/12+IF(AND(A137&gt;=Scenario!$B$10,MOD(A137-Scenario!$B$10,Scenario!$B$18)=0),N('Option B'!$E$17)*N('Option B'!$E$18)+N('Option B'!$E$20),0)+IF(A137=1,N('Option B'!$E$17)*N('Option B'!$E$19)+N('Option B'!$E$21),0)+IF(A137=Scenario!$B$11,N('Option B'!$E$22),0)),"INSUFFICIENT FUNDS")))</f>
        <v/>
      </c>
      <c r="E137" s="6" t="str">
        <f>IF(A137&gt;Scenario!$B$11,"",IF(A$2&lt;&gt;"Ready",A$2,IF(ISNUMBER(B137),IF((B137+C137)*(1+Scenario!$B$12/12)-D137&lt;0,"INSUFFICIENT FUNDS",(B137+C137)*(1+Scenario!$B$12/12)-D137),"INSUFFICIENT FUNDS")))</f>
        <v/>
      </c>
      <c r="F137" s="6" t="str">
        <f>IF(A137&gt;Scenario!$B$11,"",IF(A$2&lt;&gt;"Ready",A$2,IF(ISNUMBER(E137),F136+D137,"INSUFFICIENT FUNDS")))</f>
        <v/>
      </c>
      <c r="G137" t="str">
        <f>IF(A137&gt;Scenario!$B$11,"",IF(A$2&lt;&gt;"Ready",A$2,IF(ISNUMBER(E137),"OK","INSUFFICIENT FUNDS")))</f>
        <v/>
      </c>
      <c r="H137">
        <v>133</v>
      </c>
      <c r="I137" s="6" t="str">
        <f>IF(H137&gt;Scenario!$B$11,"",IF(H$2&lt;&gt;"Ready",H$2,IF(N136="OK",L136,"INSUFFICIENT FUNDS")))</f>
        <v/>
      </c>
      <c r="J137" s="6" t="str">
        <f>IF(H137&gt;Scenario!$B$11,"",IF(H$2&lt;&gt;"Ready",H$2,IF(ISNUMBER(I137),IF(AND(H137&gt;=Scenario!$B$10,MOD(H137-Scenario!$B$10,Scenario!$B$18)=0),Scenario!$B$8,0),"INSUFFICIENT FUNDS")))</f>
        <v/>
      </c>
      <c r="K137" s="6" t="str">
        <f>IF(H137&gt;Scenario!$B$11,"",IF(H$2&lt;&gt;"Ready",H$2,IF(ISNUMBER(I137),(I137+J137)*(N('Option B'!$E$14)+N('Option B'!$E$15)+IF(Scenario!$B$13="Gross",N('Option B'!$E$16),0))/12+((0+0)/12+IF(AND(H137&gt;=Scenario!$B$10,MOD(H137-Scenario!$B$10,Scenario!$B$18)=0),N('Option B'!$E$17)*N('Option B'!$E$18)+N('Option B'!$E$20),0)+IF(H137=1,N('Option B'!$E$17)*N('Option B'!$E$19)+N('Option B'!$E$21),0)+IF(H137=Scenario!$B$11,N('Option B'!$E$22),0)),"INSUFFICIENT FUNDS")))</f>
        <v/>
      </c>
      <c r="L137" s="6" t="str">
        <f>IF(H137&gt;Scenario!$B$11,"",IF(H$2&lt;&gt;"Ready",H$2,IF(ISNUMBER(I137),IF((I137+J137)*(1+Scenario!$B$12/12)-K137&lt;0,"INSUFFICIENT FUNDS",(I137+J137)*(1+Scenario!$B$12/12)-K137),"INSUFFICIENT FUNDS")))</f>
        <v/>
      </c>
      <c r="M137" s="6" t="str">
        <f>IF(H137&gt;Scenario!$B$11,"",IF(H$2&lt;&gt;"Ready",H$2,IF(ISNUMBER(L137),M136+K137,"INSUFFICIENT FUNDS")))</f>
        <v/>
      </c>
      <c r="N137" t="str">
        <f>IF(H137&gt;Scenario!$B$11,"",IF(H$2&lt;&gt;"Ready",H$2,IF(ISNUMBER(L137),"OK","INSUFFICIENT FUNDS")))</f>
        <v/>
      </c>
      <c r="O137">
        <v>133</v>
      </c>
      <c r="P137" s="6" t="str">
        <f>IF(O137&gt;Scenario!$B$11,"",IF(O$2&lt;&gt;"Ready",O$2,IF(U136="OK",S136,"INSUFFICIENT FUNDS")))</f>
        <v/>
      </c>
      <c r="Q137" s="6" t="str">
        <f>IF(O137&gt;Scenario!$B$11,"",IF(O$2&lt;&gt;"Ready",O$2,IF(ISNUMBER(P137),IF(AND(O137&gt;=Scenario!$B$10,MOD(O137-Scenario!$B$10,Scenario!$B$18)=0),Scenario!$B$8,0),"INSUFFICIENT FUNDS")))</f>
        <v/>
      </c>
      <c r="R137" s="6" t="str">
        <f>IF(O137&gt;Scenario!$B$11,"",IF(O$2&lt;&gt;"Ready",O$2,IF(ISNUMBER(P137),(P137+Q137)*(0+N('Option B'!$E$15)+IF(Scenario!$B$13="Gross",N('Option B'!$E$16),0))/12+((N('Option B'!$E$12)+N('Option B'!$E$13))/12+IF(AND(O137&gt;=Scenario!$B$10,MOD(O137-Scenario!$B$10,Scenario!$B$18)=0),N('Option B'!$E$17)*N('Option B'!$E$18)+N('Option B'!$E$20),0)+IF(O137=1,N('Option B'!$E$17)*N('Option B'!$E$19)+N('Option B'!$E$21),0)+IF(O137=Scenario!$B$11,N('Option B'!$E$22),0)),"INSUFFICIENT FUNDS")))</f>
        <v/>
      </c>
      <c r="S137" s="6" t="str">
        <f>IF(O137&gt;Scenario!$B$11,"",IF(O$2&lt;&gt;"Ready",O$2,IF(ISNUMBER(P137),IF((P137+Q137)*(1+Scenario!$B$12/12)-R137&lt;0,"INSUFFICIENT FUNDS",(P137+Q137)*(1+Scenario!$B$12/12)-R137),"INSUFFICIENT FUNDS")))</f>
        <v/>
      </c>
      <c r="T137" s="6" t="str">
        <f>IF(O137&gt;Scenario!$B$11,"",IF(O$2&lt;&gt;"Ready",O$2,IF(ISNUMBER(S137),T136+R137,"INSUFFICIENT FUNDS")))</f>
        <v/>
      </c>
      <c r="U137" t="str">
        <f>IF(O137&gt;Scenario!$B$11,"",IF(O$2&lt;&gt;"Ready",O$2,IF(ISNUMBER(S137),"OK","INSUFFICIENT FUNDS")))</f>
        <v/>
      </c>
      <c r="V137">
        <v>133</v>
      </c>
      <c r="W137" s="6" t="str">
        <f>IF(V137&gt;Scenario!$B$11,"",IF(V$2&lt;&gt;"Ready",V$2,IF(AB136="OK",Z136,"INSUFFICIENT FUNDS")))</f>
        <v/>
      </c>
      <c r="X137" s="6" t="str">
        <f>IF(V137&gt;Scenario!$B$11,"",IF(V$2&lt;&gt;"Ready",V$2,IF(ISNUMBER(W137),IF(AND(V137&gt;=Scenario!$B$10,MOD(V137-Scenario!$B$10,Scenario!$B$18)=0),Scenario!$B$8,0),"INSUFFICIENT FUNDS")))</f>
        <v/>
      </c>
      <c r="Y137" s="6" t="str">
        <f>IF(V137&gt;Scenario!$B$11,"",IF(V$2&lt;&gt;"Ready",V$2,IF(ISNUMBER(W137),(W137+X137)*(N('Option B'!$E$14)+N('Option B'!$E$15)+IF(Scenario!$B$13="Gross",N('Option B'!$E$16),0))/12+((N('Option B'!$E$12)+N('Option B'!$E$13))/12+IF(AND(V137&gt;=Scenario!$B$10,MOD(V137-Scenario!$B$10,Scenario!$B$18)=0),0*0+0,0)+IF(V137=1,0*0+0,0)+IF(V137=Scenario!$B$11,0,0)),"INSUFFICIENT FUNDS")))</f>
        <v/>
      </c>
      <c r="Z137" s="6" t="str">
        <f>IF(V137&gt;Scenario!$B$11,"",IF(V$2&lt;&gt;"Ready",V$2,IF(ISNUMBER(W137),IF((W137+X137)*(1+Scenario!$B$12/12)-Y137&lt;0,"INSUFFICIENT FUNDS",(W137+X137)*(1+Scenario!$B$12/12)-Y137),"INSUFFICIENT FUNDS")))</f>
        <v/>
      </c>
      <c r="AA137" s="6" t="str">
        <f>IF(V137&gt;Scenario!$B$11,"",IF(V$2&lt;&gt;"Ready",V$2,IF(ISNUMBER(Z137),AA136+Y137,"INSUFFICIENT FUNDS")))</f>
        <v/>
      </c>
      <c r="AB137" t="str">
        <f>IF(V137&gt;Scenario!$B$11,"",IF(V$2&lt;&gt;"Ready",V$2,IF(ISNUMBER(Z137),"OK","INSUFFICIENT FUNDS")))</f>
        <v/>
      </c>
      <c r="AC137">
        <v>133</v>
      </c>
      <c r="AD137" s="6" t="str">
        <f>IF(AC137&gt;Scenario!$B$11,"",IF(AC$2&lt;&gt;"Ready",AC$2,IF(AI136="OK",AG136,"INSUFFICIENT FUNDS")))</f>
        <v/>
      </c>
      <c r="AE137" s="6" t="str">
        <f>IF(AC137&gt;Scenario!$B$11,"",IF(AC$2&lt;&gt;"Ready",AC$2,IF(ISNUMBER(AD137),IF(AND(AC137&gt;=Scenario!$B$10,MOD(AC137-Scenario!$B$10,Scenario!$B$18)=0),Scenario!$B$8,0),"INSUFFICIENT FUNDS")))</f>
        <v/>
      </c>
      <c r="AF137" s="6" t="str">
        <f>IF(AC137&gt;Scenario!$B$11,"",IF(AC$2&lt;&gt;"Ready",AC$2,IF(ISNUMBER(AD137),(AD137+AE137)*(N('Option B'!$E$14)+N('Option B'!$E$15)+IF(Scenario!$B$13="Gross",0,0))/12+((N('Option B'!$E$12)+N('Option B'!$E$13))/12+IF(AND(AC137&gt;=Scenario!$B$10,MOD(AC137-Scenario!$B$10,Scenario!$B$18)=0),N('Option B'!$E$17)*N('Option B'!$E$18)+N('Option B'!$E$20),0)+IF(AC137=1,N('Option B'!$E$17)*N('Option B'!$E$19)+N('Option B'!$E$21),0)+IF(AC137=Scenario!$B$11,N('Option B'!$E$22),0)),"INSUFFICIENT FUNDS")))</f>
        <v/>
      </c>
      <c r="AG137" s="6" t="str">
        <f>IF(AC137&gt;Scenario!$B$11,"",IF(AC$2&lt;&gt;"Ready",AC$2,IF(ISNUMBER(AD137),IF((AD137+AE137)*(1+Scenario!$B$12/12)-AF137&lt;0,"INSUFFICIENT FUNDS",(AD137+AE137)*(1+Scenario!$B$12/12)-AF137),"INSUFFICIENT FUNDS")))</f>
        <v/>
      </c>
      <c r="AH137" s="6" t="str">
        <f>IF(AC137&gt;Scenario!$B$11,"",IF(AC$2&lt;&gt;"Ready",AC$2,IF(ISNUMBER(AG137),AH136+AF137,"INSUFFICIENT FUNDS")))</f>
        <v/>
      </c>
      <c r="AI137" t="str">
        <f>IF(AC137&gt;Scenario!$B$11,"",IF(AC$2&lt;&gt;"Ready",AC$2,IF(ISNUMBER(AG137),"OK","INSUFFICIENT FUNDS")))</f>
        <v/>
      </c>
      <c r="AJ137">
        <v>133</v>
      </c>
      <c r="AK137" s="6" t="str">
        <f>IF(AJ137&gt;Scenario!$B$11,"",IF(AJ$2&lt;&gt;"Ready",AJ$2,IF(AP136="OK",AN136,"INSUFFICIENT FUNDS")))</f>
        <v/>
      </c>
      <c r="AL137" s="6" t="str">
        <f>IF(AJ137&gt;Scenario!$B$11,"",IF(AJ$2&lt;&gt;"Ready",AJ$2,IF(ISNUMBER(AK137),IF(AND(AJ137&gt;=Scenario!$B$10,MOD(AJ137-Scenario!$B$10,Scenario!$B$18)=0),Scenario!$B$8,0),"INSUFFICIENT FUNDS")))</f>
        <v/>
      </c>
      <c r="AM137" s="6" t="str">
        <f>IF(AJ137&gt;Scenario!$B$11,"",IF(AJ$2&lt;&gt;"Ready",AJ$2,IF(ISNUMBER(AK137),(AK137+AL137)*(0+0+IF(Scenario!$B$13="Gross",0,0))/12+((0+0)/12+IF(AND(AJ137&gt;=Scenario!$B$10,MOD(AJ137-Scenario!$B$10,Scenario!$B$18)=0),0*0+0,0)+IF(AJ137=1,0*0+0,0)+IF(AJ137=Scenario!$B$11,0,0)),"INSUFFICIENT FUNDS")))</f>
        <v/>
      </c>
      <c r="AN137" s="6" t="str">
        <f>IF(AJ137&gt;Scenario!$B$11,"",IF(AJ$2&lt;&gt;"Ready",AJ$2,IF(ISNUMBER(AK137),IF((AK137+AL137)*(1+Scenario!$B$12/12)-AM137&lt;0,"INSUFFICIENT FUNDS",(AK137+AL137)*(1+Scenario!$B$12/12)-AM137),"INSUFFICIENT FUNDS")))</f>
        <v/>
      </c>
      <c r="AO137" s="6" t="str">
        <f>IF(AJ137&gt;Scenario!$B$11,"",IF(AJ$2&lt;&gt;"Ready",AJ$2,IF(ISNUMBER(AN137),AO136+AM137,"INSUFFICIENT FUNDS")))</f>
        <v/>
      </c>
      <c r="AP137" t="str">
        <f>IF(AJ137&gt;Scenario!$B$11,"",IF(AJ$2&lt;&gt;"Ready",AJ$2,IF(ISNUMBER(AN137),"OK","INSUFFICIENT FUNDS")))</f>
        <v/>
      </c>
    </row>
    <row r="138" spans="1:42" ht="32.1" customHeight="1" x14ac:dyDescent="0.2">
      <c r="A138">
        <v>134</v>
      </c>
      <c r="B138" s="6" t="str">
        <f>IF(A138&gt;Scenario!$B$11,"",IF(A$2&lt;&gt;"Ready",A$2,IF(G137="OK",E137,"INSUFFICIENT FUNDS")))</f>
        <v/>
      </c>
      <c r="C138" s="6" t="str">
        <f>IF(A138&gt;Scenario!$B$11,"",IF(A$2&lt;&gt;"Ready",A$2,IF(ISNUMBER(B138),IF(AND(A138&gt;=Scenario!$B$10,MOD(A138-Scenario!$B$10,Scenario!$B$18)=0),Scenario!$B$8,0),"INSUFFICIENT FUNDS")))</f>
        <v/>
      </c>
      <c r="D138" s="6" t="str">
        <f>IF(A138&gt;Scenario!$B$11,"",IF(A$2&lt;&gt;"Ready",A$2,IF(ISNUMBER(B138),(B138+C138)*(N('Option B'!$E$14)+N('Option B'!$E$15)+IF(Scenario!$B$13="Gross",N('Option B'!$E$16),0))/12+((N('Option B'!$E$12)+N('Option B'!$E$13))/12+IF(AND(A138&gt;=Scenario!$B$10,MOD(A138-Scenario!$B$10,Scenario!$B$18)=0),N('Option B'!$E$17)*N('Option B'!$E$18)+N('Option B'!$E$20),0)+IF(A138=1,N('Option B'!$E$17)*N('Option B'!$E$19)+N('Option B'!$E$21),0)+IF(A138=Scenario!$B$11,N('Option B'!$E$22),0)),"INSUFFICIENT FUNDS")))</f>
        <v/>
      </c>
      <c r="E138" s="6" t="str">
        <f>IF(A138&gt;Scenario!$B$11,"",IF(A$2&lt;&gt;"Ready",A$2,IF(ISNUMBER(B138),IF((B138+C138)*(1+Scenario!$B$12/12)-D138&lt;0,"INSUFFICIENT FUNDS",(B138+C138)*(1+Scenario!$B$12/12)-D138),"INSUFFICIENT FUNDS")))</f>
        <v/>
      </c>
      <c r="F138" s="6" t="str">
        <f>IF(A138&gt;Scenario!$B$11,"",IF(A$2&lt;&gt;"Ready",A$2,IF(ISNUMBER(E138),F137+D138,"INSUFFICIENT FUNDS")))</f>
        <v/>
      </c>
      <c r="G138" t="str">
        <f>IF(A138&gt;Scenario!$B$11,"",IF(A$2&lt;&gt;"Ready",A$2,IF(ISNUMBER(E138),"OK","INSUFFICIENT FUNDS")))</f>
        <v/>
      </c>
      <c r="H138">
        <v>134</v>
      </c>
      <c r="I138" s="6" t="str">
        <f>IF(H138&gt;Scenario!$B$11,"",IF(H$2&lt;&gt;"Ready",H$2,IF(N137="OK",L137,"INSUFFICIENT FUNDS")))</f>
        <v/>
      </c>
      <c r="J138" s="6" t="str">
        <f>IF(H138&gt;Scenario!$B$11,"",IF(H$2&lt;&gt;"Ready",H$2,IF(ISNUMBER(I138),IF(AND(H138&gt;=Scenario!$B$10,MOD(H138-Scenario!$B$10,Scenario!$B$18)=0),Scenario!$B$8,0),"INSUFFICIENT FUNDS")))</f>
        <v/>
      </c>
      <c r="K138" s="6" t="str">
        <f>IF(H138&gt;Scenario!$B$11,"",IF(H$2&lt;&gt;"Ready",H$2,IF(ISNUMBER(I138),(I138+J138)*(N('Option B'!$E$14)+N('Option B'!$E$15)+IF(Scenario!$B$13="Gross",N('Option B'!$E$16),0))/12+((0+0)/12+IF(AND(H138&gt;=Scenario!$B$10,MOD(H138-Scenario!$B$10,Scenario!$B$18)=0),N('Option B'!$E$17)*N('Option B'!$E$18)+N('Option B'!$E$20),0)+IF(H138=1,N('Option B'!$E$17)*N('Option B'!$E$19)+N('Option B'!$E$21),0)+IF(H138=Scenario!$B$11,N('Option B'!$E$22),0)),"INSUFFICIENT FUNDS")))</f>
        <v/>
      </c>
      <c r="L138" s="6" t="str">
        <f>IF(H138&gt;Scenario!$B$11,"",IF(H$2&lt;&gt;"Ready",H$2,IF(ISNUMBER(I138),IF((I138+J138)*(1+Scenario!$B$12/12)-K138&lt;0,"INSUFFICIENT FUNDS",(I138+J138)*(1+Scenario!$B$12/12)-K138),"INSUFFICIENT FUNDS")))</f>
        <v/>
      </c>
      <c r="M138" s="6" t="str">
        <f>IF(H138&gt;Scenario!$B$11,"",IF(H$2&lt;&gt;"Ready",H$2,IF(ISNUMBER(L138),M137+K138,"INSUFFICIENT FUNDS")))</f>
        <v/>
      </c>
      <c r="N138" t="str">
        <f>IF(H138&gt;Scenario!$B$11,"",IF(H$2&lt;&gt;"Ready",H$2,IF(ISNUMBER(L138),"OK","INSUFFICIENT FUNDS")))</f>
        <v/>
      </c>
      <c r="O138">
        <v>134</v>
      </c>
      <c r="P138" s="6" t="str">
        <f>IF(O138&gt;Scenario!$B$11,"",IF(O$2&lt;&gt;"Ready",O$2,IF(U137="OK",S137,"INSUFFICIENT FUNDS")))</f>
        <v/>
      </c>
      <c r="Q138" s="6" t="str">
        <f>IF(O138&gt;Scenario!$B$11,"",IF(O$2&lt;&gt;"Ready",O$2,IF(ISNUMBER(P138),IF(AND(O138&gt;=Scenario!$B$10,MOD(O138-Scenario!$B$10,Scenario!$B$18)=0),Scenario!$B$8,0),"INSUFFICIENT FUNDS")))</f>
        <v/>
      </c>
      <c r="R138" s="6" t="str">
        <f>IF(O138&gt;Scenario!$B$11,"",IF(O$2&lt;&gt;"Ready",O$2,IF(ISNUMBER(P138),(P138+Q138)*(0+N('Option B'!$E$15)+IF(Scenario!$B$13="Gross",N('Option B'!$E$16),0))/12+((N('Option B'!$E$12)+N('Option B'!$E$13))/12+IF(AND(O138&gt;=Scenario!$B$10,MOD(O138-Scenario!$B$10,Scenario!$B$18)=0),N('Option B'!$E$17)*N('Option B'!$E$18)+N('Option B'!$E$20),0)+IF(O138=1,N('Option B'!$E$17)*N('Option B'!$E$19)+N('Option B'!$E$21),0)+IF(O138=Scenario!$B$11,N('Option B'!$E$22),0)),"INSUFFICIENT FUNDS")))</f>
        <v/>
      </c>
      <c r="S138" s="6" t="str">
        <f>IF(O138&gt;Scenario!$B$11,"",IF(O$2&lt;&gt;"Ready",O$2,IF(ISNUMBER(P138),IF((P138+Q138)*(1+Scenario!$B$12/12)-R138&lt;0,"INSUFFICIENT FUNDS",(P138+Q138)*(1+Scenario!$B$12/12)-R138),"INSUFFICIENT FUNDS")))</f>
        <v/>
      </c>
      <c r="T138" s="6" t="str">
        <f>IF(O138&gt;Scenario!$B$11,"",IF(O$2&lt;&gt;"Ready",O$2,IF(ISNUMBER(S138),T137+R138,"INSUFFICIENT FUNDS")))</f>
        <v/>
      </c>
      <c r="U138" t="str">
        <f>IF(O138&gt;Scenario!$B$11,"",IF(O$2&lt;&gt;"Ready",O$2,IF(ISNUMBER(S138),"OK","INSUFFICIENT FUNDS")))</f>
        <v/>
      </c>
      <c r="V138">
        <v>134</v>
      </c>
      <c r="W138" s="6" t="str">
        <f>IF(V138&gt;Scenario!$B$11,"",IF(V$2&lt;&gt;"Ready",V$2,IF(AB137="OK",Z137,"INSUFFICIENT FUNDS")))</f>
        <v/>
      </c>
      <c r="X138" s="6" t="str">
        <f>IF(V138&gt;Scenario!$B$11,"",IF(V$2&lt;&gt;"Ready",V$2,IF(ISNUMBER(W138),IF(AND(V138&gt;=Scenario!$B$10,MOD(V138-Scenario!$B$10,Scenario!$B$18)=0),Scenario!$B$8,0),"INSUFFICIENT FUNDS")))</f>
        <v/>
      </c>
      <c r="Y138" s="6" t="str">
        <f>IF(V138&gt;Scenario!$B$11,"",IF(V$2&lt;&gt;"Ready",V$2,IF(ISNUMBER(W138),(W138+X138)*(N('Option B'!$E$14)+N('Option B'!$E$15)+IF(Scenario!$B$13="Gross",N('Option B'!$E$16),0))/12+((N('Option B'!$E$12)+N('Option B'!$E$13))/12+IF(AND(V138&gt;=Scenario!$B$10,MOD(V138-Scenario!$B$10,Scenario!$B$18)=0),0*0+0,0)+IF(V138=1,0*0+0,0)+IF(V138=Scenario!$B$11,0,0)),"INSUFFICIENT FUNDS")))</f>
        <v/>
      </c>
      <c r="Z138" s="6" t="str">
        <f>IF(V138&gt;Scenario!$B$11,"",IF(V$2&lt;&gt;"Ready",V$2,IF(ISNUMBER(W138),IF((W138+X138)*(1+Scenario!$B$12/12)-Y138&lt;0,"INSUFFICIENT FUNDS",(W138+X138)*(1+Scenario!$B$12/12)-Y138),"INSUFFICIENT FUNDS")))</f>
        <v/>
      </c>
      <c r="AA138" s="6" t="str">
        <f>IF(V138&gt;Scenario!$B$11,"",IF(V$2&lt;&gt;"Ready",V$2,IF(ISNUMBER(Z138),AA137+Y138,"INSUFFICIENT FUNDS")))</f>
        <v/>
      </c>
      <c r="AB138" t="str">
        <f>IF(V138&gt;Scenario!$B$11,"",IF(V$2&lt;&gt;"Ready",V$2,IF(ISNUMBER(Z138),"OK","INSUFFICIENT FUNDS")))</f>
        <v/>
      </c>
      <c r="AC138">
        <v>134</v>
      </c>
      <c r="AD138" s="6" t="str">
        <f>IF(AC138&gt;Scenario!$B$11,"",IF(AC$2&lt;&gt;"Ready",AC$2,IF(AI137="OK",AG137,"INSUFFICIENT FUNDS")))</f>
        <v/>
      </c>
      <c r="AE138" s="6" t="str">
        <f>IF(AC138&gt;Scenario!$B$11,"",IF(AC$2&lt;&gt;"Ready",AC$2,IF(ISNUMBER(AD138),IF(AND(AC138&gt;=Scenario!$B$10,MOD(AC138-Scenario!$B$10,Scenario!$B$18)=0),Scenario!$B$8,0),"INSUFFICIENT FUNDS")))</f>
        <v/>
      </c>
      <c r="AF138" s="6" t="str">
        <f>IF(AC138&gt;Scenario!$B$11,"",IF(AC$2&lt;&gt;"Ready",AC$2,IF(ISNUMBER(AD138),(AD138+AE138)*(N('Option B'!$E$14)+N('Option B'!$E$15)+IF(Scenario!$B$13="Gross",0,0))/12+((N('Option B'!$E$12)+N('Option B'!$E$13))/12+IF(AND(AC138&gt;=Scenario!$B$10,MOD(AC138-Scenario!$B$10,Scenario!$B$18)=0),N('Option B'!$E$17)*N('Option B'!$E$18)+N('Option B'!$E$20),0)+IF(AC138=1,N('Option B'!$E$17)*N('Option B'!$E$19)+N('Option B'!$E$21),0)+IF(AC138=Scenario!$B$11,N('Option B'!$E$22),0)),"INSUFFICIENT FUNDS")))</f>
        <v/>
      </c>
      <c r="AG138" s="6" t="str">
        <f>IF(AC138&gt;Scenario!$B$11,"",IF(AC$2&lt;&gt;"Ready",AC$2,IF(ISNUMBER(AD138),IF((AD138+AE138)*(1+Scenario!$B$12/12)-AF138&lt;0,"INSUFFICIENT FUNDS",(AD138+AE138)*(1+Scenario!$B$12/12)-AF138),"INSUFFICIENT FUNDS")))</f>
        <v/>
      </c>
      <c r="AH138" s="6" t="str">
        <f>IF(AC138&gt;Scenario!$B$11,"",IF(AC$2&lt;&gt;"Ready",AC$2,IF(ISNUMBER(AG138),AH137+AF138,"INSUFFICIENT FUNDS")))</f>
        <v/>
      </c>
      <c r="AI138" t="str">
        <f>IF(AC138&gt;Scenario!$B$11,"",IF(AC$2&lt;&gt;"Ready",AC$2,IF(ISNUMBER(AG138),"OK","INSUFFICIENT FUNDS")))</f>
        <v/>
      </c>
      <c r="AJ138">
        <v>134</v>
      </c>
      <c r="AK138" s="6" t="str">
        <f>IF(AJ138&gt;Scenario!$B$11,"",IF(AJ$2&lt;&gt;"Ready",AJ$2,IF(AP137="OK",AN137,"INSUFFICIENT FUNDS")))</f>
        <v/>
      </c>
      <c r="AL138" s="6" t="str">
        <f>IF(AJ138&gt;Scenario!$B$11,"",IF(AJ$2&lt;&gt;"Ready",AJ$2,IF(ISNUMBER(AK138),IF(AND(AJ138&gt;=Scenario!$B$10,MOD(AJ138-Scenario!$B$10,Scenario!$B$18)=0),Scenario!$B$8,0),"INSUFFICIENT FUNDS")))</f>
        <v/>
      </c>
      <c r="AM138" s="6" t="str">
        <f>IF(AJ138&gt;Scenario!$B$11,"",IF(AJ$2&lt;&gt;"Ready",AJ$2,IF(ISNUMBER(AK138),(AK138+AL138)*(0+0+IF(Scenario!$B$13="Gross",0,0))/12+((0+0)/12+IF(AND(AJ138&gt;=Scenario!$B$10,MOD(AJ138-Scenario!$B$10,Scenario!$B$18)=0),0*0+0,0)+IF(AJ138=1,0*0+0,0)+IF(AJ138=Scenario!$B$11,0,0)),"INSUFFICIENT FUNDS")))</f>
        <v/>
      </c>
      <c r="AN138" s="6" t="str">
        <f>IF(AJ138&gt;Scenario!$B$11,"",IF(AJ$2&lt;&gt;"Ready",AJ$2,IF(ISNUMBER(AK138),IF((AK138+AL138)*(1+Scenario!$B$12/12)-AM138&lt;0,"INSUFFICIENT FUNDS",(AK138+AL138)*(1+Scenario!$B$12/12)-AM138),"INSUFFICIENT FUNDS")))</f>
        <v/>
      </c>
      <c r="AO138" s="6" t="str">
        <f>IF(AJ138&gt;Scenario!$B$11,"",IF(AJ$2&lt;&gt;"Ready",AJ$2,IF(ISNUMBER(AN138),AO137+AM138,"INSUFFICIENT FUNDS")))</f>
        <v/>
      </c>
      <c r="AP138" t="str">
        <f>IF(AJ138&gt;Scenario!$B$11,"",IF(AJ$2&lt;&gt;"Ready",AJ$2,IF(ISNUMBER(AN138),"OK","INSUFFICIENT FUNDS")))</f>
        <v/>
      </c>
    </row>
    <row r="139" spans="1:42" ht="32.1" customHeight="1" x14ac:dyDescent="0.2">
      <c r="A139">
        <v>135</v>
      </c>
      <c r="B139" s="6" t="str">
        <f>IF(A139&gt;Scenario!$B$11,"",IF(A$2&lt;&gt;"Ready",A$2,IF(G138="OK",E138,"INSUFFICIENT FUNDS")))</f>
        <v/>
      </c>
      <c r="C139" s="6" t="str">
        <f>IF(A139&gt;Scenario!$B$11,"",IF(A$2&lt;&gt;"Ready",A$2,IF(ISNUMBER(B139),IF(AND(A139&gt;=Scenario!$B$10,MOD(A139-Scenario!$B$10,Scenario!$B$18)=0),Scenario!$B$8,0),"INSUFFICIENT FUNDS")))</f>
        <v/>
      </c>
      <c r="D139" s="6" t="str">
        <f>IF(A139&gt;Scenario!$B$11,"",IF(A$2&lt;&gt;"Ready",A$2,IF(ISNUMBER(B139),(B139+C139)*(N('Option B'!$E$14)+N('Option B'!$E$15)+IF(Scenario!$B$13="Gross",N('Option B'!$E$16),0))/12+((N('Option B'!$E$12)+N('Option B'!$E$13))/12+IF(AND(A139&gt;=Scenario!$B$10,MOD(A139-Scenario!$B$10,Scenario!$B$18)=0),N('Option B'!$E$17)*N('Option B'!$E$18)+N('Option B'!$E$20),0)+IF(A139=1,N('Option B'!$E$17)*N('Option B'!$E$19)+N('Option B'!$E$21),0)+IF(A139=Scenario!$B$11,N('Option B'!$E$22),0)),"INSUFFICIENT FUNDS")))</f>
        <v/>
      </c>
      <c r="E139" s="6" t="str">
        <f>IF(A139&gt;Scenario!$B$11,"",IF(A$2&lt;&gt;"Ready",A$2,IF(ISNUMBER(B139),IF((B139+C139)*(1+Scenario!$B$12/12)-D139&lt;0,"INSUFFICIENT FUNDS",(B139+C139)*(1+Scenario!$B$12/12)-D139),"INSUFFICIENT FUNDS")))</f>
        <v/>
      </c>
      <c r="F139" s="6" t="str">
        <f>IF(A139&gt;Scenario!$B$11,"",IF(A$2&lt;&gt;"Ready",A$2,IF(ISNUMBER(E139),F138+D139,"INSUFFICIENT FUNDS")))</f>
        <v/>
      </c>
      <c r="G139" t="str">
        <f>IF(A139&gt;Scenario!$B$11,"",IF(A$2&lt;&gt;"Ready",A$2,IF(ISNUMBER(E139),"OK","INSUFFICIENT FUNDS")))</f>
        <v/>
      </c>
      <c r="H139">
        <v>135</v>
      </c>
      <c r="I139" s="6" t="str">
        <f>IF(H139&gt;Scenario!$B$11,"",IF(H$2&lt;&gt;"Ready",H$2,IF(N138="OK",L138,"INSUFFICIENT FUNDS")))</f>
        <v/>
      </c>
      <c r="J139" s="6" t="str">
        <f>IF(H139&gt;Scenario!$B$11,"",IF(H$2&lt;&gt;"Ready",H$2,IF(ISNUMBER(I139),IF(AND(H139&gt;=Scenario!$B$10,MOD(H139-Scenario!$B$10,Scenario!$B$18)=0),Scenario!$B$8,0),"INSUFFICIENT FUNDS")))</f>
        <v/>
      </c>
      <c r="K139" s="6" t="str">
        <f>IF(H139&gt;Scenario!$B$11,"",IF(H$2&lt;&gt;"Ready",H$2,IF(ISNUMBER(I139),(I139+J139)*(N('Option B'!$E$14)+N('Option B'!$E$15)+IF(Scenario!$B$13="Gross",N('Option B'!$E$16),0))/12+((0+0)/12+IF(AND(H139&gt;=Scenario!$B$10,MOD(H139-Scenario!$B$10,Scenario!$B$18)=0),N('Option B'!$E$17)*N('Option B'!$E$18)+N('Option B'!$E$20),0)+IF(H139=1,N('Option B'!$E$17)*N('Option B'!$E$19)+N('Option B'!$E$21),0)+IF(H139=Scenario!$B$11,N('Option B'!$E$22),0)),"INSUFFICIENT FUNDS")))</f>
        <v/>
      </c>
      <c r="L139" s="6" t="str">
        <f>IF(H139&gt;Scenario!$B$11,"",IF(H$2&lt;&gt;"Ready",H$2,IF(ISNUMBER(I139),IF((I139+J139)*(1+Scenario!$B$12/12)-K139&lt;0,"INSUFFICIENT FUNDS",(I139+J139)*(1+Scenario!$B$12/12)-K139),"INSUFFICIENT FUNDS")))</f>
        <v/>
      </c>
      <c r="M139" s="6" t="str">
        <f>IF(H139&gt;Scenario!$B$11,"",IF(H$2&lt;&gt;"Ready",H$2,IF(ISNUMBER(L139),M138+K139,"INSUFFICIENT FUNDS")))</f>
        <v/>
      </c>
      <c r="N139" t="str">
        <f>IF(H139&gt;Scenario!$B$11,"",IF(H$2&lt;&gt;"Ready",H$2,IF(ISNUMBER(L139),"OK","INSUFFICIENT FUNDS")))</f>
        <v/>
      </c>
      <c r="O139">
        <v>135</v>
      </c>
      <c r="P139" s="6" t="str">
        <f>IF(O139&gt;Scenario!$B$11,"",IF(O$2&lt;&gt;"Ready",O$2,IF(U138="OK",S138,"INSUFFICIENT FUNDS")))</f>
        <v/>
      </c>
      <c r="Q139" s="6" t="str">
        <f>IF(O139&gt;Scenario!$B$11,"",IF(O$2&lt;&gt;"Ready",O$2,IF(ISNUMBER(P139),IF(AND(O139&gt;=Scenario!$B$10,MOD(O139-Scenario!$B$10,Scenario!$B$18)=0),Scenario!$B$8,0),"INSUFFICIENT FUNDS")))</f>
        <v/>
      </c>
      <c r="R139" s="6" t="str">
        <f>IF(O139&gt;Scenario!$B$11,"",IF(O$2&lt;&gt;"Ready",O$2,IF(ISNUMBER(P139),(P139+Q139)*(0+N('Option B'!$E$15)+IF(Scenario!$B$13="Gross",N('Option B'!$E$16),0))/12+((N('Option B'!$E$12)+N('Option B'!$E$13))/12+IF(AND(O139&gt;=Scenario!$B$10,MOD(O139-Scenario!$B$10,Scenario!$B$18)=0),N('Option B'!$E$17)*N('Option B'!$E$18)+N('Option B'!$E$20),0)+IF(O139=1,N('Option B'!$E$17)*N('Option B'!$E$19)+N('Option B'!$E$21),0)+IF(O139=Scenario!$B$11,N('Option B'!$E$22),0)),"INSUFFICIENT FUNDS")))</f>
        <v/>
      </c>
      <c r="S139" s="6" t="str">
        <f>IF(O139&gt;Scenario!$B$11,"",IF(O$2&lt;&gt;"Ready",O$2,IF(ISNUMBER(P139),IF((P139+Q139)*(1+Scenario!$B$12/12)-R139&lt;0,"INSUFFICIENT FUNDS",(P139+Q139)*(1+Scenario!$B$12/12)-R139),"INSUFFICIENT FUNDS")))</f>
        <v/>
      </c>
      <c r="T139" s="6" t="str">
        <f>IF(O139&gt;Scenario!$B$11,"",IF(O$2&lt;&gt;"Ready",O$2,IF(ISNUMBER(S139),T138+R139,"INSUFFICIENT FUNDS")))</f>
        <v/>
      </c>
      <c r="U139" t="str">
        <f>IF(O139&gt;Scenario!$B$11,"",IF(O$2&lt;&gt;"Ready",O$2,IF(ISNUMBER(S139),"OK","INSUFFICIENT FUNDS")))</f>
        <v/>
      </c>
      <c r="V139">
        <v>135</v>
      </c>
      <c r="W139" s="6" t="str">
        <f>IF(V139&gt;Scenario!$B$11,"",IF(V$2&lt;&gt;"Ready",V$2,IF(AB138="OK",Z138,"INSUFFICIENT FUNDS")))</f>
        <v/>
      </c>
      <c r="X139" s="6" t="str">
        <f>IF(V139&gt;Scenario!$B$11,"",IF(V$2&lt;&gt;"Ready",V$2,IF(ISNUMBER(W139),IF(AND(V139&gt;=Scenario!$B$10,MOD(V139-Scenario!$B$10,Scenario!$B$18)=0),Scenario!$B$8,0),"INSUFFICIENT FUNDS")))</f>
        <v/>
      </c>
      <c r="Y139" s="6" t="str">
        <f>IF(V139&gt;Scenario!$B$11,"",IF(V$2&lt;&gt;"Ready",V$2,IF(ISNUMBER(W139),(W139+X139)*(N('Option B'!$E$14)+N('Option B'!$E$15)+IF(Scenario!$B$13="Gross",N('Option B'!$E$16),0))/12+((N('Option B'!$E$12)+N('Option B'!$E$13))/12+IF(AND(V139&gt;=Scenario!$B$10,MOD(V139-Scenario!$B$10,Scenario!$B$18)=0),0*0+0,0)+IF(V139=1,0*0+0,0)+IF(V139=Scenario!$B$11,0,0)),"INSUFFICIENT FUNDS")))</f>
        <v/>
      </c>
      <c r="Z139" s="6" t="str">
        <f>IF(V139&gt;Scenario!$B$11,"",IF(V$2&lt;&gt;"Ready",V$2,IF(ISNUMBER(W139),IF((W139+X139)*(1+Scenario!$B$12/12)-Y139&lt;0,"INSUFFICIENT FUNDS",(W139+X139)*(1+Scenario!$B$12/12)-Y139),"INSUFFICIENT FUNDS")))</f>
        <v/>
      </c>
      <c r="AA139" s="6" t="str">
        <f>IF(V139&gt;Scenario!$B$11,"",IF(V$2&lt;&gt;"Ready",V$2,IF(ISNUMBER(Z139),AA138+Y139,"INSUFFICIENT FUNDS")))</f>
        <v/>
      </c>
      <c r="AB139" t="str">
        <f>IF(V139&gt;Scenario!$B$11,"",IF(V$2&lt;&gt;"Ready",V$2,IF(ISNUMBER(Z139),"OK","INSUFFICIENT FUNDS")))</f>
        <v/>
      </c>
      <c r="AC139">
        <v>135</v>
      </c>
      <c r="AD139" s="6" t="str">
        <f>IF(AC139&gt;Scenario!$B$11,"",IF(AC$2&lt;&gt;"Ready",AC$2,IF(AI138="OK",AG138,"INSUFFICIENT FUNDS")))</f>
        <v/>
      </c>
      <c r="AE139" s="6" t="str">
        <f>IF(AC139&gt;Scenario!$B$11,"",IF(AC$2&lt;&gt;"Ready",AC$2,IF(ISNUMBER(AD139),IF(AND(AC139&gt;=Scenario!$B$10,MOD(AC139-Scenario!$B$10,Scenario!$B$18)=0),Scenario!$B$8,0),"INSUFFICIENT FUNDS")))</f>
        <v/>
      </c>
      <c r="AF139" s="6" t="str">
        <f>IF(AC139&gt;Scenario!$B$11,"",IF(AC$2&lt;&gt;"Ready",AC$2,IF(ISNUMBER(AD139),(AD139+AE139)*(N('Option B'!$E$14)+N('Option B'!$E$15)+IF(Scenario!$B$13="Gross",0,0))/12+((N('Option B'!$E$12)+N('Option B'!$E$13))/12+IF(AND(AC139&gt;=Scenario!$B$10,MOD(AC139-Scenario!$B$10,Scenario!$B$18)=0),N('Option B'!$E$17)*N('Option B'!$E$18)+N('Option B'!$E$20),0)+IF(AC139=1,N('Option B'!$E$17)*N('Option B'!$E$19)+N('Option B'!$E$21),0)+IF(AC139=Scenario!$B$11,N('Option B'!$E$22),0)),"INSUFFICIENT FUNDS")))</f>
        <v/>
      </c>
      <c r="AG139" s="6" t="str">
        <f>IF(AC139&gt;Scenario!$B$11,"",IF(AC$2&lt;&gt;"Ready",AC$2,IF(ISNUMBER(AD139),IF((AD139+AE139)*(1+Scenario!$B$12/12)-AF139&lt;0,"INSUFFICIENT FUNDS",(AD139+AE139)*(1+Scenario!$B$12/12)-AF139),"INSUFFICIENT FUNDS")))</f>
        <v/>
      </c>
      <c r="AH139" s="6" t="str">
        <f>IF(AC139&gt;Scenario!$B$11,"",IF(AC$2&lt;&gt;"Ready",AC$2,IF(ISNUMBER(AG139),AH138+AF139,"INSUFFICIENT FUNDS")))</f>
        <v/>
      </c>
      <c r="AI139" t="str">
        <f>IF(AC139&gt;Scenario!$B$11,"",IF(AC$2&lt;&gt;"Ready",AC$2,IF(ISNUMBER(AG139),"OK","INSUFFICIENT FUNDS")))</f>
        <v/>
      </c>
      <c r="AJ139">
        <v>135</v>
      </c>
      <c r="AK139" s="6" t="str">
        <f>IF(AJ139&gt;Scenario!$B$11,"",IF(AJ$2&lt;&gt;"Ready",AJ$2,IF(AP138="OK",AN138,"INSUFFICIENT FUNDS")))</f>
        <v/>
      </c>
      <c r="AL139" s="6" t="str">
        <f>IF(AJ139&gt;Scenario!$B$11,"",IF(AJ$2&lt;&gt;"Ready",AJ$2,IF(ISNUMBER(AK139),IF(AND(AJ139&gt;=Scenario!$B$10,MOD(AJ139-Scenario!$B$10,Scenario!$B$18)=0),Scenario!$B$8,0),"INSUFFICIENT FUNDS")))</f>
        <v/>
      </c>
      <c r="AM139" s="6" t="str">
        <f>IF(AJ139&gt;Scenario!$B$11,"",IF(AJ$2&lt;&gt;"Ready",AJ$2,IF(ISNUMBER(AK139),(AK139+AL139)*(0+0+IF(Scenario!$B$13="Gross",0,0))/12+((0+0)/12+IF(AND(AJ139&gt;=Scenario!$B$10,MOD(AJ139-Scenario!$B$10,Scenario!$B$18)=0),0*0+0,0)+IF(AJ139=1,0*0+0,0)+IF(AJ139=Scenario!$B$11,0,0)),"INSUFFICIENT FUNDS")))</f>
        <v/>
      </c>
      <c r="AN139" s="6" t="str">
        <f>IF(AJ139&gt;Scenario!$B$11,"",IF(AJ$2&lt;&gt;"Ready",AJ$2,IF(ISNUMBER(AK139),IF((AK139+AL139)*(1+Scenario!$B$12/12)-AM139&lt;0,"INSUFFICIENT FUNDS",(AK139+AL139)*(1+Scenario!$B$12/12)-AM139),"INSUFFICIENT FUNDS")))</f>
        <v/>
      </c>
      <c r="AO139" s="6" t="str">
        <f>IF(AJ139&gt;Scenario!$B$11,"",IF(AJ$2&lt;&gt;"Ready",AJ$2,IF(ISNUMBER(AN139),AO138+AM139,"INSUFFICIENT FUNDS")))</f>
        <v/>
      </c>
      <c r="AP139" t="str">
        <f>IF(AJ139&gt;Scenario!$B$11,"",IF(AJ$2&lt;&gt;"Ready",AJ$2,IF(ISNUMBER(AN139),"OK","INSUFFICIENT FUNDS")))</f>
        <v/>
      </c>
    </row>
    <row r="140" spans="1:42" ht="32.1" customHeight="1" x14ac:dyDescent="0.2">
      <c r="A140">
        <v>136</v>
      </c>
      <c r="B140" s="6" t="str">
        <f>IF(A140&gt;Scenario!$B$11,"",IF(A$2&lt;&gt;"Ready",A$2,IF(G139="OK",E139,"INSUFFICIENT FUNDS")))</f>
        <v/>
      </c>
      <c r="C140" s="6" t="str">
        <f>IF(A140&gt;Scenario!$B$11,"",IF(A$2&lt;&gt;"Ready",A$2,IF(ISNUMBER(B140),IF(AND(A140&gt;=Scenario!$B$10,MOD(A140-Scenario!$B$10,Scenario!$B$18)=0),Scenario!$B$8,0),"INSUFFICIENT FUNDS")))</f>
        <v/>
      </c>
      <c r="D140" s="6" t="str">
        <f>IF(A140&gt;Scenario!$B$11,"",IF(A$2&lt;&gt;"Ready",A$2,IF(ISNUMBER(B140),(B140+C140)*(N('Option B'!$E$14)+N('Option B'!$E$15)+IF(Scenario!$B$13="Gross",N('Option B'!$E$16),0))/12+((N('Option B'!$E$12)+N('Option B'!$E$13))/12+IF(AND(A140&gt;=Scenario!$B$10,MOD(A140-Scenario!$B$10,Scenario!$B$18)=0),N('Option B'!$E$17)*N('Option B'!$E$18)+N('Option B'!$E$20),0)+IF(A140=1,N('Option B'!$E$17)*N('Option B'!$E$19)+N('Option B'!$E$21),0)+IF(A140=Scenario!$B$11,N('Option B'!$E$22),0)),"INSUFFICIENT FUNDS")))</f>
        <v/>
      </c>
      <c r="E140" s="6" t="str">
        <f>IF(A140&gt;Scenario!$B$11,"",IF(A$2&lt;&gt;"Ready",A$2,IF(ISNUMBER(B140),IF((B140+C140)*(1+Scenario!$B$12/12)-D140&lt;0,"INSUFFICIENT FUNDS",(B140+C140)*(1+Scenario!$B$12/12)-D140),"INSUFFICIENT FUNDS")))</f>
        <v/>
      </c>
      <c r="F140" s="6" t="str">
        <f>IF(A140&gt;Scenario!$B$11,"",IF(A$2&lt;&gt;"Ready",A$2,IF(ISNUMBER(E140),F139+D140,"INSUFFICIENT FUNDS")))</f>
        <v/>
      </c>
      <c r="G140" t="str">
        <f>IF(A140&gt;Scenario!$B$11,"",IF(A$2&lt;&gt;"Ready",A$2,IF(ISNUMBER(E140),"OK","INSUFFICIENT FUNDS")))</f>
        <v/>
      </c>
      <c r="H140">
        <v>136</v>
      </c>
      <c r="I140" s="6" t="str">
        <f>IF(H140&gt;Scenario!$B$11,"",IF(H$2&lt;&gt;"Ready",H$2,IF(N139="OK",L139,"INSUFFICIENT FUNDS")))</f>
        <v/>
      </c>
      <c r="J140" s="6" t="str">
        <f>IF(H140&gt;Scenario!$B$11,"",IF(H$2&lt;&gt;"Ready",H$2,IF(ISNUMBER(I140),IF(AND(H140&gt;=Scenario!$B$10,MOD(H140-Scenario!$B$10,Scenario!$B$18)=0),Scenario!$B$8,0),"INSUFFICIENT FUNDS")))</f>
        <v/>
      </c>
      <c r="K140" s="6" t="str">
        <f>IF(H140&gt;Scenario!$B$11,"",IF(H$2&lt;&gt;"Ready",H$2,IF(ISNUMBER(I140),(I140+J140)*(N('Option B'!$E$14)+N('Option B'!$E$15)+IF(Scenario!$B$13="Gross",N('Option B'!$E$16),0))/12+((0+0)/12+IF(AND(H140&gt;=Scenario!$B$10,MOD(H140-Scenario!$B$10,Scenario!$B$18)=0),N('Option B'!$E$17)*N('Option B'!$E$18)+N('Option B'!$E$20),0)+IF(H140=1,N('Option B'!$E$17)*N('Option B'!$E$19)+N('Option B'!$E$21),0)+IF(H140=Scenario!$B$11,N('Option B'!$E$22),0)),"INSUFFICIENT FUNDS")))</f>
        <v/>
      </c>
      <c r="L140" s="6" t="str">
        <f>IF(H140&gt;Scenario!$B$11,"",IF(H$2&lt;&gt;"Ready",H$2,IF(ISNUMBER(I140),IF((I140+J140)*(1+Scenario!$B$12/12)-K140&lt;0,"INSUFFICIENT FUNDS",(I140+J140)*(1+Scenario!$B$12/12)-K140),"INSUFFICIENT FUNDS")))</f>
        <v/>
      </c>
      <c r="M140" s="6" t="str">
        <f>IF(H140&gt;Scenario!$B$11,"",IF(H$2&lt;&gt;"Ready",H$2,IF(ISNUMBER(L140),M139+K140,"INSUFFICIENT FUNDS")))</f>
        <v/>
      </c>
      <c r="N140" t="str">
        <f>IF(H140&gt;Scenario!$B$11,"",IF(H$2&lt;&gt;"Ready",H$2,IF(ISNUMBER(L140),"OK","INSUFFICIENT FUNDS")))</f>
        <v/>
      </c>
      <c r="O140">
        <v>136</v>
      </c>
      <c r="P140" s="6" t="str">
        <f>IF(O140&gt;Scenario!$B$11,"",IF(O$2&lt;&gt;"Ready",O$2,IF(U139="OK",S139,"INSUFFICIENT FUNDS")))</f>
        <v/>
      </c>
      <c r="Q140" s="6" t="str">
        <f>IF(O140&gt;Scenario!$B$11,"",IF(O$2&lt;&gt;"Ready",O$2,IF(ISNUMBER(P140),IF(AND(O140&gt;=Scenario!$B$10,MOD(O140-Scenario!$B$10,Scenario!$B$18)=0),Scenario!$B$8,0),"INSUFFICIENT FUNDS")))</f>
        <v/>
      </c>
      <c r="R140" s="6" t="str">
        <f>IF(O140&gt;Scenario!$B$11,"",IF(O$2&lt;&gt;"Ready",O$2,IF(ISNUMBER(P140),(P140+Q140)*(0+N('Option B'!$E$15)+IF(Scenario!$B$13="Gross",N('Option B'!$E$16),0))/12+((N('Option B'!$E$12)+N('Option B'!$E$13))/12+IF(AND(O140&gt;=Scenario!$B$10,MOD(O140-Scenario!$B$10,Scenario!$B$18)=0),N('Option B'!$E$17)*N('Option B'!$E$18)+N('Option B'!$E$20),0)+IF(O140=1,N('Option B'!$E$17)*N('Option B'!$E$19)+N('Option B'!$E$21),0)+IF(O140=Scenario!$B$11,N('Option B'!$E$22),0)),"INSUFFICIENT FUNDS")))</f>
        <v/>
      </c>
      <c r="S140" s="6" t="str">
        <f>IF(O140&gt;Scenario!$B$11,"",IF(O$2&lt;&gt;"Ready",O$2,IF(ISNUMBER(P140),IF((P140+Q140)*(1+Scenario!$B$12/12)-R140&lt;0,"INSUFFICIENT FUNDS",(P140+Q140)*(1+Scenario!$B$12/12)-R140),"INSUFFICIENT FUNDS")))</f>
        <v/>
      </c>
      <c r="T140" s="6" t="str">
        <f>IF(O140&gt;Scenario!$B$11,"",IF(O$2&lt;&gt;"Ready",O$2,IF(ISNUMBER(S140),T139+R140,"INSUFFICIENT FUNDS")))</f>
        <v/>
      </c>
      <c r="U140" t="str">
        <f>IF(O140&gt;Scenario!$B$11,"",IF(O$2&lt;&gt;"Ready",O$2,IF(ISNUMBER(S140),"OK","INSUFFICIENT FUNDS")))</f>
        <v/>
      </c>
      <c r="V140">
        <v>136</v>
      </c>
      <c r="W140" s="6" t="str">
        <f>IF(V140&gt;Scenario!$B$11,"",IF(V$2&lt;&gt;"Ready",V$2,IF(AB139="OK",Z139,"INSUFFICIENT FUNDS")))</f>
        <v/>
      </c>
      <c r="X140" s="6" t="str">
        <f>IF(V140&gt;Scenario!$B$11,"",IF(V$2&lt;&gt;"Ready",V$2,IF(ISNUMBER(W140),IF(AND(V140&gt;=Scenario!$B$10,MOD(V140-Scenario!$B$10,Scenario!$B$18)=0),Scenario!$B$8,0),"INSUFFICIENT FUNDS")))</f>
        <v/>
      </c>
      <c r="Y140" s="6" t="str">
        <f>IF(V140&gt;Scenario!$B$11,"",IF(V$2&lt;&gt;"Ready",V$2,IF(ISNUMBER(W140),(W140+X140)*(N('Option B'!$E$14)+N('Option B'!$E$15)+IF(Scenario!$B$13="Gross",N('Option B'!$E$16),0))/12+((N('Option B'!$E$12)+N('Option B'!$E$13))/12+IF(AND(V140&gt;=Scenario!$B$10,MOD(V140-Scenario!$B$10,Scenario!$B$18)=0),0*0+0,0)+IF(V140=1,0*0+0,0)+IF(V140=Scenario!$B$11,0,0)),"INSUFFICIENT FUNDS")))</f>
        <v/>
      </c>
      <c r="Z140" s="6" t="str">
        <f>IF(V140&gt;Scenario!$B$11,"",IF(V$2&lt;&gt;"Ready",V$2,IF(ISNUMBER(W140),IF((W140+X140)*(1+Scenario!$B$12/12)-Y140&lt;0,"INSUFFICIENT FUNDS",(W140+X140)*(1+Scenario!$B$12/12)-Y140),"INSUFFICIENT FUNDS")))</f>
        <v/>
      </c>
      <c r="AA140" s="6" t="str">
        <f>IF(V140&gt;Scenario!$B$11,"",IF(V$2&lt;&gt;"Ready",V$2,IF(ISNUMBER(Z140),AA139+Y140,"INSUFFICIENT FUNDS")))</f>
        <v/>
      </c>
      <c r="AB140" t="str">
        <f>IF(V140&gt;Scenario!$B$11,"",IF(V$2&lt;&gt;"Ready",V$2,IF(ISNUMBER(Z140),"OK","INSUFFICIENT FUNDS")))</f>
        <v/>
      </c>
      <c r="AC140">
        <v>136</v>
      </c>
      <c r="AD140" s="6" t="str">
        <f>IF(AC140&gt;Scenario!$B$11,"",IF(AC$2&lt;&gt;"Ready",AC$2,IF(AI139="OK",AG139,"INSUFFICIENT FUNDS")))</f>
        <v/>
      </c>
      <c r="AE140" s="6" t="str">
        <f>IF(AC140&gt;Scenario!$B$11,"",IF(AC$2&lt;&gt;"Ready",AC$2,IF(ISNUMBER(AD140),IF(AND(AC140&gt;=Scenario!$B$10,MOD(AC140-Scenario!$B$10,Scenario!$B$18)=0),Scenario!$B$8,0),"INSUFFICIENT FUNDS")))</f>
        <v/>
      </c>
      <c r="AF140" s="6" t="str">
        <f>IF(AC140&gt;Scenario!$B$11,"",IF(AC$2&lt;&gt;"Ready",AC$2,IF(ISNUMBER(AD140),(AD140+AE140)*(N('Option B'!$E$14)+N('Option B'!$E$15)+IF(Scenario!$B$13="Gross",0,0))/12+((N('Option B'!$E$12)+N('Option B'!$E$13))/12+IF(AND(AC140&gt;=Scenario!$B$10,MOD(AC140-Scenario!$B$10,Scenario!$B$18)=0),N('Option B'!$E$17)*N('Option B'!$E$18)+N('Option B'!$E$20),0)+IF(AC140=1,N('Option B'!$E$17)*N('Option B'!$E$19)+N('Option B'!$E$21),0)+IF(AC140=Scenario!$B$11,N('Option B'!$E$22),0)),"INSUFFICIENT FUNDS")))</f>
        <v/>
      </c>
      <c r="AG140" s="6" t="str">
        <f>IF(AC140&gt;Scenario!$B$11,"",IF(AC$2&lt;&gt;"Ready",AC$2,IF(ISNUMBER(AD140),IF((AD140+AE140)*(1+Scenario!$B$12/12)-AF140&lt;0,"INSUFFICIENT FUNDS",(AD140+AE140)*(1+Scenario!$B$12/12)-AF140),"INSUFFICIENT FUNDS")))</f>
        <v/>
      </c>
      <c r="AH140" s="6" t="str">
        <f>IF(AC140&gt;Scenario!$B$11,"",IF(AC$2&lt;&gt;"Ready",AC$2,IF(ISNUMBER(AG140),AH139+AF140,"INSUFFICIENT FUNDS")))</f>
        <v/>
      </c>
      <c r="AI140" t="str">
        <f>IF(AC140&gt;Scenario!$B$11,"",IF(AC$2&lt;&gt;"Ready",AC$2,IF(ISNUMBER(AG140),"OK","INSUFFICIENT FUNDS")))</f>
        <v/>
      </c>
      <c r="AJ140">
        <v>136</v>
      </c>
      <c r="AK140" s="6" t="str">
        <f>IF(AJ140&gt;Scenario!$B$11,"",IF(AJ$2&lt;&gt;"Ready",AJ$2,IF(AP139="OK",AN139,"INSUFFICIENT FUNDS")))</f>
        <v/>
      </c>
      <c r="AL140" s="6" t="str">
        <f>IF(AJ140&gt;Scenario!$B$11,"",IF(AJ$2&lt;&gt;"Ready",AJ$2,IF(ISNUMBER(AK140),IF(AND(AJ140&gt;=Scenario!$B$10,MOD(AJ140-Scenario!$B$10,Scenario!$B$18)=0),Scenario!$B$8,0),"INSUFFICIENT FUNDS")))</f>
        <v/>
      </c>
      <c r="AM140" s="6" t="str">
        <f>IF(AJ140&gt;Scenario!$B$11,"",IF(AJ$2&lt;&gt;"Ready",AJ$2,IF(ISNUMBER(AK140),(AK140+AL140)*(0+0+IF(Scenario!$B$13="Gross",0,0))/12+((0+0)/12+IF(AND(AJ140&gt;=Scenario!$B$10,MOD(AJ140-Scenario!$B$10,Scenario!$B$18)=0),0*0+0,0)+IF(AJ140=1,0*0+0,0)+IF(AJ140=Scenario!$B$11,0,0)),"INSUFFICIENT FUNDS")))</f>
        <v/>
      </c>
      <c r="AN140" s="6" t="str">
        <f>IF(AJ140&gt;Scenario!$B$11,"",IF(AJ$2&lt;&gt;"Ready",AJ$2,IF(ISNUMBER(AK140),IF((AK140+AL140)*(1+Scenario!$B$12/12)-AM140&lt;0,"INSUFFICIENT FUNDS",(AK140+AL140)*(1+Scenario!$B$12/12)-AM140),"INSUFFICIENT FUNDS")))</f>
        <v/>
      </c>
      <c r="AO140" s="6" t="str">
        <f>IF(AJ140&gt;Scenario!$B$11,"",IF(AJ$2&lt;&gt;"Ready",AJ$2,IF(ISNUMBER(AN140),AO139+AM140,"INSUFFICIENT FUNDS")))</f>
        <v/>
      </c>
      <c r="AP140" t="str">
        <f>IF(AJ140&gt;Scenario!$B$11,"",IF(AJ$2&lt;&gt;"Ready",AJ$2,IF(ISNUMBER(AN140),"OK","INSUFFICIENT FUNDS")))</f>
        <v/>
      </c>
    </row>
    <row r="141" spans="1:42" ht="32.1" customHeight="1" x14ac:dyDescent="0.2">
      <c r="A141">
        <v>137</v>
      </c>
      <c r="B141" s="6" t="str">
        <f>IF(A141&gt;Scenario!$B$11,"",IF(A$2&lt;&gt;"Ready",A$2,IF(G140="OK",E140,"INSUFFICIENT FUNDS")))</f>
        <v/>
      </c>
      <c r="C141" s="6" t="str">
        <f>IF(A141&gt;Scenario!$B$11,"",IF(A$2&lt;&gt;"Ready",A$2,IF(ISNUMBER(B141),IF(AND(A141&gt;=Scenario!$B$10,MOD(A141-Scenario!$B$10,Scenario!$B$18)=0),Scenario!$B$8,0),"INSUFFICIENT FUNDS")))</f>
        <v/>
      </c>
      <c r="D141" s="6" t="str">
        <f>IF(A141&gt;Scenario!$B$11,"",IF(A$2&lt;&gt;"Ready",A$2,IF(ISNUMBER(B141),(B141+C141)*(N('Option B'!$E$14)+N('Option B'!$E$15)+IF(Scenario!$B$13="Gross",N('Option B'!$E$16),0))/12+((N('Option B'!$E$12)+N('Option B'!$E$13))/12+IF(AND(A141&gt;=Scenario!$B$10,MOD(A141-Scenario!$B$10,Scenario!$B$18)=0),N('Option B'!$E$17)*N('Option B'!$E$18)+N('Option B'!$E$20),0)+IF(A141=1,N('Option B'!$E$17)*N('Option B'!$E$19)+N('Option B'!$E$21),0)+IF(A141=Scenario!$B$11,N('Option B'!$E$22),0)),"INSUFFICIENT FUNDS")))</f>
        <v/>
      </c>
      <c r="E141" s="6" t="str">
        <f>IF(A141&gt;Scenario!$B$11,"",IF(A$2&lt;&gt;"Ready",A$2,IF(ISNUMBER(B141),IF((B141+C141)*(1+Scenario!$B$12/12)-D141&lt;0,"INSUFFICIENT FUNDS",(B141+C141)*(1+Scenario!$B$12/12)-D141),"INSUFFICIENT FUNDS")))</f>
        <v/>
      </c>
      <c r="F141" s="6" t="str">
        <f>IF(A141&gt;Scenario!$B$11,"",IF(A$2&lt;&gt;"Ready",A$2,IF(ISNUMBER(E141),F140+D141,"INSUFFICIENT FUNDS")))</f>
        <v/>
      </c>
      <c r="G141" t="str">
        <f>IF(A141&gt;Scenario!$B$11,"",IF(A$2&lt;&gt;"Ready",A$2,IF(ISNUMBER(E141),"OK","INSUFFICIENT FUNDS")))</f>
        <v/>
      </c>
      <c r="H141">
        <v>137</v>
      </c>
      <c r="I141" s="6" t="str">
        <f>IF(H141&gt;Scenario!$B$11,"",IF(H$2&lt;&gt;"Ready",H$2,IF(N140="OK",L140,"INSUFFICIENT FUNDS")))</f>
        <v/>
      </c>
      <c r="J141" s="6" t="str">
        <f>IF(H141&gt;Scenario!$B$11,"",IF(H$2&lt;&gt;"Ready",H$2,IF(ISNUMBER(I141),IF(AND(H141&gt;=Scenario!$B$10,MOD(H141-Scenario!$B$10,Scenario!$B$18)=0),Scenario!$B$8,0),"INSUFFICIENT FUNDS")))</f>
        <v/>
      </c>
      <c r="K141" s="6" t="str">
        <f>IF(H141&gt;Scenario!$B$11,"",IF(H$2&lt;&gt;"Ready",H$2,IF(ISNUMBER(I141),(I141+J141)*(N('Option B'!$E$14)+N('Option B'!$E$15)+IF(Scenario!$B$13="Gross",N('Option B'!$E$16),0))/12+((0+0)/12+IF(AND(H141&gt;=Scenario!$B$10,MOD(H141-Scenario!$B$10,Scenario!$B$18)=0),N('Option B'!$E$17)*N('Option B'!$E$18)+N('Option B'!$E$20),0)+IF(H141=1,N('Option B'!$E$17)*N('Option B'!$E$19)+N('Option B'!$E$21),0)+IF(H141=Scenario!$B$11,N('Option B'!$E$22),0)),"INSUFFICIENT FUNDS")))</f>
        <v/>
      </c>
      <c r="L141" s="6" t="str">
        <f>IF(H141&gt;Scenario!$B$11,"",IF(H$2&lt;&gt;"Ready",H$2,IF(ISNUMBER(I141),IF((I141+J141)*(1+Scenario!$B$12/12)-K141&lt;0,"INSUFFICIENT FUNDS",(I141+J141)*(1+Scenario!$B$12/12)-K141),"INSUFFICIENT FUNDS")))</f>
        <v/>
      </c>
      <c r="M141" s="6" t="str">
        <f>IF(H141&gt;Scenario!$B$11,"",IF(H$2&lt;&gt;"Ready",H$2,IF(ISNUMBER(L141),M140+K141,"INSUFFICIENT FUNDS")))</f>
        <v/>
      </c>
      <c r="N141" t="str">
        <f>IF(H141&gt;Scenario!$B$11,"",IF(H$2&lt;&gt;"Ready",H$2,IF(ISNUMBER(L141),"OK","INSUFFICIENT FUNDS")))</f>
        <v/>
      </c>
      <c r="O141">
        <v>137</v>
      </c>
      <c r="P141" s="6" t="str">
        <f>IF(O141&gt;Scenario!$B$11,"",IF(O$2&lt;&gt;"Ready",O$2,IF(U140="OK",S140,"INSUFFICIENT FUNDS")))</f>
        <v/>
      </c>
      <c r="Q141" s="6" t="str">
        <f>IF(O141&gt;Scenario!$B$11,"",IF(O$2&lt;&gt;"Ready",O$2,IF(ISNUMBER(P141),IF(AND(O141&gt;=Scenario!$B$10,MOD(O141-Scenario!$B$10,Scenario!$B$18)=0),Scenario!$B$8,0),"INSUFFICIENT FUNDS")))</f>
        <v/>
      </c>
      <c r="R141" s="6" t="str">
        <f>IF(O141&gt;Scenario!$B$11,"",IF(O$2&lt;&gt;"Ready",O$2,IF(ISNUMBER(P141),(P141+Q141)*(0+N('Option B'!$E$15)+IF(Scenario!$B$13="Gross",N('Option B'!$E$16),0))/12+((N('Option B'!$E$12)+N('Option B'!$E$13))/12+IF(AND(O141&gt;=Scenario!$B$10,MOD(O141-Scenario!$B$10,Scenario!$B$18)=0),N('Option B'!$E$17)*N('Option B'!$E$18)+N('Option B'!$E$20),0)+IF(O141=1,N('Option B'!$E$17)*N('Option B'!$E$19)+N('Option B'!$E$21),0)+IF(O141=Scenario!$B$11,N('Option B'!$E$22),0)),"INSUFFICIENT FUNDS")))</f>
        <v/>
      </c>
      <c r="S141" s="6" t="str">
        <f>IF(O141&gt;Scenario!$B$11,"",IF(O$2&lt;&gt;"Ready",O$2,IF(ISNUMBER(P141),IF((P141+Q141)*(1+Scenario!$B$12/12)-R141&lt;0,"INSUFFICIENT FUNDS",(P141+Q141)*(1+Scenario!$B$12/12)-R141),"INSUFFICIENT FUNDS")))</f>
        <v/>
      </c>
      <c r="T141" s="6" t="str">
        <f>IF(O141&gt;Scenario!$B$11,"",IF(O$2&lt;&gt;"Ready",O$2,IF(ISNUMBER(S141),T140+R141,"INSUFFICIENT FUNDS")))</f>
        <v/>
      </c>
      <c r="U141" t="str">
        <f>IF(O141&gt;Scenario!$B$11,"",IF(O$2&lt;&gt;"Ready",O$2,IF(ISNUMBER(S141),"OK","INSUFFICIENT FUNDS")))</f>
        <v/>
      </c>
      <c r="V141">
        <v>137</v>
      </c>
      <c r="W141" s="6" t="str">
        <f>IF(V141&gt;Scenario!$B$11,"",IF(V$2&lt;&gt;"Ready",V$2,IF(AB140="OK",Z140,"INSUFFICIENT FUNDS")))</f>
        <v/>
      </c>
      <c r="X141" s="6" t="str">
        <f>IF(V141&gt;Scenario!$B$11,"",IF(V$2&lt;&gt;"Ready",V$2,IF(ISNUMBER(W141),IF(AND(V141&gt;=Scenario!$B$10,MOD(V141-Scenario!$B$10,Scenario!$B$18)=0),Scenario!$B$8,0),"INSUFFICIENT FUNDS")))</f>
        <v/>
      </c>
      <c r="Y141" s="6" t="str">
        <f>IF(V141&gt;Scenario!$B$11,"",IF(V$2&lt;&gt;"Ready",V$2,IF(ISNUMBER(W141),(W141+X141)*(N('Option B'!$E$14)+N('Option B'!$E$15)+IF(Scenario!$B$13="Gross",N('Option B'!$E$16),0))/12+((N('Option B'!$E$12)+N('Option B'!$E$13))/12+IF(AND(V141&gt;=Scenario!$B$10,MOD(V141-Scenario!$B$10,Scenario!$B$18)=0),0*0+0,0)+IF(V141=1,0*0+0,0)+IF(V141=Scenario!$B$11,0,0)),"INSUFFICIENT FUNDS")))</f>
        <v/>
      </c>
      <c r="Z141" s="6" t="str">
        <f>IF(V141&gt;Scenario!$B$11,"",IF(V$2&lt;&gt;"Ready",V$2,IF(ISNUMBER(W141),IF((W141+X141)*(1+Scenario!$B$12/12)-Y141&lt;0,"INSUFFICIENT FUNDS",(W141+X141)*(1+Scenario!$B$12/12)-Y141),"INSUFFICIENT FUNDS")))</f>
        <v/>
      </c>
      <c r="AA141" s="6" t="str">
        <f>IF(V141&gt;Scenario!$B$11,"",IF(V$2&lt;&gt;"Ready",V$2,IF(ISNUMBER(Z141),AA140+Y141,"INSUFFICIENT FUNDS")))</f>
        <v/>
      </c>
      <c r="AB141" t="str">
        <f>IF(V141&gt;Scenario!$B$11,"",IF(V$2&lt;&gt;"Ready",V$2,IF(ISNUMBER(Z141),"OK","INSUFFICIENT FUNDS")))</f>
        <v/>
      </c>
      <c r="AC141">
        <v>137</v>
      </c>
      <c r="AD141" s="6" t="str">
        <f>IF(AC141&gt;Scenario!$B$11,"",IF(AC$2&lt;&gt;"Ready",AC$2,IF(AI140="OK",AG140,"INSUFFICIENT FUNDS")))</f>
        <v/>
      </c>
      <c r="AE141" s="6" t="str">
        <f>IF(AC141&gt;Scenario!$B$11,"",IF(AC$2&lt;&gt;"Ready",AC$2,IF(ISNUMBER(AD141),IF(AND(AC141&gt;=Scenario!$B$10,MOD(AC141-Scenario!$B$10,Scenario!$B$18)=0),Scenario!$B$8,0),"INSUFFICIENT FUNDS")))</f>
        <v/>
      </c>
      <c r="AF141" s="6" t="str">
        <f>IF(AC141&gt;Scenario!$B$11,"",IF(AC$2&lt;&gt;"Ready",AC$2,IF(ISNUMBER(AD141),(AD141+AE141)*(N('Option B'!$E$14)+N('Option B'!$E$15)+IF(Scenario!$B$13="Gross",0,0))/12+((N('Option B'!$E$12)+N('Option B'!$E$13))/12+IF(AND(AC141&gt;=Scenario!$B$10,MOD(AC141-Scenario!$B$10,Scenario!$B$18)=0),N('Option B'!$E$17)*N('Option B'!$E$18)+N('Option B'!$E$20),0)+IF(AC141=1,N('Option B'!$E$17)*N('Option B'!$E$19)+N('Option B'!$E$21),0)+IF(AC141=Scenario!$B$11,N('Option B'!$E$22),0)),"INSUFFICIENT FUNDS")))</f>
        <v/>
      </c>
      <c r="AG141" s="6" t="str">
        <f>IF(AC141&gt;Scenario!$B$11,"",IF(AC$2&lt;&gt;"Ready",AC$2,IF(ISNUMBER(AD141),IF((AD141+AE141)*(1+Scenario!$B$12/12)-AF141&lt;0,"INSUFFICIENT FUNDS",(AD141+AE141)*(1+Scenario!$B$12/12)-AF141),"INSUFFICIENT FUNDS")))</f>
        <v/>
      </c>
      <c r="AH141" s="6" t="str">
        <f>IF(AC141&gt;Scenario!$B$11,"",IF(AC$2&lt;&gt;"Ready",AC$2,IF(ISNUMBER(AG141),AH140+AF141,"INSUFFICIENT FUNDS")))</f>
        <v/>
      </c>
      <c r="AI141" t="str">
        <f>IF(AC141&gt;Scenario!$B$11,"",IF(AC$2&lt;&gt;"Ready",AC$2,IF(ISNUMBER(AG141),"OK","INSUFFICIENT FUNDS")))</f>
        <v/>
      </c>
      <c r="AJ141">
        <v>137</v>
      </c>
      <c r="AK141" s="6" t="str">
        <f>IF(AJ141&gt;Scenario!$B$11,"",IF(AJ$2&lt;&gt;"Ready",AJ$2,IF(AP140="OK",AN140,"INSUFFICIENT FUNDS")))</f>
        <v/>
      </c>
      <c r="AL141" s="6" t="str">
        <f>IF(AJ141&gt;Scenario!$B$11,"",IF(AJ$2&lt;&gt;"Ready",AJ$2,IF(ISNUMBER(AK141),IF(AND(AJ141&gt;=Scenario!$B$10,MOD(AJ141-Scenario!$B$10,Scenario!$B$18)=0),Scenario!$B$8,0),"INSUFFICIENT FUNDS")))</f>
        <v/>
      </c>
      <c r="AM141" s="6" t="str">
        <f>IF(AJ141&gt;Scenario!$B$11,"",IF(AJ$2&lt;&gt;"Ready",AJ$2,IF(ISNUMBER(AK141),(AK141+AL141)*(0+0+IF(Scenario!$B$13="Gross",0,0))/12+((0+0)/12+IF(AND(AJ141&gt;=Scenario!$B$10,MOD(AJ141-Scenario!$B$10,Scenario!$B$18)=0),0*0+0,0)+IF(AJ141=1,0*0+0,0)+IF(AJ141=Scenario!$B$11,0,0)),"INSUFFICIENT FUNDS")))</f>
        <v/>
      </c>
      <c r="AN141" s="6" t="str">
        <f>IF(AJ141&gt;Scenario!$B$11,"",IF(AJ$2&lt;&gt;"Ready",AJ$2,IF(ISNUMBER(AK141),IF((AK141+AL141)*(1+Scenario!$B$12/12)-AM141&lt;0,"INSUFFICIENT FUNDS",(AK141+AL141)*(1+Scenario!$B$12/12)-AM141),"INSUFFICIENT FUNDS")))</f>
        <v/>
      </c>
      <c r="AO141" s="6" t="str">
        <f>IF(AJ141&gt;Scenario!$B$11,"",IF(AJ$2&lt;&gt;"Ready",AJ$2,IF(ISNUMBER(AN141),AO140+AM141,"INSUFFICIENT FUNDS")))</f>
        <v/>
      </c>
      <c r="AP141" t="str">
        <f>IF(AJ141&gt;Scenario!$B$11,"",IF(AJ$2&lt;&gt;"Ready",AJ$2,IF(ISNUMBER(AN141),"OK","INSUFFICIENT FUNDS")))</f>
        <v/>
      </c>
    </row>
    <row r="142" spans="1:42" ht="32.1" customHeight="1" x14ac:dyDescent="0.2">
      <c r="A142">
        <v>138</v>
      </c>
      <c r="B142" s="6" t="str">
        <f>IF(A142&gt;Scenario!$B$11,"",IF(A$2&lt;&gt;"Ready",A$2,IF(G141="OK",E141,"INSUFFICIENT FUNDS")))</f>
        <v/>
      </c>
      <c r="C142" s="6" t="str">
        <f>IF(A142&gt;Scenario!$B$11,"",IF(A$2&lt;&gt;"Ready",A$2,IF(ISNUMBER(B142),IF(AND(A142&gt;=Scenario!$B$10,MOD(A142-Scenario!$B$10,Scenario!$B$18)=0),Scenario!$B$8,0),"INSUFFICIENT FUNDS")))</f>
        <v/>
      </c>
      <c r="D142" s="6" t="str">
        <f>IF(A142&gt;Scenario!$B$11,"",IF(A$2&lt;&gt;"Ready",A$2,IF(ISNUMBER(B142),(B142+C142)*(N('Option B'!$E$14)+N('Option B'!$E$15)+IF(Scenario!$B$13="Gross",N('Option B'!$E$16),0))/12+((N('Option B'!$E$12)+N('Option B'!$E$13))/12+IF(AND(A142&gt;=Scenario!$B$10,MOD(A142-Scenario!$B$10,Scenario!$B$18)=0),N('Option B'!$E$17)*N('Option B'!$E$18)+N('Option B'!$E$20),0)+IF(A142=1,N('Option B'!$E$17)*N('Option B'!$E$19)+N('Option B'!$E$21),0)+IF(A142=Scenario!$B$11,N('Option B'!$E$22),0)),"INSUFFICIENT FUNDS")))</f>
        <v/>
      </c>
      <c r="E142" s="6" t="str">
        <f>IF(A142&gt;Scenario!$B$11,"",IF(A$2&lt;&gt;"Ready",A$2,IF(ISNUMBER(B142),IF((B142+C142)*(1+Scenario!$B$12/12)-D142&lt;0,"INSUFFICIENT FUNDS",(B142+C142)*(1+Scenario!$B$12/12)-D142),"INSUFFICIENT FUNDS")))</f>
        <v/>
      </c>
      <c r="F142" s="6" t="str">
        <f>IF(A142&gt;Scenario!$B$11,"",IF(A$2&lt;&gt;"Ready",A$2,IF(ISNUMBER(E142),F141+D142,"INSUFFICIENT FUNDS")))</f>
        <v/>
      </c>
      <c r="G142" t="str">
        <f>IF(A142&gt;Scenario!$B$11,"",IF(A$2&lt;&gt;"Ready",A$2,IF(ISNUMBER(E142),"OK","INSUFFICIENT FUNDS")))</f>
        <v/>
      </c>
      <c r="H142">
        <v>138</v>
      </c>
      <c r="I142" s="6" t="str">
        <f>IF(H142&gt;Scenario!$B$11,"",IF(H$2&lt;&gt;"Ready",H$2,IF(N141="OK",L141,"INSUFFICIENT FUNDS")))</f>
        <v/>
      </c>
      <c r="J142" s="6" t="str">
        <f>IF(H142&gt;Scenario!$B$11,"",IF(H$2&lt;&gt;"Ready",H$2,IF(ISNUMBER(I142),IF(AND(H142&gt;=Scenario!$B$10,MOD(H142-Scenario!$B$10,Scenario!$B$18)=0),Scenario!$B$8,0),"INSUFFICIENT FUNDS")))</f>
        <v/>
      </c>
      <c r="K142" s="6" t="str">
        <f>IF(H142&gt;Scenario!$B$11,"",IF(H$2&lt;&gt;"Ready",H$2,IF(ISNUMBER(I142),(I142+J142)*(N('Option B'!$E$14)+N('Option B'!$E$15)+IF(Scenario!$B$13="Gross",N('Option B'!$E$16),0))/12+((0+0)/12+IF(AND(H142&gt;=Scenario!$B$10,MOD(H142-Scenario!$B$10,Scenario!$B$18)=0),N('Option B'!$E$17)*N('Option B'!$E$18)+N('Option B'!$E$20),0)+IF(H142=1,N('Option B'!$E$17)*N('Option B'!$E$19)+N('Option B'!$E$21),0)+IF(H142=Scenario!$B$11,N('Option B'!$E$22),0)),"INSUFFICIENT FUNDS")))</f>
        <v/>
      </c>
      <c r="L142" s="6" t="str">
        <f>IF(H142&gt;Scenario!$B$11,"",IF(H$2&lt;&gt;"Ready",H$2,IF(ISNUMBER(I142),IF((I142+J142)*(1+Scenario!$B$12/12)-K142&lt;0,"INSUFFICIENT FUNDS",(I142+J142)*(1+Scenario!$B$12/12)-K142),"INSUFFICIENT FUNDS")))</f>
        <v/>
      </c>
      <c r="M142" s="6" t="str">
        <f>IF(H142&gt;Scenario!$B$11,"",IF(H$2&lt;&gt;"Ready",H$2,IF(ISNUMBER(L142),M141+K142,"INSUFFICIENT FUNDS")))</f>
        <v/>
      </c>
      <c r="N142" t="str">
        <f>IF(H142&gt;Scenario!$B$11,"",IF(H$2&lt;&gt;"Ready",H$2,IF(ISNUMBER(L142),"OK","INSUFFICIENT FUNDS")))</f>
        <v/>
      </c>
      <c r="O142">
        <v>138</v>
      </c>
      <c r="P142" s="6" t="str">
        <f>IF(O142&gt;Scenario!$B$11,"",IF(O$2&lt;&gt;"Ready",O$2,IF(U141="OK",S141,"INSUFFICIENT FUNDS")))</f>
        <v/>
      </c>
      <c r="Q142" s="6" t="str">
        <f>IF(O142&gt;Scenario!$B$11,"",IF(O$2&lt;&gt;"Ready",O$2,IF(ISNUMBER(P142),IF(AND(O142&gt;=Scenario!$B$10,MOD(O142-Scenario!$B$10,Scenario!$B$18)=0),Scenario!$B$8,0),"INSUFFICIENT FUNDS")))</f>
        <v/>
      </c>
      <c r="R142" s="6" t="str">
        <f>IF(O142&gt;Scenario!$B$11,"",IF(O$2&lt;&gt;"Ready",O$2,IF(ISNUMBER(P142),(P142+Q142)*(0+N('Option B'!$E$15)+IF(Scenario!$B$13="Gross",N('Option B'!$E$16),0))/12+((N('Option B'!$E$12)+N('Option B'!$E$13))/12+IF(AND(O142&gt;=Scenario!$B$10,MOD(O142-Scenario!$B$10,Scenario!$B$18)=0),N('Option B'!$E$17)*N('Option B'!$E$18)+N('Option B'!$E$20),0)+IF(O142=1,N('Option B'!$E$17)*N('Option B'!$E$19)+N('Option B'!$E$21),0)+IF(O142=Scenario!$B$11,N('Option B'!$E$22),0)),"INSUFFICIENT FUNDS")))</f>
        <v/>
      </c>
      <c r="S142" s="6" t="str">
        <f>IF(O142&gt;Scenario!$B$11,"",IF(O$2&lt;&gt;"Ready",O$2,IF(ISNUMBER(P142),IF((P142+Q142)*(1+Scenario!$B$12/12)-R142&lt;0,"INSUFFICIENT FUNDS",(P142+Q142)*(1+Scenario!$B$12/12)-R142),"INSUFFICIENT FUNDS")))</f>
        <v/>
      </c>
      <c r="T142" s="6" t="str">
        <f>IF(O142&gt;Scenario!$B$11,"",IF(O$2&lt;&gt;"Ready",O$2,IF(ISNUMBER(S142),T141+R142,"INSUFFICIENT FUNDS")))</f>
        <v/>
      </c>
      <c r="U142" t="str">
        <f>IF(O142&gt;Scenario!$B$11,"",IF(O$2&lt;&gt;"Ready",O$2,IF(ISNUMBER(S142),"OK","INSUFFICIENT FUNDS")))</f>
        <v/>
      </c>
      <c r="V142">
        <v>138</v>
      </c>
      <c r="W142" s="6" t="str">
        <f>IF(V142&gt;Scenario!$B$11,"",IF(V$2&lt;&gt;"Ready",V$2,IF(AB141="OK",Z141,"INSUFFICIENT FUNDS")))</f>
        <v/>
      </c>
      <c r="X142" s="6" t="str">
        <f>IF(V142&gt;Scenario!$B$11,"",IF(V$2&lt;&gt;"Ready",V$2,IF(ISNUMBER(W142),IF(AND(V142&gt;=Scenario!$B$10,MOD(V142-Scenario!$B$10,Scenario!$B$18)=0),Scenario!$B$8,0),"INSUFFICIENT FUNDS")))</f>
        <v/>
      </c>
      <c r="Y142" s="6" t="str">
        <f>IF(V142&gt;Scenario!$B$11,"",IF(V$2&lt;&gt;"Ready",V$2,IF(ISNUMBER(W142),(W142+X142)*(N('Option B'!$E$14)+N('Option B'!$E$15)+IF(Scenario!$B$13="Gross",N('Option B'!$E$16),0))/12+((N('Option B'!$E$12)+N('Option B'!$E$13))/12+IF(AND(V142&gt;=Scenario!$B$10,MOD(V142-Scenario!$B$10,Scenario!$B$18)=0),0*0+0,0)+IF(V142=1,0*0+0,0)+IF(V142=Scenario!$B$11,0,0)),"INSUFFICIENT FUNDS")))</f>
        <v/>
      </c>
      <c r="Z142" s="6" t="str">
        <f>IF(V142&gt;Scenario!$B$11,"",IF(V$2&lt;&gt;"Ready",V$2,IF(ISNUMBER(W142),IF((W142+X142)*(1+Scenario!$B$12/12)-Y142&lt;0,"INSUFFICIENT FUNDS",(W142+X142)*(1+Scenario!$B$12/12)-Y142),"INSUFFICIENT FUNDS")))</f>
        <v/>
      </c>
      <c r="AA142" s="6" t="str">
        <f>IF(V142&gt;Scenario!$B$11,"",IF(V$2&lt;&gt;"Ready",V$2,IF(ISNUMBER(Z142),AA141+Y142,"INSUFFICIENT FUNDS")))</f>
        <v/>
      </c>
      <c r="AB142" t="str">
        <f>IF(V142&gt;Scenario!$B$11,"",IF(V$2&lt;&gt;"Ready",V$2,IF(ISNUMBER(Z142),"OK","INSUFFICIENT FUNDS")))</f>
        <v/>
      </c>
      <c r="AC142">
        <v>138</v>
      </c>
      <c r="AD142" s="6" t="str">
        <f>IF(AC142&gt;Scenario!$B$11,"",IF(AC$2&lt;&gt;"Ready",AC$2,IF(AI141="OK",AG141,"INSUFFICIENT FUNDS")))</f>
        <v/>
      </c>
      <c r="AE142" s="6" t="str">
        <f>IF(AC142&gt;Scenario!$B$11,"",IF(AC$2&lt;&gt;"Ready",AC$2,IF(ISNUMBER(AD142),IF(AND(AC142&gt;=Scenario!$B$10,MOD(AC142-Scenario!$B$10,Scenario!$B$18)=0),Scenario!$B$8,0),"INSUFFICIENT FUNDS")))</f>
        <v/>
      </c>
      <c r="AF142" s="6" t="str">
        <f>IF(AC142&gt;Scenario!$B$11,"",IF(AC$2&lt;&gt;"Ready",AC$2,IF(ISNUMBER(AD142),(AD142+AE142)*(N('Option B'!$E$14)+N('Option B'!$E$15)+IF(Scenario!$B$13="Gross",0,0))/12+((N('Option B'!$E$12)+N('Option B'!$E$13))/12+IF(AND(AC142&gt;=Scenario!$B$10,MOD(AC142-Scenario!$B$10,Scenario!$B$18)=0),N('Option B'!$E$17)*N('Option B'!$E$18)+N('Option B'!$E$20),0)+IF(AC142=1,N('Option B'!$E$17)*N('Option B'!$E$19)+N('Option B'!$E$21),0)+IF(AC142=Scenario!$B$11,N('Option B'!$E$22),0)),"INSUFFICIENT FUNDS")))</f>
        <v/>
      </c>
      <c r="AG142" s="6" t="str">
        <f>IF(AC142&gt;Scenario!$B$11,"",IF(AC$2&lt;&gt;"Ready",AC$2,IF(ISNUMBER(AD142),IF((AD142+AE142)*(1+Scenario!$B$12/12)-AF142&lt;0,"INSUFFICIENT FUNDS",(AD142+AE142)*(1+Scenario!$B$12/12)-AF142),"INSUFFICIENT FUNDS")))</f>
        <v/>
      </c>
      <c r="AH142" s="6" t="str">
        <f>IF(AC142&gt;Scenario!$B$11,"",IF(AC$2&lt;&gt;"Ready",AC$2,IF(ISNUMBER(AG142),AH141+AF142,"INSUFFICIENT FUNDS")))</f>
        <v/>
      </c>
      <c r="AI142" t="str">
        <f>IF(AC142&gt;Scenario!$B$11,"",IF(AC$2&lt;&gt;"Ready",AC$2,IF(ISNUMBER(AG142),"OK","INSUFFICIENT FUNDS")))</f>
        <v/>
      </c>
      <c r="AJ142">
        <v>138</v>
      </c>
      <c r="AK142" s="6" t="str">
        <f>IF(AJ142&gt;Scenario!$B$11,"",IF(AJ$2&lt;&gt;"Ready",AJ$2,IF(AP141="OK",AN141,"INSUFFICIENT FUNDS")))</f>
        <v/>
      </c>
      <c r="AL142" s="6" t="str">
        <f>IF(AJ142&gt;Scenario!$B$11,"",IF(AJ$2&lt;&gt;"Ready",AJ$2,IF(ISNUMBER(AK142),IF(AND(AJ142&gt;=Scenario!$B$10,MOD(AJ142-Scenario!$B$10,Scenario!$B$18)=0),Scenario!$B$8,0),"INSUFFICIENT FUNDS")))</f>
        <v/>
      </c>
      <c r="AM142" s="6" t="str">
        <f>IF(AJ142&gt;Scenario!$B$11,"",IF(AJ$2&lt;&gt;"Ready",AJ$2,IF(ISNUMBER(AK142),(AK142+AL142)*(0+0+IF(Scenario!$B$13="Gross",0,0))/12+((0+0)/12+IF(AND(AJ142&gt;=Scenario!$B$10,MOD(AJ142-Scenario!$B$10,Scenario!$B$18)=0),0*0+0,0)+IF(AJ142=1,0*0+0,0)+IF(AJ142=Scenario!$B$11,0,0)),"INSUFFICIENT FUNDS")))</f>
        <v/>
      </c>
      <c r="AN142" s="6" t="str">
        <f>IF(AJ142&gt;Scenario!$B$11,"",IF(AJ$2&lt;&gt;"Ready",AJ$2,IF(ISNUMBER(AK142),IF((AK142+AL142)*(1+Scenario!$B$12/12)-AM142&lt;0,"INSUFFICIENT FUNDS",(AK142+AL142)*(1+Scenario!$B$12/12)-AM142),"INSUFFICIENT FUNDS")))</f>
        <v/>
      </c>
      <c r="AO142" s="6" t="str">
        <f>IF(AJ142&gt;Scenario!$B$11,"",IF(AJ$2&lt;&gt;"Ready",AJ$2,IF(ISNUMBER(AN142),AO141+AM142,"INSUFFICIENT FUNDS")))</f>
        <v/>
      </c>
      <c r="AP142" t="str">
        <f>IF(AJ142&gt;Scenario!$B$11,"",IF(AJ$2&lt;&gt;"Ready",AJ$2,IF(ISNUMBER(AN142),"OK","INSUFFICIENT FUNDS")))</f>
        <v/>
      </c>
    </row>
    <row r="143" spans="1:42" ht="32.1" customHeight="1" x14ac:dyDescent="0.2">
      <c r="A143">
        <v>139</v>
      </c>
      <c r="B143" s="6" t="str">
        <f>IF(A143&gt;Scenario!$B$11,"",IF(A$2&lt;&gt;"Ready",A$2,IF(G142="OK",E142,"INSUFFICIENT FUNDS")))</f>
        <v/>
      </c>
      <c r="C143" s="6" t="str">
        <f>IF(A143&gt;Scenario!$B$11,"",IF(A$2&lt;&gt;"Ready",A$2,IF(ISNUMBER(B143),IF(AND(A143&gt;=Scenario!$B$10,MOD(A143-Scenario!$B$10,Scenario!$B$18)=0),Scenario!$B$8,0),"INSUFFICIENT FUNDS")))</f>
        <v/>
      </c>
      <c r="D143" s="6" t="str">
        <f>IF(A143&gt;Scenario!$B$11,"",IF(A$2&lt;&gt;"Ready",A$2,IF(ISNUMBER(B143),(B143+C143)*(N('Option B'!$E$14)+N('Option B'!$E$15)+IF(Scenario!$B$13="Gross",N('Option B'!$E$16),0))/12+((N('Option B'!$E$12)+N('Option B'!$E$13))/12+IF(AND(A143&gt;=Scenario!$B$10,MOD(A143-Scenario!$B$10,Scenario!$B$18)=0),N('Option B'!$E$17)*N('Option B'!$E$18)+N('Option B'!$E$20),0)+IF(A143=1,N('Option B'!$E$17)*N('Option B'!$E$19)+N('Option B'!$E$21),0)+IF(A143=Scenario!$B$11,N('Option B'!$E$22),0)),"INSUFFICIENT FUNDS")))</f>
        <v/>
      </c>
      <c r="E143" s="6" t="str">
        <f>IF(A143&gt;Scenario!$B$11,"",IF(A$2&lt;&gt;"Ready",A$2,IF(ISNUMBER(B143),IF((B143+C143)*(1+Scenario!$B$12/12)-D143&lt;0,"INSUFFICIENT FUNDS",(B143+C143)*(1+Scenario!$B$12/12)-D143),"INSUFFICIENT FUNDS")))</f>
        <v/>
      </c>
      <c r="F143" s="6" t="str">
        <f>IF(A143&gt;Scenario!$B$11,"",IF(A$2&lt;&gt;"Ready",A$2,IF(ISNUMBER(E143),F142+D143,"INSUFFICIENT FUNDS")))</f>
        <v/>
      </c>
      <c r="G143" t="str">
        <f>IF(A143&gt;Scenario!$B$11,"",IF(A$2&lt;&gt;"Ready",A$2,IF(ISNUMBER(E143),"OK","INSUFFICIENT FUNDS")))</f>
        <v/>
      </c>
      <c r="H143">
        <v>139</v>
      </c>
      <c r="I143" s="6" t="str">
        <f>IF(H143&gt;Scenario!$B$11,"",IF(H$2&lt;&gt;"Ready",H$2,IF(N142="OK",L142,"INSUFFICIENT FUNDS")))</f>
        <v/>
      </c>
      <c r="J143" s="6" t="str">
        <f>IF(H143&gt;Scenario!$B$11,"",IF(H$2&lt;&gt;"Ready",H$2,IF(ISNUMBER(I143),IF(AND(H143&gt;=Scenario!$B$10,MOD(H143-Scenario!$B$10,Scenario!$B$18)=0),Scenario!$B$8,0),"INSUFFICIENT FUNDS")))</f>
        <v/>
      </c>
      <c r="K143" s="6" t="str">
        <f>IF(H143&gt;Scenario!$B$11,"",IF(H$2&lt;&gt;"Ready",H$2,IF(ISNUMBER(I143),(I143+J143)*(N('Option B'!$E$14)+N('Option B'!$E$15)+IF(Scenario!$B$13="Gross",N('Option B'!$E$16),0))/12+((0+0)/12+IF(AND(H143&gt;=Scenario!$B$10,MOD(H143-Scenario!$B$10,Scenario!$B$18)=0),N('Option B'!$E$17)*N('Option B'!$E$18)+N('Option B'!$E$20),0)+IF(H143=1,N('Option B'!$E$17)*N('Option B'!$E$19)+N('Option B'!$E$21),0)+IF(H143=Scenario!$B$11,N('Option B'!$E$22),0)),"INSUFFICIENT FUNDS")))</f>
        <v/>
      </c>
      <c r="L143" s="6" t="str">
        <f>IF(H143&gt;Scenario!$B$11,"",IF(H$2&lt;&gt;"Ready",H$2,IF(ISNUMBER(I143),IF((I143+J143)*(1+Scenario!$B$12/12)-K143&lt;0,"INSUFFICIENT FUNDS",(I143+J143)*(1+Scenario!$B$12/12)-K143),"INSUFFICIENT FUNDS")))</f>
        <v/>
      </c>
      <c r="M143" s="6" t="str">
        <f>IF(H143&gt;Scenario!$B$11,"",IF(H$2&lt;&gt;"Ready",H$2,IF(ISNUMBER(L143),M142+K143,"INSUFFICIENT FUNDS")))</f>
        <v/>
      </c>
      <c r="N143" t="str">
        <f>IF(H143&gt;Scenario!$B$11,"",IF(H$2&lt;&gt;"Ready",H$2,IF(ISNUMBER(L143),"OK","INSUFFICIENT FUNDS")))</f>
        <v/>
      </c>
      <c r="O143">
        <v>139</v>
      </c>
      <c r="P143" s="6" t="str">
        <f>IF(O143&gt;Scenario!$B$11,"",IF(O$2&lt;&gt;"Ready",O$2,IF(U142="OK",S142,"INSUFFICIENT FUNDS")))</f>
        <v/>
      </c>
      <c r="Q143" s="6" t="str">
        <f>IF(O143&gt;Scenario!$B$11,"",IF(O$2&lt;&gt;"Ready",O$2,IF(ISNUMBER(P143),IF(AND(O143&gt;=Scenario!$B$10,MOD(O143-Scenario!$B$10,Scenario!$B$18)=0),Scenario!$B$8,0),"INSUFFICIENT FUNDS")))</f>
        <v/>
      </c>
      <c r="R143" s="6" t="str">
        <f>IF(O143&gt;Scenario!$B$11,"",IF(O$2&lt;&gt;"Ready",O$2,IF(ISNUMBER(P143),(P143+Q143)*(0+N('Option B'!$E$15)+IF(Scenario!$B$13="Gross",N('Option B'!$E$16),0))/12+((N('Option B'!$E$12)+N('Option B'!$E$13))/12+IF(AND(O143&gt;=Scenario!$B$10,MOD(O143-Scenario!$B$10,Scenario!$B$18)=0),N('Option B'!$E$17)*N('Option B'!$E$18)+N('Option B'!$E$20),0)+IF(O143=1,N('Option B'!$E$17)*N('Option B'!$E$19)+N('Option B'!$E$21),0)+IF(O143=Scenario!$B$11,N('Option B'!$E$22),0)),"INSUFFICIENT FUNDS")))</f>
        <v/>
      </c>
      <c r="S143" s="6" t="str">
        <f>IF(O143&gt;Scenario!$B$11,"",IF(O$2&lt;&gt;"Ready",O$2,IF(ISNUMBER(P143),IF((P143+Q143)*(1+Scenario!$B$12/12)-R143&lt;0,"INSUFFICIENT FUNDS",(P143+Q143)*(1+Scenario!$B$12/12)-R143),"INSUFFICIENT FUNDS")))</f>
        <v/>
      </c>
      <c r="T143" s="6" t="str">
        <f>IF(O143&gt;Scenario!$B$11,"",IF(O$2&lt;&gt;"Ready",O$2,IF(ISNUMBER(S143),T142+R143,"INSUFFICIENT FUNDS")))</f>
        <v/>
      </c>
      <c r="U143" t="str">
        <f>IF(O143&gt;Scenario!$B$11,"",IF(O$2&lt;&gt;"Ready",O$2,IF(ISNUMBER(S143),"OK","INSUFFICIENT FUNDS")))</f>
        <v/>
      </c>
      <c r="V143">
        <v>139</v>
      </c>
      <c r="W143" s="6" t="str">
        <f>IF(V143&gt;Scenario!$B$11,"",IF(V$2&lt;&gt;"Ready",V$2,IF(AB142="OK",Z142,"INSUFFICIENT FUNDS")))</f>
        <v/>
      </c>
      <c r="X143" s="6" t="str">
        <f>IF(V143&gt;Scenario!$B$11,"",IF(V$2&lt;&gt;"Ready",V$2,IF(ISNUMBER(W143),IF(AND(V143&gt;=Scenario!$B$10,MOD(V143-Scenario!$B$10,Scenario!$B$18)=0),Scenario!$B$8,0),"INSUFFICIENT FUNDS")))</f>
        <v/>
      </c>
      <c r="Y143" s="6" t="str">
        <f>IF(V143&gt;Scenario!$B$11,"",IF(V$2&lt;&gt;"Ready",V$2,IF(ISNUMBER(W143),(W143+X143)*(N('Option B'!$E$14)+N('Option B'!$E$15)+IF(Scenario!$B$13="Gross",N('Option B'!$E$16),0))/12+((N('Option B'!$E$12)+N('Option B'!$E$13))/12+IF(AND(V143&gt;=Scenario!$B$10,MOD(V143-Scenario!$B$10,Scenario!$B$18)=0),0*0+0,0)+IF(V143=1,0*0+0,0)+IF(V143=Scenario!$B$11,0,0)),"INSUFFICIENT FUNDS")))</f>
        <v/>
      </c>
      <c r="Z143" s="6" t="str">
        <f>IF(V143&gt;Scenario!$B$11,"",IF(V$2&lt;&gt;"Ready",V$2,IF(ISNUMBER(W143),IF((W143+X143)*(1+Scenario!$B$12/12)-Y143&lt;0,"INSUFFICIENT FUNDS",(W143+X143)*(1+Scenario!$B$12/12)-Y143),"INSUFFICIENT FUNDS")))</f>
        <v/>
      </c>
      <c r="AA143" s="6" t="str">
        <f>IF(V143&gt;Scenario!$B$11,"",IF(V$2&lt;&gt;"Ready",V$2,IF(ISNUMBER(Z143),AA142+Y143,"INSUFFICIENT FUNDS")))</f>
        <v/>
      </c>
      <c r="AB143" t="str">
        <f>IF(V143&gt;Scenario!$B$11,"",IF(V$2&lt;&gt;"Ready",V$2,IF(ISNUMBER(Z143),"OK","INSUFFICIENT FUNDS")))</f>
        <v/>
      </c>
      <c r="AC143">
        <v>139</v>
      </c>
      <c r="AD143" s="6" t="str">
        <f>IF(AC143&gt;Scenario!$B$11,"",IF(AC$2&lt;&gt;"Ready",AC$2,IF(AI142="OK",AG142,"INSUFFICIENT FUNDS")))</f>
        <v/>
      </c>
      <c r="AE143" s="6" t="str">
        <f>IF(AC143&gt;Scenario!$B$11,"",IF(AC$2&lt;&gt;"Ready",AC$2,IF(ISNUMBER(AD143),IF(AND(AC143&gt;=Scenario!$B$10,MOD(AC143-Scenario!$B$10,Scenario!$B$18)=0),Scenario!$B$8,0),"INSUFFICIENT FUNDS")))</f>
        <v/>
      </c>
      <c r="AF143" s="6" t="str">
        <f>IF(AC143&gt;Scenario!$B$11,"",IF(AC$2&lt;&gt;"Ready",AC$2,IF(ISNUMBER(AD143),(AD143+AE143)*(N('Option B'!$E$14)+N('Option B'!$E$15)+IF(Scenario!$B$13="Gross",0,0))/12+((N('Option B'!$E$12)+N('Option B'!$E$13))/12+IF(AND(AC143&gt;=Scenario!$B$10,MOD(AC143-Scenario!$B$10,Scenario!$B$18)=0),N('Option B'!$E$17)*N('Option B'!$E$18)+N('Option B'!$E$20),0)+IF(AC143=1,N('Option B'!$E$17)*N('Option B'!$E$19)+N('Option B'!$E$21),0)+IF(AC143=Scenario!$B$11,N('Option B'!$E$22),0)),"INSUFFICIENT FUNDS")))</f>
        <v/>
      </c>
      <c r="AG143" s="6" t="str">
        <f>IF(AC143&gt;Scenario!$B$11,"",IF(AC$2&lt;&gt;"Ready",AC$2,IF(ISNUMBER(AD143),IF((AD143+AE143)*(1+Scenario!$B$12/12)-AF143&lt;0,"INSUFFICIENT FUNDS",(AD143+AE143)*(1+Scenario!$B$12/12)-AF143),"INSUFFICIENT FUNDS")))</f>
        <v/>
      </c>
      <c r="AH143" s="6" t="str">
        <f>IF(AC143&gt;Scenario!$B$11,"",IF(AC$2&lt;&gt;"Ready",AC$2,IF(ISNUMBER(AG143),AH142+AF143,"INSUFFICIENT FUNDS")))</f>
        <v/>
      </c>
      <c r="AI143" t="str">
        <f>IF(AC143&gt;Scenario!$B$11,"",IF(AC$2&lt;&gt;"Ready",AC$2,IF(ISNUMBER(AG143),"OK","INSUFFICIENT FUNDS")))</f>
        <v/>
      </c>
      <c r="AJ143">
        <v>139</v>
      </c>
      <c r="AK143" s="6" t="str">
        <f>IF(AJ143&gt;Scenario!$B$11,"",IF(AJ$2&lt;&gt;"Ready",AJ$2,IF(AP142="OK",AN142,"INSUFFICIENT FUNDS")))</f>
        <v/>
      </c>
      <c r="AL143" s="6" t="str">
        <f>IF(AJ143&gt;Scenario!$B$11,"",IF(AJ$2&lt;&gt;"Ready",AJ$2,IF(ISNUMBER(AK143),IF(AND(AJ143&gt;=Scenario!$B$10,MOD(AJ143-Scenario!$B$10,Scenario!$B$18)=0),Scenario!$B$8,0),"INSUFFICIENT FUNDS")))</f>
        <v/>
      </c>
      <c r="AM143" s="6" t="str">
        <f>IF(AJ143&gt;Scenario!$B$11,"",IF(AJ$2&lt;&gt;"Ready",AJ$2,IF(ISNUMBER(AK143),(AK143+AL143)*(0+0+IF(Scenario!$B$13="Gross",0,0))/12+((0+0)/12+IF(AND(AJ143&gt;=Scenario!$B$10,MOD(AJ143-Scenario!$B$10,Scenario!$B$18)=0),0*0+0,0)+IF(AJ143=1,0*0+0,0)+IF(AJ143=Scenario!$B$11,0,0)),"INSUFFICIENT FUNDS")))</f>
        <v/>
      </c>
      <c r="AN143" s="6" t="str">
        <f>IF(AJ143&gt;Scenario!$B$11,"",IF(AJ$2&lt;&gt;"Ready",AJ$2,IF(ISNUMBER(AK143),IF((AK143+AL143)*(1+Scenario!$B$12/12)-AM143&lt;0,"INSUFFICIENT FUNDS",(AK143+AL143)*(1+Scenario!$B$12/12)-AM143),"INSUFFICIENT FUNDS")))</f>
        <v/>
      </c>
      <c r="AO143" s="6" t="str">
        <f>IF(AJ143&gt;Scenario!$B$11,"",IF(AJ$2&lt;&gt;"Ready",AJ$2,IF(ISNUMBER(AN143),AO142+AM143,"INSUFFICIENT FUNDS")))</f>
        <v/>
      </c>
      <c r="AP143" t="str">
        <f>IF(AJ143&gt;Scenario!$B$11,"",IF(AJ$2&lt;&gt;"Ready",AJ$2,IF(ISNUMBER(AN143),"OK","INSUFFICIENT FUNDS")))</f>
        <v/>
      </c>
    </row>
    <row r="144" spans="1:42" ht="32.1" customHeight="1" x14ac:dyDescent="0.2">
      <c r="A144">
        <v>140</v>
      </c>
      <c r="B144" s="6" t="str">
        <f>IF(A144&gt;Scenario!$B$11,"",IF(A$2&lt;&gt;"Ready",A$2,IF(G143="OK",E143,"INSUFFICIENT FUNDS")))</f>
        <v/>
      </c>
      <c r="C144" s="6" t="str">
        <f>IF(A144&gt;Scenario!$B$11,"",IF(A$2&lt;&gt;"Ready",A$2,IF(ISNUMBER(B144),IF(AND(A144&gt;=Scenario!$B$10,MOD(A144-Scenario!$B$10,Scenario!$B$18)=0),Scenario!$B$8,0),"INSUFFICIENT FUNDS")))</f>
        <v/>
      </c>
      <c r="D144" s="6" t="str">
        <f>IF(A144&gt;Scenario!$B$11,"",IF(A$2&lt;&gt;"Ready",A$2,IF(ISNUMBER(B144),(B144+C144)*(N('Option B'!$E$14)+N('Option B'!$E$15)+IF(Scenario!$B$13="Gross",N('Option B'!$E$16),0))/12+((N('Option B'!$E$12)+N('Option B'!$E$13))/12+IF(AND(A144&gt;=Scenario!$B$10,MOD(A144-Scenario!$B$10,Scenario!$B$18)=0),N('Option B'!$E$17)*N('Option B'!$E$18)+N('Option B'!$E$20),0)+IF(A144=1,N('Option B'!$E$17)*N('Option B'!$E$19)+N('Option B'!$E$21),0)+IF(A144=Scenario!$B$11,N('Option B'!$E$22),0)),"INSUFFICIENT FUNDS")))</f>
        <v/>
      </c>
      <c r="E144" s="6" t="str">
        <f>IF(A144&gt;Scenario!$B$11,"",IF(A$2&lt;&gt;"Ready",A$2,IF(ISNUMBER(B144),IF((B144+C144)*(1+Scenario!$B$12/12)-D144&lt;0,"INSUFFICIENT FUNDS",(B144+C144)*(1+Scenario!$B$12/12)-D144),"INSUFFICIENT FUNDS")))</f>
        <v/>
      </c>
      <c r="F144" s="6" t="str">
        <f>IF(A144&gt;Scenario!$B$11,"",IF(A$2&lt;&gt;"Ready",A$2,IF(ISNUMBER(E144),F143+D144,"INSUFFICIENT FUNDS")))</f>
        <v/>
      </c>
      <c r="G144" t="str">
        <f>IF(A144&gt;Scenario!$B$11,"",IF(A$2&lt;&gt;"Ready",A$2,IF(ISNUMBER(E144),"OK","INSUFFICIENT FUNDS")))</f>
        <v/>
      </c>
      <c r="H144">
        <v>140</v>
      </c>
      <c r="I144" s="6" t="str">
        <f>IF(H144&gt;Scenario!$B$11,"",IF(H$2&lt;&gt;"Ready",H$2,IF(N143="OK",L143,"INSUFFICIENT FUNDS")))</f>
        <v/>
      </c>
      <c r="J144" s="6" t="str">
        <f>IF(H144&gt;Scenario!$B$11,"",IF(H$2&lt;&gt;"Ready",H$2,IF(ISNUMBER(I144),IF(AND(H144&gt;=Scenario!$B$10,MOD(H144-Scenario!$B$10,Scenario!$B$18)=0),Scenario!$B$8,0),"INSUFFICIENT FUNDS")))</f>
        <v/>
      </c>
      <c r="K144" s="6" t="str">
        <f>IF(H144&gt;Scenario!$B$11,"",IF(H$2&lt;&gt;"Ready",H$2,IF(ISNUMBER(I144),(I144+J144)*(N('Option B'!$E$14)+N('Option B'!$E$15)+IF(Scenario!$B$13="Gross",N('Option B'!$E$16),0))/12+((0+0)/12+IF(AND(H144&gt;=Scenario!$B$10,MOD(H144-Scenario!$B$10,Scenario!$B$18)=0),N('Option B'!$E$17)*N('Option B'!$E$18)+N('Option B'!$E$20),0)+IF(H144=1,N('Option B'!$E$17)*N('Option B'!$E$19)+N('Option B'!$E$21),0)+IF(H144=Scenario!$B$11,N('Option B'!$E$22),0)),"INSUFFICIENT FUNDS")))</f>
        <v/>
      </c>
      <c r="L144" s="6" t="str">
        <f>IF(H144&gt;Scenario!$B$11,"",IF(H$2&lt;&gt;"Ready",H$2,IF(ISNUMBER(I144),IF((I144+J144)*(1+Scenario!$B$12/12)-K144&lt;0,"INSUFFICIENT FUNDS",(I144+J144)*(1+Scenario!$B$12/12)-K144),"INSUFFICIENT FUNDS")))</f>
        <v/>
      </c>
      <c r="M144" s="6" t="str">
        <f>IF(H144&gt;Scenario!$B$11,"",IF(H$2&lt;&gt;"Ready",H$2,IF(ISNUMBER(L144),M143+K144,"INSUFFICIENT FUNDS")))</f>
        <v/>
      </c>
      <c r="N144" t="str">
        <f>IF(H144&gt;Scenario!$B$11,"",IF(H$2&lt;&gt;"Ready",H$2,IF(ISNUMBER(L144),"OK","INSUFFICIENT FUNDS")))</f>
        <v/>
      </c>
      <c r="O144">
        <v>140</v>
      </c>
      <c r="P144" s="6" t="str">
        <f>IF(O144&gt;Scenario!$B$11,"",IF(O$2&lt;&gt;"Ready",O$2,IF(U143="OK",S143,"INSUFFICIENT FUNDS")))</f>
        <v/>
      </c>
      <c r="Q144" s="6" t="str">
        <f>IF(O144&gt;Scenario!$B$11,"",IF(O$2&lt;&gt;"Ready",O$2,IF(ISNUMBER(P144),IF(AND(O144&gt;=Scenario!$B$10,MOD(O144-Scenario!$B$10,Scenario!$B$18)=0),Scenario!$B$8,0),"INSUFFICIENT FUNDS")))</f>
        <v/>
      </c>
      <c r="R144" s="6" t="str">
        <f>IF(O144&gt;Scenario!$B$11,"",IF(O$2&lt;&gt;"Ready",O$2,IF(ISNUMBER(P144),(P144+Q144)*(0+N('Option B'!$E$15)+IF(Scenario!$B$13="Gross",N('Option B'!$E$16),0))/12+((N('Option B'!$E$12)+N('Option B'!$E$13))/12+IF(AND(O144&gt;=Scenario!$B$10,MOD(O144-Scenario!$B$10,Scenario!$B$18)=0),N('Option B'!$E$17)*N('Option B'!$E$18)+N('Option B'!$E$20),0)+IF(O144=1,N('Option B'!$E$17)*N('Option B'!$E$19)+N('Option B'!$E$21),0)+IF(O144=Scenario!$B$11,N('Option B'!$E$22),0)),"INSUFFICIENT FUNDS")))</f>
        <v/>
      </c>
      <c r="S144" s="6" t="str">
        <f>IF(O144&gt;Scenario!$B$11,"",IF(O$2&lt;&gt;"Ready",O$2,IF(ISNUMBER(P144),IF((P144+Q144)*(1+Scenario!$B$12/12)-R144&lt;0,"INSUFFICIENT FUNDS",(P144+Q144)*(1+Scenario!$B$12/12)-R144),"INSUFFICIENT FUNDS")))</f>
        <v/>
      </c>
      <c r="T144" s="6" t="str">
        <f>IF(O144&gt;Scenario!$B$11,"",IF(O$2&lt;&gt;"Ready",O$2,IF(ISNUMBER(S144),T143+R144,"INSUFFICIENT FUNDS")))</f>
        <v/>
      </c>
      <c r="U144" t="str">
        <f>IF(O144&gt;Scenario!$B$11,"",IF(O$2&lt;&gt;"Ready",O$2,IF(ISNUMBER(S144),"OK","INSUFFICIENT FUNDS")))</f>
        <v/>
      </c>
      <c r="V144">
        <v>140</v>
      </c>
      <c r="W144" s="6" t="str">
        <f>IF(V144&gt;Scenario!$B$11,"",IF(V$2&lt;&gt;"Ready",V$2,IF(AB143="OK",Z143,"INSUFFICIENT FUNDS")))</f>
        <v/>
      </c>
      <c r="X144" s="6" t="str">
        <f>IF(V144&gt;Scenario!$B$11,"",IF(V$2&lt;&gt;"Ready",V$2,IF(ISNUMBER(W144),IF(AND(V144&gt;=Scenario!$B$10,MOD(V144-Scenario!$B$10,Scenario!$B$18)=0),Scenario!$B$8,0),"INSUFFICIENT FUNDS")))</f>
        <v/>
      </c>
      <c r="Y144" s="6" t="str">
        <f>IF(V144&gt;Scenario!$B$11,"",IF(V$2&lt;&gt;"Ready",V$2,IF(ISNUMBER(W144),(W144+X144)*(N('Option B'!$E$14)+N('Option B'!$E$15)+IF(Scenario!$B$13="Gross",N('Option B'!$E$16),0))/12+((N('Option B'!$E$12)+N('Option B'!$E$13))/12+IF(AND(V144&gt;=Scenario!$B$10,MOD(V144-Scenario!$B$10,Scenario!$B$18)=0),0*0+0,0)+IF(V144=1,0*0+0,0)+IF(V144=Scenario!$B$11,0,0)),"INSUFFICIENT FUNDS")))</f>
        <v/>
      </c>
      <c r="Z144" s="6" t="str">
        <f>IF(V144&gt;Scenario!$B$11,"",IF(V$2&lt;&gt;"Ready",V$2,IF(ISNUMBER(W144),IF((W144+X144)*(1+Scenario!$B$12/12)-Y144&lt;0,"INSUFFICIENT FUNDS",(W144+X144)*(1+Scenario!$B$12/12)-Y144),"INSUFFICIENT FUNDS")))</f>
        <v/>
      </c>
      <c r="AA144" s="6" t="str">
        <f>IF(V144&gt;Scenario!$B$11,"",IF(V$2&lt;&gt;"Ready",V$2,IF(ISNUMBER(Z144),AA143+Y144,"INSUFFICIENT FUNDS")))</f>
        <v/>
      </c>
      <c r="AB144" t="str">
        <f>IF(V144&gt;Scenario!$B$11,"",IF(V$2&lt;&gt;"Ready",V$2,IF(ISNUMBER(Z144),"OK","INSUFFICIENT FUNDS")))</f>
        <v/>
      </c>
      <c r="AC144">
        <v>140</v>
      </c>
      <c r="AD144" s="6" t="str">
        <f>IF(AC144&gt;Scenario!$B$11,"",IF(AC$2&lt;&gt;"Ready",AC$2,IF(AI143="OK",AG143,"INSUFFICIENT FUNDS")))</f>
        <v/>
      </c>
      <c r="AE144" s="6" t="str">
        <f>IF(AC144&gt;Scenario!$B$11,"",IF(AC$2&lt;&gt;"Ready",AC$2,IF(ISNUMBER(AD144),IF(AND(AC144&gt;=Scenario!$B$10,MOD(AC144-Scenario!$B$10,Scenario!$B$18)=0),Scenario!$B$8,0),"INSUFFICIENT FUNDS")))</f>
        <v/>
      </c>
      <c r="AF144" s="6" t="str">
        <f>IF(AC144&gt;Scenario!$B$11,"",IF(AC$2&lt;&gt;"Ready",AC$2,IF(ISNUMBER(AD144),(AD144+AE144)*(N('Option B'!$E$14)+N('Option B'!$E$15)+IF(Scenario!$B$13="Gross",0,0))/12+((N('Option B'!$E$12)+N('Option B'!$E$13))/12+IF(AND(AC144&gt;=Scenario!$B$10,MOD(AC144-Scenario!$B$10,Scenario!$B$18)=0),N('Option B'!$E$17)*N('Option B'!$E$18)+N('Option B'!$E$20),0)+IF(AC144=1,N('Option B'!$E$17)*N('Option B'!$E$19)+N('Option B'!$E$21),0)+IF(AC144=Scenario!$B$11,N('Option B'!$E$22),0)),"INSUFFICIENT FUNDS")))</f>
        <v/>
      </c>
      <c r="AG144" s="6" t="str">
        <f>IF(AC144&gt;Scenario!$B$11,"",IF(AC$2&lt;&gt;"Ready",AC$2,IF(ISNUMBER(AD144),IF((AD144+AE144)*(1+Scenario!$B$12/12)-AF144&lt;0,"INSUFFICIENT FUNDS",(AD144+AE144)*(1+Scenario!$B$12/12)-AF144),"INSUFFICIENT FUNDS")))</f>
        <v/>
      </c>
      <c r="AH144" s="6" t="str">
        <f>IF(AC144&gt;Scenario!$B$11,"",IF(AC$2&lt;&gt;"Ready",AC$2,IF(ISNUMBER(AG144),AH143+AF144,"INSUFFICIENT FUNDS")))</f>
        <v/>
      </c>
      <c r="AI144" t="str">
        <f>IF(AC144&gt;Scenario!$B$11,"",IF(AC$2&lt;&gt;"Ready",AC$2,IF(ISNUMBER(AG144),"OK","INSUFFICIENT FUNDS")))</f>
        <v/>
      </c>
      <c r="AJ144">
        <v>140</v>
      </c>
      <c r="AK144" s="6" t="str">
        <f>IF(AJ144&gt;Scenario!$B$11,"",IF(AJ$2&lt;&gt;"Ready",AJ$2,IF(AP143="OK",AN143,"INSUFFICIENT FUNDS")))</f>
        <v/>
      </c>
      <c r="AL144" s="6" t="str">
        <f>IF(AJ144&gt;Scenario!$B$11,"",IF(AJ$2&lt;&gt;"Ready",AJ$2,IF(ISNUMBER(AK144),IF(AND(AJ144&gt;=Scenario!$B$10,MOD(AJ144-Scenario!$B$10,Scenario!$B$18)=0),Scenario!$B$8,0),"INSUFFICIENT FUNDS")))</f>
        <v/>
      </c>
      <c r="AM144" s="6" t="str">
        <f>IF(AJ144&gt;Scenario!$B$11,"",IF(AJ$2&lt;&gt;"Ready",AJ$2,IF(ISNUMBER(AK144),(AK144+AL144)*(0+0+IF(Scenario!$B$13="Gross",0,0))/12+((0+0)/12+IF(AND(AJ144&gt;=Scenario!$B$10,MOD(AJ144-Scenario!$B$10,Scenario!$B$18)=0),0*0+0,0)+IF(AJ144=1,0*0+0,0)+IF(AJ144=Scenario!$B$11,0,0)),"INSUFFICIENT FUNDS")))</f>
        <v/>
      </c>
      <c r="AN144" s="6" t="str">
        <f>IF(AJ144&gt;Scenario!$B$11,"",IF(AJ$2&lt;&gt;"Ready",AJ$2,IF(ISNUMBER(AK144),IF((AK144+AL144)*(1+Scenario!$B$12/12)-AM144&lt;0,"INSUFFICIENT FUNDS",(AK144+AL144)*(1+Scenario!$B$12/12)-AM144),"INSUFFICIENT FUNDS")))</f>
        <v/>
      </c>
      <c r="AO144" s="6" t="str">
        <f>IF(AJ144&gt;Scenario!$B$11,"",IF(AJ$2&lt;&gt;"Ready",AJ$2,IF(ISNUMBER(AN144),AO143+AM144,"INSUFFICIENT FUNDS")))</f>
        <v/>
      </c>
      <c r="AP144" t="str">
        <f>IF(AJ144&gt;Scenario!$B$11,"",IF(AJ$2&lt;&gt;"Ready",AJ$2,IF(ISNUMBER(AN144),"OK","INSUFFICIENT FUNDS")))</f>
        <v/>
      </c>
    </row>
    <row r="145" spans="1:42" ht="32.1" customHeight="1" x14ac:dyDescent="0.2">
      <c r="A145">
        <v>141</v>
      </c>
      <c r="B145" s="6" t="str">
        <f>IF(A145&gt;Scenario!$B$11,"",IF(A$2&lt;&gt;"Ready",A$2,IF(G144="OK",E144,"INSUFFICIENT FUNDS")))</f>
        <v/>
      </c>
      <c r="C145" s="6" t="str">
        <f>IF(A145&gt;Scenario!$B$11,"",IF(A$2&lt;&gt;"Ready",A$2,IF(ISNUMBER(B145),IF(AND(A145&gt;=Scenario!$B$10,MOD(A145-Scenario!$B$10,Scenario!$B$18)=0),Scenario!$B$8,0),"INSUFFICIENT FUNDS")))</f>
        <v/>
      </c>
      <c r="D145" s="6" t="str">
        <f>IF(A145&gt;Scenario!$B$11,"",IF(A$2&lt;&gt;"Ready",A$2,IF(ISNUMBER(B145),(B145+C145)*(N('Option B'!$E$14)+N('Option B'!$E$15)+IF(Scenario!$B$13="Gross",N('Option B'!$E$16),0))/12+((N('Option B'!$E$12)+N('Option B'!$E$13))/12+IF(AND(A145&gt;=Scenario!$B$10,MOD(A145-Scenario!$B$10,Scenario!$B$18)=0),N('Option B'!$E$17)*N('Option B'!$E$18)+N('Option B'!$E$20),0)+IF(A145=1,N('Option B'!$E$17)*N('Option B'!$E$19)+N('Option B'!$E$21),0)+IF(A145=Scenario!$B$11,N('Option B'!$E$22),0)),"INSUFFICIENT FUNDS")))</f>
        <v/>
      </c>
      <c r="E145" s="6" t="str">
        <f>IF(A145&gt;Scenario!$B$11,"",IF(A$2&lt;&gt;"Ready",A$2,IF(ISNUMBER(B145),IF((B145+C145)*(1+Scenario!$B$12/12)-D145&lt;0,"INSUFFICIENT FUNDS",(B145+C145)*(1+Scenario!$B$12/12)-D145),"INSUFFICIENT FUNDS")))</f>
        <v/>
      </c>
      <c r="F145" s="6" t="str">
        <f>IF(A145&gt;Scenario!$B$11,"",IF(A$2&lt;&gt;"Ready",A$2,IF(ISNUMBER(E145),F144+D145,"INSUFFICIENT FUNDS")))</f>
        <v/>
      </c>
      <c r="G145" t="str">
        <f>IF(A145&gt;Scenario!$B$11,"",IF(A$2&lt;&gt;"Ready",A$2,IF(ISNUMBER(E145),"OK","INSUFFICIENT FUNDS")))</f>
        <v/>
      </c>
      <c r="H145">
        <v>141</v>
      </c>
      <c r="I145" s="6" t="str">
        <f>IF(H145&gt;Scenario!$B$11,"",IF(H$2&lt;&gt;"Ready",H$2,IF(N144="OK",L144,"INSUFFICIENT FUNDS")))</f>
        <v/>
      </c>
      <c r="J145" s="6" t="str">
        <f>IF(H145&gt;Scenario!$B$11,"",IF(H$2&lt;&gt;"Ready",H$2,IF(ISNUMBER(I145),IF(AND(H145&gt;=Scenario!$B$10,MOD(H145-Scenario!$B$10,Scenario!$B$18)=0),Scenario!$B$8,0),"INSUFFICIENT FUNDS")))</f>
        <v/>
      </c>
      <c r="K145" s="6" t="str">
        <f>IF(H145&gt;Scenario!$B$11,"",IF(H$2&lt;&gt;"Ready",H$2,IF(ISNUMBER(I145),(I145+J145)*(N('Option B'!$E$14)+N('Option B'!$E$15)+IF(Scenario!$B$13="Gross",N('Option B'!$E$16),0))/12+((0+0)/12+IF(AND(H145&gt;=Scenario!$B$10,MOD(H145-Scenario!$B$10,Scenario!$B$18)=0),N('Option B'!$E$17)*N('Option B'!$E$18)+N('Option B'!$E$20),0)+IF(H145=1,N('Option B'!$E$17)*N('Option B'!$E$19)+N('Option B'!$E$21),0)+IF(H145=Scenario!$B$11,N('Option B'!$E$22),0)),"INSUFFICIENT FUNDS")))</f>
        <v/>
      </c>
      <c r="L145" s="6" t="str">
        <f>IF(H145&gt;Scenario!$B$11,"",IF(H$2&lt;&gt;"Ready",H$2,IF(ISNUMBER(I145),IF((I145+J145)*(1+Scenario!$B$12/12)-K145&lt;0,"INSUFFICIENT FUNDS",(I145+J145)*(1+Scenario!$B$12/12)-K145),"INSUFFICIENT FUNDS")))</f>
        <v/>
      </c>
      <c r="M145" s="6" t="str">
        <f>IF(H145&gt;Scenario!$B$11,"",IF(H$2&lt;&gt;"Ready",H$2,IF(ISNUMBER(L145),M144+K145,"INSUFFICIENT FUNDS")))</f>
        <v/>
      </c>
      <c r="N145" t="str">
        <f>IF(H145&gt;Scenario!$B$11,"",IF(H$2&lt;&gt;"Ready",H$2,IF(ISNUMBER(L145),"OK","INSUFFICIENT FUNDS")))</f>
        <v/>
      </c>
      <c r="O145">
        <v>141</v>
      </c>
      <c r="P145" s="6" t="str">
        <f>IF(O145&gt;Scenario!$B$11,"",IF(O$2&lt;&gt;"Ready",O$2,IF(U144="OK",S144,"INSUFFICIENT FUNDS")))</f>
        <v/>
      </c>
      <c r="Q145" s="6" t="str">
        <f>IF(O145&gt;Scenario!$B$11,"",IF(O$2&lt;&gt;"Ready",O$2,IF(ISNUMBER(P145),IF(AND(O145&gt;=Scenario!$B$10,MOD(O145-Scenario!$B$10,Scenario!$B$18)=0),Scenario!$B$8,0),"INSUFFICIENT FUNDS")))</f>
        <v/>
      </c>
      <c r="R145" s="6" t="str">
        <f>IF(O145&gt;Scenario!$B$11,"",IF(O$2&lt;&gt;"Ready",O$2,IF(ISNUMBER(P145),(P145+Q145)*(0+N('Option B'!$E$15)+IF(Scenario!$B$13="Gross",N('Option B'!$E$16),0))/12+((N('Option B'!$E$12)+N('Option B'!$E$13))/12+IF(AND(O145&gt;=Scenario!$B$10,MOD(O145-Scenario!$B$10,Scenario!$B$18)=0),N('Option B'!$E$17)*N('Option B'!$E$18)+N('Option B'!$E$20),0)+IF(O145=1,N('Option B'!$E$17)*N('Option B'!$E$19)+N('Option B'!$E$21),0)+IF(O145=Scenario!$B$11,N('Option B'!$E$22),0)),"INSUFFICIENT FUNDS")))</f>
        <v/>
      </c>
      <c r="S145" s="6" t="str">
        <f>IF(O145&gt;Scenario!$B$11,"",IF(O$2&lt;&gt;"Ready",O$2,IF(ISNUMBER(P145),IF((P145+Q145)*(1+Scenario!$B$12/12)-R145&lt;0,"INSUFFICIENT FUNDS",(P145+Q145)*(1+Scenario!$B$12/12)-R145),"INSUFFICIENT FUNDS")))</f>
        <v/>
      </c>
      <c r="T145" s="6" t="str">
        <f>IF(O145&gt;Scenario!$B$11,"",IF(O$2&lt;&gt;"Ready",O$2,IF(ISNUMBER(S145),T144+R145,"INSUFFICIENT FUNDS")))</f>
        <v/>
      </c>
      <c r="U145" t="str">
        <f>IF(O145&gt;Scenario!$B$11,"",IF(O$2&lt;&gt;"Ready",O$2,IF(ISNUMBER(S145),"OK","INSUFFICIENT FUNDS")))</f>
        <v/>
      </c>
      <c r="V145">
        <v>141</v>
      </c>
      <c r="W145" s="6" t="str">
        <f>IF(V145&gt;Scenario!$B$11,"",IF(V$2&lt;&gt;"Ready",V$2,IF(AB144="OK",Z144,"INSUFFICIENT FUNDS")))</f>
        <v/>
      </c>
      <c r="X145" s="6" t="str">
        <f>IF(V145&gt;Scenario!$B$11,"",IF(V$2&lt;&gt;"Ready",V$2,IF(ISNUMBER(W145),IF(AND(V145&gt;=Scenario!$B$10,MOD(V145-Scenario!$B$10,Scenario!$B$18)=0),Scenario!$B$8,0),"INSUFFICIENT FUNDS")))</f>
        <v/>
      </c>
      <c r="Y145" s="6" t="str">
        <f>IF(V145&gt;Scenario!$B$11,"",IF(V$2&lt;&gt;"Ready",V$2,IF(ISNUMBER(W145),(W145+X145)*(N('Option B'!$E$14)+N('Option B'!$E$15)+IF(Scenario!$B$13="Gross",N('Option B'!$E$16),0))/12+((N('Option B'!$E$12)+N('Option B'!$E$13))/12+IF(AND(V145&gt;=Scenario!$B$10,MOD(V145-Scenario!$B$10,Scenario!$B$18)=0),0*0+0,0)+IF(V145=1,0*0+0,0)+IF(V145=Scenario!$B$11,0,0)),"INSUFFICIENT FUNDS")))</f>
        <v/>
      </c>
      <c r="Z145" s="6" t="str">
        <f>IF(V145&gt;Scenario!$B$11,"",IF(V$2&lt;&gt;"Ready",V$2,IF(ISNUMBER(W145),IF((W145+X145)*(1+Scenario!$B$12/12)-Y145&lt;0,"INSUFFICIENT FUNDS",(W145+X145)*(1+Scenario!$B$12/12)-Y145),"INSUFFICIENT FUNDS")))</f>
        <v/>
      </c>
      <c r="AA145" s="6" t="str">
        <f>IF(V145&gt;Scenario!$B$11,"",IF(V$2&lt;&gt;"Ready",V$2,IF(ISNUMBER(Z145),AA144+Y145,"INSUFFICIENT FUNDS")))</f>
        <v/>
      </c>
      <c r="AB145" t="str">
        <f>IF(V145&gt;Scenario!$B$11,"",IF(V$2&lt;&gt;"Ready",V$2,IF(ISNUMBER(Z145),"OK","INSUFFICIENT FUNDS")))</f>
        <v/>
      </c>
      <c r="AC145">
        <v>141</v>
      </c>
      <c r="AD145" s="6" t="str">
        <f>IF(AC145&gt;Scenario!$B$11,"",IF(AC$2&lt;&gt;"Ready",AC$2,IF(AI144="OK",AG144,"INSUFFICIENT FUNDS")))</f>
        <v/>
      </c>
      <c r="AE145" s="6" t="str">
        <f>IF(AC145&gt;Scenario!$B$11,"",IF(AC$2&lt;&gt;"Ready",AC$2,IF(ISNUMBER(AD145),IF(AND(AC145&gt;=Scenario!$B$10,MOD(AC145-Scenario!$B$10,Scenario!$B$18)=0),Scenario!$B$8,0),"INSUFFICIENT FUNDS")))</f>
        <v/>
      </c>
      <c r="AF145" s="6" t="str">
        <f>IF(AC145&gt;Scenario!$B$11,"",IF(AC$2&lt;&gt;"Ready",AC$2,IF(ISNUMBER(AD145),(AD145+AE145)*(N('Option B'!$E$14)+N('Option B'!$E$15)+IF(Scenario!$B$13="Gross",0,0))/12+((N('Option B'!$E$12)+N('Option B'!$E$13))/12+IF(AND(AC145&gt;=Scenario!$B$10,MOD(AC145-Scenario!$B$10,Scenario!$B$18)=0),N('Option B'!$E$17)*N('Option B'!$E$18)+N('Option B'!$E$20),0)+IF(AC145=1,N('Option B'!$E$17)*N('Option B'!$E$19)+N('Option B'!$E$21),0)+IF(AC145=Scenario!$B$11,N('Option B'!$E$22),0)),"INSUFFICIENT FUNDS")))</f>
        <v/>
      </c>
      <c r="AG145" s="6" t="str">
        <f>IF(AC145&gt;Scenario!$B$11,"",IF(AC$2&lt;&gt;"Ready",AC$2,IF(ISNUMBER(AD145),IF((AD145+AE145)*(1+Scenario!$B$12/12)-AF145&lt;0,"INSUFFICIENT FUNDS",(AD145+AE145)*(1+Scenario!$B$12/12)-AF145),"INSUFFICIENT FUNDS")))</f>
        <v/>
      </c>
      <c r="AH145" s="6" t="str">
        <f>IF(AC145&gt;Scenario!$B$11,"",IF(AC$2&lt;&gt;"Ready",AC$2,IF(ISNUMBER(AG145),AH144+AF145,"INSUFFICIENT FUNDS")))</f>
        <v/>
      </c>
      <c r="AI145" t="str">
        <f>IF(AC145&gt;Scenario!$B$11,"",IF(AC$2&lt;&gt;"Ready",AC$2,IF(ISNUMBER(AG145),"OK","INSUFFICIENT FUNDS")))</f>
        <v/>
      </c>
      <c r="AJ145">
        <v>141</v>
      </c>
      <c r="AK145" s="6" t="str">
        <f>IF(AJ145&gt;Scenario!$B$11,"",IF(AJ$2&lt;&gt;"Ready",AJ$2,IF(AP144="OK",AN144,"INSUFFICIENT FUNDS")))</f>
        <v/>
      </c>
      <c r="AL145" s="6" t="str">
        <f>IF(AJ145&gt;Scenario!$B$11,"",IF(AJ$2&lt;&gt;"Ready",AJ$2,IF(ISNUMBER(AK145),IF(AND(AJ145&gt;=Scenario!$B$10,MOD(AJ145-Scenario!$B$10,Scenario!$B$18)=0),Scenario!$B$8,0),"INSUFFICIENT FUNDS")))</f>
        <v/>
      </c>
      <c r="AM145" s="6" t="str">
        <f>IF(AJ145&gt;Scenario!$B$11,"",IF(AJ$2&lt;&gt;"Ready",AJ$2,IF(ISNUMBER(AK145),(AK145+AL145)*(0+0+IF(Scenario!$B$13="Gross",0,0))/12+((0+0)/12+IF(AND(AJ145&gt;=Scenario!$B$10,MOD(AJ145-Scenario!$B$10,Scenario!$B$18)=0),0*0+0,0)+IF(AJ145=1,0*0+0,0)+IF(AJ145=Scenario!$B$11,0,0)),"INSUFFICIENT FUNDS")))</f>
        <v/>
      </c>
      <c r="AN145" s="6" t="str">
        <f>IF(AJ145&gt;Scenario!$B$11,"",IF(AJ$2&lt;&gt;"Ready",AJ$2,IF(ISNUMBER(AK145),IF((AK145+AL145)*(1+Scenario!$B$12/12)-AM145&lt;0,"INSUFFICIENT FUNDS",(AK145+AL145)*(1+Scenario!$B$12/12)-AM145),"INSUFFICIENT FUNDS")))</f>
        <v/>
      </c>
      <c r="AO145" s="6" t="str">
        <f>IF(AJ145&gt;Scenario!$B$11,"",IF(AJ$2&lt;&gt;"Ready",AJ$2,IF(ISNUMBER(AN145),AO144+AM145,"INSUFFICIENT FUNDS")))</f>
        <v/>
      </c>
      <c r="AP145" t="str">
        <f>IF(AJ145&gt;Scenario!$B$11,"",IF(AJ$2&lt;&gt;"Ready",AJ$2,IF(ISNUMBER(AN145),"OK","INSUFFICIENT FUNDS")))</f>
        <v/>
      </c>
    </row>
    <row r="146" spans="1:42" ht="32.1" customHeight="1" x14ac:dyDescent="0.2">
      <c r="A146">
        <v>142</v>
      </c>
      <c r="B146" s="6" t="str">
        <f>IF(A146&gt;Scenario!$B$11,"",IF(A$2&lt;&gt;"Ready",A$2,IF(G145="OK",E145,"INSUFFICIENT FUNDS")))</f>
        <v/>
      </c>
      <c r="C146" s="6" t="str">
        <f>IF(A146&gt;Scenario!$B$11,"",IF(A$2&lt;&gt;"Ready",A$2,IF(ISNUMBER(B146),IF(AND(A146&gt;=Scenario!$B$10,MOD(A146-Scenario!$B$10,Scenario!$B$18)=0),Scenario!$B$8,0),"INSUFFICIENT FUNDS")))</f>
        <v/>
      </c>
      <c r="D146" s="6" t="str">
        <f>IF(A146&gt;Scenario!$B$11,"",IF(A$2&lt;&gt;"Ready",A$2,IF(ISNUMBER(B146),(B146+C146)*(N('Option B'!$E$14)+N('Option B'!$E$15)+IF(Scenario!$B$13="Gross",N('Option B'!$E$16),0))/12+((N('Option B'!$E$12)+N('Option B'!$E$13))/12+IF(AND(A146&gt;=Scenario!$B$10,MOD(A146-Scenario!$B$10,Scenario!$B$18)=0),N('Option B'!$E$17)*N('Option B'!$E$18)+N('Option B'!$E$20),0)+IF(A146=1,N('Option B'!$E$17)*N('Option B'!$E$19)+N('Option B'!$E$21),0)+IF(A146=Scenario!$B$11,N('Option B'!$E$22),0)),"INSUFFICIENT FUNDS")))</f>
        <v/>
      </c>
      <c r="E146" s="6" t="str">
        <f>IF(A146&gt;Scenario!$B$11,"",IF(A$2&lt;&gt;"Ready",A$2,IF(ISNUMBER(B146),IF((B146+C146)*(1+Scenario!$B$12/12)-D146&lt;0,"INSUFFICIENT FUNDS",(B146+C146)*(1+Scenario!$B$12/12)-D146),"INSUFFICIENT FUNDS")))</f>
        <v/>
      </c>
      <c r="F146" s="6" t="str">
        <f>IF(A146&gt;Scenario!$B$11,"",IF(A$2&lt;&gt;"Ready",A$2,IF(ISNUMBER(E146),F145+D146,"INSUFFICIENT FUNDS")))</f>
        <v/>
      </c>
      <c r="G146" t="str">
        <f>IF(A146&gt;Scenario!$B$11,"",IF(A$2&lt;&gt;"Ready",A$2,IF(ISNUMBER(E146),"OK","INSUFFICIENT FUNDS")))</f>
        <v/>
      </c>
      <c r="H146">
        <v>142</v>
      </c>
      <c r="I146" s="6" t="str">
        <f>IF(H146&gt;Scenario!$B$11,"",IF(H$2&lt;&gt;"Ready",H$2,IF(N145="OK",L145,"INSUFFICIENT FUNDS")))</f>
        <v/>
      </c>
      <c r="J146" s="6" t="str">
        <f>IF(H146&gt;Scenario!$B$11,"",IF(H$2&lt;&gt;"Ready",H$2,IF(ISNUMBER(I146),IF(AND(H146&gt;=Scenario!$B$10,MOD(H146-Scenario!$B$10,Scenario!$B$18)=0),Scenario!$B$8,0),"INSUFFICIENT FUNDS")))</f>
        <v/>
      </c>
      <c r="K146" s="6" t="str">
        <f>IF(H146&gt;Scenario!$B$11,"",IF(H$2&lt;&gt;"Ready",H$2,IF(ISNUMBER(I146),(I146+J146)*(N('Option B'!$E$14)+N('Option B'!$E$15)+IF(Scenario!$B$13="Gross",N('Option B'!$E$16),0))/12+((0+0)/12+IF(AND(H146&gt;=Scenario!$B$10,MOD(H146-Scenario!$B$10,Scenario!$B$18)=0),N('Option B'!$E$17)*N('Option B'!$E$18)+N('Option B'!$E$20),0)+IF(H146=1,N('Option B'!$E$17)*N('Option B'!$E$19)+N('Option B'!$E$21),0)+IF(H146=Scenario!$B$11,N('Option B'!$E$22),0)),"INSUFFICIENT FUNDS")))</f>
        <v/>
      </c>
      <c r="L146" s="6" t="str">
        <f>IF(H146&gt;Scenario!$B$11,"",IF(H$2&lt;&gt;"Ready",H$2,IF(ISNUMBER(I146),IF((I146+J146)*(1+Scenario!$B$12/12)-K146&lt;0,"INSUFFICIENT FUNDS",(I146+J146)*(1+Scenario!$B$12/12)-K146),"INSUFFICIENT FUNDS")))</f>
        <v/>
      </c>
      <c r="M146" s="6" t="str">
        <f>IF(H146&gt;Scenario!$B$11,"",IF(H$2&lt;&gt;"Ready",H$2,IF(ISNUMBER(L146),M145+K146,"INSUFFICIENT FUNDS")))</f>
        <v/>
      </c>
      <c r="N146" t="str">
        <f>IF(H146&gt;Scenario!$B$11,"",IF(H$2&lt;&gt;"Ready",H$2,IF(ISNUMBER(L146),"OK","INSUFFICIENT FUNDS")))</f>
        <v/>
      </c>
      <c r="O146">
        <v>142</v>
      </c>
      <c r="P146" s="6" t="str">
        <f>IF(O146&gt;Scenario!$B$11,"",IF(O$2&lt;&gt;"Ready",O$2,IF(U145="OK",S145,"INSUFFICIENT FUNDS")))</f>
        <v/>
      </c>
      <c r="Q146" s="6" t="str">
        <f>IF(O146&gt;Scenario!$B$11,"",IF(O$2&lt;&gt;"Ready",O$2,IF(ISNUMBER(P146),IF(AND(O146&gt;=Scenario!$B$10,MOD(O146-Scenario!$B$10,Scenario!$B$18)=0),Scenario!$B$8,0),"INSUFFICIENT FUNDS")))</f>
        <v/>
      </c>
      <c r="R146" s="6" t="str">
        <f>IF(O146&gt;Scenario!$B$11,"",IF(O$2&lt;&gt;"Ready",O$2,IF(ISNUMBER(P146),(P146+Q146)*(0+N('Option B'!$E$15)+IF(Scenario!$B$13="Gross",N('Option B'!$E$16),0))/12+((N('Option B'!$E$12)+N('Option B'!$E$13))/12+IF(AND(O146&gt;=Scenario!$B$10,MOD(O146-Scenario!$B$10,Scenario!$B$18)=0),N('Option B'!$E$17)*N('Option B'!$E$18)+N('Option B'!$E$20),0)+IF(O146=1,N('Option B'!$E$17)*N('Option B'!$E$19)+N('Option B'!$E$21),0)+IF(O146=Scenario!$B$11,N('Option B'!$E$22),0)),"INSUFFICIENT FUNDS")))</f>
        <v/>
      </c>
      <c r="S146" s="6" t="str">
        <f>IF(O146&gt;Scenario!$B$11,"",IF(O$2&lt;&gt;"Ready",O$2,IF(ISNUMBER(P146),IF((P146+Q146)*(1+Scenario!$B$12/12)-R146&lt;0,"INSUFFICIENT FUNDS",(P146+Q146)*(1+Scenario!$B$12/12)-R146),"INSUFFICIENT FUNDS")))</f>
        <v/>
      </c>
      <c r="T146" s="6" t="str">
        <f>IF(O146&gt;Scenario!$B$11,"",IF(O$2&lt;&gt;"Ready",O$2,IF(ISNUMBER(S146),T145+R146,"INSUFFICIENT FUNDS")))</f>
        <v/>
      </c>
      <c r="U146" t="str">
        <f>IF(O146&gt;Scenario!$B$11,"",IF(O$2&lt;&gt;"Ready",O$2,IF(ISNUMBER(S146),"OK","INSUFFICIENT FUNDS")))</f>
        <v/>
      </c>
      <c r="V146">
        <v>142</v>
      </c>
      <c r="W146" s="6" t="str">
        <f>IF(V146&gt;Scenario!$B$11,"",IF(V$2&lt;&gt;"Ready",V$2,IF(AB145="OK",Z145,"INSUFFICIENT FUNDS")))</f>
        <v/>
      </c>
      <c r="X146" s="6" t="str">
        <f>IF(V146&gt;Scenario!$B$11,"",IF(V$2&lt;&gt;"Ready",V$2,IF(ISNUMBER(W146),IF(AND(V146&gt;=Scenario!$B$10,MOD(V146-Scenario!$B$10,Scenario!$B$18)=0),Scenario!$B$8,0),"INSUFFICIENT FUNDS")))</f>
        <v/>
      </c>
      <c r="Y146" s="6" t="str">
        <f>IF(V146&gt;Scenario!$B$11,"",IF(V$2&lt;&gt;"Ready",V$2,IF(ISNUMBER(W146),(W146+X146)*(N('Option B'!$E$14)+N('Option B'!$E$15)+IF(Scenario!$B$13="Gross",N('Option B'!$E$16),0))/12+((N('Option B'!$E$12)+N('Option B'!$E$13))/12+IF(AND(V146&gt;=Scenario!$B$10,MOD(V146-Scenario!$B$10,Scenario!$B$18)=0),0*0+0,0)+IF(V146=1,0*0+0,0)+IF(V146=Scenario!$B$11,0,0)),"INSUFFICIENT FUNDS")))</f>
        <v/>
      </c>
      <c r="Z146" s="6" t="str">
        <f>IF(V146&gt;Scenario!$B$11,"",IF(V$2&lt;&gt;"Ready",V$2,IF(ISNUMBER(W146),IF((W146+X146)*(1+Scenario!$B$12/12)-Y146&lt;0,"INSUFFICIENT FUNDS",(W146+X146)*(1+Scenario!$B$12/12)-Y146),"INSUFFICIENT FUNDS")))</f>
        <v/>
      </c>
      <c r="AA146" s="6" t="str">
        <f>IF(V146&gt;Scenario!$B$11,"",IF(V$2&lt;&gt;"Ready",V$2,IF(ISNUMBER(Z146),AA145+Y146,"INSUFFICIENT FUNDS")))</f>
        <v/>
      </c>
      <c r="AB146" t="str">
        <f>IF(V146&gt;Scenario!$B$11,"",IF(V$2&lt;&gt;"Ready",V$2,IF(ISNUMBER(Z146),"OK","INSUFFICIENT FUNDS")))</f>
        <v/>
      </c>
      <c r="AC146">
        <v>142</v>
      </c>
      <c r="AD146" s="6" t="str">
        <f>IF(AC146&gt;Scenario!$B$11,"",IF(AC$2&lt;&gt;"Ready",AC$2,IF(AI145="OK",AG145,"INSUFFICIENT FUNDS")))</f>
        <v/>
      </c>
      <c r="AE146" s="6" t="str">
        <f>IF(AC146&gt;Scenario!$B$11,"",IF(AC$2&lt;&gt;"Ready",AC$2,IF(ISNUMBER(AD146),IF(AND(AC146&gt;=Scenario!$B$10,MOD(AC146-Scenario!$B$10,Scenario!$B$18)=0),Scenario!$B$8,0),"INSUFFICIENT FUNDS")))</f>
        <v/>
      </c>
      <c r="AF146" s="6" t="str">
        <f>IF(AC146&gt;Scenario!$B$11,"",IF(AC$2&lt;&gt;"Ready",AC$2,IF(ISNUMBER(AD146),(AD146+AE146)*(N('Option B'!$E$14)+N('Option B'!$E$15)+IF(Scenario!$B$13="Gross",0,0))/12+((N('Option B'!$E$12)+N('Option B'!$E$13))/12+IF(AND(AC146&gt;=Scenario!$B$10,MOD(AC146-Scenario!$B$10,Scenario!$B$18)=0),N('Option B'!$E$17)*N('Option B'!$E$18)+N('Option B'!$E$20),0)+IF(AC146=1,N('Option B'!$E$17)*N('Option B'!$E$19)+N('Option B'!$E$21),0)+IF(AC146=Scenario!$B$11,N('Option B'!$E$22),0)),"INSUFFICIENT FUNDS")))</f>
        <v/>
      </c>
      <c r="AG146" s="6" t="str">
        <f>IF(AC146&gt;Scenario!$B$11,"",IF(AC$2&lt;&gt;"Ready",AC$2,IF(ISNUMBER(AD146),IF((AD146+AE146)*(1+Scenario!$B$12/12)-AF146&lt;0,"INSUFFICIENT FUNDS",(AD146+AE146)*(1+Scenario!$B$12/12)-AF146),"INSUFFICIENT FUNDS")))</f>
        <v/>
      </c>
      <c r="AH146" s="6" t="str">
        <f>IF(AC146&gt;Scenario!$B$11,"",IF(AC$2&lt;&gt;"Ready",AC$2,IF(ISNUMBER(AG146),AH145+AF146,"INSUFFICIENT FUNDS")))</f>
        <v/>
      </c>
      <c r="AI146" t="str">
        <f>IF(AC146&gt;Scenario!$B$11,"",IF(AC$2&lt;&gt;"Ready",AC$2,IF(ISNUMBER(AG146),"OK","INSUFFICIENT FUNDS")))</f>
        <v/>
      </c>
      <c r="AJ146">
        <v>142</v>
      </c>
      <c r="AK146" s="6" t="str">
        <f>IF(AJ146&gt;Scenario!$B$11,"",IF(AJ$2&lt;&gt;"Ready",AJ$2,IF(AP145="OK",AN145,"INSUFFICIENT FUNDS")))</f>
        <v/>
      </c>
      <c r="AL146" s="6" t="str">
        <f>IF(AJ146&gt;Scenario!$B$11,"",IF(AJ$2&lt;&gt;"Ready",AJ$2,IF(ISNUMBER(AK146),IF(AND(AJ146&gt;=Scenario!$B$10,MOD(AJ146-Scenario!$B$10,Scenario!$B$18)=0),Scenario!$B$8,0),"INSUFFICIENT FUNDS")))</f>
        <v/>
      </c>
      <c r="AM146" s="6" t="str">
        <f>IF(AJ146&gt;Scenario!$B$11,"",IF(AJ$2&lt;&gt;"Ready",AJ$2,IF(ISNUMBER(AK146),(AK146+AL146)*(0+0+IF(Scenario!$B$13="Gross",0,0))/12+((0+0)/12+IF(AND(AJ146&gt;=Scenario!$B$10,MOD(AJ146-Scenario!$B$10,Scenario!$B$18)=0),0*0+0,0)+IF(AJ146=1,0*0+0,0)+IF(AJ146=Scenario!$B$11,0,0)),"INSUFFICIENT FUNDS")))</f>
        <v/>
      </c>
      <c r="AN146" s="6" t="str">
        <f>IF(AJ146&gt;Scenario!$B$11,"",IF(AJ$2&lt;&gt;"Ready",AJ$2,IF(ISNUMBER(AK146),IF((AK146+AL146)*(1+Scenario!$B$12/12)-AM146&lt;0,"INSUFFICIENT FUNDS",(AK146+AL146)*(1+Scenario!$B$12/12)-AM146),"INSUFFICIENT FUNDS")))</f>
        <v/>
      </c>
      <c r="AO146" s="6" t="str">
        <f>IF(AJ146&gt;Scenario!$B$11,"",IF(AJ$2&lt;&gt;"Ready",AJ$2,IF(ISNUMBER(AN146),AO145+AM146,"INSUFFICIENT FUNDS")))</f>
        <v/>
      </c>
      <c r="AP146" t="str">
        <f>IF(AJ146&gt;Scenario!$B$11,"",IF(AJ$2&lt;&gt;"Ready",AJ$2,IF(ISNUMBER(AN146),"OK","INSUFFICIENT FUNDS")))</f>
        <v/>
      </c>
    </row>
    <row r="147" spans="1:42" ht="32.1" customHeight="1" x14ac:dyDescent="0.2">
      <c r="A147">
        <v>143</v>
      </c>
      <c r="B147" s="6" t="str">
        <f>IF(A147&gt;Scenario!$B$11,"",IF(A$2&lt;&gt;"Ready",A$2,IF(G146="OK",E146,"INSUFFICIENT FUNDS")))</f>
        <v/>
      </c>
      <c r="C147" s="6" t="str">
        <f>IF(A147&gt;Scenario!$B$11,"",IF(A$2&lt;&gt;"Ready",A$2,IF(ISNUMBER(B147),IF(AND(A147&gt;=Scenario!$B$10,MOD(A147-Scenario!$B$10,Scenario!$B$18)=0),Scenario!$B$8,0),"INSUFFICIENT FUNDS")))</f>
        <v/>
      </c>
      <c r="D147" s="6" t="str">
        <f>IF(A147&gt;Scenario!$B$11,"",IF(A$2&lt;&gt;"Ready",A$2,IF(ISNUMBER(B147),(B147+C147)*(N('Option B'!$E$14)+N('Option B'!$E$15)+IF(Scenario!$B$13="Gross",N('Option B'!$E$16),0))/12+((N('Option B'!$E$12)+N('Option B'!$E$13))/12+IF(AND(A147&gt;=Scenario!$B$10,MOD(A147-Scenario!$B$10,Scenario!$B$18)=0),N('Option B'!$E$17)*N('Option B'!$E$18)+N('Option B'!$E$20),0)+IF(A147=1,N('Option B'!$E$17)*N('Option B'!$E$19)+N('Option B'!$E$21),0)+IF(A147=Scenario!$B$11,N('Option B'!$E$22),0)),"INSUFFICIENT FUNDS")))</f>
        <v/>
      </c>
      <c r="E147" s="6" t="str">
        <f>IF(A147&gt;Scenario!$B$11,"",IF(A$2&lt;&gt;"Ready",A$2,IF(ISNUMBER(B147),IF((B147+C147)*(1+Scenario!$B$12/12)-D147&lt;0,"INSUFFICIENT FUNDS",(B147+C147)*(1+Scenario!$B$12/12)-D147),"INSUFFICIENT FUNDS")))</f>
        <v/>
      </c>
      <c r="F147" s="6" t="str">
        <f>IF(A147&gt;Scenario!$B$11,"",IF(A$2&lt;&gt;"Ready",A$2,IF(ISNUMBER(E147),F146+D147,"INSUFFICIENT FUNDS")))</f>
        <v/>
      </c>
      <c r="G147" t="str">
        <f>IF(A147&gt;Scenario!$B$11,"",IF(A$2&lt;&gt;"Ready",A$2,IF(ISNUMBER(E147),"OK","INSUFFICIENT FUNDS")))</f>
        <v/>
      </c>
      <c r="H147">
        <v>143</v>
      </c>
      <c r="I147" s="6" t="str">
        <f>IF(H147&gt;Scenario!$B$11,"",IF(H$2&lt;&gt;"Ready",H$2,IF(N146="OK",L146,"INSUFFICIENT FUNDS")))</f>
        <v/>
      </c>
      <c r="J147" s="6" t="str">
        <f>IF(H147&gt;Scenario!$B$11,"",IF(H$2&lt;&gt;"Ready",H$2,IF(ISNUMBER(I147),IF(AND(H147&gt;=Scenario!$B$10,MOD(H147-Scenario!$B$10,Scenario!$B$18)=0),Scenario!$B$8,0),"INSUFFICIENT FUNDS")))</f>
        <v/>
      </c>
      <c r="K147" s="6" t="str">
        <f>IF(H147&gt;Scenario!$B$11,"",IF(H$2&lt;&gt;"Ready",H$2,IF(ISNUMBER(I147),(I147+J147)*(N('Option B'!$E$14)+N('Option B'!$E$15)+IF(Scenario!$B$13="Gross",N('Option B'!$E$16),0))/12+((0+0)/12+IF(AND(H147&gt;=Scenario!$B$10,MOD(H147-Scenario!$B$10,Scenario!$B$18)=0),N('Option B'!$E$17)*N('Option B'!$E$18)+N('Option B'!$E$20),0)+IF(H147=1,N('Option B'!$E$17)*N('Option B'!$E$19)+N('Option B'!$E$21),0)+IF(H147=Scenario!$B$11,N('Option B'!$E$22),0)),"INSUFFICIENT FUNDS")))</f>
        <v/>
      </c>
      <c r="L147" s="6" t="str">
        <f>IF(H147&gt;Scenario!$B$11,"",IF(H$2&lt;&gt;"Ready",H$2,IF(ISNUMBER(I147),IF((I147+J147)*(1+Scenario!$B$12/12)-K147&lt;0,"INSUFFICIENT FUNDS",(I147+J147)*(1+Scenario!$B$12/12)-K147),"INSUFFICIENT FUNDS")))</f>
        <v/>
      </c>
      <c r="M147" s="6" t="str">
        <f>IF(H147&gt;Scenario!$B$11,"",IF(H$2&lt;&gt;"Ready",H$2,IF(ISNUMBER(L147),M146+K147,"INSUFFICIENT FUNDS")))</f>
        <v/>
      </c>
      <c r="N147" t="str">
        <f>IF(H147&gt;Scenario!$B$11,"",IF(H$2&lt;&gt;"Ready",H$2,IF(ISNUMBER(L147),"OK","INSUFFICIENT FUNDS")))</f>
        <v/>
      </c>
      <c r="O147">
        <v>143</v>
      </c>
      <c r="P147" s="6" t="str">
        <f>IF(O147&gt;Scenario!$B$11,"",IF(O$2&lt;&gt;"Ready",O$2,IF(U146="OK",S146,"INSUFFICIENT FUNDS")))</f>
        <v/>
      </c>
      <c r="Q147" s="6" t="str">
        <f>IF(O147&gt;Scenario!$B$11,"",IF(O$2&lt;&gt;"Ready",O$2,IF(ISNUMBER(P147),IF(AND(O147&gt;=Scenario!$B$10,MOD(O147-Scenario!$B$10,Scenario!$B$18)=0),Scenario!$B$8,0),"INSUFFICIENT FUNDS")))</f>
        <v/>
      </c>
      <c r="R147" s="6" t="str">
        <f>IF(O147&gt;Scenario!$B$11,"",IF(O$2&lt;&gt;"Ready",O$2,IF(ISNUMBER(P147),(P147+Q147)*(0+N('Option B'!$E$15)+IF(Scenario!$B$13="Gross",N('Option B'!$E$16),0))/12+((N('Option B'!$E$12)+N('Option B'!$E$13))/12+IF(AND(O147&gt;=Scenario!$B$10,MOD(O147-Scenario!$B$10,Scenario!$B$18)=0),N('Option B'!$E$17)*N('Option B'!$E$18)+N('Option B'!$E$20),0)+IF(O147=1,N('Option B'!$E$17)*N('Option B'!$E$19)+N('Option B'!$E$21),0)+IF(O147=Scenario!$B$11,N('Option B'!$E$22),0)),"INSUFFICIENT FUNDS")))</f>
        <v/>
      </c>
      <c r="S147" s="6" t="str">
        <f>IF(O147&gt;Scenario!$B$11,"",IF(O$2&lt;&gt;"Ready",O$2,IF(ISNUMBER(P147),IF((P147+Q147)*(1+Scenario!$B$12/12)-R147&lt;0,"INSUFFICIENT FUNDS",(P147+Q147)*(1+Scenario!$B$12/12)-R147),"INSUFFICIENT FUNDS")))</f>
        <v/>
      </c>
      <c r="T147" s="6" t="str">
        <f>IF(O147&gt;Scenario!$B$11,"",IF(O$2&lt;&gt;"Ready",O$2,IF(ISNUMBER(S147),T146+R147,"INSUFFICIENT FUNDS")))</f>
        <v/>
      </c>
      <c r="U147" t="str">
        <f>IF(O147&gt;Scenario!$B$11,"",IF(O$2&lt;&gt;"Ready",O$2,IF(ISNUMBER(S147),"OK","INSUFFICIENT FUNDS")))</f>
        <v/>
      </c>
      <c r="V147">
        <v>143</v>
      </c>
      <c r="W147" s="6" t="str">
        <f>IF(V147&gt;Scenario!$B$11,"",IF(V$2&lt;&gt;"Ready",V$2,IF(AB146="OK",Z146,"INSUFFICIENT FUNDS")))</f>
        <v/>
      </c>
      <c r="X147" s="6" t="str">
        <f>IF(V147&gt;Scenario!$B$11,"",IF(V$2&lt;&gt;"Ready",V$2,IF(ISNUMBER(W147),IF(AND(V147&gt;=Scenario!$B$10,MOD(V147-Scenario!$B$10,Scenario!$B$18)=0),Scenario!$B$8,0),"INSUFFICIENT FUNDS")))</f>
        <v/>
      </c>
      <c r="Y147" s="6" t="str">
        <f>IF(V147&gt;Scenario!$B$11,"",IF(V$2&lt;&gt;"Ready",V$2,IF(ISNUMBER(W147),(W147+X147)*(N('Option B'!$E$14)+N('Option B'!$E$15)+IF(Scenario!$B$13="Gross",N('Option B'!$E$16),0))/12+((N('Option B'!$E$12)+N('Option B'!$E$13))/12+IF(AND(V147&gt;=Scenario!$B$10,MOD(V147-Scenario!$B$10,Scenario!$B$18)=0),0*0+0,0)+IF(V147=1,0*0+0,0)+IF(V147=Scenario!$B$11,0,0)),"INSUFFICIENT FUNDS")))</f>
        <v/>
      </c>
      <c r="Z147" s="6" t="str">
        <f>IF(V147&gt;Scenario!$B$11,"",IF(V$2&lt;&gt;"Ready",V$2,IF(ISNUMBER(W147),IF((W147+X147)*(1+Scenario!$B$12/12)-Y147&lt;0,"INSUFFICIENT FUNDS",(W147+X147)*(1+Scenario!$B$12/12)-Y147),"INSUFFICIENT FUNDS")))</f>
        <v/>
      </c>
      <c r="AA147" s="6" t="str">
        <f>IF(V147&gt;Scenario!$B$11,"",IF(V$2&lt;&gt;"Ready",V$2,IF(ISNUMBER(Z147),AA146+Y147,"INSUFFICIENT FUNDS")))</f>
        <v/>
      </c>
      <c r="AB147" t="str">
        <f>IF(V147&gt;Scenario!$B$11,"",IF(V$2&lt;&gt;"Ready",V$2,IF(ISNUMBER(Z147),"OK","INSUFFICIENT FUNDS")))</f>
        <v/>
      </c>
      <c r="AC147">
        <v>143</v>
      </c>
      <c r="AD147" s="6" t="str">
        <f>IF(AC147&gt;Scenario!$B$11,"",IF(AC$2&lt;&gt;"Ready",AC$2,IF(AI146="OK",AG146,"INSUFFICIENT FUNDS")))</f>
        <v/>
      </c>
      <c r="AE147" s="6" t="str">
        <f>IF(AC147&gt;Scenario!$B$11,"",IF(AC$2&lt;&gt;"Ready",AC$2,IF(ISNUMBER(AD147),IF(AND(AC147&gt;=Scenario!$B$10,MOD(AC147-Scenario!$B$10,Scenario!$B$18)=0),Scenario!$B$8,0),"INSUFFICIENT FUNDS")))</f>
        <v/>
      </c>
      <c r="AF147" s="6" t="str">
        <f>IF(AC147&gt;Scenario!$B$11,"",IF(AC$2&lt;&gt;"Ready",AC$2,IF(ISNUMBER(AD147),(AD147+AE147)*(N('Option B'!$E$14)+N('Option B'!$E$15)+IF(Scenario!$B$13="Gross",0,0))/12+((N('Option B'!$E$12)+N('Option B'!$E$13))/12+IF(AND(AC147&gt;=Scenario!$B$10,MOD(AC147-Scenario!$B$10,Scenario!$B$18)=0),N('Option B'!$E$17)*N('Option B'!$E$18)+N('Option B'!$E$20),0)+IF(AC147=1,N('Option B'!$E$17)*N('Option B'!$E$19)+N('Option B'!$E$21),0)+IF(AC147=Scenario!$B$11,N('Option B'!$E$22),0)),"INSUFFICIENT FUNDS")))</f>
        <v/>
      </c>
      <c r="AG147" s="6" t="str">
        <f>IF(AC147&gt;Scenario!$B$11,"",IF(AC$2&lt;&gt;"Ready",AC$2,IF(ISNUMBER(AD147),IF((AD147+AE147)*(1+Scenario!$B$12/12)-AF147&lt;0,"INSUFFICIENT FUNDS",(AD147+AE147)*(1+Scenario!$B$12/12)-AF147),"INSUFFICIENT FUNDS")))</f>
        <v/>
      </c>
      <c r="AH147" s="6" t="str">
        <f>IF(AC147&gt;Scenario!$B$11,"",IF(AC$2&lt;&gt;"Ready",AC$2,IF(ISNUMBER(AG147),AH146+AF147,"INSUFFICIENT FUNDS")))</f>
        <v/>
      </c>
      <c r="AI147" t="str">
        <f>IF(AC147&gt;Scenario!$B$11,"",IF(AC$2&lt;&gt;"Ready",AC$2,IF(ISNUMBER(AG147),"OK","INSUFFICIENT FUNDS")))</f>
        <v/>
      </c>
      <c r="AJ147">
        <v>143</v>
      </c>
      <c r="AK147" s="6" t="str">
        <f>IF(AJ147&gt;Scenario!$B$11,"",IF(AJ$2&lt;&gt;"Ready",AJ$2,IF(AP146="OK",AN146,"INSUFFICIENT FUNDS")))</f>
        <v/>
      </c>
      <c r="AL147" s="6" t="str">
        <f>IF(AJ147&gt;Scenario!$B$11,"",IF(AJ$2&lt;&gt;"Ready",AJ$2,IF(ISNUMBER(AK147),IF(AND(AJ147&gt;=Scenario!$B$10,MOD(AJ147-Scenario!$B$10,Scenario!$B$18)=0),Scenario!$B$8,0),"INSUFFICIENT FUNDS")))</f>
        <v/>
      </c>
      <c r="AM147" s="6" t="str">
        <f>IF(AJ147&gt;Scenario!$B$11,"",IF(AJ$2&lt;&gt;"Ready",AJ$2,IF(ISNUMBER(AK147),(AK147+AL147)*(0+0+IF(Scenario!$B$13="Gross",0,0))/12+((0+0)/12+IF(AND(AJ147&gt;=Scenario!$B$10,MOD(AJ147-Scenario!$B$10,Scenario!$B$18)=0),0*0+0,0)+IF(AJ147=1,0*0+0,0)+IF(AJ147=Scenario!$B$11,0,0)),"INSUFFICIENT FUNDS")))</f>
        <v/>
      </c>
      <c r="AN147" s="6" t="str">
        <f>IF(AJ147&gt;Scenario!$B$11,"",IF(AJ$2&lt;&gt;"Ready",AJ$2,IF(ISNUMBER(AK147),IF((AK147+AL147)*(1+Scenario!$B$12/12)-AM147&lt;0,"INSUFFICIENT FUNDS",(AK147+AL147)*(1+Scenario!$B$12/12)-AM147),"INSUFFICIENT FUNDS")))</f>
        <v/>
      </c>
      <c r="AO147" s="6" t="str">
        <f>IF(AJ147&gt;Scenario!$B$11,"",IF(AJ$2&lt;&gt;"Ready",AJ$2,IF(ISNUMBER(AN147),AO146+AM147,"INSUFFICIENT FUNDS")))</f>
        <v/>
      </c>
      <c r="AP147" t="str">
        <f>IF(AJ147&gt;Scenario!$B$11,"",IF(AJ$2&lt;&gt;"Ready",AJ$2,IF(ISNUMBER(AN147),"OK","INSUFFICIENT FUNDS")))</f>
        <v/>
      </c>
    </row>
    <row r="148" spans="1:42" ht="32.1" customHeight="1" x14ac:dyDescent="0.2">
      <c r="A148">
        <v>144</v>
      </c>
      <c r="B148" s="6" t="str">
        <f>IF(A148&gt;Scenario!$B$11,"",IF(A$2&lt;&gt;"Ready",A$2,IF(G147="OK",E147,"INSUFFICIENT FUNDS")))</f>
        <v/>
      </c>
      <c r="C148" s="6" t="str">
        <f>IF(A148&gt;Scenario!$B$11,"",IF(A$2&lt;&gt;"Ready",A$2,IF(ISNUMBER(B148),IF(AND(A148&gt;=Scenario!$B$10,MOD(A148-Scenario!$B$10,Scenario!$B$18)=0),Scenario!$B$8,0),"INSUFFICIENT FUNDS")))</f>
        <v/>
      </c>
      <c r="D148" s="6" t="str">
        <f>IF(A148&gt;Scenario!$B$11,"",IF(A$2&lt;&gt;"Ready",A$2,IF(ISNUMBER(B148),(B148+C148)*(N('Option B'!$E$14)+N('Option B'!$E$15)+IF(Scenario!$B$13="Gross",N('Option B'!$E$16),0))/12+((N('Option B'!$E$12)+N('Option B'!$E$13))/12+IF(AND(A148&gt;=Scenario!$B$10,MOD(A148-Scenario!$B$10,Scenario!$B$18)=0),N('Option B'!$E$17)*N('Option B'!$E$18)+N('Option B'!$E$20),0)+IF(A148=1,N('Option B'!$E$17)*N('Option B'!$E$19)+N('Option B'!$E$21),0)+IF(A148=Scenario!$B$11,N('Option B'!$E$22),0)),"INSUFFICIENT FUNDS")))</f>
        <v/>
      </c>
      <c r="E148" s="6" t="str">
        <f>IF(A148&gt;Scenario!$B$11,"",IF(A$2&lt;&gt;"Ready",A$2,IF(ISNUMBER(B148),IF((B148+C148)*(1+Scenario!$B$12/12)-D148&lt;0,"INSUFFICIENT FUNDS",(B148+C148)*(1+Scenario!$B$12/12)-D148),"INSUFFICIENT FUNDS")))</f>
        <v/>
      </c>
      <c r="F148" s="6" t="str">
        <f>IF(A148&gt;Scenario!$B$11,"",IF(A$2&lt;&gt;"Ready",A$2,IF(ISNUMBER(E148),F147+D148,"INSUFFICIENT FUNDS")))</f>
        <v/>
      </c>
      <c r="G148" t="str">
        <f>IF(A148&gt;Scenario!$B$11,"",IF(A$2&lt;&gt;"Ready",A$2,IF(ISNUMBER(E148),"OK","INSUFFICIENT FUNDS")))</f>
        <v/>
      </c>
      <c r="H148">
        <v>144</v>
      </c>
      <c r="I148" s="6" t="str">
        <f>IF(H148&gt;Scenario!$B$11,"",IF(H$2&lt;&gt;"Ready",H$2,IF(N147="OK",L147,"INSUFFICIENT FUNDS")))</f>
        <v/>
      </c>
      <c r="J148" s="6" t="str">
        <f>IF(H148&gt;Scenario!$B$11,"",IF(H$2&lt;&gt;"Ready",H$2,IF(ISNUMBER(I148),IF(AND(H148&gt;=Scenario!$B$10,MOD(H148-Scenario!$B$10,Scenario!$B$18)=0),Scenario!$B$8,0),"INSUFFICIENT FUNDS")))</f>
        <v/>
      </c>
      <c r="K148" s="6" t="str">
        <f>IF(H148&gt;Scenario!$B$11,"",IF(H$2&lt;&gt;"Ready",H$2,IF(ISNUMBER(I148),(I148+J148)*(N('Option B'!$E$14)+N('Option B'!$E$15)+IF(Scenario!$B$13="Gross",N('Option B'!$E$16),0))/12+((0+0)/12+IF(AND(H148&gt;=Scenario!$B$10,MOD(H148-Scenario!$B$10,Scenario!$B$18)=0),N('Option B'!$E$17)*N('Option B'!$E$18)+N('Option B'!$E$20),0)+IF(H148=1,N('Option B'!$E$17)*N('Option B'!$E$19)+N('Option B'!$E$21),0)+IF(H148=Scenario!$B$11,N('Option B'!$E$22),0)),"INSUFFICIENT FUNDS")))</f>
        <v/>
      </c>
      <c r="L148" s="6" t="str">
        <f>IF(H148&gt;Scenario!$B$11,"",IF(H$2&lt;&gt;"Ready",H$2,IF(ISNUMBER(I148),IF((I148+J148)*(1+Scenario!$B$12/12)-K148&lt;0,"INSUFFICIENT FUNDS",(I148+J148)*(1+Scenario!$B$12/12)-K148),"INSUFFICIENT FUNDS")))</f>
        <v/>
      </c>
      <c r="M148" s="6" t="str">
        <f>IF(H148&gt;Scenario!$B$11,"",IF(H$2&lt;&gt;"Ready",H$2,IF(ISNUMBER(L148),M147+K148,"INSUFFICIENT FUNDS")))</f>
        <v/>
      </c>
      <c r="N148" t="str">
        <f>IF(H148&gt;Scenario!$B$11,"",IF(H$2&lt;&gt;"Ready",H$2,IF(ISNUMBER(L148),"OK","INSUFFICIENT FUNDS")))</f>
        <v/>
      </c>
      <c r="O148">
        <v>144</v>
      </c>
      <c r="P148" s="6" t="str">
        <f>IF(O148&gt;Scenario!$B$11,"",IF(O$2&lt;&gt;"Ready",O$2,IF(U147="OK",S147,"INSUFFICIENT FUNDS")))</f>
        <v/>
      </c>
      <c r="Q148" s="6" t="str">
        <f>IF(O148&gt;Scenario!$B$11,"",IF(O$2&lt;&gt;"Ready",O$2,IF(ISNUMBER(P148),IF(AND(O148&gt;=Scenario!$B$10,MOD(O148-Scenario!$B$10,Scenario!$B$18)=0),Scenario!$B$8,0),"INSUFFICIENT FUNDS")))</f>
        <v/>
      </c>
      <c r="R148" s="6" t="str">
        <f>IF(O148&gt;Scenario!$B$11,"",IF(O$2&lt;&gt;"Ready",O$2,IF(ISNUMBER(P148),(P148+Q148)*(0+N('Option B'!$E$15)+IF(Scenario!$B$13="Gross",N('Option B'!$E$16),0))/12+((N('Option B'!$E$12)+N('Option B'!$E$13))/12+IF(AND(O148&gt;=Scenario!$B$10,MOD(O148-Scenario!$B$10,Scenario!$B$18)=0),N('Option B'!$E$17)*N('Option B'!$E$18)+N('Option B'!$E$20),0)+IF(O148=1,N('Option B'!$E$17)*N('Option B'!$E$19)+N('Option B'!$E$21),0)+IF(O148=Scenario!$B$11,N('Option B'!$E$22),0)),"INSUFFICIENT FUNDS")))</f>
        <v/>
      </c>
      <c r="S148" s="6" t="str">
        <f>IF(O148&gt;Scenario!$B$11,"",IF(O$2&lt;&gt;"Ready",O$2,IF(ISNUMBER(P148),IF((P148+Q148)*(1+Scenario!$B$12/12)-R148&lt;0,"INSUFFICIENT FUNDS",(P148+Q148)*(1+Scenario!$B$12/12)-R148),"INSUFFICIENT FUNDS")))</f>
        <v/>
      </c>
      <c r="T148" s="6" t="str">
        <f>IF(O148&gt;Scenario!$B$11,"",IF(O$2&lt;&gt;"Ready",O$2,IF(ISNUMBER(S148),T147+R148,"INSUFFICIENT FUNDS")))</f>
        <v/>
      </c>
      <c r="U148" t="str">
        <f>IF(O148&gt;Scenario!$B$11,"",IF(O$2&lt;&gt;"Ready",O$2,IF(ISNUMBER(S148),"OK","INSUFFICIENT FUNDS")))</f>
        <v/>
      </c>
      <c r="V148">
        <v>144</v>
      </c>
      <c r="W148" s="6" t="str">
        <f>IF(V148&gt;Scenario!$B$11,"",IF(V$2&lt;&gt;"Ready",V$2,IF(AB147="OK",Z147,"INSUFFICIENT FUNDS")))</f>
        <v/>
      </c>
      <c r="X148" s="6" t="str">
        <f>IF(V148&gt;Scenario!$B$11,"",IF(V$2&lt;&gt;"Ready",V$2,IF(ISNUMBER(W148),IF(AND(V148&gt;=Scenario!$B$10,MOD(V148-Scenario!$B$10,Scenario!$B$18)=0),Scenario!$B$8,0),"INSUFFICIENT FUNDS")))</f>
        <v/>
      </c>
      <c r="Y148" s="6" t="str">
        <f>IF(V148&gt;Scenario!$B$11,"",IF(V$2&lt;&gt;"Ready",V$2,IF(ISNUMBER(W148),(W148+X148)*(N('Option B'!$E$14)+N('Option B'!$E$15)+IF(Scenario!$B$13="Gross",N('Option B'!$E$16),0))/12+((N('Option B'!$E$12)+N('Option B'!$E$13))/12+IF(AND(V148&gt;=Scenario!$B$10,MOD(V148-Scenario!$B$10,Scenario!$B$18)=0),0*0+0,0)+IF(V148=1,0*0+0,0)+IF(V148=Scenario!$B$11,0,0)),"INSUFFICIENT FUNDS")))</f>
        <v/>
      </c>
      <c r="Z148" s="6" t="str">
        <f>IF(V148&gt;Scenario!$B$11,"",IF(V$2&lt;&gt;"Ready",V$2,IF(ISNUMBER(W148),IF((W148+X148)*(1+Scenario!$B$12/12)-Y148&lt;0,"INSUFFICIENT FUNDS",(W148+X148)*(1+Scenario!$B$12/12)-Y148),"INSUFFICIENT FUNDS")))</f>
        <v/>
      </c>
      <c r="AA148" s="6" t="str">
        <f>IF(V148&gt;Scenario!$B$11,"",IF(V$2&lt;&gt;"Ready",V$2,IF(ISNUMBER(Z148),AA147+Y148,"INSUFFICIENT FUNDS")))</f>
        <v/>
      </c>
      <c r="AB148" t="str">
        <f>IF(V148&gt;Scenario!$B$11,"",IF(V$2&lt;&gt;"Ready",V$2,IF(ISNUMBER(Z148),"OK","INSUFFICIENT FUNDS")))</f>
        <v/>
      </c>
      <c r="AC148">
        <v>144</v>
      </c>
      <c r="AD148" s="6" t="str">
        <f>IF(AC148&gt;Scenario!$B$11,"",IF(AC$2&lt;&gt;"Ready",AC$2,IF(AI147="OK",AG147,"INSUFFICIENT FUNDS")))</f>
        <v/>
      </c>
      <c r="AE148" s="6" t="str">
        <f>IF(AC148&gt;Scenario!$B$11,"",IF(AC$2&lt;&gt;"Ready",AC$2,IF(ISNUMBER(AD148),IF(AND(AC148&gt;=Scenario!$B$10,MOD(AC148-Scenario!$B$10,Scenario!$B$18)=0),Scenario!$B$8,0),"INSUFFICIENT FUNDS")))</f>
        <v/>
      </c>
      <c r="AF148" s="6" t="str">
        <f>IF(AC148&gt;Scenario!$B$11,"",IF(AC$2&lt;&gt;"Ready",AC$2,IF(ISNUMBER(AD148),(AD148+AE148)*(N('Option B'!$E$14)+N('Option B'!$E$15)+IF(Scenario!$B$13="Gross",0,0))/12+((N('Option B'!$E$12)+N('Option B'!$E$13))/12+IF(AND(AC148&gt;=Scenario!$B$10,MOD(AC148-Scenario!$B$10,Scenario!$B$18)=0),N('Option B'!$E$17)*N('Option B'!$E$18)+N('Option B'!$E$20),0)+IF(AC148=1,N('Option B'!$E$17)*N('Option B'!$E$19)+N('Option B'!$E$21),0)+IF(AC148=Scenario!$B$11,N('Option B'!$E$22),0)),"INSUFFICIENT FUNDS")))</f>
        <v/>
      </c>
      <c r="AG148" s="6" t="str">
        <f>IF(AC148&gt;Scenario!$B$11,"",IF(AC$2&lt;&gt;"Ready",AC$2,IF(ISNUMBER(AD148),IF((AD148+AE148)*(1+Scenario!$B$12/12)-AF148&lt;0,"INSUFFICIENT FUNDS",(AD148+AE148)*(1+Scenario!$B$12/12)-AF148),"INSUFFICIENT FUNDS")))</f>
        <v/>
      </c>
      <c r="AH148" s="6" t="str">
        <f>IF(AC148&gt;Scenario!$B$11,"",IF(AC$2&lt;&gt;"Ready",AC$2,IF(ISNUMBER(AG148),AH147+AF148,"INSUFFICIENT FUNDS")))</f>
        <v/>
      </c>
      <c r="AI148" t="str">
        <f>IF(AC148&gt;Scenario!$B$11,"",IF(AC$2&lt;&gt;"Ready",AC$2,IF(ISNUMBER(AG148),"OK","INSUFFICIENT FUNDS")))</f>
        <v/>
      </c>
      <c r="AJ148">
        <v>144</v>
      </c>
      <c r="AK148" s="6" t="str">
        <f>IF(AJ148&gt;Scenario!$B$11,"",IF(AJ$2&lt;&gt;"Ready",AJ$2,IF(AP147="OK",AN147,"INSUFFICIENT FUNDS")))</f>
        <v/>
      </c>
      <c r="AL148" s="6" t="str">
        <f>IF(AJ148&gt;Scenario!$B$11,"",IF(AJ$2&lt;&gt;"Ready",AJ$2,IF(ISNUMBER(AK148),IF(AND(AJ148&gt;=Scenario!$B$10,MOD(AJ148-Scenario!$B$10,Scenario!$B$18)=0),Scenario!$B$8,0),"INSUFFICIENT FUNDS")))</f>
        <v/>
      </c>
      <c r="AM148" s="6" t="str">
        <f>IF(AJ148&gt;Scenario!$B$11,"",IF(AJ$2&lt;&gt;"Ready",AJ$2,IF(ISNUMBER(AK148),(AK148+AL148)*(0+0+IF(Scenario!$B$13="Gross",0,0))/12+((0+0)/12+IF(AND(AJ148&gt;=Scenario!$B$10,MOD(AJ148-Scenario!$B$10,Scenario!$B$18)=0),0*0+0,0)+IF(AJ148=1,0*0+0,0)+IF(AJ148=Scenario!$B$11,0,0)),"INSUFFICIENT FUNDS")))</f>
        <v/>
      </c>
      <c r="AN148" s="6" t="str">
        <f>IF(AJ148&gt;Scenario!$B$11,"",IF(AJ$2&lt;&gt;"Ready",AJ$2,IF(ISNUMBER(AK148),IF((AK148+AL148)*(1+Scenario!$B$12/12)-AM148&lt;0,"INSUFFICIENT FUNDS",(AK148+AL148)*(1+Scenario!$B$12/12)-AM148),"INSUFFICIENT FUNDS")))</f>
        <v/>
      </c>
      <c r="AO148" s="6" t="str">
        <f>IF(AJ148&gt;Scenario!$B$11,"",IF(AJ$2&lt;&gt;"Ready",AJ$2,IF(ISNUMBER(AN148),AO147+AM148,"INSUFFICIENT FUNDS")))</f>
        <v/>
      </c>
      <c r="AP148" t="str">
        <f>IF(AJ148&gt;Scenario!$B$11,"",IF(AJ$2&lt;&gt;"Ready",AJ$2,IF(ISNUMBER(AN148),"OK","INSUFFICIENT FUNDS")))</f>
        <v/>
      </c>
    </row>
    <row r="149" spans="1:42" ht="32.1" customHeight="1" x14ac:dyDescent="0.2">
      <c r="A149">
        <v>145</v>
      </c>
      <c r="B149" s="6" t="str">
        <f>IF(A149&gt;Scenario!$B$11,"",IF(A$2&lt;&gt;"Ready",A$2,IF(G148="OK",E148,"INSUFFICIENT FUNDS")))</f>
        <v/>
      </c>
      <c r="C149" s="6" t="str">
        <f>IF(A149&gt;Scenario!$B$11,"",IF(A$2&lt;&gt;"Ready",A$2,IF(ISNUMBER(B149),IF(AND(A149&gt;=Scenario!$B$10,MOD(A149-Scenario!$B$10,Scenario!$B$18)=0),Scenario!$B$8,0),"INSUFFICIENT FUNDS")))</f>
        <v/>
      </c>
      <c r="D149" s="6" t="str">
        <f>IF(A149&gt;Scenario!$B$11,"",IF(A$2&lt;&gt;"Ready",A$2,IF(ISNUMBER(B149),(B149+C149)*(N('Option B'!$E$14)+N('Option B'!$E$15)+IF(Scenario!$B$13="Gross",N('Option B'!$E$16),0))/12+((N('Option B'!$E$12)+N('Option B'!$E$13))/12+IF(AND(A149&gt;=Scenario!$B$10,MOD(A149-Scenario!$B$10,Scenario!$B$18)=0),N('Option B'!$E$17)*N('Option B'!$E$18)+N('Option B'!$E$20),0)+IF(A149=1,N('Option B'!$E$17)*N('Option B'!$E$19)+N('Option B'!$E$21),0)+IF(A149=Scenario!$B$11,N('Option B'!$E$22),0)),"INSUFFICIENT FUNDS")))</f>
        <v/>
      </c>
      <c r="E149" s="6" t="str">
        <f>IF(A149&gt;Scenario!$B$11,"",IF(A$2&lt;&gt;"Ready",A$2,IF(ISNUMBER(B149),IF((B149+C149)*(1+Scenario!$B$12/12)-D149&lt;0,"INSUFFICIENT FUNDS",(B149+C149)*(1+Scenario!$B$12/12)-D149),"INSUFFICIENT FUNDS")))</f>
        <v/>
      </c>
      <c r="F149" s="6" t="str">
        <f>IF(A149&gt;Scenario!$B$11,"",IF(A$2&lt;&gt;"Ready",A$2,IF(ISNUMBER(E149),F148+D149,"INSUFFICIENT FUNDS")))</f>
        <v/>
      </c>
      <c r="G149" t="str">
        <f>IF(A149&gt;Scenario!$B$11,"",IF(A$2&lt;&gt;"Ready",A$2,IF(ISNUMBER(E149),"OK","INSUFFICIENT FUNDS")))</f>
        <v/>
      </c>
      <c r="H149">
        <v>145</v>
      </c>
      <c r="I149" s="6" t="str">
        <f>IF(H149&gt;Scenario!$B$11,"",IF(H$2&lt;&gt;"Ready",H$2,IF(N148="OK",L148,"INSUFFICIENT FUNDS")))</f>
        <v/>
      </c>
      <c r="J149" s="6" t="str">
        <f>IF(H149&gt;Scenario!$B$11,"",IF(H$2&lt;&gt;"Ready",H$2,IF(ISNUMBER(I149),IF(AND(H149&gt;=Scenario!$B$10,MOD(H149-Scenario!$B$10,Scenario!$B$18)=0),Scenario!$B$8,0),"INSUFFICIENT FUNDS")))</f>
        <v/>
      </c>
      <c r="K149" s="6" t="str">
        <f>IF(H149&gt;Scenario!$B$11,"",IF(H$2&lt;&gt;"Ready",H$2,IF(ISNUMBER(I149),(I149+J149)*(N('Option B'!$E$14)+N('Option B'!$E$15)+IF(Scenario!$B$13="Gross",N('Option B'!$E$16),0))/12+((0+0)/12+IF(AND(H149&gt;=Scenario!$B$10,MOD(H149-Scenario!$B$10,Scenario!$B$18)=0),N('Option B'!$E$17)*N('Option B'!$E$18)+N('Option B'!$E$20),0)+IF(H149=1,N('Option B'!$E$17)*N('Option B'!$E$19)+N('Option B'!$E$21),0)+IF(H149=Scenario!$B$11,N('Option B'!$E$22),0)),"INSUFFICIENT FUNDS")))</f>
        <v/>
      </c>
      <c r="L149" s="6" t="str">
        <f>IF(H149&gt;Scenario!$B$11,"",IF(H$2&lt;&gt;"Ready",H$2,IF(ISNUMBER(I149),IF((I149+J149)*(1+Scenario!$B$12/12)-K149&lt;0,"INSUFFICIENT FUNDS",(I149+J149)*(1+Scenario!$B$12/12)-K149),"INSUFFICIENT FUNDS")))</f>
        <v/>
      </c>
      <c r="M149" s="6" t="str">
        <f>IF(H149&gt;Scenario!$B$11,"",IF(H$2&lt;&gt;"Ready",H$2,IF(ISNUMBER(L149),M148+K149,"INSUFFICIENT FUNDS")))</f>
        <v/>
      </c>
      <c r="N149" t="str">
        <f>IF(H149&gt;Scenario!$B$11,"",IF(H$2&lt;&gt;"Ready",H$2,IF(ISNUMBER(L149),"OK","INSUFFICIENT FUNDS")))</f>
        <v/>
      </c>
      <c r="O149">
        <v>145</v>
      </c>
      <c r="P149" s="6" t="str">
        <f>IF(O149&gt;Scenario!$B$11,"",IF(O$2&lt;&gt;"Ready",O$2,IF(U148="OK",S148,"INSUFFICIENT FUNDS")))</f>
        <v/>
      </c>
      <c r="Q149" s="6" t="str">
        <f>IF(O149&gt;Scenario!$B$11,"",IF(O$2&lt;&gt;"Ready",O$2,IF(ISNUMBER(P149),IF(AND(O149&gt;=Scenario!$B$10,MOD(O149-Scenario!$B$10,Scenario!$B$18)=0),Scenario!$B$8,0),"INSUFFICIENT FUNDS")))</f>
        <v/>
      </c>
      <c r="R149" s="6" t="str">
        <f>IF(O149&gt;Scenario!$B$11,"",IF(O$2&lt;&gt;"Ready",O$2,IF(ISNUMBER(P149),(P149+Q149)*(0+N('Option B'!$E$15)+IF(Scenario!$B$13="Gross",N('Option B'!$E$16),0))/12+((N('Option B'!$E$12)+N('Option B'!$E$13))/12+IF(AND(O149&gt;=Scenario!$B$10,MOD(O149-Scenario!$B$10,Scenario!$B$18)=0),N('Option B'!$E$17)*N('Option B'!$E$18)+N('Option B'!$E$20),0)+IF(O149=1,N('Option B'!$E$17)*N('Option B'!$E$19)+N('Option B'!$E$21),0)+IF(O149=Scenario!$B$11,N('Option B'!$E$22),0)),"INSUFFICIENT FUNDS")))</f>
        <v/>
      </c>
      <c r="S149" s="6" t="str">
        <f>IF(O149&gt;Scenario!$B$11,"",IF(O$2&lt;&gt;"Ready",O$2,IF(ISNUMBER(P149),IF((P149+Q149)*(1+Scenario!$B$12/12)-R149&lt;0,"INSUFFICIENT FUNDS",(P149+Q149)*(1+Scenario!$B$12/12)-R149),"INSUFFICIENT FUNDS")))</f>
        <v/>
      </c>
      <c r="T149" s="6" t="str">
        <f>IF(O149&gt;Scenario!$B$11,"",IF(O$2&lt;&gt;"Ready",O$2,IF(ISNUMBER(S149),T148+R149,"INSUFFICIENT FUNDS")))</f>
        <v/>
      </c>
      <c r="U149" t="str">
        <f>IF(O149&gt;Scenario!$B$11,"",IF(O$2&lt;&gt;"Ready",O$2,IF(ISNUMBER(S149),"OK","INSUFFICIENT FUNDS")))</f>
        <v/>
      </c>
      <c r="V149">
        <v>145</v>
      </c>
      <c r="W149" s="6" t="str">
        <f>IF(V149&gt;Scenario!$B$11,"",IF(V$2&lt;&gt;"Ready",V$2,IF(AB148="OK",Z148,"INSUFFICIENT FUNDS")))</f>
        <v/>
      </c>
      <c r="X149" s="6" t="str">
        <f>IF(V149&gt;Scenario!$B$11,"",IF(V$2&lt;&gt;"Ready",V$2,IF(ISNUMBER(W149),IF(AND(V149&gt;=Scenario!$B$10,MOD(V149-Scenario!$B$10,Scenario!$B$18)=0),Scenario!$B$8,0),"INSUFFICIENT FUNDS")))</f>
        <v/>
      </c>
      <c r="Y149" s="6" t="str">
        <f>IF(V149&gt;Scenario!$B$11,"",IF(V$2&lt;&gt;"Ready",V$2,IF(ISNUMBER(W149),(W149+X149)*(N('Option B'!$E$14)+N('Option B'!$E$15)+IF(Scenario!$B$13="Gross",N('Option B'!$E$16),0))/12+((N('Option B'!$E$12)+N('Option B'!$E$13))/12+IF(AND(V149&gt;=Scenario!$B$10,MOD(V149-Scenario!$B$10,Scenario!$B$18)=0),0*0+0,0)+IF(V149=1,0*0+0,0)+IF(V149=Scenario!$B$11,0,0)),"INSUFFICIENT FUNDS")))</f>
        <v/>
      </c>
      <c r="Z149" s="6" t="str">
        <f>IF(V149&gt;Scenario!$B$11,"",IF(V$2&lt;&gt;"Ready",V$2,IF(ISNUMBER(W149),IF((W149+X149)*(1+Scenario!$B$12/12)-Y149&lt;0,"INSUFFICIENT FUNDS",(W149+X149)*(1+Scenario!$B$12/12)-Y149),"INSUFFICIENT FUNDS")))</f>
        <v/>
      </c>
      <c r="AA149" s="6" t="str">
        <f>IF(V149&gt;Scenario!$B$11,"",IF(V$2&lt;&gt;"Ready",V$2,IF(ISNUMBER(Z149),AA148+Y149,"INSUFFICIENT FUNDS")))</f>
        <v/>
      </c>
      <c r="AB149" t="str">
        <f>IF(V149&gt;Scenario!$B$11,"",IF(V$2&lt;&gt;"Ready",V$2,IF(ISNUMBER(Z149),"OK","INSUFFICIENT FUNDS")))</f>
        <v/>
      </c>
      <c r="AC149">
        <v>145</v>
      </c>
      <c r="AD149" s="6" t="str">
        <f>IF(AC149&gt;Scenario!$B$11,"",IF(AC$2&lt;&gt;"Ready",AC$2,IF(AI148="OK",AG148,"INSUFFICIENT FUNDS")))</f>
        <v/>
      </c>
      <c r="AE149" s="6" t="str">
        <f>IF(AC149&gt;Scenario!$B$11,"",IF(AC$2&lt;&gt;"Ready",AC$2,IF(ISNUMBER(AD149),IF(AND(AC149&gt;=Scenario!$B$10,MOD(AC149-Scenario!$B$10,Scenario!$B$18)=0),Scenario!$B$8,0),"INSUFFICIENT FUNDS")))</f>
        <v/>
      </c>
      <c r="AF149" s="6" t="str">
        <f>IF(AC149&gt;Scenario!$B$11,"",IF(AC$2&lt;&gt;"Ready",AC$2,IF(ISNUMBER(AD149),(AD149+AE149)*(N('Option B'!$E$14)+N('Option B'!$E$15)+IF(Scenario!$B$13="Gross",0,0))/12+((N('Option B'!$E$12)+N('Option B'!$E$13))/12+IF(AND(AC149&gt;=Scenario!$B$10,MOD(AC149-Scenario!$B$10,Scenario!$B$18)=0),N('Option B'!$E$17)*N('Option B'!$E$18)+N('Option B'!$E$20),0)+IF(AC149=1,N('Option B'!$E$17)*N('Option B'!$E$19)+N('Option B'!$E$21),0)+IF(AC149=Scenario!$B$11,N('Option B'!$E$22),0)),"INSUFFICIENT FUNDS")))</f>
        <v/>
      </c>
      <c r="AG149" s="6" t="str">
        <f>IF(AC149&gt;Scenario!$B$11,"",IF(AC$2&lt;&gt;"Ready",AC$2,IF(ISNUMBER(AD149),IF((AD149+AE149)*(1+Scenario!$B$12/12)-AF149&lt;0,"INSUFFICIENT FUNDS",(AD149+AE149)*(1+Scenario!$B$12/12)-AF149),"INSUFFICIENT FUNDS")))</f>
        <v/>
      </c>
      <c r="AH149" s="6" t="str">
        <f>IF(AC149&gt;Scenario!$B$11,"",IF(AC$2&lt;&gt;"Ready",AC$2,IF(ISNUMBER(AG149),AH148+AF149,"INSUFFICIENT FUNDS")))</f>
        <v/>
      </c>
      <c r="AI149" t="str">
        <f>IF(AC149&gt;Scenario!$B$11,"",IF(AC$2&lt;&gt;"Ready",AC$2,IF(ISNUMBER(AG149),"OK","INSUFFICIENT FUNDS")))</f>
        <v/>
      </c>
      <c r="AJ149">
        <v>145</v>
      </c>
      <c r="AK149" s="6" t="str">
        <f>IF(AJ149&gt;Scenario!$B$11,"",IF(AJ$2&lt;&gt;"Ready",AJ$2,IF(AP148="OK",AN148,"INSUFFICIENT FUNDS")))</f>
        <v/>
      </c>
      <c r="AL149" s="6" t="str">
        <f>IF(AJ149&gt;Scenario!$B$11,"",IF(AJ$2&lt;&gt;"Ready",AJ$2,IF(ISNUMBER(AK149),IF(AND(AJ149&gt;=Scenario!$B$10,MOD(AJ149-Scenario!$B$10,Scenario!$B$18)=0),Scenario!$B$8,0),"INSUFFICIENT FUNDS")))</f>
        <v/>
      </c>
      <c r="AM149" s="6" t="str">
        <f>IF(AJ149&gt;Scenario!$B$11,"",IF(AJ$2&lt;&gt;"Ready",AJ$2,IF(ISNUMBER(AK149),(AK149+AL149)*(0+0+IF(Scenario!$B$13="Gross",0,0))/12+((0+0)/12+IF(AND(AJ149&gt;=Scenario!$B$10,MOD(AJ149-Scenario!$B$10,Scenario!$B$18)=0),0*0+0,0)+IF(AJ149=1,0*0+0,0)+IF(AJ149=Scenario!$B$11,0,0)),"INSUFFICIENT FUNDS")))</f>
        <v/>
      </c>
      <c r="AN149" s="6" t="str">
        <f>IF(AJ149&gt;Scenario!$B$11,"",IF(AJ$2&lt;&gt;"Ready",AJ$2,IF(ISNUMBER(AK149),IF((AK149+AL149)*(1+Scenario!$B$12/12)-AM149&lt;0,"INSUFFICIENT FUNDS",(AK149+AL149)*(1+Scenario!$B$12/12)-AM149),"INSUFFICIENT FUNDS")))</f>
        <v/>
      </c>
      <c r="AO149" s="6" t="str">
        <f>IF(AJ149&gt;Scenario!$B$11,"",IF(AJ$2&lt;&gt;"Ready",AJ$2,IF(ISNUMBER(AN149),AO148+AM149,"INSUFFICIENT FUNDS")))</f>
        <v/>
      </c>
      <c r="AP149" t="str">
        <f>IF(AJ149&gt;Scenario!$B$11,"",IF(AJ$2&lt;&gt;"Ready",AJ$2,IF(ISNUMBER(AN149),"OK","INSUFFICIENT FUNDS")))</f>
        <v/>
      </c>
    </row>
    <row r="150" spans="1:42" ht="32.1" customHeight="1" x14ac:dyDescent="0.2">
      <c r="A150">
        <v>146</v>
      </c>
      <c r="B150" s="6" t="str">
        <f>IF(A150&gt;Scenario!$B$11,"",IF(A$2&lt;&gt;"Ready",A$2,IF(G149="OK",E149,"INSUFFICIENT FUNDS")))</f>
        <v/>
      </c>
      <c r="C150" s="6" t="str">
        <f>IF(A150&gt;Scenario!$B$11,"",IF(A$2&lt;&gt;"Ready",A$2,IF(ISNUMBER(B150),IF(AND(A150&gt;=Scenario!$B$10,MOD(A150-Scenario!$B$10,Scenario!$B$18)=0),Scenario!$B$8,0),"INSUFFICIENT FUNDS")))</f>
        <v/>
      </c>
      <c r="D150" s="6" t="str">
        <f>IF(A150&gt;Scenario!$B$11,"",IF(A$2&lt;&gt;"Ready",A$2,IF(ISNUMBER(B150),(B150+C150)*(N('Option B'!$E$14)+N('Option B'!$E$15)+IF(Scenario!$B$13="Gross",N('Option B'!$E$16),0))/12+((N('Option B'!$E$12)+N('Option B'!$E$13))/12+IF(AND(A150&gt;=Scenario!$B$10,MOD(A150-Scenario!$B$10,Scenario!$B$18)=0),N('Option B'!$E$17)*N('Option B'!$E$18)+N('Option B'!$E$20),0)+IF(A150=1,N('Option B'!$E$17)*N('Option B'!$E$19)+N('Option B'!$E$21),0)+IF(A150=Scenario!$B$11,N('Option B'!$E$22),0)),"INSUFFICIENT FUNDS")))</f>
        <v/>
      </c>
      <c r="E150" s="6" t="str">
        <f>IF(A150&gt;Scenario!$B$11,"",IF(A$2&lt;&gt;"Ready",A$2,IF(ISNUMBER(B150),IF((B150+C150)*(1+Scenario!$B$12/12)-D150&lt;0,"INSUFFICIENT FUNDS",(B150+C150)*(1+Scenario!$B$12/12)-D150),"INSUFFICIENT FUNDS")))</f>
        <v/>
      </c>
      <c r="F150" s="6" t="str">
        <f>IF(A150&gt;Scenario!$B$11,"",IF(A$2&lt;&gt;"Ready",A$2,IF(ISNUMBER(E150),F149+D150,"INSUFFICIENT FUNDS")))</f>
        <v/>
      </c>
      <c r="G150" t="str">
        <f>IF(A150&gt;Scenario!$B$11,"",IF(A$2&lt;&gt;"Ready",A$2,IF(ISNUMBER(E150),"OK","INSUFFICIENT FUNDS")))</f>
        <v/>
      </c>
      <c r="H150">
        <v>146</v>
      </c>
      <c r="I150" s="6" t="str">
        <f>IF(H150&gt;Scenario!$B$11,"",IF(H$2&lt;&gt;"Ready",H$2,IF(N149="OK",L149,"INSUFFICIENT FUNDS")))</f>
        <v/>
      </c>
      <c r="J150" s="6" t="str">
        <f>IF(H150&gt;Scenario!$B$11,"",IF(H$2&lt;&gt;"Ready",H$2,IF(ISNUMBER(I150),IF(AND(H150&gt;=Scenario!$B$10,MOD(H150-Scenario!$B$10,Scenario!$B$18)=0),Scenario!$B$8,0),"INSUFFICIENT FUNDS")))</f>
        <v/>
      </c>
      <c r="K150" s="6" t="str">
        <f>IF(H150&gt;Scenario!$B$11,"",IF(H$2&lt;&gt;"Ready",H$2,IF(ISNUMBER(I150),(I150+J150)*(N('Option B'!$E$14)+N('Option B'!$E$15)+IF(Scenario!$B$13="Gross",N('Option B'!$E$16),0))/12+((0+0)/12+IF(AND(H150&gt;=Scenario!$B$10,MOD(H150-Scenario!$B$10,Scenario!$B$18)=0),N('Option B'!$E$17)*N('Option B'!$E$18)+N('Option B'!$E$20),0)+IF(H150=1,N('Option B'!$E$17)*N('Option B'!$E$19)+N('Option B'!$E$21),0)+IF(H150=Scenario!$B$11,N('Option B'!$E$22),0)),"INSUFFICIENT FUNDS")))</f>
        <v/>
      </c>
      <c r="L150" s="6" t="str">
        <f>IF(H150&gt;Scenario!$B$11,"",IF(H$2&lt;&gt;"Ready",H$2,IF(ISNUMBER(I150),IF((I150+J150)*(1+Scenario!$B$12/12)-K150&lt;0,"INSUFFICIENT FUNDS",(I150+J150)*(1+Scenario!$B$12/12)-K150),"INSUFFICIENT FUNDS")))</f>
        <v/>
      </c>
      <c r="M150" s="6" t="str">
        <f>IF(H150&gt;Scenario!$B$11,"",IF(H$2&lt;&gt;"Ready",H$2,IF(ISNUMBER(L150),M149+K150,"INSUFFICIENT FUNDS")))</f>
        <v/>
      </c>
      <c r="N150" t="str">
        <f>IF(H150&gt;Scenario!$B$11,"",IF(H$2&lt;&gt;"Ready",H$2,IF(ISNUMBER(L150),"OK","INSUFFICIENT FUNDS")))</f>
        <v/>
      </c>
      <c r="O150">
        <v>146</v>
      </c>
      <c r="P150" s="6" t="str">
        <f>IF(O150&gt;Scenario!$B$11,"",IF(O$2&lt;&gt;"Ready",O$2,IF(U149="OK",S149,"INSUFFICIENT FUNDS")))</f>
        <v/>
      </c>
      <c r="Q150" s="6" t="str">
        <f>IF(O150&gt;Scenario!$B$11,"",IF(O$2&lt;&gt;"Ready",O$2,IF(ISNUMBER(P150),IF(AND(O150&gt;=Scenario!$B$10,MOD(O150-Scenario!$B$10,Scenario!$B$18)=0),Scenario!$B$8,0),"INSUFFICIENT FUNDS")))</f>
        <v/>
      </c>
      <c r="R150" s="6" t="str">
        <f>IF(O150&gt;Scenario!$B$11,"",IF(O$2&lt;&gt;"Ready",O$2,IF(ISNUMBER(P150),(P150+Q150)*(0+N('Option B'!$E$15)+IF(Scenario!$B$13="Gross",N('Option B'!$E$16),0))/12+((N('Option B'!$E$12)+N('Option B'!$E$13))/12+IF(AND(O150&gt;=Scenario!$B$10,MOD(O150-Scenario!$B$10,Scenario!$B$18)=0),N('Option B'!$E$17)*N('Option B'!$E$18)+N('Option B'!$E$20),0)+IF(O150=1,N('Option B'!$E$17)*N('Option B'!$E$19)+N('Option B'!$E$21),0)+IF(O150=Scenario!$B$11,N('Option B'!$E$22),0)),"INSUFFICIENT FUNDS")))</f>
        <v/>
      </c>
      <c r="S150" s="6" t="str">
        <f>IF(O150&gt;Scenario!$B$11,"",IF(O$2&lt;&gt;"Ready",O$2,IF(ISNUMBER(P150),IF((P150+Q150)*(1+Scenario!$B$12/12)-R150&lt;0,"INSUFFICIENT FUNDS",(P150+Q150)*(1+Scenario!$B$12/12)-R150),"INSUFFICIENT FUNDS")))</f>
        <v/>
      </c>
      <c r="T150" s="6" t="str">
        <f>IF(O150&gt;Scenario!$B$11,"",IF(O$2&lt;&gt;"Ready",O$2,IF(ISNUMBER(S150),T149+R150,"INSUFFICIENT FUNDS")))</f>
        <v/>
      </c>
      <c r="U150" t="str">
        <f>IF(O150&gt;Scenario!$B$11,"",IF(O$2&lt;&gt;"Ready",O$2,IF(ISNUMBER(S150),"OK","INSUFFICIENT FUNDS")))</f>
        <v/>
      </c>
      <c r="V150">
        <v>146</v>
      </c>
      <c r="W150" s="6" t="str">
        <f>IF(V150&gt;Scenario!$B$11,"",IF(V$2&lt;&gt;"Ready",V$2,IF(AB149="OK",Z149,"INSUFFICIENT FUNDS")))</f>
        <v/>
      </c>
      <c r="X150" s="6" t="str">
        <f>IF(V150&gt;Scenario!$B$11,"",IF(V$2&lt;&gt;"Ready",V$2,IF(ISNUMBER(W150),IF(AND(V150&gt;=Scenario!$B$10,MOD(V150-Scenario!$B$10,Scenario!$B$18)=0),Scenario!$B$8,0),"INSUFFICIENT FUNDS")))</f>
        <v/>
      </c>
      <c r="Y150" s="6" t="str">
        <f>IF(V150&gt;Scenario!$B$11,"",IF(V$2&lt;&gt;"Ready",V$2,IF(ISNUMBER(W150),(W150+X150)*(N('Option B'!$E$14)+N('Option B'!$E$15)+IF(Scenario!$B$13="Gross",N('Option B'!$E$16),0))/12+((N('Option B'!$E$12)+N('Option B'!$E$13))/12+IF(AND(V150&gt;=Scenario!$B$10,MOD(V150-Scenario!$B$10,Scenario!$B$18)=0),0*0+0,0)+IF(V150=1,0*0+0,0)+IF(V150=Scenario!$B$11,0,0)),"INSUFFICIENT FUNDS")))</f>
        <v/>
      </c>
      <c r="Z150" s="6" t="str">
        <f>IF(V150&gt;Scenario!$B$11,"",IF(V$2&lt;&gt;"Ready",V$2,IF(ISNUMBER(W150),IF((W150+X150)*(1+Scenario!$B$12/12)-Y150&lt;0,"INSUFFICIENT FUNDS",(W150+X150)*(1+Scenario!$B$12/12)-Y150),"INSUFFICIENT FUNDS")))</f>
        <v/>
      </c>
      <c r="AA150" s="6" t="str">
        <f>IF(V150&gt;Scenario!$B$11,"",IF(V$2&lt;&gt;"Ready",V$2,IF(ISNUMBER(Z150),AA149+Y150,"INSUFFICIENT FUNDS")))</f>
        <v/>
      </c>
      <c r="AB150" t="str">
        <f>IF(V150&gt;Scenario!$B$11,"",IF(V$2&lt;&gt;"Ready",V$2,IF(ISNUMBER(Z150),"OK","INSUFFICIENT FUNDS")))</f>
        <v/>
      </c>
      <c r="AC150">
        <v>146</v>
      </c>
      <c r="AD150" s="6" t="str">
        <f>IF(AC150&gt;Scenario!$B$11,"",IF(AC$2&lt;&gt;"Ready",AC$2,IF(AI149="OK",AG149,"INSUFFICIENT FUNDS")))</f>
        <v/>
      </c>
      <c r="AE150" s="6" t="str">
        <f>IF(AC150&gt;Scenario!$B$11,"",IF(AC$2&lt;&gt;"Ready",AC$2,IF(ISNUMBER(AD150),IF(AND(AC150&gt;=Scenario!$B$10,MOD(AC150-Scenario!$B$10,Scenario!$B$18)=0),Scenario!$B$8,0),"INSUFFICIENT FUNDS")))</f>
        <v/>
      </c>
      <c r="AF150" s="6" t="str">
        <f>IF(AC150&gt;Scenario!$B$11,"",IF(AC$2&lt;&gt;"Ready",AC$2,IF(ISNUMBER(AD150),(AD150+AE150)*(N('Option B'!$E$14)+N('Option B'!$E$15)+IF(Scenario!$B$13="Gross",0,0))/12+((N('Option B'!$E$12)+N('Option B'!$E$13))/12+IF(AND(AC150&gt;=Scenario!$B$10,MOD(AC150-Scenario!$B$10,Scenario!$B$18)=0),N('Option B'!$E$17)*N('Option B'!$E$18)+N('Option B'!$E$20),0)+IF(AC150=1,N('Option B'!$E$17)*N('Option B'!$E$19)+N('Option B'!$E$21),0)+IF(AC150=Scenario!$B$11,N('Option B'!$E$22),0)),"INSUFFICIENT FUNDS")))</f>
        <v/>
      </c>
      <c r="AG150" s="6" t="str">
        <f>IF(AC150&gt;Scenario!$B$11,"",IF(AC$2&lt;&gt;"Ready",AC$2,IF(ISNUMBER(AD150),IF((AD150+AE150)*(1+Scenario!$B$12/12)-AF150&lt;0,"INSUFFICIENT FUNDS",(AD150+AE150)*(1+Scenario!$B$12/12)-AF150),"INSUFFICIENT FUNDS")))</f>
        <v/>
      </c>
      <c r="AH150" s="6" t="str">
        <f>IF(AC150&gt;Scenario!$B$11,"",IF(AC$2&lt;&gt;"Ready",AC$2,IF(ISNUMBER(AG150),AH149+AF150,"INSUFFICIENT FUNDS")))</f>
        <v/>
      </c>
      <c r="AI150" t="str">
        <f>IF(AC150&gt;Scenario!$B$11,"",IF(AC$2&lt;&gt;"Ready",AC$2,IF(ISNUMBER(AG150),"OK","INSUFFICIENT FUNDS")))</f>
        <v/>
      </c>
      <c r="AJ150">
        <v>146</v>
      </c>
      <c r="AK150" s="6" t="str">
        <f>IF(AJ150&gt;Scenario!$B$11,"",IF(AJ$2&lt;&gt;"Ready",AJ$2,IF(AP149="OK",AN149,"INSUFFICIENT FUNDS")))</f>
        <v/>
      </c>
      <c r="AL150" s="6" t="str">
        <f>IF(AJ150&gt;Scenario!$B$11,"",IF(AJ$2&lt;&gt;"Ready",AJ$2,IF(ISNUMBER(AK150),IF(AND(AJ150&gt;=Scenario!$B$10,MOD(AJ150-Scenario!$B$10,Scenario!$B$18)=0),Scenario!$B$8,0),"INSUFFICIENT FUNDS")))</f>
        <v/>
      </c>
      <c r="AM150" s="6" t="str">
        <f>IF(AJ150&gt;Scenario!$B$11,"",IF(AJ$2&lt;&gt;"Ready",AJ$2,IF(ISNUMBER(AK150),(AK150+AL150)*(0+0+IF(Scenario!$B$13="Gross",0,0))/12+((0+0)/12+IF(AND(AJ150&gt;=Scenario!$B$10,MOD(AJ150-Scenario!$B$10,Scenario!$B$18)=0),0*0+0,0)+IF(AJ150=1,0*0+0,0)+IF(AJ150=Scenario!$B$11,0,0)),"INSUFFICIENT FUNDS")))</f>
        <v/>
      </c>
      <c r="AN150" s="6" t="str">
        <f>IF(AJ150&gt;Scenario!$B$11,"",IF(AJ$2&lt;&gt;"Ready",AJ$2,IF(ISNUMBER(AK150),IF((AK150+AL150)*(1+Scenario!$B$12/12)-AM150&lt;0,"INSUFFICIENT FUNDS",(AK150+AL150)*(1+Scenario!$B$12/12)-AM150),"INSUFFICIENT FUNDS")))</f>
        <v/>
      </c>
      <c r="AO150" s="6" t="str">
        <f>IF(AJ150&gt;Scenario!$B$11,"",IF(AJ$2&lt;&gt;"Ready",AJ$2,IF(ISNUMBER(AN150),AO149+AM150,"INSUFFICIENT FUNDS")))</f>
        <v/>
      </c>
      <c r="AP150" t="str">
        <f>IF(AJ150&gt;Scenario!$B$11,"",IF(AJ$2&lt;&gt;"Ready",AJ$2,IF(ISNUMBER(AN150),"OK","INSUFFICIENT FUNDS")))</f>
        <v/>
      </c>
    </row>
    <row r="151" spans="1:42" ht="32.1" customHeight="1" x14ac:dyDescent="0.2">
      <c r="A151">
        <v>147</v>
      </c>
      <c r="B151" s="6" t="str">
        <f>IF(A151&gt;Scenario!$B$11,"",IF(A$2&lt;&gt;"Ready",A$2,IF(G150="OK",E150,"INSUFFICIENT FUNDS")))</f>
        <v/>
      </c>
      <c r="C151" s="6" t="str">
        <f>IF(A151&gt;Scenario!$B$11,"",IF(A$2&lt;&gt;"Ready",A$2,IF(ISNUMBER(B151),IF(AND(A151&gt;=Scenario!$B$10,MOD(A151-Scenario!$B$10,Scenario!$B$18)=0),Scenario!$B$8,0),"INSUFFICIENT FUNDS")))</f>
        <v/>
      </c>
      <c r="D151" s="6" t="str">
        <f>IF(A151&gt;Scenario!$B$11,"",IF(A$2&lt;&gt;"Ready",A$2,IF(ISNUMBER(B151),(B151+C151)*(N('Option B'!$E$14)+N('Option B'!$E$15)+IF(Scenario!$B$13="Gross",N('Option B'!$E$16),0))/12+((N('Option B'!$E$12)+N('Option B'!$E$13))/12+IF(AND(A151&gt;=Scenario!$B$10,MOD(A151-Scenario!$B$10,Scenario!$B$18)=0),N('Option B'!$E$17)*N('Option B'!$E$18)+N('Option B'!$E$20),0)+IF(A151=1,N('Option B'!$E$17)*N('Option B'!$E$19)+N('Option B'!$E$21),0)+IF(A151=Scenario!$B$11,N('Option B'!$E$22),0)),"INSUFFICIENT FUNDS")))</f>
        <v/>
      </c>
      <c r="E151" s="6" t="str">
        <f>IF(A151&gt;Scenario!$B$11,"",IF(A$2&lt;&gt;"Ready",A$2,IF(ISNUMBER(B151),IF((B151+C151)*(1+Scenario!$B$12/12)-D151&lt;0,"INSUFFICIENT FUNDS",(B151+C151)*(1+Scenario!$B$12/12)-D151),"INSUFFICIENT FUNDS")))</f>
        <v/>
      </c>
      <c r="F151" s="6" t="str">
        <f>IF(A151&gt;Scenario!$B$11,"",IF(A$2&lt;&gt;"Ready",A$2,IF(ISNUMBER(E151),F150+D151,"INSUFFICIENT FUNDS")))</f>
        <v/>
      </c>
      <c r="G151" t="str">
        <f>IF(A151&gt;Scenario!$B$11,"",IF(A$2&lt;&gt;"Ready",A$2,IF(ISNUMBER(E151),"OK","INSUFFICIENT FUNDS")))</f>
        <v/>
      </c>
      <c r="H151">
        <v>147</v>
      </c>
      <c r="I151" s="6" t="str">
        <f>IF(H151&gt;Scenario!$B$11,"",IF(H$2&lt;&gt;"Ready",H$2,IF(N150="OK",L150,"INSUFFICIENT FUNDS")))</f>
        <v/>
      </c>
      <c r="J151" s="6" t="str">
        <f>IF(H151&gt;Scenario!$B$11,"",IF(H$2&lt;&gt;"Ready",H$2,IF(ISNUMBER(I151),IF(AND(H151&gt;=Scenario!$B$10,MOD(H151-Scenario!$B$10,Scenario!$B$18)=0),Scenario!$B$8,0),"INSUFFICIENT FUNDS")))</f>
        <v/>
      </c>
      <c r="K151" s="6" t="str">
        <f>IF(H151&gt;Scenario!$B$11,"",IF(H$2&lt;&gt;"Ready",H$2,IF(ISNUMBER(I151),(I151+J151)*(N('Option B'!$E$14)+N('Option B'!$E$15)+IF(Scenario!$B$13="Gross",N('Option B'!$E$16),0))/12+((0+0)/12+IF(AND(H151&gt;=Scenario!$B$10,MOD(H151-Scenario!$B$10,Scenario!$B$18)=0),N('Option B'!$E$17)*N('Option B'!$E$18)+N('Option B'!$E$20),0)+IF(H151=1,N('Option B'!$E$17)*N('Option B'!$E$19)+N('Option B'!$E$21),0)+IF(H151=Scenario!$B$11,N('Option B'!$E$22),0)),"INSUFFICIENT FUNDS")))</f>
        <v/>
      </c>
      <c r="L151" s="6" t="str">
        <f>IF(H151&gt;Scenario!$B$11,"",IF(H$2&lt;&gt;"Ready",H$2,IF(ISNUMBER(I151),IF((I151+J151)*(1+Scenario!$B$12/12)-K151&lt;0,"INSUFFICIENT FUNDS",(I151+J151)*(1+Scenario!$B$12/12)-K151),"INSUFFICIENT FUNDS")))</f>
        <v/>
      </c>
      <c r="M151" s="6" t="str">
        <f>IF(H151&gt;Scenario!$B$11,"",IF(H$2&lt;&gt;"Ready",H$2,IF(ISNUMBER(L151),M150+K151,"INSUFFICIENT FUNDS")))</f>
        <v/>
      </c>
      <c r="N151" t="str">
        <f>IF(H151&gt;Scenario!$B$11,"",IF(H$2&lt;&gt;"Ready",H$2,IF(ISNUMBER(L151),"OK","INSUFFICIENT FUNDS")))</f>
        <v/>
      </c>
      <c r="O151">
        <v>147</v>
      </c>
      <c r="P151" s="6" t="str">
        <f>IF(O151&gt;Scenario!$B$11,"",IF(O$2&lt;&gt;"Ready",O$2,IF(U150="OK",S150,"INSUFFICIENT FUNDS")))</f>
        <v/>
      </c>
      <c r="Q151" s="6" t="str">
        <f>IF(O151&gt;Scenario!$B$11,"",IF(O$2&lt;&gt;"Ready",O$2,IF(ISNUMBER(P151),IF(AND(O151&gt;=Scenario!$B$10,MOD(O151-Scenario!$B$10,Scenario!$B$18)=0),Scenario!$B$8,0),"INSUFFICIENT FUNDS")))</f>
        <v/>
      </c>
      <c r="R151" s="6" t="str">
        <f>IF(O151&gt;Scenario!$B$11,"",IF(O$2&lt;&gt;"Ready",O$2,IF(ISNUMBER(P151),(P151+Q151)*(0+N('Option B'!$E$15)+IF(Scenario!$B$13="Gross",N('Option B'!$E$16),0))/12+((N('Option B'!$E$12)+N('Option B'!$E$13))/12+IF(AND(O151&gt;=Scenario!$B$10,MOD(O151-Scenario!$B$10,Scenario!$B$18)=0),N('Option B'!$E$17)*N('Option B'!$E$18)+N('Option B'!$E$20),0)+IF(O151=1,N('Option B'!$E$17)*N('Option B'!$E$19)+N('Option B'!$E$21),0)+IF(O151=Scenario!$B$11,N('Option B'!$E$22),0)),"INSUFFICIENT FUNDS")))</f>
        <v/>
      </c>
      <c r="S151" s="6" t="str">
        <f>IF(O151&gt;Scenario!$B$11,"",IF(O$2&lt;&gt;"Ready",O$2,IF(ISNUMBER(P151),IF((P151+Q151)*(1+Scenario!$B$12/12)-R151&lt;0,"INSUFFICIENT FUNDS",(P151+Q151)*(1+Scenario!$B$12/12)-R151),"INSUFFICIENT FUNDS")))</f>
        <v/>
      </c>
      <c r="T151" s="6" t="str">
        <f>IF(O151&gt;Scenario!$B$11,"",IF(O$2&lt;&gt;"Ready",O$2,IF(ISNUMBER(S151),T150+R151,"INSUFFICIENT FUNDS")))</f>
        <v/>
      </c>
      <c r="U151" t="str">
        <f>IF(O151&gt;Scenario!$B$11,"",IF(O$2&lt;&gt;"Ready",O$2,IF(ISNUMBER(S151),"OK","INSUFFICIENT FUNDS")))</f>
        <v/>
      </c>
      <c r="V151">
        <v>147</v>
      </c>
      <c r="W151" s="6" t="str">
        <f>IF(V151&gt;Scenario!$B$11,"",IF(V$2&lt;&gt;"Ready",V$2,IF(AB150="OK",Z150,"INSUFFICIENT FUNDS")))</f>
        <v/>
      </c>
      <c r="X151" s="6" t="str">
        <f>IF(V151&gt;Scenario!$B$11,"",IF(V$2&lt;&gt;"Ready",V$2,IF(ISNUMBER(W151),IF(AND(V151&gt;=Scenario!$B$10,MOD(V151-Scenario!$B$10,Scenario!$B$18)=0),Scenario!$B$8,0),"INSUFFICIENT FUNDS")))</f>
        <v/>
      </c>
      <c r="Y151" s="6" t="str">
        <f>IF(V151&gt;Scenario!$B$11,"",IF(V$2&lt;&gt;"Ready",V$2,IF(ISNUMBER(W151),(W151+X151)*(N('Option B'!$E$14)+N('Option B'!$E$15)+IF(Scenario!$B$13="Gross",N('Option B'!$E$16),0))/12+((N('Option B'!$E$12)+N('Option B'!$E$13))/12+IF(AND(V151&gt;=Scenario!$B$10,MOD(V151-Scenario!$B$10,Scenario!$B$18)=0),0*0+0,0)+IF(V151=1,0*0+0,0)+IF(V151=Scenario!$B$11,0,0)),"INSUFFICIENT FUNDS")))</f>
        <v/>
      </c>
      <c r="Z151" s="6" t="str">
        <f>IF(V151&gt;Scenario!$B$11,"",IF(V$2&lt;&gt;"Ready",V$2,IF(ISNUMBER(W151),IF((W151+X151)*(1+Scenario!$B$12/12)-Y151&lt;0,"INSUFFICIENT FUNDS",(W151+X151)*(1+Scenario!$B$12/12)-Y151),"INSUFFICIENT FUNDS")))</f>
        <v/>
      </c>
      <c r="AA151" s="6" t="str">
        <f>IF(V151&gt;Scenario!$B$11,"",IF(V$2&lt;&gt;"Ready",V$2,IF(ISNUMBER(Z151),AA150+Y151,"INSUFFICIENT FUNDS")))</f>
        <v/>
      </c>
      <c r="AB151" t="str">
        <f>IF(V151&gt;Scenario!$B$11,"",IF(V$2&lt;&gt;"Ready",V$2,IF(ISNUMBER(Z151),"OK","INSUFFICIENT FUNDS")))</f>
        <v/>
      </c>
      <c r="AC151">
        <v>147</v>
      </c>
      <c r="AD151" s="6" t="str">
        <f>IF(AC151&gt;Scenario!$B$11,"",IF(AC$2&lt;&gt;"Ready",AC$2,IF(AI150="OK",AG150,"INSUFFICIENT FUNDS")))</f>
        <v/>
      </c>
      <c r="AE151" s="6" t="str">
        <f>IF(AC151&gt;Scenario!$B$11,"",IF(AC$2&lt;&gt;"Ready",AC$2,IF(ISNUMBER(AD151),IF(AND(AC151&gt;=Scenario!$B$10,MOD(AC151-Scenario!$B$10,Scenario!$B$18)=0),Scenario!$B$8,0),"INSUFFICIENT FUNDS")))</f>
        <v/>
      </c>
      <c r="AF151" s="6" t="str">
        <f>IF(AC151&gt;Scenario!$B$11,"",IF(AC$2&lt;&gt;"Ready",AC$2,IF(ISNUMBER(AD151),(AD151+AE151)*(N('Option B'!$E$14)+N('Option B'!$E$15)+IF(Scenario!$B$13="Gross",0,0))/12+((N('Option B'!$E$12)+N('Option B'!$E$13))/12+IF(AND(AC151&gt;=Scenario!$B$10,MOD(AC151-Scenario!$B$10,Scenario!$B$18)=0),N('Option B'!$E$17)*N('Option B'!$E$18)+N('Option B'!$E$20),0)+IF(AC151=1,N('Option B'!$E$17)*N('Option B'!$E$19)+N('Option B'!$E$21),0)+IF(AC151=Scenario!$B$11,N('Option B'!$E$22),0)),"INSUFFICIENT FUNDS")))</f>
        <v/>
      </c>
      <c r="AG151" s="6" t="str">
        <f>IF(AC151&gt;Scenario!$B$11,"",IF(AC$2&lt;&gt;"Ready",AC$2,IF(ISNUMBER(AD151),IF((AD151+AE151)*(1+Scenario!$B$12/12)-AF151&lt;0,"INSUFFICIENT FUNDS",(AD151+AE151)*(1+Scenario!$B$12/12)-AF151),"INSUFFICIENT FUNDS")))</f>
        <v/>
      </c>
      <c r="AH151" s="6" t="str">
        <f>IF(AC151&gt;Scenario!$B$11,"",IF(AC$2&lt;&gt;"Ready",AC$2,IF(ISNUMBER(AG151),AH150+AF151,"INSUFFICIENT FUNDS")))</f>
        <v/>
      </c>
      <c r="AI151" t="str">
        <f>IF(AC151&gt;Scenario!$B$11,"",IF(AC$2&lt;&gt;"Ready",AC$2,IF(ISNUMBER(AG151),"OK","INSUFFICIENT FUNDS")))</f>
        <v/>
      </c>
      <c r="AJ151">
        <v>147</v>
      </c>
      <c r="AK151" s="6" t="str">
        <f>IF(AJ151&gt;Scenario!$B$11,"",IF(AJ$2&lt;&gt;"Ready",AJ$2,IF(AP150="OK",AN150,"INSUFFICIENT FUNDS")))</f>
        <v/>
      </c>
      <c r="AL151" s="6" t="str">
        <f>IF(AJ151&gt;Scenario!$B$11,"",IF(AJ$2&lt;&gt;"Ready",AJ$2,IF(ISNUMBER(AK151),IF(AND(AJ151&gt;=Scenario!$B$10,MOD(AJ151-Scenario!$B$10,Scenario!$B$18)=0),Scenario!$B$8,0),"INSUFFICIENT FUNDS")))</f>
        <v/>
      </c>
      <c r="AM151" s="6" t="str">
        <f>IF(AJ151&gt;Scenario!$B$11,"",IF(AJ$2&lt;&gt;"Ready",AJ$2,IF(ISNUMBER(AK151),(AK151+AL151)*(0+0+IF(Scenario!$B$13="Gross",0,0))/12+((0+0)/12+IF(AND(AJ151&gt;=Scenario!$B$10,MOD(AJ151-Scenario!$B$10,Scenario!$B$18)=0),0*0+0,0)+IF(AJ151=1,0*0+0,0)+IF(AJ151=Scenario!$B$11,0,0)),"INSUFFICIENT FUNDS")))</f>
        <v/>
      </c>
      <c r="AN151" s="6" t="str">
        <f>IF(AJ151&gt;Scenario!$B$11,"",IF(AJ$2&lt;&gt;"Ready",AJ$2,IF(ISNUMBER(AK151),IF((AK151+AL151)*(1+Scenario!$B$12/12)-AM151&lt;0,"INSUFFICIENT FUNDS",(AK151+AL151)*(1+Scenario!$B$12/12)-AM151),"INSUFFICIENT FUNDS")))</f>
        <v/>
      </c>
      <c r="AO151" s="6" t="str">
        <f>IF(AJ151&gt;Scenario!$B$11,"",IF(AJ$2&lt;&gt;"Ready",AJ$2,IF(ISNUMBER(AN151),AO150+AM151,"INSUFFICIENT FUNDS")))</f>
        <v/>
      </c>
      <c r="AP151" t="str">
        <f>IF(AJ151&gt;Scenario!$B$11,"",IF(AJ$2&lt;&gt;"Ready",AJ$2,IF(ISNUMBER(AN151),"OK","INSUFFICIENT FUNDS")))</f>
        <v/>
      </c>
    </row>
    <row r="152" spans="1:42" ht="32.1" customHeight="1" x14ac:dyDescent="0.2">
      <c r="A152">
        <v>148</v>
      </c>
      <c r="B152" s="6" t="str">
        <f>IF(A152&gt;Scenario!$B$11,"",IF(A$2&lt;&gt;"Ready",A$2,IF(G151="OK",E151,"INSUFFICIENT FUNDS")))</f>
        <v/>
      </c>
      <c r="C152" s="6" t="str">
        <f>IF(A152&gt;Scenario!$B$11,"",IF(A$2&lt;&gt;"Ready",A$2,IF(ISNUMBER(B152),IF(AND(A152&gt;=Scenario!$B$10,MOD(A152-Scenario!$B$10,Scenario!$B$18)=0),Scenario!$B$8,0),"INSUFFICIENT FUNDS")))</f>
        <v/>
      </c>
      <c r="D152" s="6" t="str">
        <f>IF(A152&gt;Scenario!$B$11,"",IF(A$2&lt;&gt;"Ready",A$2,IF(ISNUMBER(B152),(B152+C152)*(N('Option B'!$E$14)+N('Option B'!$E$15)+IF(Scenario!$B$13="Gross",N('Option B'!$E$16),0))/12+((N('Option B'!$E$12)+N('Option B'!$E$13))/12+IF(AND(A152&gt;=Scenario!$B$10,MOD(A152-Scenario!$B$10,Scenario!$B$18)=0),N('Option B'!$E$17)*N('Option B'!$E$18)+N('Option B'!$E$20),0)+IF(A152=1,N('Option B'!$E$17)*N('Option B'!$E$19)+N('Option B'!$E$21),0)+IF(A152=Scenario!$B$11,N('Option B'!$E$22),0)),"INSUFFICIENT FUNDS")))</f>
        <v/>
      </c>
      <c r="E152" s="6" t="str">
        <f>IF(A152&gt;Scenario!$B$11,"",IF(A$2&lt;&gt;"Ready",A$2,IF(ISNUMBER(B152),IF((B152+C152)*(1+Scenario!$B$12/12)-D152&lt;0,"INSUFFICIENT FUNDS",(B152+C152)*(1+Scenario!$B$12/12)-D152),"INSUFFICIENT FUNDS")))</f>
        <v/>
      </c>
      <c r="F152" s="6" t="str">
        <f>IF(A152&gt;Scenario!$B$11,"",IF(A$2&lt;&gt;"Ready",A$2,IF(ISNUMBER(E152),F151+D152,"INSUFFICIENT FUNDS")))</f>
        <v/>
      </c>
      <c r="G152" t="str">
        <f>IF(A152&gt;Scenario!$B$11,"",IF(A$2&lt;&gt;"Ready",A$2,IF(ISNUMBER(E152),"OK","INSUFFICIENT FUNDS")))</f>
        <v/>
      </c>
      <c r="H152">
        <v>148</v>
      </c>
      <c r="I152" s="6" t="str">
        <f>IF(H152&gt;Scenario!$B$11,"",IF(H$2&lt;&gt;"Ready",H$2,IF(N151="OK",L151,"INSUFFICIENT FUNDS")))</f>
        <v/>
      </c>
      <c r="J152" s="6" t="str">
        <f>IF(H152&gt;Scenario!$B$11,"",IF(H$2&lt;&gt;"Ready",H$2,IF(ISNUMBER(I152),IF(AND(H152&gt;=Scenario!$B$10,MOD(H152-Scenario!$B$10,Scenario!$B$18)=0),Scenario!$B$8,0),"INSUFFICIENT FUNDS")))</f>
        <v/>
      </c>
      <c r="K152" s="6" t="str">
        <f>IF(H152&gt;Scenario!$B$11,"",IF(H$2&lt;&gt;"Ready",H$2,IF(ISNUMBER(I152),(I152+J152)*(N('Option B'!$E$14)+N('Option B'!$E$15)+IF(Scenario!$B$13="Gross",N('Option B'!$E$16),0))/12+((0+0)/12+IF(AND(H152&gt;=Scenario!$B$10,MOD(H152-Scenario!$B$10,Scenario!$B$18)=0),N('Option B'!$E$17)*N('Option B'!$E$18)+N('Option B'!$E$20),0)+IF(H152=1,N('Option B'!$E$17)*N('Option B'!$E$19)+N('Option B'!$E$21),0)+IF(H152=Scenario!$B$11,N('Option B'!$E$22),0)),"INSUFFICIENT FUNDS")))</f>
        <v/>
      </c>
      <c r="L152" s="6" t="str">
        <f>IF(H152&gt;Scenario!$B$11,"",IF(H$2&lt;&gt;"Ready",H$2,IF(ISNUMBER(I152),IF((I152+J152)*(1+Scenario!$B$12/12)-K152&lt;0,"INSUFFICIENT FUNDS",(I152+J152)*(1+Scenario!$B$12/12)-K152),"INSUFFICIENT FUNDS")))</f>
        <v/>
      </c>
      <c r="M152" s="6" t="str">
        <f>IF(H152&gt;Scenario!$B$11,"",IF(H$2&lt;&gt;"Ready",H$2,IF(ISNUMBER(L152),M151+K152,"INSUFFICIENT FUNDS")))</f>
        <v/>
      </c>
      <c r="N152" t="str">
        <f>IF(H152&gt;Scenario!$B$11,"",IF(H$2&lt;&gt;"Ready",H$2,IF(ISNUMBER(L152),"OK","INSUFFICIENT FUNDS")))</f>
        <v/>
      </c>
      <c r="O152">
        <v>148</v>
      </c>
      <c r="P152" s="6" t="str">
        <f>IF(O152&gt;Scenario!$B$11,"",IF(O$2&lt;&gt;"Ready",O$2,IF(U151="OK",S151,"INSUFFICIENT FUNDS")))</f>
        <v/>
      </c>
      <c r="Q152" s="6" t="str">
        <f>IF(O152&gt;Scenario!$B$11,"",IF(O$2&lt;&gt;"Ready",O$2,IF(ISNUMBER(P152),IF(AND(O152&gt;=Scenario!$B$10,MOD(O152-Scenario!$B$10,Scenario!$B$18)=0),Scenario!$B$8,0),"INSUFFICIENT FUNDS")))</f>
        <v/>
      </c>
      <c r="R152" s="6" t="str">
        <f>IF(O152&gt;Scenario!$B$11,"",IF(O$2&lt;&gt;"Ready",O$2,IF(ISNUMBER(P152),(P152+Q152)*(0+N('Option B'!$E$15)+IF(Scenario!$B$13="Gross",N('Option B'!$E$16),0))/12+((N('Option B'!$E$12)+N('Option B'!$E$13))/12+IF(AND(O152&gt;=Scenario!$B$10,MOD(O152-Scenario!$B$10,Scenario!$B$18)=0),N('Option B'!$E$17)*N('Option B'!$E$18)+N('Option B'!$E$20),0)+IF(O152=1,N('Option B'!$E$17)*N('Option B'!$E$19)+N('Option B'!$E$21),0)+IF(O152=Scenario!$B$11,N('Option B'!$E$22),0)),"INSUFFICIENT FUNDS")))</f>
        <v/>
      </c>
      <c r="S152" s="6" t="str">
        <f>IF(O152&gt;Scenario!$B$11,"",IF(O$2&lt;&gt;"Ready",O$2,IF(ISNUMBER(P152),IF((P152+Q152)*(1+Scenario!$B$12/12)-R152&lt;0,"INSUFFICIENT FUNDS",(P152+Q152)*(1+Scenario!$B$12/12)-R152),"INSUFFICIENT FUNDS")))</f>
        <v/>
      </c>
      <c r="T152" s="6" t="str">
        <f>IF(O152&gt;Scenario!$B$11,"",IF(O$2&lt;&gt;"Ready",O$2,IF(ISNUMBER(S152),T151+R152,"INSUFFICIENT FUNDS")))</f>
        <v/>
      </c>
      <c r="U152" t="str">
        <f>IF(O152&gt;Scenario!$B$11,"",IF(O$2&lt;&gt;"Ready",O$2,IF(ISNUMBER(S152),"OK","INSUFFICIENT FUNDS")))</f>
        <v/>
      </c>
      <c r="V152">
        <v>148</v>
      </c>
      <c r="W152" s="6" t="str">
        <f>IF(V152&gt;Scenario!$B$11,"",IF(V$2&lt;&gt;"Ready",V$2,IF(AB151="OK",Z151,"INSUFFICIENT FUNDS")))</f>
        <v/>
      </c>
      <c r="X152" s="6" t="str">
        <f>IF(V152&gt;Scenario!$B$11,"",IF(V$2&lt;&gt;"Ready",V$2,IF(ISNUMBER(W152),IF(AND(V152&gt;=Scenario!$B$10,MOD(V152-Scenario!$B$10,Scenario!$B$18)=0),Scenario!$B$8,0),"INSUFFICIENT FUNDS")))</f>
        <v/>
      </c>
      <c r="Y152" s="6" t="str">
        <f>IF(V152&gt;Scenario!$B$11,"",IF(V$2&lt;&gt;"Ready",V$2,IF(ISNUMBER(W152),(W152+X152)*(N('Option B'!$E$14)+N('Option B'!$E$15)+IF(Scenario!$B$13="Gross",N('Option B'!$E$16),0))/12+((N('Option B'!$E$12)+N('Option B'!$E$13))/12+IF(AND(V152&gt;=Scenario!$B$10,MOD(V152-Scenario!$B$10,Scenario!$B$18)=0),0*0+0,0)+IF(V152=1,0*0+0,0)+IF(V152=Scenario!$B$11,0,0)),"INSUFFICIENT FUNDS")))</f>
        <v/>
      </c>
      <c r="Z152" s="6" t="str">
        <f>IF(V152&gt;Scenario!$B$11,"",IF(V$2&lt;&gt;"Ready",V$2,IF(ISNUMBER(W152),IF((W152+X152)*(1+Scenario!$B$12/12)-Y152&lt;0,"INSUFFICIENT FUNDS",(W152+X152)*(1+Scenario!$B$12/12)-Y152),"INSUFFICIENT FUNDS")))</f>
        <v/>
      </c>
      <c r="AA152" s="6" t="str">
        <f>IF(V152&gt;Scenario!$B$11,"",IF(V$2&lt;&gt;"Ready",V$2,IF(ISNUMBER(Z152),AA151+Y152,"INSUFFICIENT FUNDS")))</f>
        <v/>
      </c>
      <c r="AB152" t="str">
        <f>IF(V152&gt;Scenario!$B$11,"",IF(V$2&lt;&gt;"Ready",V$2,IF(ISNUMBER(Z152),"OK","INSUFFICIENT FUNDS")))</f>
        <v/>
      </c>
      <c r="AC152">
        <v>148</v>
      </c>
      <c r="AD152" s="6" t="str">
        <f>IF(AC152&gt;Scenario!$B$11,"",IF(AC$2&lt;&gt;"Ready",AC$2,IF(AI151="OK",AG151,"INSUFFICIENT FUNDS")))</f>
        <v/>
      </c>
      <c r="AE152" s="6" t="str">
        <f>IF(AC152&gt;Scenario!$B$11,"",IF(AC$2&lt;&gt;"Ready",AC$2,IF(ISNUMBER(AD152),IF(AND(AC152&gt;=Scenario!$B$10,MOD(AC152-Scenario!$B$10,Scenario!$B$18)=0),Scenario!$B$8,0),"INSUFFICIENT FUNDS")))</f>
        <v/>
      </c>
      <c r="AF152" s="6" t="str">
        <f>IF(AC152&gt;Scenario!$B$11,"",IF(AC$2&lt;&gt;"Ready",AC$2,IF(ISNUMBER(AD152),(AD152+AE152)*(N('Option B'!$E$14)+N('Option B'!$E$15)+IF(Scenario!$B$13="Gross",0,0))/12+((N('Option B'!$E$12)+N('Option B'!$E$13))/12+IF(AND(AC152&gt;=Scenario!$B$10,MOD(AC152-Scenario!$B$10,Scenario!$B$18)=0),N('Option B'!$E$17)*N('Option B'!$E$18)+N('Option B'!$E$20),0)+IF(AC152=1,N('Option B'!$E$17)*N('Option B'!$E$19)+N('Option B'!$E$21),0)+IF(AC152=Scenario!$B$11,N('Option B'!$E$22),0)),"INSUFFICIENT FUNDS")))</f>
        <v/>
      </c>
      <c r="AG152" s="6" t="str">
        <f>IF(AC152&gt;Scenario!$B$11,"",IF(AC$2&lt;&gt;"Ready",AC$2,IF(ISNUMBER(AD152),IF((AD152+AE152)*(1+Scenario!$B$12/12)-AF152&lt;0,"INSUFFICIENT FUNDS",(AD152+AE152)*(1+Scenario!$B$12/12)-AF152),"INSUFFICIENT FUNDS")))</f>
        <v/>
      </c>
      <c r="AH152" s="6" t="str">
        <f>IF(AC152&gt;Scenario!$B$11,"",IF(AC$2&lt;&gt;"Ready",AC$2,IF(ISNUMBER(AG152),AH151+AF152,"INSUFFICIENT FUNDS")))</f>
        <v/>
      </c>
      <c r="AI152" t="str">
        <f>IF(AC152&gt;Scenario!$B$11,"",IF(AC$2&lt;&gt;"Ready",AC$2,IF(ISNUMBER(AG152),"OK","INSUFFICIENT FUNDS")))</f>
        <v/>
      </c>
      <c r="AJ152">
        <v>148</v>
      </c>
      <c r="AK152" s="6" t="str">
        <f>IF(AJ152&gt;Scenario!$B$11,"",IF(AJ$2&lt;&gt;"Ready",AJ$2,IF(AP151="OK",AN151,"INSUFFICIENT FUNDS")))</f>
        <v/>
      </c>
      <c r="AL152" s="6" t="str">
        <f>IF(AJ152&gt;Scenario!$B$11,"",IF(AJ$2&lt;&gt;"Ready",AJ$2,IF(ISNUMBER(AK152),IF(AND(AJ152&gt;=Scenario!$B$10,MOD(AJ152-Scenario!$B$10,Scenario!$B$18)=0),Scenario!$B$8,0),"INSUFFICIENT FUNDS")))</f>
        <v/>
      </c>
      <c r="AM152" s="6" t="str">
        <f>IF(AJ152&gt;Scenario!$B$11,"",IF(AJ$2&lt;&gt;"Ready",AJ$2,IF(ISNUMBER(AK152),(AK152+AL152)*(0+0+IF(Scenario!$B$13="Gross",0,0))/12+((0+0)/12+IF(AND(AJ152&gt;=Scenario!$B$10,MOD(AJ152-Scenario!$B$10,Scenario!$B$18)=0),0*0+0,0)+IF(AJ152=1,0*0+0,0)+IF(AJ152=Scenario!$B$11,0,0)),"INSUFFICIENT FUNDS")))</f>
        <v/>
      </c>
      <c r="AN152" s="6" t="str">
        <f>IF(AJ152&gt;Scenario!$B$11,"",IF(AJ$2&lt;&gt;"Ready",AJ$2,IF(ISNUMBER(AK152),IF((AK152+AL152)*(1+Scenario!$B$12/12)-AM152&lt;0,"INSUFFICIENT FUNDS",(AK152+AL152)*(1+Scenario!$B$12/12)-AM152),"INSUFFICIENT FUNDS")))</f>
        <v/>
      </c>
      <c r="AO152" s="6" t="str">
        <f>IF(AJ152&gt;Scenario!$B$11,"",IF(AJ$2&lt;&gt;"Ready",AJ$2,IF(ISNUMBER(AN152),AO151+AM152,"INSUFFICIENT FUNDS")))</f>
        <v/>
      </c>
      <c r="AP152" t="str">
        <f>IF(AJ152&gt;Scenario!$B$11,"",IF(AJ$2&lt;&gt;"Ready",AJ$2,IF(ISNUMBER(AN152),"OK","INSUFFICIENT FUNDS")))</f>
        <v/>
      </c>
    </row>
    <row r="153" spans="1:42" ht="32.1" customHeight="1" x14ac:dyDescent="0.2">
      <c r="A153">
        <v>149</v>
      </c>
      <c r="B153" s="6" t="str">
        <f>IF(A153&gt;Scenario!$B$11,"",IF(A$2&lt;&gt;"Ready",A$2,IF(G152="OK",E152,"INSUFFICIENT FUNDS")))</f>
        <v/>
      </c>
      <c r="C153" s="6" t="str">
        <f>IF(A153&gt;Scenario!$B$11,"",IF(A$2&lt;&gt;"Ready",A$2,IF(ISNUMBER(B153),IF(AND(A153&gt;=Scenario!$B$10,MOD(A153-Scenario!$B$10,Scenario!$B$18)=0),Scenario!$B$8,0),"INSUFFICIENT FUNDS")))</f>
        <v/>
      </c>
      <c r="D153" s="6" t="str">
        <f>IF(A153&gt;Scenario!$B$11,"",IF(A$2&lt;&gt;"Ready",A$2,IF(ISNUMBER(B153),(B153+C153)*(N('Option B'!$E$14)+N('Option B'!$E$15)+IF(Scenario!$B$13="Gross",N('Option B'!$E$16),0))/12+((N('Option B'!$E$12)+N('Option B'!$E$13))/12+IF(AND(A153&gt;=Scenario!$B$10,MOD(A153-Scenario!$B$10,Scenario!$B$18)=0),N('Option B'!$E$17)*N('Option B'!$E$18)+N('Option B'!$E$20),0)+IF(A153=1,N('Option B'!$E$17)*N('Option B'!$E$19)+N('Option B'!$E$21),0)+IF(A153=Scenario!$B$11,N('Option B'!$E$22),0)),"INSUFFICIENT FUNDS")))</f>
        <v/>
      </c>
      <c r="E153" s="6" t="str">
        <f>IF(A153&gt;Scenario!$B$11,"",IF(A$2&lt;&gt;"Ready",A$2,IF(ISNUMBER(B153),IF((B153+C153)*(1+Scenario!$B$12/12)-D153&lt;0,"INSUFFICIENT FUNDS",(B153+C153)*(1+Scenario!$B$12/12)-D153),"INSUFFICIENT FUNDS")))</f>
        <v/>
      </c>
      <c r="F153" s="6" t="str">
        <f>IF(A153&gt;Scenario!$B$11,"",IF(A$2&lt;&gt;"Ready",A$2,IF(ISNUMBER(E153),F152+D153,"INSUFFICIENT FUNDS")))</f>
        <v/>
      </c>
      <c r="G153" t="str">
        <f>IF(A153&gt;Scenario!$B$11,"",IF(A$2&lt;&gt;"Ready",A$2,IF(ISNUMBER(E153),"OK","INSUFFICIENT FUNDS")))</f>
        <v/>
      </c>
      <c r="H153">
        <v>149</v>
      </c>
      <c r="I153" s="6" t="str">
        <f>IF(H153&gt;Scenario!$B$11,"",IF(H$2&lt;&gt;"Ready",H$2,IF(N152="OK",L152,"INSUFFICIENT FUNDS")))</f>
        <v/>
      </c>
      <c r="J153" s="6" t="str">
        <f>IF(H153&gt;Scenario!$B$11,"",IF(H$2&lt;&gt;"Ready",H$2,IF(ISNUMBER(I153),IF(AND(H153&gt;=Scenario!$B$10,MOD(H153-Scenario!$B$10,Scenario!$B$18)=0),Scenario!$B$8,0),"INSUFFICIENT FUNDS")))</f>
        <v/>
      </c>
      <c r="K153" s="6" t="str">
        <f>IF(H153&gt;Scenario!$B$11,"",IF(H$2&lt;&gt;"Ready",H$2,IF(ISNUMBER(I153),(I153+J153)*(N('Option B'!$E$14)+N('Option B'!$E$15)+IF(Scenario!$B$13="Gross",N('Option B'!$E$16),0))/12+((0+0)/12+IF(AND(H153&gt;=Scenario!$B$10,MOD(H153-Scenario!$B$10,Scenario!$B$18)=0),N('Option B'!$E$17)*N('Option B'!$E$18)+N('Option B'!$E$20),0)+IF(H153=1,N('Option B'!$E$17)*N('Option B'!$E$19)+N('Option B'!$E$21),0)+IF(H153=Scenario!$B$11,N('Option B'!$E$22),0)),"INSUFFICIENT FUNDS")))</f>
        <v/>
      </c>
      <c r="L153" s="6" t="str">
        <f>IF(H153&gt;Scenario!$B$11,"",IF(H$2&lt;&gt;"Ready",H$2,IF(ISNUMBER(I153),IF((I153+J153)*(1+Scenario!$B$12/12)-K153&lt;0,"INSUFFICIENT FUNDS",(I153+J153)*(1+Scenario!$B$12/12)-K153),"INSUFFICIENT FUNDS")))</f>
        <v/>
      </c>
      <c r="M153" s="6" t="str">
        <f>IF(H153&gt;Scenario!$B$11,"",IF(H$2&lt;&gt;"Ready",H$2,IF(ISNUMBER(L153),M152+K153,"INSUFFICIENT FUNDS")))</f>
        <v/>
      </c>
      <c r="N153" t="str">
        <f>IF(H153&gt;Scenario!$B$11,"",IF(H$2&lt;&gt;"Ready",H$2,IF(ISNUMBER(L153),"OK","INSUFFICIENT FUNDS")))</f>
        <v/>
      </c>
      <c r="O153">
        <v>149</v>
      </c>
      <c r="P153" s="6" t="str">
        <f>IF(O153&gt;Scenario!$B$11,"",IF(O$2&lt;&gt;"Ready",O$2,IF(U152="OK",S152,"INSUFFICIENT FUNDS")))</f>
        <v/>
      </c>
      <c r="Q153" s="6" t="str">
        <f>IF(O153&gt;Scenario!$B$11,"",IF(O$2&lt;&gt;"Ready",O$2,IF(ISNUMBER(P153),IF(AND(O153&gt;=Scenario!$B$10,MOD(O153-Scenario!$B$10,Scenario!$B$18)=0),Scenario!$B$8,0),"INSUFFICIENT FUNDS")))</f>
        <v/>
      </c>
      <c r="R153" s="6" t="str">
        <f>IF(O153&gt;Scenario!$B$11,"",IF(O$2&lt;&gt;"Ready",O$2,IF(ISNUMBER(P153),(P153+Q153)*(0+N('Option B'!$E$15)+IF(Scenario!$B$13="Gross",N('Option B'!$E$16),0))/12+((N('Option B'!$E$12)+N('Option B'!$E$13))/12+IF(AND(O153&gt;=Scenario!$B$10,MOD(O153-Scenario!$B$10,Scenario!$B$18)=0),N('Option B'!$E$17)*N('Option B'!$E$18)+N('Option B'!$E$20),0)+IF(O153=1,N('Option B'!$E$17)*N('Option B'!$E$19)+N('Option B'!$E$21),0)+IF(O153=Scenario!$B$11,N('Option B'!$E$22),0)),"INSUFFICIENT FUNDS")))</f>
        <v/>
      </c>
      <c r="S153" s="6" t="str">
        <f>IF(O153&gt;Scenario!$B$11,"",IF(O$2&lt;&gt;"Ready",O$2,IF(ISNUMBER(P153),IF((P153+Q153)*(1+Scenario!$B$12/12)-R153&lt;0,"INSUFFICIENT FUNDS",(P153+Q153)*(1+Scenario!$B$12/12)-R153),"INSUFFICIENT FUNDS")))</f>
        <v/>
      </c>
      <c r="T153" s="6" t="str">
        <f>IF(O153&gt;Scenario!$B$11,"",IF(O$2&lt;&gt;"Ready",O$2,IF(ISNUMBER(S153),T152+R153,"INSUFFICIENT FUNDS")))</f>
        <v/>
      </c>
      <c r="U153" t="str">
        <f>IF(O153&gt;Scenario!$B$11,"",IF(O$2&lt;&gt;"Ready",O$2,IF(ISNUMBER(S153),"OK","INSUFFICIENT FUNDS")))</f>
        <v/>
      </c>
      <c r="V153">
        <v>149</v>
      </c>
      <c r="W153" s="6" t="str">
        <f>IF(V153&gt;Scenario!$B$11,"",IF(V$2&lt;&gt;"Ready",V$2,IF(AB152="OK",Z152,"INSUFFICIENT FUNDS")))</f>
        <v/>
      </c>
      <c r="X153" s="6" t="str">
        <f>IF(V153&gt;Scenario!$B$11,"",IF(V$2&lt;&gt;"Ready",V$2,IF(ISNUMBER(W153),IF(AND(V153&gt;=Scenario!$B$10,MOD(V153-Scenario!$B$10,Scenario!$B$18)=0),Scenario!$B$8,0),"INSUFFICIENT FUNDS")))</f>
        <v/>
      </c>
      <c r="Y153" s="6" t="str">
        <f>IF(V153&gt;Scenario!$B$11,"",IF(V$2&lt;&gt;"Ready",V$2,IF(ISNUMBER(W153),(W153+X153)*(N('Option B'!$E$14)+N('Option B'!$E$15)+IF(Scenario!$B$13="Gross",N('Option B'!$E$16),0))/12+((N('Option B'!$E$12)+N('Option B'!$E$13))/12+IF(AND(V153&gt;=Scenario!$B$10,MOD(V153-Scenario!$B$10,Scenario!$B$18)=0),0*0+0,0)+IF(V153=1,0*0+0,0)+IF(V153=Scenario!$B$11,0,0)),"INSUFFICIENT FUNDS")))</f>
        <v/>
      </c>
      <c r="Z153" s="6" t="str">
        <f>IF(V153&gt;Scenario!$B$11,"",IF(V$2&lt;&gt;"Ready",V$2,IF(ISNUMBER(W153),IF((W153+X153)*(1+Scenario!$B$12/12)-Y153&lt;0,"INSUFFICIENT FUNDS",(W153+X153)*(1+Scenario!$B$12/12)-Y153),"INSUFFICIENT FUNDS")))</f>
        <v/>
      </c>
      <c r="AA153" s="6" t="str">
        <f>IF(V153&gt;Scenario!$B$11,"",IF(V$2&lt;&gt;"Ready",V$2,IF(ISNUMBER(Z153),AA152+Y153,"INSUFFICIENT FUNDS")))</f>
        <v/>
      </c>
      <c r="AB153" t="str">
        <f>IF(V153&gt;Scenario!$B$11,"",IF(V$2&lt;&gt;"Ready",V$2,IF(ISNUMBER(Z153),"OK","INSUFFICIENT FUNDS")))</f>
        <v/>
      </c>
      <c r="AC153">
        <v>149</v>
      </c>
      <c r="AD153" s="6" t="str">
        <f>IF(AC153&gt;Scenario!$B$11,"",IF(AC$2&lt;&gt;"Ready",AC$2,IF(AI152="OK",AG152,"INSUFFICIENT FUNDS")))</f>
        <v/>
      </c>
      <c r="AE153" s="6" t="str">
        <f>IF(AC153&gt;Scenario!$B$11,"",IF(AC$2&lt;&gt;"Ready",AC$2,IF(ISNUMBER(AD153),IF(AND(AC153&gt;=Scenario!$B$10,MOD(AC153-Scenario!$B$10,Scenario!$B$18)=0),Scenario!$B$8,0),"INSUFFICIENT FUNDS")))</f>
        <v/>
      </c>
      <c r="AF153" s="6" t="str">
        <f>IF(AC153&gt;Scenario!$B$11,"",IF(AC$2&lt;&gt;"Ready",AC$2,IF(ISNUMBER(AD153),(AD153+AE153)*(N('Option B'!$E$14)+N('Option B'!$E$15)+IF(Scenario!$B$13="Gross",0,0))/12+((N('Option B'!$E$12)+N('Option B'!$E$13))/12+IF(AND(AC153&gt;=Scenario!$B$10,MOD(AC153-Scenario!$B$10,Scenario!$B$18)=0),N('Option B'!$E$17)*N('Option B'!$E$18)+N('Option B'!$E$20),0)+IF(AC153=1,N('Option B'!$E$17)*N('Option B'!$E$19)+N('Option B'!$E$21),0)+IF(AC153=Scenario!$B$11,N('Option B'!$E$22),0)),"INSUFFICIENT FUNDS")))</f>
        <v/>
      </c>
      <c r="AG153" s="6" t="str">
        <f>IF(AC153&gt;Scenario!$B$11,"",IF(AC$2&lt;&gt;"Ready",AC$2,IF(ISNUMBER(AD153),IF((AD153+AE153)*(1+Scenario!$B$12/12)-AF153&lt;0,"INSUFFICIENT FUNDS",(AD153+AE153)*(1+Scenario!$B$12/12)-AF153),"INSUFFICIENT FUNDS")))</f>
        <v/>
      </c>
      <c r="AH153" s="6" t="str">
        <f>IF(AC153&gt;Scenario!$B$11,"",IF(AC$2&lt;&gt;"Ready",AC$2,IF(ISNUMBER(AG153),AH152+AF153,"INSUFFICIENT FUNDS")))</f>
        <v/>
      </c>
      <c r="AI153" t="str">
        <f>IF(AC153&gt;Scenario!$B$11,"",IF(AC$2&lt;&gt;"Ready",AC$2,IF(ISNUMBER(AG153),"OK","INSUFFICIENT FUNDS")))</f>
        <v/>
      </c>
      <c r="AJ153">
        <v>149</v>
      </c>
      <c r="AK153" s="6" t="str">
        <f>IF(AJ153&gt;Scenario!$B$11,"",IF(AJ$2&lt;&gt;"Ready",AJ$2,IF(AP152="OK",AN152,"INSUFFICIENT FUNDS")))</f>
        <v/>
      </c>
      <c r="AL153" s="6" t="str">
        <f>IF(AJ153&gt;Scenario!$B$11,"",IF(AJ$2&lt;&gt;"Ready",AJ$2,IF(ISNUMBER(AK153),IF(AND(AJ153&gt;=Scenario!$B$10,MOD(AJ153-Scenario!$B$10,Scenario!$B$18)=0),Scenario!$B$8,0),"INSUFFICIENT FUNDS")))</f>
        <v/>
      </c>
      <c r="AM153" s="6" t="str">
        <f>IF(AJ153&gt;Scenario!$B$11,"",IF(AJ$2&lt;&gt;"Ready",AJ$2,IF(ISNUMBER(AK153),(AK153+AL153)*(0+0+IF(Scenario!$B$13="Gross",0,0))/12+((0+0)/12+IF(AND(AJ153&gt;=Scenario!$B$10,MOD(AJ153-Scenario!$B$10,Scenario!$B$18)=0),0*0+0,0)+IF(AJ153=1,0*0+0,0)+IF(AJ153=Scenario!$B$11,0,0)),"INSUFFICIENT FUNDS")))</f>
        <v/>
      </c>
      <c r="AN153" s="6" t="str">
        <f>IF(AJ153&gt;Scenario!$B$11,"",IF(AJ$2&lt;&gt;"Ready",AJ$2,IF(ISNUMBER(AK153),IF((AK153+AL153)*(1+Scenario!$B$12/12)-AM153&lt;0,"INSUFFICIENT FUNDS",(AK153+AL153)*(1+Scenario!$B$12/12)-AM153),"INSUFFICIENT FUNDS")))</f>
        <v/>
      </c>
      <c r="AO153" s="6" t="str">
        <f>IF(AJ153&gt;Scenario!$B$11,"",IF(AJ$2&lt;&gt;"Ready",AJ$2,IF(ISNUMBER(AN153),AO152+AM153,"INSUFFICIENT FUNDS")))</f>
        <v/>
      </c>
      <c r="AP153" t="str">
        <f>IF(AJ153&gt;Scenario!$B$11,"",IF(AJ$2&lt;&gt;"Ready",AJ$2,IF(ISNUMBER(AN153),"OK","INSUFFICIENT FUNDS")))</f>
        <v/>
      </c>
    </row>
    <row r="154" spans="1:42" ht="32.1" customHeight="1" x14ac:dyDescent="0.2">
      <c r="A154">
        <v>150</v>
      </c>
      <c r="B154" s="6" t="str">
        <f>IF(A154&gt;Scenario!$B$11,"",IF(A$2&lt;&gt;"Ready",A$2,IF(G153="OK",E153,"INSUFFICIENT FUNDS")))</f>
        <v/>
      </c>
      <c r="C154" s="6" t="str">
        <f>IF(A154&gt;Scenario!$B$11,"",IF(A$2&lt;&gt;"Ready",A$2,IF(ISNUMBER(B154),IF(AND(A154&gt;=Scenario!$B$10,MOD(A154-Scenario!$B$10,Scenario!$B$18)=0),Scenario!$B$8,0),"INSUFFICIENT FUNDS")))</f>
        <v/>
      </c>
      <c r="D154" s="6" t="str">
        <f>IF(A154&gt;Scenario!$B$11,"",IF(A$2&lt;&gt;"Ready",A$2,IF(ISNUMBER(B154),(B154+C154)*(N('Option B'!$E$14)+N('Option B'!$E$15)+IF(Scenario!$B$13="Gross",N('Option B'!$E$16),0))/12+((N('Option B'!$E$12)+N('Option B'!$E$13))/12+IF(AND(A154&gt;=Scenario!$B$10,MOD(A154-Scenario!$B$10,Scenario!$B$18)=0),N('Option B'!$E$17)*N('Option B'!$E$18)+N('Option B'!$E$20),0)+IF(A154=1,N('Option B'!$E$17)*N('Option B'!$E$19)+N('Option B'!$E$21),0)+IF(A154=Scenario!$B$11,N('Option B'!$E$22),0)),"INSUFFICIENT FUNDS")))</f>
        <v/>
      </c>
      <c r="E154" s="6" t="str">
        <f>IF(A154&gt;Scenario!$B$11,"",IF(A$2&lt;&gt;"Ready",A$2,IF(ISNUMBER(B154),IF((B154+C154)*(1+Scenario!$B$12/12)-D154&lt;0,"INSUFFICIENT FUNDS",(B154+C154)*(1+Scenario!$B$12/12)-D154),"INSUFFICIENT FUNDS")))</f>
        <v/>
      </c>
      <c r="F154" s="6" t="str">
        <f>IF(A154&gt;Scenario!$B$11,"",IF(A$2&lt;&gt;"Ready",A$2,IF(ISNUMBER(E154),F153+D154,"INSUFFICIENT FUNDS")))</f>
        <v/>
      </c>
      <c r="G154" t="str">
        <f>IF(A154&gt;Scenario!$B$11,"",IF(A$2&lt;&gt;"Ready",A$2,IF(ISNUMBER(E154),"OK","INSUFFICIENT FUNDS")))</f>
        <v/>
      </c>
      <c r="H154">
        <v>150</v>
      </c>
      <c r="I154" s="6" t="str">
        <f>IF(H154&gt;Scenario!$B$11,"",IF(H$2&lt;&gt;"Ready",H$2,IF(N153="OK",L153,"INSUFFICIENT FUNDS")))</f>
        <v/>
      </c>
      <c r="J154" s="6" t="str">
        <f>IF(H154&gt;Scenario!$B$11,"",IF(H$2&lt;&gt;"Ready",H$2,IF(ISNUMBER(I154),IF(AND(H154&gt;=Scenario!$B$10,MOD(H154-Scenario!$B$10,Scenario!$B$18)=0),Scenario!$B$8,0),"INSUFFICIENT FUNDS")))</f>
        <v/>
      </c>
      <c r="K154" s="6" t="str">
        <f>IF(H154&gt;Scenario!$B$11,"",IF(H$2&lt;&gt;"Ready",H$2,IF(ISNUMBER(I154),(I154+J154)*(N('Option B'!$E$14)+N('Option B'!$E$15)+IF(Scenario!$B$13="Gross",N('Option B'!$E$16),0))/12+((0+0)/12+IF(AND(H154&gt;=Scenario!$B$10,MOD(H154-Scenario!$B$10,Scenario!$B$18)=0),N('Option B'!$E$17)*N('Option B'!$E$18)+N('Option B'!$E$20),0)+IF(H154=1,N('Option B'!$E$17)*N('Option B'!$E$19)+N('Option B'!$E$21),0)+IF(H154=Scenario!$B$11,N('Option B'!$E$22),0)),"INSUFFICIENT FUNDS")))</f>
        <v/>
      </c>
      <c r="L154" s="6" t="str">
        <f>IF(H154&gt;Scenario!$B$11,"",IF(H$2&lt;&gt;"Ready",H$2,IF(ISNUMBER(I154),IF((I154+J154)*(1+Scenario!$B$12/12)-K154&lt;0,"INSUFFICIENT FUNDS",(I154+J154)*(1+Scenario!$B$12/12)-K154),"INSUFFICIENT FUNDS")))</f>
        <v/>
      </c>
      <c r="M154" s="6" t="str">
        <f>IF(H154&gt;Scenario!$B$11,"",IF(H$2&lt;&gt;"Ready",H$2,IF(ISNUMBER(L154),M153+K154,"INSUFFICIENT FUNDS")))</f>
        <v/>
      </c>
      <c r="N154" t="str">
        <f>IF(H154&gt;Scenario!$B$11,"",IF(H$2&lt;&gt;"Ready",H$2,IF(ISNUMBER(L154),"OK","INSUFFICIENT FUNDS")))</f>
        <v/>
      </c>
      <c r="O154">
        <v>150</v>
      </c>
      <c r="P154" s="6" t="str">
        <f>IF(O154&gt;Scenario!$B$11,"",IF(O$2&lt;&gt;"Ready",O$2,IF(U153="OK",S153,"INSUFFICIENT FUNDS")))</f>
        <v/>
      </c>
      <c r="Q154" s="6" t="str">
        <f>IF(O154&gt;Scenario!$B$11,"",IF(O$2&lt;&gt;"Ready",O$2,IF(ISNUMBER(P154),IF(AND(O154&gt;=Scenario!$B$10,MOD(O154-Scenario!$B$10,Scenario!$B$18)=0),Scenario!$B$8,0),"INSUFFICIENT FUNDS")))</f>
        <v/>
      </c>
      <c r="R154" s="6" t="str">
        <f>IF(O154&gt;Scenario!$B$11,"",IF(O$2&lt;&gt;"Ready",O$2,IF(ISNUMBER(P154),(P154+Q154)*(0+N('Option B'!$E$15)+IF(Scenario!$B$13="Gross",N('Option B'!$E$16),0))/12+((N('Option B'!$E$12)+N('Option B'!$E$13))/12+IF(AND(O154&gt;=Scenario!$B$10,MOD(O154-Scenario!$B$10,Scenario!$B$18)=0),N('Option B'!$E$17)*N('Option B'!$E$18)+N('Option B'!$E$20),0)+IF(O154=1,N('Option B'!$E$17)*N('Option B'!$E$19)+N('Option B'!$E$21),0)+IF(O154=Scenario!$B$11,N('Option B'!$E$22),0)),"INSUFFICIENT FUNDS")))</f>
        <v/>
      </c>
      <c r="S154" s="6" t="str">
        <f>IF(O154&gt;Scenario!$B$11,"",IF(O$2&lt;&gt;"Ready",O$2,IF(ISNUMBER(P154),IF((P154+Q154)*(1+Scenario!$B$12/12)-R154&lt;0,"INSUFFICIENT FUNDS",(P154+Q154)*(1+Scenario!$B$12/12)-R154),"INSUFFICIENT FUNDS")))</f>
        <v/>
      </c>
      <c r="T154" s="6" t="str">
        <f>IF(O154&gt;Scenario!$B$11,"",IF(O$2&lt;&gt;"Ready",O$2,IF(ISNUMBER(S154),T153+R154,"INSUFFICIENT FUNDS")))</f>
        <v/>
      </c>
      <c r="U154" t="str">
        <f>IF(O154&gt;Scenario!$B$11,"",IF(O$2&lt;&gt;"Ready",O$2,IF(ISNUMBER(S154),"OK","INSUFFICIENT FUNDS")))</f>
        <v/>
      </c>
      <c r="V154">
        <v>150</v>
      </c>
      <c r="W154" s="6" t="str">
        <f>IF(V154&gt;Scenario!$B$11,"",IF(V$2&lt;&gt;"Ready",V$2,IF(AB153="OK",Z153,"INSUFFICIENT FUNDS")))</f>
        <v/>
      </c>
      <c r="X154" s="6" t="str">
        <f>IF(V154&gt;Scenario!$B$11,"",IF(V$2&lt;&gt;"Ready",V$2,IF(ISNUMBER(W154),IF(AND(V154&gt;=Scenario!$B$10,MOD(V154-Scenario!$B$10,Scenario!$B$18)=0),Scenario!$B$8,0),"INSUFFICIENT FUNDS")))</f>
        <v/>
      </c>
      <c r="Y154" s="6" t="str">
        <f>IF(V154&gt;Scenario!$B$11,"",IF(V$2&lt;&gt;"Ready",V$2,IF(ISNUMBER(W154),(W154+X154)*(N('Option B'!$E$14)+N('Option B'!$E$15)+IF(Scenario!$B$13="Gross",N('Option B'!$E$16),0))/12+((N('Option B'!$E$12)+N('Option B'!$E$13))/12+IF(AND(V154&gt;=Scenario!$B$10,MOD(V154-Scenario!$B$10,Scenario!$B$18)=0),0*0+0,0)+IF(V154=1,0*0+0,0)+IF(V154=Scenario!$B$11,0,0)),"INSUFFICIENT FUNDS")))</f>
        <v/>
      </c>
      <c r="Z154" s="6" t="str">
        <f>IF(V154&gt;Scenario!$B$11,"",IF(V$2&lt;&gt;"Ready",V$2,IF(ISNUMBER(W154),IF((W154+X154)*(1+Scenario!$B$12/12)-Y154&lt;0,"INSUFFICIENT FUNDS",(W154+X154)*(1+Scenario!$B$12/12)-Y154),"INSUFFICIENT FUNDS")))</f>
        <v/>
      </c>
      <c r="AA154" s="6" t="str">
        <f>IF(V154&gt;Scenario!$B$11,"",IF(V$2&lt;&gt;"Ready",V$2,IF(ISNUMBER(Z154),AA153+Y154,"INSUFFICIENT FUNDS")))</f>
        <v/>
      </c>
      <c r="AB154" t="str">
        <f>IF(V154&gt;Scenario!$B$11,"",IF(V$2&lt;&gt;"Ready",V$2,IF(ISNUMBER(Z154),"OK","INSUFFICIENT FUNDS")))</f>
        <v/>
      </c>
      <c r="AC154">
        <v>150</v>
      </c>
      <c r="AD154" s="6" t="str">
        <f>IF(AC154&gt;Scenario!$B$11,"",IF(AC$2&lt;&gt;"Ready",AC$2,IF(AI153="OK",AG153,"INSUFFICIENT FUNDS")))</f>
        <v/>
      </c>
      <c r="AE154" s="6" t="str">
        <f>IF(AC154&gt;Scenario!$B$11,"",IF(AC$2&lt;&gt;"Ready",AC$2,IF(ISNUMBER(AD154),IF(AND(AC154&gt;=Scenario!$B$10,MOD(AC154-Scenario!$B$10,Scenario!$B$18)=0),Scenario!$B$8,0),"INSUFFICIENT FUNDS")))</f>
        <v/>
      </c>
      <c r="AF154" s="6" t="str">
        <f>IF(AC154&gt;Scenario!$B$11,"",IF(AC$2&lt;&gt;"Ready",AC$2,IF(ISNUMBER(AD154),(AD154+AE154)*(N('Option B'!$E$14)+N('Option B'!$E$15)+IF(Scenario!$B$13="Gross",0,0))/12+((N('Option B'!$E$12)+N('Option B'!$E$13))/12+IF(AND(AC154&gt;=Scenario!$B$10,MOD(AC154-Scenario!$B$10,Scenario!$B$18)=0),N('Option B'!$E$17)*N('Option B'!$E$18)+N('Option B'!$E$20),0)+IF(AC154=1,N('Option B'!$E$17)*N('Option B'!$E$19)+N('Option B'!$E$21),0)+IF(AC154=Scenario!$B$11,N('Option B'!$E$22),0)),"INSUFFICIENT FUNDS")))</f>
        <v/>
      </c>
      <c r="AG154" s="6" t="str">
        <f>IF(AC154&gt;Scenario!$B$11,"",IF(AC$2&lt;&gt;"Ready",AC$2,IF(ISNUMBER(AD154),IF((AD154+AE154)*(1+Scenario!$B$12/12)-AF154&lt;0,"INSUFFICIENT FUNDS",(AD154+AE154)*(1+Scenario!$B$12/12)-AF154),"INSUFFICIENT FUNDS")))</f>
        <v/>
      </c>
      <c r="AH154" s="6" t="str">
        <f>IF(AC154&gt;Scenario!$B$11,"",IF(AC$2&lt;&gt;"Ready",AC$2,IF(ISNUMBER(AG154),AH153+AF154,"INSUFFICIENT FUNDS")))</f>
        <v/>
      </c>
      <c r="AI154" t="str">
        <f>IF(AC154&gt;Scenario!$B$11,"",IF(AC$2&lt;&gt;"Ready",AC$2,IF(ISNUMBER(AG154),"OK","INSUFFICIENT FUNDS")))</f>
        <v/>
      </c>
      <c r="AJ154">
        <v>150</v>
      </c>
      <c r="AK154" s="6" t="str">
        <f>IF(AJ154&gt;Scenario!$B$11,"",IF(AJ$2&lt;&gt;"Ready",AJ$2,IF(AP153="OK",AN153,"INSUFFICIENT FUNDS")))</f>
        <v/>
      </c>
      <c r="AL154" s="6" t="str">
        <f>IF(AJ154&gt;Scenario!$B$11,"",IF(AJ$2&lt;&gt;"Ready",AJ$2,IF(ISNUMBER(AK154),IF(AND(AJ154&gt;=Scenario!$B$10,MOD(AJ154-Scenario!$B$10,Scenario!$B$18)=0),Scenario!$B$8,0),"INSUFFICIENT FUNDS")))</f>
        <v/>
      </c>
      <c r="AM154" s="6" t="str">
        <f>IF(AJ154&gt;Scenario!$B$11,"",IF(AJ$2&lt;&gt;"Ready",AJ$2,IF(ISNUMBER(AK154),(AK154+AL154)*(0+0+IF(Scenario!$B$13="Gross",0,0))/12+((0+0)/12+IF(AND(AJ154&gt;=Scenario!$B$10,MOD(AJ154-Scenario!$B$10,Scenario!$B$18)=0),0*0+0,0)+IF(AJ154=1,0*0+0,0)+IF(AJ154=Scenario!$B$11,0,0)),"INSUFFICIENT FUNDS")))</f>
        <v/>
      </c>
      <c r="AN154" s="6" t="str">
        <f>IF(AJ154&gt;Scenario!$B$11,"",IF(AJ$2&lt;&gt;"Ready",AJ$2,IF(ISNUMBER(AK154),IF((AK154+AL154)*(1+Scenario!$B$12/12)-AM154&lt;0,"INSUFFICIENT FUNDS",(AK154+AL154)*(1+Scenario!$B$12/12)-AM154),"INSUFFICIENT FUNDS")))</f>
        <v/>
      </c>
      <c r="AO154" s="6" t="str">
        <f>IF(AJ154&gt;Scenario!$B$11,"",IF(AJ$2&lt;&gt;"Ready",AJ$2,IF(ISNUMBER(AN154),AO153+AM154,"INSUFFICIENT FUNDS")))</f>
        <v/>
      </c>
      <c r="AP154" t="str">
        <f>IF(AJ154&gt;Scenario!$B$11,"",IF(AJ$2&lt;&gt;"Ready",AJ$2,IF(ISNUMBER(AN154),"OK","INSUFFICIENT FUNDS")))</f>
        <v/>
      </c>
    </row>
    <row r="155" spans="1:42" ht="32.1" customHeight="1" x14ac:dyDescent="0.2">
      <c r="A155">
        <v>151</v>
      </c>
      <c r="B155" s="6" t="str">
        <f>IF(A155&gt;Scenario!$B$11,"",IF(A$2&lt;&gt;"Ready",A$2,IF(G154="OK",E154,"INSUFFICIENT FUNDS")))</f>
        <v/>
      </c>
      <c r="C155" s="6" t="str">
        <f>IF(A155&gt;Scenario!$B$11,"",IF(A$2&lt;&gt;"Ready",A$2,IF(ISNUMBER(B155),IF(AND(A155&gt;=Scenario!$B$10,MOD(A155-Scenario!$B$10,Scenario!$B$18)=0),Scenario!$B$8,0),"INSUFFICIENT FUNDS")))</f>
        <v/>
      </c>
      <c r="D155" s="6" t="str">
        <f>IF(A155&gt;Scenario!$B$11,"",IF(A$2&lt;&gt;"Ready",A$2,IF(ISNUMBER(B155),(B155+C155)*(N('Option B'!$E$14)+N('Option B'!$E$15)+IF(Scenario!$B$13="Gross",N('Option B'!$E$16),0))/12+((N('Option B'!$E$12)+N('Option B'!$E$13))/12+IF(AND(A155&gt;=Scenario!$B$10,MOD(A155-Scenario!$B$10,Scenario!$B$18)=0),N('Option B'!$E$17)*N('Option B'!$E$18)+N('Option B'!$E$20),0)+IF(A155=1,N('Option B'!$E$17)*N('Option B'!$E$19)+N('Option B'!$E$21),0)+IF(A155=Scenario!$B$11,N('Option B'!$E$22),0)),"INSUFFICIENT FUNDS")))</f>
        <v/>
      </c>
      <c r="E155" s="6" t="str">
        <f>IF(A155&gt;Scenario!$B$11,"",IF(A$2&lt;&gt;"Ready",A$2,IF(ISNUMBER(B155),IF((B155+C155)*(1+Scenario!$B$12/12)-D155&lt;0,"INSUFFICIENT FUNDS",(B155+C155)*(1+Scenario!$B$12/12)-D155),"INSUFFICIENT FUNDS")))</f>
        <v/>
      </c>
      <c r="F155" s="6" t="str">
        <f>IF(A155&gt;Scenario!$B$11,"",IF(A$2&lt;&gt;"Ready",A$2,IF(ISNUMBER(E155),F154+D155,"INSUFFICIENT FUNDS")))</f>
        <v/>
      </c>
      <c r="G155" t="str">
        <f>IF(A155&gt;Scenario!$B$11,"",IF(A$2&lt;&gt;"Ready",A$2,IF(ISNUMBER(E155),"OK","INSUFFICIENT FUNDS")))</f>
        <v/>
      </c>
      <c r="H155">
        <v>151</v>
      </c>
      <c r="I155" s="6" t="str">
        <f>IF(H155&gt;Scenario!$B$11,"",IF(H$2&lt;&gt;"Ready",H$2,IF(N154="OK",L154,"INSUFFICIENT FUNDS")))</f>
        <v/>
      </c>
      <c r="J155" s="6" t="str">
        <f>IF(H155&gt;Scenario!$B$11,"",IF(H$2&lt;&gt;"Ready",H$2,IF(ISNUMBER(I155),IF(AND(H155&gt;=Scenario!$B$10,MOD(H155-Scenario!$B$10,Scenario!$B$18)=0),Scenario!$B$8,0),"INSUFFICIENT FUNDS")))</f>
        <v/>
      </c>
      <c r="K155" s="6" t="str">
        <f>IF(H155&gt;Scenario!$B$11,"",IF(H$2&lt;&gt;"Ready",H$2,IF(ISNUMBER(I155),(I155+J155)*(N('Option B'!$E$14)+N('Option B'!$E$15)+IF(Scenario!$B$13="Gross",N('Option B'!$E$16),0))/12+((0+0)/12+IF(AND(H155&gt;=Scenario!$B$10,MOD(H155-Scenario!$B$10,Scenario!$B$18)=0),N('Option B'!$E$17)*N('Option B'!$E$18)+N('Option B'!$E$20),0)+IF(H155=1,N('Option B'!$E$17)*N('Option B'!$E$19)+N('Option B'!$E$21),0)+IF(H155=Scenario!$B$11,N('Option B'!$E$22),0)),"INSUFFICIENT FUNDS")))</f>
        <v/>
      </c>
      <c r="L155" s="6" t="str">
        <f>IF(H155&gt;Scenario!$B$11,"",IF(H$2&lt;&gt;"Ready",H$2,IF(ISNUMBER(I155),IF((I155+J155)*(1+Scenario!$B$12/12)-K155&lt;0,"INSUFFICIENT FUNDS",(I155+J155)*(1+Scenario!$B$12/12)-K155),"INSUFFICIENT FUNDS")))</f>
        <v/>
      </c>
      <c r="M155" s="6" t="str">
        <f>IF(H155&gt;Scenario!$B$11,"",IF(H$2&lt;&gt;"Ready",H$2,IF(ISNUMBER(L155),M154+K155,"INSUFFICIENT FUNDS")))</f>
        <v/>
      </c>
      <c r="N155" t="str">
        <f>IF(H155&gt;Scenario!$B$11,"",IF(H$2&lt;&gt;"Ready",H$2,IF(ISNUMBER(L155),"OK","INSUFFICIENT FUNDS")))</f>
        <v/>
      </c>
      <c r="O155">
        <v>151</v>
      </c>
      <c r="P155" s="6" t="str">
        <f>IF(O155&gt;Scenario!$B$11,"",IF(O$2&lt;&gt;"Ready",O$2,IF(U154="OK",S154,"INSUFFICIENT FUNDS")))</f>
        <v/>
      </c>
      <c r="Q155" s="6" t="str">
        <f>IF(O155&gt;Scenario!$B$11,"",IF(O$2&lt;&gt;"Ready",O$2,IF(ISNUMBER(P155),IF(AND(O155&gt;=Scenario!$B$10,MOD(O155-Scenario!$B$10,Scenario!$B$18)=0),Scenario!$B$8,0),"INSUFFICIENT FUNDS")))</f>
        <v/>
      </c>
      <c r="R155" s="6" t="str">
        <f>IF(O155&gt;Scenario!$B$11,"",IF(O$2&lt;&gt;"Ready",O$2,IF(ISNUMBER(P155),(P155+Q155)*(0+N('Option B'!$E$15)+IF(Scenario!$B$13="Gross",N('Option B'!$E$16),0))/12+((N('Option B'!$E$12)+N('Option B'!$E$13))/12+IF(AND(O155&gt;=Scenario!$B$10,MOD(O155-Scenario!$B$10,Scenario!$B$18)=0),N('Option B'!$E$17)*N('Option B'!$E$18)+N('Option B'!$E$20),0)+IF(O155=1,N('Option B'!$E$17)*N('Option B'!$E$19)+N('Option B'!$E$21),0)+IF(O155=Scenario!$B$11,N('Option B'!$E$22),0)),"INSUFFICIENT FUNDS")))</f>
        <v/>
      </c>
      <c r="S155" s="6" t="str">
        <f>IF(O155&gt;Scenario!$B$11,"",IF(O$2&lt;&gt;"Ready",O$2,IF(ISNUMBER(P155),IF((P155+Q155)*(1+Scenario!$B$12/12)-R155&lt;0,"INSUFFICIENT FUNDS",(P155+Q155)*(1+Scenario!$B$12/12)-R155),"INSUFFICIENT FUNDS")))</f>
        <v/>
      </c>
      <c r="T155" s="6" t="str">
        <f>IF(O155&gt;Scenario!$B$11,"",IF(O$2&lt;&gt;"Ready",O$2,IF(ISNUMBER(S155),T154+R155,"INSUFFICIENT FUNDS")))</f>
        <v/>
      </c>
      <c r="U155" t="str">
        <f>IF(O155&gt;Scenario!$B$11,"",IF(O$2&lt;&gt;"Ready",O$2,IF(ISNUMBER(S155),"OK","INSUFFICIENT FUNDS")))</f>
        <v/>
      </c>
      <c r="V155">
        <v>151</v>
      </c>
      <c r="W155" s="6" t="str">
        <f>IF(V155&gt;Scenario!$B$11,"",IF(V$2&lt;&gt;"Ready",V$2,IF(AB154="OK",Z154,"INSUFFICIENT FUNDS")))</f>
        <v/>
      </c>
      <c r="X155" s="6" t="str">
        <f>IF(V155&gt;Scenario!$B$11,"",IF(V$2&lt;&gt;"Ready",V$2,IF(ISNUMBER(W155),IF(AND(V155&gt;=Scenario!$B$10,MOD(V155-Scenario!$B$10,Scenario!$B$18)=0),Scenario!$B$8,0),"INSUFFICIENT FUNDS")))</f>
        <v/>
      </c>
      <c r="Y155" s="6" t="str">
        <f>IF(V155&gt;Scenario!$B$11,"",IF(V$2&lt;&gt;"Ready",V$2,IF(ISNUMBER(W155),(W155+X155)*(N('Option B'!$E$14)+N('Option B'!$E$15)+IF(Scenario!$B$13="Gross",N('Option B'!$E$16),0))/12+((N('Option B'!$E$12)+N('Option B'!$E$13))/12+IF(AND(V155&gt;=Scenario!$B$10,MOD(V155-Scenario!$B$10,Scenario!$B$18)=0),0*0+0,0)+IF(V155=1,0*0+0,0)+IF(V155=Scenario!$B$11,0,0)),"INSUFFICIENT FUNDS")))</f>
        <v/>
      </c>
      <c r="Z155" s="6" t="str">
        <f>IF(V155&gt;Scenario!$B$11,"",IF(V$2&lt;&gt;"Ready",V$2,IF(ISNUMBER(W155),IF((W155+X155)*(1+Scenario!$B$12/12)-Y155&lt;0,"INSUFFICIENT FUNDS",(W155+X155)*(1+Scenario!$B$12/12)-Y155),"INSUFFICIENT FUNDS")))</f>
        <v/>
      </c>
      <c r="AA155" s="6" t="str">
        <f>IF(V155&gt;Scenario!$B$11,"",IF(V$2&lt;&gt;"Ready",V$2,IF(ISNUMBER(Z155),AA154+Y155,"INSUFFICIENT FUNDS")))</f>
        <v/>
      </c>
      <c r="AB155" t="str">
        <f>IF(V155&gt;Scenario!$B$11,"",IF(V$2&lt;&gt;"Ready",V$2,IF(ISNUMBER(Z155),"OK","INSUFFICIENT FUNDS")))</f>
        <v/>
      </c>
      <c r="AC155">
        <v>151</v>
      </c>
      <c r="AD155" s="6" t="str">
        <f>IF(AC155&gt;Scenario!$B$11,"",IF(AC$2&lt;&gt;"Ready",AC$2,IF(AI154="OK",AG154,"INSUFFICIENT FUNDS")))</f>
        <v/>
      </c>
      <c r="AE155" s="6" t="str">
        <f>IF(AC155&gt;Scenario!$B$11,"",IF(AC$2&lt;&gt;"Ready",AC$2,IF(ISNUMBER(AD155),IF(AND(AC155&gt;=Scenario!$B$10,MOD(AC155-Scenario!$B$10,Scenario!$B$18)=0),Scenario!$B$8,0),"INSUFFICIENT FUNDS")))</f>
        <v/>
      </c>
      <c r="AF155" s="6" t="str">
        <f>IF(AC155&gt;Scenario!$B$11,"",IF(AC$2&lt;&gt;"Ready",AC$2,IF(ISNUMBER(AD155),(AD155+AE155)*(N('Option B'!$E$14)+N('Option B'!$E$15)+IF(Scenario!$B$13="Gross",0,0))/12+((N('Option B'!$E$12)+N('Option B'!$E$13))/12+IF(AND(AC155&gt;=Scenario!$B$10,MOD(AC155-Scenario!$B$10,Scenario!$B$18)=0),N('Option B'!$E$17)*N('Option B'!$E$18)+N('Option B'!$E$20),0)+IF(AC155=1,N('Option B'!$E$17)*N('Option B'!$E$19)+N('Option B'!$E$21),0)+IF(AC155=Scenario!$B$11,N('Option B'!$E$22),0)),"INSUFFICIENT FUNDS")))</f>
        <v/>
      </c>
      <c r="AG155" s="6" t="str">
        <f>IF(AC155&gt;Scenario!$B$11,"",IF(AC$2&lt;&gt;"Ready",AC$2,IF(ISNUMBER(AD155),IF((AD155+AE155)*(1+Scenario!$B$12/12)-AF155&lt;0,"INSUFFICIENT FUNDS",(AD155+AE155)*(1+Scenario!$B$12/12)-AF155),"INSUFFICIENT FUNDS")))</f>
        <v/>
      </c>
      <c r="AH155" s="6" t="str">
        <f>IF(AC155&gt;Scenario!$B$11,"",IF(AC$2&lt;&gt;"Ready",AC$2,IF(ISNUMBER(AG155),AH154+AF155,"INSUFFICIENT FUNDS")))</f>
        <v/>
      </c>
      <c r="AI155" t="str">
        <f>IF(AC155&gt;Scenario!$B$11,"",IF(AC$2&lt;&gt;"Ready",AC$2,IF(ISNUMBER(AG155),"OK","INSUFFICIENT FUNDS")))</f>
        <v/>
      </c>
      <c r="AJ155">
        <v>151</v>
      </c>
      <c r="AK155" s="6" t="str">
        <f>IF(AJ155&gt;Scenario!$B$11,"",IF(AJ$2&lt;&gt;"Ready",AJ$2,IF(AP154="OK",AN154,"INSUFFICIENT FUNDS")))</f>
        <v/>
      </c>
      <c r="AL155" s="6" t="str">
        <f>IF(AJ155&gt;Scenario!$B$11,"",IF(AJ$2&lt;&gt;"Ready",AJ$2,IF(ISNUMBER(AK155),IF(AND(AJ155&gt;=Scenario!$B$10,MOD(AJ155-Scenario!$B$10,Scenario!$B$18)=0),Scenario!$B$8,0),"INSUFFICIENT FUNDS")))</f>
        <v/>
      </c>
      <c r="AM155" s="6" t="str">
        <f>IF(AJ155&gt;Scenario!$B$11,"",IF(AJ$2&lt;&gt;"Ready",AJ$2,IF(ISNUMBER(AK155),(AK155+AL155)*(0+0+IF(Scenario!$B$13="Gross",0,0))/12+((0+0)/12+IF(AND(AJ155&gt;=Scenario!$B$10,MOD(AJ155-Scenario!$B$10,Scenario!$B$18)=0),0*0+0,0)+IF(AJ155=1,0*0+0,0)+IF(AJ155=Scenario!$B$11,0,0)),"INSUFFICIENT FUNDS")))</f>
        <v/>
      </c>
      <c r="AN155" s="6" t="str">
        <f>IF(AJ155&gt;Scenario!$B$11,"",IF(AJ$2&lt;&gt;"Ready",AJ$2,IF(ISNUMBER(AK155),IF((AK155+AL155)*(1+Scenario!$B$12/12)-AM155&lt;0,"INSUFFICIENT FUNDS",(AK155+AL155)*(1+Scenario!$B$12/12)-AM155),"INSUFFICIENT FUNDS")))</f>
        <v/>
      </c>
      <c r="AO155" s="6" t="str">
        <f>IF(AJ155&gt;Scenario!$B$11,"",IF(AJ$2&lt;&gt;"Ready",AJ$2,IF(ISNUMBER(AN155),AO154+AM155,"INSUFFICIENT FUNDS")))</f>
        <v/>
      </c>
      <c r="AP155" t="str">
        <f>IF(AJ155&gt;Scenario!$B$11,"",IF(AJ$2&lt;&gt;"Ready",AJ$2,IF(ISNUMBER(AN155),"OK","INSUFFICIENT FUNDS")))</f>
        <v/>
      </c>
    </row>
    <row r="156" spans="1:42" ht="32.1" customHeight="1" x14ac:dyDescent="0.2">
      <c r="A156">
        <v>152</v>
      </c>
      <c r="B156" s="6" t="str">
        <f>IF(A156&gt;Scenario!$B$11,"",IF(A$2&lt;&gt;"Ready",A$2,IF(G155="OK",E155,"INSUFFICIENT FUNDS")))</f>
        <v/>
      </c>
      <c r="C156" s="6" t="str">
        <f>IF(A156&gt;Scenario!$B$11,"",IF(A$2&lt;&gt;"Ready",A$2,IF(ISNUMBER(B156),IF(AND(A156&gt;=Scenario!$B$10,MOD(A156-Scenario!$B$10,Scenario!$B$18)=0),Scenario!$B$8,0),"INSUFFICIENT FUNDS")))</f>
        <v/>
      </c>
      <c r="D156" s="6" t="str">
        <f>IF(A156&gt;Scenario!$B$11,"",IF(A$2&lt;&gt;"Ready",A$2,IF(ISNUMBER(B156),(B156+C156)*(N('Option B'!$E$14)+N('Option B'!$E$15)+IF(Scenario!$B$13="Gross",N('Option B'!$E$16),0))/12+((N('Option B'!$E$12)+N('Option B'!$E$13))/12+IF(AND(A156&gt;=Scenario!$B$10,MOD(A156-Scenario!$B$10,Scenario!$B$18)=0),N('Option B'!$E$17)*N('Option B'!$E$18)+N('Option B'!$E$20),0)+IF(A156=1,N('Option B'!$E$17)*N('Option B'!$E$19)+N('Option B'!$E$21),0)+IF(A156=Scenario!$B$11,N('Option B'!$E$22),0)),"INSUFFICIENT FUNDS")))</f>
        <v/>
      </c>
      <c r="E156" s="6" t="str">
        <f>IF(A156&gt;Scenario!$B$11,"",IF(A$2&lt;&gt;"Ready",A$2,IF(ISNUMBER(B156),IF((B156+C156)*(1+Scenario!$B$12/12)-D156&lt;0,"INSUFFICIENT FUNDS",(B156+C156)*(1+Scenario!$B$12/12)-D156),"INSUFFICIENT FUNDS")))</f>
        <v/>
      </c>
      <c r="F156" s="6" t="str">
        <f>IF(A156&gt;Scenario!$B$11,"",IF(A$2&lt;&gt;"Ready",A$2,IF(ISNUMBER(E156),F155+D156,"INSUFFICIENT FUNDS")))</f>
        <v/>
      </c>
      <c r="G156" t="str">
        <f>IF(A156&gt;Scenario!$B$11,"",IF(A$2&lt;&gt;"Ready",A$2,IF(ISNUMBER(E156),"OK","INSUFFICIENT FUNDS")))</f>
        <v/>
      </c>
      <c r="H156">
        <v>152</v>
      </c>
      <c r="I156" s="6" t="str">
        <f>IF(H156&gt;Scenario!$B$11,"",IF(H$2&lt;&gt;"Ready",H$2,IF(N155="OK",L155,"INSUFFICIENT FUNDS")))</f>
        <v/>
      </c>
      <c r="J156" s="6" t="str">
        <f>IF(H156&gt;Scenario!$B$11,"",IF(H$2&lt;&gt;"Ready",H$2,IF(ISNUMBER(I156),IF(AND(H156&gt;=Scenario!$B$10,MOD(H156-Scenario!$B$10,Scenario!$B$18)=0),Scenario!$B$8,0),"INSUFFICIENT FUNDS")))</f>
        <v/>
      </c>
      <c r="K156" s="6" t="str">
        <f>IF(H156&gt;Scenario!$B$11,"",IF(H$2&lt;&gt;"Ready",H$2,IF(ISNUMBER(I156),(I156+J156)*(N('Option B'!$E$14)+N('Option B'!$E$15)+IF(Scenario!$B$13="Gross",N('Option B'!$E$16),0))/12+((0+0)/12+IF(AND(H156&gt;=Scenario!$B$10,MOD(H156-Scenario!$B$10,Scenario!$B$18)=0),N('Option B'!$E$17)*N('Option B'!$E$18)+N('Option B'!$E$20),0)+IF(H156=1,N('Option B'!$E$17)*N('Option B'!$E$19)+N('Option B'!$E$21),0)+IF(H156=Scenario!$B$11,N('Option B'!$E$22),0)),"INSUFFICIENT FUNDS")))</f>
        <v/>
      </c>
      <c r="L156" s="6" t="str">
        <f>IF(H156&gt;Scenario!$B$11,"",IF(H$2&lt;&gt;"Ready",H$2,IF(ISNUMBER(I156),IF((I156+J156)*(1+Scenario!$B$12/12)-K156&lt;0,"INSUFFICIENT FUNDS",(I156+J156)*(1+Scenario!$B$12/12)-K156),"INSUFFICIENT FUNDS")))</f>
        <v/>
      </c>
      <c r="M156" s="6" t="str">
        <f>IF(H156&gt;Scenario!$B$11,"",IF(H$2&lt;&gt;"Ready",H$2,IF(ISNUMBER(L156),M155+K156,"INSUFFICIENT FUNDS")))</f>
        <v/>
      </c>
      <c r="N156" t="str">
        <f>IF(H156&gt;Scenario!$B$11,"",IF(H$2&lt;&gt;"Ready",H$2,IF(ISNUMBER(L156),"OK","INSUFFICIENT FUNDS")))</f>
        <v/>
      </c>
      <c r="O156">
        <v>152</v>
      </c>
      <c r="P156" s="6" t="str">
        <f>IF(O156&gt;Scenario!$B$11,"",IF(O$2&lt;&gt;"Ready",O$2,IF(U155="OK",S155,"INSUFFICIENT FUNDS")))</f>
        <v/>
      </c>
      <c r="Q156" s="6" t="str">
        <f>IF(O156&gt;Scenario!$B$11,"",IF(O$2&lt;&gt;"Ready",O$2,IF(ISNUMBER(P156),IF(AND(O156&gt;=Scenario!$B$10,MOD(O156-Scenario!$B$10,Scenario!$B$18)=0),Scenario!$B$8,0),"INSUFFICIENT FUNDS")))</f>
        <v/>
      </c>
      <c r="R156" s="6" t="str">
        <f>IF(O156&gt;Scenario!$B$11,"",IF(O$2&lt;&gt;"Ready",O$2,IF(ISNUMBER(P156),(P156+Q156)*(0+N('Option B'!$E$15)+IF(Scenario!$B$13="Gross",N('Option B'!$E$16),0))/12+((N('Option B'!$E$12)+N('Option B'!$E$13))/12+IF(AND(O156&gt;=Scenario!$B$10,MOD(O156-Scenario!$B$10,Scenario!$B$18)=0),N('Option B'!$E$17)*N('Option B'!$E$18)+N('Option B'!$E$20),0)+IF(O156=1,N('Option B'!$E$17)*N('Option B'!$E$19)+N('Option B'!$E$21),0)+IF(O156=Scenario!$B$11,N('Option B'!$E$22),0)),"INSUFFICIENT FUNDS")))</f>
        <v/>
      </c>
      <c r="S156" s="6" t="str">
        <f>IF(O156&gt;Scenario!$B$11,"",IF(O$2&lt;&gt;"Ready",O$2,IF(ISNUMBER(P156),IF((P156+Q156)*(1+Scenario!$B$12/12)-R156&lt;0,"INSUFFICIENT FUNDS",(P156+Q156)*(1+Scenario!$B$12/12)-R156),"INSUFFICIENT FUNDS")))</f>
        <v/>
      </c>
      <c r="T156" s="6" t="str">
        <f>IF(O156&gt;Scenario!$B$11,"",IF(O$2&lt;&gt;"Ready",O$2,IF(ISNUMBER(S156),T155+R156,"INSUFFICIENT FUNDS")))</f>
        <v/>
      </c>
      <c r="U156" t="str">
        <f>IF(O156&gt;Scenario!$B$11,"",IF(O$2&lt;&gt;"Ready",O$2,IF(ISNUMBER(S156),"OK","INSUFFICIENT FUNDS")))</f>
        <v/>
      </c>
      <c r="V156">
        <v>152</v>
      </c>
      <c r="W156" s="6" t="str">
        <f>IF(V156&gt;Scenario!$B$11,"",IF(V$2&lt;&gt;"Ready",V$2,IF(AB155="OK",Z155,"INSUFFICIENT FUNDS")))</f>
        <v/>
      </c>
      <c r="X156" s="6" t="str">
        <f>IF(V156&gt;Scenario!$B$11,"",IF(V$2&lt;&gt;"Ready",V$2,IF(ISNUMBER(W156),IF(AND(V156&gt;=Scenario!$B$10,MOD(V156-Scenario!$B$10,Scenario!$B$18)=0),Scenario!$B$8,0),"INSUFFICIENT FUNDS")))</f>
        <v/>
      </c>
      <c r="Y156" s="6" t="str">
        <f>IF(V156&gt;Scenario!$B$11,"",IF(V$2&lt;&gt;"Ready",V$2,IF(ISNUMBER(W156),(W156+X156)*(N('Option B'!$E$14)+N('Option B'!$E$15)+IF(Scenario!$B$13="Gross",N('Option B'!$E$16),0))/12+((N('Option B'!$E$12)+N('Option B'!$E$13))/12+IF(AND(V156&gt;=Scenario!$B$10,MOD(V156-Scenario!$B$10,Scenario!$B$18)=0),0*0+0,0)+IF(V156=1,0*0+0,0)+IF(V156=Scenario!$B$11,0,0)),"INSUFFICIENT FUNDS")))</f>
        <v/>
      </c>
      <c r="Z156" s="6" t="str">
        <f>IF(V156&gt;Scenario!$B$11,"",IF(V$2&lt;&gt;"Ready",V$2,IF(ISNUMBER(W156),IF((W156+X156)*(1+Scenario!$B$12/12)-Y156&lt;0,"INSUFFICIENT FUNDS",(W156+X156)*(1+Scenario!$B$12/12)-Y156),"INSUFFICIENT FUNDS")))</f>
        <v/>
      </c>
      <c r="AA156" s="6" t="str">
        <f>IF(V156&gt;Scenario!$B$11,"",IF(V$2&lt;&gt;"Ready",V$2,IF(ISNUMBER(Z156),AA155+Y156,"INSUFFICIENT FUNDS")))</f>
        <v/>
      </c>
      <c r="AB156" t="str">
        <f>IF(V156&gt;Scenario!$B$11,"",IF(V$2&lt;&gt;"Ready",V$2,IF(ISNUMBER(Z156),"OK","INSUFFICIENT FUNDS")))</f>
        <v/>
      </c>
      <c r="AC156">
        <v>152</v>
      </c>
      <c r="AD156" s="6" t="str">
        <f>IF(AC156&gt;Scenario!$B$11,"",IF(AC$2&lt;&gt;"Ready",AC$2,IF(AI155="OK",AG155,"INSUFFICIENT FUNDS")))</f>
        <v/>
      </c>
      <c r="AE156" s="6" t="str">
        <f>IF(AC156&gt;Scenario!$B$11,"",IF(AC$2&lt;&gt;"Ready",AC$2,IF(ISNUMBER(AD156),IF(AND(AC156&gt;=Scenario!$B$10,MOD(AC156-Scenario!$B$10,Scenario!$B$18)=0),Scenario!$B$8,0),"INSUFFICIENT FUNDS")))</f>
        <v/>
      </c>
      <c r="AF156" s="6" t="str">
        <f>IF(AC156&gt;Scenario!$B$11,"",IF(AC$2&lt;&gt;"Ready",AC$2,IF(ISNUMBER(AD156),(AD156+AE156)*(N('Option B'!$E$14)+N('Option B'!$E$15)+IF(Scenario!$B$13="Gross",0,0))/12+((N('Option B'!$E$12)+N('Option B'!$E$13))/12+IF(AND(AC156&gt;=Scenario!$B$10,MOD(AC156-Scenario!$B$10,Scenario!$B$18)=0),N('Option B'!$E$17)*N('Option B'!$E$18)+N('Option B'!$E$20),0)+IF(AC156=1,N('Option B'!$E$17)*N('Option B'!$E$19)+N('Option B'!$E$21),0)+IF(AC156=Scenario!$B$11,N('Option B'!$E$22),0)),"INSUFFICIENT FUNDS")))</f>
        <v/>
      </c>
      <c r="AG156" s="6" t="str">
        <f>IF(AC156&gt;Scenario!$B$11,"",IF(AC$2&lt;&gt;"Ready",AC$2,IF(ISNUMBER(AD156),IF((AD156+AE156)*(1+Scenario!$B$12/12)-AF156&lt;0,"INSUFFICIENT FUNDS",(AD156+AE156)*(1+Scenario!$B$12/12)-AF156),"INSUFFICIENT FUNDS")))</f>
        <v/>
      </c>
      <c r="AH156" s="6" t="str">
        <f>IF(AC156&gt;Scenario!$B$11,"",IF(AC$2&lt;&gt;"Ready",AC$2,IF(ISNUMBER(AG156),AH155+AF156,"INSUFFICIENT FUNDS")))</f>
        <v/>
      </c>
      <c r="AI156" t="str">
        <f>IF(AC156&gt;Scenario!$B$11,"",IF(AC$2&lt;&gt;"Ready",AC$2,IF(ISNUMBER(AG156),"OK","INSUFFICIENT FUNDS")))</f>
        <v/>
      </c>
      <c r="AJ156">
        <v>152</v>
      </c>
      <c r="AK156" s="6" t="str">
        <f>IF(AJ156&gt;Scenario!$B$11,"",IF(AJ$2&lt;&gt;"Ready",AJ$2,IF(AP155="OK",AN155,"INSUFFICIENT FUNDS")))</f>
        <v/>
      </c>
      <c r="AL156" s="6" t="str">
        <f>IF(AJ156&gt;Scenario!$B$11,"",IF(AJ$2&lt;&gt;"Ready",AJ$2,IF(ISNUMBER(AK156),IF(AND(AJ156&gt;=Scenario!$B$10,MOD(AJ156-Scenario!$B$10,Scenario!$B$18)=0),Scenario!$B$8,0),"INSUFFICIENT FUNDS")))</f>
        <v/>
      </c>
      <c r="AM156" s="6" t="str">
        <f>IF(AJ156&gt;Scenario!$B$11,"",IF(AJ$2&lt;&gt;"Ready",AJ$2,IF(ISNUMBER(AK156),(AK156+AL156)*(0+0+IF(Scenario!$B$13="Gross",0,0))/12+((0+0)/12+IF(AND(AJ156&gt;=Scenario!$B$10,MOD(AJ156-Scenario!$B$10,Scenario!$B$18)=0),0*0+0,0)+IF(AJ156=1,0*0+0,0)+IF(AJ156=Scenario!$B$11,0,0)),"INSUFFICIENT FUNDS")))</f>
        <v/>
      </c>
      <c r="AN156" s="6" t="str">
        <f>IF(AJ156&gt;Scenario!$B$11,"",IF(AJ$2&lt;&gt;"Ready",AJ$2,IF(ISNUMBER(AK156),IF((AK156+AL156)*(1+Scenario!$B$12/12)-AM156&lt;0,"INSUFFICIENT FUNDS",(AK156+AL156)*(1+Scenario!$B$12/12)-AM156),"INSUFFICIENT FUNDS")))</f>
        <v/>
      </c>
      <c r="AO156" s="6" t="str">
        <f>IF(AJ156&gt;Scenario!$B$11,"",IF(AJ$2&lt;&gt;"Ready",AJ$2,IF(ISNUMBER(AN156),AO155+AM156,"INSUFFICIENT FUNDS")))</f>
        <v/>
      </c>
      <c r="AP156" t="str">
        <f>IF(AJ156&gt;Scenario!$B$11,"",IF(AJ$2&lt;&gt;"Ready",AJ$2,IF(ISNUMBER(AN156),"OK","INSUFFICIENT FUNDS")))</f>
        <v/>
      </c>
    </row>
    <row r="157" spans="1:42" ht="32.1" customHeight="1" x14ac:dyDescent="0.2">
      <c r="A157">
        <v>153</v>
      </c>
      <c r="B157" s="6" t="str">
        <f>IF(A157&gt;Scenario!$B$11,"",IF(A$2&lt;&gt;"Ready",A$2,IF(G156="OK",E156,"INSUFFICIENT FUNDS")))</f>
        <v/>
      </c>
      <c r="C157" s="6" t="str">
        <f>IF(A157&gt;Scenario!$B$11,"",IF(A$2&lt;&gt;"Ready",A$2,IF(ISNUMBER(B157),IF(AND(A157&gt;=Scenario!$B$10,MOD(A157-Scenario!$B$10,Scenario!$B$18)=0),Scenario!$B$8,0),"INSUFFICIENT FUNDS")))</f>
        <v/>
      </c>
      <c r="D157" s="6" t="str">
        <f>IF(A157&gt;Scenario!$B$11,"",IF(A$2&lt;&gt;"Ready",A$2,IF(ISNUMBER(B157),(B157+C157)*(N('Option B'!$E$14)+N('Option B'!$E$15)+IF(Scenario!$B$13="Gross",N('Option B'!$E$16),0))/12+((N('Option B'!$E$12)+N('Option B'!$E$13))/12+IF(AND(A157&gt;=Scenario!$B$10,MOD(A157-Scenario!$B$10,Scenario!$B$18)=0),N('Option B'!$E$17)*N('Option B'!$E$18)+N('Option B'!$E$20),0)+IF(A157=1,N('Option B'!$E$17)*N('Option B'!$E$19)+N('Option B'!$E$21),0)+IF(A157=Scenario!$B$11,N('Option B'!$E$22),0)),"INSUFFICIENT FUNDS")))</f>
        <v/>
      </c>
      <c r="E157" s="6" t="str">
        <f>IF(A157&gt;Scenario!$B$11,"",IF(A$2&lt;&gt;"Ready",A$2,IF(ISNUMBER(B157),IF((B157+C157)*(1+Scenario!$B$12/12)-D157&lt;0,"INSUFFICIENT FUNDS",(B157+C157)*(1+Scenario!$B$12/12)-D157),"INSUFFICIENT FUNDS")))</f>
        <v/>
      </c>
      <c r="F157" s="6" t="str">
        <f>IF(A157&gt;Scenario!$B$11,"",IF(A$2&lt;&gt;"Ready",A$2,IF(ISNUMBER(E157),F156+D157,"INSUFFICIENT FUNDS")))</f>
        <v/>
      </c>
      <c r="G157" t="str">
        <f>IF(A157&gt;Scenario!$B$11,"",IF(A$2&lt;&gt;"Ready",A$2,IF(ISNUMBER(E157),"OK","INSUFFICIENT FUNDS")))</f>
        <v/>
      </c>
      <c r="H157">
        <v>153</v>
      </c>
      <c r="I157" s="6" t="str">
        <f>IF(H157&gt;Scenario!$B$11,"",IF(H$2&lt;&gt;"Ready",H$2,IF(N156="OK",L156,"INSUFFICIENT FUNDS")))</f>
        <v/>
      </c>
      <c r="J157" s="6" t="str">
        <f>IF(H157&gt;Scenario!$B$11,"",IF(H$2&lt;&gt;"Ready",H$2,IF(ISNUMBER(I157),IF(AND(H157&gt;=Scenario!$B$10,MOD(H157-Scenario!$B$10,Scenario!$B$18)=0),Scenario!$B$8,0),"INSUFFICIENT FUNDS")))</f>
        <v/>
      </c>
      <c r="K157" s="6" t="str">
        <f>IF(H157&gt;Scenario!$B$11,"",IF(H$2&lt;&gt;"Ready",H$2,IF(ISNUMBER(I157),(I157+J157)*(N('Option B'!$E$14)+N('Option B'!$E$15)+IF(Scenario!$B$13="Gross",N('Option B'!$E$16),0))/12+((0+0)/12+IF(AND(H157&gt;=Scenario!$B$10,MOD(H157-Scenario!$B$10,Scenario!$B$18)=0),N('Option B'!$E$17)*N('Option B'!$E$18)+N('Option B'!$E$20),0)+IF(H157=1,N('Option B'!$E$17)*N('Option B'!$E$19)+N('Option B'!$E$21),0)+IF(H157=Scenario!$B$11,N('Option B'!$E$22),0)),"INSUFFICIENT FUNDS")))</f>
        <v/>
      </c>
      <c r="L157" s="6" t="str">
        <f>IF(H157&gt;Scenario!$B$11,"",IF(H$2&lt;&gt;"Ready",H$2,IF(ISNUMBER(I157),IF((I157+J157)*(1+Scenario!$B$12/12)-K157&lt;0,"INSUFFICIENT FUNDS",(I157+J157)*(1+Scenario!$B$12/12)-K157),"INSUFFICIENT FUNDS")))</f>
        <v/>
      </c>
      <c r="M157" s="6" t="str">
        <f>IF(H157&gt;Scenario!$B$11,"",IF(H$2&lt;&gt;"Ready",H$2,IF(ISNUMBER(L157),M156+K157,"INSUFFICIENT FUNDS")))</f>
        <v/>
      </c>
      <c r="N157" t="str">
        <f>IF(H157&gt;Scenario!$B$11,"",IF(H$2&lt;&gt;"Ready",H$2,IF(ISNUMBER(L157),"OK","INSUFFICIENT FUNDS")))</f>
        <v/>
      </c>
      <c r="O157">
        <v>153</v>
      </c>
      <c r="P157" s="6" t="str">
        <f>IF(O157&gt;Scenario!$B$11,"",IF(O$2&lt;&gt;"Ready",O$2,IF(U156="OK",S156,"INSUFFICIENT FUNDS")))</f>
        <v/>
      </c>
      <c r="Q157" s="6" t="str">
        <f>IF(O157&gt;Scenario!$B$11,"",IF(O$2&lt;&gt;"Ready",O$2,IF(ISNUMBER(P157),IF(AND(O157&gt;=Scenario!$B$10,MOD(O157-Scenario!$B$10,Scenario!$B$18)=0),Scenario!$B$8,0),"INSUFFICIENT FUNDS")))</f>
        <v/>
      </c>
      <c r="R157" s="6" t="str">
        <f>IF(O157&gt;Scenario!$B$11,"",IF(O$2&lt;&gt;"Ready",O$2,IF(ISNUMBER(P157),(P157+Q157)*(0+N('Option B'!$E$15)+IF(Scenario!$B$13="Gross",N('Option B'!$E$16),0))/12+((N('Option B'!$E$12)+N('Option B'!$E$13))/12+IF(AND(O157&gt;=Scenario!$B$10,MOD(O157-Scenario!$B$10,Scenario!$B$18)=0),N('Option B'!$E$17)*N('Option B'!$E$18)+N('Option B'!$E$20),0)+IF(O157=1,N('Option B'!$E$17)*N('Option B'!$E$19)+N('Option B'!$E$21),0)+IF(O157=Scenario!$B$11,N('Option B'!$E$22),0)),"INSUFFICIENT FUNDS")))</f>
        <v/>
      </c>
      <c r="S157" s="6" t="str">
        <f>IF(O157&gt;Scenario!$B$11,"",IF(O$2&lt;&gt;"Ready",O$2,IF(ISNUMBER(P157),IF((P157+Q157)*(1+Scenario!$B$12/12)-R157&lt;0,"INSUFFICIENT FUNDS",(P157+Q157)*(1+Scenario!$B$12/12)-R157),"INSUFFICIENT FUNDS")))</f>
        <v/>
      </c>
      <c r="T157" s="6" t="str">
        <f>IF(O157&gt;Scenario!$B$11,"",IF(O$2&lt;&gt;"Ready",O$2,IF(ISNUMBER(S157),T156+R157,"INSUFFICIENT FUNDS")))</f>
        <v/>
      </c>
      <c r="U157" t="str">
        <f>IF(O157&gt;Scenario!$B$11,"",IF(O$2&lt;&gt;"Ready",O$2,IF(ISNUMBER(S157),"OK","INSUFFICIENT FUNDS")))</f>
        <v/>
      </c>
      <c r="V157">
        <v>153</v>
      </c>
      <c r="W157" s="6" t="str">
        <f>IF(V157&gt;Scenario!$B$11,"",IF(V$2&lt;&gt;"Ready",V$2,IF(AB156="OK",Z156,"INSUFFICIENT FUNDS")))</f>
        <v/>
      </c>
      <c r="X157" s="6" t="str">
        <f>IF(V157&gt;Scenario!$B$11,"",IF(V$2&lt;&gt;"Ready",V$2,IF(ISNUMBER(W157),IF(AND(V157&gt;=Scenario!$B$10,MOD(V157-Scenario!$B$10,Scenario!$B$18)=0),Scenario!$B$8,0),"INSUFFICIENT FUNDS")))</f>
        <v/>
      </c>
      <c r="Y157" s="6" t="str">
        <f>IF(V157&gt;Scenario!$B$11,"",IF(V$2&lt;&gt;"Ready",V$2,IF(ISNUMBER(W157),(W157+X157)*(N('Option B'!$E$14)+N('Option B'!$E$15)+IF(Scenario!$B$13="Gross",N('Option B'!$E$16),0))/12+((N('Option B'!$E$12)+N('Option B'!$E$13))/12+IF(AND(V157&gt;=Scenario!$B$10,MOD(V157-Scenario!$B$10,Scenario!$B$18)=0),0*0+0,0)+IF(V157=1,0*0+0,0)+IF(V157=Scenario!$B$11,0,0)),"INSUFFICIENT FUNDS")))</f>
        <v/>
      </c>
      <c r="Z157" s="6" t="str">
        <f>IF(V157&gt;Scenario!$B$11,"",IF(V$2&lt;&gt;"Ready",V$2,IF(ISNUMBER(W157),IF((W157+X157)*(1+Scenario!$B$12/12)-Y157&lt;0,"INSUFFICIENT FUNDS",(W157+X157)*(1+Scenario!$B$12/12)-Y157),"INSUFFICIENT FUNDS")))</f>
        <v/>
      </c>
      <c r="AA157" s="6" t="str">
        <f>IF(V157&gt;Scenario!$B$11,"",IF(V$2&lt;&gt;"Ready",V$2,IF(ISNUMBER(Z157),AA156+Y157,"INSUFFICIENT FUNDS")))</f>
        <v/>
      </c>
      <c r="AB157" t="str">
        <f>IF(V157&gt;Scenario!$B$11,"",IF(V$2&lt;&gt;"Ready",V$2,IF(ISNUMBER(Z157),"OK","INSUFFICIENT FUNDS")))</f>
        <v/>
      </c>
      <c r="AC157">
        <v>153</v>
      </c>
      <c r="AD157" s="6" t="str">
        <f>IF(AC157&gt;Scenario!$B$11,"",IF(AC$2&lt;&gt;"Ready",AC$2,IF(AI156="OK",AG156,"INSUFFICIENT FUNDS")))</f>
        <v/>
      </c>
      <c r="AE157" s="6" t="str">
        <f>IF(AC157&gt;Scenario!$B$11,"",IF(AC$2&lt;&gt;"Ready",AC$2,IF(ISNUMBER(AD157),IF(AND(AC157&gt;=Scenario!$B$10,MOD(AC157-Scenario!$B$10,Scenario!$B$18)=0),Scenario!$B$8,0),"INSUFFICIENT FUNDS")))</f>
        <v/>
      </c>
      <c r="AF157" s="6" t="str">
        <f>IF(AC157&gt;Scenario!$B$11,"",IF(AC$2&lt;&gt;"Ready",AC$2,IF(ISNUMBER(AD157),(AD157+AE157)*(N('Option B'!$E$14)+N('Option B'!$E$15)+IF(Scenario!$B$13="Gross",0,0))/12+((N('Option B'!$E$12)+N('Option B'!$E$13))/12+IF(AND(AC157&gt;=Scenario!$B$10,MOD(AC157-Scenario!$B$10,Scenario!$B$18)=0),N('Option B'!$E$17)*N('Option B'!$E$18)+N('Option B'!$E$20),0)+IF(AC157=1,N('Option B'!$E$17)*N('Option B'!$E$19)+N('Option B'!$E$21),0)+IF(AC157=Scenario!$B$11,N('Option B'!$E$22),0)),"INSUFFICIENT FUNDS")))</f>
        <v/>
      </c>
      <c r="AG157" s="6" t="str">
        <f>IF(AC157&gt;Scenario!$B$11,"",IF(AC$2&lt;&gt;"Ready",AC$2,IF(ISNUMBER(AD157),IF((AD157+AE157)*(1+Scenario!$B$12/12)-AF157&lt;0,"INSUFFICIENT FUNDS",(AD157+AE157)*(1+Scenario!$B$12/12)-AF157),"INSUFFICIENT FUNDS")))</f>
        <v/>
      </c>
      <c r="AH157" s="6" t="str">
        <f>IF(AC157&gt;Scenario!$B$11,"",IF(AC$2&lt;&gt;"Ready",AC$2,IF(ISNUMBER(AG157),AH156+AF157,"INSUFFICIENT FUNDS")))</f>
        <v/>
      </c>
      <c r="AI157" t="str">
        <f>IF(AC157&gt;Scenario!$B$11,"",IF(AC$2&lt;&gt;"Ready",AC$2,IF(ISNUMBER(AG157),"OK","INSUFFICIENT FUNDS")))</f>
        <v/>
      </c>
      <c r="AJ157">
        <v>153</v>
      </c>
      <c r="AK157" s="6" t="str">
        <f>IF(AJ157&gt;Scenario!$B$11,"",IF(AJ$2&lt;&gt;"Ready",AJ$2,IF(AP156="OK",AN156,"INSUFFICIENT FUNDS")))</f>
        <v/>
      </c>
      <c r="AL157" s="6" t="str">
        <f>IF(AJ157&gt;Scenario!$B$11,"",IF(AJ$2&lt;&gt;"Ready",AJ$2,IF(ISNUMBER(AK157),IF(AND(AJ157&gt;=Scenario!$B$10,MOD(AJ157-Scenario!$B$10,Scenario!$B$18)=0),Scenario!$B$8,0),"INSUFFICIENT FUNDS")))</f>
        <v/>
      </c>
      <c r="AM157" s="6" t="str">
        <f>IF(AJ157&gt;Scenario!$B$11,"",IF(AJ$2&lt;&gt;"Ready",AJ$2,IF(ISNUMBER(AK157),(AK157+AL157)*(0+0+IF(Scenario!$B$13="Gross",0,0))/12+((0+0)/12+IF(AND(AJ157&gt;=Scenario!$B$10,MOD(AJ157-Scenario!$B$10,Scenario!$B$18)=0),0*0+0,0)+IF(AJ157=1,0*0+0,0)+IF(AJ157=Scenario!$B$11,0,0)),"INSUFFICIENT FUNDS")))</f>
        <v/>
      </c>
      <c r="AN157" s="6" t="str">
        <f>IF(AJ157&gt;Scenario!$B$11,"",IF(AJ$2&lt;&gt;"Ready",AJ$2,IF(ISNUMBER(AK157),IF((AK157+AL157)*(1+Scenario!$B$12/12)-AM157&lt;0,"INSUFFICIENT FUNDS",(AK157+AL157)*(1+Scenario!$B$12/12)-AM157),"INSUFFICIENT FUNDS")))</f>
        <v/>
      </c>
      <c r="AO157" s="6" t="str">
        <f>IF(AJ157&gt;Scenario!$B$11,"",IF(AJ$2&lt;&gt;"Ready",AJ$2,IF(ISNUMBER(AN157),AO156+AM157,"INSUFFICIENT FUNDS")))</f>
        <v/>
      </c>
      <c r="AP157" t="str">
        <f>IF(AJ157&gt;Scenario!$B$11,"",IF(AJ$2&lt;&gt;"Ready",AJ$2,IF(ISNUMBER(AN157),"OK","INSUFFICIENT FUNDS")))</f>
        <v/>
      </c>
    </row>
    <row r="158" spans="1:42" ht="32.1" customHeight="1" x14ac:dyDescent="0.2">
      <c r="A158">
        <v>154</v>
      </c>
      <c r="B158" s="6" t="str">
        <f>IF(A158&gt;Scenario!$B$11,"",IF(A$2&lt;&gt;"Ready",A$2,IF(G157="OK",E157,"INSUFFICIENT FUNDS")))</f>
        <v/>
      </c>
      <c r="C158" s="6" t="str">
        <f>IF(A158&gt;Scenario!$B$11,"",IF(A$2&lt;&gt;"Ready",A$2,IF(ISNUMBER(B158),IF(AND(A158&gt;=Scenario!$B$10,MOD(A158-Scenario!$B$10,Scenario!$B$18)=0),Scenario!$B$8,0),"INSUFFICIENT FUNDS")))</f>
        <v/>
      </c>
      <c r="D158" s="6" t="str">
        <f>IF(A158&gt;Scenario!$B$11,"",IF(A$2&lt;&gt;"Ready",A$2,IF(ISNUMBER(B158),(B158+C158)*(N('Option B'!$E$14)+N('Option B'!$E$15)+IF(Scenario!$B$13="Gross",N('Option B'!$E$16),0))/12+((N('Option B'!$E$12)+N('Option B'!$E$13))/12+IF(AND(A158&gt;=Scenario!$B$10,MOD(A158-Scenario!$B$10,Scenario!$B$18)=0),N('Option B'!$E$17)*N('Option B'!$E$18)+N('Option B'!$E$20),0)+IF(A158=1,N('Option B'!$E$17)*N('Option B'!$E$19)+N('Option B'!$E$21),0)+IF(A158=Scenario!$B$11,N('Option B'!$E$22),0)),"INSUFFICIENT FUNDS")))</f>
        <v/>
      </c>
      <c r="E158" s="6" t="str">
        <f>IF(A158&gt;Scenario!$B$11,"",IF(A$2&lt;&gt;"Ready",A$2,IF(ISNUMBER(B158),IF((B158+C158)*(1+Scenario!$B$12/12)-D158&lt;0,"INSUFFICIENT FUNDS",(B158+C158)*(1+Scenario!$B$12/12)-D158),"INSUFFICIENT FUNDS")))</f>
        <v/>
      </c>
      <c r="F158" s="6" t="str">
        <f>IF(A158&gt;Scenario!$B$11,"",IF(A$2&lt;&gt;"Ready",A$2,IF(ISNUMBER(E158),F157+D158,"INSUFFICIENT FUNDS")))</f>
        <v/>
      </c>
      <c r="G158" t="str">
        <f>IF(A158&gt;Scenario!$B$11,"",IF(A$2&lt;&gt;"Ready",A$2,IF(ISNUMBER(E158),"OK","INSUFFICIENT FUNDS")))</f>
        <v/>
      </c>
      <c r="H158">
        <v>154</v>
      </c>
      <c r="I158" s="6" t="str">
        <f>IF(H158&gt;Scenario!$B$11,"",IF(H$2&lt;&gt;"Ready",H$2,IF(N157="OK",L157,"INSUFFICIENT FUNDS")))</f>
        <v/>
      </c>
      <c r="J158" s="6" t="str">
        <f>IF(H158&gt;Scenario!$B$11,"",IF(H$2&lt;&gt;"Ready",H$2,IF(ISNUMBER(I158),IF(AND(H158&gt;=Scenario!$B$10,MOD(H158-Scenario!$B$10,Scenario!$B$18)=0),Scenario!$B$8,0),"INSUFFICIENT FUNDS")))</f>
        <v/>
      </c>
      <c r="K158" s="6" t="str">
        <f>IF(H158&gt;Scenario!$B$11,"",IF(H$2&lt;&gt;"Ready",H$2,IF(ISNUMBER(I158),(I158+J158)*(N('Option B'!$E$14)+N('Option B'!$E$15)+IF(Scenario!$B$13="Gross",N('Option B'!$E$16),0))/12+((0+0)/12+IF(AND(H158&gt;=Scenario!$B$10,MOD(H158-Scenario!$B$10,Scenario!$B$18)=0),N('Option B'!$E$17)*N('Option B'!$E$18)+N('Option B'!$E$20),0)+IF(H158=1,N('Option B'!$E$17)*N('Option B'!$E$19)+N('Option B'!$E$21),0)+IF(H158=Scenario!$B$11,N('Option B'!$E$22),0)),"INSUFFICIENT FUNDS")))</f>
        <v/>
      </c>
      <c r="L158" s="6" t="str">
        <f>IF(H158&gt;Scenario!$B$11,"",IF(H$2&lt;&gt;"Ready",H$2,IF(ISNUMBER(I158),IF((I158+J158)*(1+Scenario!$B$12/12)-K158&lt;0,"INSUFFICIENT FUNDS",(I158+J158)*(1+Scenario!$B$12/12)-K158),"INSUFFICIENT FUNDS")))</f>
        <v/>
      </c>
      <c r="M158" s="6" t="str">
        <f>IF(H158&gt;Scenario!$B$11,"",IF(H$2&lt;&gt;"Ready",H$2,IF(ISNUMBER(L158),M157+K158,"INSUFFICIENT FUNDS")))</f>
        <v/>
      </c>
      <c r="N158" t="str">
        <f>IF(H158&gt;Scenario!$B$11,"",IF(H$2&lt;&gt;"Ready",H$2,IF(ISNUMBER(L158),"OK","INSUFFICIENT FUNDS")))</f>
        <v/>
      </c>
      <c r="O158">
        <v>154</v>
      </c>
      <c r="P158" s="6" t="str">
        <f>IF(O158&gt;Scenario!$B$11,"",IF(O$2&lt;&gt;"Ready",O$2,IF(U157="OK",S157,"INSUFFICIENT FUNDS")))</f>
        <v/>
      </c>
      <c r="Q158" s="6" t="str">
        <f>IF(O158&gt;Scenario!$B$11,"",IF(O$2&lt;&gt;"Ready",O$2,IF(ISNUMBER(P158),IF(AND(O158&gt;=Scenario!$B$10,MOD(O158-Scenario!$B$10,Scenario!$B$18)=0),Scenario!$B$8,0),"INSUFFICIENT FUNDS")))</f>
        <v/>
      </c>
      <c r="R158" s="6" t="str">
        <f>IF(O158&gt;Scenario!$B$11,"",IF(O$2&lt;&gt;"Ready",O$2,IF(ISNUMBER(P158),(P158+Q158)*(0+N('Option B'!$E$15)+IF(Scenario!$B$13="Gross",N('Option B'!$E$16),0))/12+((N('Option B'!$E$12)+N('Option B'!$E$13))/12+IF(AND(O158&gt;=Scenario!$B$10,MOD(O158-Scenario!$B$10,Scenario!$B$18)=0),N('Option B'!$E$17)*N('Option B'!$E$18)+N('Option B'!$E$20),0)+IF(O158=1,N('Option B'!$E$17)*N('Option B'!$E$19)+N('Option B'!$E$21),0)+IF(O158=Scenario!$B$11,N('Option B'!$E$22),0)),"INSUFFICIENT FUNDS")))</f>
        <v/>
      </c>
      <c r="S158" s="6" t="str">
        <f>IF(O158&gt;Scenario!$B$11,"",IF(O$2&lt;&gt;"Ready",O$2,IF(ISNUMBER(P158),IF((P158+Q158)*(1+Scenario!$B$12/12)-R158&lt;0,"INSUFFICIENT FUNDS",(P158+Q158)*(1+Scenario!$B$12/12)-R158),"INSUFFICIENT FUNDS")))</f>
        <v/>
      </c>
      <c r="T158" s="6" t="str">
        <f>IF(O158&gt;Scenario!$B$11,"",IF(O$2&lt;&gt;"Ready",O$2,IF(ISNUMBER(S158),T157+R158,"INSUFFICIENT FUNDS")))</f>
        <v/>
      </c>
      <c r="U158" t="str">
        <f>IF(O158&gt;Scenario!$B$11,"",IF(O$2&lt;&gt;"Ready",O$2,IF(ISNUMBER(S158),"OK","INSUFFICIENT FUNDS")))</f>
        <v/>
      </c>
      <c r="V158">
        <v>154</v>
      </c>
      <c r="W158" s="6" t="str">
        <f>IF(V158&gt;Scenario!$B$11,"",IF(V$2&lt;&gt;"Ready",V$2,IF(AB157="OK",Z157,"INSUFFICIENT FUNDS")))</f>
        <v/>
      </c>
      <c r="X158" s="6" t="str">
        <f>IF(V158&gt;Scenario!$B$11,"",IF(V$2&lt;&gt;"Ready",V$2,IF(ISNUMBER(W158),IF(AND(V158&gt;=Scenario!$B$10,MOD(V158-Scenario!$B$10,Scenario!$B$18)=0),Scenario!$B$8,0),"INSUFFICIENT FUNDS")))</f>
        <v/>
      </c>
      <c r="Y158" s="6" t="str">
        <f>IF(V158&gt;Scenario!$B$11,"",IF(V$2&lt;&gt;"Ready",V$2,IF(ISNUMBER(W158),(W158+X158)*(N('Option B'!$E$14)+N('Option B'!$E$15)+IF(Scenario!$B$13="Gross",N('Option B'!$E$16),0))/12+((N('Option B'!$E$12)+N('Option B'!$E$13))/12+IF(AND(V158&gt;=Scenario!$B$10,MOD(V158-Scenario!$B$10,Scenario!$B$18)=0),0*0+0,0)+IF(V158=1,0*0+0,0)+IF(V158=Scenario!$B$11,0,0)),"INSUFFICIENT FUNDS")))</f>
        <v/>
      </c>
      <c r="Z158" s="6" t="str">
        <f>IF(V158&gt;Scenario!$B$11,"",IF(V$2&lt;&gt;"Ready",V$2,IF(ISNUMBER(W158),IF((W158+X158)*(1+Scenario!$B$12/12)-Y158&lt;0,"INSUFFICIENT FUNDS",(W158+X158)*(1+Scenario!$B$12/12)-Y158),"INSUFFICIENT FUNDS")))</f>
        <v/>
      </c>
      <c r="AA158" s="6" t="str">
        <f>IF(V158&gt;Scenario!$B$11,"",IF(V$2&lt;&gt;"Ready",V$2,IF(ISNUMBER(Z158),AA157+Y158,"INSUFFICIENT FUNDS")))</f>
        <v/>
      </c>
      <c r="AB158" t="str">
        <f>IF(V158&gt;Scenario!$B$11,"",IF(V$2&lt;&gt;"Ready",V$2,IF(ISNUMBER(Z158),"OK","INSUFFICIENT FUNDS")))</f>
        <v/>
      </c>
      <c r="AC158">
        <v>154</v>
      </c>
      <c r="AD158" s="6" t="str">
        <f>IF(AC158&gt;Scenario!$B$11,"",IF(AC$2&lt;&gt;"Ready",AC$2,IF(AI157="OK",AG157,"INSUFFICIENT FUNDS")))</f>
        <v/>
      </c>
      <c r="AE158" s="6" t="str">
        <f>IF(AC158&gt;Scenario!$B$11,"",IF(AC$2&lt;&gt;"Ready",AC$2,IF(ISNUMBER(AD158),IF(AND(AC158&gt;=Scenario!$B$10,MOD(AC158-Scenario!$B$10,Scenario!$B$18)=0),Scenario!$B$8,0),"INSUFFICIENT FUNDS")))</f>
        <v/>
      </c>
      <c r="AF158" s="6" t="str">
        <f>IF(AC158&gt;Scenario!$B$11,"",IF(AC$2&lt;&gt;"Ready",AC$2,IF(ISNUMBER(AD158),(AD158+AE158)*(N('Option B'!$E$14)+N('Option B'!$E$15)+IF(Scenario!$B$13="Gross",0,0))/12+((N('Option B'!$E$12)+N('Option B'!$E$13))/12+IF(AND(AC158&gt;=Scenario!$B$10,MOD(AC158-Scenario!$B$10,Scenario!$B$18)=0),N('Option B'!$E$17)*N('Option B'!$E$18)+N('Option B'!$E$20),0)+IF(AC158=1,N('Option B'!$E$17)*N('Option B'!$E$19)+N('Option B'!$E$21),0)+IF(AC158=Scenario!$B$11,N('Option B'!$E$22),0)),"INSUFFICIENT FUNDS")))</f>
        <v/>
      </c>
      <c r="AG158" s="6" t="str">
        <f>IF(AC158&gt;Scenario!$B$11,"",IF(AC$2&lt;&gt;"Ready",AC$2,IF(ISNUMBER(AD158),IF((AD158+AE158)*(1+Scenario!$B$12/12)-AF158&lt;0,"INSUFFICIENT FUNDS",(AD158+AE158)*(1+Scenario!$B$12/12)-AF158),"INSUFFICIENT FUNDS")))</f>
        <v/>
      </c>
      <c r="AH158" s="6" t="str">
        <f>IF(AC158&gt;Scenario!$B$11,"",IF(AC$2&lt;&gt;"Ready",AC$2,IF(ISNUMBER(AG158),AH157+AF158,"INSUFFICIENT FUNDS")))</f>
        <v/>
      </c>
      <c r="AI158" t="str">
        <f>IF(AC158&gt;Scenario!$B$11,"",IF(AC$2&lt;&gt;"Ready",AC$2,IF(ISNUMBER(AG158),"OK","INSUFFICIENT FUNDS")))</f>
        <v/>
      </c>
      <c r="AJ158">
        <v>154</v>
      </c>
      <c r="AK158" s="6" t="str">
        <f>IF(AJ158&gt;Scenario!$B$11,"",IF(AJ$2&lt;&gt;"Ready",AJ$2,IF(AP157="OK",AN157,"INSUFFICIENT FUNDS")))</f>
        <v/>
      </c>
      <c r="AL158" s="6" t="str">
        <f>IF(AJ158&gt;Scenario!$B$11,"",IF(AJ$2&lt;&gt;"Ready",AJ$2,IF(ISNUMBER(AK158),IF(AND(AJ158&gt;=Scenario!$B$10,MOD(AJ158-Scenario!$B$10,Scenario!$B$18)=0),Scenario!$B$8,0),"INSUFFICIENT FUNDS")))</f>
        <v/>
      </c>
      <c r="AM158" s="6" t="str">
        <f>IF(AJ158&gt;Scenario!$B$11,"",IF(AJ$2&lt;&gt;"Ready",AJ$2,IF(ISNUMBER(AK158),(AK158+AL158)*(0+0+IF(Scenario!$B$13="Gross",0,0))/12+((0+0)/12+IF(AND(AJ158&gt;=Scenario!$B$10,MOD(AJ158-Scenario!$B$10,Scenario!$B$18)=0),0*0+0,0)+IF(AJ158=1,0*0+0,0)+IF(AJ158=Scenario!$B$11,0,0)),"INSUFFICIENT FUNDS")))</f>
        <v/>
      </c>
      <c r="AN158" s="6" t="str">
        <f>IF(AJ158&gt;Scenario!$B$11,"",IF(AJ$2&lt;&gt;"Ready",AJ$2,IF(ISNUMBER(AK158),IF((AK158+AL158)*(1+Scenario!$B$12/12)-AM158&lt;0,"INSUFFICIENT FUNDS",(AK158+AL158)*(1+Scenario!$B$12/12)-AM158),"INSUFFICIENT FUNDS")))</f>
        <v/>
      </c>
      <c r="AO158" s="6" t="str">
        <f>IF(AJ158&gt;Scenario!$B$11,"",IF(AJ$2&lt;&gt;"Ready",AJ$2,IF(ISNUMBER(AN158),AO157+AM158,"INSUFFICIENT FUNDS")))</f>
        <v/>
      </c>
      <c r="AP158" t="str">
        <f>IF(AJ158&gt;Scenario!$B$11,"",IF(AJ$2&lt;&gt;"Ready",AJ$2,IF(ISNUMBER(AN158),"OK","INSUFFICIENT FUNDS")))</f>
        <v/>
      </c>
    </row>
    <row r="159" spans="1:42" ht="32.1" customHeight="1" x14ac:dyDescent="0.2">
      <c r="A159">
        <v>155</v>
      </c>
      <c r="B159" s="6" t="str">
        <f>IF(A159&gt;Scenario!$B$11,"",IF(A$2&lt;&gt;"Ready",A$2,IF(G158="OK",E158,"INSUFFICIENT FUNDS")))</f>
        <v/>
      </c>
      <c r="C159" s="6" t="str">
        <f>IF(A159&gt;Scenario!$B$11,"",IF(A$2&lt;&gt;"Ready",A$2,IF(ISNUMBER(B159),IF(AND(A159&gt;=Scenario!$B$10,MOD(A159-Scenario!$B$10,Scenario!$B$18)=0),Scenario!$B$8,0),"INSUFFICIENT FUNDS")))</f>
        <v/>
      </c>
      <c r="D159" s="6" t="str">
        <f>IF(A159&gt;Scenario!$B$11,"",IF(A$2&lt;&gt;"Ready",A$2,IF(ISNUMBER(B159),(B159+C159)*(N('Option B'!$E$14)+N('Option B'!$E$15)+IF(Scenario!$B$13="Gross",N('Option B'!$E$16),0))/12+((N('Option B'!$E$12)+N('Option B'!$E$13))/12+IF(AND(A159&gt;=Scenario!$B$10,MOD(A159-Scenario!$B$10,Scenario!$B$18)=0),N('Option B'!$E$17)*N('Option B'!$E$18)+N('Option B'!$E$20),0)+IF(A159=1,N('Option B'!$E$17)*N('Option B'!$E$19)+N('Option B'!$E$21),0)+IF(A159=Scenario!$B$11,N('Option B'!$E$22),0)),"INSUFFICIENT FUNDS")))</f>
        <v/>
      </c>
      <c r="E159" s="6" t="str">
        <f>IF(A159&gt;Scenario!$B$11,"",IF(A$2&lt;&gt;"Ready",A$2,IF(ISNUMBER(B159),IF((B159+C159)*(1+Scenario!$B$12/12)-D159&lt;0,"INSUFFICIENT FUNDS",(B159+C159)*(1+Scenario!$B$12/12)-D159),"INSUFFICIENT FUNDS")))</f>
        <v/>
      </c>
      <c r="F159" s="6" t="str">
        <f>IF(A159&gt;Scenario!$B$11,"",IF(A$2&lt;&gt;"Ready",A$2,IF(ISNUMBER(E159),F158+D159,"INSUFFICIENT FUNDS")))</f>
        <v/>
      </c>
      <c r="G159" t="str">
        <f>IF(A159&gt;Scenario!$B$11,"",IF(A$2&lt;&gt;"Ready",A$2,IF(ISNUMBER(E159),"OK","INSUFFICIENT FUNDS")))</f>
        <v/>
      </c>
      <c r="H159">
        <v>155</v>
      </c>
      <c r="I159" s="6" t="str">
        <f>IF(H159&gt;Scenario!$B$11,"",IF(H$2&lt;&gt;"Ready",H$2,IF(N158="OK",L158,"INSUFFICIENT FUNDS")))</f>
        <v/>
      </c>
      <c r="J159" s="6" t="str">
        <f>IF(H159&gt;Scenario!$B$11,"",IF(H$2&lt;&gt;"Ready",H$2,IF(ISNUMBER(I159),IF(AND(H159&gt;=Scenario!$B$10,MOD(H159-Scenario!$B$10,Scenario!$B$18)=0),Scenario!$B$8,0),"INSUFFICIENT FUNDS")))</f>
        <v/>
      </c>
      <c r="K159" s="6" t="str">
        <f>IF(H159&gt;Scenario!$B$11,"",IF(H$2&lt;&gt;"Ready",H$2,IF(ISNUMBER(I159),(I159+J159)*(N('Option B'!$E$14)+N('Option B'!$E$15)+IF(Scenario!$B$13="Gross",N('Option B'!$E$16),0))/12+((0+0)/12+IF(AND(H159&gt;=Scenario!$B$10,MOD(H159-Scenario!$B$10,Scenario!$B$18)=0),N('Option B'!$E$17)*N('Option B'!$E$18)+N('Option B'!$E$20),0)+IF(H159=1,N('Option B'!$E$17)*N('Option B'!$E$19)+N('Option B'!$E$21),0)+IF(H159=Scenario!$B$11,N('Option B'!$E$22),0)),"INSUFFICIENT FUNDS")))</f>
        <v/>
      </c>
      <c r="L159" s="6" t="str">
        <f>IF(H159&gt;Scenario!$B$11,"",IF(H$2&lt;&gt;"Ready",H$2,IF(ISNUMBER(I159),IF((I159+J159)*(1+Scenario!$B$12/12)-K159&lt;0,"INSUFFICIENT FUNDS",(I159+J159)*(1+Scenario!$B$12/12)-K159),"INSUFFICIENT FUNDS")))</f>
        <v/>
      </c>
      <c r="M159" s="6" t="str">
        <f>IF(H159&gt;Scenario!$B$11,"",IF(H$2&lt;&gt;"Ready",H$2,IF(ISNUMBER(L159),M158+K159,"INSUFFICIENT FUNDS")))</f>
        <v/>
      </c>
      <c r="N159" t="str">
        <f>IF(H159&gt;Scenario!$B$11,"",IF(H$2&lt;&gt;"Ready",H$2,IF(ISNUMBER(L159),"OK","INSUFFICIENT FUNDS")))</f>
        <v/>
      </c>
      <c r="O159">
        <v>155</v>
      </c>
      <c r="P159" s="6" t="str">
        <f>IF(O159&gt;Scenario!$B$11,"",IF(O$2&lt;&gt;"Ready",O$2,IF(U158="OK",S158,"INSUFFICIENT FUNDS")))</f>
        <v/>
      </c>
      <c r="Q159" s="6" t="str">
        <f>IF(O159&gt;Scenario!$B$11,"",IF(O$2&lt;&gt;"Ready",O$2,IF(ISNUMBER(P159),IF(AND(O159&gt;=Scenario!$B$10,MOD(O159-Scenario!$B$10,Scenario!$B$18)=0),Scenario!$B$8,0),"INSUFFICIENT FUNDS")))</f>
        <v/>
      </c>
      <c r="R159" s="6" t="str">
        <f>IF(O159&gt;Scenario!$B$11,"",IF(O$2&lt;&gt;"Ready",O$2,IF(ISNUMBER(P159),(P159+Q159)*(0+N('Option B'!$E$15)+IF(Scenario!$B$13="Gross",N('Option B'!$E$16),0))/12+((N('Option B'!$E$12)+N('Option B'!$E$13))/12+IF(AND(O159&gt;=Scenario!$B$10,MOD(O159-Scenario!$B$10,Scenario!$B$18)=0),N('Option B'!$E$17)*N('Option B'!$E$18)+N('Option B'!$E$20),0)+IF(O159=1,N('Option B'!$E$17)*N('Option B'!$E$19)+N('Option B'!$E$21),0)+IF(O159=Scenario!$B$11,N('Option B'!$E$22),0)),"INSUFFICIENT FUNDS")))</f>
        <v/>
      </c>
      <c r="S159" s="6" t="str">
        <f>IF(O159&gt;Scenario!$B$11,"",IF(O$2&lt;&gt;"Ready",O$2,IF(ISNUMBER(P159),IF((P159+Q159)*(1+Scenario!$B$12/12)-R159&lt;0,"INSUFFICIENT FUNDS",(P159+Q159)*(1+Scenario!$B$12/12)-R159),"INSUFFICIENT FUNDS")))</f>
        <v/>
      </c>
      <c r="T159" s="6" t="str">
        <f>IF(O159&gt;Scenario!$B$11,"",IF(O$2&lt;&gt;"Ready",O$2,IF(ISNUMBER(S159),T158+R159,"INSUFFICIENT FUNDS")))</f>
        <v/>
      </c>
      <c r="U159" t="str">
        <f>IF(O159&gt;Scenario!$B$11,"",IF(O$2&lt;&gt;"Ready",O$2,IF(ISNUMBER(S159),"OK","INSUFFICIENT FUNDS")))</f>
        <v/>
      </c>
      <c r="V159">
        <v>155</v>
      </c>
      <c r="W159" s="6" t="str">
        <f>IF(V159&gt;Scenario!$B$11,"",IF(V$2&lt;&gt;"Ready",V$2,IF(AB158="OK",Z158,"INSUFFICIENT FUNDS")))</f>
        <v/>
      </c>
      <c r="X159" s="6" t="str">
        <f>IF(V159&gt;Scenario!$B$11,"",IF(V$2&lt;&gt;"Ready",V$2,IF(ISNUMBER(W159),IF(AND(V159&gt;=Scenario!$B$10,MOD(V159-Scenario!$B$10,Scenario!$B$18)=0),Scenario!$B$8,0),"INSUFFICIENT FUNDS")))</f>
        <v/>
      </c>
      <c r="Y159" s="6" t="str">
        <f>IF(V159&gt;Scenario!$B$11,"",IF(V$2&lt;&gt;"Ready",V$2,IF(ISNUMBER(W159),(W159+X159)*(N('Option B'!$E$14)+N('Option B'!$E$15)+IF(Scenario!$B$13="Gross",N('Option B'!$E$16),0))/12+((N('Option B'!$E$12)+N('Option B'!$E$13))/12+IF(AND(V159&gt;=Scenario!$B$10,MOD(V159-Scenario!$B$10,Scenario!$B$18)=0),0*0+0,0)+IF(V159=1,0*0+0,0)+IF(V159=Scenario!$B$11,0,0)),"INSUFFICIENT FUNDS")))</f>
        <v/>
      </c>
      <c r="Z159" s="6" t="str">
        <f>IF(V159&gt;Scenario!$B$11,"",IF(V$2&lt;&gt;"Ready",V$2,IF(ISNUMBER(W159),IF((W159+X159)*(1+Scenario!$B$12/12)-Y159&lt;0,"INSUFFICIENT FUNDS",(W159+X159)*(1+Scenario!$B$12/12)-Y159),"INSUFFICIENT FUNDS")))</f>
        <v/>
      </c>
      <c r="AA159" s="6" t="str">
        <f>IF(V159&gt;Scenario!$B$11,"",IF(V$2&lt;&gt;"Ready",V$2,IF(ISNUMBER(Z159),AA158+Y159,"INSUFFICIENT FUNDS")))</f>
        <v/>
      </c>
      <c r="AB159" t="str">
        <f>IF(V159&gt;Scenario!$B$11,"",IF(V$2&lt;&gt;"Ready",V$2,IF(ISNUMBER(Z159),"OK","INSUFFICIENT FUNDS")))</f>
        <v/>
      </c>
      <c r="AC159">
        <v>155</v>
      </c>
      <c r="AD159" s="6" t="str">
        <f>IF(AC159&gt;Scenario!$B$11,"",IF(AC$2&lt;&gt;"Ready",AC$2,IF(AI158="OK",AG158,"INSUFFICIENT FUNDS")))</f>
        <v/>
      </c>
      <c r="AE159" s="6" t="str">
        <f>IF(AC159&gt;Scenario!$B$11,"",IF(AC$2&lt;&gt;"Ready",AC$2,IF(ISNUMBER(AD159),IF(AND(AC159&gt;=Scenario!$B$10,MOD(AC159-Scenario!$B$10,Scenario!$B$18)=0),Scenario!$B$8,0),"INSUFFICIENT FUNDS")))</f>
        <v/>
      </c>
      <c r="AF159" s="6" t="str">
        <f>IF(AC159&gt;Scenario!$B$11,"",IF(AC$2&lt;&gt;"Ready",AC$2,IF(ISNUMBER(AD159),(AD159+AE159)*(N('Option B'!$E$14)+N('Option B'!$E$15)+IF(Scenario!$B$13="Gross",0,0))/12+((N('Option B'!$E$12)+N('Option B'!$E$13))/12+IF(AND(AC159&gt;=Scenario!$B$10,MOD(AC159-Scenario!$B$10,Scenario!$B$18)=0),N('Option B'!$E$17)*N('Option B'!$E$18)+N('Option B'!$E$20),0)+IF(AC159=1,N('Option B'!$E$17)*N('Option B'!$E$19)+N('Option B'!$E$21),0)+IF(AC159=Scenario!$B$11,N('Option B'!$E$22),0)),"INSUFFICIENT FUNDS")))</f>
        <v/>
      </c>
      <c r="AG159" s="6" t="str">
        <f>IF(AC159&gt;Scenario!$B$11,"",IF(AC$2&lt;&gt;"Ready",AC$2,IF(ISNUMBER(AD159),IF((AD159+AE159)*(1+Scenario!$B$12/12)-AF159&lt;0,"INSUFFICIENT FUNDS",(AD159+AE159)*(1+Scenario!$B$12/12)-AF159),"INSUFFICIENT FUNDS")))</f>
        <v/>
      </c>
      <c r="AH159" s="6" t="str">
        <f>IF(AC159&gt;Scenario!$B$11,"",IF(AC$2&lt;&gt;"Ready",AC$2,IF(ISNUMBER(AG159),AH158+AF159,"INSUFFICIENT FUNDS")))</f>
        <v/>
      </c>
      <c r="AI159" t="str">
        <f>IF(AC159&gt;Scenario!$B$11,"",IF(AC$2&lt;&gt;"Ready",AC$2,IF(ISNUMBER(AG159),"OK","INSUFFICIENT FUNDS")))</f>
        <v/>
      </c>
      <c r="AJ159">
        <v>155</v>
      </c>
      <c r="AK159" s="6" t="str">
        <f>IF(AJ159&gt;Scenario!$B$11,"",IF(AJ$2&lt;&gt;"Ready",AJ$2,IF(AP158="OK",AN158,"INSUFFICIENT FUNDS")))</f>
        <v/>
      </c>
      <c r="AL159" s="6" t="str">
        <f>IF(AJ159&gt;Scenario!$B$11,"",IF(AJ$2&lt;&gt;"Ready",AJ$2,IF(ISNUMBER(AK159),IF(AND(AJ159&gt;=Scenario!$B$10,MOD(AJ159-Scenario!$B$10,Scenario!$B$18)=0),Scenario!$B$8,0),"INSUFFICIENT FUNDS")))</f>
        <v/>
      </c>
      <c r="AM159" s="6" t="str">
        <f>IF(AJ159&gt;Scenario!$B$11,"",IF(AJ$2&lt;&gt;"Ready",AJ$2,IF(ISNUMBER(AK159),(AK159+AL159)*(0+0+IF(Scenario!$B$13="Gross",0,0))/12+((0+0)/12+IF(AND(AJ159&gt;=Scenario!$B$10,MOD(AJ159-Scenario!$B$10,Scenario!$B$18)=0),0*0+0,0)+IF(AJ159=1,0*0+0,0)+IF(AJ159=Scenario!$B$11,0,0)),"INSUFFICIENT FUNDS")))</f>
        <v/>
      </c>
      <c r="AN159" s="6" t="str">
        <f>IF(AJ159&gt;Scenario!$B$11,"",IF(AJ$2&lt;&gt;"Ready",AJ$2,IF(ISNUMBER(AK159),IF((AK159+AL159)*(1+Scenario!$B$12/12)-AM159&lt;0,"INSUFFICIENT FUNDS",(AK159+AL159)*(1+Scenario!$B$12/12)-AM159),"INSUFFICIENT FUNDS")))</f>
        <v/>
      </c>
      <c r="AO159" s="6" t="str">
        <f>IF(AJ159&gt;Scenario!$B$11,"",IF(AJ$2&lt;&gt;"Ready",AJ$2,IF(ISNUMBER(AN159),AO158+AM159,"INSUFFICIENT FUNDS")))</f>
        <v/>
      </c>
      <c r="AP159" t="str">
        <f>IF(AJ159&gt;Scenario!$B$11,"",IF(AJ$2&lt;&gt;"Ready",AJ$2,IF(ISNUMBER(AN159),"OK","INSUFFICIENT FUNDS")))</f>
        <v/>
      </c>
    </row>
    <row r="160" spans="1:42" ht="32.1" customHeight="1" x14ac:dyDescent="0.2">
      <c r="A160">
        <v>156</v>
      </c>
      <c r="B160" s="6" t="str">
        <f>IF(A160&gt;Scenario!$B$11,"",IF(A$2&lt;&gt;"Ready",A$2,IF(G159="OK",E159,"INSUFFICIENT FUNDS")))</f>
        <v/>
      </c>
      <c r="C160" s="6" t="str">
        <f>IF(A160&gt;Scenario!$B$11,"",IF(A$2&lt;&gt;"Ready",A$2,IF(ISNUMBER(B160),IF(AND(A160&gt;=Scenario!$B$10,MOD(A160-Scenario!$B$10,Scenario!$B$18)=0),Scenario!$B$8,0),"INSUFFICIENT FUNDS")))</f>
        <v/>
      </c>
      <c r="D160" s="6" t="str">
        <f>IF(A160&gt;Scenario!$B$11,"",IF(A$2&lt;&gt;"Ready",A$2,IF(ISNUMBER(B160),(B160+C160)*(N('Option B'!$E$14)+N('Option B'!$E$15)+IF(Scenario!$B$13="Gross",N('Option B'!$E$16),0))/12+((N('Option B'!$E$12)+N('Option B'!$E$13))/12+IF(AND(A160&gt;=Scenario!$B$10,MOD(A160-Scenario!$B$10,Scenario!$B$18)=0),N('Option B'!$E$17)*N('Option B'!$E$18)+N('Option B'!$E$20),0)+IF(A160=1,N('Option B'!$E$17)*N('Option B'!$E$19)+N('Option B'!$E$21),0)+IF(A160=Scenario!$B$11,N('Option B'!$E$22),0)),"INSUFFICIENT FUNDS")))</f>
        <v/>
      </c>
      <c r="E160" s="6" t="str">
        <f>IF(A160&gt;Scenario!$B$11,"",IF(A$2&lt;&gt;"Ready",A$2,IF(ISNUMBER(B160),IF((B160+C160)*(1+Scenario!$B$12/12)-D160&lt;0,"INSUFFICIENT FUNDS",(B160+C160)*(1+Scenario!$B$12/12)-D160),"INSUFFICIENT FUNDS")))</f>
        <v/>
      </c>
      <c r="F160" s="6" t="str">
        <f>IF(A160&gt;Scenario!$B$11,"",IF(A$2&lt;&gt;"Ready",A$2,IF(ISNUMBER(E160),F159+D160,"INSUFFICIENT FUNDS")))</f>
        <v/>
      </c>
      <c r="G160" t="str">
        <f>IF(A160&gt;Scenario!$B$11,"",IF(A$2&lt;&gt;"Ready",A$2,IF(ISNUMBER(E160),"OK","INSUFFICIENT FUNDS")))</f>
        <v/>
      </c>
      <c r="H160">
        <v>156</v>
      </c>
      <c r="I160" s="6" t="str">
        <f>IF(H160&gt;Scenario!$B$11,"",IF(H$2&lt;&gt;"Ready",H$2,IF(N159="OK",L159,"INSUFFICIENT FUNDS")))</f>
        <v/>
      </c>
      <c r="J160" s="6" t="str">
        <f>IF(H160&gt;Scenario!$B$11,"",IF(H$2&lt;&gt;"Ready",H$2,IF(ISNUMBER(I160),IF(AND(H160&gt;=Scenario!$B$10,MOD(H160-Scenario!$B$10,Scenario!$B$18)=0),Scenario!$B$8,0),"INSUFFICIENT FUNDS")))</f>
        <v/>
      </c>
      <c r="K160" s="6" t="str">
        <f>IF(H160&gt;Scenario!$B$11,"",IF(H$2&lt;&gt;"Ready",H$2,IF(ISNUMBER(I160),(I160+J160)*(N('Option B'!$E$14)+N('Option B'!$E$15)+IF(Scenario!$B$13="Gross",N('Option B'!$E$16),0))/12+((0+0)/12+IF(AND(H160&gt;=Scenario!$B$10,MOD(H160-Scenario!$B$10,Scenario!$B$18)=0),N('Option B'!$E$17)*N('Option B'!$E$18)+N('Option B'!$E$20),0)+IF(H160=1,N('Option B'!$E$17)*N('Option B'!$E$19)+N('Option B'!$E$21),0)+IF(H160=Scenario!$B$11,N('Option B'!$E$22),0)),"INSUFFICIENT FUNDS")))</f>
        <v/>
      </c>
      <c r="L160" s="6" t="str">
        <f>IF(H160&gt;Scenario!$B$11,"",IF(H$2&lt;&gt;"Ready",H$2,IF(ISNUMBER(I160),IF((I160+J160)*(1+Scenario!$B$12/12)-K160&lt;0,"INSUFFICIENT FUNDS",(I160+J160)*(1+Scenario!$B$12/12)-K160),"INSUFFICIENT FUNDS")))</f>
        <v/>
      </c>
      <c r="M160" s="6" t="str">
        <f>IF(H160&gt;Scenario!$B$11,"",IF(H$2&lt;&gt;"Ready",H$2,IF(ISNUMBER(L160),M159+K160,"INSUFFICIENT FUNDS")))</f>
        <v/>
      </c>
      <c r="N160" t="str">
        <f>IF(H160&gt;Scenario!$B$11,"",IF(H$2&lt;&gt;"Ready",H$2,IF(ISNUMBER(L160),"OK","INSUFFICIENT FUNDS")))</f>
        <v/>
      </c>
      <c r="O160">
        <v>156</v>
      </c>
      <c r="P160" s="6" t="str">
        <f>IF(O160&gt;Scenario!$B$11,"",IF(O$2&lt;&gt;"Ready",O$2,IF(U159="OK",S159,"INSUFFICIENT FUNDS")))</f>
        <v/>
      </c>
      <c r="Q160" s="6" t="str">
        <f>IF(O160&gt;Scenario!$B$11,"",IF(O$2&lt;&gt;"Ready",O$2,IF(ISNUMBER(P160),IF(AND(O160&gt;=Scenario!$B$10,MOD(O160-Scenario!$B$10,Scenario!$B$18)=0),Scenario!$B$8,0),"INSUFFICIENT FUNDS")))</f>
        <v/>
      </c>
      <c r="R160" s="6" t="str">
        <f>IF(O160&gt;Scenario!$B$11,"",IF(O$2&lt;&gt;"Ready",O$2,IF(ISNUMBER(P160),(P160+Q160)*(0+N('Option B'!$E$15)+IF(Scenario!$B$13="Gross",N('Option B'!$E$16),0))/12+((N('Option B'!$E$12)+N('Option B'!$E$13))/12+IF(AND(O160&gt;=Scenario!$B$10,MOD(O160-Scenario!$B$10,Scenario!$B$18)=0),N('Option B'!$E$17)*N('Option B'!$E$18)+N('Option B'!$E$20),0)+IF(O160=1,N('Option B'!$E$17)*N('Option B'!$E$19)+N('Option B'!$E$21),0)+IF(O160=Scenario!$B$11,N('Option B'!$E$22),0)),"INSUFFICIENT FUNDS")))</f>
        <v/>
      </c>
      <c r="S160" s="6" t="str">
        <f>IF(O160&gt;Scenario!$B$11,"",IF(O$2&lt;&gt;"Ready",O$2,IF(ISNUMBER(P160),IF((P160+Q160)*(1+Scenario!$B$12/12)-R160&lt;0,"INSUFFICIENT FUNDS",(P160+Q160)*(1+Scenario!$B$12/12)-R160),"INSUFFICIENT FUNDS")))</f>
        <v/>
      </c>
      <c r="T160" s="6" t="str">
        <f>IF(O160&gt;Scenario!$B$11,"",IF(O$2&lt;&gt;"Ready",O$2,IF(ISNUMBER(S160),T159+R160,"INSUFFICIENT FUNDS")))</f>
        <v/>
      </c>
      <c r="U160" t="str">
        <f>IF(O160&gt;Scenario!$B$11,"",IF(O$2&lt;&gt;"Ready",O$2,IF(ISNUMBER(S160),"OK","INSUFFICIENT FUNDS")))</f>
        <v/>
      </c>
      <c r="V160">
        <v>156</v>
      </c>
      <c r="W160" s="6" t="str">
        <f>IF(V160&gt;Scenario!$B$11,"",IF(V$2&lt;&gt;"Ready",V$2,IF(AB159="OK",Z159,"INSUFFICIENT FUNDS")))</f>
        <v/>
      </c>
      <c r="X160" s="6" t="str">
        <f>IF(V160&gt;Scenario!$B$11,"",IF(V$2&lt;&gt;"Ready",V$2,IF(ISNUMBER(W160),IF(AND(V160&gt;=Scenario!$B$10,MOD(V160-Scenario!$B$10,Scenario!$B$18)=0),Scenario!$B$8,0),"INSUFFICIENT FUNDS")))</f>
        <v/>
      </c>
      <c r="Y160" s="6" t="str">
        <f>IF(V160&gt;Scenario!$B$11,"",IF(V$2&lt;&gt;"Ready",V$2,IF(ISNUMBER(W160),(W160+X160)*(N('Option B'!$E$14)+N('Option B'!$E$15)+IF(Scenario!$B$13="Gross",N('Option B'!$E$16),0))/12+((N('Option B'!$E$12)+N('Option B'!$E$13))/12+IF(AND(V160&gt;=Scenario!$B$10,MOD(V160-Scenario!$B$10,Scenario!$B$18)=0),0*0+0,0)+IF(V160=1,0*0+0,0)+IF(V160=Scenario!$B$11,0,0)),"INSUFFICIENT FUNDS")))</f>
        <v/>
      </c>
      <c r="Z160" s="6" t="str">
        <f>IF(V160&gt;Scenario!$B$11,"",IF(V$2&lt;&gt;"Ready",V$2,IF(ISNUMBER(W160),IF((W160+X160)*(1+Scenario!$B$12/12)-Y160&lt;0,"INSUFFICIENT FUNDS",(W160+X160)*(1+Scenario!$B$12/12)-Y160),"INSUFFICIENT FUNDS")))</f>
        <v/>
      </c>
      <c r="AA160" s="6" t="str">
        <f>IF(V160&gt;Scenario!$B$11,"",IF(V$2&lt;&gt;"Ready",V$2,IF(ISNUMBER(Z160),AA159+Y160,"INSUFFICIENT FUNDS")))</f>
        <v/>
      </c>
      <c r="AB160" t="str">
        <f>IF(V160&gt;Scenario!$B$11,"",IF(V$2&lt;&gt;"Ready",V$2,IF(ISNUMBER(Z160),"OK","INSUFFICIENT FUNDS")))</f>
        <v/>
      </c>
      <c r="AC160">
        <v>156</v>
      </c>
      <c r="AD160" s="6" t="str">
        <f>IF(AC160&gt;Scenario!$B$11,"",IF(AC$2&lt;&gt;"Ready",AC$2,IF(AI159="OK",AG159,"INSUFFICIENT FUNDS")))</f>
        <v/>
      </c>
      <c r="AE160" s="6" t="str">
        <f>IF(AC160&gt;Scenario!$B$11,"",IF(AC$2&lt;&gt;"Ready",AC$2,IF(ISNUMBER(AD160),IF(AND(AC160&gt;=Scenario!$B$10,MOD(AC160-Scenario!$B$10,Scenario!$B$18)=0),Scenario!$B$8,0),"INSUFFICIENT FUNDS")))</f>
        <v/>
      </c>
      <c r="AF160" s="6" t="str">
        <f>IF(AC160&gt;Scenario!$B$11,"",IF(AC$2&lt;&gt;"Ready",AC$2,IF(ISNUMBER(AD160),(AD160+AE160)*(N('Option B'!$E$14)+N('Option B'!$E$15)+IF(Scenario!$B$13="Gross",0,0))/12+((N('Option B'!$E$12)+N('Option B'!$E$13))/12+IF(AND(AC160&gt;=Scenario!$B$10,MOD(AC160-Scenario!$B$10,Scenario!$B$18)=0),N('Option B'!$E$17)*N('Option B'!$E$18)+N('Option B'!$E$20),0)+IF(AC160=1,N('Option B'!$E$17)*N('Option B'!$E$19)+N('Option B'!$E$21),0)+IF(AC160=Scenario!$B$11,N('Option B'!$E$22),0)),"INSUFFICIENT FUNDS")))</f>
        <v/>
      </c>
      <c r="AG160" s="6" t="str">
        <f>IF(AC160&gt;Scenario!$B$11,"",IF(AC$2&lt;&gt;"Ready",AC$2,IF(ISNUMBER(AD160),IF((AD160+AE160)*(1+Scenario!$B$12/12)-AF160&lt;0,"INSUFFICIENT FUNDS",(AD160+AE160)*(1+Scenario!$B$12/12)-AF160),"INSUFFICIENT FUNDS")))</f>
        <v/>
      </c>
      <c r="AH160" s="6" t="str">
        <f>IF(AC160&gt;Scenario!$B$11,"",IF(AC$2&lt;&gt;"Ready",AC$2,IF(ISNUMBER(AG160),AH159+AF160,"INSUFFICIENT FUNDS")))</f>
        <v/>
      </c>
      <c r="AI160" t="str">
        <f>IF(AC160&gt;Scenario!$B$11,"",IF(AC$2&lt;&gt;"Ready",AC$2,IF(ISNUMBER(AG160),"OK","INSUFFICIENT FUNDS")))</f>
        <v/>
      </c>
      <c r="AJ160">
        <v>156</v>
      </c>
      <c r="AK160" s="6" t="str">
        <f>IF(AJ160&gt;Scenario!$B$11,"",IF(AJ$2&lt;&gt;"Ready",AJ$2,IF(AP159="OK",AN159,"INSUFFICIENT FUNDS")))</f>
        <v/>
      </c>
      <c r="AL160" s="6" t="str">
        <f>IF(AJ160&gt;Scenario!$B$11,"",IF(AJ$2&lt;&gt;"Ready",AJ$2,IF(ISNUMBER(AK160),IF(AND(AJ160&gt;=Scenario!$B$10,MOD(AJ160-Scenario!$B$10,Scenario!$B$18)=0),Scenario!$B$8,0),"INSUFFICIENT FUNDS")))</f>
        <v/>
      </c>
      <c r="AM160" s="6" t="str">
        <f>IF(AJ160&gt;Scenario!$B$11,"",IF(AJ$2&lt;&gt;"Ready",AJ$2,IF(ISNUMBER(AK160),(AK160+AL160)*(0+0+IF(Scenario!$B$13="Gross",0,0))/12+((0+0)/12+IF(AND(AJ160&gt;=Scenario!$B$10,MOD(AJ160-Scenario!$B$10,Scenario!$B$18)=0),0*0+0,0)+IF(AJ160=1,0*0+0,0)+IF(AJ160=Scenario!$B$11,0,0)),"INSUFFICIENT FUNDS")))</f>
        <v/>
      </c>
      <c r="AN160" s="6" t="str">
        <f>IF(AJ160&gt;Scenario!$B$11,"",IF(AJ$2&lt;&gt;"Ready",AJ$2,IF(ISNUMBER(AK160),IF((AK160+AL160)*(1+Scenario!$B$12/12)-AM160&lt;0,"INSUFFICIENT FUNDS",(AK160+AL160)*(1+Scenario!$B$12/12)-AM160),"INSUFFICIENT FUNDS")))</f>
        <v/>
      </c>
      <c r="AO160" s="6" t="str">
        <f>IF(AJ160&gt;Scenario!$B$11,"",IF(AJ$2&lt;&gt;"Ready",AJ$2,IF(ISNUMBER(AN160),AO159+AM160,"INSUFFICIENT FUNDS")))</f>
        <v/>
      </c>
      <c r="AP160" t="str">
        <f>IF(AJ160&gt;Scenario!$B$11,"",IF(AJ$2&lt;&gt;"Ready",AJ$2,IF(ISNUMBER(AN160),"OK","INSUFFICIENT FUNDS")))</f>
        <v/>
      </c>
    </row>
    <row r="161" spans="1:42" ht="32.1" customHeight="1" x14ac:dyDescent="0.2">
      <c r="A161">
        <v>157</v>
      </c>
      <c r="B161" s="6" t="str">
        <f>IF(A161&gt;Scenario!$B$11,"",IF(A$2&lt;&gt;"Ready",A$2,IF(G160="OK",E160,"INSUFFICIENT FUNDS")))</f>
        <v/>
      </c>
      <c r="C161" s="6" t="str">
        <f>IF(A161&gt;Scenario!$B$11,"",IF(A$2&lt;&gt;"Ready",A$2,IF(ISNUMBER(B161),IF(AND(A161&gt;=Scenario!$B$10,MOD(A161-Scenario!$B$10,Scenario!$B$18)=0),Scenario!$B$8,0),"INSUFFICIENT FUNDS")))</f>
        <v/>
      </c>
      <c r="D161" s="6" t="str">
        <f>IF(A161&gt;Scenario!$B$11,"",IF(A$2&lt;&gt;"Ready",A$2,IF(ISNUMBER(B161),(B161+C161)*(N('Option B'!$E$14)+N('Option B'!$E$15)+IF(Scenario!$B$13="Gross",N('Option B'!$E$16),0))/12+((N('Option B'!$E$12)+N('Option B'!$E$13))/12+IF(AND(A161&gt;=Scenario!$B$10,MOD(A161-Scenario!$B$10,Scenario!$B$18)=0),N('Option B'!$E$17)*N('Option B'!$E$18)+N('Option B'!$E$20),0)+IF(A161=1,N('Option B'!$E$17)*N('Option B'!$E$19)+N('Option B'!$E$21),0)+IF(A161=Scenario!$B$11,N('Option B'!$E$22),0)),"INSUFFICIENT FUNDS")))</f>
        <v/>
      </c>
      <c r="E161" s="6" t="str">
        <f>IF(A161&gt;Scenario!$B$11,"",IF(A$2&lt;&gt;"Ready",A$2,IF(ISNUMBER(B161),IF((B161+C161)*(1+Scenario!$B$12/12)-D161&lt;0,"INSUFFICIENT FUNDS",(B161+C161)*(1+Scenario!$B$12/12)-D161),"INSUFFICIENT FUNDS")))</f>
        <v/>
      </c>
      <c r="F161" s="6" t="str">
        <f>IF(A161&gt;Scenario!$B$11,"",IF(A$2&lt;&gt;"Ready",A$2,IF(ISNUMBER(E161),F160+D161,"INSUFFICIENT FUNDS")))</f>
        <v/>
      </c>
      <c r="G161" t="str">
        <f>IF(A161&gt;Scenario!$B$11,"",IF(A$2&lt;&gt;"Ready",A$2,IF(ISNUMBER(E161),"OK","INSUFFICIENT FUNDS")))</f>
        <v/>
      </c>
      <c r="H161">
        <v>157</v>
      </c>
      <c r="I161" s="6" t="str">
        <f>IF(H161&gt;Scenario!$B$11,"",IF(H$2&lt;&gt;"Ready",H$2,IF(N160="OK",L160,"INSUFFICIENT FUNDS")))</f>
        <v/>
      </c>
      <c r="J161" s="6" t="str">
        <f>IF(H161&gt;Scenario!$B$11,"",IF(H$2&lt;&gt;"Ready",H$2,IF(ISNUMBER(I161),IF(AND(H161&gt;=Scenario!$B$10,MOD(H161-Scenario!$B$10,Scenario!$B$18)=0),Scenario!$B$8,0),"INSUFFICIENT FUNDS")))</f>
        <v/>
      </c>
      <c r="K161" s="6" t="str">
        <f>IF(H161&gt;Scenario!$B$11,"",IF(H$2&lt;&gt;"Ready",H$2,IF(ISNUMBER(I161),(I161+J161)*(N('Option B'!$E$14)+N('Option B'!$E$15)+IF(Scenario!$B$13="Gross",N('Option B'!$E$16),0))/12+((0+0)/12+IF(AND(H161&gt;=Scenario!$B$10,MOD(H161-Scenario!$B$10,Scenario!$B$18)=0),N('Option B'!$E$17)*N('Option B'!$E$18)+N('Option B'!$E$20),0)+IF(H161=1,N('Option B'!$E$17)*N('Option B'!$E$19)+N('Option B'!$E$21),0)+IF(H161=Scenario!$B$11,N('Option B'!$E$22),0)),"INSUFFICIENT FUNDS")))</f>
        <v/>
      </c>
      <c r="L161" s="6" t="str">
        <f>IF(H161&gt;Scenario!$B$11,"",IF(H$2&lt;&gt;"Ready",H$2,IF(ISNUMBER(I161),IF((I161+J161)*(1+Scenario!$B$12/12)-K161&lt;0,"INSUFFICIENT FUNDS",(I161+J161)*(1+Scenario!$B$12/12)-K161),"INSUFFICIENT FUNDS")))</f>
        <v/>
      </c>
      <c r="M161" s="6" t="str">
        <f>IF(H161&gt;Scenario!$B$11,"",IF(H$2&lt;&gt;"Ready",H$2,IF(ISNUMBER(L161),M160+K161,"INSUFFICIENT FUNDS")))</f>
        <v/>
      </c>
      <c r="N161" t="str">
        <f>IF(H161&gt;Scenario!$B$11,"",IF(H$2&lt;&gt;"Ready",H$2,IF(ISNUMBER(L161),"OK","INSUFFICIENT FUNDS")))</f>
        <v/>
      </c>
      <c r="O161">
        <v>157</v>
      </c>
      <c r="P161" s="6" t="str">
        <f>IF(O161&gt;Scenario!$B$11,"",IF(O$2&lt;&gt;"Ready",O$2,IF(U160="OK",S160,"INSUFFICIENT FUNDS")))</f>
        <v/>
      </c>
      <c r="Q161" s="6" t="str">
        <f>IF(O161&gt;Scenario!$B$11,"",IF(O$2&lt;&gt;"Ready",O$2,IF(ISNUMBER(P161),IF(AND(O161&gt;=Scenario!$B$10,MOD(O161-Scenario!$B$10,Scenario!$B$18)=0),Scenario!$B$8,0),"INSUFFICIENT FUNDS")))</f>
        <v/>
      </c>
      <c r="R161" s="6" t="str">
        <f>IF(O161&gt;Scenario!$B$11,"",IF(O$2&lt;&gt;"Ready",O$2,IF(ISNUMBER(P161),(P161+Q161)*(0+N('Option B'!$E$15)+IF(Scenario!$B$13="Gross",N('Option B'!$E$16),0))/12+((N('Option B'!$E$12)+N('Option B'!$E$13))/12+IF(AND(O161&gt;=Scenario!$B$10,MOD(O161-Scenario!$B$10,Scenario!$B$18)=0),N('Option B'!$E$17)*N('Option B'!$E$18)+N('Option B'!$E$20),0)+IF(O161=1,N('Option B'!$E$17)*N('Option B'!$E$19)+N('Option B'!$E$21),0)+IF(O161=Scenario!$B$11,N('Option B'!$E$22),0)),"INSUFFICIENT FUNDS")))</f>
        <v/>
      </c>
      <c r="S161" s="6" t="str">
        <f>IF(O161&gt;Scenario!$B$11,"",IF(O$2&lt;&gt;"Ready",O$2,IF(ISNUMBER(P161),IF((P161+Q161)*(1+Scenario!$B$12/12)-R161&lt;0,"INSUFFICIENT FUNDS",(P161+Q161)*(1+Scenario!$B$12/12)-R161),"INSUFFICIENT FUNDS")))</f>
        <v/>
      </c>
      <c r="T161" s="6" t="str">
        <f>IF(O161&gt;Scenario!$B$11,"",IF(O$2&lt;&gt;"Ready",O$2,IF(ISNUMBER(S161),T160+R161,"INSUFFICIENT FUNDS")))</f>
        <v/>
      </c>
      <c r="U161" t="str">
        <f>IF(O161&gt;Scenario!$B$11,"",IF(O$2&lt;&gt;"Ready",O$2,IF(ISNUMBER(S161),"OK","INSUFFICIENT FUNDS")))</f>
        <v/>
      </c>
      <c r="V161">
        <v>157</v>
      </c>
      <c r="W161" s="6" t="str">
        <f>IF(V161&gt;Scenario!$B$11,"",IF(V$2&lt;&gt;"Ready",V$2,IF(AB160="OK",Z160,"INSUFFICIENT FUNDS")))</f>
        <v/>
      </c>
      <c r="X161" s="6" t="str">
        <f>IF(V161&gt;Scenario!$B$11,"",IF(V$2&lt;&gt;"Ready",V$2,IF(ISNUMBER(W161),IF(AND(V161&gt;=Scenario!$B$10,MOD(V161-Scenario!$B$10,Scenario!$B$18)=0),Scenario!$B$8,0),"INSUFFICIENT FUNDS")))</f>
        <v/>
      </c>
      <c r="Y161" s="6" t="str">
        <f>IF(V161&gt;Scenario!$B$11,"",IF(V$2&lt;&gt;"Ready",V$2,IF(ISNUMBER(W161),(W161+X161)*(N('Option B'!$E$14)+N('Option B'!$E$15)+IF(Scenario!$B$13="Gross",N('Option B'!$E$16),0))/12+((N('Option B'!$E$12)+N('Option B'!$E$13))/12+IF(AND(V161&gt;=Scenario!$B$10,MOD(V161-Scenario!$B$10,Scenario!$B$18)=0),0*0+0,0)+IF(V161=1,0*0+0,0)+IF(V161=Scenario!$B$11,0,0)),"INSUFFICIENT FUNDS")))</f>
        <v/>
      </c>
      <c r="Z161" s="6" t="str">
        <f>IF(V161&gt;Scenario!$B$11,"",IF(V$2&lt;&gt;"Ready",V$2,IF(ISNUMBER(W161),IF((W161+X161)*(1+Scenario!$B$12/12)-Y161&lt;0,"INSUFFICIENT FUNDS",(W161+X161)*(1+Scenario!$B$12/12)-Y161),"INSUFFICIENT FUNDS")))</f>
        <v/>
      </c>
      <c r="AA161" s="6" t="str">
        <f>IF(V161&gt;Scenario!$B$11,"",IF(V$2&lt;&gt;"Ready",V$2,IF(ISNUMBER(Z161),AA160+Y161,"INSUFFICIENT FUNDS")))</f>
        <v/>
      </c>
      <c r="AB161" t="str">
        <f>IF(V161&gt;Scenario!$B$11,"",IF(V$2&lt;&gt;"Ready",V$2,IF(ISNUMBER(Z161),"OK","INSUFFICIENT FUNDS")))</f>
        <v/>
      </c>
      <c r="AC161">
        <v>157</v>
      </c>
      <c r="AD161" s="6" t="str">
        <f>IF(AC161&gt;Scenario!$B$11,"",IF(AC$2&lt;&gt;"Ready",AC$2,IF(AI160="OK",AG160,"INSUFFICIENT FUNDS")))</f>
        <v/>
      </c>
      <c r="AE161" s="6" t="str">
        <f>IF(AC161&gt;Scenario!$B$11,"",IF(AC$2&lt;&gt;"Ready",AC$2,IF(ISNUMBER(AD161),IF(AND(AC161&gt;=Scenario!$B$10,MOD(AC161-Scenario!$B$10,Scenario!$B$18)=0),Scenario!$B$8,0),"INSUFFICIENT FUNDS")))</f>
        <v/>
      </c>
      <c r="AF161" s="6" t="str">
        <f>IF(AC161&gt;Scenario!$B$11,"",IF(AC$2&lt;&gt;"Ready",AC$2,IF(ISNUMBER(AD161),(AD161+AE161)*(N('Option B'!$E$14)+N('Option B'!$E$15)+IF(Scenario!$B$13="Gross",0,0))/12+((N('Option B'!$E$12)+N('Option B'!$E$13))/12+IF(AND(AC161&gt;=Scenario!$B$10,MOD(AC161-Scenario!$B$10,Scenario!$B$18)=0),N('Option B'!$E$17)*N('Option B'!$E$18)+N('Option B'!$E$20),0)+IF(AC161=1,N('Option B'!$E$17)*N('Option B'!$E$19)+N('Option B'!$E$21),0)+IF(AC161=Scenario!$B$11,N('Option B'!$E$22),0)),"INSUFFICIENT FUNDS")))</f>
        <v/>
      </c>
      <c r="AG161" s="6" t="str">
        <f>IF(AC161&gt;Scenario!$B$11,"",IF(AC$2&lt;&gt;"Ready",AC$2,IF(ISNUMBER(AD161),IF((AD161+AE161)*(1+Scenario!$B$12/12)-AF161&lt;0,"INSUFFICIENT FUNDS",(AD161+AE161)*(1+Scenario!$B$12/12)-AF161),"INSUFFICIENT FUNDS")))</f>
        <v/>
      </c>
      <c r="AH161" s="6" t="str">
        <f>IF(AC161&gt;Scenario!$B$11,"",IF(AC$2&lt;&gt;"Ready",AC$2,IF(ISNUMBER(AG161),AH160+AF161,"INSUFFICIENT FUNDS")))</f>
        <v/>
      </c>
      <c r="AI161" t="str">
        <f>IF(AC161&gt;Scenario!$B$11,"",IF(AC$2&lt;&gt;"Ready",AC$2,IF(ISNUMBER(AG161),"OK","INSUFFICIENT FUNDS")))</f>
        <v/>
      </c>
      <c r="AJ161">
        <v>157</v>
      </c>
      <c r="AK161" s="6" t="str">
        <f>IF(AJ161&gt;Scenario!$B$11,"",IF(AJ$2&lt;&gt;"Ready",AJ$2,IF(AP160="OK",AN160,"INSUFFICIENT FUNDS")))</f>
        <v/>
      </c>
      <c r="AL161" s="6" t="str">
        <f>IF(AJ161&gt;Scenario!$B$11,"",IF(AJ$2&lt;&gt;"Ready",AJ$2,IF(ISNUMBER(AK161),IF(AND(AJ161&gt;=Scenario!$B$10,MOD(AJ161-Scenario!$B$10,Scenario!$B$18)=0),Scenario!$B$8,0),"INSUFFICIENT FUNDS")))</f>
        <v/>
      </c>
      <c r="AM161" s="6" t="str">
        <f>IF(AJ161&gt;Scenario!$B$11,"",IF(AJ$2&lt;&gt;"Ready",AJ$2,IF(ISNUMBER(AK161),(AK161+AL161)*(0+0+IF(Scenario!$B$13="Gross",0,0))/12+((0+0)/12+IF(AND(AJ161&gt;=Scenario!$B$10,MOD(AJ161-Scenario!$B$10,Scenario!$B$18)=0),0*0+0,0)+IF(AJ161=1,0*0+0,0)+IF(AJ161=Scenario!$B$11,0,0)),"INSUFFICIENT FUNDS")))</f>
        <v/>
      </c>
      <c r="AN161" s="6" t="str">
        <f>IF(AJ161&gt;Scenario!$B$11,"",IF(AJ$2&lt;&gt;"Ready",AJ$2,IF(ISNUMBER(AK161),IF((AK161+AL161)*(1+Scenario!$B$12/12)-AM161&lt;0,"INSUFFICIENT FUNDS",(AK161+AL161)*(1+Scenario!$B$12/12)-AM161),"INSUFFICIENT FUNDS")))</f>
        <v/>
      </c>
      <c r="AO161" s="6" t="str">
        <f>IF(AJ161&gt;Scenario!$B$11,"",IF(AJ$2&lt;&gt;"Ready",AJ$2,IF(ISNUMBER(AN161),AO160+AM161,"INSUFFICIENT FUNDS")))</f>
        <v/>
      </c>
      <c r="AP161" t="str">
        <f>IF(AJ161&gt;Scenario!$B$11,"",IF(AJ$2&lt;&gt;"Ready",AJ$2,IF(ISNUMBER(AN161),"OK","INSUFFICIENT FUNDS")))</f>
        <v/>
      </c>
    </row>
    <row r="162" spans="1:42" ht="32.1" customHeight="1" x14ac:dyDescent="0.2">
      <c r="A162">
        <v>158</v>
      </c>
      <c r="B162" s="6" t="str">
        <f>IF(A162&gt;Scenario!$B$11,"",IF(A$2&lt;&gt;"Ready",A$2,IF(G161="OK",E161,"INSUFFICIENT FUNDS")))</f>
        <v/>
      </c>
      <c r="C162" s="6" t="str">
        <f>IF(A162&gt;Scenario!$B$11,"",IF(A$2&lt;&gt;"Ready",A$2,IF(ISNUMBER(B162),IF(AND(A162&gt;=Scenario!$B$10,MOD(A162-Scenario!$B$10,Scenario!$B$18)=0),Scenario!$B$8,0),"INSUFFICIENT FUNDS")))</f>
        <v/>
      </c>
      <c r="D162" s="6" t="str">
        <f>IF(A162&gt;Scenario!$B$11,"",IF(A$2&lt;&gt;"Ready",A$2,IF(ISNUMBER(B162),(B162+C162)*(N('Option B'!$E$14)+N('Option B'!$E$15)+IF(Scenario!$B$13="Gross",N('Option B'!$E$16),0))/12+((N('Option B'!$E$12)+N('Option B'!$E$13))/12+IF(AND(A162&gt;=Scenario!$B$10,MOD(A162-Scenario!$B$10,Scenario!$B$18)=0),N('Option B'!$E$17)*N('Option B'!$E$18)+N('Option B'!$E$20),0)+IF(A162=1,N('Option B'!$E$17)*N('Option B'!$E$19)+N('Option B'!$E$21),0)+IF(A162=Scenario!$B$11,N('Option B'!$E$22),0)),"INSUFFICIENT FUNDS")))</f>
        <v/>
      </c>
      <c r="E162" s="6" t="str">
        <f>IF(A162&gt;Scenario!$B$11,"",IF(A$2&lt;&gt;"Ready",A$2,IF(ISNUMBER(B162),IF((B162+C162)*(1+Scenario!$B$12/12)-D162&lt;0,"INSUFFICIENT FUNDS",(B162+C162)*(1+Scenario!$B$12/12)-D162),"INSUFFICIENT FUNDS")))</f>
        <v/>
      </c>
      <c r="F162" s="6" t="str">
        <f>IF(A162&gt;Scenario!$B$11,"",IF(A$2&lt;&gt;"Ready",A$2,IF(ISNUMBER(E162),F161+D162,"INSUFFICIENT FUNDS")))</f>
        <v/>
      </c>
      <c r="G162" t="str">
        <f>IF(A162&gt;Scenario!$B$11,"",IF(A$2&lt;&gt;"Ready",A$2,IF(ISNUMBER(E162),"OK","INSUFFICIENT FUNDS")))</f>
        <v/>
      </c>
      <c r="H162">
        <v>158</v>
      </c>
      <c r="I162" s="6" t="str">
        <f>IF(H162&gt;Scenario!$B$11,"",IF(H$2&lt;&gt;"Ready",H$2,IF(N161="OK",L161,"INSUFFICIENT FUNDS")))</f>
        <v/>
      </c>
      <c r="J162" s="6" t="str">
        <f>IF(H162&gt;Scenario!$B$11,"",IF(H$2&lt;&gt;"Ready",H$2,IF(ISNUMBER(I162),IF(AND(H162&gt;=Scenario!$B$10,MOD(H162-Scenario!$B$10,Scenario!$B$18)=0),Scenario!$B$8,0),"INSUFFICIENT FUNDS")))</f>
        <v/>
      </c>
      <c r="K162" s="6" t="str">
        <f>IF(H162&gt;Scenario!$B$11,"",IF(H$2&lt;&gt;"Ready",H$2,IF(ISNUMBER(I162),(I162+J162)*(N('Option B'!$E$14)+N('Option B'!$E$15)+IF(Scenario!$B$13="Gross",N('Option B'!$E$16),0))/12+((0+0)/12+IF(AND(H162&gt;=Scenario!$B$10,MOD(H162-Scenario!$B$10,Scenario!$B$18)=0),N('Option B'!$E$17)*N('Option B'!$E$18)+N('Option B'!$E$20),0)+IF(H162=1,N('Option B'!$E$17)*N('Option B'!$E$19)+N('Option B'!$E$21),0)+IF(H162=Scenario!$B$11,N('Option B'!$E$22),0)),"INSUFFICIENT FUNDS")))</f>
        <v/>
      </c>
      <c r="L162" s="6" t="str">
        <f>IF(H162&gt;Scenario!$B$11,"",IF(H$2&lt;&gt;"Ready",H$2,IF(ISNUMBER(I162),IF((I162+J162)*(1+Scenario!$B$12/12)-K162&lt;0,"INSUFFICIENT FUNDS",(I162+J162)*(1+Scenario!$B$12/12)-K162),"INSUFFICIENT FUNDS")))</f>
        <v/>
      </c>
      <c r="M162" s="6" t="str">
        <f>IF(H162&gt;Scenario!$B$11,"",IF(H$2&lt;&gt;"Ready",H$2,IF(ISNUMBER(L162),M161+K162,"INSUFFICIENT FUNDS")))</f>
        <v/>
      </c>
      <c r="N162" t="str">
        <f>IF(H162&gt;Scenario!$B$11,"",IF(H$2&lt;&gt;"Ready",H$2,IF(ISNUMBER(L162),"OK","INSUFFICIENT FUNDS")))</f>
        <v/>
      </c>
      <c r="O162">
        <v>158</v>
      </c>
      <c r="P162" s="6" t="str">
        <f>IF(O162&gt;Scenario!$B$11,"",IF(O$2&lt;&gt;"Ready",O$2,IF(U161="OK",S161,"INSUFFICIENT FUNDS")))</f>
        <v/>
      </c>
      <c r="Q162" s="6" t="str">
        <f>IF(O162&gt;Scenario!$B$11,"",IF(O$2&lt;&gt;"Ready",O$2,IF(ISNUMBER(P162),IF(AND(O162&gt;=Scenario!$B$10,MOD(O162-Scenario!$B$10,Scenario!$B$18)=0),Scenario!$B$8,0),"INSUFFICIENT FUNDS")))</f>
        <v/>
      </c>
      <c r="R162" s="6" t="str">
        <f>IF(O162&gt;Scenario!$B$11,"",IF(O$2&lt;&gt;"Ready",O$2,IF(ISNUMBER(P162),(P162+Q162)*(0+N('Option B'!$E$15)+IF(Scenario!$B$13="Gross",N('Option B'!$E$16),0))/12+((N('Option B'!$E$12)+N('Option B'!$E$13))/12+IF(AND(O162&gt;=Scenario!$B$10,MOD(O162-Scenario!$B$10,Scenario!$B$18)=0),N('Option B'!$E$17)*N('Option B'!$E$18)+N('Option B'!$E$20),0)+IF(O162=1,N('Option B'!$E$17)*N('Option B'!$E$19)+N('Option B'!$E$21),0)+IF(O162=Scenario!$B$11,N('Option B'!$E$22),0)),"INSUFFICIENT FUNDS")))</f>
        <v/>
      </c>
      <c r="S162" s="6" t="str">
        <f>IF(O162&gt;Scenario!$B$11,"",IF(O$2&lt;&gt;"Ready",O$2,IF(ISNUMBER(P162),IF((P162+Q162)*(1+Scenario!$B$12/12)-R162&lt;0,"INSUFFICIENT FUNDS",(P162+Q162)*(1+Scenario!$B$12/12)-R162),"INSUFFICIENT FUNDS")))</f>
        <v/>
      </c>
      <c r="T162" s="6" t="str">
        <f>IF(O162&gt;Scenario!$B$11,"",IF(O$2&lt;&gt;"Ready",O$2,IF(ISNUMBER(S162),T161+R162,"INSUFFICIENT FUNDS")))</f>
        <v/>
      </c>
      <c r="U162" t="str">
        <f>IF(O162&gt;Scenario!$B$11,"",IF(O$2&lt;&gt;"Ready",O$2,IF(ISNUMBER(S162),"OK","INSUFFICIENT FUNDS")))</f>
        <v/>
      </c>
      <c r="V162">
        <v>158</v>
      </c>
      <c r="W162" s="6" t="str">
        <f>IF(V162&gt;Scenario!$B$11,"",IF(V$2&lt;&gt;"Ready",V$2,IF(AB161="OK",Z161,"INSUFFICIENT FUNDS")))</f>
        <v/>
      </c>
      <c r="X162" s="6" t="str">
        <f>IF(V162&gt;Scenario!$B$11,"",IF(V$2&lt;&gt;"Ready",V$2,IF(ISNUMBER(W162),IF(AND(V162&gt;=Scenario!$B$10,MOD(V162-Scenario!$B$10,Scenario!$B$18)=0),Scenario!$B$8,0),"INSUFFICIENT FUNDS")))</f>
        <v/>
      </c>
      <c r="Y162" s="6" t="str">
        <f>IF(V162&gt;Scenario!$B$11,"",IF(V$2&lt;&gt;"Ready",V$2,IF(ISNUMBER(W162),(W162+X162)*(N('Option B'!$E$14)+N('Option B'!$E$15)+IF(Scenario!$B$13="Gross",N('Option B'!$E$16),0))/12+((N('Option B'!$E$12)+N('Option B'!$E$13))/12+IF(AND(V162&gt;=Scenario!$B$10,MOD(V162-Scenario!$B$10,Scenario!$B$18)=0),0*0+0,0)+IF(V162=1,0*0+0,0)+IF(V162=Scenario!$B$11,0,0)),"INSUFFICIENT FUNDS")))</f>
        <v/>
      </c>
      <c r="Z162" s="6" t="str">
        <f>IF(V162&gt;Scenario!$B$11,"",IF(V$2&lt;&gt;"Ready",V$2,IF(ISNUMBER(W162),IF((W162+X162)*(1+Scenario!$B$12/12)-Y162&lt;0,"INSUFFICIENT FUNDS",(W162+X162)*(1+Scenario!$B$12/12)-Y162),"INSUFFICIENT FUNDS")))</f>
        <v/>
      </c>
      <c r="AA162" s="6" t="str">
        <f>IF(V162&gt;Scenario!$B$11,"",IF(V$2&lt;&gt;"Ready",V$2,IF(ISNUMBER(Z162),AA161+Y162,"INSUFFICIENT FUNDS")))</f>
        <v/>
      </c>
      <c r="AB162" t="str">
        <f>IF(V162&gt;Scenario!$B$11,"",IF(V$2&lt;&gt;"Ready",V$2,IF(ISNUMBER(Z162),"OK","INSUFFICIENT FUNDS")))</f>
        <v/>
      </c>
      <c r="AC162">
        <v>158</v>
      </c>
      <c r="AD162" s="6" t="str">
        <f>IF(AC162&gt;Scenario!$B$11,"",IF(AC$2&lt;&gt;"Ready",AC$2,IF(AI161="OK",AG161,"INSUFFICIENT FUNDS")))</f>
        <v/>
      </c>
      <c r="AE162" s="6" t="str">
        <f>IF(AC162&gt;Scenario!$B$11,"",IF(AC$2&lt;&gt;"Ready",AC$2,IF(ISNUMBER(AD162),IF(AND(AC162&gt;=Scenario!$B$10,MOD(AC162-Scenario!$B$10,Scenario!$B$18)=0),Scenario!$B$8,0),"INSUFFICIENT FUNDS")))</f>
        <v/>
      </c>
      <c r="AF162" s="6" t="str">
        <f>IF(AC162&gt;Scenario!$B$11,"",IF(AC$2&lt;&gt;"Ready",AC$2,IF(ISNUMBER(AD162),(AD162+AE162)*(N('Option B'!$E$14)+N('Option B'!$E$15)+IF(Scenario!$B$13="Gross",0,0))/12+((N('Option B'!$E$12)+N('Option B'!$E$13))/12+IF(AND(AC162&gt;=Scenario!$B$10,MOD(AC162-Scenario!$B$10,Scenario!$B$18)=0),N('Option B'!$E$17)*N('Option B'!$E$18)+N('Option B'!$E$20),0)+IF(AC162=1,N('Option B'!$E$17)*N('Option B'!$E$19)+N('Option B'!$E$21),0)+IF(AC162=Scenario!$B$11,N('Option B'!$E$22),0)),"INSUFFICIENT FUNDS")))</f>
        <v/>
      </c>
      <c r="AG162" s="6" t="str">
        <f>IF(AC162&gt;Scenario!$B$11,"",IF(AC$2&lt;&gt;"Ready",AC$2,IF(ISNUMBER(AD162),IF((AD162+AE162)*(1+Scenario!$B$12/12)-AF162&lt;0,"INSUFFICIENT FUNDS",(AD162+AE162)*(1+Scenario!$B$12/12)-AF162),"INSUFFICIENT FUNDS")))</f>
        <v/>
      </c>
      <c r="AH162" s="6" t="str">
        <f>IF(AC162&gt;Scenario!$B$11,"",IF(AC$2&lt;&gt;"Ready",AC$2,IF(ISNUMBER(AG162),AH161+AF162,"INSUFFICIENT FUNDS")))</f>
        <v/>
      </c>
      <c r="AI162" t="str">
        <f>IF(AC162&gt;Scenario!$B$11,"",IF(AC$2&lt;&gt;"Ready",AC$2,IF(ISNUMBER(AG162),"OK","INSUFFICIENT FUNDS")))</f>
        <v/>
      </c>
      <c r="AJ162">
        <v>158</v>
      </c>
      <c r="AK162" s="6" t="str">
        <f>IF(AJ162&gt;Scenario!$B$11,"",IF(AJ$2&lt;&gt;"Ready",AJ$2,IF(AP161="OK",AN161,"INSUFFICIENT FUNDS")))</f>
        <v/>
      </c>
      <c r="AL162" s="6" t="str">
        <f>IF(AJ162&gt;Scenario!$B$11,"",IF(AJ$2&lt;&gt;"Ready",AJ$2,IF(ISNUMBER(AK162),IF(AND(AJ162&gt;=Scenario!$B$10,MOD(AJ162-Scenario!$B$10,Scenario!$B$18)=0),Scenario!$B$8,0),"INSUFFICIENT FUNDS")))</f>
        <v/>
      </c>
      <c r="AM162" s="6" t="str">
        <f>IF(AJ162&gt;Scenario!$B$11,"",IF(AJ$2&lt;&gt;"Ready",AJ$2,IF(ISNUMBER(AK162),(AK162+AL162)*(0+0+IF(Scenario!$B$13="Gross",0,0))/12+((0+0)/12+IF(AND(AJ162&gt;=Scenario!$B$10,MOD(AJ162-Scenario!$B$10,Scenario!$B$18)=0),0*0+0,0)+IF(AJ162=1,0*0+0,0)+IF(AJ162=Scenario!$B$11,0,0)),"INSUFFICIENT FUNDS")))</f>
        <v/>
      </c>
      <c r="AN162" s="6" t="str">
        <f>IF(AJ162&gt;Scenario!$B$11,"",IF(AJ$2&lt;&gt;"Ready",AJ$2,IF(ISNUMBER(AK162),IF((AK162+AL162)*(1+Scenario!$B$12/12)-AM162&lt;0,"INSUFFICIENT FUNDS",(AK162+AL162)*(1+Scenario!$B$12/12)-AM162),"INSUFFICIENT FUNDS")))</f>
        <v/>
      </c>
      <c r="AO162" s="6" t="str">
        <f>IF(AJ162&gt;Scenario!$B$11,"",IF(AJ$2&lt;&gt;"Ready",AJ$2,IF(ISNUMBER(AN162),AO161+AM162,"INSUFFICIENT FUNDS")))</f>
        <v/>
      </c>
      <c r="AP162" t="str">
        <f>IF(AJ162&gt;Scenario!$B$11,"",IF(AJ$2&lt;&gt;"Ready",AJ$2,IF(ISNUMBER(AN162),"OK","INSUFFICIENT FUNDS")))</f>
        <v/>
      </c>
    </row>
    <row r="163" spans="1:42" ht="32.1" customHeight="1" x14ac:dyDescent="0.2">
      <c r="A163">
        <v>159</v>
      </c>
      <c r="B163" s="6" t="str">
        <f>IF(A163&gt;Scenario!$B$11,"",IF(A$2&lt;&gt;"Ready",A$2,IF(G162="OK",E162,"INSUFFICIENT FUNDS")))</f>
        <v/>
      </c>
      <c r="C163" s="6" t="str">
        <f>IF(A163&gt;Scenario!$B$11,"",IF(A$2&lt;&gt;"Ready",A$2,IF(ISNUMBER(B163),IF(AND(A163&gt;=Scenario!$B$10,MOD(A163-Scenario!$B$10,Scenario!$B$18)=0),Scenario!$B$8,0),"INSUFFICIENT FUNDS")))</f>
        <v/>
      </c>
      <c r="D163" s="6" t="str">
        <f>IF(A163&gt;Scenario!$B$11,"",IF(A$2&lt;&gt;"Ready",A$2,IF(ISNUMBER(B163),(B163+C163)*(N('Option B'!$E$14)+N('Option B'!$E$15)+IF(Scenario!$B$13="Gross",N('Option B'!$E$16),0))/12+((N('Option B'!$E$12)+N('Option B'!$E$13))/12+IF(AND(A163&gt;=Scenario!$B$10,MOD(A163-Scenario!$B$10,Scenario!$B$18)=0),N('Option B'!$E$17)*N('Option B'!$E$18)+N('Option B'!$E$20),0)+IF(A163=1,N('Option B'!$E$17)*N('Option B'!$E$19)+N('Option B'!$E$21),0)+IF(A163=Scenario!$B$11,N('Option B'!$E$22),0)),"INSUFFICIENT FUNDS")))</f>
        <v/>
      </c>
      <c r="E163" s="6" t="str">
        <f>IF(A163&gt;Scenario!$B$11,"",IF(A$2&lt;&gt;"Ready",A$2,IF(ISNUMBER(B163),IF((B163+C163)*(1+Scenario!$B$12/12)-D163&lt;0,"INSUFFICIENT FUNDS",(B163+C163)*(1+Scenario!$B$12/12)-D163),"INSUFFICIENT FUNDS")))</f>
        <v/>
      </c>
      <c r="F163" s="6" t="str">
        <f>IF(A163&gt;Scenario!$B$11,"",IF(A$2&lt;&gt;"Ready",A$2,IF(ISNUMBER(E163),F162+D163,"INSUFFICIENT FUNDS")))</f>
        <v/>
      </c>
      <c r="G163" t="str">
        <f>IF(A163&gt;Scenario!$B$11,"",IF(A$2&lt;&gt;"Ready",A$2,IF(ISNUMBER(E163),"OK","INSUFFICIENT FUNDS")))</f>
        <v/>
      </c>
      <c r="H163">
        <v>159</v>
      </c>
      <c r="I163" s="6" t="str">
        <f>IF(H163&gt;Scenario!$B$11,"",IF(H$2&lt;&gt;"Ready",H$2,IF(N162="OK",L162,"INSUFFICIENT FUNDS")))</f>
        <v/>
      </c>
      <c r="J163" s="6" t="str">
        <f>IF(H163&gt;Scenario!$B$11,"",IF(H$2&lt;&gt;"Ready",H$2,IF(ISNUMBER(I163),IF(AND(H163&gt;=Scenario!$B$10,MOD(H163-Scenario!$B$10,Scenario!$B$18)=0),Scenario!$B$8,0),"INSUFFICIENT FUNDS")))</f>
        <v/>
      </c>
      <c r="K163" s="6" t="str">
        <f>IF(H163&gt;Scenario!$B$11,"",IF(H$2&lt;&gt;"Ready",H$2,IF(ISNUMBER(I163),(I163+J163)*(N('Option B'!$E$14)+N('Option B'!$E$15)+IF(Scenario!$B$13="Gross",N('Option B'!$E$16),0))/12+((0+0)/12+IF(AND(H163&gt;=Scenario!$B$10,MOD(H163-Scenario!$B$10,Scenario!$B$18)=0),N('Option B'!$E$17)*N('Option B'!$E$18)+N('Option B'!$E$20),0)+IF(H163=1,N('Option B'!$E$17)*N('Option B'!$E$19)+N('Option B'!$E$21),0)+IF(H163=Scenario!$B$11,N('Option B'!$E$22),0)),"INSUFFICIENT FUNDS")))</f>
        <v/>
      </c>
      <c r="L163" s="6" t="str">
        <f>IF(H163&gt;Scenario!$B$11,"",IF(H$2&lt;&gt;"Ready",H$2,IF(ISNUMBER(I163),IF((I163+J163)*(1+Scenario!$B$12/12)-K163&lt;0,"INSUFFICIENT FUNDS",(I163+J163)*(1+Scenario!$B$12/12)-K163),"INSUFFICIENT FUNDS")))</f>
        <v/>
      </c>
      <c r="M163" s="6" t="str">
        <f>IF(H163&gt;Scenario!$B$11,"",IF(H$2&lt;&gt;"Ready",H$2,IF(ISNUMBER(L163),M162+K163,"INSUFFICIENT FUNDS")))</f>
        <v/>
      </c>
      <c r="N163" t="str">
        <f>IF(H163&gt;Scenario!$B$11,"",IF(H$2&lt;&gt;"Ready",H$2,IF(ISNUMBER(L163),"OK","INSUFFICIENT FUNDS")))</f>
        <v/>
      </c>
      <c r="O163">
        <v>159</v>
      </c>
      <c r="P163" s="6" t="str">
        <f>IF(O163&gt;Scenario!$B$11,"",IF(O$2&lt;&gt;"Ready",O$2,IF(U162="OK",S162,"INSUFFICIENT FUNDS")))</f>
        <v/>
      </c>
      <c r="Q163" s="6" t="str">
        <f>IF(O163&gt;Scenario!$B$11,"",IF(O$2&lt;&gt;"Ready",O$2,IF(ISNUMBER(P163),IF(AND(O163&gt;=Scenario!$B$10,MOD(O163-Scenario!$B$10,Scenario!$B$18)=0),Scenario!$B$8,0),"INSUFFICIENT FUNDS")))</f>
        <v/>
      </c>
      <c r="R163" s="6" t="str">
        <f>IF(O163&gt;Scenario!$B$11,"",IF(O$2&lt;&gt;"Ready",O$2,IF(ISNUMBER(P163),(P163+Q163)*(0+N('Option B'!$E$15)+IF(Scenario!$B$13="Gross",N('Option B'!$E$16),0))/12+((N('Option B'!$E$12)+N('Option B'!$E$13))/12+IF(AND(O163&gt;=Scenario!$B$10,MOD(O163-Scenario!$B$10,Scenario!$B$18)=0),N('Option B'!$E$17)*N('Option B'!$E$18)+N('Option B'!$E$20),0)+IF(O163=1,N('Option B'!$E$17)*N('Option B'!$E$19)+N('Option B'!$E$21),0)+IF(O163=Scenario!$B$11,N('Option B'!$E$22),0)),"INSUFFICIENT FUNDS")))</f>
        <v/>
      </c>
      <c r="S163" s="6" t="str">
        <f>IF(O163&gt;Scenario!$B$11,"",IF(O$2&lt;&gt;"Ready",O$2,IF(ISNUMBER(P163),IF((P163+Q163)*(1+Scenario!$B$12/12)-R163&lt;0,"INSUFFICIENT FUNDS",(P163+Q163)*(1+Scenario!$B$12/12)-R163),"INSUFFICIENT FUNDS")))</f>
        <v/>
      </c>
      <c r="T163" s="6" t="str">
        <f>IF(O163&gt;Scenario!$B$11,"",IF(O$2&lt;&gt;"Ready",O$2,IF(ISNUMBER(S163),T162+R163,"INSUFFICIENT FUNDS")))</f>
        <v/>
      </c>
      <c r="U163" t="str">
        <f>IF(O163&gt;Scenario!$B$11,"",IF(O$2&lt;&gt;"Ready",O$2,IF(ISNUMBER(S163),"OK","INSUFFICIENT FUNDS")))</f>
        <v/>
      </c>
      <c r="V163">
        <v>159</v>
      </c>
      <c r="W163" s="6" t="str">
        <f>IF(V163&gt;Scenario!$B$11,"",IF(V$2&lt;&gt;"Ready",V$2,IF(AB162="OK",Z162,"INSUFFICIENT FUNDS")))</f>
        <v/>
      </c>
      <c r="X163" s="6" t="str">
        <f>IF(V163&gt;Scenario!$B$11,"",IF(V$2&lt;&gt;"Ready",V$2,IF(ISNUMBER(W163),IF(AND(V163&gt;=Scenario!$B$10,MOD(V163-Scenario!$B$10,Scenario!$B$18)=0),Scenario!$B$8,0),"INSUFFICIENT FUNDS")))</f>
        <v/>
      </c>
      <c r="Y163" s="6" t="str">
        <f>IF(V163&gt;Scenario!$B$11,"",IF(V$2&lt;&gt;"Ready",V$2,IF(ISNUMBER(W163),(W163+X163)*(N('Option B'!$E$14)+N('Option B'!$E$15)+IF(Scenario!$B$13="Gross",N('Option B'!$E$16),0))/12+((N('Option B'!$E$12)+N('Option B'!$E$13))/12+IF(AND(V163&gt;=Scenario!$B$10,MOD(V163-Scenario!$B$10,Scenario!$B$18)=0),0*0+0,0)+IF(V163=1,0*0+0,0)+IF(V163=Scenario!$B$11,0,0)),"INSUFFICIENT FUNDS")))</f>
        <v/>
      </c>
      <c r="Z163" s="6" t="str">
        <f>IF(V163&gt;Scenario!$B$11,"",IF(V$2&lt;&gt;"Ready",V$2,IF(ISNUMBER(W163),IF((W163+X163)*(1+Scenario!$B$12/12)-Y163&lt;0,"INSUFFICIENT FUNDS",(W163+X163)*(1+Scenario!$B$12/12)-Y163),"INSUFFICIENT FUNDS")))</f>
        <v/>
      </c>
      <c r="AA163" s="6" t="str">
        <f>IF(V163&gt;Scenario!$B$11,"",IF(V$2&lt;&gt;"Ready",V$2,IF(ISNUMBER(Z163),AA162+Y163,"INSUFFICIENT FUNDS")))</f>
        <v/>
      </c>
      <c r="AB163" t="str">
        <f>IF(V163&gt;Scenario!$B$11,"",IF(V$2&lt;&gt;"Ready",V$2,IF(ISNUMBER(Z163),"OK","INSUFFICIENT FUNDS")))</f>
        <v/>
      </c>
      <c r="AC163">
        <v>159</v>
      </c>
      <c r="AD163" s="6" t="str">
        <f>IF(AC163&gt;Scenario!$B$11,"",IF(AC$2&lt;&gt;"Ready",AC$2,IF(AI162="OK",AG162,"INSUFFICIENT FUNDS")))</f>
        <v/>
      </c>
      <c r="AE163" s="6" t="str">
        <f>IF(AC163&gt;Scenario!$B$11,"",IF(AC$2&lt;&gt;"Ready",AC$2,IF(ISNUMBER(AD163),IF(AND(AC163&gt;=Scenario!$B$10,MOD(AC163-Scenario!$B$10,Scenario!$B$18)=0),Scenario!$B$8,0),"INSUFFICIENT FUNDS")))</f>
        <v/>
      </c>
      <c r="AF163" s="6" t="str">
        <f>IF(AC163&gt;Scenario!$B$11,"",IF(AC$2&lt;&gt;"Ready",AC$2,IF(ISNUMBER(AD163),(AD163+AE163)*(N('Option B'!$E$14)+N('Option B'!$E$15)+IF(Scenario!$B$13="Gross",0,0))/12+((N('Option B'!$E$12)+N('Option B'!$E$13))/12+IF(AND(AC163&gt;=Scenario!$B$10,MOD(AC163-Scenario!$B$10,Scenario!$B$18)=0),N('Option B'!$E$17)*N('Option B'!$E$18)+N('Option B'!$E$20),0)+IF(AC163=1,N('Option B'!$E$17)*N('Option B'!$E$19)+N('Option B'!$E$21),0)+IF(AC163=Scenario!$B$11,N('Option B'!$E$22),0)),"INSUFFICIENT FUNDS")))</f>
        <v/>
      </c>
      <c r="AG163" s="6" t="str">
        <f>IF(AC163&gt;Scenario!$B$11,"",IF(AC$2&lt;&gt;"Ready",AC$2,IF(ISNUMBER(AD163),IF((AD163+AE163)*(1+Scenario!$B$12/12)-AF163&lt;0,"INSUFFICIENT FUNDS",(AD163+AE163)*(1+Scenario!$B$12/12)-AF163),"INSUFFICIENT FUNDS")))</f>
        <v/>
      </c>
      <c r="AH163" s="6" t="str">
        <f>IF(AC163&gt;Scenario!$B$11,"",IF(AC$2&lt;&gt;"Ready",AC$2,IF(ISNUMBER(AG163),AH162+AF163,"INSUFFICIENT FUNDS")))</f>
        <v/>
      </c>
      <c r="AI163" t="str">
        <f>IF(AC163&gt;Scenario!$B$11,"",IF(AC$2&lt;&gt;"Ready",AC$2,IF(ISNUMBER(AG163),"OK","INSUFFICIENT FUNDS")))</f>
        <v/>
      </c>
      <c r="AJ163">
        <v>159</v>
      </c>
      <c r="AK163" s="6" t="str">
        <f>IF(AJ163&gt;Scenario!$B$11,"",IF(AJ$2&lt;&gt;"Ready",AJ$2,IF(AP162="OK",AN162,"INSUFFICIENT FUNDS")))</f>
        <v/>
      </c>
      <c r="AL163" s="6" t="str">
        <f>IF(AJ163&gt;Scenario!$B$11,"",IF(AJ$2&lt;&gt;"Ready",AJ$2,IF(ISNUMBER(AK163),IF(AND(AJ163&gt;=Scenario!$B$10,MOD(AJ163-Scenario!$B$10,Scenario!$B$18)=0),Scenario!$B$8,0),"INSUFFICIENT FUNDS")))</f>
        <v/>
      </c>
      <c r="AM163" s="6" t="str">
        <f>IF(AJ163&gt;Scenario!$B$11,"",IF(AJ$2&lt;&gt;"Ready",AJ$2,IF(ISNUMBER(AK163),(AK163+AL163)*(0+0+IF(Scenario!$B$13="Gross",0,0))/12+((0+0)/12+IF(AND(AJ163&gt;=Scenario!$B$10,MOD(AJ163-Scenario!$B$10,Scenario!$B$18)=0),0*0+0,0)+IF(AJ163=1,0*0+0,0)+IF(AJ163=Scenario!$B$11,0,0)),"INSUFFICIENT FUNDS")))</f>
        <v/>
      </c>
      <c r="AN163" s="6" t="str">
        <f>IF(AJ163&gt;Scenario!$B$11,"",IF(AJ$2&lt;&gt;"Ready",AJ$2,IF(ISNUMBER(AK163),IF((AK163+AL163)*(1+Scenario!$B$12/12)-AM163&lt;0,"INSUFFICIENT FUNDS",(AK163+AL163)*(1+Scenario!$B$12/12)-AM163),"INSUFFICIENT FUNDS")))</f>
        <v/>
      </c>
      <c r="AO163" s="6" t="str">
        <f>IF(AJ163&gt;Scenario!$B$11,"",IF(AJ$2&lt;&gt;"Ready",AJ$2,IF(ISNUMBER(AN163),AO162+AM163,"INSUFFICIENT FUNDS")))</f>
        <v/>
      </c>
      <c r="AP163" t="str">
        <f>IF(AJ163&gt;Scenario!$B$11,"",IF(AJ$2&lt;&gt;"Ready",AJ$2,IF(ISNUMBER(AN163),"OK","INSUFFICIENT FUNDS")))</f>
        <v/>
      </c>
    </row>
    <row r="164" spans="1:42" ht="32.1" customHeight="1" x14ac:dyDescent="0.2">
      <c r="A164">
        <v>160</v>
      </c>
      <c r="B164" s="6" t="str">
        <f>IF(A164&gt;Scenario!$B$11,"",IF(A$2&lt;&gt;"Ready",A$2,IF(G163="OK",E163,"INSUFFICIENT FUNDS")))</f>
        <v/>
      </c>
      <c r="C164" s="6" t="str">
        <f>IF(A164&gt;Scenario!$B$11,"",IF(A$2&lt;&gt;"Ready",A$2,IF(ISNUMBER(B164),IF(AND(A164&gt;=Scenario!$B$10,MOD(A164-Scenario!$B$10,Scenario!$B$18)=0),Scenario!$B$8,0),"INSUFFICIENT FUNDS")))</f>
        <v/>
      </c>
      <c r="D164" s="6" t="str">
        <f>IF(A164&gt;Scenario!$B$11,"",IF(A$2&lt;&gt;"Ready",A$2,IF(ISNUMBER(B164),(B164+C164)*(N('Option B'!$E$14)+N('Option B'!$E$15)+IF(Scenario!$B$13="Gross",N('Option B'!$E$16),0))/12+((N('Option B'!$E$12)+N('Option B'!$E$13))/12+IF(AND(A164&gt;=Scenario!$B$10,MOD(A164-Scenario!$B$10,Scenario!$B$18)=0),N('Option B'!$E$17)*N('Option B'!$E$18)+N('Option B'!$E$20),0)+IF(A164=1,N('Option B'!$E$17)*N('Option B'!$E$19)+N('Option B'!$E$21),0)+IF(A164=Scenario!$B$11,N('Option B'!$E$22),0)),"INSUFFICIENT FUNDS")))</f>
        <v/>
      </c>
      <c r="E164" s="6" t="str">
        <f>IF(A164&gt;Scenario!$B$11,"",IF(A$2&lt;&gt;"Ready",A$2,IF(ISNUMBER(B164),IF((B164+C164)*(1+Scenario!$B$12/12)-D164&lt;0,"INSUFFICIENT FUNDS",(B164+C164)*(1+Scenario!$B$12/12)-D164),"INSUFFICIENT FUNDS")))</f>
        <v/>
      </c>
      <c r="F164" s="6" t="str">
        <f>IF(A164&gt;Scenario!$B$11,"",IF(A$2&lt;&gt;"Ready",A$2,IF(ISNUMBER(E164),F163+D164,"INSUFFICIENT FUNDS")))</f>
        <v/>
      </c>
      <c r="G164" t="str">
        <f>IF(A164&gt;Scenario!$B$11,"",IF(A$2&lt;&gt;"Ready",A$2,IF(ISNUMBER(E164),"OK","INSUFFICIENT FUNDS")))</f>
        <v/>
      </c>
      <c r="H164">
        <v>160</v>
      </c>
      <c r="I164" s="6" t="str">
        <f>IF(H164&gt;Scenario!$B$11,"",IF(H$2&lt;&gt;"Ready",H$2,IF(N163="OK",L163,"INSUFFICIENT FUNDS")))</f>
        <v/>
      </c>
      <c r="J164" s="6" t="str">
        <f>IF(H164&gt;Scenario!$B$11,"",IF(H$2&lt;&gt;"Ready",H$2,IF(ISNUMBER(I164),IF(AND(H164&gt;=Scenario!$B$10,MOD(H164-Scenario!$B$10,Scenario!$B$18)=0),Scenario!$B$8,0),"INSUFFICIENT FUNDS")))</f>
        <v/>
      </c>
      <c r="K164" s="6" t="str">
        <f>IF(H164&gt;Scenario!$B$11,"",IF(H$2&lt;&gt;"Ready",H$2,IF(ISNUMBER(I164),(I164+J164)*(N('Option B'!$E$14)+N('Option B'!$E$15)+IF(Scenario!$B$13="Gross",N('Option B'!$E$16),0))/12+((0+0)/12+IF(AND(H164&gt;=Scenario!$B$10,MOD(H164-Scenario!$B$10,Scenario!$B$18)=0),N('Option B'!$E$17)*N('Option B'!$E$18)+N('Option B'!$E$20),0)+IF(H164=1,N('Option B'!$E$17)*N('Option B'!$E$19)+N('Option B'!$E$21),0)+IF(H164=Scenario!$B$11,N('Option B'!$E$22),0)),"INSUFFICIENT FUNDS")))</f>
        <v/>
      </c>
      <c r="L164" s="6" t="str">
        <f>IF(H164&gt;Scenario!$B$11,"",IF(H$2&lt;&gt;"Ready",H$2,IF(ISNUMBER(I164),IF((I164+J164)*(1+Scenario!$B$12/12)-K164&lt;0,"INSUFFICIENT FUNDS",(I164+J164)*(1+Scenario!$B$12/12)-K164),"INSUFFICIENT FUNDS")))</f>
        <v/>
      </c>
      <c r="M164" s="6" t="str">
        <f>IF(H164&gt;Scenario!$B$11,"",IF(H$2&lt;&gt;"Ready",H$2,IF(ISNUMBER(L164),M163+K164,"INSUFFICIENT FUNDS")))</f>
        <v/>
      </c>
      <c r="N164" t="str">
        <f>IF(H164&gt;Scenario!$B$11,"",IF(H$2&lt;&gt;"Ready",H$2,IF(ISNUMBER(L164),"OK","INSUFFICIENT FUNDS")))</f>
        <v/>
      </c>
      <c r="O164">
        <v>160</v>
      </c>
      <c r="P164" s="6" t="str">
        <f>IF(O164&gt;Scenario!$B$11,"",IF(O$2&lt;&gt;"Ready",O$2,IF(U163="OK",S163,"INSUFFICIENT FUNDS")))</f>
        <v/>
      </c>
      <c r="Q164" s="6" t="str">
        <f>IF(O164&gt;Scenario!$B$11,"",IF(O$2&lt;&gt;"Ready",O$2,IF(ISNUMBER(P164),IF(AND(O164&gt;=Scenario!$B$10,MOD(O164-Scenario!$B$10,Scenario!$B$18)=0),Scenario!$B$8,0),"INSUFFICIENT FUNDS")))</f>
        <v/>
      </c>
      <c r="R164" s="6" t="str">
        <f>IF(O164&gt;Scenario!$B$11,"",IF(O$2&lt;&gt;"Ready",O$2,IF(ISNUMBER(P164),(P164+Q164)*(0+N('Option B'!$E$15)+IF(Scenario!$B$13="Gross",N('Option B'!$E$16),0))/12+((N('Option B'!$E$12)+N('Option B'!$E$13))/12+IF(AND(O164&gt;=Scenario!$B$10,MOD(O164-Scenario!$B$10,Scenario!$B$18)=0),N('Option B'!$E$17)*N('Option B'!$E$18)+N('Option B'!$E$20),0)+IF(O164=1,N('Option B'!$E$17)*N('Option B'!$E$19)+N('Option B'!$E$21),0)+IF(O164=Scenario!$B$11,N('Option B'!$E$22),0)),"INSUFFICIENT FUNDS")))</f>
        <v/>
      </c>
      <c r="S164" s="6" t="str">
        <f>IF(O164&gt;Scenario!$B$11,"",IF(O$2&lt;&gt;"Ready",O$2,IF(ISNUMBER(P164),IF((P164+Q164)*(1+Scenario!$B$12/12)-R164&lt;0,"INSUFFICIENT FUNDS",(P164+Q164)*(1+Scenario!$B$12/12)-R164),"INSUFFICIENT FUNDS")))</f>
        <v/>
      </c>
      <c r="T164" s="6" t="str">
        <f>IF(O164&gt;Scenario!$B$11,"",IF(O$2&lt;&gt;"Ready",O$2,IF(ISNUMBER(S164),T163+R164,"INSUFFICIENT FUNDS")))</f>
        <v/>
      </c>
      <c r="U164" t="str">
        <f>IF(O164&gt;Scenario!$B$11,"",IF(O$2&lt;&gt;"Ready",O$2,IF(ISNUMBER(S164),"OK","INSUFFICIENT FUNDS")))</f>
        <v/>
      </c>
      <c r="V164">
        <v>160</v>
      </c>
      <c r="W164" s="6" t="str">
        <f>IF(V164&gt;Scenario!$B$11,"",IF(V$2&lt;&gt;"Ready",V$2,IF(AB163="OK",Z163,"INSUFFICIENT FUNDS")))</f>
        <v/>
      </c>
      <c r="X164" s="6" t="str">
        <f>IF(V164&gt;Scenario!$B$11,"",IF(V$2&lt;&gt;"Ready",V$2,IF(ISNUMBER(W164),IF(AND(V164&gt;=Scenario!$B$10,MOD(V164-Scenario!$B$10,Scenario!$B$18)=0),Scenario!$B$8,0),"INSUFFICIENT FUNDS")))</f>
        <v/>
      </c>
      <c r="Y164" s="6" t="str">
        <f>IF(V164&gt;Scenario!$B$11,"",IF(V$2&lt;&gt;"Ready",V$2,IF(ISNUMBER(W164),(W164+X164)*(N('Option B'!$E$14)+N('Option B'!$E$15)+IF(Scenario!$B$13="Gross",N('Option B'!$E$16),0))/12+((N('Option B'!$E$12)+N('Option B'!$E$13))/12+IF(AND(V164&gt;=Scenario!$B$10,MOD(V164-Scenario!$B$10,Scenario!$B$18)=0),0*0+0,0)+IF(V164=1,0*0+0,0)+IF(V164=Scenario!$B$11,0,0)),"INSUFFICIENT FUNDS")))</f>
        <v/>
      </c>
      <c r="Z164" s="6" t="str">
        <f>IF(V164&gt;Scenario!$B$11,"",IF(V$2&lt;&gt;"Ready",V$2,IF(ISNUMBER(W164),IF((W164+X164)*(1+Scenario!$B$12/12)-Y164&lt;0,"INSUFFICIENT FUNDS",(W164+X164)*(1+Scenario!$B$12/12)-Y164),"INSUFFICIENT FUNDS")))</f>
        <v/>
      </c>
      <c r="AA164" s="6" t="str">
        <f>IF(V164&gt;Scenario!$B$11,"",IF(V$2&lt;&gt;"Ready",V$2,IF(ISNUMBER(Z164),AA163+Y164,"INSUFFICIENT FUNDS")))</f>
        <v/>
      </c>
      <c r="AB164" t="str">
        <f>IF(V164&gt;Scenario!$B$11,"",IF(V$2&lt;&gt;"Ready",V$2,IF(ISNUMBER(Z164),"OK","INSUFFICIENT FUNDS")))</f>
        <v/>
      </c>
      <c r="AC164">
        <v>160</v>
      </c>
      <c r="AD164" s="6" t="str">
        <f>IF(AC164&gt;Scenario!$B$11,"",IF(AC$2&lt;&gt;"Ready",AC$2,IF(AI163="OK",AG163,"INSUFFICIENT FUNDS")))</f>
        <v/>
      </c>
      <c r="AE164" s="6" t="str">
        <f>IF(AC164&gt;Scenario!$B$11,"",IF(AC$2&lt;&gt;"Ready",AC$2,IF(ISNUMBER(AD164),IF(AND(AC164&gt;=Scenario!$B$10,MOD(AC164-Scenario!$B$10,Scenario!$B$18)=0),Scenario!$B$8,0),"INSUFFICIENT FUNDS")))</f>
        <v/>
      </c>
      <c r="AF164" s="6" t="str">
        <f>IF(AC164&gt;Scenario!$B$11,"",IF(AC$2&lt;&gt;"Ready",AC$2,IF(ISNUMBER(AD164),(AD164+AE164)*(N('Option B'!$E$14)+N('Option B'!$E$15)+IF(Scenario!$B$13="Gross",0,0))/12+((N('Option B'!$E$12)+N('Option B'!$E$13))/12+IF(AND(AC164&gt;=Scenario!$B$10,MOD(AC164-Scenario!$B$10,Scenario!$B$18)=0),N('Option B'!$E$17)*N('Option B'!$E$18)+N('Option B'!$E$20),0)+IF(AC164=1,N('Option B'!$E$17)*N('Option B'!$E$19)+N('Option B'!$E$21),0)+IF(AC164=Scenario!$B$11,N('Option B'!$E$22),0)),"INSUFFICIENT FUNDS")))</f>
        <v/>
      </c>
      <c r="AG164" s="6" t="str">
        <f>IF(AC164&gt;Scenario!$B$11,"",IF(AC$2&lt;&gt;"Ready",AC$2,IF(ISNUMBER(AD164),IF((AD164+AE164)*(1+Scenario!$B$12/12)-AF164&lt;0,"INSUFFICIENT FUNDS",(AD164+AE164)*(1+Scenario!$B$12/12)-AF164),"INSUFFICIENT FUNDS")))</f>
        <v/>
      </c>
      <c r="AH164" s="6" t="str">
        <f>IF(AC164&gt;Scenario!$B$11,"",IF(AC$2&lt;&gt;"Ready",AC$2,IF(ISNUMBER(AG164),AH163+AF164,"INSUFFICIENT FUNDS")))</f>
        <v/>
      </c>
      <c r="AI164" t="str">
        <f>IF(AC164&gt;Scenario!$B$11,"",IF(AC$2&lt;&gt;"Ready",AC$2,IF(ISNUMBER(AG164),"OK","INSUFFICIENT FUNDS")))</f>
        <v/>
      </c>
      <c r="AJ164">
        <v>160</v>
      </c>
      <c r="AK164" s="6" t="str">
        <f>IF(AJ164&gt;Scenario!$B$11,"",IF(AJ$2&lt;&gt;"Ready",AJ$2,IF(AP163="OK",AN163,"INSUFFICIENT FUNDS")))</f>
        <v/>
      </c>
      <c r="AL164" s="6" t="str">
        <f>IF(AJ164&gt;Scenario!$B$11,"",IF(AJ$2&lt;&gt;"Ready",AJ$2,IF(ISNUMBER(AK164),IF(AND(AJ164&gt;=Scenario!$B$10,MOD(AJ164-Scenario!$B$10,Scenario!$B$18)=0),Scenario!$B$8,0),"INSUFFICIENT FUNDS")))</f>
        <v/>
      </c>
      <c r="AM164" s="6" t="str">
        <f>IF(AJ164&gt;Scenario!$B$11,"",IF(AJ$2&lt;&gt;"Ready",AJ$2,IF(ISNUMBER(AK164),(AK164+AL164)*(0+0+IF(Scenario!$B$13="Gross",0,0))/12+((0+0)/12+IF(AND(AJ164&gt;=Scenario!$B$10,MOD(AJ164-Scenario!$B$10,Scenario!$B$18)=0),0*0+0,0)+IF(AJ164=1,0*0+0,0)+IF(AJ164=Scenario!$B$11,0,0)),"INSUFFICIENT FUNDS")))</f>
        <v/>
      </c>
      <c r="AN164" s="6" t="str">
        <f>IF(AJ164&gt;Scenario!$B$11,"",IF(AJ$2&lt;&gt;"Ready",AJ$2,IF(ISNUMBER(AK164),IF((AK164+AL164)*(1+Scenario!$B$12/12)-AM164&lt;0,"INSUFFICIENT FUNDS",(AK164+AL164)*(1+Scenario!$B$12/12)-AM164),"INSUFFICIENT FUNDS")))</f>
        <v/>
      </c>
      <c r="AO164" s="6" t="str">
        <f>IF(AJ164&gt;Scenario!$B$11,"",IF(AJ$2&lt;&gt;"Ready",AJ$2,IF(ISNUMBER(AN164),AO163+AM164,"INSUFFICIENT FUNDS")))</f>
        <v/>
      </c>
      <c r="AP164" t="str">
        <f>IF(AJ164&gt;Scenario!$B$11,"",IF(AJ$2&lt;&gt;"Ready",AJ$2,IF(ISNUMBER(AN164),"OK","INSUFFICIENT FUNDS")))</f>
        <v/>
      </c>
    </row>
    <row r="165" spans="1:42" ht="32.1" customHeight="1" x14ac:dyDescent="0.2">
      <c r="A165">
        <v>161</v>
      </c>
      <c r="B165" s="6" t="str">
        <f>IF(A165&gt;Scenario!$B$11,"",IF(A$2&lt;&gt;"Ready",A$2,IF(G164="OK",E164,"INSUFFICIENT FUNDS")))</f>
        <v/>
      </c>
      <c r="C165" s="6" t="str">
        <f>IF(A165&gt;Scenario!$B$11,"",IF(A$2&lt;&gt;"Ready",A$2,IF(ISNUMBER(B165),IF(AND(A165&gt;=Scenario!$B$10,MOD(A165-Scenario!$B$10,Scenario!$B$18)=0),Scenario!$B$8,0),"INSUFFICIENT FUNDS")))</f>
        <v/>
      </c>
      <c r="D165" s="6" t="str">
        <f>IF(A165&gt;Scenario!$B$11,"",IF(A$2&lt;&gt;"Ready",A$2,IF(ISNUMBER(B165),(B165+C165)*(N('Option B'!$E$14)+N('Option B'!$E$15)+IF(Scenario!$B$13="Gross",N('Option B'!$E$16),0))/12+((N('Option B'!$E$12)+N('Option B'!$E$13))/12+IF(AND(A165&gt;=Scenario!$B$10,MOD(A165-Scenario!$B$10,Scenario!$B$18)=0),N('Option B'!$E$17)*N('Option B'!$E$18)+N('Option B'!$E$20),0)+IF(A165=1,N('Option B'!$E$17)*N('Option B'!$E$19)+N('Option B'!$E$21),0)+IF(A165=Scenario!$B$11,N('Option B'!$E$22),0)),"INSUFFICIENT FUNDS")))</f>
        <v/>
      </c>
      <c r="E165" s="6" t="str">
        <f>IF(A165&gt;Scenario!$B$11,"",IF(A$2&lt;&gt;"Ready",A$2,IF(ISNUMBER(B165),IF((B165+C165)*(1+Scenario!$B$12/12)-D165&lt;0,"INSUFFICIENT FUNDS",(B165+C165)*(1+Scenario!$B$12/12)-D165),"INSUFFICIENT FUNDS")))</f>
        <v/>
      </c>
      <c r="F165" s="6" t="str">
        <f>IF(A165&gt;Scenario!$B$11,"",IF(A$2&lt;&gt;"Ready",A$2,IF(ISNUMBER(E165),F164+D165,"INSUFFICIENT FUNDS")))</f>
        <v/>
      </c>
      <c r="G165" t="str">
        <f>IF(A165&gt;Scenario!$B$11,"",IF(A$2&lt;&gt;"Ready",A$2,IF(ISNUMBER(E165),"OK","INSUFFICIENT FUNDS")))</f>
        <v/>
      </c>
      <c r="H165">
        <v>161</v>
      </c>
      <c r="I165" s="6" t="str">
        <f>IF(H165&gt;Scenario!$B$11,"",IF(H$2&lt;&gt;"Ready",H$2,IF(N164="OK",L164,"INSUFFICIENT FUNDS")))</f>
        <v/>
      </c>
      <c r="J165" s="6" t="str">
        <f>IF(H165&gt;Scenario!$B$11,"",IF(H$2&lt;&gt;"Ready",H$2,IF(ISNUMBER(I165),IF(AND(H165&gt;=Scenario!$B$10,MOD(H165-Scenario!$B$10,Scenario!$B$18)=0),Scenario!$B$8,0),"INSUFFICIENT FUNDS")))</f>
        <v/>
      </c>
      <c r="K165" s="6" t="str">
        <f>IF(H165&gt;Scenario!$B$11,"",IF(H$2&lt;&gt;"Ready",H$2,IF(ISNUMBER(I165),(I165+J165)*(N('Option B'!$E$14)+N('Option B'!$E$15)+IF(Scenario!$B$13="Gross",N('Option B'!$E$16),0))/12+((0+0)/12+IF(AND(H165&gt;=Scenario!$B$10,MOD(H165-Scenario!$B$10,Scenario!$B$18)=0),N('Option B'!$E$17)*N('Option B'!$E$18)+N('Option B'!$E$20),0)+IF(H165=1,N('Option B'!$E$17)*N('Option B'!$E$19)+N('Option B'!$E$21),0)+IF(H165=Scenario!$B$11,N('Option B'!$E$22),0)),"INSUFFICIENT FUNDS")))</f>
        <v/>
      </c>
      <c r="L165" s="6" t="str">
        <f>IF(H165&gt;Scenario!$B$11,"",IF(H$2&lt;&gt;"Ready",H$2,IF(ISNUMBER(I165),IF((I165+J165)*(1+Scenario!$B$12/12)-K165&lt;0,"INSUFFICIENT FUNDS",(I165+J165)*(1+Scenario!$B$12/12)-K165),"INSUFFICIENT FUNDS")))</f>
        <v/>
      </c>
      <c r="M165" s="6" t="str">
        <f>IF(H165&gt;Scenario!$B$11,"",IF(H$2&lt;&gt;"Ready",H$2,IF(ISNUMBER(L165),M164+K165,"INSUFFICIENT FUNDS")))</f>
        <v/>
      </c>
      <c r="N165" t="str">
        <f>IF(H165&gt;Scenario!$B$11,"",IF(H$2&lt;&gt;"Ready",H$2,IF(ISNUMBER(L165),"OK","INSUFFICIENT FUNDS")))</f>
        <v/>
      </c>
      <c r="O165">
        <v>161</v>
      </c>
      <c r="P165" s="6" t="str">
        <f>IF(O165&gt;Scenario!$B$11,"",IF(O$2&lt;&gt;"Ready",O$2,IF(U164="OK",S164,"INSUFFICIENT FUNDS")))</f>
        <v/>
      </c>
      <c r="Q165" s="6" t="str">
        <f>IF(O165&gt;Scenario!$B$11,"",IF(O$2&lt;&gt;"Ready",O$2,IF(ISNUMBER(P165),IF(AND(O165&gt;=Scenario!$B$10,MOD(O165-Scenario!$B$10,Scenario!$B$18)=0),Scenario!$B$8,0),"INSUFFICIENT FUNDS")))</f>
        <v/>
      </c>
      <c r="R165" s="6" t="str">
        <f>IF(O165&gt;Scenario!$B$11,"",IF(O$2&lt;&gt;"Ready",O$2,IF(ISNUMBER(P165),(P165+Q165)*(0+N('Option B'!$E$15)+IF(Scenario!$B$13="Gross",N('Option B'!$E$16),0))/12+((N('Option B'!$E$12)+N('Option B'!$E$13))/12+IF(AND(O165&gt;=Scenario!$B$10,MOD(O165-Scenario!$B$10,Scenario!$B$18)=0),N('Option B'!$E$17)*N('Option B'!$E$18)+N('Option B'!$E$20),0)+IF(O165=1,N('Option B'!$E$17)*N('Option B'!$E$19)+N('Option B'!$E$21),0)+IF(O165=Scenario!$B$11,N('Option B'!$E$22),0)),"INSUFFICIENT FUNDS")))</f>
        <v/>
      </c>
      <c r="S165" s="6" t="str">
        <f>IF(O165&gt;Scenario!$B$11,"",IF(O$2&lt;&gt;"Ready",O$2,IF(ISNUMBER(P165),IF((P165+Q165)*(1+Scenario!$B$12/12)-R165&lt;0,"INSUFFICIENT FUNDS",(P165+Q165)*(1+Scenario!$B$12/12)-R165),"INSUFFICIENT FUNDS")))</f>
        <v/>
      </c>
      <c r="T165" s="6" t="str">
        <f>IF(O165&gt;Scenario!$B$11,"",IF(O$2&lt;&gt;"Ready",O$2,IF(ISNUMBER(S165),T164+R165,"INSUFFICIENT FUNDS")))</f>
        <v/>
      </c>
      <c r="U165" t="str">
        <f>IF(O165&gt;Scenario!$B$11,"",IF(O$2&lt;&gt;"Ready",O$2,IF(ISNUMBER(S165),"OK","INSUFFICIENT FUNDS")))</f>
        <v/>
      </c>
      <c r="V165">
        <v>161</v>
      </c>
      <c r="W165" s="6" t="str">
        <f>IF(V165&gt;Scenario!$B$11,"",IF(V$2&lt;&gt;"Ready",V$2,IF(AB164="OK",Z164,"INSUFFICIENT FUNDS")))</f>
        <v/>
      </c>
      <c r="X165" s="6" t="str">
        <f>IF(V165&gt;Scenario!$B$11,"",IF(V$2&lt;&gt;"Ready",V$2,IF(ISNUMBER(W165),IF(AND(V165&gt;=Scenario!$B$10,MOD(V165-Scenario!$B$10,Scenario!$B$18)=0),Scenario!$B$8,0),"INSUFFICIENT FUNDS")))</f>
        <v/>
      </c>
      <c r="Y165" s="6" t="str">
        <f>IF(V165&gt;Scenario!$B$11,"",IF(V$2&lt;&gt;"Ready",V$2,IF(ISNUMBER(W165),(W165+X165)*(N('Option B'!$E$14)+N('Option B'!$E$15)+IF(Scenario!$B$13="Gross",N('Option B'!$E$16),0))/12+((N('Option B'!$E$12)+N('Option B'!$E$13))/12+IF(AND(V165&gt;=Scenario!$B$10,MOD(V165-Scenario!$B$10,Scenario!$B$18)=0),0*0+0,0)+IF(V165=1,0*0+0,0)+IF(V165=Scenario!$B$11,0,0)),"INSUFFICIENT FUNDS")))</f>
        <v/>
      </c>
      <c r="Z165" s="6" t="str">
        <f>IF(V165&gt;Scenario!$B$11,"",IF(V$2&lt;&gt;"Ready",V$2,IF(ISNUMBER(W165),IF((W165+X165)*(1+Scenario!$B$12/12)-Y165&lt;0,"INSUFFICIENT FUNDS",(W165+X165)*(1+Scenario!$B$12/12)-Y165),"INSUFFICIENT FUNDS")))</f>
        <v/>
      </c>
      <c r="AA165" s="6" t="str">
        <f>IF(V165&gt;Scenario!$B$11,"",IF(V$2&lt;&gt;"Ready",V$2,IF(ISNUMBER(Z165),AA164+Y165,"INSUFFICIENT FUNDS")))</f>
        <v/>
      </c>
      <c r="AB165" t="str">
        <f>IF(V165&gt;Scenario!$B$11,"",IF(V$2&lt;&gt;"Ready",V$2,IF(ISNUMBER(Z165),"OK","INSUFFICIENT FUNDS")))</f>
        <v/>
      </c>
      <c r="AC165">
        <v>161</v>
      </c>
      <c r="AD165" s="6" t="str">
        <f>IF(AC165&gt;Scenario!$B$11,"",IF(AC$2&lt;&gt;"Ready",AC$2,IF(AI164="OK",AG164,"INSUFFICIENT FUNDS")))</f>
        <v/>
      </c>
      <c r="AE165" s="6" t="str">
        <f>IF(AC165&gt;Scenario!$B$11,"",IF(AC$2&lt;&gt;"Ready",AC$2,IF(ISNUMBER(AD165),IF(AND(AC165&gt;=Scenario!$B$10,MOD(AC165-Scenario!$B$10,Scenario!$B$18)=0),Scenario!$B$8,0),"INSUFFICIENT FUNDS")))</f>
        <v/>
      </c>
      <c r="AF165" s="6" t="str">
        <f>IF(AC165&gt;Scenario!$B$11,"",IF(AC$2&lt;&gt;"Ready",AC$2,IF(ISNUMBER(AD165),(AD165+AE165)*(N('Option B'!$E$14)+N('Option B'!$E$15)+IF(Scenario!$B$13="Gross",0,0))/12+((N('Option B'!$E$12)+N('Option B'!$E$13))/12+IF(AND(AC165&gt;=Scenario!$B$10,MOD(AC165-Scenario!$B$10,Scenario!$B$18)=0),N('Option B'!$E$17)*N('Option B'!$E$18)+N('Option B'!$E$20),0)+IF(AC165=1,N('Option B'!$E$17)*N('Option B'!$E$19)+N('Option B'!$E$21),0)+IF(AC165=Scenario!$B$11,N('Option B'!$E$22),0)),"INSUFFICIENT FUNDS")))</f>
        <v/>
      </c>
      <c r="AG165" s="6" t="str">
        <f>IF(AC165&gt;Scenario!$B$11,"",IF(AC$2&lt;&gt;"Ready",AC$2,IF(ISNUMBER(AD165),IF((AD165+AE165)*(1+Scenario!$B$12/12)-AF165&lt;0,"INSUFFICIENT FUNDS",(AD165+AE165)*(1+Scenario!$B$12/12)-AF165),"INSUFFICIENT FUNDS")))</f>
        <v/>
      </c>
      <c r="AH165" s="6" t="str">
        <f>IF(AC165&gt;Scenario!$B$11,"",IF(AC$2&lt;&gt;"Ready",AC$2,IF(ISNUMBER(AG165),AH164+AF165,"INSUFFICIENT FUNDS")))</f>
        <v/>
      </c>
      <c r="AI165" t="str">
        <f>IF(AC165&gt;Scenario!$B$11,"",IF(AC$2&lt;&gt;"Ready",AC$2,IF(ISNUMBER(AG165),"OK","INSUFFICIENT FUNDS")))</f>
        <v/>
      </c>
      <c r="AJ165">
        <v>161</v>
      </c>
      <c r="AK165" s="6" t="str">
        <f>IF(AJ165&gt;Scenario!$B$11,"",IF(AJ$2&lt;&gt;"Ready",AJ$2,IF(AP164="OK",AN164,"INSUFFICIENT FUNDS")))</f>
        <v/>
      </c>
      <c r="AL165" s="6" t="str">
        <f>IF(AJ165&gt;Scenario!$B$11,"",IF(AJ$2&lt;&gt;"Ready",AJ$2,IF(ISNUMBER(AK165),IF(AND(AJ165&gt;=Scenario!$B$10,MOD(AJ165-Scenario!$B$10,Scenario!$B$18)=0),Scenario!$B$8,0),"INSUFFICIENT FUNDS")))</f>
        <v/>
      </c>
      <c r="AM165" s="6" t="str">
        <f>IF(AJ165&gt;Scenario!$B$11,"",IF(AJ$2&lt;&gt;"Ready",AJ$2,IF(ISNUMBER(AK165),(AK165+AL165)*(0+0+IF(Scenario!$B$13="Gross",0,0))/12+((0+0)/12+IF(AND(AJ165&gt;=Scenario!$B$10,MOD(AJ165-Scenario!$B$10,Scenario!$B$18)=0),0*0+0,0)+IF(AJ165=1,0*0+0,0)+IF(AJ165=Scenario!$B$11,0,0)),"INSUFFICIENT FUNDS")))</f>
        <v/>
      </c>
      <c r="AN165" s="6" t="str">
        <f>IF(AJ165&gt;Scenario!$B$11,"",IF(AJ$2&lt;&gt;"Ready",AJ$2,IF(ISNUMBER(AK165),IF((AK165+AL165)*(1+Scenario!$B$12/12)-AM165&lt;0,"INSUFFICIENT FUNDS",(AK165+AL165)*(1+Scenario!$B$12/12)-AM165),"INSUFFICIENT FUNDS")))</f>
        <v/>
      </c>
      <c r="AO165" s="6" t="str">
        <f>IF(AJ165&gt;Scenario!$B$11,"",IF(AJ$2&lt;&gt;"Ready",AJ$2,IF(ISNUMBER(AN165),AO164+AM165,"INSUFFICIENT FUNDS")))</f>
        <v/>
      </c>
      <c r="AP165" t="str">
        <f>IF(AJ165&gt;Scenario!$B$11,"",IF(AJ$2&lt;&gt;"Ready",AJ$2,IF(ISNUMBER(AN165),"OK","INSUFFICIENT FUNDS")))</f>
        <v/>
      </c>
    </row>
    <row r="166" spans="1:42" ht="32.1" customHeight="1" x14ac:dyDescent="0.2">
      <c r="A166">
        <v>162</v>
      </c>
      <c r="B166" s="6" t="str">
        <f>IF(A166&gt;Scenario!$B$11,"",IF(A$2&lt;&gt;"Ready",A$2,IF(G165="OK",E165,"INSUFFICIENT FUNDS")))</f>
        <v/>
      </c>
      <c r="C166" s="6" t="str">
        <f>IF(A166&gt;Scenario!$B$11,"",IF(A$2&lt;&gt;"Ready",A$2,IF(ISNUMBER(B166),IF(AND(A166&gt;=Scenario!$B$10,MOD(A166-Scenario!$B$10,Scenario!$B$18)=0),Scenario!$B$8,0),"INSUFFICIENT FUNDS")))</f>
        <v/>
      </c>
      <c r="D166" s="6" t="str">
        <f>IF(A166&gt;Scenario!$B$11,"",IF(A$2&lt;&gt;"Ready",A$2,IF(ISNUMBER(B166),(B166+C166)*(N('Option B'!$E$14)+N('Option B'!$E$15)+IF(Scenario!$B$13="Gross",N('Option B'!$E$16),0))/12+((N('Option B'!$E$12)+N('Option B'!$E$13))/12+IF(AND(A166&gt;=Scenario!$B$10,MOD(A166-Scenario!$B$10,Scenario!$B$18)=0),N('Option B'!$E$17)*N('Option B'!$E$18)+N('Option B'!$E$20),0)+IF(A166=1,N('Option B'!$E$17)*N('Option B'!$E$19)+N('Option B'!$E$21),0)+IF(A166=Scenario!$B$11,N('Option B'!$E$22),0)),"INSUFFICIENT FUNDS")))</f>
        <v/>
      </c>
      <c r="E166" s="6" t="str">
        <f>IF(A166&gt;Scenario!$B$11,"",IF(A$2&lt;&gt;"Ready",A$2,IF(ISNUMBER(B166),IF((B166+C166)*(1+Scenario!$B$12/12)-D166&lt;0,"INSUFFICIENT FUNDS",(B166+C166)*(1+Scenario!$B$12/12)-D166),"INSUFFICIENT FUNDS")))</f>
        <v/>
      </c>
      <c r="F166" s="6" t="str">
        <f>IF(A166&gt;Scenario!$B$11,"",IF(A$2&lt;&gt;"Ready",A$2,IF(ISNUMBER(E166),F165+D166,"INSUFFICIENT FUNDS")))</f>
        <v/>
      </c>
      <c r="G166" t="str">
        <f>IF(A166&gt;Scenario!$B$11,"",IF(A$2&lt;&gt;"Ready",A$2,IF(ISNUMBER(E166),"OK","INSUFFICIENT FUNDS")))</f>
        <v/>
      </c>
      <c r="H166">
        <v>162</v>
      </c>
      <c r="I166" s="6" t="str">
        <f>IF(H166&gt;Scenario!$B$11,"",IF(H$2&lt;&gt;"Ready",H$2,IF(N165="OK",L165,"INSUFFICIENT FUNDS")))</f>
        <v/>
      </c>
      <c r="J166" s="6" t="str">
        <f>IF(H166&gt;Scenario!$B$11,"",IF(H$2&lt;&gt;"Ready",H$2,IF(ISNUMBER(I166),IF(AND(H166&gt;=Scenario!$B$10,MOD(H166-Scenario!$B$10,Scenario!$B$18)=0),Scenario!$B$8,0),"INSUFFICIENT FUNDS")))</f>
        <v/>
      </c>
      <c r="K166" s="6" t="str">
        <f>IF(H166&gt;Scenario!$B$11,"",IF(H$2&lt;&gt;"Ready",H$2,IF(ISNUMBER(I166),(I166+J166)*(N('Option B'!$E$14)+N('Option B'!$E$15)+IF(Scenario!$B$13="Gross",N('Option B'!$E$16),0))/12+((0+0)/12+IF(AND(H166&gt;=Scenario!$B$10,MOD(H166-Scenario!$B$10,Scenario!$B$18)=0),N('Option B'!$E$17)*N('Option B'!$E$18)+N('Option B'!$E$20),0)+IF(H166=1,N('Option B'!$E$17)*N('Option B'!$E$19)+N('Option B'!$E$21),0)+IF(H166=Scenario!$B$11,N('Option B'!$E$22),0)),"INSUFFICIENT FUNDS")))</f>
        <v/>
      </c>
      <c r="L166" s="6" t="str">
        <f>IF(H166&gt;Scenario!$B$11,"",IF(H$2&lt;&gt;"Ready",H$2,IF(ISNUMBER(I166),IF((I166+J166)*(1+Scenario!$B$12/12)-K166&lt;0,"INSUFFICIENT FUNDS",(I166+J166)*(1+Scenario!$B$12/12)-K166),"INSUFFICIENT FUNDS")))</f>
        <v/>
      </c>
      <c r="M166" s="6" t="str">
        <f>IF(H166&gt;Scenario!$B$11,"",IF(H$2&lt;&gt;"Ready",H$2,IF(ISNUMBER(L166),M165+K166,"INSUFFICIENT FUNDS")))</f>
        <v/>
      </c>
      <c r="N166" t="str">
        <f>IF(H166&gt;Scenario!$B$11,"",IF(H$2&lt;&gt;"Ready",H$2,IF(ISNUMBER(L166),"OK","INSUFFICIENT FUNDS")))</f>
        <v/>
      </c>
      <c r="O166">
        <v>162</v>
      </c>
      <c r="P166" s="6" t="str">
        <f>IF(O166&gt;Scenario!$B$11,"",IF(O$2&lt;&gt;"Ready",O$2,IF(U165="OK",S165,"INSUFFICIENT FUNDS")))</f>
        <v/>
      </c>
      <c r="Q166" s="6" t="str">
        <f>IF(O166&gt;Scenario!$B$11,"",IF(O$2&lt;&gt;"Ready",O$2,IF(ISNUMBER(P166),IF(AND(O166&gt;=Scenario!$B$10,MOD(O166-Scenario!$B$10,Scenario!$B$18)=0),Scenario!$B$8,0),"INSUFFICIENT FUNDS")))</f>
        <v/>
      </c>
      <c r="R166" s="6" t="str">
        <f>IF(O166&gt;Scenario!$B$11,"",IF(O$2&lt;&gt;"Ready",O$2,IF(ISNUMBER(P166),(P166+Q166)*(0+N('Option B'!$E$15)+IF(Scenario!$B$13="Gross",N('Option B'!$E$16),0))/12+((N('Option B'!$E$12)+N('Option B'!$E$13))/12+IF(AND(O166&gt;=Scenario!$B$10,MOD(O166-Scenario!$B$10,Scenario!$B$18)=0),N('Option B'!$E$17)*N('Option B'!$E$18)+N('Option B'!$E$20),0)+IF(O166=1,N('Option B'!$E$17)*N('Option B'!$E$19)+N('Option B'!$E$21),0)+IF(O166=Scenario!$B$11,N('Option B'!$E$22),0)),"INSUFFICIENT FUNDS")))</f>
        <v/>
      </c>
      <c r="S166" s="6" t="str">
        <f>IF(O166&gt;Scenario!$B$11,"",IF(O$2&lt;&gt;"Ready",O$2,IF(ISNUMBER(P166),IF((P166+Q166)*(1+Scenario!$B$12/12)-R166&lt;0,"INSUFFICIENT FUNDS",(P166+Q166)*(1+Scenario!$B$12/12)-R166),"INSUFFICIENT FUNDS")))</f>
        <v/>
      </c>
      <c r="T166" s="6" t="str">
        <f>IF(O166&gt;Scenario!$B$11,"",IF(O$2&lt;&gt;"Ready",O$2,IF(ISNUMBER(S166),T165+R166,"INSUFFICIENT FUNDS")))</f>
        <v/>
      </c>
      <c r="U166" t="str">
        <f>IF(O166&gt;Scenario!$B$11,"",IF(O$2&lt;&gt;"Ready",O$2,IF(ISNUMBER(S166),"OK","INSUFFICIENT FUNDS")))</f>
        <v/>
      </c>
      <c r="V166">
        <v>162</v>
      </c>
      <c r="W166" s="6" t="str">
        <f>IF(V166&gt;Scenario!$B$11,"",IF(V$2&lt;&gt;"Ready",V$2,IF(AB165="OK",Z165,"INSUFFICIENT FUNDS")))</f>
        <v/>
      </c>
      <c r="X166" s="6" t="str">
        <f>IF(V166&gt;Scenario!$B$11,"",IF(V$2&lt;&gt;"Ready",V$2,IF(ISNUMBER(W166),IF(AND(V166&gt;=Scenario!$B$10,MOD(V166-Scenario!$B$10,Scenario!$B$18)=0),Scenario!$B$8,0),"INSUFFICIENT FUNDS")))</f>
        <v/>
      </c>
      <c r="Y166" s="6" t="str">
        <f>IF(V166&gt;Scenario!$B$11,"",IF(V$2&lt;&gt;"Ready",V$2,IF(ISNUMBER(W166),(W166+X166)*(N('Option B'!$E$14)+N('Option B'!$E$15)+IF(Scenario!$B$13="Gross",N('Option B'!$E$16),0))/12+((N('Option B'!$E$12)+N('Option B'!$E$13))/12+IF(AND(V166&gt;=Scenario!$B$10,MOD(V166-Scenario!$B$10,Scenario!$B$18)=0),0*0+0,0)+IF(V166=1,0*0+0,0)+IF(V166=Scenario!$B$11,0,0)),"INSUFFICIENT FUNDS")))</f>
        <v/>
      </c>
      <c r="Z166" s="6" t="str">
        <f>IF(V166&gt;Scenario!$B$11,"",IF(V$2&lt;&gt;"Ready",V$2,IF(ISNUMBER(W166),IF((W166+X166)*(1+Scenario!$B$12/12)-Y166&lt;0,"INSUFFICIENT FUNDS",(W166+X166)*(1+Scenario!$B$12/12)-Y166),"INSUFFICIENT FUNDS")))</f>
        <v/>
      </c>
      <c r="AA166" s="6" t="str">
        <f>IF(V166&gt;Scenario!$B$11,"",IF(V$2&lt;&gt;"Ready",V$2,IF(ISNUMBER(Z166),AA165+Y166,"INSUFFICIENT FUNDS")))</f>
        <v/>
      </c>
      <c r="AB166" t="str">
        <f>IF(V166&gt;Scenario!$B$11,"",IF(V$2&lt;&gt;"Ready",V$2,IF(ISNUMBER(Z166),"OK","INSUFFICIENT FUNDS")))</f>
        <v/>
      </c>
      <c r="AC166">
        <v>162</v>
      </c>
      <c r="AD166" s="6" t="str">
        <f>IF(AC166&gt;Scenario!$B$11,"",IF(AC$2&lt;&gt;"Ready",AC$2,IF(AI165="OK",AG165,"INSUFFICIENT FUNDS")))</f>
        <v/>
      </c>
      <c r="AE166" s="6" t="str">
        <f>IF(AC166&gt;Scenario!$B$11,"",IF(AC$2&lt;&gt;"Ready",AC$2,IF(ISNUMBER(AD166),IF(AND(AC166&gt;=Scenario!$B$10,MOD(AC166-Scenario!$B$10,Scenario!$B$18)=0),Scenario!$B$8,0),"INSUFFICIENT FUNDS")))</f>
        <v/>
      </c>
      <c r="AF166" s="6" t="str">
        <f>IF(AC166&gt;Scenario!$B$11,"",IF(AC$2&lt;&gt;"Ready",AC$2,IF(ISNUMBER(AD166),(AD166+AE166)*(N('Option B'!$E$14)+N('Option B'!$E$15)+IF(Scenario!$B$13="Gross",0,0))/12+((N('Option B'!$E$12)+N('Option B'!$E$13))/12+IF(AND(AC166&gt;=Scenario!$B$10,MOD(AC166-Scenario!$B$10,Scenario!$B$18)=0),N('Option B'!$E$17)*N('Option B'!$E$18)+N('Option B'!$E$20),0)+IF(AC166=1,N('Option B'!$E$17)*N('Option B'!$E$19)+N('Option B'!$E$21),0)+IF(AC166=Scenario!$B$11,N('Option B'!$E$22),0)),"INSUFFICIENT FUNDS")))</f>
        <v/>
      </c>
      <c r="AG166" s="6" t="str">
        <f>IF(AC166&gt;Scenario!$B$11,"",IF(AC$2&lt;&gt;"Ready",AC$2,IF(ISNUMBER(AD166),IF((AD166+AE166)*(1+Scenario!$B$12/12)-AF166&lt;0,"INSUFFICIENT FUNDS",(AD166+AE166)*(1+Scenario!$B$12/12)-AF166),"INSUFFICIENT FUNDS")))</f>
        <v/>
      </c>
      <c r="AH166" s="6" t="str">
        <f>IF(AC166&gt;Scenario!$B$11,"",IF(AC$2&lt;&gt;"Ready",AC$2,IF(ISNUMBER(AG166),AH165+AF166,"INSUFFICIENT FUNDS")))</f>
        <v/>
      </c>
      <c r="AI166" t="str">
        <f>IF(AC166&gt;Scenario!$B$11,"",IF(AC$2&lt;&gt;"Ready",AC$2,IF(ISNUMBER(AG166),"OK","INSUFFICIENT FUNDS")))</f>
        <v/>
      </c>
      <c r="AJ166">
        <v>162</v>
      </c>
      <c r="AK166" s="6" t="str">
        <f>IF(AJ166&gt;Scenario!$B$11,"",IF(AJ$2&lt;&gt;"Ready",AJ$2,IF(AP165="OK",AN165,"INSUFFICIENT FUNDS")))</f>
        <v/>
      </c>
      <c r="AL166" s="6" t="str">
        <f>IF(AJ166&gt;Scenario!$B$11,"",IF(AJ$2&lt;&gt;"Ready",AJ$2,IF(ISNUMBER(AK166),IF(AND(AJ166&gt;=Scenario!$B$10,MOD(AJ166-Scenario!$B$10,Scenario!$B$18)=0),Scenario!$B$8,0),"INSUFFICIENT FUNDS")))</f>
        <v/>
      </c>
      <c r="AM166" s="6" t="str">
        <f>IF(AJ166&gt;Scenario!$B$11,"",IF(AJ$2&lt;&gt;"Ready",AJ$2,IF(ISNUMBER(AK166),(AK166+AL166)*(0+0+IF(Scenario!$B$13="Gross",0,0))/12+((0+0)/12+IF(AND(AJ166&gt;=Scenario!$B$10,MOD(AJ166-Scenario!$B$10,Scenario!$B$18)=0),0*0+0,0)+IF(AJ166=1,0*0+0,0)+IF(AJ166=Scenario!$B$11,0,0)),"INSUFFICIENT FUNDS")))</f>
        <v/>
      </c>
      <c r="AN166" s="6" t="str">
        <f>IF(AJ166&gt;Scenario!$B$11,"",IF(AJ$2&lt;&gt;"Ready",AJ$2,IF(ISNUMBER(AK166),IF((AK166+AL166)*(1+Scenario!$B$12/12)-AM166&lt;0,"INSUFFICIENT FUNDS",(AK166+AL166)*(1+Scenario!$B$12/12)-AM166),"INSUFFICIENT FUNDS")))</f>
        <v/>
      </c>
      <c r="AO166" s="6" t="str">
        <f>IF(AJ166&gt;Scenario!$B$11,"",IF(AJ$2&lt;&gt;"Ready",AJ$2,IF(ISNUMBER(AN166),AO165+AM166,"INSUFFICIENT FUNDS")))</f>
        <v/>
      </c>
      <c r="AP166" t="str">
        <f>IF(AJ166&gt;Scenario!$B$11,"",IF(AJ$2&lt;&gt;"Ready",AJ$2,IF(ISNUMBER(AN166),"OK","INSUFFICIENT FUNDS")))</f>
        <v/>
      </c>
    </row>
    <row r="167" spans="1:42" ht="32.1" customHeight="1" x14ac:dyDescent="0.2">
      <c r="A167">
        <v>163</v>
      </c>
      <c r="B167" s="6" t="str">
        <f>IF(A167&gt;Scenario!$B$11,"",IF(A$2&lt;&gt;"Ready",A$2,IF(G166="OK",E166,"INSUFFICIENT FUNDS")))</f>
        <v/>
      </c>
      <c r="C167" s="6" t="str">
        <f>IF(A167&gt;Scenario!$B$11,"",IF(A$2&lt;&gt;"Ready",A$2,IF(ISNUMBER(B167),IF(AND(A167&gt;=Scenario!$B$10,MOD(A167-Scenario!$B$10,Scenario!$B$18)=0),Scenario!$B$8,0),"INSUFFICIENT FUNDS")))</f>
        <v/>
      </c>
      <c r="D167" s="6" t="str">
        <f>IF(A167&gt;Scenario!$B$11,"",IF(A$2&lt;&gt;"Ready",A$2,IF(ISNUMBER(B167),(B167+C167)*(N('Option B'!$E$14)+N('Option B'!$E$15)+IF(Scenario!$B$13="Gross",N('Option B'!$E$16),0))/12+((N('Option B'!$E$12)+N('Option B'!$E$13))/12+IF(AND(A167&gt;=Scenario!$B$10,MOD(A167-Scenario!$B$10,Scenario!$B$18)=0),N('Option B'!$E$17)*N('Option B'!$E$18)+N('Option B'!$E$20),0)+IF(A167=1,N('Option B'!$E$17)*N('Option B'!$E$19)+N('Option B'!$E$21),0)+IF(A167=Scenario!$B$11,N('Option B'!$E$22),0)),"INSUFFICIENT FUNDS")))</f>
        <v/>
      </c>
      <c r="E167" s="6" t="str">
        <f>IF(A167&gt;Scenario!$B$11,"",IF(A$2&lt;&gt;"Ready",A$2,IF(ISNUMBER(B167),IF((B167+C167)*(1+Scenario!$B$12/12)-D167&lt;0,"INSUFFICIENT FUNDS",(B167+C167)*(1+Scenario!$B$12/12)-D167),"INSUFFICIENT FUNDS")))</f>
        <v/>
      </c>
      <c r="F167" s="6" t="str">
        <f>IF(A167&gt;Scenario!$B$11,"",IF(A$2&lt;&gt;"Ready",A$2,IF(ISNUMBER(E167),F166+D167,"INSUFFICIENT FUNDS")))</f>
        <v/>
      </c>
      <c r="G167" t="str">
        <f>IF(A167&gt;Scenario!$B$11,"",IF(A$2&lt;&gt;"Ready",A$2,IF(ISNUMBER(E167),"OK","INSUFFICIENT FUNDS")))</f>
        <v/>
      </c>
      <c r="H167">
        <v>163</v>
      </c>
      <c r="I167" s="6" t="str">
        <f>IF(H167&gt;Scenario!$B$11,"",IF(H$2&lt;&gt;"Ready",H$2,IF(N166="OK",L166,"INSUFFICIENT FUNDS")))</f>
        <v/>
      </c>
      <c r="J167" s="6" t="str">
        <f>IF(H167&gt;Scenario!$B$11,"",IF(H$2&lt;&gt;"Ready",H$2,IF(ISNUMBER(I167),IF(AND(H167&gt;=Scenario!$B$10,MOD(H167-Scenario!$B$10,Scenario!$B$18)=0),Scenario!$B$8,0),"INSUFFICIENT FUNDS")))</f>
        <v/>
      </c>
      <c r="K167" s="6" t="str">
        <f>IF(H167&gt;Scenario!$B$11,"",IF(H$2&lt;&gt;"Ready",H$2,IF(ISNUMBER(I167),(I167+J167)*(N('Option B'!$E$14)+N('Option B'!$E$15)+IF(Scenario!$B$13="Gross",N('Option B'!$E$16),0))/12+((0+0)/12+IF(AND(H167&gt;=Scenario!$B$10,MOD(H167-Scenario!$B$10,Scenario!$B$18)=0),N('Option B'!$E$17)*N('Option B'!$E$18)+N('Option B'!$E$20),0)+IF(H167=1,N('Option B'!$E$17)*N('Option B'!$E$19)+N('Option B'!$E$21),0)+IF(H167=Scenario!$B$11,N('Option B'!$E$22),0)),"INSUFFICIENT FUNDS")))</f>
        <v/>
      </c>
      <c r="L167" s="6" t="str">
        <f>IF(H167&gt;Scenario!$B$11,"",IF(H$2&lt;&gt;"Ready",H$2,IF(ISNUMBER(I167),IF((I167+J167)*(1+Scenario!$B$12/12)-K167&lt;0,"INSUFFICIENT FUNDS",(I167+J167)*(1+Scenario!$B$12/12)-K167),"INSUFFICIENT FUNDS")))</f>
        <v/>
      </c>
      <c r="M167" s="6" t="str">
        <f>IF(H167&gt;Scenario!$B$11,"",IF(H$2&lt;&gt;"Ready",H$2,IF(ISNUMBER(L167),M166+K167,"INSUFFICIENT FUNDS")))</f>
        <v/>
      </c>
      <c r="N167" t="str">
        <f>IF(H167&gt;Scenario!$B$11,"",IF(H$2&lt;&gt;"Ready",H$2,IF(ISNUMBER(L167),"OK","INSUFFICIENT FUNDS")))</f>
        <v/>
      </c>
      <c r="O167">
        <v>163</v>
      </c>
      <c r="P167" s="6" t="str">
        <f>IF(O167&gt;Scenario!$B$11,"",IF(O$2&lt;&gt;"Ready",O$2,IF(U166="OK",S166,"INSUFFICIENT FUNDS")))</f>
        <v/>
      </c>
      <c r="Q167" s="6" t="str">
        <f>IF(O167&gt;Scenario!$B$11,"",IF(O$2&lt;&gt;"Ready",O$2,IF(ISNUMBER(P167),IF(AND(O167&gt;=Scenario!$B$10,MOD(O167-Scenario!$B$10,Scenario!$B$18)=0),Scenario!$B$8,0),"INSUFFICIENT FUNDS")))</f>
        <v/>
      </c>
      <c r="R167" s="6" t="str">
        <f>IF(O167&gt;Scenario!$B$11,"",IF(O$2&lt;&gt;"Ready",O$2,IF(ISNUMBER(P167),(P167+Q167)*(0+N('Option B'!$E$15)+IF(Scenario!$B$13="Gross",N('Option B'!$E$16),0))/12+((N('Option B'!$E$12)+N('Option B'!$E$13))/12+IF(AND(O167&gt;=Scenario!$B$10,MOD(O167-Scenario!$B$10,Scenario!$B$18)=0),N('Option B'!$E$17)*N('Option B'!$E$18)+N('Option B'!$E$20),0)+IF(O167=1,N('Option B'!$E$17)*N('Option B'!$E$19)+N('Option B'!$E$21),0)+IF(O167=Scenario!$B$11,N('Option B'!$E$22),0)),"INSUFFICIENT FUNDS")))</f>
        <v/>
      </c>
      <c r="S167" s="6" t="str">
        <f>IF(O167&gt;Scenario!$B$11,"",IF(O$2&lt;&gt;"Ready",O$2,IF(ISNUMBER(P167),IF((P167+Q167)*(1+Scenario!$B$12/12)-R167&lt;0,"INSUFFICIENT FUNDS",(P167+Q167)*(1+Scenario!$B$12/12)-R167),"INSUFFICIENT FUNDS")))</f>
        <v/>
      </c>
      <c r="T167" s="6" t="str">
        <f>IF(O167&gt;Scenario!$B$11,"",IF(O$2&lt;&gt;"Ready",O$2,IF(ISNUMBER(S167),T166+R167,"INSUFFICIENT FUNDS")))</f>
        <v/>
      </c>
      <c r="U167" t="str">
        <f>IF(O167&gt;Scenario!$B$11,"",IF(O$2&lt;&gt;"Ready",O$2,IF(ISNUMBER(S167),"OK","INSUFFICIENT FUNDS")))</f>
        <v/>
      </c>
      <c r="V167">
        <v>163</v>
      </c>
      <c r="W167" s="6" t="str">
        <f>IF(V167&gt;Scenario!$B$11,"",IF(V$2&lt;&gt;"Ready",V$2,IF(AB166="OK",Z166,"INSUFFICIENT FUNDS")))</f>
        <v/>
      </c>
      <c r="X167" s="6" t="str">
        <f>IF(V167&gt;Scenario!$B$11,"",IF(V$2&lt;&gt;"Ready",V$2,IF(ISNUMBER(W167),IF(AND(V167&gt;=Scenario!$B$10,MOD(V167-Scenario!$B$10,Scenario!$B$18)=0),Scenario!$B$8,0),"INSUFFICIENT FUNDS")))</f>
        <v/>
      </c>
      <c r="Y167" s="6" t="str">
        <f>IF(V167&gt;Scenario!$B$11,"",IF(V$2&lt;&gt;"Ready",V$2,IF(ISNUMBER(W167),(W167+X167)*(N('Option B'!$E$14)+N('Option B'!$E$15)+IF(Scenario!$B$13="Gross",N('Option B'!$E$16),0))/12+((N('Option B'!$E$12)+N('Option B'!$E$13))/12+IF(AND(V167&gt;=Scenario!$B$10,MOD(V167-Scenario!$B$10,Scenario!$B$18)=0),0*0+0,0)+IF(V167=1,0*0+0,0)+IF(V167=Scenario!$B$11,0,0)),"INSUFFICIENT FUNDS")))</f>
        <v/>
      </c>
      <c r="Z167" s="6" t="str">
        <f>IF(V167&gt;Scenario!$B$11,"",IF(V$2&lt;&gt;"Ready",V$2,IF(ISNUMBER(W167),IF((W167+X167)*(1+Scenario!$B$12/12)-Y167&lt;0,"INSUFFICIENT FUNDS",(W167+X167)*(1+Scenario!$B$12/12)-Y167),"INSUFFICIENT FUNDS")))</f>
        <v/>
      </c>
      <c r="AA167" s="6" t="str">
        <f>IF(V167&gt;Scenario!$B$11,"",IF(V$2&lt;&gt;"Ready",V$2,IF(ISNUMBER(Z167),AA166+Y167,"INSUFFICIENT FUNDS")))</f>
        <v/>
      </c>
      <c r="AB167" t="str">
        <f>IF(V167&gt;Scenario!$B$11,"",IF(V$2&lt;&gt;"Ready",V$2,IF(ISNUMBER(Z167),"OK","INSUFFICIENT FUNDS")))</f>
        <v/>
      </c>
      <c r="AC167">
        <v>163</v>
      </c>
      <c r="AD167" s="6" t="str">
        <f>IF(AC167&gt;Scenario!$B$11,"",IF(AC$2&lt;&gt;"Ready",AC$2,IF(AI166="OK",AG166,"INSUFFICIENT FUNDS")))</f>
        <v/>
      </c>
      <c r="AE167" s="6" t="str">
        <f>IF(AC167&gt;Scenario!$B$11,"",IF(AC$2&lt;&gt;"Ready",AC$2,IF(ISNUMBER(AD167),IF(AND(AC167&gt;=Scenario!$B$10,MOD(AC167-Scenario!$B$10,Scenario!$B$18)=0),Scenario!$B$8,0),"INSUFFICIENT FUNDS")))</f>
        <v/>
      </c>
      <c r="AF167" s="6" t="str">
        <f>IF(AC167&gt;Scenario!$B$11,"",IF(AC$2&lt;&gt;"Ready",AC$2,IF(ISNUMBER(AD167),(AD167+AE167)*(N('Option B'!$E$14)+N('Option B'!$E$15)+IF(Scenario!$B$13="Gross",0,0))/12+((N('Option B'!$E$12)+N('Option B'!$E$13))/12+IF(AND(AC167&gt;=Scenario!$B$10,MOD(AC167-Scenario!$B$10,Scenario!$B$18)=0),N('Option B'!$E$17)*N('Option B'!$E$18)+N('Option B'!$E$20),0)+IF(AC167=1,N('Option B'!$E$17)*N('Option B'!$E$19)+N('Option B'!$E$21),0)+IF(AC167=Scenario!$B$11,N('Option B'!$E$22),0)),"INSUFFICIENT FUNDS")))</f>
        <v/>
      </c>
      <c r="AG167" s="6" t="str">
        <f>IF(AC167&gt;Scenario!$B$11,"",IF(AC$2&lt;&gt;"Ready",AC$2,IF(ISNUMBER(AD167),IF((AD167+AE167)*(1+Scenario!$B$12/12)-AF167&lt;0,"INSUFFICIENT FUNDS",(AD167+AE167)*(1+Scenario!$B$12/12)-AF167),"INSUFFICIENT FUNDS")))</f>
        <v/>
      </c>
      <c r="AH167" s="6" t="str">
        <f>IF(AC167&gt;Scenario!$B$11,"",IF(AC$2&lt;&gt;"Ready",AC$2,IF(ISNUMBER(AG167),AH166+AF167,"INSUFFICIENT FUNDS")))</f>
        <v/>
      </c>
      <c r="AI167" t="str">
        <f>IF(AC167&gt;Scenario!$B$11,"",IF(AC$2&lt;&gt;"Ready",AC$2,IF(ISNUMBER(AG167),"OK","INSUFFICIENT FUNDS")))</f>
        <v/>
      </c>
      <c r="AJ167">
        <v>163</v>
      </c>
      <c r="AK167" s="6" t="str">
        <f>IF(AJ167&gt;Scenario!$B$11,"",IF(AJ$2&lt;&gt;"Ready",AJ$2,IF(AP166="OK",AN166,"INSUFFICIENT FUNDS")))</f>
        <v/>
      </c>
      <c r="AL167" s="6" t="str">
        <f>IF(AJ167&gt;Scenario!$B$11,"",IF(AJ$2&lt;&gt;"Ready",AJ$2,IF(ISNUMBER(AK167),IF(AND(AJ167&gt;=Scenario!$B$10,MOD(AJ167-Scenario!$B$10,Scenario!$B$18)=0),Scenario!$B$8,0),"INSUFFICIENT FUNDS")))</f>
        <v/>
      </c>
      <c r="AM167" s="6" t="str">
        <f>IF(AJ167&gt;Scenario!$B$11,"",IF(AJ$2&lt;&gt;"Ready",AJ$2,IF(ISNUMBER(AK167),(AK167+AL167)*(0+0+IF(Scenario!$B$13="Gross",0,0))/12+((0+0)/12+IF(AND(AJ167&gt;=Scenario!$B$10,MOD(AJ167-Scenario!$B$10,Scenario!$B$18)=0),0*0+0,0)+IF(AJ167=1,0*0+0,0)+IF(AJ167=Scenario!$B$11,0,0)),"INSUFFICIENT FUNDS")))</f>
        <v/>
      </c>
      <c r="AN167" s="6" t="str">
        <f>IF(AJ167&gt;Scenario!$B$11,"",IF(AJ$2&lt;&gt;"Ready",AJ$2,IF(ISNUMBER(AK167),IF((AK167+AL167)*(1+Scenario!$B$12/12)-AM167&lt;0,"INSUFFICIENT FUNDS",(AK167+AL167)*(1+Scenario!$B$12/12)-AM167),"INSUFFICIENT FUNDS")))</f>
        <v/>
      </c>
      <c r="AO167" s="6" t="str">
        <f>IF(AJ167&gt;Scenario!$B$11,"",IF(AJ$2&lt;&gt;"Ready",AJ$2,IF(ISNUMBER(AN167),AO166+AM167,"INSUFFICIENT FUNDS")))</f>
        <v/>
      </c>
      <c r="AP167" t="str">
        <f>IF(AJ167&gt;Scenario!$B$11,"",IF(AJ$2&lt;&gt;"Ready",AJ$2,IF(ISNUMBER(AN167),"OK","INSUFFICIENT FUNDS")))</f>
        <v/>
      </c>
    </row>
    <row r="168" spans="1:42" ht="32.1" customHeight="1" x14ac:dyDescent="0.2">
      <c r="A168">
        <v>164</v>
      </c>
      <c r="B168" s="6" t="str">
        <f>IF(A168&gt;Scenario!$B$11,"",IF(A$2&lt;&gt;"Ready",A$2,IF(G167="OK",E167,"INSUFFICIENT FUNDS")))</f>
        <v/>
      </c>
      <c r="C168" s="6" t="str">
        <f>IF(A168&gt;Scenario!$B$11,"",IF(A$2&lt;&gt;"Ready",A$2,IF(ISNUMBER(B168),IF(AND(A168&gt;=Scenario!$B$10,MOD(A168-Scenario!$B$10,Scenario!$B$18)=0),Scenario!$B$8,0),"INSUFFICIENT FUNDS")))</f>
        <v/>
      </c>
      <c r="D168" s="6" t="str">
        <f>IF(A168&gt;Scenario!$B$11,"",IF(A$2&lt;&gt;"Ready",A$2,IF(ISNUMBER(B168),(B168+C168)*(N('Option B'!$E$14)+N('Option B'!$E$15)+IF(Scenario!$B$13="Gross",N('Option B'!$E$16),0))/12+((N('Option B'!$E$12)+N('Option B'!$E$13))/12+IF(AND(A168&gt;=Scenario!$B$10,MOD(A168-Scenario!$B$10,Scenario!$B$18)=0),N('Option B'!$E$17)*N('Option B'!$E$18)+N('Option B'!$E$20),0)+IF(A168=1,N('Option B'!$E$17)*N('Option B'!$E$19)+N('Option B'!$E$21),0)+IF(A168=Scenario!$B$11,N('Option B'!$E$22),0)),"INSUFFICIENT FUNDS")))</f>
        <v/>
      </c>
      <c r="E168" s="6" t="str">
        <f>IF(A168&gt;Scenario!$B$11,"",IF(A$2&lt;&gt;"Ready",A$2,IF(ISNUMBER(B168),IF((B168+C168)*(1+Scenario!$B$12/12)-D168&lt;0,"INSUFFICIENT FUNDS",(B168+C168)*(1+Scenario!$B$12/12)-D168),"INSUFFICIENT FUNDS")))</f>
        <v/>
      </c>
      <c r="F168" s="6" t="str">
        <f>IF(A168&gt;Scenario!$B$11,"",IF(A$2&lt;&gt;"Ready",A$2,IF(ISNUMBER(E168),F167+D168,"INSUFFICIENT FUNDS")))</f>
        <v/>
      </c>
      <c r="G168" t="str">
        <f>IF(A168&gt;Scenario!$B$11,"",IF(A$2&lt;&gt;"Ready",A$2,IF(ISNUMBER(E168),"OK","INSUFFICIENT FUNDS")))</f>
        <v/>
      </c>
      <c r="H168">
        <v>164</v>
      </c>
      <c r="I168" s="6" t="str">
        <f>IF(H168&gt;Scenario!$B$11,"",IF(H$2&lt;&gt;"Ready",H$2,IF(N167="OK",L167,"INSUFFICIENT FUNDS")))</f>
        <v/>
      </c>
      <c r="J168" s="6" t="str">
        <f>IF(H168&gt;Scenario!$B$11,"",IF(H$2&lt;&gt;"Ready",H$2,IF(ISNUMBER(I168),IF(AND(H168&gt;=Scenario!$B$10,MOD(H168-Scenario!$B$10,Scenario!$B$18)=0),Scenario!$B$8,0),"INSUFFICIENT FUNDS")))</f>
        <v/>
      </c>
      <c r="K168" s="6" t="str">
        <f>IF(H168&gt;Scenario!$B$11,"",IF(H$2&lt;&gt;"Ready",H$2,IF(ISNUMBER(I168),(I168+J168)*(N('Option B'!$E$14)+N('Option B'!$E$15)+IF(Scenario!$B$13="Gross",N('Option B'!$E$16),0))/12+((0+0)/12+IF(AND(H168&gt;=Scenario!$B$10,MOD(H168-Scenario!$B$10,Scenario!$B$18)=0),N('Option B'!$E$17)*N('Option B'!$E$18)+N('Option B'!$E$20),0)+IF(H168=1,N('Option B'!$E$17)*N('Option B'!$E$19)+N('Option B'!$E$21),0)+IF(H168=Scenario!$B$11,N('Option B'!$E$22),0)),"INSUFFICIENT FUNDS")))</f>
        <v/>
      </c>
      <c r="L168" s="6" t="str">
        <f>IF(H168&gt;Scenario!$B$11,"",IF(H$2&lt;&gt;"Ready",H$2,IF(ISNUMBER(I168),IF((I168+J168)*(1+Scenario!$B$12/12)-K168&lt;0,"INSUFFICIENT FUNDS",(I168+J168)*(1+Scenario!$B$12/12)-K168),"INSUFFICIENT FUNDS")))</f>
        <v/>
      </c>
      <c r="M168" s="6" t="str">
        <f>IF(H168&gt;Scenario!$B$11,"",IF(H$2&lt;&gt;"Ready",H$2,IF(ISNUMBER(L168),M167+K168,"INSUFFICIENT FUNDS")))</f>
        <v/>
      </c>
      <c r="N168" t="str">
        <f>IF(H168&gt;Scenario!$B$11,"",IF(H$2&lt;&gt;"Ready",H$2,IF(ISNUMBER(L168),"OK","INSUFFICIENT FUNDS")))</f>
        <v/>
      </c>
      <c r="O168">
        <v>164</v>
      </c>
      <c r="P168" s="6" t="str">
        <f>IF(O168&gt;Scenario!$B$11,"",IF(O$2&lt;&gt;"Ready",O$2,IF(U167="OK",S167,"INSUFFICIENT FUNDS")))</f>
        <v/>
      </c>
      <c r="Q168" s="6" t="str">
        <f>IF(O168&gt;Scenario!$B$11,"",IF(O$2&lt;&gt;"Ready",O$2,IF(ISNUMBER(P168),IF(AND(O168&gt;=Scenario!$B$10,MOD(O168-Scenario!$B$10,Scenario!$B$18)=0),Scenario!$B$8,0),"INSUFFICIENT FUNDS")))</f>
        <v/>
      </c>
      <c r="R168" s="6" t="str">
        <f>IF(O168&gt;Scenario!$B$11,"",IF(O$2&lt;&gt;"Ready",O$2,IF(ISNUMBER(P168),(P168+Q168)*(0+N('Option B'!$E$15)+IF(Scenario!$B$13="Gross",N('Option B'!$E$16),0))/12+((N('Option B'!$E$12)+N('Option B'!$E$13))/12+IF(AND(O168&gt;=Scenario!$B$10,MOD(O168-Scenario!$B$10,Scenario!$B$18)=0),N('Option B'!$E$17)*N('Option B'!$E$18)+N('Option B'!$E$20),0)+IF(O168=1,N('Option B'!$E$17)*N('Option B'!$E$19)+N('Option B'!$E$21),0)+IF(O168=Scenario!$B$11,N('Option B'!$E$22),0)),"INSUFFICIENT FUNDS")))</f>
        <v/>
      </c>
      <c r="S168" s="6" t="str">
        <f>IF(O168&gt;Scenario!$B$11,"",IF(O$2&lt;&gt;"Ready",O$2,IF(ISNUMBER(P168),IF((P168+Q168)*(1+Scenario!$B$12/12)-R168&lt;0,"INSUFFICIENT FUNDS",(P168+Q168)*(1+Scenario!$B$12/12)-R168),"INSUFFICIENT FUNDS")))</f>
        <v/>
      </c>
      <c r="T168" s="6" t="str">
        <f>IF(O168&gt;Scenario!$B$11,"",IF(O$2&lt;&gt;"Ready",O$2,IF(ISNUMBER(S168),T167+R168,"INSUFFICIENT FUNDS")))</f>
        <v/>
      </c>
      <c r="U168" t="str">
        <f>IF(O168&gt;Scenario!$B$11,"",IF(O$2&lt;&gt;"Ready",O$2,IF(ISNUMBER(S168),"OK","INSUFFICIENT FUNDS")))</f>
        <v/>
      </c>
      <c r="V168">
        <v>164</v>
      </c>
      <c r="W168" s="6" t="str">
        <f>IF(V168&gt;Scenario!$B$11,"",IF(V$2&lt;&gt;"Ready",V$2,IF(AB167="OK",Z167,"INSUFFICIENT FUNDS")))</f>
        <v/>
      </c>
      <c r="X168" s="6" t="str">
        <f>IF(V168&gt;Scenario!$B$11,"",IF(V$2&lt;&gt;"Ready",V$2,IF(ISNUMBER(W168),IF(AND(V168&gt;=Scenario!$B$10,MOD(V168-Scenario!$B$10,Scenario!$B$18)=0),Scenario!$B$8,0),"INSUFFICIENT FUNDS")))</f>
        <v/>
      </c>
      <c r="Y168" s="6" t="str">
        <f>IF(V168&gt;Scenario!$B$11,"",IF(V$2&lt;&gt;"Ready",V$2,IF(ISNUMBER(W168),(W168+X168)*(N('Option B'!$E$14)+N('Option B'!$E$15)+IF(Scenario!$B$13="Gross",N('Option B'!$E$16),0))/12+((N('Option B'!$E$12)+N('Option B'!$E$13))/12+IF(AND(V168&gt;=Scenario!$B$10,MOD(V168-Scenario!$B$10,Scenario!$B$18)=0),0*0+0,0)+IF(V168=1,0*0+0,0)+IF(V168=Scenario!$B$11,0,0)),"INSUFFICIENT FUNDS")))</f>
        <v/>
      </c>
      <c r="Z168" s="6" t="str">
        <f>IF(V168&gt;Scenario!$B$11,"",IF(V$2&lt;&gt;"Ready",V$2,IF(ISNUMBER(W168),IF((W168+X168)*(1+Scenario!$B$12/12)-Y168&lt;0,"INSUFFICIENT FUNDS",(W168+X168)*(1+Scenario!$B$12/12)-Y168),"INSUFFICIENT FUNDS")))</f>
        <v/>
      </c>
      <c r="AA168" s="6" t="str">
        <f>IF(V168&gt;Scenario!$B$11,"",IF(V$2&lt;&gt;"Ready",V$2,IF(ISNUMBER(Z168),AA167+Y168,"INSUFFICIENT FUNDS")))</f>
        <v/>
      </c>
      <c r="AB168" t="str">
        <f>IF(V168&gt;Scenario!$B$11,"",IF(V$2&lt;&gt;"Ready",V$2,IF(ISNUMBER(Z168),"OK","INSUFFICIENT FUNDS")))</f>
        <v/>
      </c>
      <c r="AC168">
        <v>164</v>
      </c>
      <c r="AD168" s="6" t="str">
        <f>IF(AC168&gt;Scenario!$B$11,"",IF(AC$2&lt;&gt;"Ready",AC$2,IF(AI167="OK",AG167,"INSUFFICIENT FUNDS")))</f>
        <v/>
      </c>
      <c r="AE168" s="6" t="str">
        <f>IF(AC168&gt;Scenario!$B$11,"",IF(AC$2&lt;&gt;"Ready",AC$2,IF(ISNUMBER(AD168),IF(AND(AC168&gt;=Scenario!$B$10,MOD(AC168-Scenario!$B$10,Scenario!$B$18)=0),Scenario!$B$8,0),"INSUFFICIENT FUNDS")))</f>
        <v/>
      </c>
      <c r="AF168" s="6" t="str">
        <f>IF(AC168&gt;Scenario!$B$11,"",IF(AC$2&lt;&gt;"Ready",AC$2,IF(ISNUMBER(AD168),(AD168+AE168)*(N('Option B'!$E$14)+N('Option B'!$E$15)+IF(Scenario!$B$13="Gross",0,0))/12+((N('Option B'!$E$12)+N('Option B'!$E$13))/12+IF(AND(AC168&gt;=Scenario!$B$10,MOD(AC168-Scenario!$B$10,Scenario!$B$18)=0),N('Option B'!$E$17)*N('Option B'!$E$18)+N('Option B'!$E$20),0)+IF(AC168=1,N('Option B'!$E$17)*N('Option B'!$E$19)+N('Option B'!$E$21),0)+IF(AC168=Scenario!$B$11,N('Option B'!$E$22),0)),"INSUFFICIENT FUNDS")))</f>
        <v/>
      </c>
      <c r="AG168" s="6" t="str">
        <f>IF(AC168&gt;Scenario!$B$11,"",IF(AC$2&lt;&gt;"Ready",AC$2,IF(ISNUMBER(AD168),IF((AD168+AE168)*(1+Scenario!$B$12/12)-AF168&lt;0,"INSUFFICIENT FUNDS",(AD168+AE168)*(1+Scenario!$B$12/12)-AF168),"INSUFFICIENT FUNDS")))</f>
        <v/>
      </c>
      <c r="AH168" s="6" t="str">
        <f>IF(AC168&gt;Scenario!$B$11,"",IF(AC$2&lt;&gt;"Ready",AC$2,IF(ISNUMBER(AG168),AH167+AF168,"INSUFFICIENT FUNDS")))</f>
        <v/>
      </c>
      <c r="AI168" t="str">
        <f>IF(AC168&gt;Scenario!$B$11,"",IF(AC$2&lt;&gt;"Ready",AC$2,IF(ISNUMBER(AG168),"OK","INSUFFICIENT FUNDS")))</f>
        <v/>
      </c>
      <c r="AJ168">
        <v>164</v>
      </c>
      <c r="AK168" s="6" t="str">
        <f>IF(AJ168&gt;Scenario!$B$11,"",IF(AJ$2&lt;&gt;"Ready",AJ$2,IF(AP167="OK",AN167,"INSUFFICIENT FUNDS")))</f>
        <v/>
      </c>
      <c r="AL168" s="6" t="str">
        <f>IF(AJ168&gt;Scenario!$B$11,"",IF(AJ$2&lt;&gt;"Ready",AJ$2,IF(ISNUMBER(AK168),IF(AND(AJ168&gt;=Scenario!$B$10,MOD(AJ168-Scenario!$B$10,Scenario!$B$18)=0),Scenario!$B$8,0),"INSUFFICIENT FUNDS")))</f>
        <v/>
      </c>
      <c r="AM168" s="6" t="str">
        <f>IF(AJ168&gt;Scenario!$B$11,"",IF(AJ$2&lt;&gt;"Ready",AJ$2,IF(ISNUMBER(AK168),(AK168+AL168)*(0+0+IF(Scenario!$B$13="Gross",0,0))/12+((0+0)/12+IF(AND(AJ168&gt;=Scenario!$B$10,MOD(AJ168-Scenario!$B$10,Scenario!$B$18)=0),0*0+0,0)+IF(AJ168=1,0*0+0,0)+IF(AJ168=Scenario!$B$11,0,0)),"INSUFFICIENT FUNDS")))</f>
        <v/>
      </c>
      <c r="AN168" s="6" t="str">
        <f>IF(AJ168&gt;Scenario!$B$11,"",IF(AJ$2&lt;&gt;"Ready",AJ$2,IF(ISNUMBER(AK168),IF((AK168+AL168)*(1+Scenario!$B$12/12)-AM168&lt;0,"INSUFFICIENT FUNDS",(AK168+AL168)*(1+Scenario!$B$12/12)-AM168),"INSUFFICIENT FUNDS")))</f>
        <v/>
      </c>
      <c r="AO168" s="6" t="str">
        <f>IF(AJ168&gt;Scenario!$B$11,"",IF(AJ$2&lt;&gt;"Ready",AJ$2,IF(ISNUMBER(AN168),AO167+AM168,"INSUFFICIENT FUNDS")))</f>
        <v/>
      </c>
      <c r="AP168" t="str">
        <f>IF(AJ168&gt;Scenario!$B$11,"",IF(AJ$2&lt;&gt;"Ready",AJ$2,IF(ISNUMBER(AN168),"OK","INSUFFICIENT FUNDS")))</f>
        <v/>
      </c>
    </row>
    <row r="169" spans="1:42" ht="32.1" customHeight="1" x14ac:dyDescent="0.2">
      <c r="A169">
        <v>165</v>
      </c>
      <c r="B169" s="6" t="str">
        <f>IF(A169&gt;Scenario!$B$11,"",IF(A$2&lt;&gt;"Ready",A$2,IF(G168="OK",E168,"INSUFFICIENT FUNDS")))</f>
        <v/>
      </c>
      <c r="C169" s="6" t="str">
        <f>IF(A169&gt;Scenario!$B$11,"",IF(A$2&lt;&gt;"Ready",A$2,IF(ISNUMBER(B169),IF(AND(A169&gt;=Scenario!$B$10,MOD(A169-Scenario!$B$10,Scenario!$B$18)=0),Scenario!$B$8,0),"INSUFFICIENT FUNDS")))</f>
        <v/>
      </c>
      <c r="D169" s="6" t="str">
        <f>IF(A169&gt;Scenario!$B$11,"",IF(A$2&lt;&gt;"Ready",A$2,IF(ISNUMBER(B169),(B169+C169)*(N('Option B'!$E$14)+N('Option B'!$E$15)+IF(Scenario!$B$13="Gross",N('Option B'!$E$16),0))/12+((N('Option B'!$E$12)+N('Option B'!$E$13))/12+IF(AND(A169&gt;=Scenario!$B$10,MOD(A169-Scenario!$B$10,Scenario!$B$18)=0),N('Option B'!$E$17)*N('Option B'!$E$18)+N('Option B'!$E$20),0)+IF(A169=1,N('Option B'!$E$17)*N('Option B'!$E$19)+N('Option B'!$E$21),0)+IF(A169=Scenario!$B$11,N('Option B'!$E$22),0)),"INSUFFICIENT FUNDS")))</f>
        <v/>
      </c>
      <c r="E169" s="6" t="str">
        <f>IF(A169&gt;Scenario!$B$11,"",IF(A$2&lt;&gt;"Ready",A$2,IF(ISNUMBER(B169),IF((B169+C169)*(1+Scenario!$B$12/12)-D169&lt;0,"INSUFFICIENT FUNDS",(B169+C169)*(1+Scenario!$B$12/12)-D169),"INSUFFICIENT FUNDS")))</f>
        <v/>
      </c>
      <c r="F169" s="6" t="str">
        <f>IF(A169&gt;Scenario!$B$11,"",IF(A$2&lt;&gt;"Ready",A$2,IF(ISNUMBER(E169),F168+D169,"INSUFFICIENT FUNDS")))</f>
        <v/>
      </c>
      <c r="G169" t="str">
        <f>IF(A169&gt;Scenario!$B$11,"",IF(A$2&lt;&gt;"Ready",A$2,IF(ISNUMBER(E169),"OK","INSUFFICIENT FUNDS")))</f>
        <v/>
      </c>
      <c r="H169">
        <v>165</v>
      </c>
      <c r="I169" s="6" t="str">
        <f>IF(H169&gt;Scenario!$B$11,"",IF(H$2&lt;&gt;"Ready",H$2,IF(N168="OK",L168,"INSUFFICIENT FUNDS")))</f>
        <v/>
      </c>
      <c r="J169" s="6" t="str">
        <f>IF(H169&gt;Scenario!$B$11,"",IF(H$2&lt;&gt;"Ready",H$2,IF(ISNUMBER(I169),IF(AND(H169&gt;=Scenario!$B$10,MOD(H169-Scenario!$B$10,Scenario!$B$18)=0),Scenario!$B$8,0),"INSUFFICIENT FUNDS")))</f>
        <v/>
      </c>
      <c r="K169" s="6" t="str">
        <f>IF(H169&gt;Scenario!$B$11,"",IF(H$2&lt;&gt;"Ready",H$2,IF(ISNUMBER(I169),(I169+J169)*(N('Option B'!$E$14)+N('Option B'!$E$15)+IF(Scenario!$B$13="Gross",N('Option B'!$E$16),0))/12+((0+0)/12+IF(AND(H169&gt;=Scenario!$B$10,MOD(H169-Scenario!$B$10,Scenario!$B$18)=0),N('Option B'!$E$17)*N('Option B'!$E$18)+N('Option B'!$E$20),0)+IF(H169=1,N('Option B'!$E$17)*N('Option B'!$E$19)+N('Option B'!$E$21),0)+IF(H169=Scenario!$B$11,N('Option B'!$E$22),0)),"INSUFFICIENT FUNDS")))</f>
        <v/>
      </c>
      <c r="L169" s="6" t="str">
        <f>IF(H169&gt;Scenario!$B$11,"",IF(H$2&lt;&gt;"Ready",H$2,IF(ISNUMBER(I169),IF((I169+J169)*(1+Scenario!$B$12/12)-K169&lt;0,"INSUFFICIENT FUNDS",(I169+J169)*(1+Scenario!$B$12/12)-K169),"INSUFFICIENT FUNDS")))</f>
        <v/>
      </c>
      <c r="M169" s="6" t="str">
        <f>IF(H169&gt;Scenario!$B$11,"",IF(H$2&lt;&gt;"Ready",H$2,IF(ISNUMBER(L169),M168+K169,"INSUFFICIENT FUNDS")))</f>
        <v/>
      </c>
      <c r="N169" t="str">
        <f>IF(H169&gt;Scenario!$B$11,"",IF(H$2&lt;&gt;"Ready",H$2,IF(ISNUMBER(L169),"OK","INSUFFICIENT FUNDS")))</f>
        <v/>
      </c>
      <c r="O169">
        <v>165</v>
      </c>
      <c r="P169" s="6" t="str">
        <f>IF(O169&gt;Scenario!$B$11,"",IF(O$2&lt;&gt;"Ready",O$2,IF(U168="OK",S168,"INSUFFICIENT FUNDS")))</f>
        <v/>
      </c>
      <c r="Q169" s="6" t="str">
        <f>IF(O169&gt;Scenario!$B$11,"",IF(O$2&lt;&gt;"Ready",O$2,IF(ISNUMBER(P169),IF(AND(O169&gt;=Scenario!$B$10,MOD(O169-Scenario!$B$10,Scenario!$B$18)=0),Scenario!$B$8,0),"INSUFFICIENT FUNDS")))</f>
        <v/>
      </c>
      <c r="R169" s="6" t="str">
        <f>IF(O169&gt;Scenario!$B$11,"",IF(O$2&lt;&gt;"Ready",O$2,IF(ISNUMBER(P169),(P169+Q169)*(0+N('Option B'!$E$15)+IF(Scenario!$B$13="Gross",N('Option B'!$E$16),0))/12+((N('Option B'!$E$12)+N('Option B'!$E$13))/12+IF(AND(O169&gt;=Scenario!$B$10,MOD(O169-Scenario!$B$10,Scenario!$B$18)=0),N('Option B'!$E$17)*N('Option B'!$E$18)+N('Option B'!$E$20),0)+IF(O169=1,N('Option B'!$E$17)*N('Option B'!$E$19)+N('Option B'!$E$21),0)+IF(O169=Scenario!$B$11,N('Option B'!$E$22),0)),"INSUFFICIENT FUNDS")))</f>
        <v/>
      </c>
      <c r="S169" s="6" t="str">
        <f>IF(O169&gt;Scenario!$B$11,"",IF(O$2&lt;&gt;"Ready",O$2,IF(ISNUMBER(P169),IF((P169+Q169)*(1+Scenario!$B$12/12)-R169&lt;0,"INSUFFICIENT FUNDS",(P169+Q169)*(1+Scenario!$B$12/12)-R169),"INSUFFICIENT FUNDS")))</f>
        <v/>
      </c>
      <c r="T169" s="6" t="str">
        <f>IF(O169&gt;Scenario!$B$11,"",IF(O$2&lt;&gt;"Ready",O$2,IF(ISNUMBER(S169),T168+R169,"INSUFFICIENT FUNDS")))</f>
        <v/>
      </c>
      <c r="U169" t="str">
        <f>IF(O169&gt;Scenario!$B$11,"",IF(O$2&lt;&gt;"Ready",O$2,IF(ISNUMBER(S169),"OK","INSUFFICIENT FUNDS")))</f>
        <v/>
      </c>
      <c r="V169">
        <v>165</v>
      </c>
      <c r="W169" s="6" t="str">
        <f>IF(V169&gt;Scenario!$B$11,"",IF(V$2&lt;&gt;"Ready",V$2,IF(AB168="OK",Z168,"INSUFFICIENT FUNDS")))</f>
        <v/>
      </c>
      <c r="X169" s="6" t="str">
        <f>IF(V169&gt;Scenario!$B$11,"",IF(V$2&lt;&gt;"Ready",V$2,IF(ISNUMBER(W169),IF(AND(V169&gt;=Scenario!$B$10,MOD(V169-Scenario!$B$10,Scenario!$B$18)=0),Scenario!$B$8,0),"INSUFFICIENT FUNDS")))</f>
        <v/>
      </c>
      <c r="Y169" s="6" t="str">
        <f>IF(V169&gt;Scenario!$B$11,"",IF(V$2&lt;&gt;"Ready",V$2,IF(ISNUMBER(W169),(W169+X169)*(N('Option B'!$E$14)+N('Option B'!$E$15)+IF(Scenario!$B$13="Gross",N('Option B'!$E$16),0))/12+((N('Option B'!$E$12)+N('Option B'!$E$13))/12+IF(AND(V169&gt;=Scenario!$B$10,MOD(V169-Scenario!$B$10,Scenario!$B$18)=0),0*0+0,0)+IF(V169=1,0*0+0,0)+IF(V169=Scenario!$B$11,0,0)),"INSUFFICIENT FUNDS")))</f>
        <v/>
      </c>
      <c r="Z169" s="6" t="str">
        <f>IF(V169&gt;Scenario!$B$11,"",IF(V$2&lt;&gt;"Ready",V$2,IF(ISNUMBER(W169),IF((W169+X169)*(1+Scenario!$B$12/12)-Y169&lt;0,"INSUFFICIENT FUNDS",(W169+X169)*(1+Scenario!$B$12/12)-Y169),"INSUFFICIENT FUNDS")))</f>
        <v/>
      </c>
      <c r="AA169" s="6" t="str">
        <f>IF(V169&gt;Scenario!$B$11,"",IF(V$2&lt;&gt;"Ready",V$2,IF(ISNUMBER(Z169),AA168+Y169,"INSUFFICIENT FUNDS")))</f>
        <v/>
      </c>
      <c r="AB169" t="str">
        <f>IF(V169&gt;Scenario!$B$11,"",IF(V$2&lt;&gt;"Ready",V$2,IF(ISNUMBER(Z169),"OK","INSUFFICIENT FUNDS")))</f>
        <v/>
      </c>
      <c r="AC169">
        <v>165</v>
      </c>
      <c r="AD169" s="6" t="str">
        <f>IF(AC169&gt;Scenario!$B$11,"",IF(AC$2&lt;&gt;"Ready",AC$2,IF(AI168="OK",AG168,"INSUFFICIENT FUNDS")))</f>
        <v/>
      </c>
      <c r="AE169" s="6" t="str">
        <f>IF(AC169&gt;Scenario!$B$11,"",IF(AC$2&lt;&gt;"Ready",AC$2,IF(ISNUMBER(AD169),IF(AND(AC169&gt;=Scenario!$B$10,MOD(AC169-Scenario!$B$10,Scenario!$B$18)=0),Scenario!$B$8,0),"INSUFFICIENT FUNDS")))</f>
        <v/>
      </c>
      <c r="AF169" s="6" t="str">
        <f>IF(AC169&gt;Scenario!$B$11,"",IF(AC$2&lt;&gt;"Ready",AC$2,IF(ISNUMBER(AD169),(AD169+AE169)*(N('Option B'!$E$14)+N('Option B'!$E$15)+IF(Scenario!$B$13="Gross",0,0))/12+((N('Option B'!$E$12)+N('Option B'!$E$13))/12+IF(AND(AC169&gt;=Scenario!$B$10,MOD(AC169-Scenario!$B$10,Scenario!$B$18)=0),N('Option B'!$E$17)*N('Option B'!$E$18)+N('Option B'!$E$20),0)+IF(AC169=1,N('Option B'!$E$17)*N('Option B'!$E$19)+N('Option B'!$E$21),0)+IF(AC169=Scenario!$B$11,N('Option B'!$E$22),0)),"INSUFFICIENT FUNDS")))</f>
        <v/>
      </c>
      <c r="AG169" s="6" t="str">
        <f>IF(AC169&gt;Scenario!$B$11,"",IF(AC$2&lt;&gt;"Ready",AC$2,IF(ISNUMBER(AD169),IF((AD169+AE169)*(1+Scenario!$B$12/12)-AF169&lt;0,"INSUFFICIENT FUNDS",(AD169+AE169)*(1+Scenario!$B$12/12)-AF169),"INSUFFICIENT FUNDS")))</f>
        <v/>
      </c>
      <c r="AH169" s="6" t="str">
        <f>IF(AC169&gt;Scenario!$B$11,"",IF(AC$2&lt;&gt;"Ready",AC$2,IF(ISNUMBER(AG169),AH168+AF169,"INSUFFICIENT FUNDS")))</f>
        <v/>
      </c>
      <c r="AI169" t="str">
        <f>IF(AC169&gt;Scenario!$B$11,"",IF(AC$2&lt;&gt;"Ready",AC$2,IF(ISNUMBER(AG169),"OK","INSUFFICIENT FUNDS")))</f>
        <v/>
      </c>
      <c r="AJ169">
        <v>165</v>
      </c>
      <c r="AK169" s="6" t="str">
        <f>IF(AJ169&gt;Scenario!$B$11,"",IF(AJ$2&lt;&gt;"Ready",AJ$2,IF(AP168="OK",AN168,"INSUFFICIENT FUNDS")))</f>
        <v/>
      </c>
      <c r="AL169" s="6" t="str">
        <f>IF(AJ169&gt;Scenario!$B$11,"",IF(AJ$2&lt;&gt;"Ready",AJ$2,IF(ISNUMBER(AK169),IF(AND(AJ169&gt;=Scenario!$B$10,MOD(AJ169-Scenario!$B$10,Scenario!$B$18)=0),Scenario!$B$8,0),"INSUFFICIENT FUNDS")))</f>
        <v/>
      </c>
      <c r="AM169" s="6" t="str">
        <f>IF(AJ169&gt;Scenario!$B$11,"",IF(AJ$2&lt;&gt;"Ready",AJ$2,IF(ISNUMBER(AK169),(AK169+AL169)*(0+0+IF(Scenario!$B$13="Gross",0,0))/12+((0+0)/12+IF(AND(AJ169&gt;=Scenario!$B$10,MOD(AJ169-Scenario!$B$10,Scenario!$B$18)=0),0*0+0,0)+IF(AJ169=1,0*0+0,0)+IF(AJ169=Scenario!$B$11,0,0)),"INSUFFICIENT FUNDS")))</f>
        <v/>
      </c>
      <c r="AN169" s="6" t="str">
        <f>IF(AJ169&gt;Scenario!$B$11,"",IF(AJ$2&lt;&gt;"Ready",AJ$2,IF(ISNUMBER(AK169),IF((AK169+AL169)*(1+Scenario!$B$12/12)-AM169&lt;0,"INSUFFICIENT FUNDS",(AK169+AL169)*(1+Scenario!$B$12/12)-AM169),"INSUFFICIENT FUNDS")))</f>
        <v/>
      </c>
      <c r="AO169" s="6" t="str">
        <f>IF(AJ169&gt;Scenario!$B$11,"",IF(AJ$2&lt;&gt;"Ready",AJ$2,IF(ISNUMBER(AN169),AO168+AM169,"INSUFFICIENT FUNDS")))</f>
        <v/>
      </c>
      <c r="AP169" t="str">
        <f>IF(AJ169&gt;Scenario!$B$11,"",IF(AJ$2&lt;&gt;"Ready",AJ$2,IF(ISNUMBER(AN169),"OK","INSUFFICIENT FUNDS")))</f>
        <v/>
      </c>
    </row>
    <row r="170" spans="1:42" ht="32.1" customHeight="1" x14ac:dyDescent="0.2">
      <c r="A170">
        <v>166</v>
      </c>
      <c r="B170" s="6" t="str">
        <f>IF(A170&gt;Scenario!$B$11,"",IF(A$2&lt;&gt;"Ready",A$2,IF(G169="OK",E169,"INSUFFICIENT FUNDS")))</f>
        <v/>
      </c>
      <c r="C170" s="6" t="str">
        <f>IF(A170&gt;Scenario!$B$11,"",IF(A$2&lt;&gt;"Ready",A$2,IF(ISNUMBER(B170),IF(AND(A170&gt;=Scenario!$B$10,MOD(A170-Scenario!$B$10,Scenario!$B$18)=0),Scenario!$B$8,0),"INSUFFICIENT FUNDS")))</f>
        <v/>
      </c>
      <c r="D170" s="6" t="str">
        <f>IF(A170&gt;Scenario!$B$11,"",IF(A$2&lt;&gt;"Ready",A$2,IF(ISNUMBER(B170),(B170+C170)*(N('Option B'!$E$14)+N('Option B'!$E$15)+IF(Scenario!$B$13="Gross",N('Option B'!$E$16),0))/12+((N('Option B'!$E$12)+N('Option B'!$E$13))/12+IF(AND(A170&gt;=Scenario!$B$10,MOD(A170-Scenario!$B$10,Scenario!$B$18)=0),N('Option B'!$E$17)*N('Option B'!$E$18)+N('Option B'!$E$20),0)+IF(A170=1,N('Option B'!$E$17)*N('Option B'!$E$19)+N('Option B'!$E$21),0)+IF(A170=Scenario!$B$11,N('Option B'!$E$22),0)),"INSUFFICIENT FUNDS")))</f>
        <v/>
      </c>
      <c r="E170" s="6" t="str">
        <f>IF(A170&gt;Scenario!$B$11,"",IF(A$2&lt;&gt;"Ready",A$2,IF(ISNUMBER(B170),IF((B170+C170)*(1+Scenario!$B$12/12)-D170&lt;0,"INSUFFICIENT FUNDS",(B170+C170)*(1+Scenario!$B$12/12)-D170),"INSUFFICIENT FUNDS")))</f>
        <v/>
      </c>
      <c r="F170" s="6" t="str">
        <f>IF(A170&gt;Scenario!$B$11,"",IF(A$2&lt;&gt;"Ready",A$2,IF(ISNUMBER(E170),F169+D170,"INSUFFICIENT FUNDS")))</f>
        <v/>
      </c>
      <c r="G170" t="str">
        <f>IF(A170&gt;Scenario!$B$11,"",IF(A$2&lt;&gt;"Ready",A$2,IF(ISNUMBER(E170),"OK","INSUFFICIENT FUNDS")))</f>
        <v/>
      </c>
      <c r="H170">
        <v>166</v>
      </c>
      <c r="I170" s="6" t="str">
        <f>IF(H170&gt;Scenario!$B$11,"",IF(H$2&lt;&gt;"Ready",H$2,IF(N169="OK",L169,"INSUFFICIENT FUNDS")))</f>
        <v/>
      </c>
      <c r="J170" s="6" t="str">
        <f>IF(H170&gt;Scenario!$B$11,"",IF(H$2&lt;&gt;"Ready",H$2,IF(ISNUMBER(I170),IF(AND(H170&gt;=Scenario!$B$10,MOD(H170-Scenario!$B$10,Scenario!$B$18)=0),Scenario!$B$8,0),"INSUFFICIENT FUNDS")))</f>
        <v/>
      </c>
      <c r="K170" s="6" t="str">
        <f>IF(H170&gt;Scenario!$B$11,"",IF(H$2&lt;&gt;"Ready",H$2,IF(ISNUMBER(I170),(I170+J170)*(N('Option B'!$E$14)+N('Option B'!$E$15)+IF(Scenario!$B$13="Gross",N('Option B'!$E$16),0))/12+((0+0)/12+IF(AND(H170&gt;=Scenario!$B$10,MOD(H170-Scenario!$B$10,Scenario!$B$18)=0),N('Option B'!$E$17)*N('Option B'!$E$18)+N('Option B'!$E$20),0)+IF(H170=1,N('Option B'!$E$17)*N('Option B'!$E$19)+N('Option B'!$E$21),0)+IF(H170=Scenario!$B$11,N('Option B'!$E$22),0)),"INSUFFICIENT FUNDS")))</f>
        <v/>
      </c>
      <c r="L170" s="6" t="str">
        <f>IF(H170&gt;Scenario!$B$11,"",IF(H$2&lt;&gt;"Ready",H$2,IF(ISNUMBER(I170),IF((I170+J170)*(1+Scenario!$B$12/12)-K170&lt;0,"INSUFFICIENT FUNDS",(I170+J170)*(1+Scenario!$B$12/12)-K170),"INSUFFICIENT FUNDS")))</f>
        <v/>
      </c>
      <c r="M170" s="6" t="str">
        <f>IF(H170&gt;Scenario!$B$11,"",IF(H$2&lt;&gt;"Ready",H$2,IF(ISNUMBER(L170),M169+K170,"INSUFFICIENT FUNDS")))</f>
        <v/>
      </c>
      <c r="N170" t="str">
        <f>IF(H170&gt;Scenario!$B$11,"",IF(H$2&lt;&gt;"Ready",H$2,IF(ISNUMBER(L170),"OK","INSUFFICIENT FUNDS")))</f>
        <v/>
      </c>
      <c r="O170">
        <v>166</v>
      </c>
      <c r="P170" s="6" t="str">
        <f>IF(O170&gt;Scenario!$B$11,"",IF(O$2&lt;&gt;"Ready",O$2,IF(U169="OK",S169,"INSUFFICIENT FUNDS")))</f>
        <v/>
      </c>
      <c r="Q170" s="6" t="str">
        <f>IF(O170&gt;Scenario!$B$11,"",IF(O$2&lt;&gt;"Ready",O$2,IF(ISNUMBER(P170),IF(AND(O170&gt;=Scenario!$B$10,MOD(O170-Scenario!$B$10,Scenario!$B$18)=0),Scenario!$B$8,0),"INSUFFICIENT FUNDS")))</f>
        <v/>
      </c>
      <c r="R170" s="6" t="str">
        <f>IF(O170&gt;Scenario!$B$11,"",IF(O$2&lt;&gt;"Ready",O$2,IF(ISNUMBER(P170),(P170+Q170)*(0+N('Option B'!$E$15)+IF(Scenario!$B$13="Gross",N('Option B'!$E$16),0))/12+((N('Option B'!$E$12)+N('Option B'!$E$13))/12+IF(AND(O170&gt;=Scenario!$B$10,MOD(O170-Scenario!$B$10,Scenario!$B$18)=0),N('Option B'!$E$17)*N('Option B'!$E$18)+N('Option B'!$E$20),0)+IF(O170=1,N('Option B'!$E$17)*N('Option B'!$E$19)+N('Option B'!$E$21),0)+IF(O170=Scenario!$B$11,N('Option B'!$E$22),0)),"INSUFFICIENT FUNDS")))</f>
        <v/>
      </c>
      <c r="S170" s="6" t="str">
        <f>IF(O170&gt;Scenario!$B$11,"",IF(O$2&lt;&gt;"Ready",O$2,IF(ISNUMBER(P170),IF((P170+Q170)*(1+Scenario!$B$12/12)-R170&lt;0,"INSUFFICIENT FUNDS",(P170+Q170)*(1+Scenario!$B$12/12)-R170),"INSUFFICIENT FUNDS")))</f>
        <v/>
      </c>
      <c r="T170" s="6" t="str">
        <f>IF(O170&gt;Scenario!$B$11,"",IF(O$2&lt;&gt;"Ready",O$2,IF(ISNUMBER(S170),T169+R170,"INSUFFICIENT FUNDS")))</f>
        <v/>
      </c>
      <c r="U170" t="str">
        <f>IF(O170&gt;Scenario!$B$11,"",IF(O$2&lt;&gt;"Ready",O$2,IF(ISNUMBER(S170),"OK","INSUFFICIENT FUNDS")))</f>
        <v/>
      </c>
      <c r="V170">
        <v>166</v>
      </c>
      <c r="W170" s="6" t="str">
        <f>IF(V170&gt;Scenario!$B$11,"",IF(V$2&lt;&gt;"Ready",V$2,IF(AB169="OK",Z169,"INSUFFICIENT FUNDS")))</f>
        <v/>
      </c>
      <c r="X170" s="6" t="str">
        <f>IF(V170&gt;Scenario!$B$11,"",IF(V$2&lt;&gt;"Ready",V$2,IF(ISNUMBER(W170),IF(AND(V170&gt;=Scenario!$B$10,MOD(V170-Scenario!$B$10,Scenario!$B$18)=0),Scenario!$B$8,0),"INSUFFICIENT FUNDS")))</f>
        <v/>
      </c>
      <c r="Y170" s="6" t="str">
        <f>IF(V170&gt;Scenario!$B$11,"",IF(V$2&lt;&gt;"Ready",V$2,IF(ISNUMBER(W170),(W170+X170)*(N('Option B'!$E$14)+N('Option B'!$E$15)+IF(Scenario!$B$13="Gross",N('Option B'!$E$16),0))/12+((N('Option B'!$E$12)+N('Option B'!$E$13))/12+IF(AND(V170&gt;=Scenario!$B$10,MOD(V170-Scenario!$B$10,Scenario!$B$18)=0),0*0+0,0)+IF(V170=1,0*0+0,0)+IF(V170=Scenario!$B$11,0,0)),"INSUFFICIENT FUNDS")))</f>
        <v/>
      </c>
      <c r="Z170" s="6" t="str">
        <f>IF(V170&gt;Scenario!$B$11,"",IF(V$2&lt;&gt;"Ready",V$2,IF(ISNUMBER(W170),IF((W170+X170)*(1+Scenario!$B$12/12)-Y170&lt;0,"INSUFFICIENT FUNDS",(W170+X170)*(1+Scenario!$B$12/12)-Y170),"INSUFFICIENT FUNDS")))</f>
        <v/>
      </c>
      <c r="AA170" s="6" t="str">
        <f>IF(V170&gt;Scenario!$B$11,"",IF(V$2&lt;&gt;"Ready",V$2,IF(ISNUMBER(Z170),AA169+Y170,"INSUFFICIENT FUNDS")))</f>
        <v/>
      </c>
      <c r="AB170" t="str">
        <f>IF(V170&gt;Scenario!$B$11,"",IF(V$2&lt;&gt;"Ready",V$2,IF(ISNUMBER(Z170),"OK","INSUFFICIENT FUNDS")))</f>
        <v/>
      </c>
      <c r="AC170">
        <v>166</v>
      </c>
      <c r="AD170" s="6" t="str">
        <f>IF(AC170&gt;Scenario!$B$11,"",IF(AC$2&lt;&gt;"Ready",AC$2,IF(AI169="OK",AG169,"INSUFFICIENT FUNDS")))</f>
        <v/>
      </c>
      <c r="AE170" s="6" t="str">
        <f>IF(AC170&gt;Scenario!$B$11,"",IF(AC$2&lt;&gt;"Ready",AC$2,IF(ISNUMBER(AD170),IF(AND(AC170&gt;=Scenario!$B$10,MOD(AC170-Scenario!$B$10,Scenario!$B$18)=0),Scenario!$B$8,0),"INSUFFICIENT FUNDS")))</f>
        <v/>
      </c>
      <c r="AF170" s="6" t="str">
        <f>IF(AC170&gt;Scenario!$B$11,"",IF(AC$2&lt;&gt;"Ready",AC$2,IF(ISNUMBER(AD170),(AD170+AE170)*(N('Option B'!$E$14)+N('Option B'!$E$15)+IF(Scenario!$B$13="Gross",0,0))/12+((N('Option B'!$E$12)+N('Option B'!$E$13))/12+IF(AND(AC170&gt;=Scenario!$B$10,MOD(AC170-Scenario!$B$10,Scenario!$B$18)=0),N('Option B'!$E$17)*N('Option B'!$E$18)+N('Option B'!$E$20),0)+IF(AC170=1,N('Option B'!$E$17)*N('Option B'!$E$19)+N('Option B'!$E$21),0)+IF(AC170=Scenario!$B$11,N('Option B'!$E$22),0)),"INSUFFICIENT FUNDS")))</f>
        <v/>
      </c>
      <c r="AG170" s="6" t="str">
        <f>IF(AC170&gt;Scenario!$B$11,"",IF(AC$2&lt;&gt;"Ready",AC$2,IF(ISNUMBER(AD170),IF((AD170+AE170)*(1+Scenario!$B$12/12)-AF170&lt;0,"INSUFFICIENT FUNDS",(AD170+AE170)*(1+Scenario!$B$12/12)-AF170),"INSUFFICIENT FUNDS")))</f>
        <v/>
      </c>
      <c r="AH170" s="6" t="str">
        <f>IF(AC170&gt;Scenario!$B$11,"",IF(AC$2&lt;&gt;"Ready",AC$2,IF(ISNUMBER(AG170),AH169+AF170,"INSUFFICIENT FUNDS")))</f>
        <v/>
      </c>
      <c r="AI170" t="str">
        <f>IF(AC170&gt;Scenario!$B$11,"",IF(AC$2&lt;&gt;"Ready",AC$2,IF(ISNUMBER(AG170),"OK","INSUFFICIENT FUNDS")))</f>
        <v/>
      </c>
      <c r="AJ170">
        <v>166</v>
      </c>
      <c r="AK170" s="6" t="str">
        <f>IF(AJ170&gt;Scenario!$B$11,"",IF(AJ$2&lt;&gt;"Ready",AJ$2,IF(AP169="OK",AN169,"INSUFFICIENT FUNDS")))</f>
        <v/>
      </c>
      <c r="AL170" s="6" t="str">
        <f>IF(AJ170&gt;Scenario!$B$11,"",IF(AJ$2&lt;&gt;"Ready",AJ$2,IF(ISNUMBER(AK170),IF(AND(AJ170&gt;=Scenario!$B$10,MOD(AJ170-Scenario!$B$10,Scenario!$B$18)=0),Scenario!$B$8,0),"INSUFFICIENT FUNDS")))</f>
        <v/>
      </c>
      <c r="AM170" s="6" t="str">
        <f>IF(AJ170&gt;Scenario!$B$11,"",IF(AJ$2&lt;&gt;"Ready",AJ$2,IF(ISNUMBER(AK170),(AK170+AL170)*(0+0+IF(Scenario!$B$13="Gross",0,0))/12+((0+0)/12+IF(AND(AJ170&gt;=Scenario!$B$10,MOD(AJ170-Scenario!$B$10,Scenario!$B$18)=0),0*0+0,0)+IF(AJ170=1,0*0+0,0)+IF(AJ170=Scenario!$B$11,0,0)),"INSUFFICIENT FUNDS")))</f>
        <v/>
      </c>
      <c r="AN170" s="6" t="str">
        <f>IF(AJ170&gt;Scenario!$B$11,"",IF(AJ$2&lt;&gt;"Ready",AJ$2,IF(ISNUMBER(AK170),IF((AK170+AL170)*(1+Scenario!$B$12/12)-AM170&lt;0,"INSUFFICIENT FUNDS",(AK170+AL170)*(1+Scenario!$B$12/12)-AM170),"INSUFFICIENT FUNDS")))</f>
        <v/>
      </c>
      <c r="AO170" s="6" t="str">
        <f>IF(AJ170&gt;Scenario!$B$11,"",IF(AJ$2&lt;&gt;"Ready",AJ$2,IF(ISNUMBER(AN170),AO169+AM170,"INSUFFICIENT FUNDS")))</f>
        <v/>
      </c>
      <c r="AP170" t="str">
        <f>IF(AJ170&gt;Scenario!$B$11,"",IF(AJ$2&lt;&gt;"Ready",AJ$2,IF(ISNUMBER(AN170),"OK","INSUFFICIENT FUNDS")))</f>
        <v/>
      </c>
    </row>
    <row r="171" spans="1:42" ht="32.1" customHeight="1" x14ac:dyDescent="0.2">
      <c r="A171">
        <v>167</v>
      </c>
      <c r="B171" s="6" t="str">
        <f>IF(A171&gt;Scenario!$B$11,"",IF(A$2&lt;&gt;"Ready",A$2,IF(G170="OK",E170,"INSUFFICIENT FUNDS")))</f>
        <v/>
      </c>
      <c r="C171" s="6" t="str">
        <f>IF(A171&gt;Scenario!$B$11,"",IF(A$2&lt;&gt;"Ready",A$2,IF(ISNUMBER(B171),IF(AND(A171&gt;=Scenario!$B$10,MOD(A171-Scenario!$B$10,Scenario!$B$18)=0),Scenario!$B$8,0),"INSUFFICIENT FUNDS")))</f>
        <v/>
      </c>
      <c r="D171" s="6" t="str">
        <f>IF(A171&gt;Scenario!$B$11,"",IF(A$2&lt;&gt;"Ready",A$2,IF(ISNUMBER(B171),(B171+C171)*(N('Option B'!$E$14)+N('Option B'!$E$15)+IF(Scenario!$B$13="Gross",N('Option B'!$E$16),0))/12+((N('Option B'!$E$12)+N('Option B'!$E$13))/12+IF(AND(A171&gt;=Scenario!$B$10,MOD(A171-Scenario!$B$10,Scenario!$B$18)=0),N('Option B'!$E$17)*N('Option B'!$E$18)+N('Option B'!$E$20),0)+IF(A171=1,N('Option B'!$E$17)*N('Option B'!$E$19)+N('Option B'!$E$21),0)+IF(A171=Scenario!$B$11,N('Option B'!$E$22),0)),"INSUFFICIENT FUNDS")))</f>
        <v/>
      </c>
      <c r="E171" s="6" t="str">
        <f>IF(A171&gt;Scenario!$B$11,"",IF(A$2&lt;&gt;"Ready",A$2,IF(ISNUMBER(B171),IF((B171+C171)*(1+Scenario!$B$12/12)-D171&lt;0,"INSUFFICIENT FUNDS",(B171+C171)*(1+Scenario!$B$12/12)-D171),"INSUFFICIENT FUNDS")))</f>
        <v/>
      </c>
      <c r="F171" s="6" t="str">
        <f>IF(A171&gt;Scenario!$B$11,"",IF(A$2&lt;&gt;"Ready",A$2,IF(ISNUMBER(E171),F170+D171,"INSUFFICIENT FUNDS")))</f>
        <v/>
      </c>
      <c r="G171" t="str">
        <f>IF(A171&gt;Scenario!$B$11,"",IF(A$2&lt;&gt;"Ready",A$2,IF(ISNUMBER(E171),"OK","INSUFFICIENT FUNDS")))</f>
        <v/>
      </c>
      <c r="H171">
        <v>167</v>
      </c>
      <c r="I171" s="6" t="str">
        <f>IF(H171&gt;Scenario!$B$11,"",IF(H$2&lt;&gt;"Ready",H$2,IF(N170="OK",L170,"INSUFFICIENT FUNDS")))</f>
        <v/>
      </c>
      <c r="J171" s="6" t="str">
        <f>IF(H171&gt;Scenario!$B$11,"",IF(H$2&lt;&gt;"Ready",H$2,IF(ISNUMBER(I171),IF(AND(H171&gt;=Scenario!$B$10,MOD(H171-Scenario!$B$10,Scenario!$B$18)=0),Scenario!$B$8,0),"INSUFFICIENT FUNDS")))</f>
        <v/>
      </c>
      <c r="K171" s="6" t="str">
        <f>IF(H171&gt;Scenario!$B$11,"",IF(H$2&lt;&gt;"Ready",H$2,IF(ISNUMBER(I171),(I171+J171)*(N('Option B'!$E$14)+N('Option B'!$E$15)+IF(Scenario!$B$13="Gross",N('Option B'!$E$16),0))/12+((0+0)/12+IF(AND(H171&gt;=Scenario!$B$10,MOD(H171-Scenario!$B$10,Scenario!$B$18)=0),N('Option B'!$E$17)*N('Option B'!$E$18)+N('Option B'!$E$20),0)+IF(H171=1,N('Option B'!$E$17)*N('Option B'!$E$19)+N('Option B'!$E$21),0)+IF(H171=Scenario!$B$11,N('Option B'!$E$22),0)),"INSUFFICIENT FUNDS")))</f>
        <v/>
      </c>
      <c r="L171" s="6" t="str">
        <f>IF(H171&gt;Scenario!$B$11,"",IF(H$2&lt;&gt;"Ready",H$2,IF(ISNUMBER(I171),IF((I171+J171)*(1+Scenario!$B$12/12)-K171&lt;0,"INSUFFICIENT FUNDS",(I171+J171)*(1+Scenario!$B$12/12)-K171),"INSUFFICIENT FUNDS")))</f>
        <v/>
      </c>
      <c r="M171" s="6" t="str">
        <f>IF(H171&gt;Scenario!$B$11,"",IF(H$2&lt;&gt;"Ready",H$2,IF(ISNUMBER(L171),M170+K171,"INSUFFICIENT FUNDS")))</f>
        <v/>
      </c>
      <c r="N171" t="str">
        <f>IF(H171&gt;Scenario!$B$11,"",IF(H$2&lt;&gt;"Ready",H$2,IF(ISNUMBER(L171),"OK","INSUFFICIENT FUNDS")))</f>
        <v/>
      </c>
      <c r="O171">
        <v>167</v>
      </c>
      <c r="P171" s="6" t="str">
        <f>IF(O171&gt;Scenario!$B$11,"",IF(O$2&lt;&gt;"Ready",O$2,IF(U170="OK",S170,"INSUFFICIENT FUNDS")))</f>
        <v/>
      </c>
      <c r="Q171" s="6" t="str">
        <f>IF(O171&gt;Scenario!$B$11,"",IF(O$2&lt;&gt;"Ready",O$2,IF(ISNUMBER(P171),IF(AND(O171&gt;=Scenario!$B$10,MOD(O171-Scenario!$B$10,Scenario!$B$18)=0),Scenario!$B$8,0),"INSUFFICIENT FUNDS")))</f>
        <v/>
      </c>
      <c r="R171" s="6" t="str">
        <f>IF(O171&gt;Scenario!$B$11,"",IF(O$2&lt;&gt;"Ready",O$2,IF(ISNUMBER(P171),(P171+Q171)*(0+N('Option B'!$E$15)+IF(Scenario!$B$13="Gross",N('Option B'!$E$16),0))/12+((N('Option B'!$E$12)+N('Option B'!$E$13))/12+IF(AND(O171&gt;=Scenario!$B$10,MOD(O171-Scenario!$B$10,Scenario!$B$18)=0),N('Option B'!$E$17)*N('Option B'!$E$18)+N('Option B'!$E$20),0)+IF(O171=1,N('Option B'!$E$17)*N('Option B'!$E$19)+N('Option B'!$E$21),0)+IF(O171=Scenario!$B$11,N('Option B'!$E$22),0)),"INSUFFICIENT FUNDS")))</f>
        <v/>
      </c>
      <c r="S171" s="6" t="str">
        <f>IF(O171&gt;Scenario!$B$11,"",IF(O$2&lt;&gt;"Ready",O$2,IF(ISNUMBER(P171),IF((P171+Q171)*(1+Scenario!$B$12/12)-R171&lt;0,"INSUFFICIENT FUNDS",(P171+Q171)*(1+Scenario!$B$12/12)-R171),"INSUFFICIENT FUNDS")))</f>
        <v/>
      </c>
      <c r="T171" s="6" t="str">
        <f>IF(O171&gt;Scenario!$B$11,"",IF(O$2&lt;&gt;"Ready",O$2,IF(ISNUMBER(S171),T170+R171,"INSUFFICIENT FUNDS")))</f>
        <v/>
      </c>
      <c r="U171" t="str">
        <f>IF(O171&gt;Scenario!$B$11,"",IF(O$2&lt;&gt;"Ready",O$2,IF(ISNUMBER(S171),"OK","INSUFFICIENT FUNDS")))</f>
        <v/>
      </c>
      <c r="V171">
        <v>167</v>
      </c>
      <c r="W171" s="6" t="str">
        <f>IF(V171&gt;Scenario!$B$11,"",IF(V$2&lt;&gt;"Ready",V$2,IF(AB170="OK",Z170,"INSUFFICIENT FUNDS")))</f>
        <v/>
      </c>
      <c r="X171" s="6" t="str">
        <f>IF(V171&gt;Scenario!$B$11,"",IF(V$2&lt;&gt;"Ready",V$2,IF(ISNUMBER(W171),IF(AND(V171&gt;=Scenario!$B$10,MOD(V171-Scenario!$B$10,Scenario!$B$18)=0),Scenario!$B$8,0),"INSUFFICIENT FUNDS")))</f>
        <v/>
      </c>
      <c r="Y171" s="6" t="str">
        <f>IF(V171&gt;Scenario!$B$11,"",IF(V$2&lt;&gt;"Ready",V$2,IF(ISNUMBER(W171),(W171+X171)*(N('Option B'!$E$14)+N('Option B'!$E$15)+IF(Scenario!$B$13="Gross",N('Option B'!$E$16),0))/12+((N('Option B'!$E$12)+N('Option B'!$E$13))/12+IF(AND(V171&gt;=Scenario!$B$10,MOD(V171-Scenario!$B$10,Scenario!$B$18)=0),0*0+0,0)+IF(V171=1,0*0+0,0)+IF(V171=Scenario!$B$11,0,0)),"INSUFFICIENT FUNDS")))</f>
        <v/>
      </c>
      <c r="Z171" s="6" t="str">
        <f>IF(V171&gt;Scenario!$B$11,"",IF(V$2&lt;&gt;"Ready",V$2,IF(ISNUMBER(W171),IF((W171+X171)*(1+Scenario!$B$12/12)-Y171&lt;0,"INSUFFICIENT FUNDS",(W171+X171)*(1+Scenario!$B$12/12)-Y171),"INSUFFICIENT FUNDS")))</f>
        <v/>
      </c>
      <c r="AA171" s="6" t="str">
        <f>IF(V171&gt;Scenario!$B$11,"",IF(V$2&lt;&gt;"Ready",V$2,IF(ISNUMBER(Z171),AA170+Y171,"INSUFFICIENT FUNDS")))</f>
        <v/>
      </c>
      <c r="AB171" t="str">
        <f>IF(V171&gt;Scenario!$B$11,"",IF(V$2&lt;&gt;"Ready",V$2,IF(ISNUMBER(Z171),"OK","INSUFFICIENT FUNDS")))</f>
        <v/>
      </c>
      <c r="AC171">
        <v>167</v>
      </c>
      <c r="AD171" s="6" t="str">
        <f>IF(AC171&gt;Scenario!$B$11,"",IF(AC$2&lt;&gt;"Ready",AC$2,IF(AI170="OK",AG170,"INSUFFICIENT FUNDS")))</f>
        <v/>
      </c>
      <c r="AE171" s="6" t="str">
        <f>IF(AC171&gt;Scenario!$B$11,"",IF(AC$2&lt;&gt;"Ready",AC$2,IF(ISNUMBER(AD171),IF(AND(AC171&gt;=Scenario!$B$10,MOD(AC171-Scenario!$B$10,Scenario!$B$18)=0),Scenario!$B$8,0),"INSUFFICIENT FUNDS")))</f>
        <v/>
      </c>
      <c r="AF171" s="6" t="str">
        <f>IF(AC171&gt;Scenario!$B$11,"",IF(AC$2&lt;&gt;"Ready",AC$2,IF(ISNUMBER(AD171),(AD171+AE171)*(N('Option B'!$E$14)+N('Option B'!$E$15)+IF(Scenario!$B$13="Gross",0,0))/12+((N('Option B'!$E$12)+N('Option B'!$E$13))/12+IF(AND(AC171&gt;=Scenario!$B$10,MOD(AC171-Scenario!$B$10,Scenario!$B$18)=0),N('Option B'!$E$17)*N('Option B'!$E$18)+N('Option B'!$E$20),0)+IF(AC171=1,N('Option B'!$E$17)*N('Option B'!$E$19)+N('Option B'!$E$21),0)+IF(AC171=Scenario!$B$11,N('Option B'!$E$22),0)),"INSUFFICIENT FUNDS")))</f>
        <v/>
      </c>
      <c r="AG171" s="6" t="str">
        <f>IF(AC171&gt;Scenario!$B$11,"",IF(AC$2&lt;&gt;"Ready",AC$2,IF(ISNUMBER(AD171),IF((AD171+AE171)*(1+Scenario!$B$12/12)-AF171&lt;0,"INSUFFICIENT FUNDS",(AD171+AE171)*(1+Scenario!$B$12/12)-AF171),"INSUFFICIENT FUNDS")))</f>
        <v/>
      </c>
      <c r="AH171" s="6" t="str">
        <f>IF(AC171&gt;Scenario!$B$11,"",IF(AC$2&lt;&gt;"Ready",AC$2,IF(ISNUMBER(AG171),AH170+AF171,"INSUFFICIENT FUNDS")))</f>
        <v/>
      </c>
      <c r="AI171" t="str">
        <f>IF(AC171&gt;Scenario!$B$11,"",IF(AC$2&lt;&gt;"Ready",AC$2,IF(ISNUMBER(AG171),"OK","INSUFFICIENT FUNDS")))</f>
        <v/>
      </c>
      <c r="AJ171">
        <v>167</v>
      </c>
      <c r="AK171" s="6" t="str">
        <f>IF(AJ171&gt;Scenario!$B$11,"",IF(AJ$2&lt;&gt;"Ready",AJ$2,IF(AP170="OK",AN170,"INSUFFICIENT FUNDS")))</f>
        <v/>
      </c>
      <c r="AL171" s="6" t="str">
        <f>IF(AJ171&gt;Scenario!$B$11,"",IF(AJ$2&lt;&gt;"Ready",AJ$2,IF(ISNUMBER(AK171),IF(AND(AJ171&gt;=Scenario!$B$10,MOD(AJ171-Scenario!$B$10,Scenario!$B$18)=0),Scenario!$B$8,0),"INSUFFICIENT FUNDS")))</f>
        <v/>
      </c>
      <c r="AM171" s="6" t="str">
        <f>IF(AJ171&gt;Scenario!$B$11,"",IF(AJ$2&lt;&gt;"Ready",AJ$2,IF(ISNUMBER(AK171),(AK171+AL171)*(0+0+IF(Scenario!$B$13="Gross",0,0))/12+((0+0)/12+IF(AND(AJ171&gt;=Scenario!$B$10,MOD(AJ171-Scenario!$B$10,Scenario!$B$18)=0),0*0+0,0)+IF(AJ171=1,0*0+0,0)+IF(AJ171=Scenario!$B$11,0,0)),"INSUFFICIENT FUNDS")))</f>
        <v/>
      </c>
      <c r="AN171" s="6" t="str">
        <f>IF(AJ171&gt;Scenario!$B$11,"",IF(AJ$2&lt;&gt;"Ready",AJ$2,IF(ISNUMBER(AK171),IF((AK171+AL171)*(1+Scenario!$B$12/12)-AM171&lt;0,"INSUFFICIENT FUNDS",(AK171+AL171)*(1+Scenario!$B$12/12)-AM171),"INSUFFICIENT FUNDS")))</f>
        <v/>
      </c>
      <c r="AO171" s="6" t="str">
        <f>IF(AJ171&gt;Scenario!$B$11,"",IF(AJ$2&lt;&gt;"Ready",AJ$2,IF(ISNUMBER(AN171),AO170+AM171,"INSUFFICIENT FUNDS")))</f>
        <v/>
      </c>
      <c r="AP171" t="str">
        <f>IF(AJ171&gt;Scenario!$B$11,"",IF(AJ$2&lt;&gt;"Ready",AJ$2,IF(ISNUMBER(AN171),"OK","INSUFFICIENT FUNDS")))</f>
        <v/>
      </c>
    </row>
    <row r="172" spans="1:42" ht="32.1" customHeight="1" x14ac:dyDescent="0.2">
      <c r="A172">
        <v>168</v>
      </c>
      <c r="B172" s="6" t="str">
        <f>IF(A172&gt;Scenario!$B$11,"",IF(A$2&lt;&gt;"Ready",A$2,IF(G171="OK",E171,"INSUFFICIENT FUNDS")))</f>
        <v/>
      </c>
      <c r="C172" s="6" t="str">
        <f>IF(A172&gt;Scenario!$B$11,"",IF(A$2&lt;&gt;"Ready",A$2,IF(ISNUMBER(B172),IF(AND(A172&gt;=Scenario!$B$10,MOD(A172-Scenario!$B$10,Scenario!$B$18)=0),Scenario!$B$8,0),"INSUFFICIENT FUNDS")))</f>
        <v/>
      </c>
      <c r="D172" s="6" t="str">
        <f>IF(A172&gt;Scenario!$B$11,"",IF(A$2&lt;&gt;"Ready",A$2,IF(ISNUMBER(B172),(B172+C172)*(N('Option B'!$E$14)+N('Option B'!$E$15)+IF(Scenario!$B$13="Gross",N('Option B'!$E$16),0))/12+((N('Option B'!$E$12)+N('Option B'!$E$13))/12+IF(AND(A172&gt;=Scenario!$B$10,MOD(A172-Scenario!$B$10,Scenario!$B$18)=0),N('Option B'!$E$17)*N('Option B'!$E$18)+N('Option B'!$E$20),0)+IF(A172=1,N('Option B'!$E$17)*N('Option B'!$E$19)+N('Option B'!$E$21),0)+IF(A172=Scenario!$B$11,N('Option B'!$E$22),0)),"INSUFFICIENT FUNDS")))</f>
        <v/>
      </c>
      <c r="E172" s="6" t="str">
        <f>IF(A172&gt;Scenario!$B$11,"",IF(A$2&lt;&gt;"Ready",A$2,IF(ISNUMBER(B172),IF((B172+C172)*(1+Scenario!$B$12/12)-D172&lt;0,"INSUFFICIENT FUNDS",(B172+C172)*(1+Scenario!$B$12/12)-D172),"INSUFFICIENT FUNDS")))</f>
        <v/>
      </c>
      <c r="F172" s="6" t="str">
        <f>IF(A172&gt;Scenario!$B$11,"",IF(A$2&lt;&gt;"Ready",A$2,IF(ISNUMBER(E172),F171+D172,"INSUFFICIENT FUNDS")))</f>
        <v/>
      </c>
      <c r="G172" t="str">
        <f>IF(A172&gt;Scenario!$B$11,"",IF(A$2&lt;&gt;"Ready",A$2,IF(ISNUMBER(E172),"OK","INSUFFICIENT FUNDS")))</f>
        <v/>
      </c>
      <c r="H172">
        <v>168</v>
      </c>
      <c r="I172" s="6" t="str">
        <f>IF(H172&gt;Scenario!$B$11,"",IF(H$2&lt;&gt;"Ready",H$2,IF(N171="OK",L171,"INSUFFICIENT FUNDS")))</f>
        <v/>
      </c>
      <c r="J172" s="6" t="str">
        <f>IF(H172&gt;Scenario!$B$11,"",IF(H$2&lt;&gt;"Ready",H$2,IF(ISNUMBER(I172),IF(AND(H172&gt;=Scenario!$B$10,MOD(H172-Scenario!$B$10,Scenario!$B$18)=0),Scenario!$B$8,0),"INSUFFICIENT FUNDS")))</f>
        <v/>
      </c>
      <c r="K172" s="6" t="str">
        <f>IF(H172&gt;Scenario!$B$11,"",IF(H$2&lt;&gt;"Ready",H$2,IF(ISNUMBER(I172),(I172+J172)*(N('Option B'!$E$14)+N('Option B'!$E$15)+IF(Scenario!$B$13="Gross",N('Option B'!$E$16),0))/12+((0+0)/12+IF(AND(H172&gt;=Scenario!$B$10,MOD(H172-Scenario!$B$10,Scenario!$B$18)=0),N('Option B'!$E$17)*N('Option B'!$E$18)+N('Option B'!$E$20),0)+IF(H172=1,N('Option B'!$E$17)*N('Option B'!$E$19)+N('Option B'!$E$21),0)+IF(H172=Scenario!$B$11,N('Option B'!$E$22),0)),"INSUFFICIENT FUNDS")))</f>
        <v/>
      </c>
      <c r="L172" s="6" t="str">
        <f>IF(H172&gt;Scenario!$B$11,"",IF(H$2&lt;&gt;"Ready",H$2,IF(ISNUMBER(I172),IF((I172+J172)*(1+Scenario!$B$12/12)-K172&lt;0,"INSUFFICIENT FUNDS",(I172+J172)*(1+Scenario!$B$12/12)-K172),"INSUFFICIENT FUNDS")))</f>
        <v/>
      </c>
      <c r="M172" s="6" t="str">
        <f>IF(H172&gt;Scenario!$B$11,"",IF(H$2&lt;&gt;"Ready",H$2,IF(ISNUMBER(L172),M171+K172,"INSUFFICIENT FUNDS")))</f>
        <v/>
      </c>
      <c r="N172" t="str">
        <f>IF(H172&gt;Scenario!$B$11,"",IF(H$2&lt;&gt;"Ready",H$2,IF(ISNUMBER(L172),"OK","INSUFFICIENT FUNDS")))</f>
        <v/>
      </c>
      <c r="O172">
        <v>168</v>
      </c>
      <c r="P172" s="6" t="str">
        <f>IF(O172&gt;Scenario!$B$11,"",IF(O$2&lt;&gt;"Ready",O$2,IF(U171="OK",S171,"INSUFFICIENT FUNDS")))</f>
        <v/>
      </c>
      <c r="Q172" s="6" t="str">
        <f>IF(O172&gt;Scenario!$B$11,"",IF(O$2&lt;&gt;"Ready",O$2,IF(ISNUMBER(P172),IF(AND(O172&gt;=Scenario!$B$10,MOD(O172-Scenario!$B$10,Scenario!$B$18)=0),Scenario!$B$8,0),"INSUFFICIENT FUNDS")))</f>
        <v/>
      </c>
      <c r="R172" s="6" t="str">
        <f>IF(O172&gt;Scenario!$B$11,"",IF(O$2&lt;&gt;"Ready",O$2,IF(ISNUMBER(P172),(P172+Q172)*(0+N('Option B'!$E$15)+IF(Scenario!$B$13="Gross",N('Option B'!$E$16),0))/12+((N('Option B'!$E$12)+N('Option B'!$E$13))/12+IF(AND(O172&gt;=Scenario!$B$10,MOD(O172-Scenario!$B$10,Scenario!$B$18)=0),N('Option B'!$E$17)*N('Option B'!$E$18)+N('Option B'!$E$20),0)+IF(O172=1,N('Option B'!$E$17)*N('Option B'!$E$19)+N('Option B'!$E$21),0)+IF(O172=Scenario!$B$11,N('Option B'!$E$22),0)),"INSUFFICIENT FUNDS")))</f>
        <v/>
      </c>
      <c r="S172" s="6" t="str">
        <f>IF(O172&gt;Scenario!$B$11,"",IF(O$2&lt;&gt;"Ready",O$2,IF(ISNUMBER(P172),IF((P172+Q172)*(1+Scenario!$B$12/12)-R172&lt;0,"INSUFFICIENT FUNDS",(P172+Q172)*(1+Scenario!$B$12/12)-R172),"INSUFFICIENT FUNDS")))</f>
        <v/>
      </c>
      <c r="T172" s="6" t="str">
        <f>IF(O172&gt;Scenario!$B$11,"",IF(O$2&lt;&gt;"Ready",O$2,IF(ISNUMBER(S172),T171+R172,"INSUFFICIENT FUNDS")))</f>
        <v/>
      </c>
      <c r="U172" t="str">
        <f>IF(O172&gt;Scenario!$B$11,"",IF(O$2&lt;&gt;"Ready",O$2,IF(ISNUMBER(S172),"OK","INSUFFICIENT FUNDS")))</f>
        <v/>
      </c>
      <c r="V172">
        <v>168</v>
      </c>
      <c r="W172" s="6" t="str">
        <f>IF(V172&gt;Scenario!$B$11,"",IF(V$2&lt;&gt;"Ready",V$2,IF(AB171="OK",Z171,"INSUFFICIENT FUNDS")))</f>
        <v/>
      </c>
      <c r="X172" s="6" t="str">
        <f>IF(V172&gt;Scenario!$B$11,"",IF(V$2&lt;&gt;"Ready",V$2,IF(ISNUMBER(W172),IF(AND(V172&gt;=Scenario!$B$10,MOD(V172-Scenario!$B$10,Scenario!$B$18)=0),Scenario!$B$8,0),"INSUFFICIENT FUNDS")))</f>
        <v/>
      </c>
      <c r="Y172" s="6" t="str">
        <f>IF(V172&gt;Scenario!$B$11,"",IF(V$2&lt;&gt;"Ready",V$2,IF(ISNUMBER(W172),(W172+X172)*(N('Option B'!$E$14)+N('Option B'!$E$15)+IF(Scenario!$B$13="Gross",N('Option B'!$E$16),0))/12+((N('Option B'!$E$12)+N('Option B'!$E$13))/12+IF(AND(V172&gt;=Scenario!$B$10,MOD(V172-Scenario!$B$10,Scenario!$B$18)=0),0*0+0,0)+IF(V172=1,0*0+0,0)+IF(V172=Scenario!$B$11,0,0)),"INSUFFICIENT FUNDS")))</f>
        <v/>
      </c>
      <c r="Z172" s="6" t="str">
        <f>IF(V172&gt;Scenario!$B$11,"",IF(V$2&lt;&gt;"Ready",V$2,IF(ISNUMBER(W172),IF((W172+X172)*(1+Scenario!$B$12/12)-Y172&lt;0,"INSUFFICIENT FUNDS",(W172+X172)*(1+Scenario!$B$12/12)-Y172),"INSUFFICIENT FUNDS")))</f>
        <v/>
      </c>
      <c r="AA172" s="6" t="str">
        <f>IF(V172&gt;Scenario!$B$11,"",IF(V$2&lt;&gt;"Ready",V$2,IF(ISNUMBER(Z172),AA171+Y172,"INSUFFICIENT FUNDS")))</f>
        <v/>
      </c>
      <c r="AB172" t="str">
        <f>IF(V172&gt;Scenario!$B$11,"",IF(V$2&lt;&gt;"Ready",V$2,IF(ISNUMBER(Z172),"OK","INSUFFICIENT FUNDS")))</f>
        <v/>
      </c>
      <c r="AC172">
        <v>168</v>
      </c>
      <c r="AD172" s="6" t="str">
        <f>IF(AC172&gt;Scenario!$B$11,"",IF(AC$2&lt;&gt;"Ready",AC$2,IF(AI171="OK",AG171,"INSUFFICIENT FUNDS")))</f>
        <v/>
      </c>
      <c r="AE172" s="6" t="str">
        <f>IF(AC172&gt;Scenario!$B$11,"",IF(AC$2&lt;&gt;"Ready",AC$2,IF(ISNUMBER(AD172),IF(AND(AC172&gt;=Scenario!$B$10,MOD(AC172-Scenario!$B$10,Scenario!$B$18)=0),Scenario!$B$8,0),"INSUFFICIENT FUNDS")))</f>
        <v/>
      </c>
      <c r="AF172" s="6" t="str">
        <f>IF(AC172&gt;Scenario!$B$11,"",IF(AC$2&lt;&gt;"Ready",AC$2,IF(ISNUMBER(AD172),(AD172+AE172)*(N('Option B'!$E$14)+N('Option B'!$E$15)+IF(Scenario!$B$13="Gross",0,0))/12+((N('Option B'!$E$12)+N('Option B'!$E$13))/12+IF(AND(AC172&gt;=Scenario!$B$10,MOD(AC172-Scenario!$B$10,Scenario!$B$18)=0),N('Option B'!$E$17)*N('Option B'!$E$18)+N('Option B'!$E$20),0)+IF(AC172=1,N('Option B'!$E$17)*N('Option B'!$E$19)+N('Option B'!$E$21),0)+IF(AC172=Scenario!$B$11,N('Option B'!$E$22),0)),"INSUFFICIENT FUNDS")))</f>
        <v/>
      </c>
      <c r="AG172" s="6" t="str">
        <f>IF(AC172&gt;Scenario!$B$11,"",IF(AC$2&lt;&gt;"Ready",AC$2,IF(ISNUMBER(AD172),IF((AD172+AE172)*(1+Scenario!$B$12/12)-AF172&lt;0,"INSUFFICIENT FUNDS",(AD172+AE172)*(1+Scenario!$B$12/12)-AF172),"INSUFFICIENT FUNDS")))</f>
        <v/>
      </c>
      <c r="AH172" s="6" t="str">
        <f>IF(AC172&gt;Scenario!$B$11,"",IF(AC$2&lt;&gt;"Ready",AC$2,IF(ISNUMBER(AG172),AH171+AF172,"INSUFFICIENT FUNDS")))</f>
        <v/>
      </c>
      <c r="AI172" t="str">
        <f>IF(AC172&gt;Scenario!$B$11,"",IF(AC$2&lt;&gt;"Ready",AC$2,IF(ISNUMBER(AG172),"OK","INSUFFICIENT FUNDS")))</f>
        <v/>
      </c>
      <c r="AJ172">
        <v>168</v>
      </c>
      <c r="AK172" s="6" t="str">
        <f>IF(AJ172&gt;Scenario!$B$11,"",IF(AJ$2&lt;&gt;"Ready",AJ$2,IF(AP171="OK",AN171,"INSUFFICIENT FUNDS")))</f>
        <v/>
      </c>
      <c r="AL172" s="6" t="str">
        <f>IF(AJ172&gt;Scenario!$B$11,"",IF(AJ$2&lt;&gt;"Ready",AJ$2,IF(ISNUMBER(AK172),IF(AND(AJ172&gt;=Scenario!$B$10,MOD(AJ172-Scenario!$B$10,Scenario!$B$18)=0),Scenario!$B$8,0),"INSUFFICIENT FUNDS")))</f>
        <v/>
      </c>
      <c r="AM172" s="6" t="str">
        <f>IF(AJ172&gt;Scenario!$B$11,"",IF(AJ$2&lt;&gt;"Ready",AJ$2,IF(ISNUMBER(AK172),(AK172+AL172)*(0+0+IF(Scenario!$B$13="Gross",0,0))/12+((0+0)/12+IF(AND(AJ172&gt;=Scenario!$B$10,MOD(AJ172-Scenario!$B$10,Scenario!$B$18)=0),0*0+0,0)+IF(AJ172=1,0*0+0,0)+IF(AJ172=Scenario!$B$11,0,0)),"INSUFFICIENT FUNDS")))</f>
        <v/>
      </c>
      <c r="AN172" s="6" t="str">
        <f>IF(AJ172&gt;Scenario!$B$11,"",IF(AJ$2&lt;&gt;"Ready",AJ$2,IF(ISNUMBER(AK172),IF((AK172+AL172)*(1+Scenario!$B$12/12)-AM172&lt;0,"INSUFFICIENT FUNDS",(AK172+AL172)*(1+Scenario!$B$12/12)-AM172),"INSUFFICIENT FUNDS")))</f>
        <v/>
      </c>
      <c r="AO172" s="6" t="str">
        <f>IF(AJ172&gt;Scenario!$B$11,"",IF(AJ$2&lt;&gt;"Ready",AJ$2,IF(ISNUMBER(AN172),AO171+AM172,"INSUFFICIENT FUNDS")))</f>
        <v/>
      </c>
      <c r="AP172" t="str">
        <f>IF(AJ172&gt;Scenario!$B$11,"",IF(AJ$2&lt;&gt;"Ready",AJ$2,IF(ISNUMBER(AN172),"OK","INSUFFICIENT FUNDS")))</f>
        <v/>
      </c>
    </row>
    <row r="173" spans="1:42" ht="32.1" customHeight="1" x14ac:dyDescent="0.2">
      <c r="A173">
        <v>169</v>
      </c>
      <c r="B173" s="6" t="str">
        <f>IF(A173&gt;Scenario!$B$11,"",IF(A$2&lt;&gt;"Ready",A$2,IF(G172="OK",E172,"INSUFFICIENT FUNDS")))</f>
        <v/>
      </c>
      <c r="C173" s="6" t="str">
        <f>IF(A173&gt;Scenario!$B$11,"",IF(A$2&lt;&gt;"Ready",A$2,IF(ISNUMBER(B173),IF(AND(A173&gt;=Scenario!$B$10,MOD(A173-Scenario!$B$10,Scenario!$B$18)=0),Scenario!$B$8,0),"INSUFFICIENT FUNDS")))</f>
        <v/>
      </c>
      <c r="D173" s="6" t="str">
        <f>IF(A173&gt;Scenario!$B$11,"",IF(A$2&lt;&gt;"Ready",A$2,IF(ISNUMBER(B173),(B173+C173)*(N('Option B'!$E$14)+N('Option B'!$E$15)+IF(Scenario!$B$13="Gross",N('Option B'!$E$16),0))/12+((N('Option B'!$E$12)+N('Option B'!$E$13))/12+IF(AND(A173&gt;=Scenario!$B$10,MOD(A173-Scenario!$B$10,Scenario!$B$18)=0),N('Option B'!$E$17)*N('Option B'!$E$18)+N('Option B'!$E$20),0)+IF(A173=1,N('Option B'!$E$17)*N('Option B'!$E$19)+N('Option B'!$E$21),0)+IF(A173=Scenario!$B$11,N('Option B'!$E$22),0)),"INSUFFICIENT FUNDS")))</f>
        <v/>
      </c>
      <c r="E173" s="6" t="str">
        <f>IF(A173&gt;Scenario!$B$11,"",IF(A$2&lt;&gt;"Ready",A$2,IF(ISNUMBER(B173),IF((B173+C173)*(1+Scenario!$B$12/12)-D173&lt;0,"INSUFFICIENT FUNDS",(B173+C173)*(1+Scenario!$B$12/12)-D173),"INSUFFICIENT FUNDS")))</f>
        <v/>
      </c>
      <c r="F173" s="6" t="str">
        <f>IF(A173&gt;Scenario!$B$11,"",IF(A$2&lt;&gt;"Ready",A$2,IF(ISNUMBER(E173),F172+D173,"INSUFFICIENT FUNDS")))</f>
        <v/>
      </c>
      <c r="G173" t="str">
        <f>IF(A173&gt;Scenario!$B$11,"",IF(A$2&lt;&gt;"Ready",A$2,IF(ISNUMBER(E173),"OK","INSUFFICIENT FUNDS")))</f>
        <v/>
      </c>
      <c r="H173">
        <v>169</v>
      </c>
      <c r="I173" s="6" t="str">
        <f>IF(H173&gt;Scenario!$B$11,"",IF(H$2&lt;&gt;"Ready",H$2,IF(N172="OK",L172,"INSUFFICIENT FUNDS")))</f>
        <v/>
      </c>
      <c r="J173" s="6" t="str">
        <f>IF(H173&gt;Scenario!$B$11,"",IF(H$2&lt;&gt;"Ready",H$2,IF(ISNUMBER(I173),IF(AND(H173&gt;=Scenario!$B$10,MOD(H173-Scenario!$B$10,Scenario!$B$18)=0),Scenario!$B$8,0),"INSUFFICIENT FUNDS")))</f>
        <v/>
      </c>
      <c r="K173" s="6" t="str">
        <f>IF(H173&gt;Scenario!$B$11,"",IF(H$2&lt;&gt;"Ready",H$2,IF(ISNUMBER(I173),(I173+J173)*(N('Option B'!$E$14)+N('Option B'!$E$15)+IF(Scenario!$B$13="Gross",N('Option B'!$E$16),0))/12+((0+0)/12+IF(AND(H173&gt;=Scenario!$B$10,MOD(H173-Scenario!$B$10,Scenario!$B$18)=0),N('Option B'!$E$17)*N('Option B'!$E$18)+N('Option B'!$E$20),0)+IF(H173=1,N('Option B'!$E$17)*N('Option B'!$E$19)+N('Option B'!$E$21),0)+IF(H173=Scenario!$B$11,N('Option B'!$E$22),0)),"INSUFFICIENT FUNDS")))</f>
        <v/>
      </c>
      <c r="L173" s="6" t="str">
        <f>IF(H173&gt;Scenario!$B$11,"",IF(H$2&lt;&gt;"Ready",H$2,IF(ISNUMBER(I173),IF((I173+J173)*(1+Scenario!$B$12/12)-K173&lt;0,"INSUFFICIENT FUNDS",(I173+J173)*(1+Scenario!$B$12/12)-K173),"INSUFFICIENT FUNDS")))</f>
        <v/>
      </c>
      <c r="M173" s="6" t="str">
        <f>IF(H173&gt;Scenario!$B$11,"",IF(H$2&lt;&gt;"Ready",H$2,IF(ISNUMBER(L173),M172+K173,"INSUFFICIENT FUNDS")))</f>
        <v/>
      </c>
      <c r="N173" t="str">
        <f>IF(H173&gt;Scenario!$B$11,"",IF(H$2&lt;&gt;"Ready",H$2,IF(ISNUMBER(L173),"OK","INSUFFICIENT FUNDS")))</f>
        <v/>
      </c>
      <c r="O173">
        <v>169</v>
      </c>
      <c r="P173" s="6" t="str">
        <f>IF(O173&gt;Scenario!$B$11,"",IF(O$2&lt;&gt;"Ready",O$2,IF(U172="OK",S172,"INSUFFICIENT FUNDS")))</f>
        <v/>
      </c>
      <c r="Q173" s="6" t="str">
        <f>IF(O173&gt;Scenario!$B$11,"",IF(O$2&lt;&gt;"Ready",O$2,IF(ISNUMBER(P173),IF(AND(O173&gt;=Scenario!$B$10,MOD(O173-Scenario!$B$10,Scenario!$B$18)=0),Scenario!$B$8,0),"INSUFFICIENT FUNDS")))</f>
        <v/>
      </c>
      <c r="R173" s="6" t="str">
        <f>IF(O173&gt;Scenario!$B$11,"",IF(O$2&lt;&gt;"Ready",O$2,IF(ISNUMBER(P173),(P173+Q173)*(0+N('Option B'!$E$15)+IF(Scenario!$B$13="Gross",N('Option B'!$E$16),0))/12+((N('Option B'!$E$12)+N('Option B'!$E$13))/12+IF(AND(O173&gt;=Scenario!$B$10,MOD(O173-Scenario!$B$10,Scenario!$B$18)=0),N('Option B'!$E$17)*N('Option B'!$E$18)+N('Option B'!$E$20),0)+IF(O173=1,N('Option B'!$E$17)*N('Option B'!$E$19)+N('Option B'!$E$21),0)+IF(O173=Scenario!$B$11,N('Option B'!$E$22),0)),"INSUFFICIENT FUNDS")))</f>
        <v/>
      </c>
      <c r="S173" s="6" t="str">
        <f>IF(O173&gt;Scenario!$B$11,"",IF(O$2&lt;&gt;"Ready",O$2,IF(ISNUMBER(P173),IF((P173+Q173)*(1+Scenario!$B$12/12)-R173&lt;0,"INSUFFICIENT FUNDS",(P173+Q173)*(1+Scenario!$B$12/12)-R173),"INSUFFICIENT FUNDS")))</f>
        <v/>
      </c>
      <c r="T173" s="6" t="str">
        <f>IF(O173&gt;Scenario!$B$11,"",IF(O$2&lt;&gt;"Ready",O$2,IF(ISNUMBER(S173),T172+R173,"INSUFFICIENT FUNDS")))</f>
        <v/>
      </c>
      <c r="U173" t="str">
        <f>IF(O173&gt;Scenario!$B$11,"",IF(O$2&lt;&gt;"Ready",O$2,IF(ISNUMBER(S173),"OK","INSUFFICIENT FUNDS")))</f>
        <v/>
      </c>
      <c r="V173">
        <v>169</v>
      </c>
      <c r="W173" s="6" t="str">
        <f>IF(V173&gt;Scenario!$B$11,"",IF(V$2&lt;&gt;"Ready",V$2,IF(AB172="OK",Z172,"INSUFFICIENT FUNDS")))</f>
        <v/>
      </c>
      <c r="X173" s="6" t="str">
        <f>IF(V173&gt;Scenario!$B$11,"",IF(V$2&lt;&gt;"Ready",V$2,IF(ISNUMBER(W173),IF(AND(V173&gt;=Scenario!$B$10,MOD(V173-Scenario!$B$10,Scenario!$B$18)=0),Scenario!$B$8,0),"INSUFFICIENT FUNDS")))</f>
        <v/>
      </c>
      <c r="Y173" s="6" t="str">
        <f>IF(V173&gt;Scenario!$B$11,"",IF(V$2&lt;&gt;"Ready",V$2,IF(ISNUMBER(W173),(W173+X173)*(N('Option B'!$E$14)+N('Option B'!$E$15)+IF(Scenario!$B$13="Gross",N('Option B'!$E$16),0))/12+((N('Option B'!$E$12)+N('Option B'!$E$13))/12+IF(AND(V173&gt;=Scenario!$B$10,MOD(V173-Scenario!$B$10,Scenario!$B$18)=0),0*0+0,0)+IF(V173=1,0*0+0,0)+IF(V173=Scenario!$B$11,0,0)),"INSUFFICIENT FUNDS")))</f>
        <v/>
      </c>
      <c r="Z173" s="6" t="str">
        <f>IF(V173&gt;Scenario!$B$11,"",IF(V$2&lt;&gt;"Ready",V$2,IF(ISNUMBER(W173),IF((W173+X173)*(1+Scenario!$B$12/12)-Y173&lt;0,"INSUFFICIENT FUNDS",(W173+X173)*(1+Scenario!$B$12/12)-Y173),"INSUFFICIENT FUNDS")))</f>
        <v/>
      </c>
      <c r="AA173" s="6" t="str">
        <f>IF(V173&gt;Scenario!$B$11,"",IF(V$2&lt;&gt;"Ready",V$2,IF(ISNUMBER(Z173),AA172+Y173,"INSUFFICIENT FUNDS")))</f>
        <v/>
      </c>
      <c r="AB173" t="str">
        <f>IF(V173&gt;Scenario!$B$11,"",IF(V$2&lt;&gt;"Ready",V$2,IF(ISNUMBER(Z173),"OK","INSUFFICIENT FUNDS")))</f>
        <v/>
      </c>
      <c r="AC173">
        <v>169</v>
      </c>
      <c r="AD173" s="6" t="str">
        <f>IF(AC173&gt;Scenario!$B$11,"",IF(AC$2&lt;&gt;"Ready",AC$2,IF(AI172="OK",AG172,"INSUFFICIENT FUNDS")))</f>
        <v/>
      </c>
      <c r="AE173" s="6" t="str">
        <f>IF(AC173&gt;Scenario!$B$11,"",IF(AC$2&lt;&gt;"Ready",AC$2,IF(ISNUMBER(AD173),IF(AND(AC173&gt;=Scenario!$B$10,MOD(AC173-Scenario!$B$10,Scenario!$B$18)=0),Scenario!$B$8,0),"INSUFFICIENT FUNDS")))</f>
        <v/>
      </c>
      <c r="AF173" s="6" t="str">
        <f>IF(AC173&gt;Scenario!$B$11,"",IF(AC$2&lt;&gt;"Ready",AC$2,IF(ISNUMBER(AD173),(AD173+AE173)*(N('Option B'!$E$14)+N('Option B'!$E$15)+IF(Scenario!$B$13="Gross",0,0))/12+((N('Option B'!$E$12)+N('Option B'!$E$13))/12+IF(AND(AC173&gt;=Scenario!$B$10,MOD(AC173-Scenario!$B$10,Scenario!$B$18)=0),N('Option B'!$E$17)*N('Option B'!$E$18)+N('Option B'!$E$20),0)+IF(AC173=1,N('Option B'!$E$17)*N('Option B'!$E$19)+N('Option B'!$E$21),0)+IF(AC173=Scenario!$B$11,N('Option B'!$E$22),0)),"INSUFFICIENT FUNDS")))</f>
        <v/>
      </c>
      <c r="AG173" s="6" t="str">
        <f>IF(AC173&gt;Scenario!$B$11,"",IF(AC$2&lt;&gt;"Ready",AC$2,IF(ISNUMBER(AD173),IF((AD173+AE173)*(1+Scenario!$B$12/12)-AF173&lt;0,"INSUFFICIENT FUNDS",(AD173+AE173)*(1+Scenario!$B$12/12)-AF173),"INSUFFICIENT FUNDS")))</f>
        <v/>
      </c>
      <c r="AH173" s="6" t="str">
        <f>IF(AC173&gt;Scenario!$B$11,"",IF(AC$2&lt;&gt;"Ready",AC$2,IF(ISNUMBER(AG173),AH172+AF173,"INSUFFICIENT FUNDS")))</f>
        <v/>
      </c>
      <c r="AI173" t="str">
        <f>IF(AC173&gt;Scenario!$B$11,"",IF(AC$2&lt;&gt;"Ready",AC$2,IF(ISNUMBER(AG173),"OK","INSUFFICIENT FUNDS")))</f>
        <v/>
      </c>
      <c r="AJ173">
        <v>169</v>
      </c>
      <c r="AK173" s="6" t="str">
        <f>IF(AJ173&gt;Scenario!$B$11,"",IF(AJ$2&lt;&gt;"Ready",AJ$2,IF(AP172="OK",AN172,"INSUFFICIENT FUNDS")))</f>
        <v/>
      </c>
      <c r="AL173" s="6" t="str">
        <f>IF(AJ173&gt;Scenario!$B$11,"",IF(AJ$2&lt;&gt;"Ready",AJ$2,IF(ISNUMBER(AK173),IF(AND(AJ173&gt;=Scenario!$B$10,MOD(AJ173-Scenario!$B$10,Scenario!$B$18)=0),Scenario!$B$8,0),"INSUFFICIENT FUNDS")))</f>
        <v/>
      </c>
      <c r="AM173" s="6" t="str">
        <f>IF(AJ173&gt;Scenario!$B$11,"",IF(AJ$2&lt;&gt;"Ready",AJ$2,IF(ISNUMBER(AK173),(AK173+AL173)*(0+0+IF(Scenario!$B$13="Gross",0,0))/12+((0+0)/12+IF(AND(AJ173&gt;=Scenario!$B$10,MOD(AJ173-Scenario!$B$10,Scenario!$B$18)=0),0*0+0,0)+IF(AJ173=1,0*0+0,0)+IF(AJ173=Scenario!$B$11,0,0)),"INSUFFICIENT FUNDS")))</f>
        <v/>
      </c>
      <c r="AN173" s="6" t="str">
        <f>IF(AJ173&gt;Scenario!$B$11,"",IF(AJ$2&lt;&gt;"Ready",AJ$2,IF(ISNUMBER(AK173),IF((AK173+AL173)*(1+Scenario!$B$12/12)-AM173&lt;0,"INSUFFICIENT FUNDS",(AK173+AL173)*(1+Scenario!$B$12/12)-AM173),"INSUFFICIENT FUNDS")))</f>
        <v/>
      </c>
      <c r="AO173" s="6" t="str">
        <f>IF(AJ173&gt;Scenario!$B$11,"",IF(AJ$2&lt;&gt;"Ready",AJ$2,IF(ISNUMBER(AN173),AO172+AM173,"INSUFFICIENT FUNDS")))</f>
        <v/>
      </c>
      <c r="AP173" t="str">
        <f>IF(AJ173&gt;Scenario!$B$11,"",IF(AJ$2&lt;&gt;"Ready",AJ$2,IF(ISNUMBER(AN173),"OK","INSUFFICIENT FUNDS")))</f>
        <v/>
      </c>
    </row>
    <row r="174" spans="1:42" ht="32.1" customHeight="1" x14ac:dyDescent="0.2">
      <c r="A174">
        <v>170</v>
      </c>
      <c r="B174" s="6" t="str">
        <f>IF(A174&gt;Scenario!$B$11,"",IF(A$2&lt;&gt;"Ready",A$2,IF(G173="OK",E173,"INSUFFICIENT FUNDS")))</f>
        <v/>
      </c>
      <c r="C174" s="6" t="str">
        <f>IF(A174&gt;Scenario!$B$11,"",IF(A$2&lt;&gt;"Ready",A$2,IF(ISNUMBER(B174),IF(AND(A174&gt;=Scenario!$B$10,MOD(A174-Scenario!$B$10,Scenario!$B$18)=0),Scenario!$B$8,0),"INSUFFICIENT FUNDS")))</f>
        <v/>
      </c>
      <c r="D174" s="6" t="str">
        <f>IF(A174&gt;Scenario!$B$11,"",IF(A$2&lt;&gt;"Ready",A$2,IF(ISNUMBER(B174),(B174+C174)*(N('Option B'!$E$14)+N('Option B'!$E$15)+IF(Scenario!$B$13="Gross",N('Option B'!$E$16),0))/12+((N('Option B'!$E$12)+N('Option B'!$E$13))/12+IF(AND(A174&gt;=Scenario!$B$10,MOD(A174-Scenario!$B$10,Scenario!$B$18)=0),N('Option B'!$E$17)*N('Option B'!$E$18)+N('Option B'!$E$20),0)+IF(A174=1,N('Option B'!$E$17)*N('Option B'!$E$19)+N('Option B'!$E$21),0)+IF(A174=Scenario!$B$11,N('Option B'!$E$22),0)),"INSUFFICIENT FUNDS")))</f>
        <v/>
      </c>
      <c r="E174" s="6" t="str">
        <f>IF(A174&gt;Scenario!$B$11,"",IF(A$2&lt;&gt;"Ready",A$2,IF(ISNUMBER(B174),IF((B174+C174)*(1+Scenario!$B$12/12)-D174&lt;0,"INSUFFICIENT FUNDS",(B174+C174)*(1+Scenario!$B$12/12)-D174),"INSUFFICIENT FUNDS")))</f>
        <v/>
      </c>
      <c r="F174" s="6" t="str">
        <f>IF(A174&gt;Scenario!$B$11,"",IF(A$2&lt;&gt;"Ready",A$2,IF(ISNUMBER(E174),F173+D174,"INSUFFICIENT FUNDS")))</f>
        <v/>
      </c>
      <c r="G174" t="str">
        <f>IF(A174&gt;Scenario!$B$11,"",IF(A$2&lt;&gt;"Ready",A$2,IF(ISNUMBER(E174),"OK","INSUFFICIENT FUNDS")))</f>
        <v/>
      </c>
      <c r="H174">
        <v>170</v>
      </c>
      <c r="I174" s="6" t="str">
        <f>IF(H174&gt;Scenario!$B$11,"",IF(H$2&lt;&gt;"Ready",H$2,IF(N173="OK",L173,"INSUFFICIENT FUNDS")))</f>
        <v/>
      </c>
      <c r="J174" s="6" t="str">
        <f>IF(H174&gt;Scenario!$B$11,"",IF(H$2&lt;&gt;"Ready",H$2,IF(ISNUMBER(I174),IF(AND(H174&gt;=Scenario!$B$10,MOD(H174-Scenario!$B$10,Scenario!$B$18)=0),Scenario!$B$8,0),"INSUFFICIENT FUNDS")))</f>
        <v/>
      </c>
      <c r="K174" s="6" t="str">
        <f>IF(H174&gt;Scenario!$B$11,"",IF(H$2&lt;&gt;"Ready",H$2,IF(ISNUMBER(I174),(I174+J174)*(N('Option B'!$E$14)+N('Option B'!$E$15)+IF(Scenario!$B$13="Gross",N('Option B'!$E$16),0))/12+((0+0)/12+IF(AND(H174&gt;=Scenario!$B$10,MOD(H174-Scenario!$B$10,Scenario!$B$18)=0),N('Option B'!$E$17)*N('Option B'!$E$18)+N('Option B'!$E$20),0)+IF(H174=1,N('Option B'!$E$17)*N('Option B'!$E$19)+N('Option B'!$E$21),0)+IF(H174=Scenario!$B$11,N('Option B'!$E$22),0)),"INSUFFICIENT FUNDS")))</f>
        <v/>
      </c>
      <c r="L174" s="6" t="str">
        <f>IF(H174&gt;Scenario!$B$11,"",IF(H$2&lt;&gt;"Ready",H$2,IF(ISNUMBER(I174),IF((I174+J174)*(1+Scenario!$B$12/12)-K174&lt;0,"INSUFFICIENT FUNDS",(I174+J174)*(1+Scenario!$B$12/12)-K174),"INSUFFICIENT FUNDS")))</f>
        <v/>
      </c>
      <c r="M174" s="6" t="str">
        <f>IF(H174&gt;Scenario!$B$11,"",IF(H$2&lt;&gt;"Ready",H$2,IF(ISNUMBER(L174),M173+K174,"INSUFFICIENT FUNDS")))</f>
        <v/>
      </c>
      <c r="N174" t="str">
        <f>IF(H174&gt;Scenario!$B$11,"",IF(H$2&lt;&gt;"Ready",H$2,IF(ISNUMBER(L174),"OK","INSUFFICIENT FUNDS")))</f>
        <v/>
      </c>
      <c r="O174">
        <v>170</v>
      </c>
      <c r="P174" s="6" t="str">
        <f>IF(O174&gt;Scenario!$B$11,"",IF(O$2&lt;&gt;"Ready",O$2,IF(U173="OK",S173,"INSUFFICIENT FUNDS")))</f>
        <v/>
      </c>
      <c r="Q174" s="6" t="str">
        <f>IF(O174&gt;Scenario!$B$11,"",IF(O$2&lt;&gt;"Ready",O$2,IF(ISNUMBER(P174),IF(AND(O174&gt;=Scenario!$B$10,MOD(O174-Scenario!$B$10,Scenario!$B$18)=0),Scenario!$B$8,0),"INSUFFICIENT FUNDS")))</f>
        <v/>
      </c>
      <c r="R174" s="6" t="str">
        <f>IF(O174&gt;Scenario!$B$11,"",IF(O$2&lt;&gt;"Ready",O$2,IF(ISNUMBER(P174),(P174+Q174)*(0+N('Option B'!$E$15)+IF(Scenario!$B$13="Gross",N('Option B'!$E$16),0))/12+((N('Option B'!$E$12)+N('Option B'!$E$13))/12+IF(AND(O174&gt;=Scenario!$B$10,MOD(O174-Scenario!$B$10,Scenario!$B$18)=0),N('Option B'!$E$17)*N('Option B'!$E$18)+N('Option B'!$E$20),0)+IF(O174=1,N('Option B'!$E$17)*N('Option B'!$E$19)+N('Option B'!$E$21),0)+IF(O174=Scenario!$B$11,N('Option B'!$E$22),0)),"INSUFFICIENT FUNDS")))</f>
        <v/>
      </c>
      <c r="S174" s="6" t="str">
        <f>IF(O174&gt;Scenario!$B$11,"",IF(O$2&lt;&gt;"Ready",O$2,IF(ISNUMBER(P174),IF((P174+Q174)*(1+Scenario!$B$12/12)-R174&lt;0,"INSUFFICIENT FUNDS",(P174+Q174)*(1+Scenario!$B$12/12)-R174),"INSUFFICIENT FUNDS")))</f>
        <v/>
      </c>
      <c r="T174" s="6" t="str">
        <f>IF(O174&gt;Scenario!$B$11,"",IF(O$2&lt;&gt;"Ready",O$2,IF(ISNUMBER(S174),T173+R174,"INSUFFICIENT FUNDS")))</f>
        <v/>
      </c>
      <c r="U174" t="str">
        <f>IF(O174&gt;Scenario!$B$11,"",IF(O$2&lt;&gt;"Ready",O$2,IF(ISNUMBER(S174),"OK","INSUFFICIENT FUNDS")))</f>
        <v/>
      </c>
      <c r="V174">
        <v>170</v>
      </c>
      <c r="W174" s="6" t="str">
        <f>IF(V174&gt;Scenario!$B$11,"",IF(V$2&lt;&gt;"Ready",V$2,IF(AB173="OK",Z173,"INSUFFICIENT FUNDS")))</f>
        <v/>
      </c>
      <c r="X174" s="6" t="str">
        <f>IF(V174&gt;Scenario!$B$11,"",IF(V$2&lt;&gt;"Ready",V$2,IF(ISNUMBER(W174),IF(AND(V174&gt;=Scenario!$B$10,MOD(V174-Scenario!$B$10,Scenario!$B$18)=0),Scenario!$B$8,0),"INSUFFICIENT FUNDS")))</f>
        <v/>
      </c>
      <c r="Y174" s="6" t="str">
        <f>IF(V174&gt;Scenario!$B$11,"",IF(V$2&lt;&gt;"Ready",V$2,IF(ISNUMBER(W174),(W174+X174)*(N('Option B'!$E$14)+N('Option B'!$E$15)+IF(Scenario!$B$13="Gross",N('Option B'!$E$16),0))/12+((N('Option B'!$E$12)+N('Option B'!$E$13))/12+IF(AND(V174&gt;=Scenario!$B$10,MOD(V174-Scenario!$B$10,Scenario!$B$18)=0),0*0+0,0)+IF(V174=1,0*0+0,0)+IF(V174=Scenario!$B$11,0,0)),"INSUFFICIENT FUNDS")))</f>
        <v/>
      </c>
      <c r="Z174" s="6" t="str">
        <f>IF(V174&gt;Scenario!$B$11,"",IF(V$2&lt;&gt;"Ready",V$2,IF(ISNUMBER(W174),IF((W174+X174)*(1+Scenario!$B$12/12)-Y174&lt;0,"INSUFFICIENT FUNDS",(W174+X174)*(1+Scenario!$B$12/12)-Y174),"INSUFFICIENT FUNDS")))</f>
        <v/>
      </c>
      <c r="AA174" s="6" t="str">
        <f>IF(V174&gt;Scenario!$B$11,"",IF(V$2&lt;&gt;"Ready",V$2,IF(ISNUMBER(Z174),AA173+Y174,"INSUFFICIENT FUNDS")))</f>
        <v/>
      </c>
      <c r="AB174" t="str">
        <f>IF(V174&gt;Scenario!$B$11,"",IF(V$2&lt;&gt;"Ready",V$2,IF(ISNUMBER(Z174),"OK","INSUFFICIENT FUNDS")))</f>
        <v/>
      </c>
      <c r="AC174">
        <v>170</v>
      </c>
      <c r="AD174" s="6" t="str">
        <f>IF(AC174&gt;Scenario!$B$11,"",IF(AC$2&lt;&gt;"Ready",AC$2,IF(AI173="OK",AG173,"INSUFFICIENT FUNDS")))</f>
        <v/>
      </c>
      <c r="AE174" s="6" t="str">
        <f>IF(AC174&gt;Scenario!$B$11,"",IF(AC$2&lt;&gt;"Ready",AC$2,IF(ISNUMBER(AD174),IF(AND(AC174&gt;=Scenario!$B$10,MOD(AC174-Scenario!$B$10,Scenario!$B$18)=0),Scenario!$B$8,0),"INSUFFICIENT FUNDS")))</f>
        <v/>
      </c>
      <c r="AF174" s="6" t="str">
        <f>IF(AC174&gt;Scenario!$B$11,"",IF(AC$2&lt;&gt;"Ready",AC$2,IF(ISNUMBER(AD174),(AD174+AE174)*(N('Option B'!$E$14)+N('Option B'!$E$15)+IF(Scenario!$B$13="Gross",0,0))/12+((N('Option B'!$E$12)+N('Option B'!$E$13))/12+IF(AND(AC174&gt;=Scenario!$B$10,MOD(AC174-Scenario!$B$10,Scenario!$B$18)=0),N('Option B'!$E$17)*N('Option B'!$E$18)+N('Option B'!$E$20),0)+IF(AC174=1,N('Option B'!$E$17)*N('Option B'!$E$19)+N('Option B'!$E$21),0)+IF(AC174=Scenario!$B$11,N('Option B'!$E$22),0)),"INSUFFICIENT FUNDS")))</f>
        <v/>
      </c>
      <c r="AG174" s="6" t="str">
        <f>IF(AC174&gt;Scenario!$B$11,"",IF(AC$2&lt;&gt;"Ready",AC$2,IF(ISNUMBER(AD174),IF((AD174+AE174)*(1+Scenario!$B$12/12)-AF174&lt;0,"INSUFFICIENT FUNDS",(AD174+AE174)*(1+Scenario!$B$12/12)-AF174),"INSUFFICIENT FUNDS")))</f>
        <v/>
      </c>
      <c r="AH174" s="6" t="str">
        <f>IF(AC174&gt;Scenario!$B$11,"",IF(AC$2&lt;&gt;"Ready",AC$2,IF(ISNUMBER(AG174),AH173+AF174,"INSUFFICIENT FUNDS")))</f>
        <v/>
      </c>
      <c r="AI174" t="str">
        <f>IF(AC174&gt;Scenario!$B$11,"",IF(AC$2&lt;&gt;"Ready",AC$2,IF(ISNUMBER(AG174),"OK","INSUFFICIENT FUNDS")))</f>
        <v/>
      </c>
      <c r="AJ174">
        <v>170</v>
      </c>
      <c r="AK174" s="6" t="str">
        <f>IF(AJ174&gt;Scenario!$B$11,"",IF(AJ$2&lt;&gt;"Ready",AJ$2,IF(AP173="OK",AN173,"INSUFFICIENT FUNDS")))</f>
        <v/>
      </c>
      <c r="AL174" s="6" t="str">
        <f>IF(AJ174&gt;Scenario!$B$11,"",IF(AJ$2&lt;&gt;"Ready",AJ$2,IF(ISNUMBER(AK174),IF(AND(AJ174&gt;=Scenario!$B$10,MOD(AJ174-Scenario!$B$10,Scenario!$B$18)=0),Scenario!$B$8,0),"INSUFFICIENT FUNDS")))</f>
        <v/>
      </c>
      <c r="AM174" s="6" t="str">
        <f>IF(AJ174&gt;Scenario!$B$11,"",IF(AJ$2&lt;&gt;"Ready",AJ$2,IF(ISNUMBER(AK174),(AK174+AL174)*(0+0+IF(Scenario!$B$13="Gross",0,0))/12+((0+0)/12+IF(AND(AJ174&gt;=Scenario!$B$10,MOD(AJ174-Scenario!$B$10,Scenario!$B$18)=0),0*0+0,0)+IF(AJ174=1,0*0+0,0)+IF(AJ174=Scenario!$B$11,0,0)),"INSUFFICIENT FUNDS")))</f>
        <v/>
      </c>
      <c r="AN174" s="6" t="str">
        <f>IF(AJ174&gt;Scenario!$B$11,"",IF(AJ$2&lt;&gt;"Ready",AJ$2,IF(ISNUMBER(AK174),IF((AK174+AL174)*(1+Scenario!$B$12/12)-AM174&lt;0,"INSUFFICIENT FUNDS",(AK174+AL174)*(1+Scenario!$B$12/12)-AM174),"INSUFFICIENT FUNDS")))</f>
        <v/>
      </c>
      <c r="AO174" s="6" t="str">
        <f>IF(AJ174&gt;Scenario!$B$11,"",IF(AJ$2&lt;&gt;"Ready",AJ$2,IF(ISNUMBER(AN174),AO173+AM174,"INSUFFICIENT FUNDS")))</f>
        <v/>
      </c>
      <c r="AP174" t="str">
        <f>IF(AJ174&gt;Scenario!$B$11,"",IF(AJ$2&lt;&gt;"Ready",AJ$2,IF(ISNUMBER(AN174),"OK","INSUFFICIENT FUNDS")))</f>
        <v/>
      </c>
    </row>
    <row r="175" spans="1:42" ht="32.1" customHeight="1" x14ac:dyDescent="0.2">
      <c r="A175">
        <v>171</v>
      </c>
      <c r="B175" s="6" t="str">
        <f>IF(A175&gt;Scenario!$B$11,"",IF(A$2&lt;&gt;"Ready",A$2,IF(G174="OK",E174,"INSUFFICIENT FUNDS")))</f>
        <v/>
      </c>
      <c r="C175" s="6" t="str">
        <f>IF(A175&gt;Scenario!$B$11,"",IF(A$2&lt;&gt;"Ready",A$2,IF(ISNUMBER(B175),IF(AND(A175&gt;=Scenario!$B$10,MOD(A175-Scenario!$B$10,Scenario!$B$18)=0),Scenario!$B$8,0),"INSUFFICIENT FUNDS")))</f>
        <v/>
      </c>
      <c r="D175" s="6" t="str">
        <f>IF(A175&gt;Scenario!$B$11,"",IF(A$2&lt;&gt;"Ready",A$2,IF(ISNUMBER(B175),(B175+C175)*(N('Option B'!$E$14)+N('Option B'!$E$15)+IF(Scenario!$B$13="Gross",N('Option B'!$E$16),0))/12+((N('Option B'!$E$12)+N('Option B'!$E$13))/12+IF(AND(A175&gt;=Scenario!$B$10,MOD(A175-Scenario!$B$10,Scenario!$B$18)=0),N('Option B'!$E$17)*N('Option B'!$E$18)+N('Option B'!$E$20),0)+IF(A175=1,N('Option B'!$E$17)*N('Option B'!$E$19)+N('Option B'!$E$21),0)+IF(A175=Scenario!$B$11,N('Option B'!$E$22),0)),"INSUFFICIENT FUNDS")))</f>
        <v/>
      </c>
      <c r="E175" s="6" t="str">
        <f>IF(A175&gt;Scenario!$B$11,"",IF(A$2&lt;&gt;"Ready",A$2,IF(ISNUMBER(B175),IF((B175+C175)*(1+Scenario!$B$12/12)-D175&lt;0,"INSUFFICIENT FUNDS",(B175+C175)*(1+Scenario!$B$12/12)-D175),"INSUFFICIENT FUNDS")))</f>
        <v/>
      </c>
      <c r="F175" s="6" t="str">
        <f>IF(A175&gt;Scenario!$B$11,"",IF(A$2&lt;&gt;"Ready",A$2,IF(ISNUMBER(E175),F174+D175,"INSUFFICIENT FUNDS")))</f>
        <v/>
      </c>
      <c r="G175" t="str">
        <f>IF(A175&gt;Scenario!$B$11,"",IF(A$2&lt;&gt;"Ready",A$2,IF(ISNUMBER(E175),"OK","INSUFFICIENT FUNDS")))</f>
        <v/>
      </c>
      <c r="H175">
        <v>171</v>
      </c>
      <c r="I175" s="6" t="str">
        <f>IF(H175&gt;Scenario!$B$11,"",IF(H$2&lt;&gt;"Ready",H$2,IF(N174="OK",L174,"INSUFFICIENT FUNDS")))</f>
        <v/>
      </c>
      <c r="J175" s="6" t="str">
        <f>IF(H175&gt;Scenario!$B$11,"",IF(H$2&lt;&gt;"Ready",H$2,IF(ISNUMBER(I175),IF(AND(H175&gt;=Scenario!$B$10,MOD(H175-Scenario!$B$10,Scenario!$B$18)=0),Scenario!$B$8,0),"INSUFFICIENT FUNDS")))</f>
        <v/>
      </c>
      <c r="K175" s="6" t="str">
        <f>IF(H175&gt;Scenario!$B$11,"",IF(H$2&lt;&gt;"Ready",H$2,IF(ISNUMBER(I175),(I175+J175)*(N('Option B'!$E$14)+N('Option B'!$E$15)+IF(Scenario!$B$13="Gross",N('Option B'!$E$16),0))/12+((0+0)/12+IF(AND(H175&gt;=Scenario!$B$10,MOD(H175-Scenario!$B$10,Scenario!$B$18)=0),N('Option B'!$E$17)*N('Option B'!$E$18)+N('Option B'!$E$20),0)+IF(H175=1,N('Option B'!$E$17)*N('Option B'!$E$19)+N('Option B'!$E$21),0)+IF(H175=Scenario!$B$11,N('Option B'!$E$22),0)),"INSUFFICIENT FUNDS")))</f>
        <v/>
      </c>
      <c r="L175" s="6" t="str">
        <f>IF(H175&gt;Scenario!$B$11,"",IF(H$2&lt;&gt;"Ready",H$2,IF(ISNUMBER(I175),IF((I175+J175)*(1+Scenario!$B$12/12)-K175&lt;0,"INSUFFICIENT FUNDS",(I175+J175)*(1+Scenario!$B$12/12)-K175),"INSUFFICIENT FUNDS")))</f>
        <v/>
      </c>
      <c r="M175" s="6" t="str">
        <f>IF(H175&gt;Scenario!$B$11,"",IF(H$2&lt;&gt;"Ready",H$2,IF(ISNUMBER(L175),M174+K175,"INSUFFICIENT FUNDS")))</f>
        <v/>
      </c>
      <c r="N175" t="str">
        <f>IF(H175&gt;Scenario!$B$11,"",IF(H$2&lt;&gt;"Ready",H$2,IF(ISNUMBER(L175),"OK","INSUFFICIENT FUNDS")))</f>
        <v/>
      </c>
      <c r="O175">
        <v>171</v>
      </c>
      <c r="P175" s="6" t="str">
        <f>IF(O175&gt;Scenario!$B$11,"",IF(O$2&lt;&gt;"Ready",O$2,IF(U174="OK",S174,"INSUFFICIENT FUNDS")))</f>
        <v/>
      </c>
      <c r="Q175" s="6" t="str">
        <f>IF(O175&gt;Scenario!$B$11,"",IF(O$2&lt;&gt;"Ready",O$2,IF(ISNUMBER(P175),IF(AND(O175&gt;=Scenario!$B$10,MOD(O175-Scenario!$B$10,Scenario!$B$18)=0),Scenario!$B$8,0),"INSUFFICIENT FUNDS")))</f>
        <v/>
      </c>
      <c r="R175" s="6" t="str">
        <f>IF(O175&gt;Scenario!$B$11,"",IF(O$2&lt;&gt;"Ready",O$2,IF(ISNUMBER(P175),(P175+Q175)*(0+N('Option B'!$E$15)+IF(Scenario!$B$13="Gross",N('Option B'!$E$16),0))/12+((N('Option B'!$E$12)+N('Option B'!$E$13))/12+IF(AND(O175&gt;=Scenario!$B$10,MOD(O175-Scenario!$B$10,Scenario!$B$18)=0),N('Option B'!$E$17)*N('Option B'!$E$18)+N('Option B'!$E$20),0)+IF(O175=1,N('Option B'!$E$17)*N('Option B'!$E$19)+N('Option B'!$E$21),0)+IF(O175=Scenario!$B$11,N('Option B'!$E$22),0)),"INSUFFICIENT FUNDS")))</f>
        <v/>
      </c>
      <c r="S175" s="6" t="str">
        <f>IF(O175&gt;Scenario!$B$11,"",IF(O$2&lt;&gt;"Ready",O$2,IF(ISNUMBER(P175),IF((P175+Q175)*(1+Scenario!$B$12/12)-R175&lt;0,"INSUFFICIENT FUNDS",(P175+Q175)*(1+Scenario!$B$12/12)-R175),"INSUFFICIENT FUNDS")))</f>
        <v/>
      </c>
      <c r="T175" s="6" t="str">
        <f>IF(O175&gt;Scenario!$B$11,"",IF(O$2&lt;&gt;"Ready",O$2,IF(ISNUMBER(S175),T174+R175,"INSUFFICIENT FUNDS")))</f>
        <v/>
      </c>
      <c r="U175" t="str">
        <f>IF(O175&gt;Scenario!$B$11,"",IF(O$2&lt;&gt;"Ready",O$2,IF(ISNUMBER(S175),"OK","INSUFFICIENT FUNDS")))</f>
        <v/>
      </c>
      <c r="V175">
        <v>171</v>
      </c>
      <c r="W175" s="6" t="str">
        <f>IF(V175&gt;Scenario!$B$11,"",IF(V$2&lt;&gt;"Ready",V$2,IF(AB174="OK",Z174,"INSUFFICIENT FUNDS")))</f>
        <v/>
      </c>
      <c r="X175" s="6" t="str">
        <f>IF(V175&gt;Scenario!$B$11,"",IF(V$2&lt;&gt;"Ready",V$2,IF(ISNUMBER(W175),IF(AND(V175&gt;=Scenario!$B$10,MOD(V175-Scenario!$B$10,Scenario!$B$18)=0),Scenario!$B$8,0),"INSUFFICIENT FUNDS")))</f>
        <v/>
      </c>
      <c r="Y175" s="6" t="str">
        <f>IF(V175&gt;Scenario!$B$11,"",IF(V$2&lt;&gt;"Ready",V$2,IF(ISNUMBER(W175),(W175+X175)*(N('Option B'!$E$14)+N('Option B'!$E$15)+IF(Scenario!$B$13="Gross",N('Option B'!$E$16),0))/12+((N('Option B'!$E$12)+N('Option B'!$E$13))/12+IF(AND(V175&gt;=Scenario!$B$10,MOD(V175-Scenario!$B$10,Scenario!$B$18)=0),0*0+0,0)+IF(V175=1,0*0+0,0)+IF(V175=Scenario!$B$11,0,0)),"INSUFFICIENT FUNDS")))</f>
        <v/>
      </c>
      <c r="Z175" s="6" t="str">
        <f>IF(V175&gt;Scenario!$B$11,"",IF(V$2&lt;&gt;"Ready",V$2,IF(ISNUMBER(W175),IF((W175+X175)*(1+Scenario!$B$12/12)-Y175&lt;0,"INSUFFICIENT FUNDS",(W175+X175)*(1+Scenario!$B$12/12)-Y175),"INSUFFICIENT FUNDS")))</f>
        <v/>
      </c>
      <c r="AA175" s="6" t="str">
        <f>IF(V175&gt;Scenario!$B$11,"",IF(V$2&lt;&gt;"Ready",V$2,IF(ISNUMBER(Z175),AA174+Y175,"INSUFFICIENT FUNDS")))</f>
        <v/>
      </c>
      <c r="AB175" t="str">
        <f>IF(V175&gt;Scenario!$B$11,"",IF(V$2&lt;&gt;"Ready",V$2,IF(ISNUMBER(Z175),"OK","INSUFFICIENT FUNDS")))</f>
        <v/>
      </c>
      <c r="AC175">
        <v>171</v>
      </c>
      <c r="AD175" s="6" t="str">
        <f>IF(AC175&gt;Scenario!$B$11,"",IF(AC$2&lt;&gt;"Ready",AC$2,IF(AI174="OK",AG174,"INSUFFICIENT FUNDS")))</f>
        <v/>
      </c>
      <c r="AE175" s="6" t="str">
        <f>IF(AC175&gt;Scenario!$B$11,"",IF(AC$2&lt;&gt;"Ready",AC$2,IF(ISNUMBER(AD175),IF(AND(AC175&gt;=Scenario!$B$10,MOD(AC175-Scenario!$B$10,Scenario!$B$18)=0),Scenario!$B$8,0),"INSUFFICIENT FUNDS")))</f>
        <v/>
      </c>
      <c r="AF175" s="6" t="str">
        <f>IF(AC175&gt;Scenario!$B$11,"",IF(AC$2&lt;&gt;"Ready",AC$2,IF(ISNUMBER(AD175),(AD175+AE175)*(N('Option B'!$E$14)+N('Option B'!$E$15)+IF(Scenario!$B$13="Gross",0,0))/12+((N('Option B'!$E$12)+N('Option B'!$E$13))/12+IF(AND(AC175&gt;=Scenario!$B$10,MOD(AC175-Scenario!$B$10,Scenario!$B$18)=0),N('Option B'!$E$17)*N('Option B'!$E$18)+N('Option B'!$E$20),0)+IF(AC175=1,N('Option B'!$E$17)*N('Option B'!$E$19)+N('Option B'!$E$21),0)+IF(AC175=Scenario!$B$11,N('Option B'!$E$22),0)),"INSUFFICIENT FUNDS")))</f>
        <v/>
      </c>
      <c r="AG175" s="6" t="str">
        <f>IF(AC175&gt;Scenario!$B$11,"",IF(AC$2&lt;&gt;"Ready",AC$2,IF(ISNUMBER(AD175),IF((AD175+AE175)*(1+Scenario!$B$12/12)-AF175&lt;0,"INSUFFICIENT FUNDS",(AD175+AE175)*(1+Scenario!$B$12/12)-AF175),"INSUFFICIENT FUNDS")))</f>
        <v/>
      </c>
      <c r="AH175" s="6" t="str">
        <f>IF(AC175&gt;Scenario!$B$11,"",IF(AC$2&lt;&gt;"Ready",AC$2,IF(ISNUMBER(AG175),AH174+AF175,"INSUFFICIENT FUNDS")))</f>
        <v/>
      </c>
      <c r="AI175" t="str">
        <f>IF(AC175&gt;Scenario!$B$11,"",IF(AC$2&lt;&gt;"Ready",AC$2,IF(ISNUMBER(AG175),"OK","INSUFFICIENT FUNDS")))</f>
        <v/>
      </c>
      <c r="AJ175">
        <v>171</v>
      </c>
      <c r="AK175" s="6" t="str">
        <f>IF(AJ175&gt;Scenario!$B$11,"",IF(AJ$2&lt;&gt;"Ready",AJ$2,IF(AP174="OK",AN174,"INSUFFICIENT FUNDS")))</f>
        <v/>
      </c>
      <c r="AL175" s="6" t="str">
        <f>IF(AJ175&gt;Scenario!$B$11,"",IF(AJ$2&lt;&gt;"Ready",AJ$2,IF(ISNUMBER(AK175),IF(AND(AJ175&gt;=Scenario!$B$10,MOD(AJ175-Scenario!$B$10,Scenario!$B$18)=0),Scenario!$B$8,0),"INSUFFICIENT FUNDS")))</f>
        <v/>
      </c>
      <c r="AM175" s="6" t="str">
        <f>IF(AJ175&gt;Scenario!$B$11,"",IF(AJ$2&lt;&gt;"Ready",AJ$2,IF(ISNUMBER(AK175),(AK175+AL175)*(0+0+IF(Scenario!$B$13="Gross",0,0))/12+((0+0)/12+IF(AND(AJ175&gt;=Scenario!$B$10,MOD(AJ175-Scenario!$B$10,Scenario!$B$18)=0),0*0+0,0)+IF(AJ175=1,0*0+0,0)+IF(AJ175=Scenario!$B$11,0,0)),"INSUFFICIENT FUNDS")))</f>
        <v/>
      </c>
      <c r="AN175" s="6" t="str">
        <f>IF(AJ175&gt;Scenario!$B$11,"",IF(AJ$2&lt;&gt;"Ready",AJ$2,IF(ISNUMBER(AK175),IF((AK175+AL175)*(1+Scenario!$B$12/12)-AM175&lt;0,"INSUFFICIENT FUNDS",(AK175+AL175)*(1+Scenario!$B$12/12)-AM175),"INSUFFICIENT FUNDS")))</f>
        <v/>
      </c>
      <c r="AO175" s="6" t="str">
        <f>IF(AJ175&gt;Scenario!$B$11,"",IF(AJ$2&lt;&gt;"Ready",AJ$2,IF(ISNUMBER(AN175),AO174+AM175,"INSUFFICIENT FUNDS")))</f>
        <v/>
      </c>
      <c r="AP175" t="str">
        <f>IF(AJ175&gt;Scenario!$B$11,"",IF(AJ$2&lt;&gt;"Ready",AJ$2,IF(ISNUMBER(AN175),"OK","INSUFFICIENT FUNDS")))</f>
        <v/>
      </c>
    </row>
    <row r="176" spans="1:42" ht="32.1" customHeight="1" x14ac:dyDescent="0.2">
      <c r="A176">
        <v>172</v>
      </c>
      <c r="B176" s="6" t="str">
        <f>IF(A176&gt;Scenario!$B$11,"",IF(A$2&lt;&gt;"Ready",A$2,IF(G175="OK",E175,"INSUFFICIENT FUNDS")))</f>
        <v/>
      </c>
      <c r="C176" s="6" t="str">
        <f>IF(A176&gt;Scenario!$B$11,"",IF(A$2&lt;&gt;"Ready",A$2,IF(ISNUMBER(B176),IF(AND(A176&gt;=Scenario!$B$10,MOD(A176-Scenario!$B$10,Scenario!$B$18)=0),Scenario!$B$8,0),"INSUFFICIENT FUNDS")))</f>
        <v/>
      </c>
      <c r="D176" s="6" t="str">
        <f>IF(A176&gt;Scenario!$B$11,"",IF(A$2&lt;&gt;"Ready",A$2,IF(ISNUMBER(B176),(B176+C176)*(N('Option B'!$E$14)+N('Option B'!$E$15)+IF(Scenario!$B$13="Gross",N('Option B'!$E$16),0))/12+((N('Option B'!$E$12)+N('Option B'!$E$13))/12+IF(AND(A176&gt;=Scenario!$B$10,MOD(A176-Scenario!$B$10,Scenario!$B$18)=0),N('Option B'!$E$17)*N('Option B'!$E$18)+N('Option B'!$E$20),0)+IF(A176=1,N('Option B'!$E$17)*N('Option B'!$E$19)+N('Option B'!$E$21),0)+IF(A176=Scenario!$B$11,N('Option B'!$E$22),0)),"INSUFFICIENT FUNDS")))</f>
        <v/>
      </c>
      <c r="E176" s="6" t="str">
        <f>IF(A176&gt;Scenario!$B$11,"",IF(A$2&lt;&gt;"Ready",A$2,IF(ISNUMBER(B176),IF((B176+C176)*(1+Scenario!$B$12/12)-D176&lt;0,"INSUFFICIENT FUNDS",(B176+C176)*(1+Scenario!$B$12/12)-D176),"INSUFFICIENT FUNDS")))</f>
        <v/>
      </c>
      <c r="F176" s="6" t="str">
        <f>IF(A176&gt;Scenario!$B$11,"",IF(A$2&lt;&gt;"Ready",A$2,IF(ISNUMBER(E176),F175+D176,"INSUFFICIENT FUNDS")))</f>
        <v/>
      </c>
      <c r="G176" t="str">
        <f>IF(A176&gt;Scenario!$B$11,"",IF(A$2&lt;&gt;"Ready",A$2,IF(ISNUMBER(E176),"OK","INSUFFICIENT FUNDS")))</f>
        <v/>
      </c>
      <c r="H176">
        <v>172</v>
      </c>
      <c r="I176" s="6" t="str">
        <f>IF(H176&gt;Scenario!$B$11,"",IF(H$2&lt;&gt;"Ready",H$2,IF(N175="OK",L175,"INSUFFICIENT FUNDS")))</f>
        <v/>
      </c>
      <c r="J176" s="6" t="str">
        <f>IF(H176&gt;Scenario!$B$11,"",IF(H$2&lt;&gt;"Ready",H$2,IF(ISNUMBER(I176),IF(AND(H176&gt;=Scenario!$B$10,MOD(H176-Scenario!$B$10,Scenario!$B$18)=0),Scenario!$B$8,0),"INSUFFICIENT FUNDS")))</f>
        <v/>
      </c>
      <c r="K176" s="6" t="str">
        <f>IF(H176&gt;Scenario!$B$11,"",IF(H$2&lt;&gt;"Ready",H$2,IF(ISNUMBER(I176),(I176+J176)*(N('Option B'!$E$14)+N('Option B'!$E$15)+IF(Scenario!$B$13="Gross",N('Option B'!$E$16),0))/12+((0+0)/12+IF(AND(H176&gt;=Scenario!$B$10,MOD(H176-Scenario!$B$10,Scenario!$B$18)=0),N('Option B'!$E$17)*N('Option B'!$E$18)+N('Option B'!$E$20),0)+IF(H176=1,N('Option B'!$E$17)*N('Option B'!$E$19)+N('Option B'!$E$21),0)+IF(H176=Scenario!$B$11,N('Option B'!$E$22),0)),"INSUFFICIENT FUNDS")))</f>
        <v/>
      </c>
      <c r="L176" s="6" t="str">
        <f>IF(H176&gt;Scenario!$B$11,"",IF(H$2&lt;&gt;"Ready",H$2,IF(ISNUMBER(I176),IF((I176+J176)*(1+Scenario!$B$12/12)-K176&lt;0,"INSUFFICIENT FUNDS",(I176+J176)*(1+Scenario!$B$12/12)-K176),"INSUFFICIENT FUNDS")))</f>
        <v/>
      </c>
      <c r="M176" s="6" t="str">
        <f>IF(H176&gt;Scenario!$B$11,"",IF(H$2&lt;&gt;"Ready",H$2,IF(ISNUMBER(L176),M175+K176,"INSUFFICIENT FUNDS")))</f>
        <v/>
      </c>
      <c r="N176" t="str">
        <f>IF(H176&gt;Scenario!$B$11,"",IF(H$2&lt;&gt;"Ready",H$2,IF(ISNUMBER(L176),"OK","INSUFFICIENT FUNDS")))</f>
        <v/>
      </c>
      <c r="O176">
        <v>172</v>
      </c>
      <c r="P176" s="6" t="str">
        <f>IF(O176&gt;Scenario!$B$11,"",IF(O$2&lt;&gt;"Ready",O$2,IF(U175="OK",S175,"INSUFFICIENT FUNDS")))</f>
        <v/>
      </c>
      <c r="Q176" s="6" t="str">
        <f>IF(O176&gt;Scenario!$B$11,"",IF(O$2&lt;&gt;"Ready",O$2,IF(ISNUMBER(P176),IF(AND(O176&gt;=Scenario!$B$10,MOD(O176-Scenario!$B$10,Scenario!$B$18)=0),Scenario!$B$8,0),"INSUFFICIENT FUNDS")))</f>
        <v/>
      </c>
      <c r="R176" s="6" t="str">
        <f>IF(O176&gt;Scenario!$B$11,"",IF(O$2&lt;&gt;"Ready",O$2,IF(ISNUMBER(P176),(P176+Q176)*(0+N('Option B'!$E$15)+IF(Scenario!$B$13="Gross",N('Option B'!$E$16),0))/12+((N('Option B'!$E$12)+N('Option B'!$E$13))/12+IF(AND(O176&gt;=Scenario!$B$10,MOD(O176-Scenario!$B$10,Scenario!$B$18)=0),N('Option B'!$E$17)*N('Option B'!$E$18)+N('Option B'!$E$20),0)+IF(O176=1,N('Option B'!$E$17)*N('Option B'!$E$19)+N('Option B'!$E$21),0)+IF(O176=Scenario!$B$11,N('Option B'!$E$22),0)),"INSUFFICIENT FUNDS")))</f>
        <v/>
      </c>
      <c r="S176" s="6" t="str">
        <f>IF(O176&gt;Scenario!$B$11,"",IF(O$2&lt;&gt;"Ready",O$2,IF(ISNUMBER(P176),IF((P176+Q176)*(1+Scenario!$B$12/12)-R176&lt;0,"INSUFFICIENT FUNDS",(P176+Q176)*(1+Scenario!$B$12/12)-R176),"INSUFFICIENT FUNDS")))</f>
        <v/>
      </c>
      <c r="T176" s="6" t="str">
        <f>IF(O176&gt;Scenario!$B$11,"",IF(O$2&lt;&gt;"Ready",O$2,IF(ISNUMBER(S176),T175+R176,"INSUFFICIENT FUNDS")))</f>
        <v/>
      </c>
      <c r="U176" t="str">
        <f>IF(O176&gt;Scenario!$B$11,"",IF(O$2&lt;&gt;"Ready",O$2,IF(ISNUMBER(S176),"OK","INSUFFICIENT FUNDS")))</f>
        <v/>
      </c>
      <c r="V176">
        <v>172</v>
      </c>
      <c r="W176" s="6" t="str">
        <f>IF(V176&gt;Scenario!$B$11,"",IF(V$2&lt;&gt;"Ready",V$2,IF(AB175="OK",Z175,"INSUFFICIENT FUNDS")))</f>
        <v/>
      </c>
      <c r="X176" s="6" t="str">
        <f>IF(V176&gt;Scenario!$B$11,"",IF(V$2&lt;&gt;"Ready",V$2,IF(ISNUMBER(W176),IF(AND(V176&gt;=Scenario!$B$10,MOD(V176-Scenario!$B$10,Scenario!$B$18)=0),Scenario!$B$8,0),"INSUFFICIENT FUNDS")))</f>
        <v/>
      </c>
      <c r="Y176" s="6" t="str">
        <f>IF(V176&gt;Scenario!$B$11,"",IF(V$2&lt;&gt;"Ready",V$2,IF(ISNUMBER(W176),(W176+X176)*(N('Option B'!$E$14)+N('Option B'!$E$15)+IF(Scenario!$B$13="Gross",N('Option B'!$E$16),0))/12+((N('Option B'!$E$12)+N('Option B'!$E$13))/12+IF(AND(V176&gt;=Scenario!$B$10,MOD(V176-Scenario!$B$10,Scenario!$B$18)=0),0*0+0,0)+IF(V176=1,0*0+0,0)+IF(V176=Scenario!$B$11,0,0)),"INSUFFICIENT FUNDS")))</f>
        <v/>
      </c>
      <c r="Z176" s="6" t="str">
        <f>IF(V176&gt;Scenario!$B$11,"",IF(V$2&lt;&gt;"Ready",V$2,IF(ISNUMBER(W176),IF((W176+X176)*(1+Scenario!$B$12/12)-Y176&lt;0,"INSUFFICIENT FUNDS",(W176+X176)*(1+Scenario!$B$12/12)-Y176),"INSUFFICIENT FUNDS")))</f>
        <v/>
      </c>
      <c r="AA176" s="6" t="str">
        <f>IF(V176&gt;Scenario!$B$11,"",IF(V$2&lt;&gt;"Ready",V$2,IF(ISNUMBER(Z176),AA175+Y176,"INSUFFICIENT FUNDS")))</f>
        <v/>
      </c>
      <c r="AB176" t="str">
        <f>IF(V176&gt;Scenario!$B$11,"",IF(V$2&lt;&gt;"Ready",V$2,IF(ISNUMBER(Z176),"OK","INSUFFICIENT FUNDS")))</f>
        <v/>
      </c>
      <c r="AC176">
        <v>172</v>
      </c>
      <c r="AD176" s="6" t="str">
        <f>IF(AC176&gt;Scenario!$B$11,"",IF(AC$2&lt;&gt;"Ready",AC$2,IF(AI175="OK",AG175,"INSUFFICIENT FUNDS")))</f>
        <v/>
      </c>
      <c r="AE176" s="6" t="str">
        <f>IF(AC176&gt;Scenario!$B$11,"",IF(AC$2&lt;&gt;"Ready",AC$2,IF(ISNUMBER(AD176),IF(AND(AC176&gt;=Scenario!$B$10,MOD(AC176-Scenario!$B$10,Scenario!$B$18)=0),Scenario!$B$8,0),"INSUFFICIENT FUNDS")))</f>
        <v/>
      </c>
      <c r="AF176" s="6" t="str">
        <f>IF(AC176&gt;Scenario!$B$11,"",IF(AC$2&lt;&gt;"Ready",AC$2,IF(ISNUMBER(AD176),(AD176+AE176)*(N('Option B'!$E$14)+N('Option B'!$E$15)+IF(Scenario!$B$13="Gross",0,0))/12+((N('Option B'!$E$12)+N('Option B'!$E$13))/12+IF(AND(AC176&gt;=Scenario!$B$10,MOD(AC176-Scenario!$B$10,Scenario!$B$18)=0),N('Option B'!$E$17)*N('Option B'!$E$18)+N('Option B'!$E$20),0)+IF(AC176=1,N('Option B'!$E$17)*N('Option B'!$E$19)+N('Option B'!$E$21),0)+IF(AC176=Scenario!$B$11,N('Option B'!$E$22),0)),"INSUFFICIENT FUNDS")))</f>
        <v/>
      </c>
      <c r="AG176" s="6" t="str">
        <f>IF(AC176&gt;Scenario!$B$11,"",IF(AC$2&lt;&gt;"Ready",AC$2,IF(ISNUMBER(AD176),IF((AD176+AE176)*(1+Scenario!$B$12/12)-AF176&lt;0,"INSUFFICIENT FUNDS",(AD176+AE176)*(1+Scenario!$B$12/12)-AF176),"INSUFFICIENT FUNDS")))</f>
        <v/>
      </c>
      <c r="AH176" s="6" t="str">
        <f>IF(AC176&gt;Scenario!$B$11,"",IF(AC$2&lt;&gt;"Ready",AC$2,IF(ISNUMBER(AG176),AH175+AF176,"INSUFFICIENT FUNDS")))</f>
        <v/>
      </c>
      <c r="AI176" t="str">
        <f>IF(AC176&gt;Scenario!$B$11,"",IF(AC$2&lt;&gt;"Ready",AC$2,IF(ISNUMBER(AG176),"OK","INSUFFICIENT FUNDS")))</f>
        <v/>
      </c>
      <c r="AJ176">
        <v>172</v>
      </c>
      <c r="AK176" s="6" t="str">
        <f>IF(AJ176&gt;Scenario!$B$11,"",IF(AJ$2&lt;&gt;"Ready",AJ$2,IF(AP175="OK",AN175,"INSUFFICIENT FUNDS")))</f>
        <v/>
      </c>
      <c r="AL176" s="6" t="str">
        <f>IF(AJ176&gt;Scenario!$B$11,"",IF(AJ$2&lt;&gt;"Ready",AJ$2,IF(ISNUMBER(AK176),IF(AND(AJ176&gt;=Scenario!$B$10,MOD(AJ176-Scenario!$B$10,Scenario!$B$18)=0),Scenario!$B$8,0),"INSUFFICIENT FUNDS")))</f>
        <v/>
      </c>
      <c r="AM176" s="6" t="str">
        <f>IF(AJ176&gt;Scenario!$B$11,"",IF(AJ$2&lt;&gt;"Ready",AJ$2,IF(ISNUMBER(AK176),(AK176+AL176)*(0+0+IF(Scenario!$B$13="Gross",0,0))/12+((0+0)/12+IF(AND(AJ176&gt;=Scenario!$B$10,MOD(AJ176-Scenario!$B$10,Scenario!$B$18)=0),0*0+0,0)+IF(AJ176=1,0*0+0,0)+IF(AJ176=Scenario!$B$11,0,0)),"INSUFFICIENT FUNDS")))</f>
        <v/>
      </c>
      <c r="AN176" s="6" t="str">
        <f>IF(AJ176&gt;Scenario!$B$11,"",IF(AJ$2&lt;&gt;"Ready",AJ$2,IF(ISNUMBER(AK176),IF((AK176+AL176)*(1+Scenario!$B$12/12)-AM176&lt;0,"INSUFFICIENT FUNDS",(AK176+AL176)*(1+Scenario!$B$12/12)-AM176),"INSUFFICIENT FUNDS")))</f>
        <v/>
      </c>
      <c r="AO176" s="6" t="str">
        <f>IF(AJ176&gt;Scenario!$B$11,"",IF(AJ$2&lt;&gt;"Ready",AJ$2,IF(ISNUMBER(AN176),AO175+AM176,"INSUFFICIENT FUNDS")))</f>
        <v/>
      </c>
      <c r="AP176" t="str">
        <f>IF(AJ176&gt;Scenario!$B$11,"",IF(AJ$2&lt;&gt;"Ready",AJ$2,IF(ISNUMBER(AN176),"OK","INSUFFICIENT FUNDS")))</f>
        <v/>
      </c>
    </row>
    <row r="177" spans="1:42" ht="32.1" customHeight="1" x14ac:dyDescent="0.2">
      <c r="A177">
        <v>173</v>
      </c>
      <c r="B177" s="6" t="str">
        <f>IF(A177&gt;Scenario!$B$11,"",IF(A$2&lt;&gt;"Ready",A$2,IF(G176="OK",E176,"INSUFFICIENT FUNDS")))</f>
        <v/>
      </c>
      <c r="C177" s="6" t="str">
        <f>IF(A177&gt;Scenario!$B$11,"",IF(A$2&lt;&gt;"Ready",A$2,IF(ISNUMBER(B177),IF(AND(A177&gt;=Scenario!$B$10,MOD(A177-Scenario!$B$10,Scenario!$B$18)=0),Scenario!$B$8,0),"INSUFFICIENT FUNDS")))</f>
        <v/>
      </c>
      <c r="D177" s="6" t="str">
        <f>IF(A177&gt;Scenario!$B$11,"",IF(A$2&lt;&gt;"Ready",A$2,IF(ISNUMBER(B177),(B177+C177)*(N('Option B'!$E$14)+N('Option B'!$E$15)+IF(Scenario!$B$13="Gross",N('Option B'!$E$16),0))/12+((N('Option B'!$E$12)+N('Option B'!$E$13))/12+IF(AND(A177&gt;=Scenario!$B$10,MOD(A177-Scenario!$B$10,Scenario!$B$18)=0),N('Option B'!$E$17)*N('Option B'!$E$18)+N('Option B'!$E$20),0)+IF(A177=1,N('Option B'!$E$17)*N('Option B'!$E$19)+N('Option B'!$E$21),0)+IF(A177=Scenario!$B$11,N('Option B'!$E$22),0)),"INSUFFICIENT FUNDS")))</f>
        <v/>
      </c>
      <c r="E177" s="6" t="str">
        <f>IF(A177&gt;Scenario!$B$11,"",IF(A$2&lt;&gt;"Ready",A$2,IF(ISNUMBER(B177),IF((B177+C177)*(1+Scenario!$B$12/12)-D177&lt;0,"INSUFFICIENT FUNDS",(B177+C177)*(1+Scenario!$B$12/12)-D177),"INSUFFICIENT FUNDS")))</f>
        <v/>
      </c>
      <c r="F177" s="6" t="str">
        <f>IF(A177&gt;Scenario!$B$11,"",IF(A$2&lt;&gt;"Ready",A$2,IF(ISNUMBER(E177),F176+D177,"INSUFFICIENT FUNDS")))</f>
        <v/>
      </c>
      <c r="G177" t="str">
        <f>IF(A177&gt;Scenario!$B$11,"",IF(A$2&lt;&gt;"Ready",A$2,IF(ISNUMBER(E177),"OK","INSUFFICIENT FUNDS")))</f>
        <v/>
      </c>
      <c r="H177">
        <v>173</v>
      </c>
      <c r="I177" s="6" t="str">
        <f>IF(H177&gt;Scenario!$B$11,"",IF(H$2&lt;&gt;"Ready",H$2,IF(N176="OK",L176,"INSUFFICIENT FUNDS")))</f>
        <v/>
      </c>
      <c r="J177" s="6" t="str">
        <f>IF(H177&gt;Scenario!$B$11,"",IF(H$2&lt;&gt;"Ready",H$2,IF(ISNUMBER(I177),IF(AND(H177&gt;=Scenario!$B$10,MOD(H177-Scenario!$B$10,Scenario!$B$18)=0),Scenario!$B$8,0),"INSUFFICIENT FUNDS")))</f>
        <v/>
      </c>
      <c r="K177" s="6" t="str">
        <f>IF(H177&gt;Scenario!$B$11,"",IF(H$2&lt;&gt;"Ready",H$2,IF(ISNUMBER(I177),(I177+J177)*(N('Option B'!$E$14)+N('Option B'!$E$15)+IF(Scenario!$B$13="Gross",N('Option B'!$E$16),0))/12+((0+0)/12+IF(AND(H177&gt;=Scenario!$B$10,MOD(H177-Scenario!$B$10,Scenario!$B$18)=0),N('Option B'!$E$17)*N('Option B'!$E$18)+N('Option B'!$E$20),0)+IF(H177=1,N('Option B'!$E$17)*N('Option B'!$E$19)+N('Option B'!$E$21),0)+IF(H177=Scenario!$B$11,N('Option B'!$E$22),0)),"INSUFFICIENT FUNDS")))</f>
        <v/>
      </c>
      <c r="L177" s="6" t="str">
        <f>IF(H177&gt;Scenario!$B$11,"",IF(H$2&lt;&gt;"Ready",H$2,IF(ISNUMBER(I177),IF((I177+J177)*(1+Scenario!$B$12/12)-K177&lt;0,"INSUFFICIENT FUNDS",(I177+J177)*(1+Scenario!$B$12/12)-K177),"INSUFFICIENT FUNDS")))</f>
        <v/>
      </c>
      <c r="M177" s="6" t="str">
        <f>IF(H177&gt;Scenario!$B$11,"",IF(H$2&lt;&gt;"Ready",H$2,IF(ISNUMBER(L177),M176+K177,"INSUFFICIENT FUNDS")))</f>
        <v/>
      </c>
      <c r="N177" t="str">
        <f>IF(H177&gt;Scenario!$B$11,"",IF(H$2&lt;&gt;"Ready",H$2,IF(ISNUMBER(L177),"OK","INSUFFICIENT FUNDS")))</f>
        <v/>
      </c>
      <c r="O177">
        <v>173</v>
      </c>
      <c r="P177" s="6" t="str">
        <f>IF(O177&gt;Scenario!$B$11,"",IF(O$2&lt;&gt;"Ready",O$2,IF(U176="OK",S176,"INSUFFICIENT FUNDS")))</f>
        <v/>
      </c>
      <c r="Q177" s="6" t="str">
        <f>IF(O177&gt;Scenario!$B$11,"",IF(O$2&lt;&gt;"Ready",O$2,IF(ISNUMBER(P177),IF(AND(O177&gt;=Scenario!$B$10,MOD(O177-Scenario!$B$10,Scenario!$B$18)=0),Scenario!$B$8,0),"INSUFFICIENT FUNDS")))</f>
        <v/>
      </c>
      <c r="R177" s="6" t="str">
        <f>IF(O177&gt;Scenario!$B$11,"",IF(O$2&lt;&gt;"Ready",O$2,IF(ISNUMBER(P177),(P177+Q177)*(0+N('Option B'!$E$15)+IF(Scenario!$B$13="Gross",N('Option B'!$E$16),0))/12+((N('Option B'!$E$12)+N('Option B'!$E$13))/12+IF(AND(O177&gt;=Scenario!$B$10,MOD(O177-Scenario!$B$10,Scenario!$B$18)=0),N('Option B'!$E$17)*N('Option B'!$E$18)+N('Option B'!$E$20),0)+IF(O177=1,N('Option B'!$E$17)*N('Option B'!$E$19)+N('Option B'!$E$21),0)+IF(O177=Scenario!$B$11,N('Option B'!$E$22),0)),"INSUFFICIENT FUNDS")))</f>
        <v/>
      </c>
      <c r="S177" s="6" t="str">
        <f>IF(O177&gt;Scenario!$B$11,"",IF(O$2&lt;&gt;"Ready",O$2,IF(ISNUMBER(P177),IF((P177+Q177)*(1+Scenario!$B$12/12)-R177&lt;0,"INSUFFICIENT FUNDS",(P177+Q177)*(1+Scenario!$B$12/12)-R177),"INSUFFICIENT FUNDS")))</f>
        <v/>
      </c>
      <c r="T177" s="6" t="str">
        <f>IF(O177&gt;Scenario!$B$11,"",IF(O$2&lt;&gt;"Ready",O$2,IF(ISNUMBER(S177),T176+R177,"INSUFFICIENT FUNDS")))</f>
        <v/>
      </c>
      <c r="U177" t="str">
        <f>IF(O177&gt;Scenario!$B$11,"",IF(O$2&lt;&gt;"Ready",O$2,IF(ISNUMBER(S177),"OK","INSUFFICIENT FUNDS")))</f>
        <v/>
      </c>
      <c r="V177">
        <v>173</v>
      </c>
      <c r="W177" s="6" t="str">
        <f>IF(V177&gt;Scenario!$B$11,"",IF(V$2&lt;&gt;"Ready",V$2,IF(AB176="OK",Z176,"INSUFFICIENT FUNDS")))</f>
        <v/>
      </c>
      <c r="X177" s="6" t="str">
        <f>IF(V177&gt;Scenario!$B$11,"",IF(V$2&lt;&gt;"Ready",V$2,IF(ISNUMBER(W177),IF(AND(V177&gt;=Scenario!$B$10,MOD(V177-Scenario!$B$10,Scenario!$B$18)=0),Scenario!$B$8,0),"INSUFFICIENT FUNDS")))</f>
        <v/>
      </c>
      <c r="Y177" s="6" t="str">
        <f>IF(V177&gt;Scenario!$B$11,"",IF(V$2&lt;&gt;"Ready",V$2,IF(ISNUMBER(W177),(W177+X177)*(N('Option B'!$E$14)+N('Option B'!$E$15)+IF(Scenario!$B$13="Gross",N('Option B'!$E$16),0))/12+((N('Option B'!$E$12)+N('Option B'!$E$13))/12+IF(AND(V177&gt;=Scenario!$B$10,MOD(V177-Scenario!$B$10,Scenario!$B$18)=0),0*0+0,0)+IF(V177=1,0*0+0,0)+IF(V177=Scenario!$B$11,0,0)),"INSUFFICIENT FUNDS")))</f>
        <v/>
      </c>
      <c r="Z177" s="6" t="str">
        <f>IF(V177&gt;Scenario!$B$11,"",IF(V$2&lt;&gt;"Ready",V$2,IF(ISNUMBER(W177),IF((W177+X177)*(1+Scenario!$B$12/12)-Y177&lt;0,"INSUFFICIENT FUNDS",(W177+X177)*(1+Scenario!$B$12/12)-Y177),"INSUFFICIENT FUNDS")))</f>
        <v/>
      </c>
      <c r="AA177" s="6" t="str">
        <f>IF(V177&gt;Scenario!$B$11,"",IF(V$2&lt;&gt;"Ready",V$2,IF(ISNUMBER(Z177),AA176+Y177,"INSUFFICIENT FUNDS")))</f>
        <v/>
      </c>
      <c r="AB177" t="str">
        <f>IF(V177&gt;Scenario!$B$11,"",IF(V$2&lt;&gt;"Ready",V$2,IF(ISNUMBER(Z177),"OK","INSUFFICIENT FUNDS")))</f>
        <v/>
      </c>
      <c r="AC177">
        <v>173</v>
      </c>
      <c r="AD177" s="6" t="str">
        <f>IF(AC177&gt;Scenario!$B$11,"",IF(AC$2&lt;&gt;"Ready",AC$2,IF(AI176="OK",AG176,"INSUFFICIENT FUNDS")))</f>
        <v/>
      </c>
      <c r="AE177" s="6" t="str">
        <f>IF(AC177&gt;Scenario!$B$11,"",IF(AC$2&lt;&gt;"Ready",AC$2,IF(ISNUMBER(AD177),IF(AND(AC177&gt;=Scenario!$B$10,MOD(AC177-Scenario!$B$10,Scenario!$B$18)=0),Scenario!$B$8,0),"INSUFFICIENT FUNDS")))</f>
        <v/>
      </c>
      <c r="AF177" s="6" t="str">
        <f>IF(AC177&gt;Scenario!$B$11,"",IF(AC$2&lt;&gt;"Ready",AC$2,IF(ISNUMBER(AD177),(AD177+AE177)*(N('Option B'!$E$14)+N('Option B'!$E$15)+IF(Scenario!$B$13="Gross",0,0))/12+((N('Option B'!$E$12)+N('Option B'!$E$13))/12+IF(AND(AC177&gt;=Scenario!$B$10,MOD(AC177-Scenario!$B$10,Scenario!$B$18)=0),N('Option B'!$E$17)*N('Option B'!$E$18)+N('Option B'!$E$20),0)+IF(AC177=1,N('Option B'!$E$17)*N('Option B'!$E$19)+N('Option B'!$E$21),0)+IF(AC177=Scenario!$B$11,N('Option B'!$E$22),0)),"INSUFFICIENT FUNDS")))</f>
        <v/>
      </c>
      <c r="AG177" s="6" t="str">
        <f>IF(AC177&gt;Scenario!$B$11,"",IF(AC$2&lt;&gt;"Ready",AC$2,IF(ISNUMBER(AD177),IF((AD177+AE177)*(1+Scenario!$B$12/12)-AF177&lt;0,"INSUFFICIENT FUNDS",(AD177+AE177)*(1+Scenario!$B$12/12)-AF177),"INSUFFICIENT FUNDS")))</f>
        <v/>
      </c>
      <c r="AH177" s="6" t="str">
        <f>IF(AC177&gt;Scenario!$B$11,"",IF(AC$2&lt;&gt;"Ready",AC$2,IF(ISNUMBER(AG177),AH176+AF177,"INSUFFICIENT FUNDS")))</f>
        <v/>
      </c>
      <c r="AI177" t="str">
        <f>IF(AC177&gt;Scenario!$B$11,"",IF(AC$2&lt;&gt;"Ready",AC$2,IF(ISNUMBER(AG177),"OK","INSUFFICIENT FUNDS")))</f>
        <v/>
      </c>
      <c r="AJ177">
        <v>173</v>
      </c>
      <c r="AK177" s="6" t="str">
        <f>IF(AJ177&gt;Scenario!$B$11,"",IF(AJ$2&lt;&gt;"Ready",AJ$2,IF(AP176="OK",AN176,"INSUFFICIENT FUNDS")))</f>
        <v/>
      </c>
      <c r="AL177" s="6" t="str">
        <f>IF(AJ177&gt;Scenario!$B$11,"",IF(AJ$2&lt;&gt;"Ready",AJ$2,IF(ISNUMBER(AK177),IF(AND(AJ177&gt;=Scenario!$B$10,MOD(AJ177-Scenario!$B$10,Scenario!$B$18)=0),Scenario!$B$8,0),"INSUFFICIENT FUNDS")))</f>
        <v/>
      </c>
      <c r="AM177" s="6" t="str">
        <f>IF(AJ177&gt;Scenario!$B$11,"",IF(AJ$2&lt;&gt;"Ready",AJ$2,IF(ISNUMBER(AK177),(AK177+AL177)*(0+0+IF(Scenario!$B$13="Gross",0,0))/12+((0+0)/12+IF(AND(AJ177&gt;=Scenario!$B$10,MOD(AJ177-Scenario!$B$10,Scenario!$B$18)=0),0*0+0,0)+IF(AJ177=1,0*0+0,0)+IF(AJ177=Scenario!$B$11,0,0)),"INSUFFICIENT FUNDS")))</f>
        <v/>
      </c>
      <c r="AN177" s="6" t="str">
        <f>IF(AJ177&gt;Scenario!$B$11,"",IF(AJ$2&lt;&gt;"Ready",AJ$2,IF(ISNUMBER(AK177),IF((AK177+AL177)*(1+Scenario!$B$12/12)-AM177&lt;0,"INSUFFICIENT FUNDS",(AK177+AL177)*(1+Scenario!$B$12/12)-AM177),"INSUFFICIENT FUNDS")))</f>
        <v/>
      </c>
      <c r="AO177" s="6" t="str">
        <f>IF(AJ177&gt;Scenario!$B$11,"",IF(AJ$2&lt;&gt;"Ready",AJ$2,IF(ISNUMBER(AN177),AO176+AM177,"INSUFFICIENT FUNDS")))</f>
        <v/>
      </c>
      <c r="AP177" t="str">
        <f>IF(AJ177&gt;Scenario!$B$11,"",IF(AJ$2&lt;&gt;"Ready",AJ$2,IF(ISNUMBER(AN177),"OK","INSUFFICIENT FUNDS")))</f>
        <v/>
      </c>
    </row>
    <row r="178" spans="1:42" ht="32.1" customHeight="1" x14ac:dyDescent="0.2">
      <c r="A178">
        <v>174</v>
      </c>
      <c r="B178" s="6" t="str">
        <f>IF(A178&gt;Scenario!$B$11,"",IF(A$2&lt;&gt;"Ready",A$2,IF(G177="OK",E177,"INSUFFICIENT FUNDS")))</f>
        <v/>
      </c>
      <c r="C178" s="6" t="str">
        <f>IF(A178&gt;Scenario!$B$11,"",IF(A$2&lt;&gt;"Ready",A$2,IF(ISNUMBER(B178),IF(AND(A178&gt;=Scenario!$B$10,MOD(A178-Scenario!$B$10,Scenario!$B$18)=0),Scenario!$B$8,0),"INSUFFICIENT FUNDS")))</f>
        <v/>
      </c>
      <c r="D178" s="6" t="str">
        <f>IF(A178&gt;Scenario!$B$11,"",IF(A$2&lt;&gt;"Ready",A$2,IF(ISNUMBER(B178),(B178+C178)*(N('Option B'!$E$14)+N('Option B'!$E$15)+IF(Scenario!$B$13="Gross",N('Option B'!$E$16),0))/12+((N('Option B'!$E$12)+N('Option B'!$E$13))/12+IF(AND(A178&gt;=Scenario!$B$10,MOD(A178-Scenario!$B$10,Scenario!$B$18)=0),N('Option B'!$E$17)*N('Option B'!$E$18)+N('Option B'!$E$20),0)+IF(A178=1,N('Option B'!$E$17)*N('Option B'!$E$19)+N('Option B'!$E$21),0)+IF(A178=Scenario!$B$11,N('Option B'!$E$22),0)),"INSUFFICIENT FUNDS")))</f>
        <v/>
      </c>
      <c r="E178" s="6" t="str">
        <f>IF(A178&gt;Scenario!$B$11,"",IF(A$2&lt;&gt;"Ready",A$2,IF(ISNUMBER(B178),IF((B178+C178)*(1+Scenario!$B$12/12)-D178&lt;0,"INSUFFICIENT FUNDS",(B178+C178)*(1+Scenario!$B$12/12)-D178),"INSUFFICIENT FUNDS")))</f>
        <v/>
      </c>
      <c r="F178" s="6" t="str">
        <f>IF(A178&gt;Scenario!$B$11,"",IF(A$2&lt;&gt;"Ready",A$2,IF(ISNUMBER(E178),F177+D178,"INSUFFICIENT FUNDS")))</f>
        <v/>
      </c>
      <c r="G178" t="str">
        <f>IF(A178&gt;Scenario!$B$11,"",IF(A$2&lt;&gt;"Ready",A$2,IF(ISNUMBER(E178),"OK","INSUFFICIENT FUNDS")))</f>
        <v/>
      </c>
      <c r="H178">
        <v>174</v>
      </c>
      <c r="I178" s="6" t="str">
        <f>IF(H178&gt;Scenario!$B$11,"",IF(H$2&lt;&gt;"Ready",H$2,IF(N177="OK",L177,"INSUFFICIENT FUNDS")))</f>
        <v/>
      </c>
      <c r="J178" s="6" t="str">
        <f>IF(H178&gt;Scenario!$B$11,"",IF(H$2&lt;&gt;"Ready",H$2,IF(ISNUMBER(I178),IF(AND(H178&gt;=Scenario!$B$10,MOD(H178-Scenario!$B$10,Scenario!$B$18)=0),Scenario!$B$8,0),"INSUFFICIENT FUNDS")))</f>
        <v/>
      </c>
      <c r="K178" s="6" t="str">
        <f>IF(H178&gt;Scenario!$B$11,"",IF(H$2&lt;&gt;"Ready",H$2,IF(ISNUMBER(I178),(I178+J178)*(N('Option B'!$E$14)+N('Option B'!$E$15)+IF(Scenario!$B$13="Gross",N('Option B'!$E$16),0))/12+((0+0)/12+IF(AND(H178&gt;=Scenario!$B$10,MOD(H178-Scenario!$B$10,Scenario!$B$18)=0),N('Option B'!$E$17)*N('Option B'!$E$18)+N('Option B'!$E$20),0)+IF(H178=1,N('Option B'!$E$17)*N('Option B'!$E$19)+N('Option B'!$E$21),0)+IF(H178=Scenario!$B$11,N('Option B'!$E$22),0)),"INSUFFICIENT FUNDS")))</f>
        <v/>
      </c>
      <c r="L178" s="6" t="str">
        <f>IF(H178&gt;Scenario!$B$11,"",IF(H$2&lt;&gt;"Ready",H$2,IF(ISNUMBER(I178),IF((I178+J178)*(1+Scenario!$B$12/12)-K178&lt;0,"INSUFFICIENT FUNDS",(I178+J178)*(1+Scenario!$B$12/12)-K178),"INSUFFICIENT FUNDS")))</f>
        <v/>
      </c>
      <c r="M178" s="6" t="str">
        <f>IF(H178&gt;Scenario!$B$11,"",IF(H$2&lt;&gt;"Ready",H$2,IF(ISNUMBER(L178),M177+K178,"INSUFFICIENT FUNDS")))</f>
        <v/>
      </c>
      <c r="N178" t="str">
        <f>IF(H178&gt;Scenario!$B$11,"",IF(H$2&lt;&gt;"Ready",H$2,IF(ISNUMBER(L178),"OK","INSUFFICIENT FUNDS")))</f>
        <v/>
      </c>
      <c r="O178">
        <v>174</v>
      </c>
      <c r="P178" s="6" t="str">
        <f>IF(O178&gt;Scenario!$B$11,"",IF(O$2&lt;&gt;"Ready",O$2,IF(U177="OK",S177,"INSUFFICIENT FUNDS")))</f>
        <v/>
      </c>
      <c r="Q178" s="6" t="str">
        <f>IF(O178&gt;Scenario!$B$11,"",IF(O$2&lt;&gt;"Ready",O$2,IF(ISNUMBER(P178),IF(AND(O178&gt;=Scenario!$B$10,MOD(O178-Scenario!$B$10,Scenario!$B$18)=0),Scenario!$B$8,0),"INSUFFICIENT FUNDS")))</f>
        <v/>
      </c>
      <c r="R178" s="6" t="str">
        <f>IF(O178&gt;Scenario!$B$11,"",IF(O$2&lt;&gt;"Ready",O$2,IF(ISNUMBER(P178),(P178+Q178)*(0+N('Option B'!$E$15)+IF(Scenario!$B$13="Gross",N('Option B'!$E$16),0))/12+((N('Option B'!$E$12)+N('Option B'!$E$13))/12+IF(AND(O178&gt;=Scenario!$B$10,MOD(O178-Scenario!$B$10,Scenario!$B$18)=0),N('Option B'!$E$17)*N('Option B'!$E$18)+N('Option B'!$E$20),0)+IF(O178=1,N('Option B'!$E$17)*N('Option B'!$E$19)+N('Option B'!$E$21),0)+IF(O178=Scenario!$B$11,N('Option B'!$E$22),0)),"INSUFFICIENT FUNDS")))</f>
        <v/>
      </c>
      <c r="S178" s="6" t="str">
        <f>IF(O178&gt;Scenario!$B$11,"",IF(O$2&lt;&gt;"Ready",O$2,IF(ISNUMBER(P178),IF((P178+Q178)*(1+Scenario!$B$12/12)-R178&lt;0,"INSUFFICIENT FUNDS",(P178+Q178)*(1+Scenario!$B$12/12)-R178),"INSUFFICIENT FUNDS")))</f>
        <v/>
      </c>
      <c r="T178" s="6" t="str">
        <f>IF(O178&gt;Scenario!$B$11,"",IF(O$2&lt;&gt;"Ready",O$2,IF(ISNUMBER(S178),T177+R178,"INSUFFICIENT FUNDS")))</f>
        <v/>
      </c>
      <c r="U178" t="str">
        <f>IF(O178&gt;Scenario!$B$11,"",IF(O$2&lt;&gt;"Ready",O$2,IF(ISNUMBER(S178),"OK","INSUFFICIENT FUNDS")))</f>
        <v/>
      </c>
      <c r="V178">
        <v>174</v>
      </c>
      <c r="W178" s="6" t="str">
        <f>IF(V178&gt;Scenario!$B$11,"",IF(V$2&lt;&gt;"Ready",V$2,IF(AB177="OK",Z177,"INSUFFICIENT FUNDS")))</f>
        <v/>
      </c>
      <c r="X178" s="6" t="str">
        <f>IF(V178&gt;Scenario!$B$11,"",IF(V$2&lt;&gt;"Ready",V$2,IF(ISNUMBER(W178),IF(AND(V178&gt;=Scenario!$B$10,MOD(V178-Scenario!$B$10,Scenario!$B$18)=0),Scenario!$B$8,0),"INSUFFICIENT FUNDS")))</f>
        <v/>
      </c>
      <c r="Y178" s="6" t="str">
        <f>IF(V178&gt;Scenario!$B$11,"",IF(V$2&lt;&gt;"Ready",V$2,IF(ISNUMBER(W178),(W178+X178)*(N('Option B'!$E$14)+N('Option B'!$E$15)+IF(Scenario!$B$13="Gross",N('Option B'!$E$16),0))/12+((N('Option B'!$E$12)+N('Option B'!$E$13))/12+IF(AND(V178&gt;=Scenario!$B$10,MOD(V178-Scenario!$B$10,Scenario!$B$18)=0),0*0+0,0)+IF(V178=1,0*0+0,0)+IF(V178=Scenario!$B$11,0,0)),"INSUFFICIENT FUNDS")))</f>
        <v/>
      </c>
      <c r="Z178" s="6" t="str">
        <f>IF(V178&gt;Scenario!$B$11,"",IF(V$2&lt;&gt;"Ready",V$2,IF(ISNUMBER(W178),IF((W178+X178)*(1+Scenario!$B$12/12)-Y178&lt;0,"INSUFFICIENT FUNDS",(W178+X178)*(1+Scenario!$B$12/12)-Y178),"INSUFFICIENT FUNDS")))</f>
        <v/>
      </c>
      <c r="AA178" s="6" t="str">
        <f>IF(V178&gt;Scenario!$B$11,"",IF(V$2&lt;&gt;"Ready",V$2,IF(ISNUMBER(Z178),AA177+Y178,"INSUFFICIENT FUNDS")))</f>
        <v/>
      </c>
      <c r="AB178" t="str">
        <f>IF(V178&gt;Scenario!$B$11,"",IF(V$2&lt;&gt;"Ready",V$2,IF(ISNUMBER(Z178),"OK","INSUFFICIENT FUNDS")))</f>
        <v/>
      </c>
      <c r="AC178">
        <v>174</v>
      </c>
      <c r="AD178" s="6" t="str">
        <f>IF(AC178&gt;Scenario!$B$11,"",IF(AC$2&lt;&gt;"Ready",AC$2,IF(AI177="OK",AG177,"INSUFFICIENT FUNDS")))</f>
        <v/>
      </c>
      <c r="AE178" s="6" t="str">
        <f>IF(AC178&gt;Scenario!$B$11,"",IF(AC$2&lt;&gt;"Ready",AC$2,IF(ISNUMBER(AD178),IF(AND(AC178&gt;=Scenario!$B$10,MOD(AC178-Scenario!$B$10,Scenario!$B$18)=0),Scenario!$B$8,0),"INSUFFICIENT FUNDS")))</f>
        <v/>
      </c>
      <c r="AF178" s="6" t="str">
        <f>IF(AC178&gt;Scenario!$B$11,"",IF(AC$2&lt;&gt;"Ready",AC$2,IF(ISNUMBER(AD178),(AD178+AE178)*(N('Option B'!$E$14)+N('Option B'!$E$15)+IF(Scenario!$B$13="Gross",0,0))/12+((N('Option B'!$E$12)+N('Option B'!$E$13))/12+IF(AND(AC178&gt;=Scenario!$B$10,MOD(AC178-Scenario!$B$10,Scenario!$B$18)=0),N('Option B'!$E$17)*N('Option B'!$E$18)+N('Option B'!$E$20),0)+IF(AC178=1,N('Option B'!$E$17)*N('Option B'!$E$19)+N('Option B'!$E$21),0)+IF(AC178=Scenario!$B$11,N('Option B'!$E$22),0)),"INSUFFICIENT FUNDS")))</f>
        <v/>
      </c>
      <c r="AG178" s="6" t="str">
        <f>IF(AC178&gt;Scenario!$B$11,"",IF(AC$2&lt;&gt;"Ready",AC$2,IF(ISNUMBER(AD178),IF((AD178+AE178)*(1+Scenario!$B$12/12)-AF178&lt;0,"INSUFFICIENT FUNDS",(AD178+AE178)*(1+Scenario!$B$12/12)-AF178),"INSUFFICIENT FUNDS")))</f>
        <v/>
      </c>
      <c r="AH178" s="6" t="str">
        <f>IF(AC178&gt;Scenario!$B$11,"",IF(AC$2&lt;&gt;"Ready",AC$2,IF(ISNUMBER(AG178),AH177+AF178,"INSUFFICIENT FUNDS")))</f>
        <v/>
      </c>
      <c r="AI178" t="str">
        <f>IF(AC178&gt;Scenario!$B$11,"",IF(AC$2&lt;&gt;"Ready",AC$2,IF(ISNUMBER(AG178),"OK","INSUFFICIENT FUNDS")))</f>
        <v/>
      </c>
      <c r="AJ178">
        <v>174</v>
      </c>
      <c r="AK178" s="6" t="str">
        <f>IF(AJ178&gt;Scenario!$B$11,"",IF(AJ$2&lt;&gt;"Ready",AJ$2,IF(AP177="OK",AN177,"INSUFFICIENT FUNDS")))</f>
        <v/>
      </c>
      <c r="AL178" s="6" t="str">
        <f>IF(AJ178&gt;Scenario!$B$11,"",IF(AJ$2&lt;&gt;"Ready",AJ$2,IF(ISNUMBER(AK178),IF(AND(AJ178&gt;=Scenario!$B$10,MOD(AJ178-Scenario!$B$10,Scenario!$B$18)=0),Scenario!$B$8,0),"INSUFFICIENT FUNDS")))</f>
        <v/>
      </c>
      <c r="AM178" s="6" t="str">
        <f>IF(AJ178&gt;Scenario!$B$11,"",IF(AJ$2&lt;&gt;"Ready",AJ$2,IF(ISNUMBER(AK178),(AK178+AL178)*(0+0+IF(Scenario!$B$13="Gross",0,0))/12+((0+0)/12+IF(AND(AJ178&gt;=Scenario!$B$10,MOD(AJ178-Scenario!$B$10,Scenario!$B$18)=0),0*0+0,0)+IF(AJ178=1,0*0+0,0)+IF(AJ178=Scenario!$B$11,0,0)),"INSUFFICIENT FUNDS")))</f>
        <v/>
      </c>
      <c r="AN178" s="6" t="str">
        <f>IF(AJ178&gt;Scenario!$B$11,"",IF(AJ$2&lt;&gt;"Ready",AJ$2,IF(ISNUMBER(AK178),IF((AK178+AL178)*(1+Scenario!$B$12/12)-AM178&lt;0,"INSUFFICIENT FUNDS",(AK178+AL178)*(1+Scenario!$B$12/12)-AM178),"INSUFFICIENT FUNDS")))</f>
        <v/>
      </c>
      <c r="AO178" s="6" t="str">
        <f>IF(AJ178&gt;Scenario!$B$11,"",IF(AJ$2&lt;&gt;"Ready",AJ$2,IF(ISNUMBER(AN178),AO177+AM178,"INSUFFICIENT FUNDS")))</f>
        <v/>
      </c>
      <c r="AP178" t="str">
        <f>IF(AJ178&gt;Scenario!$B$11,"",IF(AJ$2&lt;&gt;"Ready",AJ$2,IF(ISNUMBER(AN178),"OK","INSUFFICIENT FUNDS")))</f>
        <v/>
      </c>
    </row>
    <row r="179" spans="1:42" ht="32.1" customHeight="1" x14ac:dyDescent="0.2">
      <c r="A179">
        <v>175</v>
      </c>
      <c r="B179" s="6" t="str">
        <f>IF(A179&gt;Scenario!$B$11,"",IF(A$2&lt;&gt;"Ready",A$2,IF(G178="OK",E178,"INSUFFICIENT FUNDS")))</f>
        <v/>
      </c>
      <c r="C179" s="6" t="str">
        <f>IF(A179&gt;Scenario!$B$11,"",IF(A$2&lt;&gt;"Ready",A$2,IF(ISNUMBER(B179),IF(AND(A179&gt;=Scenario!$B$10,MOD(A179-Scenario!$B$10,Scenario!$B$18)=0),Scenario!$B$8,0),"INSUFFICIENT FUNDS")))</f>
        <v/>
      </c>
      <c r="D179" s="6" t="str">
        <f>IF(A179&gt;Scenario!$B$11,"",IF(A$2&lt;&gt;"Ready",A$2,IF(ISNUMBER(B179),(B179+C179)*(N('Option B'!$E$14)+N('Option B'!$E$15)+IF(Scenario!$B$13="Gross",N('Option B'!$E$16),0))/12+((N('Option B'!$E$12)+N('Option B'!$E$13))/12+IF(AND(A179&gt;=Scenario!$B$10,MOD(A179-Scenario!$B$10,Scenario!$B$18)=0),N('Option B'!$E$17)*N('Option B'!$E$18)+N('Option B'!$E$20),0)+IF(A179=1,N('Option B'!$E$17)*N('Option B'!$E$19)+N('Option B'!$E$21),0)+IF(A179=Scenario!$B$11,N('Option B'!$E$22),0)),"INSUFFICIENT FUNDS")))</f>
        <v/>
      </c>
      <c r="E179" s="6" t="str">
        <f>IF(A179&gt;Scenario!$B$11,"",IF(A$2&lt;&gt;"Ready",A$2,IF(ISNUMBER(B179),IF((B179+C179)*(1+Scenario!$B$12/12)-D179&lt;0,"INSUFFICIENT FUNDS",(B179+C179)*(1+Scenario!$B$12/12)-D179),"INSUFFICIENT FUNDS")))</f>
        <v/>
      </c>
      <c r="F179" s="6" t="str">
        <f>IF(A179&gt;Scenario!$B$11,"",IF(A$2&lt;&gt;"Ready",A$2,IF(ISNUMBER(E179),F178+D179,"INSUFFICIENT FUNDS")))</f>
        <v/>
      </c>
      <c r="G179" t="str">
        <f>IF(A179&gt;Scenario!$B$11,"",IF(A$2&lt;&gt;"Ready",A$2,IF(ISNUMBER(E179),"OK","INSUFFICIENT FUNDS")))</f>
        <v/>
      </c>
      <c r="H179">
        <v>175</v>
      </c>
      <c r="I179" s="6" t="str">
        <f>IF(H179&gt;Scenario!$B$11,"",IF(H$2&lt;&gt;"Ready",H$2,IF(N178="OK",L178,"INSUFFICIENT FUNDS")))</f>
        <v/>
      </c>
      <c r="J179" s="6" t="str">
        <f>IF(H179&gt;Scenario!$B$11,"",IF(H$2&lt;&gt;"Ready",H$2,IF(ISNUMBER(I179),IF(AND(H179&gt;=Scenario!$B$10,MOD(H179-Scenario!$B$10,Scenario!$B$18)=0),Scenario!$B$8,0),"INSUFFICIENT FUNDS")))</f>
        <v/>
      </c>
      <c r="K179" s="6" t="str">
        <f>IF(H179&gt;Scenario!$B$11,"",IF(H$2&lt;&gt;"Ready",H$2,IF(ISNUMBER(I179),(I179+J179)*(N('Option B'!$E$14)+N('Option B'!$E$15)+IF(Scenario!$B$13="Gross",N('Option B'!$E$16),0))/12+((0+0)/12+IF(AND(H179&gt;=Scenario!$B$10,MOD(H179-Scenario!$B$10,Scenario!$B$18)=0),N('Option B'!$E$17)*N('Option B'!$E$18)+N('Option B'!$E$20),0)+IF(H179=1,N('Option B'!$E$17)*N('Option B'!$E$19)+N('Option B'!$E$21),0)+IF(H179=Scenario!$B$11,N('Option B'!$E$22),0)),"INSUFFICIENT FUNDS")))</f>
        <v/>
      </c>
      <c r="L179" s="6" t="str">
        <f>IF(H179&gt;Scenario!$B$11,"",IF(H$2&lt;&gt;"Ready",H$2,IF(ISNUMBER(I179),IF((I179+J179)*(1+Scenario!$B$12/12)-K179&lt;0,"INSUFFICIENT FUNDS",(I179+J179)*(1+Scenario!$B$12/12)-K179),"INSUFFICIENT FUNDS")))</f>
        <v/>
      </c>
      <c r="M179" s="6" t="str">
        <f>IF(H179&gt;Scenario!$B$11,"",IF(H$2&lt;&gt;"Ready",H$2,IF(ISNUMBER(L179),M178+K179,"INSUFFICIENT FUNDS")))</f>
        <v/>
      </c>
      <c r="N179" t="str">
        <f>IF(H179&gt;Scenario!$B$11,"",IF(H$2&lt;&gt;"Ready",H$2,IF(ISNUMBER(L179),"OK","INSUFFICIENT FUNDS")))</f>
        <v/>
      </c>
      <c r="O179">
        <v>175</v>
      </c>
      <c r="P179" s="6" t="str">
        <f>IF(O179&gt;Scenario!$B$11,"",IF(O$2&lt;&gt;"Ready",O$2,IF(U178="OK",S178,"INSUFFICIENT FUNDS")))</f>
        <v/>
      </c>
      <c r="Q179" s="6" t="str">
        <f>IF(O179&gt;Scenario!$B$11,"",IF(O$2&lt;&gt;"Ready",O$2,IF(ISNUMBER(P179),IF(AND(O179&gt;=Scenario!$B$10,MOD(O179-Scenario!$B$10,Scenario!$B$18)=0),Scenario!$B$8,0),"INSUFFICIENT FUNDS")))</f>
        <v/>
      </c>
      <c r="R179" s="6" t="str">
        <f>IF(O179&gt;Scenario!$B$11,"",IF(O$2&lt;&gt;"Ready",O$2,IF(ISNUMBER(P179),(P179+Q179)*(0+N('Option B'!$E$15)+IF(Scenario!$B$13="Gross",N('Option B'!$E$16),0))/12+((N('Option B'!$E$12)+N('Option B'!$E$13))/12+IF(AND(O179&gt;=Scenario!$B$10,MOD(O179-Scenario!$B$10,Scenario!$B$18)=0),N('Option B'!$E$17)*N('Option B'!$E$18)+N('Option B'!$E$20),0)+IF(O179=1,N('Option B'!$E$17)*N('Option B'!$E$19)+N('Option B'!$E$21),0)+IF(O179=Scenario!$B$11,N('Option B'!$E$22),0)),"INSUFFICIENT FUNDS")))</f>
        <v/>
      </c>
      <c r="S179" s="6" t="str">
        <f>IF(O179&gt;Scenario!$B$11,"",IF(O$2&lt;&gt;"Ready",O$2,IF(ISNUMBER(P179),IF((P179+Q179)*(1+Scenario!$B$12/12)-R179&lt;0,"INSUFFICIENT FUNDS",(P179+Q179)*(1+Scenario!$B$12/12)-R179),"INSUFFICIENT FUNDS")))</f>
        <v/>
      </c>
      <c r="T179" s="6" t="str">
        <f>IF(O179&gt;Scenario!$B$11,"",IF(O$2&lt;&gt;"Ready",O$2,IF(ISNUMBER(S179),T178+R179,"INSUFFICIENT FUNDS")))</f>
        <v/>
      </c>
      <c r="U179" t="str">
        <f>IF(O179&gt;Scenario!$B$11,"",IF(O$2&lt;&gt;"Ready",O$2,IF(ISNUMBER(S179),"OK","INSUFFICIENT FUNDS")))</f>
        <v/>
      </c>
      <c r="V179">
        <v>175</v>
      </c>
      <c r="W179" s="6" t="str">
        <f>IF(V179&gt;Scenario!$B$11,"",IF(V$2&lt;&gt;"Ready",V$2,IF(AB178="OK",Z178,"INSUFFICIENT FUNDS")))</f>
        <v/>
      </c>
      <c r="X179" s="6" t="str">
        <f>IF(V179&gt;Scenario!$B$11,"",IF(V$2&lt;&gt;"Ready",V$2,IF(ISNUMBER(W179),IF(AND(V179&gt;=Scenario!$B$10,MOD(V179-Scenario!$B$10,Scenario!$B$18)=0),Scenario!$B$8,0),"INSUFFICIENT FUNDS")))</f>
        <v/>
      </c>
      <c r="Y179" s="6" t="str">
        <f>IF(V179&gt;Scenario!$B$11,"",IF(V$2&lt;&gt;"Ready",V$2,IF(ISNUMBER(W179),(W179+X179)*(N('Option B'!$E$14)+N('Option B'!$E$15)+IF(Scenario!$B$13="Gross",N('Option B'!$E$16),0))/12+((N('Option B'!$E$12)+N('Option B'!$E$13))/12+IF(AND(V179&gt;=Scenario!$B$10,MOD(V179-Scenario!$B$10,Scenario!$B$18)=0),0*0+0,0)+IF(V179=1,0*0+0,0)+IF(V179=Scenario!$B$11,0,0)),"INSUFFICIENT FUNDS")))</f>
        <v/>
      </c>
      <c r="Z179" s="6" t="str">
        <f>IF(V179&gt;Scenario!$B$11,"",IF(V$2&lt;&gt;"Ready",V$2,IF(ISNUMBER(W179),IF((W179+X179)*(1+Scenario!$B$12/12)-Y179&lt;0,"INSUFFICIENT FUNDS",(W179+X179)*(1+Scenario!$B$12/12)-Y179),"INSUFFICIENT FUNDS")))</f>
        <v/>
      </c>
      <c r="AA179" s="6" t="str">
        <f>IF(V179&gt;Scenario!$B$11,"",IF(V$2&lt;&gt;"Ready",V$2,IF(ISNUMBER(Z179),AA178+Y179,"INSUFFICIENT FUNDS")))</f>
        <v/>
      </c>
      <c r="AB179" t="str">
        <f>IF(V179&gt;Scenario!$B$11,"",IF(V$2&lt;&gt;"Ready",V$2,IF(ISNUMBER(Z179),"OK","INSUFFICIENT FUNDS")))</f>
        <v/>
      </c>
      <c r="AC179">
        <v>175</v>
      </c>
      <c r="AD179" s="6" t="str">
        <f>IF(AC179&gt;Scenario!$B$11,"",IF(AC$2&lt;&gt;"Ready",AC$2,IF(AI178="OK",AG178,"INSUFFICIENT FUNDS")))</f>
        <v/>
      </c>
      <c r="AE179" s="6" t="str">
        <f>IF(AC179&gt;Scenario!$B$11,"",IF(AC$2&lt;&gt;"Ready",AC$2,IF(ISNUMBER(AD179),IF(AND(AC179&gt;=Scenario!$B$10,MOD(AC179-Scenario!$B$10,Scenario!$B$18)=0),Scenario!$B$8,0),"INSUFFICIENT FUNDS")))</f>
        <v/>
      </c>
      <c r="AF179" s="6" t="str">
        <f>IF(AC179&gt;Scenario!$B$11,"",IF(AC$2&lt;&gt;"Ready",AC$2,IF(ISNUMBER(AD179),(AD179+AE179)*(N('Option B'!$E$14)+N('Option B'!$E$15)+IF(Scenario!$B$13="Gross",0,0))/12+((N('Option B'!$E$12)+N('Option B'!$E$13))/12+IF(AND(AC179&gt;=Scenario!$B$10,MOD(AC179-Scenario!$B$10,Scenario!$B$18)=0),N('Option B'!$E$17)*N('Option B'!$E$18)+N('Option B'!$E$20),0)+IF(AC179=1,N('Option B'!$E$17)*N('Option B'!$E$19)+N('Option B'!$E$21),0)+IF(AC179=Scenario!$B$11,N('Option B'!$E$22),0)),"INSUFFICIENT FUNDS")))</f>
        <v/>
      </c>
      <c r="AG179" s="6" t="str">
        <f>IF(AC179&gt;Scenario!$B$11,"",IF(AC$2&lt;&gt;"Ready",AC$2,IF(ISNUMBER(AD179),IF((AD179+AE179)*(1+Scenario!$B$12/12)-AF179&lt;0,"INSUFFICIENT FUNDS",(AD179+AE179)*(1+Scenario!$B$12/12)-AF179),"INSUFFICIENT FUNDS")))</f>
        <v/>
      </c>
      <c r="AH179" s="6" t="str">
        <f>IF(AC179&gt;Scenario!$B$11,"",IF(AC$2&lt;&gt;"Ready",AC$2,IF(ISNUMBER(AG179),AH178+AF179,"INSUFFICIENT FUNDS")))</f>
        <v/>
      </c>
      <c r="AI179" t="str">
        <f>IF(AC179&gt;Scenario!$B$11,"",IF(AC$2&lt;&gt;"Ready",AC$2,IF(ISNUMBER(AG179),"OK","INSUFFICIENT FUNDS")))</f>
        <v/>
      </c>
      <c r="AJ179">
        <v>175</v>
      </c>
      <c r="AK179" s="6" t="str">
        <f>IF(AJ179&gt;Scenario!$B$11,"",IF(AJ$2&lt;&gt;"Ready",AJ$2,IF(AP178="OK",AN178,"INSUFFICIENT FUNDS")))</f>
        <v/>
      </c>
      <c r="AL179" s="6" t="str">
        <f>IF(AJ179&gt;Scenario!$B$11,"",IF(AJ$2&lt;&gt;"Ready",AJ$2,IF(ISNUMBER(AK179),IF(AND(AJ179&gt;=Scenario!$B$10,MOD(AJ179-Scenario!$B$10,Scenario!$B$18)=0),Scenario!$B$8,0),"INSUFFICIENT FUNDS")))</f>
        <v/>
      </c>
      <c r="AM179" s="6" t="str">
        <f>IF(AJ179&gt;Scenario!$B$11,"",IF(AJ$2&lt;&gt;"Ready",AJ$2,IF(ISNUMBER(AK179),(AK179+AL179)*(0+0+IF(Scenario!$B$13="Gross",0,0))/12+((0+0)/12+IF(AND(AJ179&gt;=Scenario!$B$10,MOD(AJ179-Scenario!$B$10,Scenario!$B$18)=0),0*0+0,0)+IF(AJ179=1,0*0+0,0)+IF(AJ179=Scenario!$B$11,0,0)),"INSUFFICIENT FUNDS")))</f>
        <v/>
      </c>
      <c r="AN179" s="6" t="str">
        <f>IF(AJ179&gt;Scenario!$B$11,"",IF(AJ$2&lt;&gt;"Ready",AJ$2,IF(ISNUMBER(AK179),IF((AK179+AL179)*(1+Scenario!$B$12/12)-AM179&lt;0,"INSUFFICIENT FUNDS",(AK179+AL179)*(1+Scenario!$B$12/12)-AM179),"INSUFFICIENT FUNDS")))</f>
        <v/>
      </c>
      <c r="AO179" s="6" t="str">
        <f>IF(AJ179&gt;Scenario!$B$11,"",IF(AJ$2&lt;&gt;"Ready",AJ$2,IF(ISNUMBER(AN179),AO178+AM179,"INSUFFICIENT FUNDS")))</f>
        <v/>
      </c>
      <c r="AP179" t="str">
        <f>IF(AJ179&gt;Scenario!$B$11,"",IF(AJ$2&lt;&gt;"Ready",AJ$2,IF(ISNUMBER(AN179),"OK","INSUFFICIENT FUNDS")))</f>
        <v/>
      </c>
    </row>
    <row r="180" spans="1:42" ht="32.1" customHeight="1" x14ac:dyDescent="0.2">
      <c r="A180">
        <v>176</v>
      </c>
      <c r="B180" s="6" t="str">
        <f>IF(A180&gt;Scenario!$B$11,"",IF(A$2&lt;&gt;"Ready",A$2,IF(G179="OK",E179,"INSUFFICIENT FUNDS")))</f>
        <v/>
      </c>
      <c r="C180" s="6" t="str">
        <f>IF(A180&gt;Scenario!$B$11,"",IF(A$2&lt;&gt;"Ready",A$2,IF(ISNUMBER(B180),IF(AND(A180&gt;=Scenario!$B$10,MOD(A180-Scenario!$B$10,Scenario!$B$18)=0),Scenario!$B$8,0),"INSUFFICIENT FUNDS")))</f>
        <v/>
      </c>
      <c r="D180" s="6" t="str">
        <f>IF(A180&gt;Scenario!$B$11,"",IF(A$2&lt;&gt;"Ready",A$2,IF(ISNUMBER(B180),(B180+C180)*(N('Option B'!$E$14)+N('Option B'!$E$15)+IF(Scenario!$B$13="Gross",N('Option B'!$E$16),0))/12+((N('Option B'!$E$12)+N('Option B'!$E$13))/12+IF(AND(A180&gt;=Scenario!$B$10,MOD(A180-Scenario!$B$10,Scenario!$B$18)=0),N('Option B'!$E$17)*N('Option B'!$E$18)+N('Option B'!$E$20),0)+IF(A180=1,N('Option B'!$E$17)*N('Option B'!$E$19)+N('Option B'!$E$21),0)+IF(A180=Scenario!$B$11,N('Option B'!$E$22),0)),"INSUFFICIENT FUNDS")))</f>
        <v/>
      </c>
      <c r="E180" s="6" t="str">
        <f>IF(A180&gt;Scenario!$B$11,"",IF(A$2&lt;&gt;"Ready",A$2,IF(ISNUMBER(B180),IF((B180+C180)*(1+Scenario!$B$12/12)-D180&lt;0,"INSUFFICIENT FUNDS",(B180+C180)*(1+Scenario!$B$12/12)-D180),"INSUFFICIENT FUNDS")))</f>
        <v/>
      </c>
      <c r="F180" s="6" t="str">
        <f>IF(A180&gt;Scenario!$B$11,"",IF(A$2&lt;&gt;"Ready",A$2,IF(ISNUMBER(E180),F179+D180,"INSUFFICIENT FUNDS")))</f>
        <v/>
      </c>
      <c r="G180" t="str">
        <f>IF(A180&gt;Scenario!$B$11,"",IF(A$2&lt;&gt;"Ready",A$2,IF(ISNUMBER(E180),"OK","INSUFFICIENT FUNDS")))</f>
        <v/>
      </c>
      <c r="H180">
        <v>176</v>
      </c>
      <c r="I180" s="6" t="str">
        <f>IF(H180&gt;Scenario!$B$11,"",IF(H$2&lt;&gt;"Ready",H$2,IF(N179="OK",L179,"INSUFFICIENT FUNDS")))</f>
        <v/>
      </c>
      <c r="J180" s="6" t="str">
        <f>IF(H180&gt;Scenario!$B$11,"",IF(H$2&lt;&gt;"Ready",H$2,IF(ISNUMBER(I180),IF(AND(H180&gt;=Scenario!$B$10,MOD(H180-Scenario!$B$10,Scenario!$B$18)=0),Scenario!$B$8,0),"INSUFFICIENT FUNDS")))</f>
        <v/>
      </c>
      <c r="K180" s="6" t="str">
        <f>IF(H180&gt;Scenario!$B$11,"",IF(H$2&lt;&gt;"Ready",H$2,IF(ISNUMBER(I180),(I180+J180)*(N('Option B'!$E$14)+N('Option B'!$E$15)+IF(Scenario!$B$13="Gross",N('Option B'!$E$16),0))/12+((0+0)/12+IF(AND(H180&gt;=Scenario!$B$10,MOD(H180-Scenario!$B$10,Scenario!$B$18)=0),N('Option B'!$E$17)*N('Option B'!$E$18)+N('Option B'!$E$20),0)+IF(H180=1,N('Option B'!$E$17)*N('Option B'!$E$19)+N('Option B'!$E$21),0)+IF(H180=Scenario!$B$11,N('Option B'!$E$22),0)),"INSUFFICIENT FUNDS")))</f>
        <v/>
      </c>
      <c r="L180" s="6" t="str">
        <f>IF(H180&gt;Scenario!$B$11,"",IF(H$2&lt;&gt;"Ready",H$2,IF(ISNUMBER(I180),IF((I180+J180)*(1+Scenario!$B$12/12)-K180&lt;0,"INSUFFICIENT FUNDS",(I180+J180)*(1+Scenario!$B$12/12)-K180),"INSUFFICIENT FUNDS")))</f>
        <v/>
      </c>
      <c r="M180" s="6" t="str">
        <f>IF(H180&gt;Scenario!$B$11,"",IF(H$2&lt;&gt;"Ready",H$2,IF(ISNUMBER(L180),M179+K180,"INSUFFICIENT FUNDS")))</f>
        <v/>
      </c>
      <c r="N180" t="str">
        <f>IF(H180&gt;Scenario!$B$11,"",IF(H$2&lt;&gt;"Ready",H$2,IF(ISNUMBER(L180),"OK","INSUFFICIENT FUNDS")))</f>
        <v/>
      </c>
      <c r="O180">
        <v>176</v>
      </c>
      <c r="P180" s="6" t="str">
        <f>IF(O180&gt;Scenario!$B$11,"",IF(O$2&lt;&gt;"Ready",O$2,IF(U179="OK",S179,"INSUFFICIENT FUNDS")))</f>
        <v/>
      </c>
      <c r="Q180" s="6" t="str">
        <f>IF(O180&gt;Scenario!$B$11,"",IF(O$2&lt;&gt;"Ready",O$2,IF(ISNUMBER(P180),IF(AND(O180&gt;=Scenario!$B$10,MOD(O180-Scenario!$B$10,Scenario!$B$18)=0),Scenario!$B$8,0),"INSUFFICIENT FUNDS")))</f>
        <v/>
      </c>
      <c r="R180" s="6" t="str">
        <f>IF(O180&gt;Scenario!$B$11,"",IF(O$2&lt;&gt;"Ready",O$2,IF(ISNUMBER(P180),(P180+Q180)*(0+N('Option B'!$E$15)+IF(Scenario!$B$13="Gross",N('Option B'!$E$16),0))/12+((N('Option B'!$E$12)+N('Option B'!$E$13))/12+IF(AND(O180&gt;=Scenario!$B$10,MOD(O180-Scenario!$B$10,Scenario!$B$18)=0),N('Option B'!$E$17)*N('Option B'!$E$18)+N('Option B'!$E$20),0)+IF(O180=1,N('Option B'!$E$17)*N('Option B'!$E$19)+N('Option B'!$E$21),0)+IF(O180=Scenario!$B$11,N('Option B'!$E$22),0)),"INSUFFICIENT FUNDS")))</f>
        <v/>
      </c>
      <c r="S180" s="6" t="str">
        <f>IF(O180&gt;Scenario!$B$11,"",IF(O$2&lt;&gt;"Ready",O$2,IF(ISNUMBER(P180),IF((P180+Q180)*(1+Scenario!$B$12/12)-R180&lt;0,"INSUFFICIENT FUNDS",(P180+Q180)*(1+Scenario!$B$12/12)-R180),"INSUFFICIENT FUNDS")))</f>
        <v/>
      </c>
      <c r="T180" s="6" t="str">
        <f>IF(O180&gt;Scenario!$B$11,"",IF(O$2&lt;&gt;"Ready",O$2,IF(ISNUMBER(S180),T179+R180,"INSUFFICIENT FUNDS")))</f>
        <v/>
      </c>
      <c r="U180" t="str">
        <f>IF(O180&gt;Scenario!$B$11,"",IF(O$2&lt;&gt;"Ready",O$2,IF(ISNUMBER(S180),"OK","INSUFFICIENT FUNDS")))</f>
        <v/>
      </c>
      <c r="V180">
        <v>176</v>
      </c>
      <c r="W180" s="6" t="str">
        <f>IF(V180&gt;Scenario!$B$11,"",IF(V$2&lt;&gt;"Ready",V$2,IF(AB179="OK",Z179,"INSUFFICIENT FUNDS")))</f>
        <v/>
      </c>
      <c r="X180" s="6" t="str">
        <f>IF(V180&gt;Scenario!$B$11,"",IF(V$2&lt;&gt;"Ready",V$2,IF(ISNUMBER(W180),IF(AND(V180&gt;=Scenario!$B$10,MOD(V180-Scenario!$B$10,Scenario!$B$18)=0),Scenario!$B$8,0),"INSUFFICIENT FUNDS")))</f>
        <v/>
      </c>
      <c r="Y180" s="6" t="str">
        <f>IF(V180&gt;Scenario!$B$11,"",IF(V$2&lt;&gt;"Ready",V$2,IF(ISNUMBER(W180),(W180+X180)*(N('Option B'!$E$14)+N('Option B'!$E$15)+IF(Scenario!$B$13="Gross",N('Option B'!$E$16),0))/12+((N('Option B'!$E$12)+N('Option B'!$E$13))/12+IF(AND(V180&gt;=Scenario!$B$10,MOD(V180-Scenario!$B$10,Scenario!$B$18)=0),0*0+0,0)+IF(V180=1,0*0+0,0)+IF(V180=Scenario!$B$11,0,0)),"INSUFFICIENT FUNDS")))</f>
        <v/>
      </c>
      <c r="Z180" s="6" t="str">
        <f>IF(V180&gt;Scenario!$B$11,"",IF(V$2&lt;&gt;"Ready",V$2,IF(ISNUMBER(W180),IF((W180+X180)*(1+Scenario!$B$12/12)-Y180&lt;0,"INSUFFICIENT FUNDS",(W180+X180)*(1+Scenario!$B$12/12)-Y180),"INSUFFICIENT FUNDS")))</f>
        <v/>
      </c>
      <c r="AA180" s="6" t="str">
        <f>IF(V180&gt;Scenario!$B$11,"",IF(V$2&lt;&gt;"Ready",V$2,IF(ISNUMBER(Z180),AA179+Y180,"INSUFFICIENT FUNDS")))</f>
        <v/>
      </c>
      <c r="AB180" t="str">
        <f>IF(V180&gt;Scenario!$B$11,"",IF(V$2&lt;&gt;"Ready",V$2,IF(ISNUMBER(Z180),"OK","INSUFFICIENT FUNDS")))</f>
        <v/>
      </c>
      <c r="AC180">
        <v>176</v>
      </c>
      <c r="AD180" s="6" t="str">
        <f>IF(AC180&gt;Scenario!$B$11,"",IF(AC$2&lt;&gt;"Ready",AC$2,IF(AI179="OK",AG179,"INSUFFICIENT FUNDS")))</f>
        <v/>
      </c>
      <c r="AE180" s="6" t="str">
        <f>IF(AC180&gt;Scenario!$B$11,"",IF(AC$2&lt;&gt;"Ready",AC$2,IF(ISNUMBER(AD180),IF(AND(AC180&gt;=Scenario!$B$10,MOD(AC180-Scenario!$B$10,Scenario!$B$18)=0),Scenario!$B$8,0),"INSUFFICIENT FUNDS")))</f>
        <v/>
      </c>
      <c r="AF180" s="6" t="str">
        <f>IF(AC180&gt;Scenario!$B$11,"",IF(AC$2&lt;&gt;"Ready",AC$2,IF(ISNUMBER(AD180),(AD180+AE180)*(N('Option B'!$E$14)+N('Option B'!$E$15)+IF(Scenario!$B$13="Gross",0,0))/12+((N('Option B'!$E$12)+N('Option B'!$E$13))/12+IF(AND(AC180&gt;=Scenario!$B$10,MOD(AC180-Scenario!$B$10,Scenario!$B$18)=0),N('Option B'!$E$17)*N('Option B'!$E$18)+N('Option B'!$E$20),0)+IF(AC180=1,N('Option B'!$E$17)*N('Option B'!$E$19)+N('Option B'!$E$21),0)+IF(AC180=Scenario!$B$11,N('Option B'!$E$22),0)),"INSUFFICIENT FUNDS")))</f>
        <v/>
      </c>
      <c r="AG180" s="6" t="str">
        <f>IF(AC180&gt;Scenario!$B$11,"",IF(AC$2&lt;&gt;"Ready",AC$2,IF(ISNUMBER(AD180),IF((AD180+AE180)*(1+Scenario!$B$12/12)-AF180&lt;0,"INSUFFICIENT FUNDS",(AD180+AE180)*(1+Scenario!$B$12/12)-AF180),"INSUFFICIENT FUNDS")))</f>
        <v/>
      </c>
      <c r="AH180" s="6" t="str">
        <f>IF(AC180&gt;Scenario!$B$11,"",IF(AC$2&lt;&gt;"Ready",AC$2,IF(ISNUMBER(AG180),AH179+AF180,"INSUFFICIENT FUNDS")))</f>
        <v/>
      </c>
      <c r="AI180" t="str">
        <f>IF(AC180&gt;Scenario!$B$11,"",IF(AC$2&lt;&gt;"Ready",AC$2,IF(ISNUMBER(AG180),"OK","INSUFFICIENT FUNDS")))</f>
        <v/>
      </c>
      <c r="AJ180">
        <v>176</v>
      </c>
      <c r="AK180" s="6" t="str">
        <f>IF(AJ180&gt;Scenario!$B$11,"",IF(AJ$2&lt;&gt;"Ready",AJ$2,IF(AP179="OK",AN179,"INSUFFICIENT FUNDS")))</f>
        <v/>
      </c>
      <c r="AL180" s="6" t="str">
        <f>IF(AJ180&gt;Scenario!$B$11,"",IF(AJ$2&lt;&gt;"Ready",AJ$2,IF(ISNUMBER(AK180),IF(AND(AJ180&gt;=Scenario!$B$10,MOD(AJ180-Scenario!$B$10,Scenario!$B$18)=0),Scenario!$B$8,0),"INSUFFICIENT FUNDS")))</f>
        <v/>
      </c>
      <c r="AM180" s="6" t="str">
        <f>IF(AJ180&gt;Scenario!$B$11,"",IF(AJ$2&lt;&gt;"Ready",AJ$2,IF(ISNUMBER(AK180),(AK180+AL180)*(0+0+IF(Scenario!$B$13="Gross",0,0))/12+((0+0)/12+IF(AND(AJ180&gt;=Scenario!$B$10,MOD(AJ180-Scenario!$B$10,Scenario!$B$18)=0),0*0+0,0)+IF(AJ180=1,0*0+0,0)+IF(AJ180=Scenario!$B$11,0,0)),"INSUFFICIENT FUNDS")))</f>
        <v/>
      </c>
      <c r="AN180" s="6" t="str">
        <f>IF(AJ180&gt;Scenario!$B$11,"",IF(AJ$2&lt;&gt;"Ready",AJ$2,IF(ISNUMBER(AK180),IF((AK180+AL180)*(1+Scenario!$B$12/12)-AM180&lt;0,"INSUFFICIENT FUNDS",(AK180+AL180)*(1+Scenario!$B$12/12)-AM180),"INSUFFICIENT FUNDS")))</f>
        <v/>
      </c>
      <c r="AO180" s="6" t="str">
        <f>IF(AJ180&gt;Scenario!$B$11,"",IF(AJ$2&lt;&gt;"Ready",AJ$2,IF(ISNUMBER(AN180),AO179+AM180,"INSUFFICIENT FUNDS")))</f>
        <v/>
      </c>
      <c r="AP180" t="str">
        <f>IF(AJ180&gt;Scenario!$B$11,"",IF(AJ$2&lt;&gt;"Ready",AJ$2,IF(ISNUMBER(AN180),"OK","INSUFFICIENT FUNDS")))</f>
        <v/>
      </c>
    </row>
    <row r="181" spans="1:42" ht="32.1" customHeight="1" x14ac:dyDescent="0.2">
      <c r="A181">
        <v>177</v>
      </c>
      <c r="B181" s="6" t="str">
        <f>IF(A181&gt;Scenario!$B$11,"",IF(A$2&lt;&gt;"Ready",A$2,IF(G180="OK",E180,"INSUFFICIENT FUNDS")))</f>
        <v/>
      </c>
      <c r="C181" s="6" t="str">
        <f>IF(A181&gt;Scenario!$B$11,"",IF(A$2&lt;&gt;"Ready",A$2,IF(ISNUMBER(B181),IF(AND(A181&gt;=Scenario!$B$10,MOD(A181-Scenario!$B$10,Scenario!$B$18)=0),Scenario!$B$8,0),"INSUFFICIENT FUNDS")))</f>
        <v/>
      </c>
      <c r="D181" s="6" t="str">
        <f>IF(A181&gt;Scenario!$B$11,"",IF(A$2&lt;&gt;"Ready",A$2,IF(ISNUMBER(B181),(B181+C181)*(N('Option B'!$E$14)+N('Option B'!$E$15)+IF(Scenario!$B$13="Gross",N('Option B'!$E$16),0))/12+((N('Option B'!$E$12)+N('Option B'!$E$13))/12+IF(AND(A181&gt;=Scenario!$B$10,MOD(A181-Scenario!$B$10,Scenario!$B$18)=0),N('Option B'!$E$17)*N('Option B'!$E$18)+N('Option B'!$E$20),0)+IF(A181=1,N('Option B'!$E$17)*N('Option B'!$E$19)+N('Option B'!$E$21),0)+IF(A181=Scenario!$B$11,N('Option B'!$E$22),0)),"INSUFFICIENT FUNDS")))</f>
        <v/>
      </c>
      <c r="E181" s="6" t="str">
        <f>IF(A181&gt;Scenario!$B$11,"",IF(A$2&lt;&gt;"Ready",A$2,IF(ISNUMBER(B181),IF((B181+C181)*(1+Scenario!$B$12/12)-D181&lt;0,"INSUFFICIENT FUNDS",(B181+C181)*(1+Scenario!$B$12/12)-D181),"INSUFFICIENT FUNDS")))</f>
        <v/>
      </c>
      <c r="F181" s="6" t="str">
        <f>IF(A181&gt;Scenario!$B$11,"",IF(A$2&lt;&gt;"Ready",A$2,IF(ISNUMBER(E181),F180+D181,"INSUFFICIENT FUNDS")))</f>
        <v/>
      </c>
      <c r="G181" t="str">
        <f>IF(A181&gt;Scenario!$B$11,"",IF(A$2&lt;&gt;"Ready",A$2,IF(ISNUMBER(E181),"OK","INSUFFICIENT FUNDS")))</f>
        <v/>
      </c>
      <c r="H181">
        <v>177</v>
      </c>
      <c r="I181" s="6" t="str">
        <f>IF(H181&gt;Scenario!$B$11,"",IF(H$2&lt;&gt;"Ready",H$2,IF(N180="OK",L180,"INSUFFICIENT FUNDS")))</f>
        <v/>
      </c>
      <c r="J181" s="6" t="str">
        <f>IF(H181&gt;Scenario!$B$11,"",IF(H$2&lt;&gt;"Ready",H$2,IF(ISNUMBER(I181),IF(AND(H181&gt;=Scenario!$B$10,MOD(H181-Scenario!$B$10,Scenario!$B$18)=0),Scenario!$B$8,0),"INSUFFICIENT FUNDS")))</f>
        <v/>
      </c>
      <c r="K181" s="6" t="str">
        <f>IF(H181&gt;Scenario!$B$11,"",IF(H$2&lt;&gt;"Ready",H$2,IF(ISNUMBER(I181),(I181+J181)*(N('Option B'!$E$14)+N('Option B'!$E$15)+IF(Scenario!$B$13="Gross",N('Option B'!$E$16),0))/12+((0+0)/12+IF(AND(H181&gt;=Scenario!$B$10,MOD(H181-Scenario!$B$10,Scenario!$B$18)=0),N('Option B'!$E$17)*N('Option B'!$E$18)+N('Option B'!$E$20),0)+IF(H181=1,N('Option B'!$E$17)*N('Option B'!$E$19)+N('Option B'!$E$21),0)+IF(H181=Scenario!$B$11,N('Option B'!$E$22),0)),"INSUFFICIENT FUNDS")))</f>
        <v/>
      </c>
      <c r="L181" s="6" t="str">
        <f>IF(H181&gt;Scenario!$B$11,"",IF(H$2&lt;&gt;"Ready",H$2,IF(ISNUMBER(I181),IF((I181+J181)*(1+Scenario!$B$12/12)-K181&lt;0,"INSUFFICIENT FUNDS",(I181+J181)*(1+Scenario!$B$12/12)-K181),"INSUFFICIENT FUNDS")))</f>
        <v/>
      </c>
      <c r="M181" s="6" t="str">
        <f>IF(H181&gt;Scenario!$B$11,"",IF(H$2&lt;&gt;"Ready",H$2,IF(ISNUMBER(L181),M180+K181,"INSUFFICIENT FUNDS")))</f>
        <v/>
      </c>
      <c r="N181" t="str">
        <f>IF(H181&gt;Scenario!$B$11,"",IF(H$2&lt;&gt;"Ready",H$2,IF(ISNUMBER(L181),"OK","INSUFFICIENT FUNDS")))</f>
        <v/>
      </c>
      <c r="O181">
        <v>177</v>
      </c>
      <c r="P181" s="6" t="str">
        <f>IF(O181&gt;Scenario!$B$11,"",IF(O$2&lt;&gt;"Ready",O$2,IF(U180="OK",S180,"INSUFFICIENT FUNDS")))</f>
        <v/>
      </c>
      <c r="Q181" s="6" t="str">
        <f>IF(O181&gt;Scenario!$B$11,"",IF(O$2&lt;&gt;"Ready",O$2,IF(ISNUMBER(P181),IF(AND(O181&gt;=Scenario!$B$10,MOD(O181-Scenario!$B$10,Scenario!$B$18)=0),Scenario!$B$8,0),"INSUFFICIENT FUNDS")))</f>
        <v/>
      </c>
      <c r="R181" s="6" t="str">
        <f>IF(O181&gt;Scenario!$B$11,"",IF(O$2&lt;&gt;"Ready",O$2,IF(ISNUMBER(P181),(P181+Q181)*(0+N('Option B'!$E$15)+IF(Scenario!$B$13="Gross",N('Option B'!$E$16),0))/12+((N('Option B'!$E$12)+N('Option B'!$E$13))/12+IF(AND(O181&gt;=Scenario!$B$10,MOD(O181-Scenario!$B$10,Scenario!$B$18)=0),N('Option B'!$E$17)*N('Option B'!$E$18)+N('Option B'!$E$20),0)+IF(O181=1,N('Option B'!$E$17)*N('Option B'!$E$19)+N('Option B'!$E$21),0)+IF(O181=Scenario!$B$11,N('Option B'!$E$22),0)),"INSUFFICIENT FUNDS")))</f>
        <v/>
      </c>
      <c r="S181" s="6" t="str">
        <f>IF(O181&gt;Scenario!$B$11,"",IF(O$2&lt;&gt;"Ready",O$2,IF(ISNUMBER(P181),IF((P181+Q181)*(1+Scenario!$B$12/12)-R181&lt;0,"INSUFFICIENT FUNDS",(P181+Q181)*(1+Scenario!$B$12/12)-R181),"INSUFFICIENT FUNDS")))</f>
        <v/>
      </c>
      <c r="T181" s="6" t="str">
        <f>IF(O181&gt;Scenario!$B$11,"",IF(O$2&lt;&gt;"Ready",O$2,IF(ISNUMBER(S181),T180+R181,"INSUFFICIENT FUNDS")))</f>
        <v/>
      </c>
      <c r="U181" t="str">
        <f>IF(O181&gt;Scenario!$B$11,"",IF(O$2&lt;&gt;"Ready",O$2,IF(ISNUMBER(S181),"OK","INSUFFICIENT FUNDS")))</f>
        <v/>
      </c>
      <c r="V181">
        <v>177</v>
      </c>
      <c r="W181" s="6" t="str">
        <f>IF(V181&gt;Scenario!$B$11,"",IF(V$2&lt;&gt;"Ready",V$2,IF(AB180="OK",Z180,"INSUFFICIENT FUNDS")))</f>
        <v/>
      </c>
      <c r="X181" s="6" t="str">
        <f>IF(V181&gt;Scenario!$B$11,"",IF(V$2&lt;&gt;"Ready",V$2,IF(ISNUMBER(W181),IF(AND(V181&gt;=Scenario!$B$10,MOD(V181-Scenario!$B$10,Scenario!$B$18)=0),Scenario!$B$8,0),"INSUFFICIENT FUNDS")))</f>
        <v/>
      </c>
      <c r="Y181" s="6" t="str">
        <f>IF(V181&gt;Scenario!$B$11,"",IF(V$2&lt;&gt;"Ready",V$2,IF(ISNUMBER(W181),(W181+X181)*(N('Option B'!$E$14)+N('Option B'!$E$15)+IF(Scenario!$B$13="Gross",N('Option B'!$E$16),0))/12+((N('Option B'!$E$12)+N('Option B'!$E$13))/12+IF(AND(V181&gt;=Scenario!$B$10,MOD(V181-Scenario!$B$10,Scenario!$B$18)=0),0*0+0,0)+IF(V181=1,0*0+0,0)+IF(V181=Scenario!$B$11,0,0)),"INSUFFICIENT FUNDS")))</f>
        <v/>
      </c>
      <c r="Z181" s="6" t="str">
        <f>IF(V181&gt;Scenario!$B$11,"",IF(V$2&lt;&gt;"Ready",V$2,IF(ISNUMBER(W181),IF((W181+X181)*(1+Scenario!$B$12/12)-Y181&lt;0,"INSUFFICIENT FUNDS",(W181+X181)*(1+Scenario!$B$12/12)-Y181),"INSUFFICIENT FUNDS")))</f>
        <v/>
      </c>
      <c r="AA181" s="6" t="str">
        <f>IF(V181&gt;Scenario!$B$11,"",IF(V$2&lt;&gt;"Ready",V$2,IF(ISNUMBER(Z181),AA180+Y181,"INSUFFICIENT FUNDS")))</f>
        <v/>
      </c>
      <c r="AB181" t="str">
        <f>IF(V181&gt;Scenario!$B$11,"",IF(V$2&lt;&gt;"Ready",V$2,IF(ISNUMBER(Z181),"OK","INSUFFICIENT FUNDS")))</f>
        <v/>
      </c>
      <c r="AC181">
        <v>177</v>
      </c>
      <c r="AD181" s="6" t="str">
        <f>IF(AC181&gt;Scenario!$B$11,"",IF(AC$2&lt;&gt;"Ready",AC$2,IF(AI180="OK",AG180,"INSUFFICIENT FUNDS")))</f>
        <v/>
      </c>
      <c r="AE181" s="6" t="str">
        <f>IF(AC181&gt;Scenario!$B$11,"",IF(AC$2&lt;&gt;"Ready",AC$2,IF(ISNUMBER(AD181),IF(AND(AC181&gt;=Scenario!$B$10,MOD(AC181-Scenario!$B$10,Scenario!$B$18)=0),Scenario!$B$8,0),"INSUFFICIENT FUNDS")))</f>
        <v/>
      </c>
      <c r="AF181" s="6" t="str">
        <f>IF(AC181&gt;Scenario!$B$11,"",IF(AC$2&lt;&gt;"Ready",AC$2,IF(ISNUMBER(AD181),(AD181+AE181)*(N('Option B'!$E$14)+N('Option B'!$E$15)+IF(Scenario!$B$13="Gross",0,0))/12+((N('Option B'!$E$12)+N('Option B'!$E$13))/12+IF(AND(AC181&gt;=Scenario!$B$10,MOD(AC181-Scenario!$B$10,Scenario!$B$18)=0),N('Option B'!$E$17)*N('Option B'!$E$18)+N('Option B'!$E$20),0)+IF(AC181=1,N('Option B'!$E$17)*N('Option B'!$E$19)+N('Option B'!$E$21),0)+IF(AC181=Scenario!$B$11,N('Option B'!$E$22),0)),"INSUFFICIENT FUNDS")))</f>
        <v/>
      </c>
      <c r="AG181" s="6" t="str">
        <f>IF(AC181&gt;Scenario!$B$11,"",IF(AC$2&lt;&gt;"Ready",AC$2,IF(ISNUMBER(AD181),IF((AD181+AE181)*(1+Scenario!$B$12/12)-AF181&lt;0,"INSUFFICIENT FUNDS",(AD181+AE181)*(1+Scenario!$B$12/12)-AF181),"INSUFFICIENT FUNDS")))</f>
        <v/>
      </c>
      <c r="AH181" s="6" t="str">
        <f>IF(AC181&gt;Scenario!$B$11,"",IF(AC$2&lt;&gt;"Ready",AC$2,IF(ISNUMBER(AG181),AH180+AF181,"INSUFFICIENT FUNDS")))</f>
        <v/>
      </c>
      <c r="AI181" t="str">
        <f>IF(AC181&gt;Scenario!$B$11,"",IF(AC$2&lt;&gt;"Ready",AC$2,IF(ISNUMBER(AG181),"OK","INSUFFICIENT FUNDS")))</f>
        <v/>
      </c>
      <c r="AJ181">
        <v>177</v>
      </c>
      <c r="AK181" s="6" t="str">
        <f>IF(AJ181&gt;Scenario!$B$11,"",IF(AJ$2&lt;&gt;"Ready",AJ$2,IF(AP180="OK",AN180,"INSUFFICIENT FUNDS")))</f>
        <v/>
      </c>
      <c r="AL181" s="6" t="str">
        <f>IF(AJ181&gt;Scenario!$B$11,"",IF(AJ$2&lt;&gt;"Ready",AJ$2,IF(ISNUMBER(AK181),IF(AND(AJ181&gt;=Scenario!$B$10,MOD(AJ181-Scenario!$B$10,Scenario!$B$18)=0),Scenario!$B$8,0),"INSUFFICIENT FUNDS")))</f>
        <v/>
      </c>
      <c r="AM181" s="6" t="str">
        <f>IF(AJ181&gt;Scenario!$B$11,"",IF(AJ$2&lt;&gt;"Ready",AJ$2,IF(ISNUMBER(AK181),(AK181+AL181)*(0+0+IF(Scenario!$B$13="Gross",0,0))/12+((0+0)/12+IF(AND(AJ181&gt;=Scenario!$B$10,MOD(AJ181-Scenario!$B$10,Scenario!$B$18)=0),0*0+0,0)+IF(AJ181=1,0*0+0,0)+IF(AJ181=Scenario!$B$11,0,0)),"INSUFFICIENT FUNDS")))</f>
        <v/>
      </c>
      <c r="AN181" s="6" t="str">
        <f>IF(AJ181&gt;Scenario!$B$11,"",IF(AJ$2&lt;&gt;"Ready",AJ$2,IF(ISNUMBER(AK181),IF((AK181+AL181)*(1+Scenario!$B$12/12)-AM181&lt;0,"INSUFFICIENT FUNDS",(AK181+AL181)*(1+Scenario!$B$12/12)-AM181),"INSUFFICIENT FUNDS")))</f>
        <v/>
      </c>
      <c r="AO181" s="6" t="str">
        <f>IF(AJ181&gt;Scenario!$B$11,"",IF(AJ$2&lt;&gt;"Ready",AJ$2,IF(ISNUMBER(AN181),AO180+AM181,"INSUFFICIENT FUNDS")))</f>
        <v/>
      </c>
      <c r="AP181" t="str">
        <f>IF(AJ181&gt;Scenario!$B$11,"",IF(AJ$2&lt;&gt;"Ready",AJ$2,IF(ISNUMBER(AN181),"OK","INSUFFICIENT FUNDS")))</f>
        <v/>
      </c>
    </row>
    <row r="182" spans="1:42" ht="32.1" customHeight="1" x14ac:dyDescent="0.2">
      <c r="A182">
        <v>178</v>
      </c>
      <c r="B182" s="6" t="str">
        <f>IF(A182&gt;Scenario!$B$11,"",IF(A$2&lt;&gt;"Ready",A$2,IF(G181="OK",E181,"INSUFFICIENT FUNDS")))</f>
        <v/>
      </c>
      <c r="C182" s="6" t="str">
        <f>IF(A182&gt;Scenario!$B$11,"",IF(A$2&lt;&gt;"Ready",A$2,IF(ISNUMBER(B182),IF(AND(A182&gt;=Scenario!$B$10,MOD(A182-Scenario!$B$10,Scenario!$B$18)=0),Scenario!$B$8,0),"INSUFFICIENT FUNDS")))</f>
        <v/>
      </c>
      <c r="D182" s="6" t="str">
        <f>IF(A182&gt;Scenario!$B$11,"",IF(A$2&lt;&gt;"Ready",A$2,IF(ISNUMBER(B182),(B182+C182)*(N('Option B'!$E$14)+N('Option B'!$E$15)+IF(Scenario!$B$13="Gross",N('Option B'!$E$16),0))/12+((N('Option B'!$E$12)+N('Option B'!$E$13))/12+IF(AND(A182&gt;=Scenario!$B$10,MOD(A182-Scenario!$B$10,Scenario!$B$18)=0),N('Option B'!$E$17)*N('Option B'!$E$18)+N('Option B'!$E$20),0)+IF(A182=1,N('Option B'!$E$17)*N('Option B'!$E$19)+N('Option B'!$E$21),0)+IF(A182=Scenario!$B$11,N('Option B'!$E$22),0)),"INSUFFICIENT FUNDS")))</f>
        <v/>
      </c>
      <c r="E182" s="6" t="str">
        <f>IF(A182&gt;Scenario!$B$11,"",IF(A$2&lt;&gt;"Ready",A$2,IF(ISNUMBER(B182),IF((B182+C182)*(1+Scenario!$B$12/12)-D182&lt;0,"INSUFFICIENT FUNDS",(B182+C182)*(1+Scenario!$B$12/12)-D182),"INSUFFICIENT FUNDS")))</f>
        <v/>
      </c>
      <c r="F182" s="6" t="str">
        <f>IF(A182&gt;Scenario!$B$11,"",IF(A$2&lt;&gt;"Ready",A$2,IF(ISNUMBER(E182),F181+D182,"INSUFFICIENT FUNDS")))</f>
        <v/>
      </c>
      <c r="G182" t="str">
        <f>IF(A182&gt;Scenario!$B$11,"",IF(A$2&lt;&gt;"Ready",A$2,IF(ISNUMBER(E182),"OK","INSUFFICIENT FUNDS")))</f>
        <v/>
      </c>
      <c r="H182">
        <v>178</v>
      </c>
      <c r="I182" s="6" t="str">
        <f>IF(H182&gt;Scenario!$B$11,"",IF(H$2&lt;&gt;"Ready",H$2,IF(N181="OK",L181,"INSUFFICIENT FUNDS")))</f>
        <v/>
      </c>
      <c r="J182" s="6" t="str">
        <f>IF(H182&gt;Scenario!$B$11,"",IF(H$2&lt;&gt;"Ready",H$2,IF(ISNUMBER(I182),IF(AND(H182&gt;=Scenario!$B$10,MOD(H182-Scenario!$B$10,Scenario!$B$18)=0),Scenario!$B$8,0),"INSUFFICIENT FUNDS")))</f>
        <v/>
      </c>
      <c r="K182" s="6" t="str">
        <f>IF(H182&gt;Scenario!$B$11,"",IF(H$2&lt;&gt;"Ready",H$2,IF(ISNUMBER(I182),(I182+J182)*(N('Option B'!$E$14)+N('Option B'!$E$15)+IF(Scenario!$B$13="Gross",N('Option B'!$E$16),0))/12+((0+0)/12+IF(AND(H182&gt;=Scenario!$B$10,MOD(H182-Scenario!$B$10,Scenario!$B$18)=0),N('Option B'!$E$17)*N('Option B'!$E$18)+N('Option B'!$E$20),0)+IF(H182=1,N('Option B'!$E$17)*N('Option B'!$E$19)+N('Option B'!$E$21),0)+IF(H182=Scenario!$B$11,N('Option B'!$E$22),0)),"INSUFFICIENT FUNDS")))</f>
        <v/>
      </c>
      <c r="L182" s="6" t="str">
        <f>IF(H182&gt;Scenario!$B$11,"",IF(H$2&lt;&gt;"Ready",H$2,IF(ISNUMBER(I182),IF((I182+J182)*(1+Scenario!$B$12/12)-K182&lt;0,"INSUFFICIENT FUNDS",(I182+J182)*(1+Scenario!$B$12/12)-K182),"INSUFFICIENT FUNDS")))</f>
        <v/>
      </c>
      <c r="M182" s="6" t="str">
        <f>IF(H182&gt;Scenario!$B$11,"",IF(H$2&lt;&gt;"Ready",H$2,IF(ISNUMBER(L182),M181+K182,"INSUFFICIENT FUNDS")))</f>
        <v/>
      </c>
      <c r="N182" t="str">
        <f>IF(H182&gt;Scenario!$B$11,"",IF(H$2&lt;&gt;"Ready",H$2,IF(ISNUMBER(L182),"OK","INSUFFICIENT FUNDS")))</f>
        <v/>
      </c>
      <c r="O182">
        <v>178</v>
      </c>
      <c r="P182" s="6" t="str">
        <f>IF(O182&gt;Scenario!$B$11,"",IF(O$2&lt;&gt;"Ready",O$2,IF(U181="OK",S181,"INSUFFICIENT FUNDS")))</f>
        <v/>
      </c>
      <c r="Q182" s="6" t="str">
        <f>IF(O182&gt;Scenario!$B$11,"",IF(O$2&lt;&gt;"Ready",O$2,IF(ISNUMBER(P182),IF(AND(O182&gt;=Scenario!$B$10,MOD(O182-Scenario!$B$10,Scenario!$B$18)=0),Scenario!$B$8,0),"INSUFFICIENT FUNDS")))</f>
        <v/>
      </c>
      <c r="R182" s="6" t="str">
        <f>IF(O182&gt;Scenario!$B$11,"",IF(O$2&lt;&gt;"Ready",O$2,IF(ISNUMBER(P182),(P182+Q182)*(0+N('Option B'!$E$15)+IF(Scenario!$B$13="Gross",N('Option B'!$E$16),0))/12+((N('Option B'!$E$12)+N('Option B'!$E$13))/12+IF(AND(O182&gt;=Scenario!$B$10,MOD(O182-Scenario!$B$10,Scenario!$B$18)=0),N('Option B'!$E$17)*N('Option B'!$E$18)+N('Option B'!$E$20),0)+IF(O182=1,N('Option B'!$E$17)*N('Option B'!$E$19)+N('Option B'!$E$21),0)+IF(O182=Scenario!$B$11,N('Option B'!$E$22),0)),"INSUFFICIENT FUNDS")))</f>
        <v/>
      </c>
      <c r="S182" s="6" t="str">
        <f>IF(O182&gt;Scenario!$B$11,"",IF(O$2&lt;&gt;"Ready",O$2,IF(ISNUMBER(P182),IF((P182+Q182)*(1+Scenario!$B$12/12)-R182&lt;0,"INSUFFICIENT FUNDS",(P182+Q182)*(1+Scenario!$B$12/12)-R182),"INSUFFICIENT FUNDS")))</f>
        <v/>
      </c>
      <c r="T182" s="6" t="str">
        <f>IF(O182&gt;Scenario!$B$11,"",IF(O$2&lt;&gt;"Ready",O$2,IF(ISNUMBER(S182),T181+R182,"INSUFFICIENT FUNDS")))</f>
        <v/>
      </c>
      <c r="U182" t="str">
        <f>IF(O182&gt;Scenario!$B$11,"",IF(O$2&lt;&gt;"Ready",O$2,IF(ISNUMBER(S182),"OK","INSUFFICIENT FUNDS")))</f>
        <v/>
      </c>
      <c r="V182">
        <v>178</v>
      </c>
      <c r="W182" s="6" t="str">
        <f>IF(V182&gt;Scenario!$B$11,"",IF(V$2&lt;&gt;"Ready",V$2,IF(AB181="OK",Z181,"INSUFFICIENT FUNDS")))</f>
        <v/>
      </c>
      <c r="X182" s="6" t="str">
        <f>IF(V182&gt;Scenario!$B$11,"",IF(V$2&lt;&gt;"Ready",V$2,IF(ISNUMBER(W182),IF(AND(V182&gt;=Scenario!$B$10,MOD(V182-Scenario!$B$10,Scenario!$B$18)=0),Scenario!$B$8,0),"INSUFFICIENT FUNDS")))</f>
        <v/>
      </c>
      <c r="Y182" s="6" t="str">
        <f>IF(V182&gt;Scenario!$B$11,"",IF(V$2&lt;&gt;"Ready",V$2,IF(ISNUMBER(W182),(W182+X182)*(N('Option B'!$E$14)+N('Option B'!$E$15)+IF(Scenario!$B$13="Gross",N('Option B'!$E$16),0))/12+((N('Option B'!$E$12)+N('Option B'!$E$13))/12+IF(AND(V182&gt;=Scenario!$B$10,MOD(V182-Scenario!$B$10,Scenario!$B$18)=0),0*0+0,0)+IF(V182=1,0*0+0,0)+IF(V182=Scenario!$B$11,0,0)),"INSUFFICIENT FUNDS")))</f>
        <v/>
      </c>
      <c r="Z182" s="6" t="str">
        <f>IF(V182&gt;Scenario!$B$11,"",IF(V$2&lt;&gt;"Ready",V$2,IF(ISNUMBER(W182),IF((W182+X182)*(1+Scenario!$B$12/12)-Y182&lt;0,"INSUFFICIENT FUNDS",(W182+X182)*(1+Scenario!$B$12/12)-Y182),"INSUFFICIENT FUNDS")))</f>
        <v/>
      </c>
      <c r="AA182" s="6" t="str">
        <f>IF(V182&gt;Scenario!$B$11,"",IF(V$2&lt;&gt;"Ready",V$2,IF(ISNUMBER(Z182),AA181+Y182,"INSUFFICIENT FUNDS")))</f>
        <v/>
      </c>
      <c r="AB182" t="str">
        <f>IF(V182&gt;Scenario!$B$11,"",IF(V$2&lt;&gt;"Ready",V$2,IF(ISNUMBER(Z182),"OK","INSUFFICIENT FUNDS")))</f>
        <v/>
      </c>
      <c r="AC182">
        <v>178</v>
      </c>
      <c r="AD182" s="6" t="str">
        <f>IF(AC182&gt;Scenario!$B$11,"",IF(AC$2&lt;&gt;"Ready",AC$2,IF(AI181="OK",AG181,"INSUFFICIENT FUNDS")))</f>
        <v/>
      </c>
      <c r="AE182" s="6" t="str">
        <f>IF(AC182&gt;Scenario!$B$11,"",IF(AC$2&lt;&gt;"Ready",AC$2,IF(ISNUMBER(AD182),IF(AND(AC182&gt;=Scenario!$B$10,MOD(AC182-Scenario!$B$10,Scenario!$B$18)=0),Scenario!$B$8,0),"INSUFFICIENT FUNDS")))</f>
        <v/>
      </c>
      <c r="AF182" s="6" t="str">
        <f>IF(AC182&gt;Scenario!$B$11,"",IF(AC$2&lt;&gt;"Ready",AC$2,IF(ISNUMBER(AD182),(AD182+AE182)*(N('Option B'!$E$14)+N('Option B'!$E$15)+IF(Scenario!$B$13="Gross",0,0))/12+((N('Option B'!$E$12)+N('Option B'!$E$13))/12+IF(AND(AC182&gt;=Scenario!$B$10,MOD(AC182-Scenario!$B$10,Scenario!$B$18)=0),N('Option B'!$E$17)*N('Option B'!$E$18)+N('Option B'!$E$20),0)+IF(AC182=1,N('Option B'!$E$17)*N('Option B'!$E$19)+N('Option B'!$E$21),0)+IF(AC182=Scenario!$B$11,N('Option B'!$E$22),0)),"INSUFFICIENT FUNDS")))</f>
        <v/>
      </c>
      <c r="AG182" s="6" t="str">
        <f>IF(AC182&gt;Scenario!$B$11,"",IF(AC$2&lt;&gt;"Ready",AC$2,IF(ISNUMBER(AD182),IF((AD182+AE182)*(1+Scenario!$B$12/12)-AF182&lt;0,"INSUFFICIENT FUNDS",(AD182+AE182)*(1+Scenario!$B$12/12)-AF182),"INSUFFICIENT FUNDS")))</f>
        <v/>
      </c>
      <c r="AH182" s="6" t="str">
        <f>IF(AC182&gt;Scenario!$B$11,"",IF(AC$2&lt;&gt;"Ready",AC$2,IF(ISNUMBER(AG182),AH181+AF182,"INSUFFICIENT FUNDS")))</f>
        <v/>
      </c>
      <c r="AI182" t="str">
        <f>IF(AC182&gt;Scenario!$B$11,"",IF(AC$2&lt;&gt;"Ready",AC$2,IF(ISNUMBER(AG182),"OK","INSUFFICIENT FUNDS")))</f>
        <v/>
      </c>
      <c r="AJ182">
        <v>178</v>
      </c>
      <c r="AK182" s="6" t="str">
        <f>IF(AJ182&gt;Scenario!$B$11,"",IF(AJ$2&lt;&gt;"Ready",AJ$2,IF(AP181="OK",AN181,"INSUFFICIENT FUNDS")))</f>
        <v/>
      </c>
      <c r="AL182" s="6" t="str">
        <f>IF(AJ182&gt;Scenario!$B$11,"",IF(AJ$2&lt;&gt;"Ready",AJ$2,IF(ISNUMBER(AK182),IF(AND(AJ182&gt;=Scenario!$B$10,MOD(AJ182-Scenario!$B$10,Scenario!$B$18)=0),Scenario!$B$8,0),"INSUFFICIENT FUNDS")))</f>
        <v/>
      </c>
      <c r="AM182" s="6" t="str">
        <f>IF(AJ182&gt;Scenario!$B$11,"",IF(AJ$2&lt;&gt;"Ready",AJ$2,IF(ISNUMBER(AK182),(AK182+AL182)*(0+0+IF(Scenario!$B$13="Gross",0,0))/12+((0+0)/12+IF(AND(AJ182&gt;=Scenario!$B$10,MOD(AJ182-Scenario!$B$10,Scenario!$B$18)=0),0*0+0,0)+IF(AJ182=1,0*0+0,0)+IF(AJ182=Scenario!$B$11,0,0)),"INSUFFICIENT FUNDS")))</f>
        <v/>
      </c>
      <c r="AN182" s="6" t="str">
        <f>IF(AJ182&gt;Scenario!$B$11,"",IF(AJ$2&lt;&gt;"Ready",AJ$2,IF(ISNUMBER(AK182),IF((AK182+AL182)*(1+Scenario!$B$12/12)-AM182&lt;0,"INSUFFICIENT FUNDS",(AK182+AL182)*(1+Scenario!$B$12/12)-AM182),"INSUFFICIENT FUNDS")))</f>
        <v/>
      </c>
      <c r="AO182" s="6" t="str">
        <f>IF(AJ182&gt;Scenario!$B$11,"",IF(AJ$2&lt;&gt;"Ready",AJ$2,IF(ISNUMBER(AN182),AO181+AM182,"INSUFFICIENT FUNDS")))</f>
        <v/>
      </c>
      <c r="AP182" t="str">
        <f>IF(AJ182&gt;Scenario!$B$11,"",IF(AJ$2&lt;&gt;"Ready",AJ$2,IF(ISNUMBER(AN182),"OK","INSUFFICIENT FUNDS")))</f>
        <v/>
      </c>
    </row>
    <row r="183" spans="1:42" ht="32.1" customHeight="1" x14ac:dyDescent="0.2">
      <c r="A183">
        <v>179</v>
      </c>
      <c r="B183" s="6" t="str">
        <f>IF(A183&gt;Scenario!$B$11,"",IF(A$2&lt;&gt;"Ready",A$2,IF(G182="OK",E182,"INSUFFICIENT FUNDS")))</f>
        <v/>
      </c>
      <c r="C183" s="6" t="str">
        <f>IF(A183&gt;Scenario!$B$11,"",IF(A$2&lt;&gt;"Ready",A$2,IF(ISNUMBER(B183),IF(AND(A183&gt;=Scenario!$B$10,MOD(A183-Scenario!$B$10,Scenario!$B$18)=0),Scenario!$B$8,0),"INSUFFICIENT FUNDS")))</f>
        <v/>
      </c>
      <c r="D183" s="6" t="str">
        <f>IF(A183&gt;Scenario!$B$11,"",IF(A$2&lt;&gt;"Ready",A$2,IF(ISNUMBER(B183),(B183+C183)*(N('Option B'!$E$14)+N('Option B'!$E$15)+IF(Scenario!$B$13="Gross",N('Option B'!$E$16),0))/12+((N('Option B'!$E$12)+N('Option B'!$E$13))/12+IF(AND(A183&gt;=Scenario!$B$10,MOD(A183-Scenario!$B$10,Scenario!$B$18)=0),N('Option B'!$E$17)*N('Option B'!$E$18)+N('Option B'!$E$20),0)+IF(A183=1,N('Option B'!$E$17)*N('Option B'!$E$19)+N('Option B'!$E$21),0)+IF(A183=Scenario!$B$11,N('Option B'!$E$22),0)),"INSUFFICIENT FUNDS")))</f>
        <v/>
      </c>
      <c r="E183" s="6" t="str">
        <f>IF(A183&gt;Scenario!$B$11,"",IF(A$2&lt;&gt;"Ready",A$2,IF(ISNUMBER(B183),IF((B183+C183)*(1+Scenario!$B$12/12)-D183&lt;0,"INSUFFICIENT FUNDS",(B183+C183)*(1+Scenario!$B$12/12)-D183),"INSUFFICIENT FUNDS")))</f>
        <v/>
      </c>
      <c r="F183" s="6" t="str">
        <f>IF(A183&gt;Scenario!$B$11,"",IF(A$2&lt;&gt;"Ready",A$2,IF(ISNUMBER(E183),F182+D183,"INSUFFICIENT FUNDS")))</f>
        <v/>
      </c>
      <c r="G183" t="str">
        <f>IF(A183&gt;Scenario!$B$11,"",IF(A$2&lt;&gt;"Ready",A$2,IF(ISNUMBER(E183),"OK","INSUFFICIENT FUNDS")))</f>
        <v/>
      </c>
      <c r="H183">
        <v>179</v>
      </c>
      <c r="I183" s="6" t="str">
        <f>IF(H183&gt;Scenario!$B$11,"",IF(H$2&lt;&gt;"Ready",H$2,IF(N182="OK",L182,"INSUFFICIENT FUNDS")))</f>
        <v/>
      </c>
      <c r="J183" s="6" t="str">
        <f>IF(H183&gt;Scenario!$B$11,"",IF(H$2&lt;&gt;"Ready",H$2,IF(ISNUMBER(I183),IF(AND(H183&gt;=Scenario!$B$10,MOD(H183-Scenario!$B$10,Scenario!$B$18)=0),Scenario!$B$8,0),"INSUFFICIENT FUNDS")))</f>
        <v/>
      </c>
      <c r="K183" s="6" t="str">
        <f>IF(H183&gt;Scenario!$B$11,"",IF(H$2&lt;&gt;"Ready",H$2,IF(ISNUMBER(I183),(I183+J183)*(N('Option B'!$E$14)+N('Option B'!$E$15)+IF(Scenario!$B$13="Gross",N('Option B'!$E$16),0))/12+((0+0)/12+IF(AND(H183&gt;=Scenario!$B$10,MOD(H183-Scenario!$B$10,Scenario!$B$18)=0),N('Option B'!$E$17)*N('Option B'!$E$18)+N('Option B'!$E$20),0)+IF(H183=1,N('Option B'!$E$17)*N('Option B'!$E$19)+N('Option B'!$E$21),0)+IF(H183=Scenario!$B$11,N('Option B'!$E$22),0)),"INSUFFICIENT FUNDS")))</f>
        <v/>
      </c>
      <c r="L183" s="6" t="str">
        <f>IF(H183&gt;Scenario!$B$11,"",IF(H$2&lt;&gt;"Ready",H$2,IF(ISNUMBER(I183),IF((I183+J183)*(1+Scenario!$B$12/12)-K183&lt;0,"INSUFFICIENT FUNDS",(I183+J183)*(1+Scenario!$B$12/12)-K183),"INSUFFICIENT FUNDS")))</f>
        <v/>
      </c>
      <c r="M183" s="6" t="str">
        <f>IF(H183&gt;Scenario!$B$11,"",IF(H$2&lt;&gt;"Ready",H$2,IF(ISNUMBER(L183),M182+K183,"INSUFFICIENT FUNDS")))</f>
        <v/>
      </c>
      <c r="N183" t="str">
        <f>IF(H183&gt;Scenario!$B$11,"",IF(H$2&lt;&gt;"Ready",H$2,IF(ISNUMBER(L183),"OK","INSUFFICIENT FUNDS")))</f>
        <v/>
      </c>
      <c r="O183">
        <v>179</v>
      </c>
      <c r="P183" s="6" t="str">
        <f>IF(O183&gt;Scenario!$B$11,"",IF(O$2&lt;&gt;"Ready",O$2,IF(U182="OK",S182,"INSUFFICIENT FUNDS")))</f>
        <v/>
      </c>
      <c r="Q183" s="6" t="str">
        <f>IF(O183&gt;Scenario!$B$11,"",IF(O$2&lt;&gt;"Ready",O$2,IF(ISNUMBER(P183),IF(AND(O183&gt;=Scenario!$B$10,MOD(O183-Scenario!$B$10,Scenario!$B$18)=0),Scenario!$B$8,0),"INSUFFICIENT FUNDS")))</f>
        <v/>
      </c>
      <c r="R183" s="6" t="str">
        <f>IF(O183&gt;Scenario!$B$11,"",IF(O$2&lt;&gt;"Ready",O$2,IF(ISNUMBER(P183),(P183+Q183)*(0+N('Option B'!$E$15)+IF(Scenario!$B$13="Gross",N('Option B'!$E$16),0))/12+((N('Option B'!$E$12)+N('Option B'!$E$13))/12+IF(AND(O183&gt;=Scenario!$B$10,MOD(O183-Scenario!$B$10,Scenario!$B$18)=0),N('Option B'!$E$17)*N('Option B'!$E$18)+N('Option B'!$E$20),0)+IF(O183=1,N('Option B'!$E$17)*N('Option B'!$E$19)+N('Option B'!$E$21),0)+IF(O183=Scenario!$B$11,N('Option B'!$E$22),0)),"INSUFFICIENT FUNDS")))</f>
        <v/>
      </c>
      <c r="S183" s="6" t="str">
        <f>IF(O183&gt;Scenario!$B$11,"",IF(O$2&lt;&gt;"Ready",O$2,IF(ISNUMBER(P183),IF((P183+Q183)*(1+Scenario!$B$12/12)-R183&lt;0,"INSUFFICIENT FUNDS",(P183+Q183)*(1+Scenario!$B$12/12)-R183),"INSUFFICIENT FUNDS")))</f>
        <v/>
      </c>
      <c r="T183" s="6" t="str">
        <f>IF(O183&gt;Scenario!$B$11,"",IF(O$2&lt;&gt;"Ready",O$2,IF(ISNUMBER(S183),T182+R183,"INSUFFICIENT FUNDS")))</f>
        <v/>
      </c>
      <c r="U183" t="str">
        <f>IF(O183&gt;Scenario!$B$11,"",IF(O$2&lt;&gt;"Ready",O$2,IF(ISNUMBER(S183),"OK","INSUFFICIENT FUNDS")))</f>
        <v/>
      </c>
      <c r="V183">
        <v>179</v>
      </c>
      <c r="W183" s="6" t="str">
        <f>IF(V183&gt;Scenario!$B$11,"",IF(V$2&lt;&gt;"Ready",V$2,IF(AB182="OK",Z182,"INSUFFICIENT FUNDS")))</f>
        <v/>
      </c>
      <c r="X183" s="6" t="str">
        <f>IF(V183&gt;Scenario!$B$11,"",IF(V$2&lt;&gt;"Ready",V$2,IF(ISNUMBER(W183),IF(AND(V183&gt;=Scenario!$B$10,MOD(V183-Scenario!$B$10,Scenario!$B$18)=0),Scenario!$B$8,0),"INSUFFICIENT FUNDS")))</f>
        <v/>
      </c>
      <c r="Y183" s="6" t="str">
        <f>IF(V183&gt;Scenario!$B$11,"",IF(V$2&lt;&gt;"Ready",V$2,IF(ISNUMBER(W183),(W183+X183)*(N('Option B'!$E$14)+N('Option B'!$E$15)+IF(Scenario!$B$13="Gross",N('Option B'!$E$16),0))/12+((N('Option B'!$E$12)+N('Option B'!$E$13))/12+IF(AND(V183&gt;=Scenario!$B$10,MOD(V183-Scenario!$B$10,Scenario!$B$18)=0),0*0+0,0)+IF(V183=1,0*0+0,0)+IF(V183=Scenario!$B$11,0,0)),"INSUFFICIENT FUNDS")))</f>
        <v/>
      </c>
      <c r="Z183" s="6" t="str">
        <f>IF(V183&gt;Scenario!$B$11,"",IF(V$2&lt;&gt;"Ready",V$2,IF(ISNUMBER(W183),IF((W183+X183)*(1+Scenario!$B$12/12)-Y183&lt;0,"INSUFFICIENT FUNDS",(W183+X183)*(1+Scenario!$B$12/12)-Y183),"INSUFFICIENT FUNDS")))</f>
        <v/>
      </c>
      <c r="AA183" s="6" t="str">
        <f>IF(V183&gt;Scenario!$B$11,"",IF(V$2&lt;&gt;"Ready",V$2,IF(ISNUMBER(Z183),AA182+Y183,"INSUFFICIENT FUNDS")))</f>
        <v/>
      </c>
      <c r="AB183" t="str">
        <f>IF(V183&gt;Scenario!$B$11,"",IF(V$2&lt;&gt;"Ready",V$2,IF(ISNUMBER(Z183),"OK","INSUFFICIENT FUNDS")))</f>
        <v/>
      </c>
      <c r="AC183">
        <v>179</v>
      </c>
      <c r="AD183" s="6" t="str">
        <f>IF(AC183&gt;Scenario!$B$11,"",IF(AC$2&lt;&gt;"Ready",AC$2,IF(AI182="OK",AG182,"INSUFFICIENT FUNDS")))</f>
        <v/>
      </c>
      <c r="AE183" s="6" t="str">
        <f>IF(AC183&gt;Scenario!$B$11,"",IF(AC$2&lt;&gt;"Ready",AC$2,IF(ISNUMBER(AD183),IF(AND(AC183&gt;=Scenario!$B$10,MOD(AC183-Scenario!$B$10,Scenario!$B$18)=0),Scenario!$B$8,0),"INSUFFICIENT FUNDS")))</f>
        <v/>
      </c>
      <c r="AF183" s="6" t="str">
        <f>IF(AC183&gt;Scenario!$B$11,"",IF(AC$2&lt;&gt;"Ready",AC$2,IF(ISNUMBER(AD183),(AD183+AE183)*(N('Option B'!$E$14)+N('Option B'!$E$15)+IF(Scenario!$B$13="Gross",0,0))/12+((N('Option B'!$E$12)+N('Option B'!$E$13))/12+IF(AND(AC183&gt;=Scenario!$B$10,MOD(AC183-Scenario!$B$10,Scenario!$B$18)=0),N('Option B'!$E$17)*N('Option B'!$E$18)+N('Option B'!$E$20),0)+IF(AC183=1,N('Option B'!$E$17)*N('Option B'!$E$19)+N('Option B'!$E$21),0)+IF(AC183=Scenario!$B$11,N('Option B'!$E$22),0)),"INSUFFICIENT FUNDS")))</f>
        <v/>
      </c>
      <c r="AG183" s="6" t="str">
        <f>IF(AC183&gt;Scenario!$B$11,"",IF(AC$2&lt;&gt;"Ready",AC$2,IF(ISNUMBER(AD183),IF((AD183+AE183)*(1+Scenario!$B$12/12)-AF183&lt;0,"INSUFFICIENT FUNDS",(AD183+AE183)*(1+Scenario!$B$12/12)-AF183),"INSUFFICIENT FUNDS")))</f>
        <v/>
      </c>
      <c r="AH183" s="6" t="str">
        <f>IF(AC183&gt;Scenario!$B$11,"",IF(AC$2&lt;&gt;"Ready",AC$2,IF(ISNUMBER(AG183),AH182+AF183,"INSUFFICIENT FUNDS")))</f>
        <v/>
      </c>
      <c r="AI183" t="str">
        <f>IF(AC183&gt;Scenario!$B$11,"",IF(AC$2&lt;&gt;"Ready",AC$2,IF(ISNUMBER(AG183),"OK","INSUFFICIENT FUNDS")))</f>
        <v/>
      </c>
      <c r="AJ183">
        <v>179</v>
      </c>
      <c r="AK183" s="6" t="str">
        <f>IF(AJ183&gt;Scenario!$B$11,"",IF(AJ$2&lt;&gt;"Ready",AJ$2,IF(AP182="OK",AN182,"INSUFFICIENT FUNDS")))</f>
        <v/>
      </c>
      <c r="AL183" s="6" t="str">
        <f>IF(AJ183&gt;Scenario!$B$11,"",IF(AJ$2&lt;&gt;"Ready",AJ$2,IF(ISNUMBER(AK183),IF(AND(AJ183&gt;=Scenario!$B$10,MOD(AJ183-Scenario!$B$10,Scenario!$B$18)=0),Scenario!$B$8,0),"INSUFFICIENT FUNDS")))</f>
        <v/>
      </c>
      <c r="AM183" s="6" t="str">
        <f>IF(AJ183&gt;Scenario!$B$11,"",IF(AJ$2&lt;&gt;"Ready",AJ$2,IF(ISNUMBER(AK183),(AK183+AL183)*(0+0+IF(Scenario!$B$13="Gross",0,0))/12+((0+0)/12+IF(AND(AJ183&gt;=Scenario!$B$10,MOD(AJ183-Scenario!$B$10,Scenario!$B$18)=0),0*0+0,0)+IF(AJ183=1,0*0+0,0)+IF(AJ183=Scenario!$B$11,0,0)),"INSUFFICIENT FUNDS")))</f>
        <v/>
      </c>
      <c r="AN183" s="6" t="str">
        <f>IF(AJ183&gt;Scenario!$B$11,"",IF(AJ$2&lt;&gt;"Ready",AJ$2,IF(ISNUMBER(AK183),IF((AK183+AL183)*(1+Scenario!$B$12/12)-AM183&lt;0,"INSUFFICIENT FUNDS",(AK183+AL183)*(1+Scenario!$B$12/12)-AM183),"INSUFFICIENT FUNDS")))</f>
        <v/>
      </c>
      <c r="AO183" s="6" t="str">
        <f>IF(AJ183&gt;Scenario!$B$11,"",IF(AJ$2&lt;&gt;"Ready",AJ$2,IF(ISNUMBER(AN183),AO182+AM183,"INSUFFICIENT FUNDS")))</f>
        <v/>
      </c>
      <c r="AP183" t="str">
        <f>IF(AJ183&gt;Scenario!$B$11,"",IF(AJ$2&lt;&gt;"Ready",AJ$2,IF(ISNUMBER(AN183),"OK","INSUFFICIENT FUNDS")))</f>
        <v/>
      </c>
    </row>
    <row r="184" spans="1:42" ht="32.1" customHeight="1" x14ac:dyDescent="0.2">
      <c r="A184">
        <v>180</v>
      </c>
      <c r="B184" s="6" t="str">
        <f>IF(A184&gt;Scenario!$B$11,"",IF(A$2&lt;&gt;"Ready",A$2,IF(G183="OK",E183,"INSUFFICIENT FUNDS")))</f>
        <v/>
      </c>
      <c r="C184" s="6" t="str">
        <f>IF(A184&gt;Scenario!$B$11,"",IF(A$2&lt;&gt;"Ready",A$2,IF(ISNUMBER(B184),IF(AND(A184&gt;=Scenario!$B$10,MOD(A184-Scenario!$B$10,Scenario!$B$18)=0),Scenario!$B$8,0),"INSUFFICIENT FUNDS")))</f>
        <v/>
      </c>
      <c r="D184" s="6" t="str">
        <f>IF(A184&gt;Scenario!$B$11,"",IF(A$2&lt;&gt;"Ready",A$2,IF(ISNUMBER(B184),(B184+C184)*(N('Option B'!$E$14)+N('Option B'!$E$15)+IF(Scenario!$B$13="Gross",N('Option B'!$E$16),0))/12+((N('Option B'!$E$12)+N('Option B'!$E$13))/12+IF(AND(A184&gt;=Scenario!$B$10,MOD(A184-Scenario!$B$10,Scenario!$B$18)=0),N('Option B'!$E$17)*N('Option B'!$E$18)+N('Option B'!$E$20),0)+IF(A184=1,N('Option B'!$E$17)*N('Option B'!$E$19)+N('Option B'!$E$21),0)+IF(A184=Scenario!$B$11,N('Option B'!$E$22),0)),"INSUFFICIENT FUNDS")))</f>
        <v/>
      </c>
      <c r="E184" s="6" t="str">
        <f>IF(A184&gt;Scenario!$B$11,"",IF(A$2&lt;&gt;"Ready",A$2,IF(ISNUMBER(B184),IF((B184+C184)*(1+Scenario!$B$12/12)-D184&lt;0,"INSUFFICIENT FUNDS",(B184+C184)*(1+Scenario!$B$12/12)-D184),"INSUFFICIENT FUNDS")))</f>
        <v/>
      </c>
      <c r="F184" s="6" t="str">
        <f>IF(A184&gt;Scenario!$B$11,"",IF(A$2&lt;&gt;"Ready",A$2,IF(ISNUMBER(E184),F183+D184,"INSUFFICIENT FUNDS")))</f>
        <v/>
      </c>
      <c r="G184" t="str">
        <f>IF(A184&gt;Scenario!$B$11,"",IF(A$2&lt;&gt;"Ready",A$2,IF(ISNUMBER(E184),"OK","INSUFFICIENT FUNDS")))</f>
        <v/>
      </c>
      <c r="H184">
        <v>180</v>
      </c>
      <c r="I184" s="6" t="str">
        <f>IF(H184&gt;Scenario!$B$11,"",IF(H$2&lt;&gt;"Ready",H$2,IF(N183="OK",L183,"INSUFFICIENT FUNDS")))</f>
        <v/>
      </c>
      <c r="J184" s="6" t="str">
        <f>IF(H184&gt;Scenario!$B$11,"",IF(H$2&lt;&gt;"Ready",H$2,IF(ISNUMBER(I184),IF(AND(H184&gt;=Scenario!$B$10,MOD(H184-Scenario!$B$10,Scenario!$B$18)=0),Scenario!$B$8,0),"INSUFFICIENT FUNDS")))</f>
        <v/>
      </c>
      <c r="K184" s="6" t="str">
        <f>IF(H184&gt;Scenario!$B$11,"",IF(H$2&lt;&gt;"Ready",H$2,IF(ISNUMBER(I184),(I184+J184)*(N('Option B'!$E$14)+N('Option B'!$E$15)+IF(Scenario!$B$13="Gross",N('Option B'!$E$16),0))/12+((0+0)/12+IF(AND(H184&gt;=Scenario!$B$10,MOD(H184-Scenario!$B$10,Scenario!$B$18)=0),N('Option B'!$E$17)*N('Option B'!$E$18)+N('Option B'!$E$20),0)+IF(H184=1,N('Option B'!$E$17)*N('Option B'!$E$19)+N('Option B'!$E$21),0)+IF(H184=Scenario!$B$11,N('Option B'!$E$22),0)),"INSUFFICIENT FUNDS")))</f>
        <v/>
      </c>
      <c r="L184" s="6" t="str">
        <f>IF(H184&gt;Scenario!$B$11,"",IF(H$2&lt;&gt;"Ready",H$2,IF(ISNUMBER(I184),IF((I184+J184)*(1+Scenario!$B$12/12)-K184&lt;0,"INSUFFICIENT FUNDS",(I184+J184)*(1+Scenario!$B$12/12)-K184),"INSUFFICIENT FUNDS")))</f>
        <v/>
      </c>
      <c r="M184" s="6" t="str">
        <f>IF(H184&gt;Scenario!$B$11,"",IF(H$2&lt;&gt;"Ready",H$2,IF(ISNUMBER(L184),M183+K184,"INSUFFICIENT FUNDS")))</f>
        <v/>
      </c>
      <c r="N184" t="str">
        <f>IF(H184&gt;Scenario!$B$11,"",IF(H$2&lt;&gt;"Ready",H$2,IF(ISNUMBER(L184),"OK","INSUFFICIENT FUNDS")))</f>
        <v/>
      </c>
      <c r="O184">
        <v>180</v>
      </c>
      <c r="P184" s="6" t="str">
        <f>IF(O184&gt;Scenario!$B$11,"",IF(O$2&lt;&gt;"Ready",O$2,IF(U183="OK",S183,"INSUFFICIENT FUNDS")))</f>
        <v/>
      </c>
      <c r="Q184" s="6" t="str">
        <f>IF(O184&gt;Scenario!$B$11,"",IF(O$2&lt;&gt;"Ready",O$2,IF(ISNUMBER(P184),IF(AND(O184&gt;=Scenario!$B$10,MOD(O184-Scenario!$B$10,Scenario!$B$18)=0),Scenario!$B$8,0),"INSUFFICIENT FUNDS")))</f>
        <v/>
      </c>
      <c r="R184" s="6" t="str">
        <f>IF(O184&gt;Scenario!$B$11,"",IF(O$2&lt;&gt;"Ready",O$2,IF(ISNUMBER(P184),(P184+Q184)*(0+N('Option B'!$E$15)+IF(Scenario!$B$13="Gross",N('Option B'!$E$16),0))/12+((N('Option B'!$E$12)+N('Option B'!$E$13))/12+IF(AND(O184&gt;=Scenario!$B$10,MOD(O184-Scenario!$B$10,Scenario!$B$18)=0),N('Option B'!$E$17)*N('Option B'!$E$18)+N('Option B'!$E$20),0)+IF(O184=1,N('Option B'!$E$17)*N('Option B'!$E$19)+N('Option B'!$E$21),0)+IF(O184=Scenario!$B$11,N('Option B'!$E$22),0)),"INSUFFICIENT FUNDS")))</f>
        <v/>
      </c>
      <c r="S184" s="6" t="str">
        <f>IF(O184&gt;Scenario!$B$11,"",IF(O$2&lt;&gt;"Ready",O$2,IF(ISNUMBER(P184),IF((P184+Q184)*(1+Scenario!$B$12/12)-R184&lt;0,"INSUFFICIENT FUNDS",(P184+Q184)*(1+Scenario!$B$12/12)-R184),"INSUFFICIENT FUNDS")))</f>
        <v/>
      </c>
      <c r="T184" s="6" t="str">
        <f>IF(O184&gt;Scenario!$B$11,"",IF(O$2&lt;&gt;"Ready",O$2,IF(ISNUMBER(S184),T183+R184,"INSUFFICIENT FUNDS")))</f>
        <v/>
      </c>
      <c r="U184" t="str">
        <f>IF(O184&gt;Scenario!$B$11,"",IF(O$2&lt;&gt;"Ready",O$2,IF(ISNUMBER(S184),"OK","INSUFFICIENT FUNDS")))</f>
        <v/>
      </c>
      <c r="V184">
        <v>180</v>
      </c>
      <c r="W184" s="6" t="str">
        <f>IF(V184&gt;Scenario!$B$11,"",IF(V$2&lt;&gt;"Ready",V$2,IF(AB183="OK",Z183,"INSUFFICIENT FUNDS")))</f>
        <v/>
      </c>
      <c r="X184" s="6" t="str">
        <f>IF(V184&gt;Scenario!$B$11,"",IF(V$2&lt;&gt;"Ready",V$2,IF(ISNUMBER(W184),IF(AND(V184&gt;=Scenario!$B$10,MOD(V184-Scenario!$B$10,Scenario!$B$18)=0),Scenario!$B$8,0),"INSUFFICIENT FUNDS")))</f>
        <v/>
      </c>
      <c r="Y184" s="6" t="str">
        <f>IF(V184&gt;Scenario!$B$11,"",IF(V$2&lt;&gt;"Ready",V$2,IF(ISNUMBER(W184),(W184+X184)*(N('Option B'!$E$14)+N('Option B'!$E$15)+IF(Scenario!$B$13="Gross",N('Option B'!$E$16),0))/12+((N('Option B'!$E$12)+N('Option B'!$E$13))/12+IF(AND(V184&gt;=Scenario!$B$10,MOD(V184-Scenario!$B$10,Scenario!$B$18)=0),0*0+0,0)+IF(V184=1,0*0+0,0)+IF(V184=Scenario!$B$11,0,0)),"INSUFFICIENT FUNDS")))</f>
        <v/>
      </c>
      <c r="Z184" s="6" t="str">
        <f>IF(V184&gt;Scenario!$B$11,"",IF(V$2&lt;&gt;"Ready",V$2,IF(ISNUMBER(W184),IF((W184+X184)*(1+Scenario!$B$12/12)-Y184&lt;0,"INSUFFICIENT FUNDS",(W184+X184)*(1+Scenario!$B$12/12)-Y184),"INSUFFICIENT FUNDS")))</f>
        <v/>
      </c>
      <c r="AA184" s="6" t="str">
        <f>IF(V184&gt;Scenario!$B$11,"",IF(V$2&lt;&gt;"Ready",V$2,IF(ISNUMBER(Z184),AA183+Y184,"INSUFFICIENT FUNDS")))</f>
        <v/>
      </c>
      <c r="AB184" t="str">
        <f>IF(V184&gt;Scenario!$B$11,"",IF(V$2&lt;&gt;"Ready",V$2,IF(ISNUMBER(Z184),"OK","INSUFFICIENT FUNDS")))</f>
        <v/>
      </c>
      <c r="AC184">
        <v>180</v>
      </c>
      <c r="AD184" s="6" t="str">
        <f>IF(AC184&gt;Scenario!$B$11,"",IF(AC$2&lt;&gt;"Ready",AC$2,IF(AI183="OK",AG183,"INSUFFICIENT FUNDS")))</f>
        <v/>
      </c>
      <c r="AE184" s="6" t="str">
        <f>IF(AC184&gt;Scenario!$B$11,"",IF(AC$2&lt;&gt;"Ready",AC$2,IF(ISNUMBER(AD184),IF(AND(AC184&gt;=Scenario!$B$10,MOD(AC184-Scenario!$B$10,Scenario!$B$18)=0),Scenario!$B$8,0),"INSUFFICIENT FUNDS")))</f>
        <v/>
      </c>
      <c r="AF184" s="6" t="str">
        <f>IF(AC184&gt;Scenario!$B$11,"",IF(AC$2&lt;&gt;"Ready",AC$2,IF(ISNUMBER(AD184),(AD184+AE184)*(N('Option B'!$E$14)+N('Option B'!$E$15)+IF(Scenario!$B$13="Gross",0,0))/12+((N('Option B'!$E$12)+N('Option B'!$E$13))/12+IF(AND(AC184&gt;=Scenario!$B$10,MOD(AC184-Scenario!$B$10,Scenario!$B$18)=0),N('Option B'!$E$17)*N('Option B'!$E$18)+N('Option B'!$E$20),0)+IF(AC184=1,N('Option B'!$E$17)*N('Option B'!$E$19)+N('Option B'!$E$21),0)+IF(AC184=Scenario!$B$11,N('Option B'!$E$22),0)),"INSUFFICIENT FUNDS")))</f>
        <v/>
      </c>
      <c r="AG184" s="6" t="str">
        <f>IF(AC184&gt;Scenario!$B$11,"",IF(AC$2&lt;&gt;"Ready",AC$2,IF(ISNUMBER(AD184),IF((AD184+AE184)*(1+Scenario!$B$12/12)-AF184&lt;0,"INSUFFICIENT FUNDS",(AD184+AE184)*(1+Scenario!$B$12/12)-AF184),"INSUFFICIENT FUNDS")))</f>
        <v/>
      </c>
      <c r="AH184" s="6" t="str">
        <f>IF(AC184&gt;Scenario!$B$11,"",IF(AC$2&lt;&gt;"Ready",AC$2,IF(ISNUMBER(AG184),AH183+AF184,"INSUFFICIENT FUNDS")))</f>
        <v/>
      </c>
      <c r="AI184" t="str">
        <f>IF(AC184&gt;Scenario!$B$11,"",IF(AC$2&lt;&gt;"Ready",AC$2,IF(ISNUMBER(AG184),"OK","INSUFFICIENT FUNDS")))</f>
        <v/>
      </c>
      <c r="AJ184">
        <v>180</v>
      </c>
      <c r="AK184" s="6" t="str">
        <f>IF(AJ184&gt;Scenario!$B$11,"",IF(AJ$2&lt;&gt;"Ready",AJ$2,IF(AP183="OK",AN183,"INSUFFICIENT FUNDS")))</f>
        <v/>
      </c>
      <c r="AL184" s="6" t="str">
        <f>IF(AJ184&gt;Scenario!$B$11,"",IF(AJ$2&lt;&gt;"Ready",AJ$2,IF(ISNUMBER(AK184),IF(AND(AJ184&gt;=Scenario!$B$10,MOD(AJ184-Scenario!$B$10,Scenario!$B$18)=0),Scenario!$B$8,0),"INSUFFICIENT FUNDS")))</f>
        <v/>
      </c>
      <c r="AM184" s="6" t="str">
        <f>IF(AJ184&gt;Scenario!$B$11,"",IF(AJ$2&lt;&gt;"Ready",AJ$2,IF(ISNUMBER(AK184),(AK184+AL184)*(0+0+IF(Scenario!$B$13="Gross",0,0))/12+((0+0)/12+IF(AND(AJ184&gt;=Scenario!$B$10,MOD(AJ184-Scenario!$B$10,Scenario!$B$18)=0),0*0+0,0)+IF(AJ184=1,0*0+0,0)+IF(AJ184=Scenario!$B$11,0,0)),"INSUFFICIENT FUNDS")))</f>
        <v/>
      </c>
      <c r="AN184" s="6" t="str">
        <f>IF(AJ184&gt;Scenario!$B$11,"",IF(AJ$2&lt;&gt;"Ready",AJ$2,IF(ISNUMBER(AK184),IF((AK184+AL184)*(1+Scenario!$B$12/12)-AM184&lt;0,"INSUFFICIENT FUNDS",(AK184+AL184)*(1+Scenario!$B$12/12)-AM184),"INSUFFICIENT FUNDS")))</f>
        <v/>
      </c>
      <c r="AO184" s="6" t="str">
        <f>IF(AJ184&gt;Scenario!$B$11,"",IF(AJ$2&lt;&gt;"Ready",AJ$2,IF(ISNUMBER(AN184),AO183+AM184,"INSUFFICIENT FUNDS")))</f>
        <v/>
      </c>
      <c r="AP184" t="str">
        <f>IF(AJ184&gt;Scenario!$B$11,"",IF(AJ$2&lt;&gt;"Ready",AJ$2,IF(ISNUMBER(AN184),"OK","INSUFFICIENT FUNDS")))</f>
        <v/>
      </c>
    </row>
    <row r="185" spans="1:42" ht="32.1" customHeight="1" x14ac:dyDescent="0.2">
      <c r="A185">
        <v>181</v>
      </c>
      <c r="B185" s="6" t="str">
        <f>IF(A185&gt;Scenario!$B$11,"",IF(A$2&lt;&gt;"Ready",A$2,IF(G184="OK",E184,"INSUFFICIENT FUNDS")))</f>
        <v/>
      </c>
      <c r="C185" s="6" t="str">
        <f>IF(A185&gt;Scenario!$B$11,"",IF(A$2&lt;&gt;"Ready",A$2,IF(ISNUMBER(B185),IF(AND(A185&gt;=Scenario!$B$10,MOD(A185-Scenario!$B$10,Scenario!$B$18)=0),Scenario!$B$8,0),"INSUFFICIENT FUNDS")))</f>
        <v/>
      </c>
      <c r="D185" s="6" t="str">
        <f>IF(A185&gt;Scenario!$B$11,"",IF(A$2&lt;&gt;"Ready",A$2,IF(ISNUMBER(B185),(B185+C185)*(N('Option B'!$E$14)+N('Option B'!$E$15)+IF(Scenario!$B$13="Gross",N('Option B'!$E$16),0))/12+((N('Option B'!$E$12)+N('Option B'!$E$13))/12+IF(AND(A185&gt;=Scenario!$B$10,MOD(A185-Scenario!$B$10,Scenario!$B$18)=0),N('Option B'!$E$17)*N('Option B'!$E$18)+N('Option B'!$E$20),0)+IF(A185=1,N('Option B'!$E$17)*N('Option B'!$E$19)+N('Option B'!$E$21),0)+IF(A185=Scenario!$B$11,N('Option B'!$E$22),0)),"INSUFFICIENT FUNDS")))</f>
        <v/>
      </c>
      <c r="E185" s="6" t="str">
        <f>IF(A185&gt;Scenario!$B$11,"",IF(A$2&lt;&gt;"Ready",A$2,IF(ISNUMBER(B185),IF((B185+C185)*(1+Scenario!$B$12/12)-D185&lt;0,"INSUFFICIENT FUNDS",(B185+C185)*(1+Scenario!$B$12/12)-D185),"INSUFFICIENT FUNDS")))</f>
        <v/>
      </c>
      <c r="F185" s="6" t="str">
        <f>IF(A185&gt;Scenario!$B$11,"",IF(A$2&lt;&gt;"Ready",A$2,IF(ISNUMBER(E185),F184+D185,"INSUFFICIENT FUNDS")))</f>
        <v/>
      </c>
      <c r="G185" t="str">
        <f>IF(A185&gt;Scenario!$B$11,"",IF(A$2&lt;&gt;"Ready",A$2,IF(ISNUMBER(E185),"OK","INSUFFICIENT FUNDS")))</f>
        <v/>
      </c>
      <c r="H185">
        <v>181</v>
      </c>
      <c r="I185" s="6" t="str">
        <f>IF(H185&gt;Scenario!$B$11,"",IF(H$2&lt;&gt;"Ready",H$2,IF(N184="OK",L184,"INSUFFICIENT FUNDS")))</f>
        <v/>
      </c>
      <c r="J185" s="6" t="str">
        <f>IF(H185&gt;Scenario!$B$11,"",IF(H$2&lt;&gt;"Ready",H$2,IF(ISNUMBER(I185),IF(AND(H185&gt;=Scenario!$B$10,MOD(H185-Scenario!$B$10,Scenario!$B$18)=0),Scenario!$B$8,0),"INSUFFICIENT FUNDS")))</f>
        <v/>
      </c>
      <c r="K185" s="6" t="str">
        <f>IF(H185&gt;Scenario!$B$11,"",IF(H$2&lt;&gt;"Ready",H$2,IF(ISNUMBER(I185),(I185+J185)*(N('Option B'!$E$14)+N('Option B'!$E$15)+IF(Scenario!$B$13="Gross",N('Option B'!$E$16),0))/12+((0+0)/12+IF(AND(H185&gt;=Scenario!$B$10,MOD(H185-Scenario!$B$10,Scenario!$B$18)=0),N('Option B'!$E$17)*N('Option B'!$E$18)+N('Option B'!$E$20),0)+IF(H185=1,N('Option B'!$E$17)*N('Option B'!$E$19)+N('Option B'!$E$21),0)+IF(H185=Scenario!$B$11,N('Option B'!$E$22),0)),"INSUFFICIENT FUNDS")))</f>
        <v/>
      </c>
      <c r="L185" s="6" t="str">
        <f>IF(H185&gt;Scenario!$B$11,"",IF(H$2&lt;&gt;"Ready",H$2,IF(ISNUMBER(I185),IF((I185+J185)*(1+Scenario!$B$12/12)-K185&lt;0,"INSUFFICIENT FUNDS",(I185+J185)*(1+Scenario!$B$12/12)-K185),"INSUFFICIENT FUNDS")))</f>
        <v/>
      </c>
      <c r="M185" s="6" t="str">
        <f>IF(H185&gt;Scenario!$B$11,"",IF(H$2&lt;&gt;"Ready",H$2,IF(ISNUMBER(L185),M184+K185,"INSUFFICIENT FUNDS")))</f>
        <v/>
      </c>
      <c r="N185" t="str">
        <f>IF(H185&gt;Scenario!$B$11,"",IF(H$2&lt;&gt;"Ready",H$2,IF(ISNUMBER(L185),"OK","INSUFFICIENT FUNDS")))</f>
        <v/>
      </c>
      <c r="O185">
        <v>181</v>
      </c>
      <c r="P185" s="6" t="str">
        <f>IF(O185&gt;Scenario!$B$11,"",IF(O$2&lt;&gt;"Ready",O$2,IF(U184="OK",S184,"INSUFFICIENT FUNDS")))</f>
        <v/>
      </c>
      <c r="Q185" s="6" t="str">
        <f>IF(O185&gt;Scenario!$B$11,"",IF(O$2&lt;&gt;"Ready",O$2,IF(ISNUMBER(P185),IF(AND(O185&gt;=Scenario!$B$10,MOD(O185-Scenario!$B$10,Scenario!$B$18)=0),Scenario!$B$8,0),"INSUFFICIENT FUNDS")))</f>
        <v/>
      </c>
      <c r="R185" s="6" t="str">
        <f>IF(O185&gt;Scenario!$B$11,"",IF(O$2&lt;&gt;"Ready",O$2,IF(ISNUMBER(P185),(P185+Q185)*(0+N('Option B'!$E$15)+IF(Scenario!$B$13="Gross",N('Option B'!$E$16),0))/12+((N('Option B'!$E$12)+N('Option B'!$E$13))/12+IF(AND(O185&gt;=Scenario!$B$10,MOD(O185-Scenario!$B$10,Scenario!$B$18)=0),N('Option B'!$E$17)*N('Option B'!$E$18)+N('Option B'!$E$20),0)+IF(O185=1,N('Option B'!$E$17)*N('Option B'!$E$19)+N('Option B'!$E$21),0)+IF(O185=Scenario!$B$11,N('Option B'!$E$22),0)),"INSUFFICIENT FUNDS")))</f>
        <v/>
      </c>
      <c r="S185" s="6" t="str">
        <f>IF(O185&gt;Scenario!$B$11,"",IF(O$2&lt;&gt;"Ready",O$2,IF(ISNUMBER(P185),IF((P185+Q185)*(1+Scenario!$B$12/12)-R185&lt;0,"INSUFFICIENT FUNDS",(P185+Q185)*(1+Scenario!$B$12/12)-R185),"INSUFFICIENT FUNDS")))</f>
        <v/>
      </c>
      <c r="T185" s="6" t="str">
        <f>IF(O185&gt;Scenario!$B$11,"",IF(O$2&lt;&gt;"Ready",O$2,IF(ISNUMBER(S185),T184+R185,"INSUFFICIENT FUNDS")))</f>
        <v/>
      </c>
      <c r="U185" t="str">
        <f>IF(O185&gt;Scenario!$B$11,"",IF(O$2&lt;&gt;"Ready",O$2,IF(ISNUMBER(S185),"OK","INSUFFICIENT FUNDS")))</f>
        <v/>
      </c>
      <c r="V185">
        <v>181</v>
      </c>
      <c r="W185" s="6" t="str">
        <f>IF(V185&gt;Scenario!$B$11,"",IF(V$2&lt;&gt;"Ready",V$2,IF(AB184="OK",Z184,"INSUFFICIENT FUNDS")))</f>
        <v/>
      </c>
      <c r="X185" s="6" t="str">
        <f>IF(V185&gt;Scenario!$B$11,"",IF(V$2&lt;&gt;"Ready",V$2,IF(ISNUMBER(W185),IF(AND(V185&gt;=Scenario!$B$10,MOD(V185-Scenario!$B$10,Scenario!$B$18)=0),Scenario!$B$8,0),"INSUFFICIENT FUNDS")))</f>
        <v/>
      </c>
      <c r="Y185" s="6" t="str">
        <f>IF(V185&gt;Scenario!$B$11,"",IF(V$2&lt;&gt;"Ready",V$2,IF(ISNUMBER(W185),(W185+X185)*(N('Option B'!$E$14)+N('Option B'!$E$15)+IF(Scenario!$B$13="Gross",N('Option B'!$E$16),0))/12+((N('Option B'!$E$12)+N('Option B'!$E$13))/12+IF(AND(V185&gt;=Scenario!$B$10,MOD(V185-Scenario!$B$10,Scenario!$B$18)=0),0*0+0,0)+IF(V185=1,0*0+0,0)+IF(V185=Scenario!$B$11,0,0)),"INSUFFICIENT FUNDS")))</f>
        <v/>
      </c>
      <c r="Z185" s="6" t="str">
        <f>IF(V185&gt;Scenario!$B$11,"",IF(V$2&lt;&gt;"Ready",V$2,IF(ISNUMBER(W185),IF((W185+X185)*(1+Scenario!$B$12/12)-Y185&lt;0,"INSUFFICIENT FUNDS",(W185+X185)*(1+Scenario!$B$12/12)-Y185),"INSUFFICIENT FUNDS")))</f>
        <v/>
      </c>
      <c r="AA185" s="6" t="str">
        <f>IF(V185&gt;Scenario!$B$11,"",IF(V$2&lt;&gt;"Ready",V$2,IF(ISNUMBER(Z185),AA184+Y185,"INSUFFICIENT FUNDS")))</f>
        <v/>
      </c>
      <c r="AB185" t="str">
        <f>IF(V185&gt;Scenario!$B$11,"",IF(V$2&lt;&gt;"Ready",V$2,IF(ISNUMBER(Z185),"OK","INSUFFICIENT FUNDS")))</f>
        <v/>
      </c>
      <c r="AC185">
        <v>181</v>
      </c>
      <c r="AD185" s="6" t="str">
        <f>IF(AC185&gt;Scenario!$B$11,"",IF(AC$2&lt;&gt;"Ready",AC$2,IF(AI184="OK",AG184,"INSUFFICIENT FUNDS")))</f>
        <v/>
      </c>
      <c r="AE185" s="6" t="str">
        <f>IF(AC185&gt;Scenario!$B$11,"",IF(AC$2&lt;&gt;"Ready",AC$2,IF(ISNUMBER(AD185),IF(AND(AC185&gt;=Scenario!$B$10,MOD(AC185-Scenario!$B$10,Scenario!$B$18)=0),Scenario!$B$8,0),"INSUFFICIENT FUNDS")))</f>
        <v/>
      </c>
      <c r="AF185" s="6" t="str">
        <f>IF(AC185&gt;Scenario!$B$11,"",IF(AC$2&lt;&gt;"Ready",AC$2,IF(ISNUMBER(AD185),(AD185+AE185)*(N('Option B'!$E$14)+N('Option B'!$E$15)+IF(Scenario!$B$13="Gross",0,0))/12+((N('Option B'!$E$12)+N('Option B'!$E$13))/12+IF(AND(AC185&gt;=Scenario!$B$10,MOD(AC185-Scenario!$B$10,Scenario!$B$18)=0),N('Option B'!$E$17)*N('Option B'!$E$18)+N('Option B'!$E$20),0)+IF(AC185=1,N('Option B'!$E$17)*N('Option B'!$E$19)+N('Option B'!$E$21),0)+IF(AC185=Scenario!$B$11,N('Option B'!$E$22),0)),"INSUFFICIENT FUNDS")))</f>
        <v/>
      </c>
      <c r="AG185" s="6" t="str">
        <f>IF(AC185&gt;Scenario!$B$11,"",IF(AC$2&lt;&gt;"Ready",AC$2,IF(ISNUMBER(AD185),IF((AD185+AE185)*(1+Scenario!$B$12/12)-AF185&lt;0,"INSUFFICIENT FUNDS",(AD185+AE185)*(1+Scenario!$B$12/12)-AF185),"INSUFFICIENT FUNDS")))</f>
        <v/>
      </c>
      <c r="AH185" s="6" t="str">
        <f>IF(AC185&gt;Scenario!$B$11,"",IF(AC$2&lt;&gt;"Ready",AC$2,IF(ISNUMBER(AG185),AH184+AF185,"INSUFFICIENT FUNDS")))</f>
        <v/>
      </c>
      <c r="AI185" t="str">
        <f>IF(AC185&gt;Scenario!$B$11,"",IF(AC$2&lt;&gt;"Ready",AC$2,IF(ISNUMBER(AG185),"OK","INSUFFICIENT FUNDS")))</f>
        <v/>
      </c>
      <c r="AJ185">
        <v>181</v>
      </c>
      <c r="AK185" s="6" t="str">
        <f>IF(AJ185&gt;Scenario!$B$11,"",IF(AJ$2&lt;&gt;"Ready",AJ$2,IF(AP184="OK",AN184,"INSUFFICIENT FUNDS")))</f>
        <v/>
      </c>
      <c r="AL185" s="6" t="str">
        <f>IF(AJ185&gt;Scenario!$B$11,"",IF(AJ$2&lt;&gt;"Ready",AJ$2,IF(ISNUMBER(AK185),IF(AND(AJ185&gt;=Scenario!$B$10,MOD(AJ185-Scenario!$B$10,Scenario!$B$18)=0),Scenario!$B$8,0),"INSUFFICIENT FUNDS")))</f>
        <v/>
      </c>
      <c r="AM185" s="6" t="str">
        <f>IF(AJ185&gt;Scenario!$B$11,"",IF(AJ$2&lt;&gt;"Ready",AJ$2,IF(ISNUMBER(AK185),(AK185+AL185)*(0+0+IF(Scenario!$B$13="Gross",0,0))/12+((0+0)/12+IF(AND(AJ185&gt;=Scenario!$B$10,MOD(AJ185-Scenario!$B$10,Scenario!$B$18)=0),0*0+0,0)+IF(AJ185=1,0*0+0,0)+IF(AJ185=Scenario!$B$11,0,0)),"INSUFFICIENT FUNDS")))</f>
        <v/>
      </c>
      <c r="AN185" s="6" t="str">
        <f>IF(AJ185&gt;Scenario!$B$11,"",IF(AJ$2&lt;&gt;"Ready",AJ$2,IF(ISNUMBER(AK185),IF((AK185+AL185)*(1+Scenario!$B$12/12)-AM185&lt;0,"INSUFFICIENT FUNDS",(AK185+AL185)*(1+Scenario!$B$12/12)-AM185),"INSUFFICIENT FUNDS")))</f>
        <v/>
      </c>
      <c r="AO185" s="6" t="str">
        <f>IF(AJ185&gt;Scenario!$B$11,"",IF(AJ$2&lt;&gt;"Ready",AJ$2,IF(ISNUMBER(AN185),AO184+AM185,"INSUFFICIENT FUNDS")))</f>
        <v/>
      </c>
      <c r="AP185" t="str">
        <f>IF(AJ185&gt;Scenario!$B$11,"",IF(AJ$2&lt;&gt;"Ready",AJ$2,IF(ISNUMBER(AN185),"OK","INSUFFICIENT FUNDS")))</f>
        <v/>
      </c>
    </row>
    <row r="186" spans="1:42" ht="32.1" customHeight="1" x14ac:dyDescent="0.2">
      <c r="A186">
        <v>182</v>
      </c>
      <c r="B186" s="6" t="str">
        <f>IF(A186&gt;Scenario!$B$11,"",IF(A$2&lt;&gt;"Ready",A$2,IF(G185="OK",E185,"INSUFFICIENT FUNDS")))</f>
        <v/>
      </c>
      <c r="C186" s="6" t="str">
        <f>IF(A186&gt;Scenario!$B$11,"",IF(A$2&lt;&gt;"Ready",A$2,IF(ISNUMBER(B186),IF(AND(A186&gt;=Scenario!$B$10,MOD(A186-Scenario!$B$10,Scenario!$B$18)=0),Scenario!$B$8,0),"INSUFFICIENT FUNDS")))</f>
        <v/>
      </c>
      <c r="D186" s="6" t="str">
        <f>IF(A186&gt;Scenario!$B$11,"",IF(A$2&lt;&gt;"Ready",A$2,IF(ISNUMBER(B186),(B186+C186)*(N('Option B'!$E$14)+N('Option B'!$E$15)+IF(Scenario!$B$13="Gross",N('Option B'!$E$16),0))/12+((N('Option B'!$E$12)+N('Option B'!$E$13))/12+IF(AND(A186&gt;=Scenario!$B$10,MOD(A186-Scenario!$B$10,Scenario!$B$18)=0),N('Option B'!$E$17)*N('Option B'!$E$18)+N('Option B'!$E$20),0)+IF(A186=1,N('Option B'!$E$17)*N('Option B'!$E$19)+N('Option B'!$E$21),0)+IF(A186=Scenario!$B$11,N('Option B'!$E$22),0)),"INSUFFICIENT FUNDS")))</f>
        <v/>
      </c>
      <c r="E186" s="6" t="str">
        <f>IF(A186&gt;Scenario!$B$11,"",IF(A$2&lt;&gt;"Ready",A$2,IF(ISNUMBER(B186),IF((B186+C186)*(1+Scenario!$B$12/12)-D186&lt;0,"INSUFFICIENT FUNDS",(B186+C186)*(1+Scenario!$B$12/12)-D186),"INSUFFICIENT FUNDS")))</f>
        <v/>
      </c>
      <c r="F186" s="6" t="str">
        <f>IF(A186&gt;Scenario!$B$11,"",IF(A$2&lt;&gt;"Ready",A$2,IF(ISNUMBER(E186),F185+D186,"INSUFFICIENT FUNDS")))</f>
        <v/>
      </c>
      <c r="G186" t="str">
        <f>IF(A186&gt;Scenario!$B$11,"",IF(A$2&lt;&gt;"Ready",A$2,IF(ISNUMBER(E186),"OK","INSUFFICIENT FUNDS")))</f>
        <v/>
      </c>
      <c r="H186">
        <v>182</v>
      </c>
      <c r="I186" s="6" t="str">
        <f>IF(H186&gt;Scenario!$B$11,"",IF(H$2&lt;&gt;"Ready",H$2,IF(N185="OK",L185,"INSUFFICIENT FUNDS")))</f>
        <v/>
      </c>
      <c r="J186" s="6" t="str">
        <f>IF(H186&gt;Scenario!$B$11,"",IF(H$2&lt;&gt;"Ready",H$2,IF(ISNUMBER(I186),IF(AND(H186&gt;=Scenario!$B$10,MOD(H186-Scenario!$B$10,Scenario!$B$18)=0),Scenario!$B$8,0),"INSUFFICIENT FUNDS")))</f>
        <v/>
      </c>
      <c r="K186" s="6" t="str">
        <f>IF(H186&gt;Scenario!$B$11,"",IF(H$2&lt;&gt;"Ready",H$2,IF(ISNUMBER(I186),(I186+J186)*(N('Option B'!$E$14)+N('Option B'!$E$15)+IF(Scenario!$B$13="Gross",N('Option B'!$E$16),0))/12+((0+0)/12+IF(AND(H186&gt;=Scenario!$B$10,MOD(H186-Scenario!$B$10,Scenario!$B$18)=0),N('Option B'!$E$17)*N('Option B'!$E$18)+N('Option B'!$E$20),0)+IF(H186=1,N('Option B'!$E$17)*N('Option B'!$E$19)+N('Option B'!$E$21),0)+IF(H186=Scenario!$B$11,N('Option B'!$E$22),0)),"INSUFFICIENT FUNDS")))</f>
        <v/>
      </c>
      <c r="L186" s="6" t="str">
        <f>IF(H186&gt;Scenario!$B$11,"",IF(H$2&lt;&gt;"Ready",H$2,IF(ISNUMBER(I186),IF((I186+J186)*(1+Scenario!$B$12/12)-K186&lt;0,"INSUFFICIENT FUNDS",(I186+J186)*(1+Scenario!$B$12/12)-K186),"INSUFFICIENT FUNDS")))</f>
        <v/>
      </c>
      <c r="M186" s="6" t="str">
        <f>IF(H186&gt;Scenario!$B$11,"",IF(H$2&lt;&gt;"Ready",H$2,IF(ISNUMBER(L186),M185+K186,"INSUFFICIENT FUNDS")))</f>
        <v/>
      </c>
      <c r="N186" t="str">
        <f>IF(H186&gt;Scenario!$B$11,"",IF(H$2&lt;&gt;"Ready",H$2,IF(ISNUMBER(L186),"OK","INSUFFICIENT FUNDS")))</f>
        <v/>
      </c>
      <c r="O186">
        <v>182</v>
      </c>
      <c r="P186" s="6" t="str">
        <f>IF(O186&gt;Scenario!$B$11,"",IF(O$2&lt;&gt;"Ready",O$2,IF(U185="OK",S185,"INSUFFICIENT FUNDS")))</f>
        <v/>
      </c>
      <c r="Q186" s="6" t="str">
        <f>IF(O186&gt;Scenario!$B$11,"",IF(O$2&lt;&gt;"Ready",O$2,IF(ISNUMBER(P186),IF(AND(O186&gt;=Scenario!$B$10,MOD(O186-Scenario!$B$10,Scenario!$B$18)=0),Scenario!$B$8,0),"INSUFFICIENT FUNDS")))</f>
        <v/>
      </c>
      <c r="R186" s="6" t="str">
        <f>IF(O186&gt;Scenario!$B$11,"",IF(O$2&lt;&gt;"Ready",O$2,IF(ISNUMBER(P186),(P186+Q186)*(0+N('Option B'!$E$15)+IF(Scenario!$B$13="Gross",N('Option B'!$E$16),0))/12+((N('Option B'!$E$12)+N('Option B'!$E$13))/12+IF(AND(O186&gt;=Scenario!$B$10,MOD(O186-Scenario!$B$10,Scenario!$B$18)=0),N('Option B'!$E$17)*N('Option B'!$E$18)+N('Option B'!$E$20),0)+IF(O186=1,N('Option B'!$E$17)*N('Option B'!$E$19)+N('Option B'!$E$21),0)+IF(O186=Scenario!$B$11,N('Option B'!$E$22),0)),"INSUFFICIENT FUNDS")))</f>
        <v/>
      </c>
      <c r="S186" s="6" t="str">
        <f>IF(O186&gt;Scenario!$B$11,"",IF(O$2&lt;&gt;"Ready",O$2,IF(ISNUMBER(P186),IF((P186+Q186)*(1+Scenario!$B$12/12)-R186&lt;0,"INSUFFICIENT FUNDS",(P186+Q186)*(1+Scenario!$B$12/12)-R186),"INSUFFICIENT FUNDS")))</f>
        <v/>
      </c>
      <c r="T186" s="6" t="str">
        <f>IF(O186&gt;Scenario!$B$11,"",IF(O$2&lt;&gt;"Ready",O$2,IF(ISNUMBER(S186),T185+R186,"INSUFFICIENT FUNDS")))</f>
        <v/>
      </c>
      <c r="U186" t="str">
        <f>IF(O186&gt;Scenario!$B$11,"",IF(O$2&lt;&gt;"Ready",O$2,IF(ISNUMBER(S186),"OK","INSUFFICIENT FUNDS")))</f>
        <v/>
      </c>
      <c r="V186">
        <v>182</v>
      </c>
      <c r="W186" s="6" t="str">
        <f>IF(V186&gt;Scenario!$B$11,"",IF(V$2&lt;&gt;"Ready",V$2,IF(AB185="OK",Z185,"INSUFFICIENT FUNDS")))</f>
        <v/>
      </c>
      <c r="X186" s="6" t="str">
        <f>IF(V186&gt;Scenario!$B$11,"",IF(V$2&lt;&gt;"Ready",V$2,IF(ISNUMBER(W186),IF(AND(V186&gt;=Scenario!$B$10,MOD(V186-Scenario!$B$10,Scenario!$B$18)=0),Scenario!$B$8,0),"INSUFFICIENT FUNDS")))</f>
        <v/>
      </c>
      <c r="Y186" s="6" t="str">
        <f>IF(V186&gt;Scenario!$B$11,"",IF(V$2&lt;&gt;"Ready",V$2,IF(ISNUMBER(W186),(W186+X186)*(N('Option B'!$E$14)+N('Option B'!$E$15)+IF(Scenario!$B$13="Gross",N('Option B'!$E$16),0))/12+((N('Option B'!$E$12)+N('Option B'!$E$13))/12+IF(AND(V186&gt;=Scenario!$B$10,MOD(V186-Scenario!$B$10,Scenario!$B$18)=0),0*0+0,0)+IF(V186=1,0*0+0,0)+IF(V186=Scenario!$B$11,0,0)),"INSUFFICIENT FUNDS")))</f>
        <v/>
      </c>
      <c r="Z186" s="6" t="str">
        <f>IF(V186&gt;Scenario!$B$11,"",IF(V$2&lt;&gt;"Ready",V$2,IF(ISNUMBER(W186),IF((W186+X186)*(1+Scenario!$B$12/12)-Y186&lt;0,"INSUFFICIENT FUNDS",(W186+X186)*(1+Scenario!$B$12/12)-Y186),"INSUFFICIENT FUNDS")))</f>
        <v/>
      </c>
      <c r="AA186" s="6" t="str">
        <f>IF(V186&gt;Scenario!$B$11,"",IF(V$2&lt;&gt;"Ready",V$2,IF(ISNUMBER(Z186),AA185+Y186,"INSUFFICIENT FUNDS")))</f>
        <v/>
      </c>
      <c r="AB186" t="str">
        <f>IF(V186&gt;Scenario!$B$11,"",IF(V$2&lt;&gt;"Ready",V$2,IF(ISNUMBER(Z186),"OK","INSUFFICIENT FUNDS")))</f>
        <v/>
      </c>
      <c r="AC186">
        <v>182</v>
      </c>
      <c r="AD186" s="6" t="str">
        <f>IF(AC186&gt;Scenario!$B$11,"",IF(AC$2&lt;&gt;"Ready",AC$2,IF(AI185="OK",AG185,"INSUFFICIENT FUNDS")))</f>
        <v/>
      </c>
      <c r="AE186" s="6" t="str">
        <f>IF(AC186&gt;Scenario!$B$11,"",IF(AC$2&lt;&gt;"Ready",AC$2,IF(ISNUMBER(AD186),IF(AND(AC186&gt;=Scenario!$B$10,MOD(AC186-Scenario!$B$10,Scenario!$B$18)=0),Scenario!$B$8,0),"INSUFFICIENT FUNDS")))</f>
        <v/>
      </c>
      <c r="AF186" s="6" t="str">
        <f>IF(AC186&gt;Scenario!$B$11,"",IF(AC$2&lt;&gt;"Ready",AC$2,IF(ISNUMBER(AD186),(AD186+AE186)*(N('Option B'!$E$14)+N('Option B'!$E$15)+IF(Scenario!$B$13="Gross",0,0))/12+((N('Option B'!$E$12)+N('Option B'!$E$13))/12+IF(AND(AC186&gt;=Scenario!$B$10,MOD(AC186-Scenario!$B$10,Scenario!$B$18)=0),N('Option B'!$E$17)*N('Option B'!$E$18)+N('Option B'!$E$20),0)+IF(AC186=1,N('Option B'!$E$17)*N('Option B'!$E$19)+N('Option B'!$E$21),0)+IF(AC186=Scenario!$B$11,N('Option B'!$E$22),0)),"INSUFFICIENT FUNDS")))</f>
        <v/>
      </c>
      <c r="AG186" s="6" t="str">
        <f>IF(AC186&gt;Scenario!$B$11,"",IF(AC$2&lt;&gt;"Ready",AC$2,IF(ISNUMBER(AD186),IF((AD186+AE186)*(1+Scenario!$B$12/12)-AF186&lt;0,"INSUFFICIENT FUNDS",(AD186+AE186)*(1+Scenario!$B$12/12)-AF186),"INSUFFICIENT FUNDS")))</f>
        <v/>
      </c>
      <c r="AH186" s="6" t="str">
        <f>IF(AC186&gt;Scenario!$B$11,"",IF(AC$2&lt;&gt;"Ready",AC$2,IF(ISNUMBER(AG186),AH185+AF186,"INSUFFICIENT FUNDS")))</f>
        <v/>
      </c>
      <c r="AI186" t="str">
        <f>IF(AC186&gt;Scenario!$B$11,"",IF(AC$2&lt;&gt;"Ready",AC$2,IF(ISNUMBER(AG186),"OK","INSUFFICIENT FUNDS")))</f>
        <v/>
      </c>
      <c r="AJ186">
        <v>182</v>
      </c>
      <c r="AK186" s="6" t="str">
        <f>IF(AJ186&gt;Scenario!$B$11,"",IF(AJ$2&lt;&gt;"Ready",AJ$2,IF(AP185="OK",AN185,"INSUFFICIENT FUNDS")))</f>
        <v/>
      </c>
      <c r="AL186" s="6" t="str">
        <f>IF(AJ186&gt;Scenario!$B$11,"",IF(AJ$2&lt;&gt;"Ready",AJ$2,IF(ISNUMBER(AK186),IF(AND(AJ186&gt;=Scenario!$B$10,MOD(AJ186-Scenario!$B$10,Scenario!$B$18)=0),Scenario!$B$8,0),"INSUFFICIENT FUNDS")))</f>
        <v/>
      </c>
      <c r="AM186" s="6" t="str">
        <f>IF(AJ186&gt;Scenario!$B$11,"",IF(AJ$2&lt;&gt;"Ready",AJ$2,IF(ISNUMBER(AK186),(AK186+AL186)*(0+0+IF(Scenario!$B$13="Gross",0,0))/12+((0+0)/12+IF(AND(AJ186&gt;=Scenario!$B$10,MOD(AJ186-Scenario!$B$10,Scenario!$B$18)=0),0*0+0,0)+IF(AJ186=1,0*0+0,0)+IF(AJ186=Scenario!$B$11,0,0)),"INSUFFICIENT FUNDS")))</f>
        <v/>
      </c>
      <c r="AN186" s="6" t="str">
        <f>IF(AJ186&gt;Scenario!$B$11,"",IF(AJ$2&lt;&gt;"Ready",AJ$2,IF(ISNUMBER(AK186),IF((AK186+AL186)*(1+Scenario!$B$12/12)-AM186&lt;0,"INSUFFICIENT FUNDS",(AK186+AL186)*(1+Scenario!$B$12/12)-AM186),"INSUFFICIENT FUNDS")))</f>
        <v/>
      </c>
      <c r="AO186" s="6" t="str">
        <f>IF(AJ186&gt;Scenario!$B$11,"",IF(AJ$2&lt;&gt;"Ready",AJ$2,IF(ISNUMBER(AN186),AO185+AM186,"INSUFFICIENT FUNDS")))</f>
        <v/>
      </c>
      <c r="AP186" t="str">
        <f>IF(AJ186&gt;Scenario!$B$11,"",IF(AJ$2&lt;&gt;"Ready",AJ$2,IF(ISNUMBER(AN186),"OK","INSUFFICIENT FUNDS")))</f>
        <v/>
      </c>
    </row>
    <row r="187" spans="1:42" ht="32.1" customHeight="1" x14ac:dyDescent="0.2">
      <c r="A187">
        <v>183</v>
      </c>
      <c r="B187" s="6" t="str">
        <f>IF(A187&gt;Scenario!$B$11,"",IF(A$2&lt;&gt;"Ready",A$2,IF(G186="OK",E186,"INSUFFICIENT FUNDS")))</f>
        <v/>
      </c>
      <c r="C187" s="6" t="str">
        <f>IF(A187&gt;Scenario!$B$11,"",IF(A$2&lt;&gt;"Ready",A$2,IF(ISNUMBER(B187),IF(AND(A187&gt;=Scenario!$B$10,MOD(A187-Scenario!$B$10,Scenario!$B$18)=0),Scenario!$B$8,0),"INSUFFICIENT FUNDS")))</f>
        <v/>
      </c>
      <c r="D187" s="6" t="str">
        <f>IF(A187&gt;Scenario!$B$11,"",IF(A$2&lt;&gt;"Ready",A$2,IF(ISNUMBER(B187),(B187+C187)*(N('Option B'!$E$14)+N('Option B'!$E$15)+IF(Scenario!$B$13="Gross",N('Option B'!$E$16),0))/12+((N('Option B'!$E$12)+N('Option B'!$E$13))/12+IF(AND(A187&gt;=Scenario!$B$10,MOD(A187-Scenario!$B$10,Scenario!$B$18)=0),N('Option B'!$E$17)*N('Option B'!$E$18)+N('Option B'!$E$20),0)+IF(A187=1,N('Option B'!$E$17)*N('Option B'!$E$19)+N('Option B'!$E$21),0)+IF(A187=Scenario!$B$11,N('Option B'!$E$22),0)),"INSUFFICIENT FUNDS")))</f>
        <v/>
      </c>
      <c r="E187" s="6" t="str">
        <f>IF(A187&gt;Scenario!$B$11,"",IF(A$2&lt;&gt;"Ready",A$2,IF(ISNUMBER(B187),IF((B187+C187)*(1+Scenario!$B$12/12)-D187&lt;0,"INSUFFICIENT FUNDS",(B187+C187)*(1+Scenario!$B$12/12)-D187),"INSUFFICIENT FUNDS")))</f>
        <v/>
      </c>
      <c r="F187" s="6" t="str">
        <f>IF(A187&gt;Scenario!$B$11,"",IF(A$2&lt;&gt;"Ready",A$2,IF(ISNUMBER(E187),F186+D187,"INSUFFICIENT FUNDS")))</f>
        <v/>
      </c>
      <c r="G187" t="str">
        <f>IF(A187&gt;Scenario!$B$11,"",IF(A$2&lt;&gt;"Ready",A$2,IF(ISNUMBER(E187),"OK","INSUFFICIENT FUNDS")))</f>
        <v/>
      </c>
      <c r="H187">
        <v>183</v>
      </c>
      <c r="I187" s="6" t="str">
        <f>IF(H187&gt;Scenario!$B$11,"",IF(H$2&lt;&gt;"Ready",H$2,IF(N186="OK",L186,"INSUFFICIENT FUNDS")))</f>
        <v/>
      </c>
      <c r="J187" s="6" t="str">
        <f>IF(H187&gt;Scenario!$B$11,"",IF(H$2&lt;&gt;"Ready",H$2,IF(ISNUMBER(I187),IF(AND(H187&gt;=Scenario!$B$10,MOD(H187-Scenario!$B$10,Scenario!$B$18)=0),Scenario!$B$8,0),"INSUFFICIENT FUNDS")))</f>
        <v/>
      </c>
      <c r="K187" s="6" t="str">
        <f>IF(H187&gt;Scenario!$B$11,"",IF(H$2&lt;&gt;"Ready",H$2,IF(ISNUMBER(I187),(I187+J187)*(N('Option B'!$E$14)+N('Option B'!$E$15)+IF(Scenario!$B$13="Gross",N('Option B'!$E$16),0))/12+((0+0)/12+IF(AND(H187&gt;=Scenario!$B$10,MOD(H187-Scenario!$B$10,Scenario!$B$18)=0),N('Option B'!$E$17)*N('Option B'!$E$18)+N('Option B'!$E$20),0)+IF(H187=1,N('Option B'!$E$17)*N('Option B'!$E$19)+N('Option B'!$E$21),0)+IF(H187=Scenario!$B$11,N('Option B'!$E$22),0)),"INSUFFICIENT FUNDS")))</f>
        <v/>
      </c>
      <c r="L187" s="6" t="str">
        <f>IF(H187&gt;Scenario!$B$11,"",IF(H$2&lt;&gt;"Ready",H$2,IF(ISNUMBER(I187),IF((I187+J187)*(1+Scenario!$B$12/12)-K187&lt;0,"INSUFFICIENT FUNDS",(I187+J187)*(1+Scenario!$B$12/12)-K187),"INSUFFICIENT FUNDS")))</f>
        <v/>
      </c>
      <c r="M187" s="6" t="str">
        <f>IF(H187&gt;Scenario!$B$11,"",IF(H$2&lt;&gt;"Ready",H$2,IF(ISNUMBER(L187),M186+K187,"INSUFFICIENT FUNDS")))</f>
        <v/>
      </c>
      <c r="N187" t="str">
        <f>IF(H187&gt;Scenario!$B$11,"",IF(H$2&lt;&gt;"Ready",H$2,IF(ISNUMBER(L187),"OK","INSUFFICIENT FUNDS")))</f>
        <v/>
      </c>
      <c r="O187">
        <v>183</v>
      </c>
      <c r="P187" s="6" t="str">
        <f>IF(O187&gt;Scenario!$B$11,"",IF(O$2&lt;&gt;"Ready",O$2,IF(U186="OK",S186,"INSUFFICIENT FUNDS")))</f>
        <v/>
      </c>
      <c r="Q187" s="6" t="str">
        <f>IF(O187&gt;Scenario!$B$11,"",IF(O$2&lt;&gt;"Ready",O$2,IF(ISNUMBER(P187),IF(AND(O187&gt;=Scenario!$B$10,MOD(O187-Scenario!$B$10,Scenario!$B$18)=0),Scenario!$B$8,0),"INSUFFICIENT FUNDS")))</f>
        <v/>
      </c>
      <c r="R187" s="6" t="str">
        <f>IF(O187&gt;Scenario!$B$11,"",IF(O$2&lt;&gt;"Ready",O$2,IF(ISNUMBER(P187),(P187+Q187)*(0+N('Option B'!$E$15)+IF(Scenario!$B$13="Gross",N('Option B'!$E$16),0))/12+((N('Option B'!$E$12)+N('Option B'!$E$13))/12+IF(AND(O187&gt;=Scenario!$B$10,MOD(O187-Scenario!$B$10,Scenario!$B$18)=0),N('Option B'!$E$17)*N('Option B'!$E$18)+N('Option B'!$E$20),0)+IF(O187=1,N('Option B'!$E$17)*N('Option B'!$E$19)+N('Option B'!$E$21),0)+IF(O187=Scenario!$B$11,N('Option B'!$E$22),0)),"INSUFFICIENT FUNDS")))</f>
        <v/>
      </c>
      <c r="S187" s="6" t="str">
        <f>IF(O187&gt;Scenario!$B$11,"",IF(O$2&lt;&gt;"Ready",O$2,IF(ISNUMBER(P187),IF((P187+Q187)*(1+Scenario!$B$12/12)-R187&lt;0,"INSUFFICIENT FUNDS",(P187+Q187)*(1+Scenario!$B$12/12)-R187),"INSUFFICIENT FUNDS")))</f>
        <v/>
      </c>
      <c r="T187" s="6" t="str">
        <f>IF(O187&gt;Scenario!$B$11,"",IF(O$2&lt;&gt;"Ready",O$2,IF(ISNUMBER(S187),T186+R187,"INSUFFICIENT FUNDS")))</f>
        <v/>
      </c>
      <c r="U187" t="str">
        <f>IF(O187&gt;Scenario!$B$11,"",IF(O$2&lt;&gt;"Ready",O$2,IF(ISNUMBER(S187),"OK","INSUFFICIENT FUNDS")))</f>
        <v/>
      </c>
      <c r="V187">
        <v>183</v>
      </c>
      <c r="W187" s="6" t="str">
        <f>IF(V187&gt;Scenario!$B$11,"",IF(V$2&lt;&gt;"Ready",V$2,IF(AB186="OK",Z186,"INSUFFICIENT FUNDS")))</f>
        <v/>
      </c>
      <c r="X187" s="6" t="str">
        <f>IF(V187&gt;Scenario!$B$11,"",IF(V$2&lt;&gt;"Ready",V$2,IF(ISNUMBER(W187),IF(AND(V187&gt;=Scenario!$B$10,MOD(V187-Scenario!$B$10,Scenario!$B$18)=0),Scenario!$B$8,0),"INSUFFICIENT FUNDS")))</f>
        <v/>
      </c>
      <c r="Y187" s="6" t="str">
        <f>IF(V187&gt;Scenario!$B$11,"",IF(V$2&lt;&gt;"Ready",V$2,IF(ISNUMBER(W187),(W187+X187)*(N('Option B'!$E$14)+N('Option B'!$E$15)+IF(Scenario!$B$13="Gross",N('Option B'!$E$16),0))/12+((N('Option B'!$E$12)+N('Option B'!$E$13))/12+IF(AND(V187&gt;=Scenario!$B$10,MOD(V187-Scenario!$B$10,Scenario!$B$18)=0),0*0+0,0)+IF(V187=1,0*0+0,0)+IF(V187=Scenario!$B$11,0,0)),"INSUFFICIENT FUNDS")))</f>
        <v/>
      </c>
      <c r="Z187" s="6" t="str">
        <f>IF(V187&gt;Scenario!$B$11,"",IF(V$2&lt;&gt;"Ready",V$2,IF(ISNUMBER(W187),IF((W187+X187)*(1+Scenario!$B$12/12)-Y187&lt;0,"INSUFFICIENT FUNDS",(W187+X187)*(1+Scenario!$B$12/12)-Y187),"INSUFFICIENT FUNDS")))</f>
        <v/>
      </c>
      <c r="AA187" s="6" t="str">
        <f>IF(V187&gt;Scenario!$B$11,"",IF(V$2&lt;&gt;"Ready",V$2,IF(ISNUMBER(Z187),AA186+Y187,"INSUFFICIENT FUNDS")))</f>
        <v/>
      </c>
      <c r="AB187" t="str">
        <f>IF(V187&gt;Scenario!$B$11,"",IF(V$2&lt;&gt;"Ready",V$2,IF(ISNUMBER(Z187),"OK","INSUFFICIENT FUNDS")))</f>
        <v/>
      </c>
      <c r="AC187">
        <v>183</v>
      </c>
      <c r="AD187" s="6" t="str">
        <f>IF(AC187&gt;Scenario!$B$11,"",IF(AC$2&lt;&gt;"Ready",AC$2,IF(AI186="OK",AG186,"INSUFFICIENT FUNDS")))</f>
        <v/>
      </c>
      <c r="AE187" s="6" t="str">
        <f>IF(AC187&gt;Scenario!$B$11,"",IF(AC$2&lt;&gt;"Ready",AC$2,IF(ISNUMBER(AD187),IF(AND(AC187&gt;=Scenario!$B$10,MOD(AC187-Scenario!$B$10,Scenario!$B$18)=0),Scenario!$B$8,0),"INSUFFICIENT FUNDS")))</f>
        <v/>
      </c>
      <c r="AF187" s="6" t="str">
        <f>IF(AC187&gt;Scenario!$B$11,"",IF(AC$2&lt;&gt;"Ready",AC$2,IF(ISNUMBER(AD187),(AD187+AE187)*(N('Option B'!$E$14)+N('Option B'!$E$15)+IF(Scenario!$B$13="Gross",0,0))/12+((N('Option B'!$E$12)+N('Option B'!$E$13))/12+IF(AND(AC187&gt;=Scenario!$B$10,MOD(AC187-Scenario!$B$10,Scenario!$B$18)=0),N('Option B'!$E$17)*N('Option B'!$E$18)+N('Option B'!$E$20),0)+IF(AC187=1,N('Option B'!$E$17)*N('Option B'!$E$19)+N('Option B'!$E$21),0)+IF(AC187=Scenario!$B$11,N('Option B'!$E$22),0)),"INSUFFICIENT FUNDS")))</f>
        <v/>
      </c>
      <c r="AG187" s="6" t="str">
        <f>IF(AC187&gt;Scenario!$B$11,"",IF(AC$2&lt;&gt;"Ready",AC$2,IF(ISNUMBER(AD187),IF((AD187+AE187)*(1+Scenario!$B$12/12)-AF187&lt;0,"INSUFFICIENT FUNDS",(AD187+AE187)*(1+Scenario!$B$12/12)-AF187),"INSUFFICIENT FUNDS")))</f>
        <v/>
      </c>
      <c r="AH187" s="6" t="str">
        <f>IF(AC187&gt;Scenario!$B$11,"",IF(AC$2&lt;&gt;"Ready",AC$2,IF(ISNUMBER(AG187),AH186+AF187,"INSUFFICIENT FUNDS")))</f>
        <v/>
      </c>
      <c r="AI187" t="str">
        <f>IF(AC187&gt;Scenario!$B$11,"",IF(AC$2&lt;&gt;"Ready",AC$2,IF(ISNUMBER(AG187),"OK","INSUFFICIENT FUNDS")))</f>
        <v/>
      </c>
      <c r="AJ187">
        <v>183</v>
      </c>
      <c r="AK187" s="6" t="str">
        <f>IF(AJ187&gt;Scenario!$B$11,"",IF(AJ$2&lt;&gt;"Ready",AJ$2,IF(AP186="OK",AN186,"INSUFFICIENT FUNDS")))</f>
        <v/>
      </c>
      <c r="AL187" s="6" t="str">
        <f>IF(AJ187&gt;Scenario!$B$11,"",IF(AJ$2&lt;&gt;"Ready",AJ$2,IF(ISNUMBER(AK187),IF(AND(AJ187&gt;=Scenario!$B$10,MOD(AJ187-Scenario!$B$10,Scenario!$B$18)=0),Scenario!$B$8,0),"INSUFFICIENT FUNDS")))</f>
        <v/>
      </c>
      <c r="AM187" s="6" t="str">
        <f>IF(AJ187&gt;Scenario!$B$11,"",IF(AJ$2&lt;&gt;"Ready",AJ$2,IF(ISNUMBER(AK187),(AK187+AL187)*(0+0+IF(Scenario!$B$13="Gross",0,0))/12+((0+0)/12+IF(AND(AJ187&gt;=Scenario!$B$10,MOD(AJ187-Scenario!$B$10,Scenario!$B$18)=0),0*0+0,0)+IF(AJ187=1,0*0+0,0)+IF(AJ187=Scenario!$B$11,0,0)),"INSUFFICIENT FUNDS")))</f>
        <v/>
      </c>
      <c r="AN187" s="6" t="str">
        <f>IF(AJ187&gt;Scenario!$B$11,"",IF(AJ$2&lt;&gt;"Ready",AJ$2,IF(ISNUMBER(AK187),IF((AK187+AL187)*(1+Scenario!$B$12/12)-AM187&lt;0,"INSUFFICIENT FUNDS",(AK187+AL187)*(1+Scenario!$B$12/12)-AM187),"INSUFFICIENT FUNDS")))</f>
        <v/>
      </c>
      <c r="AO187" s="6" t="str">
        <f>IF(AJ187&gt;Scenario!$B$11,"",IF(AJ$2&lt;&gt;"Ready",AJ$2,IF(ISNUMBER(AN187),AO186+AM187,"INSUFFICIENT FUNDS")))</f>
        <v/>
      </c>
      <c r="AP187" t="str">
        <f>IF(AJ187&gt;Scenario!$B$11,"",IF(AJ$2&lt;&gt;"Ready",AJ$2,IF(ISNUMBER(AN187),"OK","INSUFFICIENT FUNDS")))</f>
        <v/>
      </c>
    </row>
    <row r="188" spans="1:42" ht="32.1" customHeight="1" x14ac:dyDescent="0.2">
      <c r="A188">
        <v>184</v>
      </c>
      <c r="B188" s="6" t="str">
        <f>IF(A188&gt;Scenario!$B$11,"",IF(A$2&lt;&gt;"Ready",A$2,IF(G187="OK",E187,"INSUFFICIENT FUNDS")))</f>
        <v/>
      </c>
      <c r="C188" s="6" t="str">
        <f>IF(A188&gt;Scenario!$B$11,"",IF(A$2&lt;&gt;"Ready",A$2,IF(ISNUMBER(B188),IF(AND(A188&gt;=Scenario!$B$10,MOD(A188-Scenario!$B$10,Scenario!$B$18)=0),Scenario!$B$8,0),"INSUFFICIENT FUNDS")))</f>
        <v/>
      </c>
      <c r="D188" s="6" t="str">
        <f>IF(A188&gt;Scenario!$B$11,"",IF(A$2&lt;&gt;"Ready",A$2,IF(ISNUMBER(B188),(B188+C188)*(N('Option B'!$E$14)+N('Option B'!$E$15)+IF(Scenario!$B$13="Gross",N('Option B'!$E$16),0))/12+((N('Option B'!$E$12)+N('Option B'!$E$13))/12+IF(AND(A188&gt;=Scenario!$B$10,MOD(A188-Scenario!$B$10,Scenario!$B$18)=0),N('Option B'!$E$17)*N('Option B'!$E$18)+N('Option B'!$E$20),0)+IF(A188=1,N('Option B'!$E$17)*N('Option B'!$E$19)+N('Option B'!$E$21),0)+IF(A188=Scenario!$B$11,N('Option B'!$E$22),0)),"INSUFFICIENT FUNDS")))</f>
        <v/>
      </c>
      <c r="E188" s="6" t="str">
        <f>IF(A188&gt;Scenario!$B$11,"",IF(A$2&lt;&gt;"Ready",A$2,IF(ISNUMBER(B188),IF((B188+C188)*(1+Scenario!$B$12/12)-D188&lt;0,"INSUFFICIENT FUNDS",(B188+C188)*(1+Scenario!$B$12/12)-D188),"INSUFFICIENT FUNDS")))</f>
        <v/>
      </c>
      <c r="F188" s="6" t="str">
        <f>IF(A188&gt;Scenario!$B$11,"",IF(A$2&lt;&gt;"Ready",A$2,IF(ISNUMBER(E188),F187+D188,"INSUFFICIENT FUNDS")))</f>
        <v/>
      </c>
      <c r="G188" t="str">
        <f>IF(A188&gt;Scenario!$B$11,"",IF(A$2&lt;&gt;"Ready",A$2,IF(ISNUMBER(E188),"OK","INSUFFICIENT FUNDS")))</f>
        <v/>
      </c>
      <c r="H188">
        <v>184</v>
      </c>
      <c r="I188" s="6" t="str">
        <f>IF(H188&gt;Scenario!$B$11,"",IF(H$2&lt;&gt;"Ready",H$2,IF(N187="OK",L187,"INSUFFICIENT FUNDS")))</f>
        <v/>
      </c>
      <c r="J188" s="6" t="str">
        <f>IF(H188&gt;Scenario!$B$11,"",IF(H$2&lt;&gt;"Ready",H$2,IF(ISNUMBER(I188),IF(AND(H188&gt;=Scenario!$B$10,MOD(H188-Scenario!$B$10,Scenario!$B$18)=0),Scenario!$B$8,0),"INSUFFICIENT FUNDS")))</f>
        <v/>
      </c>
      <c r="K188" s="6" t="str">
        <f>IF(H188&gt;Scenario!$B$11,"",IF(H$2&lt;&gt;"Ready",H$2,IF(ISNUMBER(I188),(I188+J188)*(N('Option B'!$E$14)+N('Option B'!$E$15)+IF(Scenario!$B$13="Gross",N('Option B'!$E$16),0))/12+((0+0)/12+IF(AND(H188&gt;=Scenario!$B$10,MOD(H188-Scenario!$B$10,Scenario!$B$18)=0),N('Option B'!$E$17)*N('Option B'!$E$18)+N('Option B'!$E$20),0)+IF(H188=1,N('Option B'!$E$17)*N('Option B'!$E$19)+N('Option B'!$E$21),0)+IF(H188=Scenario!$B$11,N('Option B'!$E$22),0)),"INSUFFICIENT FUNDS")))</f>
        <v/>
      </c>
      <c r="L188" s="6" t="str">
        <f>IF(H188&gt;Scenario!$B$11,"",IF(H$2&lt;&gt;"Ready",H$2,IF(ISNUMBER(I188),IF((I188+J188)*(1+Scenario!$B$12/12)-K188&lt;0,"INSUFFICIENT FUNDS",(I188+J188)*(1+Scenario!$B$12/12)-K188),"INSUFFICIENT FUNDS")))</f>
        <v/>
      </c>
      <c r="M188" s="6" t="str">
        <f>IF(H188&gt;Scenario!$B$11,"",IF(H$2&lt;&gt;"Ready",H$2,IF(ISNUMBER(L188),M187+K188,"INSUFFICIENT FUNDS")))</f>
        <v/>
      </c>
      <c r="N188" t="str">
        <f>IF(H188&gt;Scenario!$B$11,"",IF(H$2&lt;&gt;"Ready",H$2,IF(ISNUMBER(L188),"OK","INSUFFICIENT FUNDS")))</f>
        <v/>
      </c>
      <c r="O188">
        <v>184</v>
      </c>
      <c r="P188" s="6" t="str">
        <f>IF(O188&gt;Scenario!$B$11,"",IF(O$2&lt;&gt;"Ready",O$2,IF(U187="OK",S187,"INSUFFICIENT FUNDS")))</f>
        <v/>
      </c>
      <c r="Q188" s="6" t="str">
        <f>IF(O188&gt;Scenario!$B$11,"",IF(O$2&lt;&gt;"Ready",O$2,IF(ISNUMBER(P188),IF(AND(O188&gt;=Scenario!$B$10,MOD(O188-Scenario!$B$10,Scenario!$B$18)=0),Scenario!$B$8,0),"INSUFFICIENT FUNDS")))</f>
        <v/>
      </c>
      <c r="R188" s="6" t="str">
        <f>IF(O188&gt;Scenario!$B$11,"",IF(O$2&lt;&gt;"Ready",O$2,IF(ISNUMBER(P188),(P188+Q188)*(0+N('Option B'!$E$15)+IF(Scenario!$B$13="Gross",N('Option B'!$E$16),0))/12+((N('Option B'!$E$12)+N('Option B'!$E$13))/12+IF(AND(O188&gt;=Scenario!$B$10,MOD(O188-Scenario!$B$10,Scenario!$B$18)=0),N('Option B'!$E$17)*N('Option B'!$E$18)+N('Option B'!$E$20),0)+IF(O188=1,N('Option B'!$E$17)*N('Option B'!$E$19)+N('Option B'!$E$21),0)+IF(O188=Scenario!$B$11,N('Option B'!$E$22),0)),"INSUFFICIENT FUNDS")))</f>
        <v/>
      </c>
      <c r="S188" s="6" t="str">
        <f>IF(O188&gt;Scenario!$B$11,"",IF(O$2&lt;&gt;"Ready",O$2,IF(ISNUMBER(P188),IF((P188+Q188)*(1+Scenario!$B$12/12)-R188&lt;0,"INSUFFICIENT FUNDS",(P188+Q188)*(1+Scenario!$B$12/12)-R188),"INSUFFICIENT FUNDS")))</f>
        <v/>
      </c>
      <c r="T188" s="6" t="str">
        <f>IF(O188&gt;Scenario!$B$11,"",IF(O$2&lt;&gt;"Ready",O$2,IF(ISNUMBER(S188),T187+R188,"INSUFFICIENT FUNDS")))</f>
        <v/>
      </c>
      <c r="U188" t="str">
        <f>IF(O188&gt;Scenario!$B$11,"",IF(O$2&lt;&gt;"Ready",O$2,IF(ISNUMBER(S188),"OK","INSUFFICIENT FUNDS")))</f>
        <v/>
      </c>
      <c r="V188">
        <v>184</v>
      </c>
      <c r="W188" s="6" t="str">
        <f>IF(V188&gt;Scenario!$B$11,"",IF(V$2&lt;&gt;"Ready",V$2,IF(AB187="OK",Z187,"INSUFFICIENT FUNDS")))</f>
        <v/>
      </c>
      <c r="X188" s="6" t="str">
        <f>IF(V188&gt;Scenario!$B$11,"",IF(V$2&lt;&gt;"Ready",V$2,IF(ISNUMBER(W188),IF(AND(V188&gt;=Scenario!$B$10,MOD(V188-Scenario!$B$10,Scenario!$B$18)=0),Scenario!$B$8,0),"INSUFFICIENT FUNDS")))</f>
        <v/>
      </c>
      <c r="Y188" s="6" t="str">
        <f>IF(V188&gt;Scenario!$B$11,"",IF(V$2&lt;&gt;"Ready",V$2,IF(ISNUMBER(W188),(W188+X188)*(N('Option B'!$E$14)+N('Option B'!$E$15)+IF(Scenario!$B$13="Gross",N('Option B'!$E$16),0))/12+((N('Option B'!$E$12)+N('Option B'!$E$13))/12+IF(AND(V188&gt;=Scenario!$B$10,MOD(V188-Scenario!$B$10,Scenario!$B$18)=0),0*0+0,0)+IF(V188=1,0*0+0,0)+IF(V188=Scenario!$B$11,0,0)),"INSUFFICIENT FUNDS")))</f>
        <v/>
      </c>
      <c r="Z188" s="6" t="str">
        <f>IF(V188&gt;Scenario!$B$11,"",IF(V$2&lt;&gt;"Ready",V$2,IF(ISNUMBER(W188),IF((W188+X188)*(1+Scenario!$B$12/12)-Y188&lt;0,"INSUFFICIENT FUNDS",(W188+X188)*(1+Scenario!$B$12/12)-Y188),"INSUFFICIENT FUNDS")))</f>
        <v/>
      </c>
      <c r="AA188" s="6" t="str">
        <f>IF(V188&gt;Scenario!$B$11,"",IF(V$2&lt;&gt;"Ready",V$2,IF(ISNUMBER(Z188),AA187+Y188,"INSUFFICIENT FUNDS")))</f>
        <v/>
      </c>
      <c r="AB188" t="str">
        <f>IF(V188&gt;Scenario!$B$11,"",IF(V$2&lt;&gt;"Ready",V$2,IF(ISNUMBER(Z188),"OK","INSUFFICIENT FUNDS")))</f>
        <v/>
      </c>
      <c r="AC188">
        <v>184</v>
      </c>
      <c r="AD188" s="6" t="str">
        <f>IF(AC188&gt;Scenario!$B$11,"",IF(AC$2&lt;&gt;"Ready",AC$2,IF(AI187="OK",AG187,"INSUFFICIENT FUNDS")))</f>
        <v/>
      </c>
      <c r="AE188" s="6" t="str">
        <f>IF(AC188&gt;Scenario!$B$11,"",IF(AC$2&lt;&gt;"Ready",AC$2,IF(ISNUMBER(AD188),IF(AND(AC188&gt;=Scenario!$B$10,MOD(AC188-Scenario!$B$10,Scenario!$B$18)=0),Scenario!$B$8,0),"INSUFFICIENT FUNDS")))</f>
        <v/>
      </c>
      <c r="AF188" s="6" t="str">
        <f>IF(AC188&gt;Scenario!$B$11,"",IF(AC$2&lt;&gt;"Ready",AC$2,IF(ISNUMBER(AD188),(AD188+AE188)*(N('Option B'!$E$14)+N('Option B'!$E$15)+IF(Scenario!$B$13="Gross",0,0))/12+((N('Option B'!$E$12)+N('Option B'!$E$13))/12+IF(AND(AC188&gt;=Scenario!$B$10,MOD(AC188-Scenario!$B$10,Scenario!$B$18)=0),N('Option B'!$E$17)*N('Option B'!$E$18)+N('Option B'!$E$20),0)+IF(AC188=1,N('Option B'!$E$17)*N('Option B'!$E$19)+N('Option B'!$E$21),0)+IF(AC188=Scenario!$B$11,N('Option B'!$E$22),0)),"INSUFFICIENT FUNDS")))</f>
        <v/>
      </c>
      <c r="AG188" s="6" t="str">
        <f>IF(AC188&gt;Scenario!$B$11,"",IF(AC$2&lt;&gt;"Ready",AC$2,IF(ISNUMBER(AD188),IF((AD188+AE188)*(1+Scenario!$B$12/12)-AF188&lt;0,"INSUFFICIENT FUNDS",(AD188+AE188)*(1+Scenario!$B$12/12)-AF188),"INSUFFICIENT FUNDS")))</f>
        <v/>
      </c>
      <c r="AH188" s="6" t="str">
        <f>IF(AC188&gt;Scenario!$B$11,"",IF(AC$2&lt;&gt;"Ready",AC$2,IF(ISNUMBER(AG188),AH187+AF188,"INSUFFICIENT FUNDS")))</f>
        <v/>
      </c>
      <c r="AI188" t="str">
        <f>IF(AC188&gt;Scenario!$B$11,"",IF(AC$2&lt;&gt;"Ready",AC$2,IF(ISNUMBER(AG188),"OK","INSUFFICIENT FUNDS")))</f>
        <v/>
      </c>
      <c r="AJ188">
        <v>184</v>
      </c>
      <c r="AK188" s="6" t="str">
        <f>IF(AJ188&gt;Scenario!$B$11,"",IF(AJ$2&lt;&gt;"Ready",AJ$2,IF(AP187="OK",AN187,"INSUFFICIENT FUNDS")))</f>
        <v/>
      </c>
      <c r="AL188" s="6" t="str">
        <f>IF(AJ188&gt;Scenario!$B$11,"",IF(AJ$2&lt;&gt;"Ready",AJ$2,IF(ISNUMBER(AK188),IF(AND(AJ188&gt;=Scenario!$B$10,MOD(AJ188-Scenario!$B$10,Scenario!$B$18)=0),Scenario!$B$8,0),"INSUFFICIENT FUNDS")))</f>
        <v/>
      </c>
      <c r="AM188" s="6" t="str">
        <f>IF(AJ188&gt;Scenario!$B$11,"",IF(AJ$2&lt;&gt;"Ready",AJ$2,IF(ISNUMBER(AK188),(AK188+AL188)*(0+0+IF(Scenario!$B$13="Gross",0,0))/12+((0+0)/12+IF(AND(AJ188&gt;=Scenario!$B$10,MOD(AJ188-Scenario!$B$10,Scenario!$B$18)=0),0*0+0,0)+IF(AJ188=1,0*0+0,0)+IF(AJ188=Scenario!$B$11,0,0)),"INSUFFICIENT FUNDS")))</f>
        <v/>
      </c>
      <c r="AN188" s="6" t="str">
        <f>IF(AJ188&gt;Scenario!$B$11,"",IF(AJ$2&lt;&gt;"Ready",AJ$2,IF(ISNUMBER(AK188),IF((AK188+AL188)*(1+Scenario!$B$12/12)-AM188&lt;0,"INSUFFICIENT FUNDS",(AK188+AL188)*(1+Scenario!$B$12/12)-AM188),"INSUFFICIENT FUNDS")))</f>
        <v/>
      </c>
      <c r="AO188" s="6" t="str">
        <f>IF(AJ188&gt;Scenario!$B$11,"",IF(AJ$2&lt;&gt;"Ready",AJ$2,IF(ISNUMBER(AN188),AO187+AM188,"INSUFFICIENT FUNDS")))</f>
        <v/>
      </c>
      <c r="AP188" t="str">
        <f>IF(AJ188&gt;Scenario!$B$11,"",IF(AJ$2&lt;&gt;"Ready",AJ$2,IF(ISNUMBER(AN188),"OK","INSUFFICIENT FUNDS")))</f>
        <v/>
      </c>
    </row>
    <row r="189" spans="1:42" ht="32.1" customHeight="1" x14ac:dyDescent="0.2">
      <c r="A189">
        <v>185</v>
      </c>
      <c r="B189" s="6" t="str">
        <f>IF(A189&gt;Scenario!$B$11,"",IF(A$2&lt;&gt;"Ready",A$2,IF(G188="OK",E188,"INSUFFICIENT FUNDS")))</f>
        <v/>
      </c>
      <c r="C189" s="6" t="str">
        <f>IF(A189&gt;Scenario!$B$11,"",IF(A$2&lt;&gt;"Ready",A$2,IF(ISNUMBER(B189),IF(AND(A189&gt;=Scenario!$B$10,MOD(A189-Scenario!$B$10,Scenario!$B$18)=0),Scenario!$B$8,0),"INSUFFICIENT FUNDS")))</f>
        <v/>
      </c>
      <c r="D189" s="6" t="str">
        <f>IF(A189&gt;Scenario!$B$11,"",IF(A$2&lt;&gt;"Ready",A$2,IF(ISNUMBER(B189),(B189+C189)*(N('Option B'!$E$14)+N('Option B'!$E$15)+IF(Scenario!$B$13="Gross",N('Option B'!$E$16),0))/12+((N('Option B'!$E$12)+N('Option B'!$E$13))/12+IF(AND(A189&gt;=Scenario!$B$10,MOD(A189-Scenario!$B$10,Scenario!$B$18)=0),N('Option B'!$E$17)*N('Option B'!$E$18)+N('Option B'!$E$20),0)+IF(A189=1,N('Option B'!$E$17)*N('Option B'!$E$19)+N('Option B'!$E$21),0)+IF(A189=Scenario!$B$11,N('Option B'!$E$22),0)),"INSUFFICIENT FUNDS")))</f>
        <v/>
      </c>
      <c r="E189" s="6" t="str">
        <f>IF(A189&gt;Scenario!$B$11,"",IF(A$2&lt;&gt;"Ready",A$2,IF(ISNUMBER(B189),IF((B189+C189)*(1+Scenario!$B$12/12)-D189&lt;0,"INSUFFICIENT FUNDS",(B189+C189)*(1+Scenario!$B$12/12)-D189),"INSUFFICIENT FUNDS")))</f>
        <v/>
      </c>
      <c r="F189" s="6" t="str">
        <f>IF(A189&gt;Scenario!$B$11,"",IF(A$2&lt;&gt;"Ready",A$2,IF(ISNUMBER(E189),F188+D189,"INSUFFICIENT FUNDS")))</f>
        <v/>
      </c>
      <c r="G189" t="str">
        <f>IF(A189&gt;Scenario!$B$11,"",IF(A$2&lt;&gt;"Ready",A$2,IF(ISNUMBER(E189),"OK","INSUFFICIENT FUNDS")))</f>
        <v/>
      </c>
      <c r="H189">
        <v>185</v>
      </c>
      <c r="I189" s="6" t="str">
        <f>IF(H189&gt;Scenario!$B$11,"",IF(H$2&lt;&gt;"Ready",H$2,IF(N188="OK",L188,"INSUFFICIENT FUNDS")))</f>
        <v/>
      </c>
      <c r="J189" s="6" t="str">
        <f>IF(H189&gt;Scenario!$B$11,"",IF(H$2&lt;&gt;"Ready",H$2,IF(ISNUMBER(I189),IF(AND(H189&gt;=Scenario!$B$10,MOD(H189-Scenario!$B$10,Scenario!$B$18)=0),Scenario!$B$8,0),"INSUFFICIENT FUNDS")))</f>
        <v/>
      </c>
      <c r="K189" s="6" t="str">
        <f>IF(H189&gt;Scenario!$B$11,"",IF(H$2&lt;&gt;"Ready",H$2,IF(ISNUMBER(I189),(I189+J189)*(N('Option B'!$E$14)+N('Option B'!$E$15)+IF(Scenario!$B$13="Gross",N('Option B'!$E$16),0))/12+((0+0)/12+IF(AND(H189&gt;=Scenario!$B$10,MOD(H189-Scenario!$B$10,Scenario!$B$18)=0),N('Option B'!$E$17)*N('Option B'!$E$18)+N('Option B'!$E$20),0)+IF(H189=1,N('Option B'!$E$17)*N('Option B'!$E$19)+N('Option B'!$E$21),0)+IF(H189=Scenario!$B$11,N('Option B'!$E$22),0)),"INSUFFICIENT FUNDS")))</f>
        <v/>
      </c>
      <c r="L189" s="6" t="str">
        <f>IF(H189&gt;Scenario!$B$11,"",IF(H$2&lt;&gt;"Ready",H$2,IF(ISNUMBER(I189),IF((I189+J189)*(1+Scenario!$B$12/12)-K189&lt;0,"INSUFFICIENT FUNDS",(I189+J189)*(1+Scenario!$B$12/12)-K189),"INSUFFICIENT FUNDS")))</f>
        <v/>
      </c>
      <c r="M189" s="6" t="str">
        <f>IF(H189&gt;Scenario!$B$11,"",IF(H$2&lt;&gt;"Ready",H$2,IF(ISNUMBER(L189),M188+K189,"INSUFFICIENT FUNDS")))</f>
        <v/>
      </c>
      <c r="N189" t="str">
        <f>IF(H189&gt;Scenario!$B$11,"",IF(H$2&lt;&gt;"Ready",H$2,IF(ISNUMBER(L189),"OK","INSUFFICIENT FUNDS")))</f>
        <v/>
      </c>
      <c r="O189">
        <v>185</v>
      </c>
      <c r="P189" s="6" t="str">
        <f>IF(O189&gt;Scenario!$B$11,"",IF(O$2&lt;&gt;"Ready",O$2,IF(U188="OK",S188,"INSUFFICIENT FUNDS")))</f>
        <v/>
      </c>
      <c r="Q189" s="6" t="str">
        <f>IF(O189&gt;Scenario!$B$11,"",IF(O$2&lt;&gt;"Ready",O$2,IF(ISNUMBER(P189),IF(AND(O189&gt;=Scenario!$B$10,MOD(O189-Scenario!$B$10,Scenario!$B$18)=0),Scenario!$B$8,0),"INSUFFICIENT FUNDS")))</f>
        <v/>
      </c>
      <c r="R189" s="6" t="str">
        <f>IF(O189&gt;Scenario!$B$11,"",IF(O$2&lt;&gt;"Ready",O$2,IF(ISNUMBER(P189),(P189+Q189)*(0+N('Option B'!$E$15)+IF(Scenario!$B$13="Gross",N('Option B'!$E$16),0))/12+((N('Option B'!$E$12)+N('Option B'!$E$13))/12+IF(AND(O189&gt;=Scenario!$B$10,MOD(O189-Scenario!$B$10,Scenario!$B$18)=0),N('Option B'!$E$17)*N('Option B'!$E$18)+N('Option B'!$E$20),0)+IF(O189=1,N('Option B'!$E$17)*N('Option B'!$E$19)+N('Option B'!$E$21),0)+IF(O189=Scenario!$B$11,N('Option B'!$E$22),0)),"INSUFFICIENT FUNDS")))</f>
        <v/>
      </c>
      <c r="S189" s="6" t="str">
        <f>IF(O189&gt;Scenario!$B$11,"",IF(O$2&lt;&gt;"Ready",O$2,IF(ISNUMBER(P189),IF((P189+Q189)*(1+Scenario!$B$12/12)-R189&lt;0,"INSUFFICIENT FUNDS",(P189+Q189)*(1+Scenario!$B$12/12)-R189),"INSUFFICIENT FUNDS")))</f>
        <v/>
      </c>
      <c r="T189" s="6" t="str">
        <f>IF(O189&gt;Scenario!$B$11,"",IF(O$2&lt;&gt;"Ready",O$2,IF(ISNUMBER(S189),T188+R189,"INSUFFICIENT FUNDS")))</f>
        <v/>
      </c>
      <c r="U189" t="str">
        <f>IF(O189&gt;Scenario!$B$11,"",IF(O$2&lt;&gt;"Ready",O$2,IF(ISNUMBER(S189),"OK","INSUFFICIENT FUNDS")))</f>
        <v/>
      </c>
      <c r="V189">
        <v>185</v>
      </c>
      <c r="W189" s="6" t="str">
        <f>IF(V189&gt;Scenario!$B$11,"",IF(V$2&lt;&gt;"Ready",V$2,IF(AB188="OK",Z188,"INSUFFICIENT FUNDS")))</f>
        <v/>
      </c>
      <c r="X189" s="6" t="str">
        <f>IF(V189&gt;Scenario!$B$11,"",IF(V$2&lt;&gt;"Ready",V$2,IF(ISNUMBER(W189),IF(AND(V189&gt;=Scenario!$B$10,MOD(V189-Scenario!$B$10,Scenario!$B$18)=0),Scenario!$B$8,0),"INSUFFICIENT FUNDS")))</f>
        <v/>
      </c>
      <c r="Y189" s="6" t="str">
        <f>IF(V189&gt;Scenario!$B$11,"",IF(V$2&lt;&gt;"Ready",V$2,IF(ISNUMBER(W189),(W189+X189)*(N('Option B'!$E$14)+N('Option B'!$E$15)+IF(Scenario!$B$13="Gross",N('Option B'!$E$16),0))/12+((N('Option B'!$E$12)+N('Option B'!$E$13))/12+IF(AND(V189&gt;=Scenario!$B$10,MOD(V189-Scenario!$B$10,Scenario!$B$18)=0),0*0+0,0)+IF(V189=1,0*0+0,0)+IF(V189=Scenario!$B$11,0,0)),"INSUFFICIENT FUNDS")))</f>
        <v/>
      </c>
      <c r="Z189" s="6" t="str">
        <f>IF(V189&gt;Scenario!$B$11,"",IF(V$2&lt;&gt;"Ready",V$2,IF(ISNUMBER(W189),IF((W189+X189)*(1+Scenario!$B$12/12)-Y189&lt;0,"INSUFFICIENT FUNDS",(W189+X189)*(1+Scenario!$B$12/12)-Y189),"INSUFFICIENT FUNDS")))</f>
        <v/>
      </c>
      <c r="AA189" s="6" t="str">
        <f>IF(V189&gt;Scenario!$B$11,"",IF(V$2&lt;&gt;"Ready",V$2,IF(ISNUMBER(Z189),AA188+Y189,"INSUFFICIENT FUNDS")))</f>
        <v/>
      </c>
      <c r="AB189" t="str">
        <f>IF(V189&gt;Scenario!$B$11,"",IF(V$2&lt;&gt;"Ready",V$2,IF(ISNUMBER(Z189),"OK","INSUFFICIENT FUNDS")))</f>
        <v/>
      </c>
      <c r="AC189">
        <v>185</v>
      </c>
      <c r="AD189" s="6" t="str">
        <f>IF(AC189&gt;Scenario!$B$11,"",IF(AC$2&lt;&gt;"Ready",AC$2,IF(AI188="OK",AG188,"INSUFFICIENT FUNDS")))</f>
        <v/>
      </c>
      <c r="AE189" s="6" t="str">
        <f>IF(AC189&gt;Scenario!$B$11,"",IF(AC$2&lt;&gt;"Ready",AC$2,IF(ISNUMBER(AD189),IF(AND(AC189&gt;=Scenario!$B$10,MOD(AC189-Scenario!$B$10,Scenario!$B$18)=0),Scenario!$B$8,0),"INSUFFICIENT FUNDS")))</f>
        <v/>
      </c>
      <c r="AF189" s="6" t="str">
        <f>IF(AC189&gt;Scenario!$B$11,"",IF(AC$2&lt;&gt;"Ready",AC$2,IF(ISNUMBER(AD189),(AD189+AE189)*(N('Option B'!$E$14)+N('Option B'!$E$15)+IF(Scenario!$B$13="Gross",0,0))/12+((N('Option B'!$E$12)+N('Option B'!$E$13))/12+IF(AND(AC189&gt;=Scenario!$B$10,MOD(AC189-Scenario!$B$10,Scenario!$B$18)=0),N('Option B'!$E$17)*N('Option B'!$E$18)+N('Option B'!$E$20),0)+IF(AC189=1,N('Option B'!$E$17)*N('Option B'!$E$19)+N('Option B'!$E$21),0)+IF(AC189=Scenario!$B$11,N('Option B'!$E$22),0)),"INSUFFICIENT FUNDS")))</f>
        <v/>
      </c>
      <c r="AG189" s="6" t="str">
        <f>IF(AC189&gt;Scenario!$B$11,"",IF(AC$2&lt;&gt;"Ready",AC$2,IF(ISNUMBER(AD189),IF((AD189+AE189)*(1+Scenario!$B$12/12)-AF189&lt;0,"INSUFFICIENT FUNDS",(AD189+AE189)*(1+Scenario!$B$12/12)-AF189),"INSUFFICIENT FUNDS")))</f>
        <v/>
      </c>
      <c r="AH189" s="6" t="str">
        <f>IF(AC189&gt;Scenario!$B$11,"",IF(AC$2&lt;&gt;"Ready",AC$2,IF(ISNUMBER(AG189),AH188+AF189,"INSUFFICIENT FUNDS")))</f>
        <v/>
      </c>
      <c r="AI189" t="str">
        <f>IF(AC189&gt;Scenario!$B$11,"",IF(AC$2&lt;&gt;"Ready",AC$2,IF(ISNUMBER(AG189),"OK","INSUFFICIENT FUNDS")))</f>
        <v/>
      </c>
      <c r="AJ189">
        <v>185</v>
      </c>
      <c r="AK189" s="6" t="str">
        <f>IF(AJ189&gt;Scenario!$B$11,"",IF(AJ$2&lt;&gt;"Ready",AJ$2,IF(AP188="OK",AN188,"INSUFFICIENT FUNDS")))</f>
        <v/>
      </c>
      <c r="AL189" s="6" t="str">
        <f>IF(AJ189&gt;Scenario!$B$11,"",IF(AJ$2&lt;&gt;"Ready",AJ$2,IF(ISNUMBER(AK189),IF(AND(AJ189&gt;=Scenario!$B$10,MOD(AJ189-Scenario!$B$10,Scenario!$B$18)=0),Scenario!$B$8,0),"INSUFFICIENT FUNDS")))</f>
        <v/>
      </c>
      <c r="AM189" s="6" t="str">
        <f>IF(AJ189&gt;Scenario!$B$11,"",IF(AJ$2&lt;&gt;"Ready",AJ$2,IF(ISNUMBER(AK189),(AK189+AL189)*(0+0+IF(Scenario!$B$13="Gross",0,0))/12+((0+0)/12+IF(AND(AJ189&gt;=Scenario!$B$10,MOD(AJ189-Scenario!$B$10,Scenario!$B$18)=0),0*0+0,0)+IF(AJ189=1,0*0+0,0)+IF(AJ189=Scenario!$B$11,0,0)),"INSUFFICIENT FUNDS")))</f>
        <v/>
      </c>
      <c r="AN189" s="6" t="str">
        <f>IF(AJ189&gt;Scenario!$B$11,"",IF(AJ$2&lt;&gt;"Ready",AJ$2,IF(ISNUMBER(AK189),IF((AK189+AL189)*(1+Scenario!$B$12/12)-AM189&lt;0,"INSUFFICIENT FUNDS",(AK189+AL189)*(1+Scenario!$B$12/12)-AM189),"INSUFFICIENT FUNDS")))</f>
        <v/>
      </c>
      <c r="AO189" s="6" t="str">
        <f>IF(AJ189&gt;Scenario!$B$11,"",IF(AJ$2&lt;&gt;"Ready",AJ$2,IF(ISNUMBER(AN189),AO188+AM189,"INSUFFICIENT FUNDS")))</f>
        <v/>
      </c>
      <c r="AP189" t="str">
        <f>IF(AJ189&gt;Scenario!$B$11,"",IF(AJ$2&lt;&gt;"Ready",AJ$2,IF(ISNUMBER(AN189),"OK","INSUFFICIENT FUNDS")))</f>
        <v/>
      </c>
    </row>
    <row r="190" spans="1:42" ht="32.1" customHeight="1" x14ac:dyDescent="0.2">
      <c r="A190">
        <v>186</v>
      </c>
      <c r="B190" s="6" t="str">
        <f>IF(A190&gt;Scenario!$B$11,"",IF(A$2&lt;&gt;"Ready",A$2,IF(G189="OK",E189,"INSUFFICIENT FUNDS")))</f>
        <v/>
      </c>
      <c r="C190" s="6" t="str">
        <f>IF(A190&gt;Scenario!$B$11,"",IF(A$2&lt;&gt;"Ready",A$2,IF(ISNUMBER(B190),IF(AND(A190&gt;=Scenario!$B$10,MOD(A190-Scenario!$B$10,Scenario!$B$18)=0),Scenario!$B$8,0),"INSUFFICIENT FUNDS")))</f>
        <v/>
      </c>
      <c r="D190" s="6" t="str">
        <f>IF(A190&gt;Scenario!$B$11,"",IF(A$2&lt;&gt;"Ready",A$2,IF(ISNUMBER(B190),(B190+C190)*(N('Option B'!$E$14)+N('Option B'!$E$15)+IF(Scenario!$B$13="Gross",N('Option B'!$E$16),0))/12+((N('Option B'!$E$12)+N('Option B'!$E$13))/12+IF(AND(A190&gt;=Scenario!$B$10,MOD(A190-Scenario!$B$10,Scenario!$B$18)=0),N('Option B'!$E$17)*N('Option B'!$E$18)+N('Option B'!$E$20),0)+IF(A190=1,N('Option B'!$E$17)*N('Option B'!$E$19)+N('Option B'!$E$21),0)+IF(A190=Scenario!$B$11,N('Option B'!$E$22),0)),"INSUFFICIENT FUNDS")))</f>
        <v/>
      </c>
      <c r="E190" s="6" t="str">
        <f>IF(A190&gt;Scenario!$B$11,"",IF(A$2&lt;&gt;"Ready",A$2,IF(ISNUMBER(B190),IF((B190+C190)*(1+Scenario!$B$12/12)-D190&lt;0,"INSUFFICIENT FUNDS",(B190+C190)*(1+Scenario!$B$12/12)-D190),"INSUFFICIENT FUNDS")))</f>
        <v/>
      </c>
      <c r="F190" s="6" t="str">
        <f>IF(A190&gt;Scenario!$B$11,"",IF(A$2&lt;&gt;"Ready",A$2,IF(ISNUMBER(E190),F189+D190,"INSUFFICIENT FUNDS")))</f>
        <v/>
      </c>
      <c r="G190" t="str">
        <f>IF(A190&gt;Scenario!$B$11,"",IF(A$2&lt;&gt;"Ready",A$2,IF(ISNUMBER(E190),"OK","INSUFFICIENT FUNDS")))</f>
        <v/>
      </c>
      <c r="H190">
        <v>186</v>
      </c>
      <c r="I190" s="6" t="str">
        <f>IF(H190&gt;Scenario!$B$11,"",IF(H$2&lt;&gt;"Ready",H$2,IF(N189="OK",L189,"INSUFFICIENT FUNDS")))</f>
        <v/>
      </c>
      <c r="J190" s="6" t="str">
        <f>IF(H190&gt;Scenario!$B$11,"",IF(H$2&lt;&gt;"Ready",H$2,IF(ISNUMBER(I190),IF(AND(H190&gt;=Scenario!$B$10,MOD(H190-Scenario!$B$10,Scenario!$B$18)=0),Scenario!$B$8,0),"INSUFFICIENT FUNDS")))</f>
        <v/>
      </c>
      <c r="K190" s="6" t="str">
        <f>IF(H190&gt;Scenario!$B$11,"",IF(H$2&lt;&gt;"Ready",H$2,IF(ISNUMBER(I190),(I190+J190)*(N('Option B'!$E$14)+N('Option B'!$E$15)+IF(Scenario!$B$13="Gross",N('Option B'!$E$16),0))/12+((0+0)/12+IF(AND(H190&gt;=Scenario!$B$10,MOD(H190-Scenario!$B$10,Scenario!$B$18)=0),N('Option B'!$E$17)*N('Option B'!$E$18)+N('Option B'!$E$20),0)+IF(H190=1,N('Option B'!$E$17)*N('Option B'!$E$19)+N('Option B'!$E$21),0)+IF(H190=Scenario!$B$11,N('Option B'!$E$22),0)),"INSUFFICIENT FUNDS")))</f>
        <v/>
      </c>
      <c r="L190" s="6" t="str">
        <f>IF(H190&gt;Scenario!$B$11,"",IF(H$2&lt;&gt;"Ready",H$2,IF(ISNUMBER(I190),IF((I190+J190)*(1+Scenario!$B$12/12)-K190&lt;0,"INSUFFICIENT FUNDS",(I190+J190)*(1+Scenario!$B$12/12)-K190),"INSUFFICIENT FUNDS")))</f>
        <v/>
      </c>
      <c r="M190" s="6" t="str">
        <f>IF(H190&gt;Scenario!$B$11,"",IF(H$2&lt;&gt;"Ready",H$2,IF(ISNUMBER(L190),M189+K190,"INSUFFICIENT FUNDS")))</f>
        <v/>
      </c>
      <c r="N190" t="str">
        <f>IF(H190&gt;Scenario!$B$11,"",IF(H$2&lt;&gt;"Ready",H$2,IF(ISNUMBER(L190),"OK","INSUFFICIENT FUNDS")))</f>
        <v/>
      </c>
      <c r="O190">
        <v>186</v>
      </c>
      <c r="P190" s="6" t="str">
        <f>IF(O190&gt;Scenario!$B$11,"",IF(O$2&lt;&gt;"Ready",O$2,IF(U189="OK",S189,"INSUFFICIENT FUNDS")))</f>
        <v/>
      </c>
      <c r="Q190" s="6" t="str">
        <f>IF(O190&gt;Scenario!$B$11,"",IF(O$2&lt;&gt;"Ready",O$2,IF(ISNUMBER(P190),IF(AND(O190&gt;=Scenario!$B$10,MOD(O190-Scenario!$B$10,Scenario!$B$18)=0),Scenario!$B$8,0),"INSUFFICIENT FUNDS")))</f>
        <v/>
      </c>
      <c r="R190" s="6" t="str">
        <f>IF(O190&gt;Scenario!$B$11,"",IF(O$2&lt;&gt;"Ready",O$2,IF(ISNUMBER(P190),(P190+Q190)*(0+N('Option B'!$E$15)+IF(Scenario!$B$13="Gross",N('Option B'!$E$16),0))/12+((N('Option B'!$E$12)+N('Option B'!$E$13))/12+IF(AND(O190&gt;=Scenario!$B$10,MOD(O190-Scenario!$B$10,Scenario!$B$18)=0),N('Option B'!$E$17)*N('Option B'!$E$18)+N('Option B'!$E$20),0)+IF(O190=1,N('Option B'!$E$17)*N('Option B'!$E$19)+N('Option B'!$E$21),0)+IF(O190=Scenario!$B$11,N('Option B'!$E$22),0)),"INSUFFICIENT FUNDS")))</f>
        <v/>
      </c>
      <c r="S190" s="6" t="str">
        <f>IF(O190&gt;Scenario!$B$11,"",IF(O$2&lt;&gt;"Ready",O$2,IF(ISNUMBER(P190),IF((P190+Q190)*(1+Scenario!$B$12/12)-R190&lt;0,"INSUFFICIENT FUNDS",(P190+Q190)*(1+Scenario!$B$12/12)-R190),"INSUFFICIENT FUNDS")))</f>
        <v/>
      </c>
      <c r="T190" s="6" t="str">
        <f>IF(O190&gt;Scenario!$B$11,"",IF(O$2&lt;&gt;"Ready",O$2,IF(ISNUMBER(S190),T189+R190,"INSUFFICIENT FUNDS")))</f>
        <v/>
      </c>
      <c r="U190" t="str">
        <f>IF(O190&gt;Scenario!$B$11,"",IF(O$2&lt;&gt;"Ready",O$2,IF(ISNUMBER(S190),"OK","INSUFFICIENT FUNDS")))</f>
        <v/>
      </c>
      <c r="V190">
        <v>186</v>
      </c>
      <c r="W190" s="6" t="str">
        <f>IF(V190&gt;Scenario!$B$11,"",IF(V$2&lt;&gt;"Ready",V$2,IF(AB189="OK",Z189,"INSUFFICIENT FUNDS")))</f>
        <v/>
      </c>
      <c r="X190" s="6" t="str">
        <f>IF(V190&gt;Scenario!$B$11,"",IF(V$2&lt;&gt;"Ready",V$2,IF(ISNUMBER(W190),IF(AND(V190&gt;=Scenario!$B$10,MOD(V190-Scenario!$B$10,Scenario!$B$18)=0),Scenario!$B$8,0),"INSUFFICIENT FUNDS")))</f>
        <v/>
      </c>
      <c r="Y190" s="6" t="str">
        <f>IF(V190&gt;Scenario!$B$11,"",IF(V$2&lt;&gt;"Ready",V$2,IF(ISNUMBER(W190),(W190+X190)*(N('Option B'!$E$14)+N('Option B'!$E$15)+IF(Scenario!$B$13="Gross",N('Option B'!$E$16),0))/12+((N('Option B'!$E$12)+N('Option B'!$E$13))/12+IF(AND(V190&gt;=Scenario!$B$10,MOD(V190-Scenario!$B$10,Scenario!$B$18)=0),0*0+0,0)+IF(V190=1,0*0+0,0)+IF(V190=Scenario!$B$11,0,0)),"INSUFFICIENT FUNDS")))</f>
        <v/>
      </c>
      <c r="Z190" s="6" t="str">
        <f>IF(V190&gt;Scenario!$B$11,"",IF(V$2&lt;&gt;"Ready",V$2,IF(ISNUMBER(W190),IF((W190+X190)*(1+Scenario!$B$12/12)-Y190&lt;0,"INSUFFICIENT FUNDS",(W190+X190)*(1+Scenario!$B$12/12)-Y190),"INSUFFICIENT FUNDS")))</f>
        <v/>
      </c>
      <c r="AA190" s="6" t="str">
        <f>IF(V190&gt;Scenario!$B$11,"",IF(V$2&lt;&gt;"Ready",V$2,IF(ISNUMBER(Z190),AA189+Y190,"INSUFFICIENT FUNDS")))</f>
        <v/>
      </c>
      <c r="AB190" t="str">
        <f>IF(V190&gt;Scenario!$B$11,"",IF(V$2&lt;&gt;"Ready",V$2,IF(ISNUMBER(Z190),"OK","INSUFFICIENT FUNDS")))</f>
        <v/>
      </c>
      <c r="AC190">
        <v>186</v>
      </c>
      <c r="AD190" s="6" t="str">
        <f>IF(AC190&gt;Scenario!$B$11,"",IF(AC$2&lt;&gt;"Ready",AC$2,IF(AI189="OK",AG189,"INSUFFICIENT FUNDS")))</f>
        <v/>
      </c>
      <c r="AE190" s="6" t="str">
        <f>IF(AC190&gt;Scenario!$B$11,"",IF(AC$2&lt;&gt;"Ready",AC$2,IF(ISNUMBER(AD190),IF(AND(AC190&gt;=Scenario!$B$10,MOD(AC190-Scenario!$B$10,Scenario!$B$18)=0),Scenario!$B$8,0),"INSUFFICIENT FUNDS")))</f>
        <v/>
      </c>
      <c r="AF190" s="6" t="str">
        <f>IF(AC190&gt;Scenario!$B$11,"",IF(AC$2&lt;&gt;"Ready",AC$2,IF(ISNUMBER(AD190),(AD190+AE190)*(N('Option B'!$E$14)+N('Option B'!$E$15)+IF(Scenario!$B$13="Gross",0,0))/12+((N('Option B'!$E$12)+N('Option B'!$E$13))/12+IF(AND(AC190&gt;=Scenario!$B$10,MOD(AC190-Scenario!$B$10,Scenario!$B$18)=0),N('Option B'!$E$17)*N('Option B'!$E$18)+N('Option B'!$E$20),0)+IF(AC190=1,N('Option B'!$E$17)*N('Option B'!$E$19)+N('Option B'!$E$21),0)+IF(AC190=Scenario!$B$11,N('Option B'!$E$22),0)),"INSUFFICIENT FUNDS")))</f>
        <v/>
      </c>
      <c r="AG190" s="6" t="str">
        <f>IF(AC190&gt;Scenario!$B$11,"",IF(AC$2&lt;&gt;"Ready",AC$2,IF(ISNUMBER(AD190),IF((AD190+AE190)*(1+Scenario!$B$12/12)-AF190&lt;0,"INSUFFICIENT FUNDS",(AD190+AE190)*(1+Scenario!$B$12/12)-AF190),"INSUFFICIENT FUNDS")))</f>
        <v/>
      </c>
      <c r="AH190" s="6" t="str">
        <f>IF(AC190&gt;Scenario!$B$11,"",IF(AC$2&lt;&gt;"Ready",AC$2,IF(ISNUMBER(AG190),AH189+AF190,"INSUFFICIENT FUNDS")))</f>
        <v/>
      </c>
      <c r="AI190" t="str">
        <f>IF(AC190&gt;Scenario!$B$11,"",IF(AC$2&lt;&gt;"Ready",AC$2,IF(ISNUMBER(AG190),"OK","INSUFFICIENT FUNDS")))</f>
        <v/>
      </c>
      <c r="AJ190">
        <v>186</v>
      </c>
      <c r="AK190" s="6" t="str">
        <f>IF(AJ190&gt;Scenario!$B$11,"",IF(AJ$2&lt;&gt;"Ready",AJ$2,IF(AP189="OK",AN189,"INSUFFICIENT FUNDS")))</f>
        <v/>
      </c>
      <c r="AL190" s="6" t="str">
        <f>IF(AJ190&gt;Scenario!$B$11,"",IF(AJ$2&lt;&gt;"Ready",AJ$2,IF(ISNUMBER(AK190),IF(AND(AJ190&gt;=Scenario!$B$10,MOD(AJ190-Scenario!$B$10,Scenario!$B$18)=0),Scenario!$B$8,0),"INSUFFICIENT FUNDS")))</f>
        <v/>
      </c>
      <c r="AM190" s="6" t="str">
        <f>IF(AJ190&gt;Scenario!$B$11,"",IF(AJ$2&lt;&gt;"Ready",AJ$2,IF(ISNUMBER(AK190),(AK190+AL190)*(0+0+IF(Scenario!$B$13="Gross",0,0))/12+((0+0)/12+IF(AND(AJ190&gt;=Scenario!$B$10,MOD(AJ190-Scenario!$B$10,Scenario!$B$18)=0),0*0+0,0)+IF(AJ190=1,0*0+0,0)+IF(AJ190=Scenario!$B$11,0,0)),"INSUFFICIENT FUNDS")))</f>
        <v/>
      </c>
      <c r="AN190" s="6" t="str">
        <f>IF(AJ190&gt;Scenario!$B$11,"",IF(AJ$2&lt;&gt;"Ready",AJ$2,IF(ISNUMBER(AK190),IF((AK190+AL190)*(1+Scenario!$B$12/12)-AM190&lt;0,"INSUFFICIENT FUNDS",(AK190+AL190)*(1+Scenario!$B$12/12)-AM190),"INSUFFICIENT FUNDS")))</f>
        <v/>
      </c>
      <c r="AO190" s="6" t="str">
        <f>IF(AJ190&gt;Scenario!$B$11,"",IF(AJ$2&lt;&gt;"Ready",AJ$2,IF(ISNUMBER(AN190),AO189+AM190,"INSUFFICIENT FUNDS")))</f>
        <v/>
      </c>
      <c r="AP190" t="str">
        <f>IF(AJ190&gt;Scenario!$B$11,"",IF(AJ$2&lt;&gt;"Ready",AJ$2,IF(ISNUMBER(AN190),"OK","INSUFFICIENT FUNDS")))</f>
        <v/>
      </c>
    </row>
    <row r="191" spans="1:42" ht="32.1" customHeight="1" x14ac:dyDescent="0.2">
      <c r="A191">
        <v>187</v>
      </c>
      <c r="B191" s="6" t="str">
        <f>IF(A191&gt;Scenario!$B$11,"",IF(A$2&lt;&gt;"Ready",A$2,IF(G190="OK",E190,"INSUFFICIENT FUNDS")))</f>
        <v/>
      </c>
      <c r="C191" s="6" t="str">
        <f>IF(A191&gt;Scenario!$B$11,"",IF(A$2&lt;&gt;"Ready",A$2,IF(ISNUMBER(B191),IF(AND(A191&gt;=Scenario!$B$10,MOD(A191-Scenario!$B$10,Scenario!$B$18)=0),Scenario!$B$8,0),"INSUFFICIENT FUNDS")))</f>
        <v/>
      </c>
      <c r="D191" s="6" t="str">
        <f>IF(A191&gt;Scenario!$B$11,"",IF(A$2&lt;&gt;"Ready",A$2,IF(ISNUMBER(B191),(B191+C191)*(N('Option B'!$E$14)+N('Option B'!$E$15)+IF(Scenario!$B$13="Gross",N('Option B'!$E$16),0))/12+((N('Option B'!$E$12)+N('Option B'!$E$13))/12+IF(AND(A191&gt;=Scenario!$B$10,MOD(A191-Scenario!$B$10,Scenario!$B$18)=0),N('Option B'!$E$17)*N('Option B'!$E$18)+N('Option B'!$E$20),0)+IF(A191=1,N('Option B'!$E$17)*N('Option B'!$E$19)+N('Option B'!$E$21),0)+IF(A191=Scenario!$B$11,N('Option B'!$E$22),0)),"INSUFFICIENT FUNDS")))</f>
        <v/>
      </c>
      <c r="E191" s="6" t="str">
        <f>IF(A191&gt;Scenario!$B$11,"",IF(A$2&lt;&gt;"Ready",A$2,IF(ISNUMBER(B191),IF((B191+C191)*(1+Scenario!$B$12/12)-D191&lt;0,"INSUFFICIENT FUNDS",(B191+C191)*(1+Scenario!$B$12/12)-D191),"INSUFFICIENT FUNDS")))</f>
        <v/>
      </c>
      <c r="F191" s="6" t="str">
        <f>IF(A191&gt;Scenario!$B$11,"",IF(A$2&lt;&gt;"Ready",A$2,IF(ISNUMBER(E191),F190+D191,"INSUFFICIENT FUNDS")))</f>
        <v/>
      </c>
      <c r="G191" t="str">
        <f>IF(A191&gt;Scenario!$B$11,"",IF(A$2&lt;&gt;"Ready",A$2,IF(ISNUMBER(E191),"OK","INSUFFICIENT FUNDS")))</f>
        <v/>
      </c>
      <c r="H191">
        <v>187</v>
      </c>
      <c r="I191" s="6" t="str">
        <f>IF(H191&gt;Scenario!$B$11,"",IF(H$2&lt;&gt;"Ready",H$2,IF(N190="OK",L190,"INSUFFICIENT FUNDS")))</f>
        <v/>
      </c>
      <c r="J191" s="6" t="str">
        <f>IF(H191&gt;Scenario!$B$11,"",IF(H$2&lt;&gt;"Ready",H$2,IF(ISNUMBER(I191),IF(AND(H191&gt;=Scenario!$B$10,MOD(H191-Scenario!$B$10,Scenario!$B$18)=0),Scenario!$B$8,0),"INSUFFICIENT FUNDS")))</f>
        <v/>
      </c>
      <c r="K191" s="6" t="str">
        <f>IF(H191&gt;Scenario!$B$11,"",IF(H$2&lt;&gt;"Ready",H$2,IF(ISNUMBER(I191),(I191+J191)*(N('Option B'!$E$14)+N('Option B'!$E$15)+IF(Scenario!$B$13="Gross",N('Option B'!$E$16),0))/12+((0+0)/12+IF(AND(H191&gt;=Scenario!$B$10,MOD(H191-Scenario!$B$10,Scenario!$B$18)=0),N('Option B'!$E$17)*N('Option B'!$E$18)+N('Option B'!$E$20),0)+IF(H191=1,N('Option B'!$E$17)*N('Option B'!$E$19)+N('Option B'!$E$21),0)+IF(H191=Scenario!$B$11,N('Option B'!$E$22),0)),"INSUFFICIENT FUNDS")))</f>
        <v/>
      </c>
      <c r="L191" s="6" t="str">
        <f>IF(H191&gt;Scenario!$B$11,"",IF(H$2&lt;&gt;"Ready",H$2,IF(ISNUMBER(I191),IF((I191+J191)*(1+Scenario!$B$12/12)-K191&lt;0,"INSUFFICIENT FUNDS",(I191+J191)*(1+Scenario!$B$12/12)-K191),"INSUFFICIENT FUNDS")))</f>
        <v/>
      </c>
      <c r="M191" s="6" t="str">
        <f>IF(H191&gt;Scenario!$B$11,"",IF(H$2&lt;&gt;"Ready",H$2,IF(ISNUMBER(L191),M190+K191,"INSUFFICIENT FUNDS")))</f>
        <v/>
      </c>
      <c r="N191" t="str">
        <f>IF(H191&gt;Scenario!$B$11,"",IF(H$2&lt;&gt;"Ready",H$2,IF(ISNUMBER(L191),"OK","INSUFFICIENT FUNDS")))</f>
        <v/>
      </c>
      <c r="O191">
        <v>187</v>
      </c>
      <c r="P191" s="6" t="str">
        <f>IF(O191&gt;Scenario!$B$11,"",IF(O$2&lt;&gt;"Ready",O$2,IF(U190="OK",S190,"INSUFFICIENT FUNDS")))</f>
        <v/>
      </c>
      <c r="Q191" s="6" t="str">
        <f>IF(O191&gt;Scenario!$B$11,"",IF(O$2&lt;&gt;"Ready",O$2,IF(ISNUMBER(P191),IF(AND(O191&gt;=Scenario!$B$10,MOD(O191-Scenario!$B$10,Scenario!$B$18)=0),Scenario!$B$8,0),"INSUFFICIENT FUNDS")))</f>
        <v/>
      </c>
      <c r="R191" s="6" t="str">
        <f>IF(O191&gt;Scenario!$B$11,"",IF(O$2&lt;&gt;"Ready",O$2,IF(ISNUMBER(P191),(P191+Q191)*(0+N('Option B'!$E$15)+IF(Scenario!$B$13="Gross",N('Option B'!$E$16),0))/12+((N('Option B'!$E$12)+N('Option B'!$E$13))/12+IF(AND(O191&gt;=Scenario!$B$10,MOD(O191-Scenario!$B$10,Scenario!$B$18)=0),N('Option B'!$E$17)*N('Option B'!$E$18)+N('Option B'!$E$20),0)+IF(O191=1,N('Option B'!$E$17)*N('Option B'!$E$19)+N('Option B'!$E$21),0)+IF(O191=Scenario!$B$11,N('Option B'!$E$22),0)),"INSUFFICIENT FUNDS")))</f>
        <v/>
      </c>
      <c r="S191" s="6" t="str">
        <f>IF(O191&gt;Scenario!$B$11,"",IF(O$2&lt;&gt;"Ready",O$2,IF(ISNUMBER(P191),IF((P191+Q191)*(1+Scenario!$B$12/12)-R191&lt;0,"INSUFFICIENT FUNDS",(P191+Q191)*(1+Scenario!$B$12/12)-R191),"INSUFFICIENT FUNDS")))</f>
        <v/>
      </c>
      <c r="T191" s="6" t="str">
        <f>IF(O191&gt;Scenario!$B$11,"",IF(O$2&lt;&gt;"Ready",O$2,IF(ISNUMBER(S191),T190+R191,"INSUFFICIENT FUNDS")))</f>
        <v/>
      </c>
      <c r="U191" t="str">
        <f>IF(O191&gt;Scenario!$B$11,"",IF(O$2&lt;&gt;"Ready",O$2,IF(ISNUMBER(S191),"OK","INSUFFICIENT FUNDS")))</f>
        <v/>
      </c>
      <c r="V191">
        <v>187</v>
      </c>
      <c r="W191" s="6" t="str">
        <f>IF(V191&gt;Scenario!$B$11,"",IF(V$2&lt;&gt;"Ready",V$2,IF(AB190="OK",Z190,"INSUFFICIENT FUNDS")))</f>
        <v/>
      </c>
      <c r="X191" s="6" t="str">
        <f>IF(V191&gt;Scenario!$B$11,"",IF(V$2&lt;&gt;"Ready",V$2,IF(ISNUMBER(W191),IF(AND(V191&gt;=Scenario!$B$10,MOD(V191-Scenario!$B$10,Scenario!$B$18)=0),Scenario!$B$8,0),"INSUFFICIENT FUNDS")))</f>
        <v/>
      </c>
      <c r="Y191" s="6" t="str">
        <f>IF(V191&gt;Scenario!$B$11,"",IF(V$2&lt;&gt;"Ready",V$2,IF(ISNUMBER(W191),(W191+X191)*(N('Option B'!$E$14)+N('Option B'!$E$15)+IF(Scenario!$B$13="Gross",N('Option B'!$E$16),0))/12+((N('Option B'!$E$12)+N('Option B'!$E$13))/12+IF(AND(V191&gt;=Scenario!$B$10,MOD(V191-Scenario!$B$10,Scenario!$B$18)=0),0*0+0,0)+IF(V191=1,0*0+0,0)+IF(V191=Scenario!$B$11,0,0)),"INSUFFICIENT FUNDS")))</f>
        <v/>
      </c>
      <c r="Z191" s="6" t="str">
        <f>IF(V191&gt;Scenario!$B$11,"",IF(V$2&lt;&gt;"Ready",V$2,IF(ISNUMBER(W191),IF((W191+X191)*(1+Scenario!$B$12/12)-Y191&lt;0,"INSUFFICIENT FUNDS",(W191+X191)*(1+Scenario!$B$12/12)-Y191),"INSUFFICIENT FUNDS")))</f>
        <v/>
      </c>
      <c r="AA191" s="6" t="str">
        <f>IF(V191&gt;Scenario!$B$11,"",IF(V$2&lt;&gt;"Ready",V$2,IF(ISNUMBER(Z191),AA190+Y191,"INSUFFICIENT FUNDS")))</f>
        <v/>
      </c>
      <c r="AB191" t="str">
        <f>IF(V191&gt;Scenario!$B$11,"",IF(V$2&lt;&gt;"Ready",V$2,IF(ISNUMBER(Z191),"OK","INSUFFICIENT FUNDS")))</f>
        <v/>
      </c>
      <c r="AC191">
        <v>187</v>
      </c>
      <c r="AD191" s="6" t="str">
        <f>IF(AC191&gt;Scenario!$B$11,"",IF(AC$2&lt;&gt;"Ready",AC$2,IF(AI190="OK",AG190,"INSUFFICIENT FUNDS")))</f>
        <v/>
      </c>
      <c r="AE191" s="6" t="str">
        <f>IF(AC191&gt;Scenario!$B$11,"",IF(AC$2&lt;&gt;"Ready",AC$2,IF(ISNUMBER(AD191),IF(AND(AC191&gt;=Scenario!$B$10,MOD(AC191-Scenario!$B$10,Scenario!$B$18)=0),Scenario!$B$8,0),"INSUFFICIENT FUNDS")))</f>
        <v/>
      </c>
      <c r="AF191" s="6" t="str">
        <f>IF(AC191&gt;Scenario!$B$11,"",IF(AC$2&lt;&gt;"Ready",AC$2,IF(ISNUMBER(AD191),(AD191+AE191)*(N('Option B'!$E$14)+N('Option B'!$E$15)+IF(Scenario!$B$13="Gross",0,0))/12+((N('Option B'!$E$12)+N('Option B'!$E$13))/12+IF(AND(AC191&gt;=Scenario!$B$10,MOD(AC191-Scenario!$B$10,Scenario!$B$18)=0),N('Option B'!$E$17)*N('Option B'!$E$18)+N('Option B'!$E$20),0)+IF(AC191=1,N('Option B'!$E$17)*N('Option B'!$E$19)+N('Option B'!$E$21),0)+IF(AC191=Scenario!$B$11,N('Option B'!$E$22),0)),"INSUFFICIENT FUNDS")))</f>
        <v/>
      </c>
      <c r="AG191" s="6" t="str">
        <f>IF(AC191&gt;Scenario!$B$11,"",IF(AC$2&lt;&gt;"Ready",AC$2,IF(ISNUMBER(AD191),IF((AD191+AE191)*(1+Scenario!$B$12/12)-AF191&lt;0,"INSUFFICIENT FUNDS",(AD191+AE191)*(1+Scenario!$B$12/12)-AF191),"INSUFFICIENT FUNDS")))</f>
        <v/>
      </c>
      <c r="AH191" s="6" t="str">
        <f>IF(AC191&gt;Scenario!$B$11,"",IF(AC$2&lt;&gt;"Ready",AC$2,IF(ISNUMBER(AG191),AH190+AF191,"INSUFFICIENT FUNDS")))</f>
        <v/>
      </c>
      <c r="AI191" t="str">
        <f>IF(AC191&gt;Scenario!$B$11,"",IF(AC$2&lt;&gt;"Ready",AC$2,IF(ISNUMBER(AG191),"OK","INSUFFICIENT FUNDS")))</f>
        <v/>
      </c>
      <c r="AJ191">
        <v>187</v>
      </c>
      <c r="AK191" s="6" t="str">
        <f>IF(AJ191&gt;Scenario!$B$11,"",IF(AJ$2&lt;&gt;"Ready",AJ$2,IF(AP190="OK",AN190,"INSUFFICIENT FUNDS")))</f>
        <v/>
      </c>
      <c r="AL191" s="6" t="str">
        <f>IF(AJ191&gt;Scenario!$B$11,"",IF(AJ$2&lt;&gt;"Ready",AJ$2,IF(ISNUMBER(AK191),IF(AND(AJ191&gt;=Scenario!$B$10,MOD(AJ191-Scenario!$B$10,Scenario!$B$18)=0),Scenario!$B$8,0),"INSUFFICIENT FUNDS")))</f>
        <v/>
      </c>
      <c r="AM191" s="6" t="str">
        <f>IF(AJ191&gt;Scenario!$B$11,"",IF(AJ$2&lt;&gt;"Ready",AJ$2,IF(ISNUMBER(AK191),(AK191+AL191)*(0+0+IF(Scenario!$B$13="Gross",0,0))/12+((0+0)/12+IF(AND(AJ191&gt;=Scenario!$B$10,MOD(AJ191-Scenario!$B$10,Scenario!$B$18)=0),0*0+0,0)+IF(AJ191=1,0*0+0,0)+IF(AJ191=Scenario!$B$11,0,0)),"INSUFFICIENT FUNDS")))</f>
        <v/>
      </c>
      <c r="AN191" s="6" t="str">
        <f>IF(AJ191&gt;Scenario!$B$11,"",IF(AJ$2&lt;&gt;"Ready",AJ$2,IF(ISNUMBER(AK191),IF((AK191+AL191)*(1+Scenario!$B$12/12)-AM191&lt;0,"INSUFFICIENT FUNDS",(AK191+AL191)*(1+Scenario!$B$12/12)-AM191),"INSUFFICIENT FUNDS")))</f>
        <v/>
      </c>
      <c r="AO191" s="6" t="str">
        <f>IF(AJ191&gt;Scenario!$B$11,"",IF(AJ$2&lt;&gt;"Ready",AJ$2,IF(ISNUMBER(AN191),AO190+AM191,"INSUFFICIENT FUNDS")))</f>
        <v/>
      </c>
      <c r="AP191" t="str">
        <f>IF(AJ191&gt;Scenario!$B$11,"",IF(AJ$2&lt;&gt;"Ready",AJ$2,IF(ISNUMBER(AN191),"OK","INSUFFICIENT FUNDS")))</f>
        <v/>
      </c>
    </row>
    <row r="192" spans="1:42" ht="32.1" customHeight="1" x14ac:dyDescent="0.2">
      <c r="A192">
        <v>188</v>
      </c>
      <c r="B192" s="6" t="str">
        <f>IF(A192&gt;Scenario!$B$11,"",IF(A$2&lt;&gt;"Ready",A$2,IF(G191="OK",E191,"INSUFFICIENT FUNDS")))</f>
        <v/>
      </c>
      <c r="C192" s="6" t="str">
        <f>IF(A192&gt;Scenario!$B$11,"",IF(A$2&lt;&gt;"Ready",A$2,IF(ISNUMBER(B192),IF(AND(A192&gt;=Scenario!$B$10,MOD(A192-Scenario!$B$10,Scenario!$B$18)=0),Scenario!$B$8,0),"INSUFFICIENT FUNDS")))</f>
        <v/>
      </c>
      <c r="D192" s="6" t="str">
        <f>IF(A192&gt;Scenario!$B$11,"",IF(A$2&lt;&gt;"Ready",A$2,IF(ISNUMBER(B192),(B192+C192)*(N('Option B'!$E$14)+N('Option B'!$E$15)+IF(Scenario!$B$13="Gross",N('Option B'!$E$16),0))/12+((N('Option B'!$E$12)+N('Option B'!$E$13))/12+IF(AND(A192&gt;=Scenario!$B$10,MOD(A192-Scenario!$B$10,Scenario!$B$18)=0),N('Option B'!$E$17)*N('Option B'!$E$18)+N('Option B'!$E$20),0)+IF(A192=1,N('Option B'!$E$17)*N('Option B'!$E$19)+N('Option B'!$E$21),0)+IF(A192=Scenario!$B$11,N('Option B'!$E$22),0)),"INSUFFICIENT FUNDS")))</f>
        <v/>
      </c>
      <c r="E192" s="6" t="str">
        <f>IF(A192&gt;Scenario!$B$11,"",IF(A$2&lt;&gt;"Ready",A$2,IF(ISNUMBER(B192),IF((B192+C192)*(1+Scenario!$B$12/12)-D192&lt;0,"INSUFFICIENT FUNDS",(B192+C192)*(1+Scenario!$B$12/12)-D192),"INSUFFICIENT FUNDS")))</f>
        <v/>
      </c>
      <c r="F192" s="6" t="str">
        <f>IF(A192&gt;Scenario!$B$11,"",IF(A$2&lt;&gt;"Ready",A$2,IF(ISNUMBER(E192),F191+D192,"INSUFFICIENT FUNDS")))</f>
        <v/>
      </c>
      <c r="G192" t="str">
        <f>IF(A192&gt;Scenario!$B$11,"",IF(A$2&lt;&gt;"Ready",A$2,IF(ISNUMBER(E192),"OK","INSUFFICIENT FUNDS")))</f>
        <v/>
      </c>
      <c r="H192">
        <v>188</v>
      </c>
      <c r="I192" s="6" t="str">
        <f>IF(H192&gt;Scenario!$B$11,"",IF(H$2&lt;&gt;"Ready",H$2,IF(N191="OK",L191,"INSUFFICIENT FUNDS")))</f>
        <v/>
      </c>
      <c r="J192" s="6" t="str">
        <f>IF(H192&gt;Scenario!$B$11,"",IF(H$2&lt;&gt;"Ready",H$2,IF(ISNUMBER(I192),IF(AND(H192&gt;=Scenario!$B$10,MOD(H192-Scenario!$B$10,Scenario!$B$18)=0),Scenario!$B$8,0),"INSUFFICIENT FUNDS")))</f>
        <v/>
      </c>
      <c r="K192" s="6" t="str">
        <f>IF(H192&gt;Scenario!$B$11,"",IF(H$2&lt;&gt;"Ready",H$2,IF(ISNUMBER(I192),(I192+J192)*(N('Option B'!$E$14)+N('Option B'!$E$15)+IF(Scenario!$B$13="Gross",N('Option B'!$E$16),0))/12+((0+0)/12+IF(AND(H192&gt;=Scenario!$B$10,MOD(H192-Scenario!$B$10,Scenario!$B$18)=0),N('Option B'!$E$17)*N('Option B'!$E$18)+N('Option B'!$E$20),0)+IF(H192=1,N('Option B'!$E$17)*N('Option B'!$E$19)+N('Option B'!$E$21),0)+IF(H192=Scenario!$B$11,N('Option B'!$E$22),0)),"INSUFFICIENT FUNDS")))</f>
        <v/>
      </c>
      <c r="L192" s="6" t="str">
        <f>IF(H192&gt;Scenario!$B$11,"",IF(H$2&lt;&gt;"Ready",H$2,IF(ISNUMBER(I192),IF((I192+J192)*(1+Scenario!$B$12/12)-K192&lt;0,"INSUFFICIENT FUNDS",(I192+J192)*(1+Scenario!$B$12/12)-K192),"INSUFFICIENT FUNDS")))</f>
        <v/>
      </c>
      <c r="M192" s="6" t="str">
        <f>IF(H192&gt;Scenario!$B$11,"",IF(H$2&lt;&gt;"Ready",H$2,IF(ISNUMBER(L192),M191+K192,"INSUFFICIENT FUNDS")))</f>
        <v/>
      </c>
      <c r="N192" t="str">
        <f>IF(H192&gt;Scenario!$B$11,"",IF(H$2&lt;&gt;"Ready",H$2,IF(ISNUMBER(L192),"OK","INSUFFICIENT FUNDS")))</f>
        <v/>
      </c>
      <c r="O192">
        <v>188</v>
      </c>
      <c r="P192" s="6" t="str">
        <f>IF(O192&gt;Scenario!$B$11,"",IF(O$2&lt;&gt;"Ready",O$2,IF(U191="OK",S191,"INSUFFICIENT FUNDS")))</f>
        <v/>
      </c>
      <c r="Q192" s="6" t="str">
        <f>IF(O192&gt;Scenario!$B$11,"",IF(O$2&lt;&gt;"Ready",O$2,IF(ISNUMBER(P192),IF(AND(O192&gt;=Scenario!$B$10,MOD(O192-Scenario!$B$10,Scenario!$B$18)=0),Scenario!$B$8,0),"INSUFFICIENT FUNDS")))</f>
        <v/>
      </c>
      <c r="R192" s="6" t="str">
        <f>IF(O192&gt;Scenario!$B$11,"",IF(O$2&lt;&gt;"Ready",O$2,IF(ISNUMBER(P192),(P192+Q192)*(0+N('Option B'!$E$15)+IF(Scenario!$B$13="Gross",N('Option B'!$E$16),0))/12+((N('Option B'!$E$12)+N('Option B'!$E$13))/12+IF(AND(O192&gt;=Scenario!$B$10,MOD(O192-Scenario!$B$10,Scenario!$B$18)=0),N('Option B'!$E$17)*N('Option B'!$E$18)+N('Option B'!$E$20),0)+IF(O192=1,N('Option B'!$E$17)*N('Option B'!$E$19)+N('Option B'!$E$21),0)+IF(O192=Scenario!$B$11,N('Option B'!$E$22),0)),"INSUFFICIENT FUNDS")))</f>
        <v/>
      </c>
      <c r="S192" s="6" t="str">
        <f>IF(O192&gt;Scenario!$B$11,"",IF(O$2&lt;&gt;"Ready",O$2,IF(ISNUMBER(P192),IF((P192+Q192)*(1+Scenario!$B$12/12)-R192&lt;0,"INSUFFICIENT FUNDS",(P192+Q192)*(1+Scenario!$B$12/12)-R192),"INSUFFICIENT FUNDS")))</f>
        <v/>
      </c>
      <c r="T192" s="6" t="str">
        <f>IF(O192&gt;Scenario!$B$11,"",IF(O$2&lt;&gt;"Ready",O$2,IF(ISNUMBER(S192),T191+R192,"INSUFFICIENT FUNDS")))</f>
        <v/>
      </c>
      <c r="U192" t="str">
        <f>IF(O192&gt;Scenario!$B$11,"",IF(O$2&lt;&gt;"Ready",O$2,IF(ISNUMBER(S192),"OK","INSUFFICIENT FUNDS")))</f>
        <v/>
      </c>
      <c r="V192">
        <v>188</v>
      </c>
      <c r="W192" s="6" t="str">
        <f>IF(V192&gt;Scenario!$B$11,"",IF(V$2&lt;&gt;"Ready",V$2,IF(AB191="OK",Z191,"INSUFFICIENT FUNDS")))</f>
        <v/>
      </c>
      <c r="X192" s="6" t="str">
        <f>IF(V192&gt;Scenario!$B$11,"",IF(V$2&lt;&gt;"Ready",V$2,IF(ISNUMBER(W192),IF(AND(V192&gt;=Scenario!$B$10,MOD(V192-Scenario!$B$10,Scenario!$B$18)=0),Scenario!$B$8,0),"INSUFFICIENT FUNDS")))</f>
        <v/>
      </c>
      <c r="Y192" s="6" t="str">
        <f>IF(V192&gt;Scenario!$B$11,"",IF(V$2&lt;&gt;"Ready",V$2,IF(ISNUMBER(W192),(W192+X192)*(N('Option B'!$E$14)+N('Option B'!$E$15)+IF(Scenario!$B$13="Gross",N('Option B'!$E$16),0))/12+((N('Option B'!$E$12)+N('Option B'!$E$13))/12+IF(AND(V192&gt;=Scenario!$B$10,MOD(V192-Scenario!$B$10,Scenario!$B$18)=0),0*0+0,0)+IF(V192=1,0*0+0,0)+IF(V192=Scenario!$B$11,0,0)),"INSUFFICIENT FUNDS")))</f>
        <v/>
      </c>
      <c r="Z192" s="6" t="str">
        <f>IF(V192&gt;Scenario!$B$11,"",IF(V$2&lt;&gt;"Ready",V$2,IF(ISNUMBER(W192),IF((W192+X192)*(1+Scenario!$B$12/12)-Y192&lt;0,"INSUFFICIENT FUNDS",(W192+X192)*(1+Scenario!$B$12/12)-Y192),"INSUFFICIENT FUNDS")))</f>
        <v/>
      </c>
      <c r="AA192" s="6" t="str">
        <f>IF(V192&gt;Scenario!$B$11,"",IF(V$2&lt;&gt;"Ready",V$2,IF(ISNUMBER(Z192),AA191+Y192,"INSUFFICIENT FUNDS")))</f>
        <v/>
      </c>
      <c r="AB192" t="str">
        <f>IF(V192&gt;Scenario!$B$11,"",IF(V$2&lt;&gt;"Ready",V$2,IF(ISNUMBER(Z192),"OK","INSUFFICIENT FUNDS")))</f>
        <v/>
      </c>
      <c r="AC192">
        <v>188</v>
      </c>
      <c r="AD192" s="6" t="str">
        <f>IF(AC192&gt;Scenario!$B$11,"",IF(AC$2&lt;&gt;"Ready",AC$2,IF(AI191="OK",AG191,"INSUFFICIENT FUNDS")))</f>
        <v/>
      </c>
      <c r="AE192" s="6" t="str">
        <f>IF(AC192&gt;Scenario!$B$11,"",IF(AC$2&lt;&gt;"Ready",AC$2,IF(ISNUMBER(AD192),IF(AND(AC192&gt;=Scenario!$B$10,MOD(AC192-Scenario!$B$10,Scenario!$B$18)=0),Scenario!$B$8,0),"INSUFFICIENT FUNDS")))</f>
        <v/>
      </c>
      <c r="AF192" s="6" t="str">
        <f>IF(AC192&gt;Scenario!$B$11,"",IF(AC$2&lt;&gt;"Ready",AC$2,IF(ISNUMBER(AD192),(AD192+AE192)*(N('Option B'!$E$14)+N('Option B'!$E$15)+IF(Scenario!$B$13="Gross",0,0))/12+((N('Option B'!$E$12)+N('Option B'!$E$13))/12+IF(AND(AC192&gt;=Scenario!$B$10,MOD(AC192-Scenario!$B$10,Scenario!$B$18)=0),N('Option B'!$E$17)*N('Option B'!$E$18)+N('Option B'!$E$20),0)+IF(AC192=1,N('Option B'!$E$17)*N('Option B'!$E$19)+N('Option B'!$E$21),0)+IF(AC192=Scenario!$B$11,N('Option B'!$E$22),0)),"INSUFFICIENT FUNDS")))</f>
        <v/>
      </c>
      <c r="AG192" s="6" t="str">
        <f>IF(AC192&gt;Scenario!$B$11,"",IF(AC$2&lt;&gt;"Ready",AC$2,IF(ISNUMBER(AD192),IF((AD192+AE192)*(1+Scenario!$B$12/12)-AF192&lt;0,"INSUFFICIENT FUNDS",(AD192+AE192)*(1+Scenario!$B$12/12)-AF192),"INSUFFICIENT FUNDS")))</f>
        <v/>
      </c>
      <c r="AH192" s="6" t="str">
        <f>IF(AC192&gt;Scenario!$B$11,"",IF(AC$2&lt;&gt;"Ready",AC$2,IF(ISNUMBER(AG192),AH191+AF192,"INSUFFICIENT FUNDS")))</f>
        <v/>
      </c>
      <c r="AI192" t="str">
        <f>IF(AC192&gt;Scenario!$B$11,"",IF(AC$2&lt;&gt;"Ready",AC$2,IF(ISNUMBER(AG192),"OK","INSUFFICIENT FUNDS")))</f>
        <v/>
      </c>
      <c r="AJ192">
        <v>188</v>
      </c>
      <c r="AK192" s="6" t="str">
        <f>IF(AJ192&gt;Scenario!$B$11,"",IF(AJ$2&lt;&gt;"Ready",AJ$2,IF(AP191="OK",AN191,"INSUFFICIENT FUNDS")))</f>
        <v/>
      </c>
      <c r="AL192" s="6" t="str">
        <f>IF(AJ192&gt;Scenario!$B$11,"",IF(AJ$2&lt;&gt;"Ready",AJ$2,IF(ISNUMBER(AK192),IF(AND(AJ192&gt;=Scenario!$B$10,MOD(AJ192-Scenario!$B$10,Scenario!$B$18)=0),Scenario!$B$8,0),"INSUFFICIENT FUNDS")))</f>
        <v/>
      </c>
      <c r="AM192" s="6" t="str">
        <f>IF(AJ192&gt;Scenario!$B$11,"",IF(AJ$2&lt;&gt;"Ready",AJ$2,IF(ISNUMBER(AK192),(AK192+AL192)*(0+0+IF(Scenario!$B$13="Gross",0,0))/12+((0+0)/12+IF(AND(AJ192&gt;=Scenario!$B$10,MOD(AJ192-Scenario!$B$10,Scenario!$B$18)=0),0*0+0,0)+IF(AJ192=1,0*0+0,0)+IF(AJ192=Scenario!$B$11,0,0)),"INSUFFICIENT FUNDS")))</f>
        <v/>
      </c>
      <c r="AN192" s="6" t="str">
        <f>IF(AJ192&gt;Scenario!$B$11,"",IF(AJ$2&lt;&gt;"Ready",AJ$2,IF(ISNUMBER(AK192),IF((AK192+AL192)*(1+Scenario!$B$12/12)-AM192&lt;0,"INSUFFICIENT FUNDS",(AK192+AL192)*(1+Scenario!$B$12/12)-AM192),"INSUFFICIENT FUNDS")))</f>
        <v/>
      </c>
      <c r="AO192" s="6" t="str">
        <f>IF(AJ192&gt;Scenario!$B$11,"",IF(AJ$2&lt;&gt;"Ready",AJ$2,IF(ISNUMBER(AN192),AO191+AM192,"INSUFFICIENT FUNDS")))</f>
        <v/>
      </c>
      <c r="AP192" t="str">
        <f>IF(AJ192&gt;Scenario!$B$11,"",IF(AJ$2&lt;&gt;"Ready",AJ$2,IF(ISNUMBER(AN192),"OK","INSUFFICIENT FUNDS")))</f>
        <v/>
      </c>
    </row>
    <row r="193" spans="1:42" ht="32.1" customHeight="1" x14ac:dyDescent="0.2">
      <c r="A193">
        <v>189</v>
      </c>
      <c r="B193" s="6" t="str">
        <f>IF(A193&gt;Scenario!$B$11,"",IF(A$2&lt;&gt;"Ready",A$2,IF(G192="OK",E192,"INSUFFICIENT FUNDS")))</f>
        <v/>
      </c>
      <c r="C193" s="6" t="str">
        <f>IF(A193&gt;Scenario!$B$11,"",IF(A$2&lt;&gt;"Ready",A$2,IF(ISNUMBER(B193),IF(AND(A193&gt;=Scenario!$B$10,MOD(A193-Scenario!$B$10,Scenario!$B$18)=0),Scenario!$B$8,0),"INSUFFICIENT FUNDS")))</f>
        <v/>
      </c>
      <c r="D193" s="6" t="str">
        <f>IF(A193&gt;Scenario!$B$11,"",IF(A$2&lt;&gt;"Ready",A$2,IF(ISNUMBER(B193),(B193+C193)*(N('Option B'!$E$14)+N('Option B'!$E$15)+IF(Scenario!$B$13="Gross",N('Option B'!$E$16),0))/12+((N('Option B'!$E$12)+N('Option B'!$E$13))/12+IF(AND(A193&gt;=Scenario!$B$10,MOD(A193-Scenario!$B$10,Scenario!$B$18)=0),N('Option B'!$E$17)*N('Option B'!$E$18)+N('Option B'!$E$20),0)+IF(A193=1,N('Option B'!$E$17)*N('Option B'!$E$19)+N('Option B'!$E$21),0)+IF(A193=Scenario!$B$11,N('Option B'!$E$22),0)),"INSUFFICIENT FUNDS")))</f>
        <v/>
      </c>
      <c r="E193" s="6" t="str">
        <f>IF(A193&gt;Scenario!$B$11,"",IF(A$2&lt;&gt;"Ready",A$2,IF(ISNUMBER(B193),IF((B193+C193)*(1+Scenario!$B$12/12)-D193&lt;0,"INSUFFICIENT FUNDS",(B193+C193)*(1+Scenario!$B$12/12)-D193),"INSUFFICIENT FUNDS")))</f>
        <v/>
      </c>
      <c r="F193" s="6" t="str">
        <f>IF(A193&gt;Scenario!$B$11,"",IF(A$2&lt;&gt;"Ready",A$2,IF(ISNUMBER(E193),F192+D193,"INSUFFICIENT FUNDS")))</f>
        <v/>
      </c>
      <c r="G193" t="str">
        <f>IF(A193&gt;Scenario!$B$11,"",IF(A$2&lt;&gt;"Ready",A$2,IF(ISNUMBER(E193),"OK","INSUFFICIENT FUNDS")))</f>
        <v/>
      </c>
      <c r="H193">
        <v>189</v>
      </c>
      <c r="I193" s="6" t="str">
        <f>IF(H193&gt;Scenario!$B$11,"",IF(H$2&lt;&gt;"Ready",H$2,IF(N192="OK",L192,"INSUFFICIENT FUNDS")))</f>
        <v/>
      </c>
      <c r="J193" s="6" t="str">
        <f>IF(H193&gt;Scenario!$B$11,"",IF(H$2&lt;&gt;"Ready",H$2,IF(ISNUMBER(I193),IF(AND(H193&gt;=Scenario!$B$10,MOD(H193-Scenario!$B$10,Scenario!$B$18)=0),Scenario!$B$8,0),"INSUFFICIENT FUNDS")))</f>
        <v/>
      </c>
      <c r="K193" s="6" t="str">
        <f>IF(H193&gt;Scenario!$B$11,"",IF(H$2&lt;&gt;"Ready",H$2,IF(ISNUMBER(I193),(I193+J193)*(N('Option B'!$E$14)+N('Option B'!$E$15)+IF(Scenario!$B$13="Gross",N('Option B'!$E$16),0))/12+((0+0)/12+IF(AND(H193&gt;=Scenario!$B$10,MOD(H193-Scenario!$B$10,Scenario!$B$18)=0),N('Option B'!$E$17)*N('Option B'!$E$18)+N('Option B'!$E$20),0)+IF(H193=1,N('Option B'!$E$17)*N('Option B'!$E$19)+N('Option B'!$E$21),0)+IF(H193=Scenario!$B$11,N('Option B'!$E$22),0)),"INSUFFICIENT FUNDS")))</f>
        <v/>
      </c>
      <c r="L193" s="6" t="str">
        <f>IF(H193&gt;Scenario!$B$11,"",IF(H$2&lt;&gt;"Ready",H$2,IF(ISNUMBER(I193),IF((I193+J193)*(1+Scenario!$B$12/12)-K193&lt;0,"INSUFFICIENT FUNDS",(I193+J193)*(1+Scenario!$B$12/12)-K193),"INSUFFICIENT FUNDS")))</f>
        <v/>
      </c>
      <c r="M193" s="6" t="str">
        <f>IF(H193&gt;Scenario!$B$11,"",IF(H$2&lt;&gt;"Ready",H$2,IF(ISNUMBER(L193),M192+K193,"INSUFFICIENT FUNDS")))</f>
        <v/>
      </c>
      <c r="N193" t="str">
        <f>IF(H193&gt;Scenario!$B$11,"",IF(H$2&lt;&gt;"Ready",H$2,IF(ISNUMBER(L193),"OK","INSUFFICIENT FUNDS")))</f>
        <v/>
      </c>
      <c r="O193">
        <v>189</v>
      </c>
      <c r="P193" s="6" t="str">
        <f>IF(O193&gt;Scenario!$B$11,"",IF(O$2&lt;&gt;"Ready",O$2,IF(U192="OK",S192,"INSUFFICIENT FUNDS")))</f>
        <v/>
      </c>
      <c r="Q193" s="6" t="str">
        <f>IF(O193&gt;Scenario!$B$11,"",IF(O$2&lt;&gt;"Ready",O$2,IF(ISNUMBER(P193),IF(AND(O193&gt;=Scenario!$B$10,MOD(O193-Scenario!$B$10,Scenario!$B$18)=0),Scenario!$B$8,0),"INSUFFICIENT FUNDS")))</f>
        <v/>
      </c>
      <c r="R193" s="6" t="str">
        <f>IF(O193&gt;Scenario!$B$11,"",IF(O$2&lt;&gt;"Ready",O$2,IF(ISNUMBER(P193),(P193+Q193)*(0+N('Option B'!$E$15)+IF(Scenario!$B$13="Gross",N('Option B'!$E$16),0))/12+((N('Option B'!$E$12)+N('Option B'!$E$13))/12+IF(AND(O193&gt;=Scenario!$B$10,MOD(O193-Scenario!$B$10,Scenario!$B$18)=0),N('Option B'!$E$17)*N('Option B'!$E$18)+N('Option B'!$E$20),0)+IF(O193=1,N('Option B'!$E$17)*N('Option B'!$E$19)+N('Option B'!$E$21),0)+IF(O193=Scenario!$B$11,N('Option B'!$E$22),0)),"INSUFFICIENT FUNDS")))</f>
        <v/>
      </c>
      <c r="S193" s="6" t="str">
        <f>IF(O193&gt;Scenario!$B$11,"",IF(O$2&lt;&gt;"Ready",O$2,IF(ISNUMBER(P193),IF((P193+Q193)*(1+Scenario!$B$12/12)-R193&lt;0,"INSUFFICIENT FUNDS",(P193+Q193)*(1+Scenario!$B$12/12)-R193),"INSUFFICIENT FUNDS")))</f>
        <v/>
      </c>
      <c r="T193" s="6" t="str">
        <f>IF(O193&gt;Scenario!$B$11,"",IF(O$2&lt;&gt;"Ready",O$2,IF(ISNUMBER(S193),T192+R193,"INSUFFICIENT FUNDS")))</f>
        <v/>
      </c>
      <c r="U193" t="str">
        <f>IF(O193&gt;Scenario!$B$11,"",IF(O$2&lt;&gt;"Ready",O$2,IF(ISNUMBER(S193),"OK","INSUFFICIENT FUNDS")))</f>
        <v/>
      </c>
      <c r="V193">
        <v>189</v>
      </c>
      <c r="W193" s="6" t="str">
        <f>IF(V193&gt;Scenario!$B$11,"",IF(V$2&lt;&gt;"Ready",V$2,IF(AB192="OK",Z192,"INSUFFICIENT FUNDS")))</f>
        <v/>
      </c>
      <c r="X193" s="6" t="str">
        <f>IF(V193&gt;Scenario!$B$11,"",IF(V$2&lt;&gt;"Ready",V$2,IF(ISNUMBER(W193),IF(AND(V193&gt;=Scenario!$B$10,MOD(V193-Scenario!$B$10,Scenario!$B$18)=0),Scenario!$B$8,0),"INSUFFICIENT FUNDS")))</f>
        <v/>
      </c>
      <c r="Y193" s="6" t="str">
        <f>IF(V193&gt;Scenario!$B$11,"",IF(V$2&lt;&gt;"Ready",V$2,IF(ISNUMBER(W193),(W193+X193)*(N('Option B'!$E$14)+N('Option B'!$E$15)+IF(Scenario!$B$13="Gross",N('Option B'!$E$16),0))/12+((N('Option B'!$E$12)+N('Option B'!$E$13))/12+IF(AND(V193&gt;=Scenario!$B$10,MOD(V193-Scenario!$B$10,Scenario!$B$18)=0),0*0+0,0)+IF(V193=1,0*0+0,0)+IF(V193=Scenario!$B$11,0,0)),"INSUFFICIENT FUNDS")))</f>
        <v/>
      </c>
      <c r="Z193" s="6" t="str">
        <f>IF(V193&gt;Scenario!$B$11,"",IF(V$2&lt;&gt;"Ready",V$2,IF(ISNUMBER(W193),IF((W193+X193)*(1+Scenario!$B$12/12)-Y193&lt;0,"INSUFFICIENT FUNDS",(W193+X193)*(1+Scenario!$B$12/12)-Y193),"INSUFFICIENT FUNDS")))</f>
        <v/>
      </c>
      <c r="AA193" s="6" t="str">
        <f>IF(V193&gt;Scenario!$B$11,"",IF(V$2&lt;&gt;"Ready",V$2,IF(ISNUMBER(Z193),AA192+Y193,"INSUFFICIENT FUNDS")))</f>
        <v/>
      </c>
      <c r="AB193" t="str">
        <f>IF(V193&gt;Scenario!$B$11,"",IF(V$2&lt;&gt;"Ready",V$2,IF(ISNUMBER(Z193),"OK","INSUFFICIENT FUNDS")))</f>
        <v/>
      </c>
      <c r="AC193">
        <v>189</v>
      </c>
      <c r="AD193" s="6" t="str">
        <f>IF(AC193&gt;Scenario!$B$11,"",IF(AC$2&lt;&gt;"Ready",AC$2,IF(AI192="OK",AG192,"INSUFFICIENT FUNDS")))</f>
        <v/>
      </c>
      <c r="AE193" s="6" t="str">
        <f>IF(AC193&gt;Scenario!$B$11,"",IF(AC$2&lt;&gt;"Ready",AC$2,IF(ISNUMBER(AD193),IF(AND(AC193&gt;=Scenario!$B$10,MOD(AC193-Scenario!$B$10,Scenario!$B$18)=0),Scenario!$B$8,0),"INSUFFICIENT FUNDS")))</f>
        <v/>
      </c>
      <c r="AF193" s="6" t="str">
        <f>IF(AC193&gt;Scenario!$B$11,"",IF(AC$2&lt;&gt;"Ready",AC$2,IF(ISNUMBER(AD193),(AD193+AE193)*(N('Option B'!$E$14)+N('Option B'!$E$15)+IF(Scenario!$B$13="Gross",0,0))/12+((N('Option B'!$E$12)+N('Option B'!$E$13))/12+IF(AND(AC193&gt;=Scenario!$B$10,MOD(AC193-Scenario!$B$10,Scenario!$B$18)=0),N('Option B'!$E$17)*N('Option B'!$E$18)+N('Option B'!$E$20),0)+IF(AC193=1,N('Option B'!$E$17)*N('Option B'!$E$19)+N('Option B'!$E$21),0)+IF(AC193=Scenario!$B$11,N('Option B'!$E$22),0)),"INSUFFICIENT FUNDS")))</f>
        <v/>
      </c>
      <c r="AG193" s="6" t="str">
        <f>IF(AC193&gt;Scenario!$B$11,"",IF(AC$2&lt;&gt;"Ready",AC$2,IF(ISNUMBER(AD193),IF((AD193+AE193)*(1+Scenario!$B$12/12)-AF193&lt;0,"INSUFFICIENT FUNDS",(AD193+AE193)*(1+Scenario!$B$12/12)-AF193),"INSUFFICIENT FUNDS")))</f>
        <v/>
      </c>
      <c r="AH193" s="6" t="str">
        <f>IF(AC193&gt;Scenario!$B$11,"",IF(AC$2&lt;&gt;"Ready",AC$2,IF(ISNUMBER(AG193),AH192+AF193,"INSUFFICIENT FUNDS")))</f>
        <v/>
      </c>
      <c r="AI193" t="str">
        <f>IF(AC193&gt;Scenario!$B$11,"",IF(AC$2&lt;&gt;"Ready",AC$2,IF(ISNUMBER(AG193),"OK","INSUFFICIENT FUNDS")))</f>
        <v/>
      </c>
      <c r="AJ193">
        <v>189</v>
      </c>
      <c r="AK193" s="6" t="str">
        <f>IF(AJ193&gt;Scenario!$B$11,"",IF(AJ$2&lt;&gt;"Ready",AJ$2,IF(AP192="OK",AN192,"INSUFFICIENT FUNDS")))</f>
        <v/>
      </c>
      <c r="AL193" s="6" t="str">
        <f>IF(AJ193&gt;Scenario!$B$11,"",IF(AJ$2&lt;&gt;"Ready",AJ$2,IF(ISNUMBER(AK193),IF(AND(AJ193&gt;=Scenario!$B$10,MOD(AJ193-Scenario!$B$10,Scenario!$B$18)=0),Scenario!$B$8,0),"INSUFFICIENT FUNDS")))</f>
        <v/>
      </c>
      <c r="AM193" s="6" t="str">
        <f>IF(AJ193&gt;Scenario!$B$11,"",IF(AJ$2&lt;&gt;"Ready",AJ$2,IF(ISNUMBER(AK193),(AK193+AL193)*(0+0+IF(Scenario!$B$13="Gross",0,0))/12+((0+0)/12+IF(AND(AJ193&gt;=Scenario!$B$10,MOD(AJ193-Scenario!$B$10,Scenario!$B$18)=0),0*0+0,0)+IF(AJ193=1,0*0+0,0)+IF(AJ193=Scenario!$B$11,0,0)),"INSUFFICIENT FUNDS")))</f>
        <v/>
      </c>
      <c r="AN193" s="6" t="str">
        <f>IF(AJ193&gt;Scenario!$B$11,"",IF(AJ$2&lt;&gt;"Ready",AJ$2,IF(ISNUMBER(AK193),IF((AK193+AL193)*(1+Scenario!$B$12/12)-AM193&lt;0,"INSUFFICIENT FUNDS",(AK193+AL193)*(1+Scenario!$B$12/12)-AM193),"INSUFFICIENT FUNDS")))</f>
        <v/>
      </c>
      <c r="AO193" s="6" t="str">
        <f>IF(AJ193&gt;Scenario!$B$11,"",IF(AJ$2&lt;&gt;"Ready",AJ$2,IF(ISNUMBER(AN193),AO192+AM193,"INSUFFICIENT FUNDS")))</f>
        <v/>
      </c>
      <c r="AP193" t="str">
        <f>IF(AJ193&gt;Scenario!$B$11,"",IF(AJ$2&lt;&gt;"Ready",AJ$2,IF(ISNUMBER(AN193),"OK","INSUFFICIENT FUNDS")))</f>
        <v/>
      </c>
    </row>
    <row r="194" spans="1:42" ht="32.1" customHeight="1" x14ac:dyDescent="0.2">
      <c r="A194">
        <v>190</v>
      </c>
      <c r="B194" s="6" t="str">
        <f>IF(A194&gt;Scenario!$B$11,"",IF(A$2&lt;&gt;"Ready",A$2,IF(G193="OK",E193,"INSUFFICIENT FUNDS")))</f>
        <v/>
      </c>
      <c r="C194" s="6" t="str">
        <f>IF(A194&gt;Scenario!$B$11,"",IF(A$2&lt;&gt;"Ready",A$2,IF(ISNUMBER(B194),IF(AND(A194&gt;=Scenario!$B$10,MOD(A194-Scenario!$B$10,Scenario!$B$18)=0),Scenario!$B$8,0),"INSUFFICIENT FUNDS")))</f>
        <v/>
      </c>
      <c r="D194" s="6" t="str">
        <f>IF(A194&gt;Scenario!$B$11,"",IF(A$2&lt;&gt;"Ready",A$2,IF(ISNUMBER(B194),(B194+C194)*(N('Option B'!$E$14)+N('Option B'!$E$15)+IF(Scenario!$B$13="Gross",N('Option B'!$E$16),0))/12+((N('Option B'!$E$12)+N('Option B'!$E$13))/12+IF(AND(A194&gt;=Scenario!$B$10,MOD(A194-Scenario!$B$10,Scenario!$B$18)=0),N('Option B'!$E$17)*N('Option B'!$E$18)+N('Option B'!$E$20),0)+IF(A194=1,N('Option B'!$E$17)*N('Option B'!$E$19)+N('Option B'!$E$21),0)+IF(A194=Scenario!$B$11,N('Option B'!$E$22),0)),"INSUFFICIENT FUNDS")))</f>
        <v/>
      </c>
      <c r="E194" s="6" t="str">
        <f>IF(A194&gt;Scenario!$B$11,"",IF(A$2&lt;&gt;"Ready",A$2,IF(ISNUMBER(B194),IF((B194+C194)*(1+Scenario!$B$12/12)-D194&lt;0,"INSUFFICIENT FUNDS",(B194+C194)*(1+Scenario!$B$12/12)-D194),"INSUFFICIENT FUNDS")))</f>
        <v/>
      </c>
      <c r="F194" s="6" t="str">
        <f>IF(A194&gt;Scenario!$B$11,"",IF(A$2&lt;&gt;"Ready",A$2,IF(ISNUMBER(E194),F193+D194,"INSUFFICIENT FUNDS")))</f>
        <v/>
      </c>
      <c r="G194" t="str">
        <f>IF(A194&gt;Scenario!$B$11,"",IF(A$2&lt;&gt;"Ready",A$2,IF(ISNUMBER(E194),"OK","INSUFFICIENT FUNDS")))</f>
        <v/>
      </c>
      <c r="H194">
        <v>190</v>
      </c>
      <c r="I194" s="6" t="str">
        <f>IF(H194&gt;Scenario!$B$11,"",IF(H$2&lt;&gt;"Ready",H$2,IF(N193="OK",L193,"INSUFFICIENT FUNDS")))</f>
        <v/>
      </c>
      <c r="J194" s="6" t="str">
        <f>IF(H194&gt;Scenario!$B$11,"",IF(H$2&lt;&gt;"Ready",H$2,IF(ISNUMBER(I194),IF(AND(H194&gt;=Scenario!$B$10,MOD(H194-Scenario!$B$10,Scenario!$B$18)=0),Scenario!$B$8,0),"INSUFFICIENT FUNDS")))</f>
        <v/>
      </c>
      <c r="K194" s="6" t="str">
        <f>IF(H194&gt;Scenario!$B$11,"",IF(H$2&lt;&gt;"Ready",H$2,IF(ISNUMBER(I194),(I194+J194)*(N('Option B'!$E$14)+N('Option B'!$E$15)+IF(Scenario!$B$13="Gross",N('Option B'!$E$16),0))/12+((0+0)/12+IF(AND(H194&gt;=Scenario!$B$10,MOD(H194-Scenario!$B$10,Scenario!$B$18)=0),N('Option B'!$E$17)*N('Option B'!$E$18)+N('Option B'!$E$20),0)+IF(H194=1,N('Option B'!$E$17)*N('Option B'!$E$19)+N('Option B'!$E$21),0)+IF(H194=Scenario!$B$11,N('Option B'!$E$22),0)),"INSUFFICIENT FUNDS")))</f>
        <v/>
      </c>
      <c r="L194" s="6" t="str">
        <f>IF(H194&gt;Scenario!$B$11,"",IF(H$2&lt;&gt;"Ready",H$2,IF(ISNUMBER(I194),IF((I194+J194)*(1+Scenario!$B$12/12)-K194&lt;0,"INSUFFICIENT FUNDS",(I194+J194)*(1+Scenario!$B$12/12)-K194),"INSUFFICIENT FUNDS")))</f>
        <v/>
      </c>
      <c r="M194" s="6" t="str">
        <f>IF(H194&gt;Scenario!$B$11,"",IF(H$2&lt;&gt;"Ready",H$2,IF(ISNUMBER(L194),M193+K194,"INSUFFICIENT FUNDS")))</f>
        <v/>
      </c>
      <c r="N194" t="str">
        <f>IF(H194&gt;Scenario!$B$11,"",IF(H$2&lt;&gt;"Ready",H$2,IF(ISNUMBER(L194),"OK","INSUFFICIENT FUNDS")))</f>
        <v/>
      </c>
      <c r="O194">
        <v>190</v>
      </c>
      <c r="P194" s="6" t="str">
        <f>IF(O194&gt;Scenario!$B$11,"",IF(O$2&lt;&gt;"Ready",O$2,IF(U193="OK",S193,"INSUFFICIENT FUNDS")))</f>
        <v/>
      </c>
      <c r="Q194" s="6" t="str">
        <f>IF(O194&gt;Scenario!$B$11,"",IF(O$2&lt;&gt;"Ready",O$2,IF(ISNUMBER(P194),IF(AND(O194&gt;=Scenario!$B$10,MOD(O194-Scenario!$B$10,Scenario!$B$18)=0),Scenario!$B$8,0),"INSUFFICIENT FUNDS")))</f>
        <v/>
      </c>
      <c r="R194" s="6" t="str">
        <f>IF(O194&gt;Scenario!$B$11,"",IF(O$2&lt;&gt;"Ready",O$2,IF(ISNUMBER(P194),(P194+Q194)*(0+N('Option B'!$E$15)+IF(Scenario!$B$13="Gross",N('Option B'!$E$16),0))/12+((N('Option B'!$E$12)+N('Option B'!$E$13))/12+IF(AND(O194&gt;=Scenario!$B$10,MOD(O194-Scenario!$B$10,Scenario!$B$18)=0),N('Option B'!$E$17)*N('Option B'!$E$18)+N('Option B'!$E$20),0)+IF(O194=1,N('Option B'!$E$17)*N('Option B'!$E$19)+N('Option B'!$E$21),0)+IF(O194=Scenario!$B$11,N('Option B'!$E$22),0)),"INSUFFICIENT FUNDS")))</f>
        <v/>
      </c>
      <c r="S194" s="6" t="str">
        <f>IF(O194&gt;Scenario!$B$11,"",IF(O$2&lt;&gt;"Ready",O$2,IF(ISNUMBER(P194),IF((P194+Q194)*(1+Scenario!$B$12/12)-R194&lt;0,"INSUFFICIENT FUNDS",(P194+Q194)*(1+Scenario!$B$12/12)-R194),"INSUFFICIENT FUNDS")))</f>
        <v/>
      </c>
      <c r="T194" s="6" t="str">
        <f>IF(O194&gt;Scenario!$B$11,"",IF(O$2&lt;&gt;"Ready",O$2,IF(ISNUMBER(S194),T193+R194,"INSUFFICIENT FUNDS")))</f>
        <v/>
      </c>
      <c r="U194" t="str">
        <f>IF(O194&gt;Scenario!$B$11,"",IF(O$2&lt;&gt;"Ready",O$2,IF(ISNUMBER(S194),"OK","INSUFFICIENT FUNDS")))</f>
        <v/>
      </c>
      <c r="V194">
        <v>190</v>
      </c>
      <c r="W194" s="6" t="str">
        <f>IF(V194&gt;Scenario!$B$11,"",IF(V$2&lt;&gt;"Ready",V$2,IF(AB193="OK",Z193,"INSUFFICIENT FUNDS")))</f>
        <v/>
      </c>
      <c r="X194" s="6" t="str">
        <f>IF(V194&gt;Scenario!$B$11,"",IF(V$2&lt;&gt;"Ready",V$2,IF(ISNUMBER(W194),IF(AND(V194&gt;=Scenario!$B$10,MOD(V194-Scenario!$B$10,Scenario!$B$18)=0),Scenario!$B$8,0),"INSUFFICIENT FUNDS")))</f>
        <v/>
      </c>
      <c r="Y194" s="6" t="str">
        <f>IF(V194&gt;Scenario!$B$11,"",IF(V$2&lt;&gt;"Ready",V$2,IF(ISNUMBER(W194),(W194+X194)*(N('Option B'!$E$14)+N('Option B'!$E$15)+IF(Scenario!$B$13="Gross",N('Option B'!$E$16),0))/12+((N('Option B'!$E$12)+N('Option B'!$E$13))/12+IF(AND(V194&gt;=Scenario!$B$10,MOD(V194-Scenario!$B$10,Scenario!$B$18)=0),0*0+0,0)+IF(V194=1,0*0+0,0)+IF(V194=Scenario!$B$11,0,0)),"INSUFFICIENT FUNDS")))</f>
        <v/>
      </c>
      <c r="Z194" s="6" t="str">
        <f>IF(V194&gt;Scenario!$B$11,"",IF(V$2&lt;&gt;"Ready",V$2,IF(ISNUMBER(W194),IF((W194+X194)*(1+Scenario!$B$12/12)-Y194&lt;0,"INSUFFICIENT FUNDS",(W194+X194)*(1+Scenario!$B$12/12)-Y194),"INSUFFICIENT FUNDS")))</f>
        <v/>
      </c>
      <c r="AA194" s="6" t="str">
        <f>IF(V194&gt;Scenario!$B$11,"",IF(V$2&lt;&gt;"Ready",V$2,IF(ISNUMBER(Z194),AA193+Y194,"INSUFFICIENT FUNDS")))</f>
        <v/>
      </c>
      <c r="AB194" t="str">
        <f>IF(V194&gt;Scenario!$B$11,"",IF(V$2&lt;&gt;"Ready",V$2,IF(ISNUMBER(Z194),"OK","INSUFFICIENT FUNDS")))</f>
        <v/>
      </c>
      <c r="AC194">
        <v>190</v>
      </c>
      <c r="AD194" s="6" t="str">
        <f>IF(AC194&gt;Scenario!$B$11,"",IF(AC$2&lt;&gt;"Ready",AC$2,IF(AI193="OK",AG193,"INSUFFICIENT FUNDS")))</f>
        <v/>
      </c>
      <c r="AE194" s="6" t="str">
        <f>IF(AC194&gt;Scenario!$B$11,"",IF(AC$2&lt;&gt;"Ready",AC$2,IF(ISNUMBER(AD194),IF(AND(AC194&gt;=Scenario!$B$10,MOD(AC194-Scenario!$B$10,Scenario!$B$18)=0),Scenario!$B$8,0),"INSUFFICIENT FUNDS")))</f>
        <v/>
      </c>
      <c r="AF194" s="6" t="str">
        <f>IF(AC194&gt;Scenario!$B$11,"",IF(AC$2&lt;&gt;"Ready",AC$2,IF(ISNUMBER(AD194),(AD194+AE194)*(N('Option B'!$E$14)+N('Option B'!$E$15)+IF(Scenario!$B$13="Gross",0,0))/12+((N('Option B'!$E$12)+N('Option B'!$E$13))/12+IF(AND(AC194&gt;=Scenario!$B$10,MOD(AC194-Scenario!$B$10,Scenario!$B$18)=0),N('Option B'!$E$17)*N('Option B'!$E$18)+N('Option B'!$E$20),0)+IF(AC194=1,N('Option B'!$E$17)*N('Option B'!$E$19)+N('Option B'!$E$21),0)+IF(AC194=Scenario!$B$11,N('Option B'!$E$22),0)),"INSUFFICIENT FUNDS")))</f>
        <v/>
      </c>
      <c r="AG194" s="6" t="str">
        <f>IF(AC194&gt;Scenario!$B$11,"",IF(AC$2&lt;&gt;"Ready",AC$2,IF(ISNUMBER(AD194),IF((AD194+AE194)*(1+Scenario!$B$12/12)-AF194&lt;0,"INSUFFICIENT FUNDS",(AD194+AE194)*(1+Scenario!$B$12/12)-AF194),"INSUFFICIENT FUNDS")))</f>
        <v/>
      </c>
      <c r="AH194" s="6" t="str">
        <f>IF(AC194&gt;Scenario!$B$11,"",IF(AC$2&lt;&gt;"Ready",AC$2,IF(ISNUMBER(AG194),AH193+AF194,"INSUFFICIENT FUNDS")))</f>
        <v/>
      </c>
      <c r="AI194" t="str">
        <f>IF(AC194&gt;Scenario!$B$11,"",IF(AC$2&lt;&gt;"Ready",AC$2,IF(ISNUMBER(AG194),"OK","INSUFFICIENT FUNDS")))</f>
        <v/>
      </c>
      <c r="AJ194">
        <v>190</v>
      </c>
      <c r="AK194" s="6" t="str">
        <f>IF(AJ194&gt;Scenario!$B$11,"",IF(AJ$2&lt;&gt;"Ready",AJ$2,IF(AP193="OK",AN193,"INSUFFICIENT FUNDS")))</f>
        <v/>
      </c>
      <c r="AL194" s="6" t="str">
        <f>IF(AJ194&gt;Scenario!$B$11,"",IF(AJ$2&lt;&gt;"Ready",AJ$2,IF(ISNUMBER(AK194),IF(AND(AJ194&gt;=Scenario!$B$10,MOD(AJ194-Scenario!$B$10,Scenario!$B$18)=0),Scenario!$B$8,0),"INSUFFICIENT FUNDS")))</f>
        <v/>
      </c>
      <c r="AM194" s="6" t="str">
        <f>IF(AJ194&gt;Scenario!$B$11,"",IF(AJ$2&lt;&gt;"Ready",AJ$2,IF(ISNUMBER(AK194),(AK194+AL194)*(0+0+IF(Scenario!$B$13="Gross",0,0))/12+((0+0)/12+IF(AND(AJ194&gt;=Scenario!$B$10,MOD(AJ194-Scenario!$B$10,Scenario!$B$18)=0),0*0+0,0)+IF(AJ194=1,0*0+0,0)+IF(AJ194=Scenario!$B$11,0,0)),"INSUFFICIENT FUNDS")))</f>
        <v/>
      </c>
      <c r="AN194" s="6" t="str">
        <f>IF(AJ194&gt;Scenario!$B$11,"",IF(AJ$2&lt;&gt;"Ready",AJ$2,IF(ISNUMBER(AK194),IF((AK194+AL194)*(1+Scenario!$B$12/12)-AM194&lt;0,"INSUFFICIENT FUNDS",(AK194+AL194)*(1+Scenario!$B$12/12)-AM194),"INSUFFICIENT FUNDS")))</f>
        <v/>
      </c>
      <c r="AO194" s="6" t="str">
        <f>IF(AJ194&gt;Scenario!$B$11,"",IF(AJ$2&lt;&gt;"Ready",AJ$2,IF(ISNUMBER(AN194),AO193+AM194,"INSUFFICIENT FUNDS")))</f>
        <v/>
      </c>
      <c r="AP194" t="str">
        <f>IF(AJ194&gt;Scenario!$B$11,"",IF(AJ$2&lt;&gt;"Ready",AJ$2,IF(ISNUMBER(AN194),"OK","INSUFFICIENT FUNDS")))</f>
        <v/>
      </c>
    </row>
    <row r="195" spans="1:42" ht="32.1" customHeight="1" x14ac:dyDescent="0.2">
      <c r="A195">
        <v>191</v>
      </c>
      <c r="B195" s="6" t="str">
        <f>IF(A195&gt;Scenario!$B$11,"",IF(A$2&lt;&gt;"Ready",A$2,IF(G194="OK",E194,"INSUFFICIENT FUNDS")))</f>
        <v/>
      </c>
      <c r="C195" s="6" t="str">
        <f>IF(A195&gt;Scenario!$B$11,"",IF(A$2&lt;&gt;"Ready",A$2,IF(ISNUMBER(B195),IF(AND(A195&gt;=Scenario!$B$10,MOD(A195-Scenario!$B$10,Scenario!$B$18)=0),Scenario!$B$8,0),"INSUFFICIENT FUNDS")))</f>
        <v/>
      </c>
      <c r="D195" s="6" t="str">
        <f>IF(A195&gt;Scenario!$B$11,"",IF(A$2&lt;&gt;"Ready",A$2,IF(ISNUMBER(B195),(B195+C195)*(N('Option B'!$E$14)+N('Option B'!$E$15)+IF(Scenario!$B$13="Gross",N('Option B'!$E$16),0))/12+((N('Option B'!$E$12)+N('Option B'!$E$13))/12+IF(AND(A195&gt;=Scenario!$B$10,MOD(A195-Scenario!$B$10,Scenario!$B$18)=0),N('Option B'!$E$17)*N('Option B'!$E$18)+N('Option B'!$E$20),0)+IF(A195=1,N('Option B'!$E$17)*N('Option B'!$E$19)+N('Option B'!$E$21),0)+IF(A195=Scenario!$B$11,N('Option B'!$E$22),0)),"INSUFFICIENT FUNDS")))</f>
        <v/>
      </c>
      <c r="E195" s="6" t="str">
        <f>IF(A195&gt;Scenario!$B$11,"",IF(A$2&lt;&gt;"Ready",A$2,IF(ISNUMBER(B195),IF((B195+C195)*(1+Scenario!$B$12/12)-D195&lt;0,"INSUFFICIENT FUNDS",(B195+C195)*(1+Scenario!$B$12/12)-D195),"INSUFFICIENT FUNDS")))</f>
        <v/>
      </c>
      <c r="F195" s="6" t="str">
        <f>IF(A195&gt;Scenario!$B$11,"",IF(A$2&lt;&gt;"Ready",A$2,IF(ISNUMBER(E195),F194+D195,"INSUFFICIENT FUNDS")))</f>
        <v/>
      </c>
      <c r="G195" t="str">
        <f>IF(A195&gt;Scenario!$B$11,"",IF(A$2&lt;&gt;"Ready",A$2,IF(ISNUMBER(E195),"OK","INSUFFICIENT FUNDS")))</f>
        <v/>
      </c>
      <c r="H195">
        <v>191</v>
      </c>
      <c r="I195" s="6" t="str">
        <f>IF(H195&gt;Scenario!$B$11,"",IF(H$2&lt;&gt;"Ready",H$2,IF(N194="OK",L194,"INSUFFICIENT FUNDS")))</f>
        <v/>
      </c>
      <c r="J195" s="6" t="str">
        <f>IF(H195&gt;Scenario!$B$11,"",IF(H$2&lt;&gt;"Ready",H$2,IF(ISNUMBER(I195),IF(AND(H195&gt;=Scenario!$B$10,MOD(H195-Scenario!$B$10,Scenario!$B$18)=0),Scenario!$B$8,0),"INSUFFICIENT FUNDS")))</f>
        <v/>
      </c>
      <c r="K195" s="6" t="str">
        <f>IF(H195&gt;Scenario!$B$11,"",IF(H$2&lt;&gt;"Ready",H$2,IF(ISNUMBER(I195),(I195+J195)*(N('Option B'!$E$14)+N('Option B'!$E$15)+IF(Scenario!$B$13="Gross",N('Option B'!$E$16),0))/12+((0+0)/12+IF(AND(H195&gt;=Scenario!$B$10,MOD(H195-Scenario!$B$10,Scenario!$B$18)=0),N('Option B'!$E$17)*N('Option B'!$E$18)+N('Option B'!$E$20),0)+IF(H195=1,N('Option B'!$E$17)*N('Option B'!$E$19)+N('Option B'!$E$21),0)+IF(H195=Scenario!$B$11,N('Option B'!$E$22),0)),"INSUFFICIENT FUNDS")))</f>
        <v/>
      </c>
      <c r="L195" s="6" t="str">
        <f>IF(H195&gt;Scenario!$B$11,"",IF(H$2&lt;&gt;"Ready",H$2,IF(ISNUMBER(I195),IF((I195+J195)*(1+Scenario!$B$12/12)-K195&lt;0,"INSUFFICIENT FUNDS",(I195+J195)*(1+Scenario!$B$12/12)-K195),"INSUFFICIENT FUNDS")))</f>
        <v/>
      </c>
      <c r="M195" s="6" t="str">
        <f>IF(H195&gt;Scenario!$B$11,"",IF(H$2&lt;&gt;"Ready",H$2,IF(ISNUMBER(L195),M194+K195,"INSUFFICIENT FUNDS")))</f>
        <v/>
      </c>
      <c r="N195" t="str">
        <f>IF(H195&gt;Scenario!$B$11,"",IF(H$2&lt;&gt;"Ready",H$2,IF(ISNUMBER(L195),"OK","INSUFFICIENT FUNDS")))</f>
        <v/>
      </c>
      <c r="O195">
        <v>191</v>
      </c>
      <c r="P195" s="6" t="str">
        <f>IF(O195&gt;Scenario!$B$11,"",IF(O$2&lt;&gt;"Ready",O$2,IF(U194="OK",S194,"INSUFFICIENT FUNDS")))</f>
        <v/>
      </c>
      <c r="Q195" s="6" t="str">
        <f>IF(O195&gt;Scenario!$B$11,"",IF(O$2&lt;&gt;"Ready",O$2,IF(ISNUMBER(P195),IF(AND(O195&gt;=Scenario!$B$10,MOD(O195-Scenario!$B$10,Scenario!$B$18)=0),Scenario!$B$8,0),"INSUFFICIENT FUNDS")))</f>
        <v/>
      </c>
      <c r="R195" s="6" t="str">
        <f>IF(O195&gt;Scenario!$B$11,"",IF(O$2&lt;&gt;"Ready",O$2,IF(ISNUMBER(P195),(P195+Q195)*(0+N('Option B'!$E$15)+IF(Scenario!$B$13="Gross",N('Option B'!$E$16),0))/12+((N('Option B'!$E$12)+N('Option B'!$E$13))/12+IF(AND(O195&gt;=Scenario!$B$10,MOD(O195-Scenario!$B$10,Scenario!$B$18)=0),N('Option B'!$E$17)*N('Option B'!$E$18)+N('Option B'!$E$20),0)+IF(O195=1,N('Option B'!$E$17)*N('Option B'!$E$19)+N('Option B'!$E$21),0)+IF(O195=Scenario!$B$11,N('Option B'!$E$22),0)),"INSUFFICIENT FUNDS")))</f>
        <v/>
      </c>
      <c r="S195" s="6" t="str">
        <f>IF(O195&gt;Scenario!$B$11,"",IF(O$2&lt;&gt;"Ready",O$2,IF(ISNUMBER(P195),IF((P195+Q195)*(1+Scenario!$B$12/12)-R195&lt;0,"INSUFFICIENT FUNDS",(P195+Q195)*(1+Scenario!$B$12/12)-R195),"INSUFFICIENT FUNDS")))</f>
        <v/>
      </c>
      <c r="T195" s="6" t="str">
        <f>IF(O195&gt;Scenario!$B$11,"",IF(O$2&lt;&gt;"Ready",O$2,IF(ISNUMBER(S195),T194+R195,"INSUFFICIENT FUNDS")))</f>
        <v/>
      </c>
      <c r="U195" t="str">
        <f>IF(O195&gt;Scenario!$B$11,"",IF(O$2&lt;&gt;"Ready",O$2,IF(ISNUMBER(S195),"OK","INSUFFICIENT FUNDS")))</f>
        <v/>
      </c>
      <c r="V195">
        <v>191</v>
      </c>
      <c r="W195" s="6" t="str">
        <f>IF(V195&gt;Scenario!$B$11,"",IF(V$2&lt;&gt;"Ready",V$2,IF(AB194="OK",Z194,"INSUFFICIENT FUNDS")))</f>
        <v/>
      </c>
      <c r="X195" s="6" t="str">
        <f>IF(V195&gt;Scenario!$B$11,"",IF(V$2&lt;&gt;"Ready",V$2,IF(ISNUMBER(W195),IF(AND(V195&gt;=Scenario!$B$10,MOD(V195-Scenario!$B$10,Scenario!$B$18)=0),Scenario!$B$8,0),"INSUFFICIENT FUNDS")))</f>
        <v/>
      </c>
      <c r="Y195" s="6" t="str">
        <f>IF(V195&gt;Scenario!$B$11,"",IF(V$2&lt;&gt;"Ready",V$2,IF(ISNUMBER(W195),(W195+X195)*(N('Option B'!$E$14)+N('Option B'!$E$15)+IF(Scenario!$B$13="Gross",N('Option B'!$E$16),0))/12+((N('Option B'!$E$12)+N('Option B'!$E$13))/12+IF(AND(V195&gt;=Scenario!$B$10,MOD(V195-Scenario!$B$10,Scenario!$B$18)=0),0*0+0,0)+IF(V195=1,0*0+0,0)+IF(V195=Scenario!$B$11,0,0)),"INSUFFICIENT FUNDS")))</f>
        <v/>
      </c>
      <c r="Z195" s="6" t="str">
        <f>IF(V195&gt;Scenario!$B$11,"",IF(V$2&lt;&gt;"Ready",V$2,IF(ISNUMBER(W195),IF((W195+X195)*(1+Scenario!$B$12/12)-Y195&lt;0,"INSUFFICIENT FUNDS",(W195+X195)*(1+Scenario!$B$12/12)-Y195),"INSUFFICIENT FUNDS")))</f>
        <v/>
      </c>
      <c r="AA195" s="6" t="str">
        <f>IF(V195&gt;Scenario!$B$11,"",IF(V$2&lt;&gt;"Ready",V$2,IF(ISNUMBER(Z195),AA194+Y195,"INSUFFICIENT FUNDS")))</f>
        <v/>
      </c>
      <c r="AB195" t="str">
        <f>IF(V195&gt;Scenario!$B$11,"",IF(V$2&lt;&gt;"Ready",V$2,IF(ISNUMBER(Z195),"OK","INSUFFICIENT FUNDS")))</f>
        <v/>
      </c>
      <c r="AC195">
        <v>191</v>
      </c>
      <c r="AD195" s="6" t="str">
        <f>IF(AC195&gt;Scenario!$B$11,"",IF(AC$2&lt;&gt;"Ready",AC$2,IF(AI194="OK",AG194,"INSUFFICIENT FUNDS")))</f>
        <v/>
      </c>
      <c r="AE195" s="6" t="str">
        <f>IF(AC195&gt;Scenario!$B$11,"",IF(AC$2&lt;&gt;"Ready",AC$2,IF(ISNUMBER(AD195),IF(AND(AC195&gt;=Scenario!$B$10,MOD(AC195-Scenario!$B$10,Scenario!$B$18)=0),Scenario!$B$8,0),"INSUFFICIENT FUNDS")))</f>
        <v/>
      </c>
      <c r="AF195" s="6" t="str">
        <f>IF(AC195&gt;Scenario!$B$11,"",IF(AC$2&lt;&gt;"Ready",AC$2,IF(ISNUMBER(AD195),(AD195+AE195)*(N('Option B'!$E$14)+N('Option B'!$E$15)+IF(Scenario!$B$13="Gross",0,0))/12+((N('Option B'!$E$12)+N('Option B'!$E$13))/12+IF(AND(AC195&gt;=Scenario!$B$10,MOD(AC195-Scenario!$B$10,Scenario!$B$18)=0),N('Option B'!$E$17)*N('Option B'!$E$18)+N('Option B'!$E$20),0)+IF(AC195=1,N('Option B'!$E$17)*N('Option B'!$E$19)+N('Option B'!$E$21),0)+IF(AC195=Scenario!$B$11,N('Option B'!$E$22),0)),"INSUFFICIENT FUNDS")))</f>
        <v/>
      </c>
      <c r="AG195" s="6" t="str">
        <f>IF(AC195&gt;Scenario!$B$11,"",IF(AC$2&lt;&gt;"Ready",AC$2,IF(ISNUMBER(AD195),IF((AD195+AE195)*(1+Scenario!$B$12/12)-AF195&lt;0,"INSUFFICIENT FUNDS",(AD195+AE195)*(1+Scenario!$B$12/12)-AF195),"INSUFFICIENT FUNDS")))</f>
        <v/>
      </c>
      <c r="AH195" s="6" t="str">
        <f>IF(AC195&gt;Scenario!$B$11,"",IF(AC$2&lt;&gt;"Ready",AC$2,IF(ISNUMBER(AG195),AH194+AF195,"INSUFFICIENT FUNDS")))</f>
        <v/>
      </c>
      <c r="AI195" t="str">
        <f>IF(AC195&gt;Scenario!$B$11,"",IF(AC$2&lt;&gt;"Ready",AC$2,IF(ISNUMBER(AG195),"OK","INSUFFICIENT FUNDS")))</f>
        <v/>
      </c>
      <c r="AJ195">
        <v>191</v>
      </c>
      <c r="AK195" s="6" t="str">
        <f>IF(AJ195&gt;Scenario!$B$11,"",IF(AJ$2&lt;&gt;"Ready",AJ$2,IF(AP194="OK",AN194,"INSUFFICIENT FUNDS")))</f>
        <v/>
      </c>
      <c r="AL195" s="6" t="str">
        <f>IF(AJ195&gt;Scenario!$B$11,"",IF(AJ$2&lt;&gt;"Ready",AJ$2,IF(ISNUMBER(AK195),IF(AND(AJ195&gt;=Scenario!$B$10,MOD(AJ195-Scenario!$B$10,Scenario!$B$18)=0),Scenario!$B$8,0),"INSUFFICIENT FUNDS")))</f>
        <v/>
      </c>
      <c r="AM195" s="6" t="str">
        <f>IF(AJ195&gt;Scenario!$B$11,"",IF(AJ$2&lt;&gt;"Ready",AJ$2,IF(ISNUMBER(AK195),(AK195+AL195)*(0+0+IF(Scenario!$B$13="Gross",0,0))/12+((0+0)/12+IF(AND(AJ195&gt;=Scenario!$B$10,MOD(AJ195-Scenario!$B$10,Scenario!$B$18)=0),0*0+0,0)+IF(AJ195=1,0*0+0,0)+IF(AJ195=Scenario!$B$11,0,0)),"INSUFFICIENT FUNDS")))</f>
        <v/>
      </c>
      <c r="AN195" s="6" t="str">
        <f>IF(AJ195&gt;Scenario!$B$11,"",IF(AJ$2&lt;&gt;"Ready",AJ$2,IF(ISNUMBER(AK195),IF((AK195+AL195)*(1+Scenario!$B$12/12)-AM195&lt;0,"INSUFFICIENT FUNDS",(AK195+AL195)*(1+Scenario!$B$12/12)-AM195),"INSUFFICIENT FUNDS")))</f>
        <v/>
      </c>
      <c r="AO195" s="6" t="str">
        <f>IF(AJ195&gt;Scenario!$B$11,"",IF(AJ$2&lt;&gt;"Ready",AJ$2,IF(ISNUMBER(AN195),AO194+AM195,"INSUFFICIENT FUNDS")))</f>
        <v/>
      </c>
      <c r="AP195" t="str">
        <f>IF(AJ195&gt;Scenario!$B$11,"",IF(AJ$2&lt;&gt;"Ready",AJ$2,IF(ISNUMBER(AN195),"OK","INSUFFICIENT FUNDS")))</f>
        <v/>
      </c>
    </row>
    <row r="196" spans="1:42" ht="32.1" customHeight="1" x14ac:dyDescent="0.2">
      <c r="A196">
        <v>192</v>
      </c>
      <c r="B196" s="6" t="str">
        <f>IF(A196&gt;Scenario!$B$11,"",IF(A$2&lt;&gt;"Ready",A$2,IF(G195="OK",E195,"INSUFFICIENT FUNDS")))</f>
        <v/>
      </c>
      <c r="C196" s="6" t="str">
        <f>IF(A196&gt;Scenario!$B$11,"",IF(A$2&lt;&gt;"Ready",A$2,IF(ISNUMBER(B196),IF(AND(A196&gt;=Scenario!$B$10,MOD(A196-Scenario!$B$10,Scenario!$B$18)=0),Scenario!$B$8,0),"INSUFFICIENT FUNDS")))</f>
        <v/>
      </c>
      <c r="D196" s="6" t="str">
        <f>IF(A196&gt;Scenario!$B$11,"",IF(A$2&lt;&gt;"Ready",A$2,IF(ISNUMBER(B196),(B196+C196)*(N('Option B'!$E$14)+N('Option B'!$E$15)+IF(Scenario!$B$13="Gross",N('Option B'!$E$16),0))/12+((N('Option B'!$E$12)+N('Option B'!$E$13))/12+IF(AND(A196&gt;=Scenario!$B$10,MOD(A196-Scenario!$B$10,Scenario!$B$18)=0),N('Option B'!$E$17)*N('Option B'!$E$18)+N('Option B'!$E$20),0)+IF(A196=1,N('Option B'!$E$17)*N('Option B'!$E$19)+N('Option B'!$E$21),0)+IF(A196=Scenario!$B$11,N('Option B'!$E$22),0)),"INSUFFICIENT FUNDS")))</f>
        <v/>
      </c>
      <c r="E196" s="6" t="str">
        <f>IF(A196&gt;Scenario!$B$11,"",IF(A$2&lt;&gt;"Ready",A$2,IF(ISNUMBER(B196),IF((B196+C196)*(1+Scenario!$B$12/12)-D196&lt;0,"INSUFFICIENT FUNDS",(B196+C196)*(1+Scenario!$B$12/12)-D196),"INSUFFICIENT FUNDS")))</f>
        <v/>
      </c>
      <c r="F196" s="6" t="str">
        <f>IF(A196&gt;Scenario!$B$11,"",IF(A$2&lt;&gt;"Ready",A$2,IF(ISNUMBER(E196),F195+D196,"INSUFFICIENT FUNDS")))</f>
        <v/>
      </c>
      <c r="G196" t="str">
        <f>IF(A196&gt;Scenario!$B$11,"",IF(A$2&lt;&gt;"Ready",A$2,IF(ISNUMBER(E196),"OK","INSUFFICIENT FUNDS")))</f>
        <v/>
      </c>
      <c r="H196">
        <v>192</v>
      </c>
      <c r="I196" s="6" t="str">
        <f>IF(H196&gt;Scenario!$B$11,"",IF(H$2&lt;&gt;"Ready",H$2,IF(N195="OK",L195,"INSUFFICIENT FUNDS")))</f>
        <v/>
      </c>
      <c r="J196" s="6" t="str">
        <f>IF(H196&gt;Scenario!$B$11,"",IF(H$2&lt;&gt;"Ready",H$2,IF(ISNUMBER(I196),IF(AND(H196&gt;=Scenario!$B$10,MOD(H196-Scenario!$B$10,Scenario!$B$18)=0),Scenario!$B$8,0),"INSUFFICIENT FUNDS")))</f>
        <v/>
      </c>
      <c r="K196" s="6" t="str">
        <f>IF(H196&gt;Scenario!$B$11,"",IF(H$2&lt;&gt;"Ready",H$2,IF(ISNUMBER(I196),(I196+J196)*(N('Option B'!$E$14)+N('Option B'!$E$15)+IF(Scenario!$B$13="Gross",N('Option B'!$E$16),0))/12+((0+0)/12+IF(AND(H196&gt;=Scenario!$B$10,MOD(H196-Scenario!$B$10,Scenario!$B$18)=0),N('Option B'!$E$17)*N('Option B'!$E$18)+N('Option B'!$E$20),0)+IF(H196=1,N('Option B'!$E$17)*N('Option B'!$E$19)+N('Option B'!$E$21),0)+IF(H196=Scenario!$B$11,N('Option B'!$E$22),0)),"INSUFFICIENT FUNDS")))</f>
        <v/>
      </c>
      <c r="L196" s="6" t="str">
        <f>IF(H196&gt;Scenario!$B$11,"",IF(H$2&lt;&gt;"Ready",H$2,IF(ISNUMBER(I196),IF((I196+J196)*(1+Scenario!$B$12/12)-K196&lt;0,"INSUFFICIENT FUNDS",(I196+J196)*(1+Scenario!$B$12/12)-K196),"INSUFFICIENT FUNDS")))</f>
        <v/>
      </c>
      <c r="M196" s="6" t="str">
        <f>IF(H196&gt;Scenario!$B$11,"",IF(H$2&lt;&gt;"Ready",H$2,IF(ISNUMBER(L196),M195+K196,"INSUFFICIENT FUNDS")))</f>
        <v/>
      </c>
      <c r="N196" t="str">
        <f>IF(H196&gt;Scenario!$B$11,"",IF(H$2&lt;&gt;"Ready",H$2,IF(ISNUMBER(L196),"OK","INSUFFICIENT FUNDS")))</f>
        <v/>
      </c>
      <c r="O196">
        <v>192</v>
      </c>
      <c r="P196" s="6" t="str">
        <f>IF(O196&gt;Scenario!$B$11,"",IF(O$2&lt;&gt;"Ready",O$2,IF(U195="OK",S195,"INSUFFICIENT FUNDS")))</f>
        <v/>
      </c>
      <c r="Q196" s="6" t="str">
        <f>IF(O196&gt;Scenario!$B$11,"",IF(O$2&lt;&gt;"Ready",O$2,IF(ISNUMBER(P196),IF(AND(O196&gt;=Scenario!$B$10,MOD(O196-Scenario!$B$10,Scenario!$B$18)=0),Scenario!$B$8,0),"INSUFFICIENT FUNDS")))</f>
        <v/>
      </c>
      <c r="R196" s="6" t="str">
        <f>IF(O196&gt;Scenario!$B$11,"",IF(O$2&lt;&gt;"Ready",O$2,IF(ISNUMBER(P196),(P196+Q196)*(0+N('Option B'!$E$15)+IF(Scenario!$B$13="Gross",N('Option B'!$E$16),0))/12+((N('Option B'!$E$12)+N('Option B'!$E$13))/12+IF(AND(O196&gt;=Scenario!$B$10,MOD(O196-Scenario!$B$10,Scenario!$B$18)=0),N('Option B'!$E$17)*N('Option B'!$E$18)+N('Option B'!$E$20),0)+IF(O196=1,N('Option B'!$E$17)*N('Option B'!$E$19)+N('Option B'!$E$21),0)+IF(O196=Scenario!$B$11,N('Option B'!$E$22),0)),"INSUFFICIENT FUNDS")))</f>
        <v/>
      </c>
      <c r="S196" s="6" t="str">
        <f>IF(O196&gt;Scenario!$B$11,"",IF(O$2&lt;&gt;"Ready",O$2,IF(ISNUMBER(P196),IF((P196+Q196)*(1+Scenario!$B$12/12)-R196&lt;0,"INSUFFICIENT FUNDS",(P196+Q196)*(1+Scenario!$B$12/12)-R196),"INSUFFICIENT FUNDS")))</f>
        <v/>
      </c>
      <c r="T196" s="6" t="str">
        <f>IF(O196&gt;Scenario!$B$11,"",IF(O$2&lt;&gt;"Ready",O$2,IF(ISNUMBER(S196),T195+R196,"INSUFFICIENT FUNDS")))</f>
        <v/>
      </c>
      <c r="U196" t="str">
        <f>IF(O196&gt;Scenario!$B$11,"",IF(O$2&lt;&gt;"Ready",O$2,IF(ISNUMBER(S196),"OK","INSUFFICIENT FUNDS")))</f>
        <v/>
      </c>
      <c r="V196">
        <v>192</v>
      </c>
      <c r="W196" s="6" t="str">
        <f>IF(V196&gt;Scenario!$B$11,"",IF(V$2&lt;&gt;"Ready",V$2,IF(AB195="OK",Z195,"INSUFFICIENT FUNDS")))</f>
        <v/>
      </c>
      <c r="X196" s="6" t="str">
        <f>IF(V196&gt;Scenario!$B$11,"",IF(V$2&lt;&gt;"Ready",V$2,IF(ISNUMBER(W196),IF(AND(V196&gt;=Scenario!$B$10,MOD(V196-Scenario!$B$10,Scenario!$B$18)=0),Scenario!$B$8,0),"INSUFFICIENT FUNDS")))</f>
        <v/>
      </c>
      <c r="Y196" s="6" t="str">
        <f>IF(V196&gt;Scenario!$B$11,"",IF(V$2&lt;&gt;"Ready",V$2,IF(ISNUMBER(W196),(W196+X196)*(N('Option B'!$E$14)+N('Option B'!$E$15)+IF(Scenario!$B$13="Gross",N('Option B'!$E$16),0))/12+((N('Option B'!$E$12)+N('Option B'!$E$13))/12+IF(AND(V196&gt;=Scenario!$B$10,MOD(V196-Scenario!$B$10,Scenario!$B$18)=0),0*0+0,0)+IF(V196=1,0*0+0,0)+IF(V196=Scenario!$B$11,0,0)),"INSUFFICIENT FUNDS")))</f>
        <v/>
      </c>
      <c r="Z196" s="6" t="str">
        <f>IF(V196&gt;Scenario!$B$11,"",IF(V$2&lt;&gt;"Ready",V$2,IF(ISNUMBER(W196),IF((W196+X196)*(1+Scenario!$B$12/12)-Y196&lt;0,"INSUFFICIENT FUNDS",(W196+X196)*(1+Scenario!$B$12/12)-Y196),"INSUFFICIENT FUNDS")))</f>
        <v/>
      </c>
      <c r="AA196" s="6" t="str">
        <f>IF(V196&gt;Scenario!$B$11,"",IF(V$2&lt;&gt;"Ready",V$2,IF(ISNUMBER(Z196),AA195+Y196,"INSUFFICIENT FUNDS")))</f>
        <v/>
      </c>
      <c r="AB196" t="str">
        <f>IF(V196&gt;Scenario!$B$11,"",IF(V$2&lt;&gt;"Ready",V$2,IF(ISNUMBER(Z196),"OK","INSUFFICIENT FUNDS")))</f>
        <v/>
      </c>
      <c r="AC196">
        <v>192</v>
      </c>
      <c r="AD196" s="6" t="str">
        <f>IF(AC196&gt;Scenario!$B$11,"",IF(AC$2&lt;&gt;"Ready",AC$2,IF(AI195="OK",AG195,"INSUFFICIENT FUNDS")))</f>
        <v/>
      </c>
      <c r="AE196" s="6" t="str">
        <f>IF(AC196&gt;Scenario!$B$11,"",IF(AC$2&lt;&gt;"Ready",AC$2,IF(ISNUMBER(AD196),IF(AND(AC196&gt;=Scenario!$B$10,MOD(AC196-Scenario!$B$10,Scenario!$B$18)=0),Scenario!$B$8,0),"INSUFFICIENT FUNDS")))</f>
        <v/>
      </c>
      <c r="AF196" s="6" t="str">
        <f>IF(AC196&gt;Scenario!$B$11,"",IF(AC$2&lt;&gt;"Ready",AC$2,IF(ISNUMBER(AD196),(AD196+AE196)*(N('Option B'!$E$14)+N('Option B'!$E$15)+IF(Scenario!$B$13="Gross",0,0))/12+((N('Option B'!$E$12)+N('Option B'!$E$13))/12+IF(AND(AC196&gt;=Scenario!$B$10,MOD(AC196-Scenario!$B$10,Scenario!$B$18)=0),N('Option B'!$E$17)*N('Option B'!$E$18)+N('Option B'!$E$20),0)+IF(AC196=1,N('Option B'!$E$17)*N('Option B'!$E$19)+N('Option B'!$E$21),0)+IF(AC196=Scenario!$B$11,N('Option B'!$E$22),0)),"INSUFFICIENT FUNDS")))</f>
        <v/>
      </c>
      <c r="AG196" s="6" t="str">
        <f>IF(AC196&gt;Scenario!$B$11,"",IF(AC$2&lt;&gt;"Ready",AC$2,IF(ISNUMBER(AD196),IF((AD196+AE196)*(1+Scenario!$B$12/12)-AF196&lt;0,"INSUFFICIENT FUNDS",(AD196+AE196)*(1+Scenario!$B$12/12)-AF196),"INSUFFICIENT FUNDS")))</f>
        <v/>
      </c>
      <c r="AH196" s="6" t="str">
        <f>IF(AC196&gt;Scenario!$B$11,"",IF(AC$2&lt;&gt;"Ready",AC$2,IF(ISNUMBER(AG196),AH195+AF196,"INSUFFICIENT FUNDS")))</f>
        <v/>
      </c>
      <c r="AI196" t="str">
        <f>IF(AC196&gt;Scenario!$B$11,"",IF(AC$2&lt;&gt;"Ready",AC$2,IF(ISNUMBER(AG196),"OK","INSUFFICIENT FUNDS")))</f>
        <v/>
      </c>
      <c r="AJ196">
        <v>192</v>
      </c>
      <c r="AK196" s="6" t="str">
        <f>IF(AJ196&gt;Scenario!$B$11,"",IF(AJ$2&lt;&gt;"Ready",AJ$2,IF(AP195="OK",AN195,"INSUFFICIENT FUNDS")))</f>
        <v/>
      </c>
      <c r="AL196" s="6" t="str">
        <f>IF(AJ196&gt;Scenario!$B$11,"",IF(AJ$2&lt;&gt;"Ready",AJ$2,IF(ISNUMBER(AK196),IF(AND(AJ196&gt;=Scenario!$B$10,MOD(AJ196-Scenario!$B$10,Scenario!$B$18)=0),Scenario!$B$8,0),"INSUFFICIENT FUNDS")))</f>
        <v/>
      </c>
      <c r="AM196" s="6" t="str">
        <f>IF(AJ196&gt;Scenario!$B$11,"",IF(AJ$2&lt;&gt;"Ready",AJ$2,IF(ISNUMBER(AK196),(AK196+AL196)*(0+0+IF(Scenario!$B$13="Gross",0,0))/12+((0+0)/12+IF(AND(AJ196&gt;=Scenario!$B$10,MOD(AJ196-Scenario!$B$10,Scenario!$B$18)=0),0*0+0,0)+IF(AJ196=1,0*0+0,0)+IF(AJ196=Scenario!$B$11,0,0)),"INSUFFICIENT FUNDS")))</f>
        <v/>
      </c>
      <c r="AN196" s="6" t="str">
        <f>IF(AJ196&gt;Scenario!$B$11,"",IF(AJ$2&lt;&gt;"Ready",AJ$2,IF(ISNUMBER(AK196),IF((AK196+AL196)*(1+Scenario!$B$12/12)-AM196&lt;0,"INSUFFICIENT FUNDS",(AK196+AL196)*(1+Scenario!$B$12/12)-AM196),"INSUFFICIENT FUNDS")))</f>
        <v/>
      </c>
      <c r="AO196" s="6" t="str">
        <f>IF(AJ196&gt;Scenario!$B$11,"",IF(AJ$2&lt;&gt;"Ready",AJ$2,IF(ISNUMBER(AN196),AO195+AM196,"INSUFFICIENT FUNDS")))</f>
        <v/>
      </c>
      <c r="AP196" t="str">
        <f>IF(AJ196&gt;Scenario!$B$11,"",IF(AJ$2&lt;&gt;"Ready",AJ$2,IF(ISNUMBER(AN196),"OK","INSUFFICIENT FUNDS")))</f>
        <v/>
      </c>
    </row>
    <row r="197" spans="1:42" ht="32.1" customHeight="1" x14ac:dyDescent="0.2">
      <c r="A197">
        <v>193</v>
      </c>
      <c r="B197" s="6" t="str">
        <f>IF(A197&gt;Scenario!$B$11,"",IF(A$2&lt;&gt;"Ready",A$2,IF(G196="OK",E196,"INSUFFICIENT FUNDS")))</f>
        <v/>
      </c>
      <c r="C197" s="6" t="str">
        <f>IF(A197&gt;Scenario!$B$11,"",IF(A$2&lt;&gt;"Ready",A$2,IF(ISNUMBER(B197),IF(AND(A197&gt;=Scenario!$B$10,MOD(A197-Scenario!$B$10,Scenario!$B$18)=0),Scenario!$B$8,0),"INSUFFICIENT FUNDS")))</f>
        <v/>
      </c>
      <c r="D197" s="6" t="str">
        <f>IF(A197&gt;Scenario!$B$11,"",IF(A$2&lt;&gt;"Ready",A$2,IF(ISNUMBER(B197),(B197+C197)*(N('Option B'!$E$14)+N('Option B'!$E$15)+IF(Scenario!$B$13="Gross",N('Option B'!$E$16),0))/12+((N('Option B'!$E$12)+N('Option B'!$E$13))/12+IF(AND(A197&gt;=Scenario!$B$10,MOD(A197-Scenario!$B$10,Scenario!$B$18)=0),N('Option B'!$E$17)*N('Option B'!$E$18)+N('Option B'!$E$20),0)+IF(A197=1,N('Option B'!$E$17)*N('Option B'!$E$19)+N('Option B'!$E$21),0)+IF(A197=Scenario!$B$11,N('Option B'!$E$22),0)),"INSUFFICIENT FUNDS")))</f>
        <v/>
      </c>
      <c r="E197" s="6" t="str">
        <f>IF(A197&gt;Scenario!$B$11,"",IF(A$2&lt;&gt;"Ready",A$2,IF(ISNUMBER(B197),IF((B197+C197)*(1+Scenario!$B$12/12)-D197&lt;0,"INSUFFICIENT FUNDS",(B197+C197)*(1+Scenario!$B$12/12)-D197),"INSUFFICIENT FUNDS")))</f>
        <v/>
      </c>
      <c r="F197" s="6" t="str">
        <f>IF(A197&gt;Scenario!$B$11,"",IF(A$2&lt;&gt;"Ready",A$2,IF(ISNUMBER(E197),F196+D197,"INSUFFICIENT FUNDS")))</f>
        <v/>
      </c>
      <c r="G197" t="str">
        <f>IF(A197&gt;Scenario!$B$11,"",IF(A$2&lt;&gt;"Ready",A$2,IF(ISNUMBER(E197),"OK","INSUFFICIENT FUNDS")))</f>
        <v/>
      </c>
      <c r="H197">
        <v>193</v>
      </c>
      <c r="I197" s="6" t="str">
        <f>IF(H197&gt;Scenario!$B$11,"",IF(H$2&lt;&gt;"Ready",H$2,IF(N196="OK",L196,"INSUFFICIENT FUNDS")))</f>
        <v/>
      </c>
      <c r="J197" s="6" t="str">
        <f>IF(H197&gt;Scenario!$B$11,"",IF(H$2&lt;&gt;"Ready",H$2,IF(ISNUMBER(I197),IF(AND(H197&gt;=Scenario!$B$10,MOD(H197-Scenario!$B$10,Scenario!$B$18)=0),Scenario!$B$8,0),"INSUFFICIENT FUNDS")))</f>
        <v/>
      </c>
      <c r="K197" s="6" t="str">
        <f>IF(H197&gt;Scenario!$B$11,"",IF(H$2&lt;&gt;"Ready",H$2,IF(ISNUMBER(I197),(I197+J197)*(N('Option B'!$E$14)+N('Option B'!$E$15)+IF(Scenario!$B$13="Gross",N('Option B'!$E$16),0))/12+((0+0)/12+IF(AND(H197&gt;=Scenario!$B$10,MOD(H197-Scenario!$B$10,Scenario!$B$18)=0),N('Option B'!$E$17)*N('Option B'!$E$18)+N('Option B'!$E$20),0)+IF(H197=1,N('Option B'!$E$17)*N('Option B'!$E$19)+N('Option B'!$E$21),0)+IF(H197=Scenario!$B$11,N('Option B'!$E$22),0)),"INSUFFICIENT FUNDS")))</f>
        <v/>
      </c>
      <c r="L197" s="6" t="str">
        <f>IF(H197&gt;Scenario!$B$11,"",IF(H$2&lt;&gt;"Ready",H$2,IF(ISNUMBER(I197),IF((I197+J197)*(1+Scenario!$B$12/12)-K197&lt;0,"INSUFFICIENT FUNDS",(I197+J197)*(1+Scenario!$B$12/12)-K197),"INSUFFICIENT FUNDS")))</f>
        <v/>
      </c>
      <c r="M197" s="6" t="str">
        <f>IF(H197&gt;Scenario!$B$11,"",IF(H$2&lt;&gt;"Ready",H$2,IF(ISNUMBER(L197),M196+K197,"INSUFFICIENT FUNDS")))</f>
        <v/>
      </c>
      <c r="N197" t="str">
        <f>IF(H197&gt;Scenario!$B$11,"",IF(H$2&lt;&gt;"Ready",H$2,IF(ISNUMBER(L197),"OK","INSUFFICIENT FUNDS")))</f>
        <v/>
      </c>
      <c r="O197">
        <v>193</v>
      </c>
      <c r="P197" s="6" t="str">
        <f>IF(O197&gt;Scenario!$B$11,"",IF(O$2&lt;&gt;"Ready",O$2,IF(U196="OK",S196,"INSUFFICIENT FUNDS")))</f>
        <v/>
      </c>
      <c r="Q197" s="6" t="str">
        <f>IF(O197&gt;Scenario!$B$11,"",IF(O$2&lt;&gt;"Ready",O$2,IF(ISNUMBER(P197),IF(AND(O197&gt;=Scenario!$B$10,MOD(O197-Scenario!$B$10,Scenario!$B$18)=0),Scenario!$B$8,0),"INSUFFICIENT FUNDS")))</f>
        <v/>
      </c>
      <c r="R197" s="6" t="str">
        <f>IF(O197&gt;Scenario!$B$11,"",IF(O$2&lt;&gt;"Ready",O$2,IF(ISNUMBER(P197),(P197+Q197)*(0+N('Option B'!$E$15)+IF(Scenario!$B$13="Gross",N('Option B'!$E$16),0))/12+((N('Option B'!$E$12)+N('Option B'!$E$13))/12+IF(AND(O197&gt;=Scenario!$B$10,MOD(O197-Scenario!$B$10,Scenario!$B$18)=0),N('Option B'!$E$17)*N('Option B'!$E$18)+N('Option B'!$E$20),0)+IF(O197=1,N('Option B'!$E$17)*N('Option B'!$E$19)+N('Option B'!$E$21),0)+IF(O197=Scenario!$B$11,N('Option B'!$E$22),0)),"INSUFFICIENT FUNDS")))</f>
        <v/>
      </c>
      <c r="S197" s="6" t="str">
        <f>IF(O197&gt;Scenario!$B$11,"",IF(O$2&lt;&gt;"Ready",O$2,IF(ISNUMBER(P197),IF((P197+Q197)*(1+Scenario!$B$12/12)-R197&lt;0,"INSUFFICIENT FUNDS",(P197+Q197)*(1+Scenario!$B$12/12)-R197),"INSUFFICIENT FUNDS")))</f>
        <v/>
      </c>
      <c r="T197" s="6" t="str">
        <f>IF(O197&gt;Scenario!$B$11,"",IF(O$2&lt;&gt;"Ready",O$2,IF(ISNUMBER(S197),T196+R197,"INSUFFICIENT FUNDS")))</f>
        <v/>
      </c>
      <c r="U197" t="str">
        <f>IF(O197&gt;Scenario!$B$11,"",IF(O$2&lt;&gt;"Ready",O$2,IF(ISNUMBER(S197),"OK","INSUFFICIENT FUNDS")))</f>
        <v/>
      </c>
      <c r="V197">
        <v>193</v>
      </c>
      <c r="W197" s="6" t="str">
        <f>IF(V197&gt;Scenario!$B$11,"",IF(V$2&lt;&gt;"Ready",V$2,IF(AB196="OK",Z196,"INSUFFICIENT FUNDS")))</f>
        <v/>
      </c>
      <c r="X197" s="6" t="str">
        <f>IF(V197&gt;Scenario!$B$11,"",IF(V$2&lt;&gt;"Ready",V$2,IF(ISNUMBER(W197),IF(AND(V197&gt;=Scenario!$B$10,MOD(V197-Scenario!$B$10,Scenario!$B$18)=0),Scenario!$B$8,0),"INSUFFICIENT FUNDS")))</f>
        <v/>
      </c>
      <c r="Y197" s="6" t="str">
        <f>IF(V197&gt;Scenario!$B$11,"",IF(V$2&lt;&gt;"Ready",V$2,IF(ISNUMBER(W197),(W197+X197)*(N('Option B'!$E$14)+N('Option B'!$E$15)+IF(Scenario!$B$13="Gross",N('Option B'!$E$16),0))/12+((N('Option B'!$E$12)+N('Option B'!$E$13))/12+IF(AND(V197&gt;=Scenario!$B$10,MOD(V197-Scenario!$B$10,Scenario!$B$18)=0),0*0+0,0)+IF(V197=1,0*0+0,0)+IF(V197=Scenario!$B$11,0,0)),"INSUFFICIENT FUNDS")))</f>
        <v/>
      </c>
      <c r="Z197" s="6" t="str">
        <f>IF(V197&gt;Scenario!$B$11,"",IF(V$2&lt;&gt;"Ready",V$2,IF(ISNUMBER(W197),IF((W197+X197)*(1+Scenario!$B$12/12)-Y197&lt;0,"INSUFFICIENT FUNDS",(W197+X197)*(1+Scenario!$B$12/12)-Y197),"INSUFFICIENT FUNDS")))</f>
        <v/>
      </c>
      <c r="AA197" s="6" t="str">
        <f>IF(V197&gt;Scenario!$B$11,"",IF(V$2&lt;&gt;"Ready",V$2,IF(ISNUMBER(Z197),AA196+Y197,"INSUFFICIENT FUNDS")))</f>
        <v/>
      </c>
      <c r="AB197" t="str">
        <f>IF(V197&gt;Scenario!$B$11,"",IF(V$2&lt;&gt;"Ready",V$2,IF(ISNUMBER(Z197),"OK","INSUFFICIENT FUNDS")))</f>
        <v/>
      </c>
      <c r="AC197">
        <v>193</v>
      </c>
      <c r="AD197" s="6" t="str">
        <f>IF(AC197&gt;Scenario!$B$11,"",IF(AC$2&lt;&gt;"Ready",AC$2,IF(AI196="OK",AG196,"INSUFFICIENT FUNDS")))</f>
        <v/>
      </c>
      <c r="AE197" s="6" t="str">
        <f>IF(AC197&gt;Scenario!$B$11,"",IF(AC$2&lt;&gt;"Ready",AC$2,IF(ISNUMBER(AD197),IF(AND(AC197&gt;=Scenario!$B$10,MOD(AC197-Scenario!$B$10,Scenario!$B$18)=0),Scenario!$B$8,0),"INSUFFICIENT FUNDS")))</f>
        <v/>
      </c>
      <c r="AF197" s="6" t="str">
        <f>IF(AC197&gt;Scenario!$B$11,"",IF(AC$2&lt;&gt;"Ready",AC$2,IF(ISNUMBER(AD197),(AD197+AE197)*(N('Option B'!$E$14)+N('Option B'!$E$15)+IF(Scenario!$B$13="Gross",0,0))/12+((N('Option B'!$E$12)+N('Option B'!$E$13))/12+IF(AND(AC197&gt;=Scenario!$B$10,MOD(AC197-Scenario!$B$10,Scenario!$B$18)=0),N('Option B'!$E$17)*N('Option B'!$E$18)+N('Option B'!$E$20),0)+IF(AC197=1,N('Option B'!$E$17)*N('Option B'!$E$19)+N('Option B'!$E$21),0)+IF(AC197=Scenario!$B$11,N('Option B'!$E$22),0)),"INSUFFICIENT FUNDS")))</f>
        <v/>
      </c>
      <c r="AG197" s="6" t="str">
        <f>IF(AC197&gt;Scenario!$B$11,"",IF(AC$2&lt;&gt;"Ready",AC$2,IF(ISNUMBER(AD197),IF((AD197+AE197)*(1+Scenario!$B$12/12)-AF197&lt;0,"INSUFFICIENT FUNDS",(AD197+AE197)*(1+Scenario!$B$12/12)-AF197),"INSUFFICIENT FUNDS")))</f>
        <v/>
      </c>
      <c r="AH197" s="6" t="str">
        <f>IF(AC197&gt;Scenario!$B$11,"",IF(AC$2&lt;&gt;"Ready",AC$2,IF(ISNUMBER(AG197),AH196+AF197,"INSUFFICIENT FUNDS")))</f>
        <v/>
      </c>
      <c r="AI197" t="str">
        <f>IF(AC197&gt;Scenario!$B$11,"",IF(AC$2&lt;&gt;"Ready",AC$2,IF(ISNUMBER(AG197),"OK","INSUFFICIENT FUNDS")))</f>
        <v/>
      </c>
      <c r="AJ197">
        <v>193</v>
      </c>
      <c r="AK197" s="6" t="str">
        <f>IF(AJ197&gt;Scenario!$B$11,"",IF(AJ$2&lt;&gt;"Ready",AJ$2,IF(AP196="OK",AN196,"INSUFFICIENT FUNDS")))</f>
        <v/>
      </c>
      <c r="AL197" s="6" t="str">
        <f>IF(AJ197&gt;Scenario!$B$11,"",IF(AJ$2&lt;&gt;"Ready",AJ$2,IF(ISNUMBER(AK197),IF(AND(AJ197&gt;=Scenario!$B$10,MOD(AJ197-Scenario!$B$10,Scenario!$B$18)=0),Scenario!$B$8,0),"INSUFFICIENT FUNDS")))</f>
        <v/>
      </c>
      <c r="AM197" s="6" t="str">
        <f>IF(AJ197&gt;Scenario!$B$11,"",IF(AJ$2&lt;&gt;"Ready",AJ$2,IF(ISNUMBER(AK197),(AK197+AL197)*(0+0+IF(Scenario!$B$13="Gross",0,0))/12+((0+0)/12+IF(AND(AJ197&gt;=Scenario!$B$10,MOD(AJ197-Scenario!$B$10,Scenario!$B$18)=0),0*0+0,0)+IF(AJ197=1,0*0+0,0)+IF(AJ197=Scenario!$B$11,0,0)),"INSUFFICIENT FUNDS")))</f>
        <v/>
      </c>
      <c r="AN197" s="6" t="str">
        <f>IF(AJ197&gt;Scenario!$B$11,"",IF(AJ$2&lt;&gt;"Ready",AJ$2,IF(ISNUMBER(AK197),IF((AK197+AL197)*(1+Scenario!$B$12/12)-AM197&lt;0,"INSUFFICIENT FUNDS",(AK197+AL197)*(1+Scenario!$B$12/12)-AM197),"INSUFFICIENT FUNDS")))</f>
        <v/>
      </c>
      <c r="AO197" s="6" t="str">
        <f>IF(AJ197&gt;Scenario!$B$11,"",IF(AJ$2&lt;&gt;"Ready",AJ$2,IF(ISNUMBER(AN197),AO196+AM197,"INSUFFICIENT FUNDS")))</f>
        <v/>
      </c>
      <c r="AP197" t="str">
        <f>IF(AJ197&gt;Scenario!$B$11,"",IF(AJ$2&lt;&gt;"Ready",AJ$2,IF(ISNUMBER(AN197),"OK","INSUFFICIENT FUNDS")))</f>
        <v/>
      </c>
    </row>
    <row r="198" spans="1:42" ht="32.1" customHeight="1" x14ac:dyDescent="0.2">
      <c r="A198">
        <v>194</v>
      </c>
      <c r="B198" s="6" t="str">
        <f>IF(A198&gt;Scenario!$B$11,"",IF(A$2&lt;&gt;"Ready",A$2,IF(G197="OK",E197,"INSUFFICIENT FUNDS")))</f>
        <v/>
      </c>
      <c r="C198" s="6" t="str">
        <f>IF(A198&gt;Scenario!$B$11,"",IF(A$2&lt;&gt;"Ready",A$2,IF(ISNUMBER(B198),IF(AND(A198&gt;=Scenario!$B$10,MOD(A198-Scenario!$B$10,Scenario!$B$18)=0),Scenario!$B$8,0),"INSUFFICIENT FUNDS")))</f>
        <v/>
      </c>
      <c r="D198" s="6" t="str">
        <f>IF(A198&gt;Scenario!$B$11,"",IF(A$2&lt;&gt;"Ready",A$2,IF(ISNUMBER(B198),(B198+C198)*(N('Option B'!$E$14)+N('Option B'!$E$15)+IF(Scenario!$B$13="Gross",N('Option B'!$E$16),0))/12+((N('Option B'!$E$12)+N('Option B'!$E$13))/12+IF(AND(A198&gt;=Scenario!$B$10,MOD(A198-Scenario!$B$10,Scenario!$B$18)=0),N('Option B'!$E$17)*N('Option B'!$E$18)+N('Option B'!$E$20),0)+IF(A198=1,N('Option B'!$E$17)*N('Option B'!$E$19)+N('Option B'!$E$21),0)+IF(A198=Scenario!$B$11,N('Option B'!$E$22),0)),"INSUFFICIENT FUNDS")))</f>
        <v/>
      </c>
      <c r="E198" s="6" t="str">
        <f>IF(A198&gt;Scenario!$B$11,"",IF(A$2&lt;&gt;"Ready",A$2,IF(ISNUMBER(B198),IF((B198+C198)*(1+Scenario!$B$12/12)-D198&lt;0,"INSUFFICIENT FUNDS",(B198+C198)*(1+Scenario!$B$12/12)-D198),"INSUFFICIENT FUNDS")))</f>
        <v/>
      </c>
      <c r="F198" s="6" t="str">
        <f>IF(A198&gt;Scenario!$B$11,"",IF(A$2&lt;&gt;"Ready",A$2,IF(ISNUMBER(E198),F197+D198,"INSUFFICIENT FUNDS")))</f>
        <v/>
      </c>
      <c r="G198" t="str">
        <f>IF(A198&gt;Scenario!$B$11,"",IF(A$2&lt;&gt;"Ready",A$2,IF(ISNUMBER(E198),"OK","INSUFFICIENT FUNDS")))</f>
        <v/>
      </c>
      <c r="H198">
        <v>194</v>
      </c>
      <c r="I198" s="6" t="str">
        <f>IF(H198&gt;Scenario!$B$11,"",IF(H$2&lt;&gt;"Ready",H$2,IF(N197="OK",L197,"INSUFFICIENT FUNDS")))</f>
        <v/>
      </c>
      <c r="J198" s="6" t="str">
        <f>IF(H198&gt;Scenario!$B$11,"",IF(H$2&lt;&gt;"Ready",H$2,IF(ISNUMBER(I198),IF(AND(H198&gt;=Scenario!$B$10,MOD(H198-Scenario!$B$10,Scenario!$B$18)=0),Scenario!$B$8,0),"INSUFFICIENT FUNDS")))</f>
        <v/>
      </c>
      <c r="K198" s="6" t="str">
        <f>IF(H198&gt;Scenario!$B$11,"",IF(H$2&lt;&gt;"Ready",H$2,IF(ISNUMBER(I198),(I198+J198)*(N('Option B'!$E$14)+N('Option B'!$E$15)+IF(Scenario!$B$13="Gross",N('Option B'!$E$16),0))/12+((0+0)/12+IF(AND(H198&gt;=Scenario!$B$10,MOD(H198-Scenario!$B$10,Scenario!$B$18)=0),N('Option B'!$E$17)*N('Option B'!$E$18)+N('Option B'!$E$20),0)+IF(H198=1,N('Option B'!$E$17)*N('Option B'!$E$19)+N('Option B'!$E$21),0)+IF(H198=Scenario!$B$11,N('Option B'!$E$22),0)),"INSUFFICIENT FUNDS")))</f>
        <v/>
      </c>
      <c r="L198" s="6" t="str">
        <f>IF(H198&gt;Scenario!$B$11,"",IF(H$2&lt;&gt;"Ready",H$2,IF(ISNUMBER(I198),IF((I198+J198)*(1+Scenario!$B$12/12)-K198&lt;0,"INSUFFICIENT FUNDS",(I198+J198)*(1+Scenario!$B$12/12)-K198),"INSUFFICIENT FUNDS")))</f>
        <v/>
      </c>
      <c r="M198" s="6" t="str">
        <f>IF(H198&gt;Scenario!$B$11,"",IF(H$2&lt;&gt;"Ready",H$2,IF(ISNUMBER(L198),M197+K198,"INSUFFICIENT FUNDS")))</f>
        <v/>
      </c>
      <c r="N198" t="str">
        <f>IF(H198&gt;Scenario!$B$11,"",IF(H$2&lt;&gt;"Ready",H$2,IF(ISNUMBER(L198),"OK","INSUFFICIENT FUNDS")))</f>
        <v/>
      </c>
      <c r="O198">
        <v>194</v>
      </c>
      <c r="P198" s="6" t="str">
        <f>IF(O198&gt;Scenario!$B$11,"",IF(O$2&lt;&gt;"Ready",O$2,IF(U197="OK",S197,"INSUFFICIENT FUNDS")))</f>
        <v/>
      </c>
      <c r="Q198" s="6" t="str">
        <f>IF(O198&gt;Scenario!$B$11,"",IF(O$2&lt;&gt;"Ready",O$2,IF(ISNUMBER(P198),IF(AND(O198&gt;=Scenario!$B$10,MOD(O198-Scenario!$B$10,Scenario!$B$18)=0),Scenario!$B$8,0),"INSUFFICIENT FUNDS")))</f>
        <v/>
      </c>
      <c r="R198" s="6" t="str">
        <f>IF(O198&gt;Scenario!$B$11,"",IF(O$2&lt;&gt;"Ready",O$2,IF(ISNUMBER(P198),(P198+Q198)*(0+N('Option B'!$E$15)+IF(Scenario!$B$13="Gross",N('Option B'!$E$16),0))/12+((N('Option B'!$E$12)+N('Option B'!$E$13))/12+IF(AND(O198&gt;=Scenario!$B$10,MOD(O198-Scenario!$B$10,Scenario!$B$18)=0),N('Option B'!$E$17)*N('Option B'!$E$18)+N('Option B'!$E$20),0)+IF(O198=1,N('Option B'!$E$17)*N('Option B'!$E$19)+N('Option B'!$E$21),0)+IF(O198=Scenario!$B$11,N('Option B'!$E$22),0)),"INSUFFICIENT FUNDS")))</f>
        <v/>
      </c>
      <c r="S198" s="6" t="str">
        <f>IF(O198&gt;Scenario!$B$11,"",IF(O$2&lt;&gt;"Ready",O$2,IF(ISNUMBER(P198),IF((P198+Q198)*(1+Scenario!$B$12/12)-R198&lt;0,"INSUFFICIENT FUNDS",(P198+Q198)*(1+Scenario!$B$12/12)-R198),"INSUFFICIENT FUNDS")))</f>
        <v/>
      </c>
      <c r="T198" s="6" t="str">
        <f>IF(O198&gt;Scenario!$B$11,"",IF(O$2&lt;&gt;"Ready",O$2,IF(ISNUMBER(S198),T197+R198,"INSUFFICIENT FUNDS")))</f>
        <v/>
      </c>
      <c r="U198" t="str">
        <f>IF(O198&gt;Scenario!$B$11,"",IF(O$2&lt;&gt;"Ready",O$2,IF(ISNUMBER(S198),"OK","INSUFFICIENT FUNDS")))</f>
        <v/>
      </c>
      <c r="V198">
        <v>194</v>
      </c>
      <c r="W198" s="6" t="str">
        <f>IF(V198&gt;Scenario!$B$11,"",IF(V$2&lt;&gt;"Ready",V$2,IF(AB197="OK",Z197,"INSUFFICIENT FUNDS")))</f>
        <v/>
      </c>
      <c r="X198" s="6" t="str">
        <f>IF(V198&gt;Scenario!$B$11,"",IF(V$2&lt;&gt;"Ready",V$2,IF(ISNUMBER(W198),IF(AND(V198&gt;=Scenario!$B$10,MOD(V198-Scenario!$B$10,Scenario!$B$18)=0),Scenario!$B$8,0),"INSUFFICIENT FUNDS")))</f>
        <v/>
      </c>
      <c r="Y198" s="6" t="str">
        <f>IF(V198&gt;Scenario!$B$11,"",IF(V$2&lt;&gt;"Ready",V$2,IF(ISNUMBER(W198),(W198+X198)*(N('Option B'!$E$14)+N('Option B'!$E$15)+IF(Scenario!$B$13="Gross",N('Option B'!$E$16),0))/12+((N('Option B'!$E$12)+N('Option B'!$E$13))/12+IF(AND(V198&gt;=Scenario!$B$10,MOD(V198-Scenario!$B$10,Scenario!$B$18)=0),0*0+0,0)+IF(V198=1,0*0+0,0)+IF(V198=Scenario!$B$11,0,0)),"INSUFFICIENT FUNDS")))</f>
        <v/>
      </c>
      <c r="Z198" s="6" t="str">
        <f>IF(V198&gt;Scenario!$B$11,"",IF(V$2&lt;&gt;"Ready",V$2,IF(ISNUMBER(W198),IF((W198+X198)*(1+Scenario!$B$12/12)-Y198&lt;0,"INSUFFICIENT FUNDS",(W198+X198)*(1+Scenario!$B$12/12)-Y198),"INSUFFICIENT FUNDS")))</f>
        <v/>
      </c>
      <c r="AA198" s="6" t="str">
        <f>IF(V198&gt;Scenario!$B$11,"",IF(V$2&lt;&gt;"Ready",V$2,IF(ISNUMBER(Z198),AA197+Y198,"INSUFFICIENT FUNDS")))</f>
        <v/>
      </c>
      <c r="AB198" t="str">
        <f>IF(V198&gt;Scenario!$B$11,"",IF(V$2&lt;&gt;"Ready",V$2,IF(ISNUMBER(Z198),"OK","INSUFFICIENT FUNDS")))</f>
        <v/>
      </c>
      <c r="AC198">
        <v>194</v>
      </c>
      <c r="AD198" s="6" t="str">
        <f>IF(AC198&gt;Scenario!$B$11,"",IF(AC$2&lt;&gt;"Ready",AC$2,IF(AI197="OK",AG197,"INSUFFICIENT FUNDS")))</f>
        <v/>
      </c>
      <c r="AE198" s="6" t="str">
        <f>IF(AC198&gt;Scenario!$B$11,"",IF(AC$2&lt;&gt;"Ready",AC$2,IF(ISNUMBER(AD198),IF(AND(AC198&gt;=Scenario!$B$10,MOD(AC198-Scenario!$B$10,Scenario!$B$18)=0),Scenario!$B$8,0),"INSUFFICIENT FUNDS")))</f>
        <v/>
      </c>
      <c r="AF198" s="6" t="str">
        <f>IF(AC198&gt;Scenario!$B$11,"",IF(AC$2&lt;&gt;"Ready",AC$2,IF(ISNUMBER(AD198),(AD198+AE198)*(N('Option B'!$E$14)+N('Option B'!$E$15)+IF(Scenario!$B$13="Gross",0,0))/12+((N('Option B'!$E$12)+N('Option B'!$E$13))/12+IF(AND(AC198&gt;=Scenario!$B$10,MOD(AC198-Scenario!$B$10,Scenario!$B$18)=0),N('Option B'!$E$17)*N('Option B'!$E$18)+N('Option B'!$E$20),0)+IF(AC198=1,N('Option B'!$E$17)*N('Option B'!$E$19)+N('Option B'!$E$21),0)+IF(AC198=Scenario!$B$11,N('Option B'!$E$22),0)),"INSUFFICIENT FUNDS")))</f>
        <v/>
      </c>
      <c r="AG198" s="6" t="str">
        <f>IF(AC198&gt;Scenario!$B$11,"",IF(AC$2&lt;&gt;"Ready",AC$2,IF(ISNUMBER(AD198),IF((AD198+AE198)*(1+Scenario!$B$12/12)-AF198&lt;0,"INSUFFICIENT FUNDS",(AD198+AE198)*(1+Scenario!$B$12/12)-AF198),"INSUFFICIENT FUNDS")))</f>
        <v/>
      </c>
      <c r="AH198" s="6" t="str">
        <f>IF(AC198&gt;Scenario!$B$11,"",IF(AC$2&lt;&gt;"Ready",AC$2,IF(ISNUMBER(AG198),AH197+AF198,"INSUFFICIENT FUNDS")))</f>
        <v/>
      </c>
      <c r="AI198" t="str">
        <f>IF(AC198&gt;Scenario!$B$11,"",IF(AC$2&lt;&gt;"Ready",AC$2,IF(ISNUMBER(AG198),"OK","INSUFFICIENT FUNDS")))</f>
        <v/>
      </c>
      <c r="AJ198">
        <v>194</v>
      </c>
      <c r="AK198" s="6" t="str">
        <f>IF(AJ198&gt;Scenario!$B$11,"",IF(AJ$2&lt;&gt;"Ready",AJ$2,IF(AP197="OK",AN197,"INSUFFICIENT FUNDS")))</f>
        <v/>
      </c>
      <c r="AL198" s="6" t="str">
        <f>IF(AJ198&gt;Scenario!$B$11,"",IF(AJ$2&lt;&gt;"Ready",AJ$2,IF(ISNUMBER(AK198),IF(AND(AJ198&gt;=Scenario!$B$10,MOD(AJ198-Scenario!$B$10,Scenario!$B$18)=0),Scenario!$B$8,0),"INSUFFICIENT FUNDS")))</f>
        <v/>
      </c>
      <c r="AM198" s="6" t="str">
        <f>IF(AJ198&gt;Scenario!$B$11,"",IF(AJ$2&lt;&gt;"Ready",AJ$2,IF(ISNUMBER(AK198),(AK198+AL198)*(0+0+IF(Scenario!$B$13="Gross",0,0))/12+((0+0)/12+IF(AND(AJ198&gt;=Scenario!$B$10,MOD(AJ198-Scenario!$B$10,Scenario!$B$18)=0),0*0+0,0)+IF(AJ198=1,0*0+0,0)+IF(AJ198=Scenario!$B$11,0,0)),"INSUFFICIENT FUNDS")))</f>
        <v/>
      </c>
      <c r="AN198" s="6" t="str">
        <f>IF(AJ198&gt;Scenario!$B$11,"",IF(AJ$2&lt;&gt;"Ready",AJ$2,IF(ISNUMBER(AK198),IF((AK198+AL198)*(1+Scenario!$B$12/12)-AM198&lt;0,"INSUFFICIENT FUNDS",(AK198+AL198)*(1+Scenario!$B$12/12)-AM198),"INSUFFICIENT FUNDS")))</f>
        <v/>
      </c>
      <c r="AO198" s="6" t="str">
        <f>IF(AJ198&gt;Scenario!$B$11,"",IF(AJ$2&lt;&gt;"Ready",AJ$2,IF(ISNUMBER(AN198),AO197+AM198,"INSUFFICIENT FUNDS")))</f>
        <v/>
      </c>
      <c r="AP198" t="str">
        <f>IF(AJ198&gt;Scenario!$B$11,"",IF(AJ$2&lt;&gt;"Ready",AJ$2,IF(ISNUMBER(AN198),"OK","INSUFFICIENT FUNDS")))</f>
        <v/>
      </c>
    </row>
    <row r="199" spans="1:42" ht="32.1" customHeight="1" x14ac:dyDescent="0.2">
      <c r="A199">
        <v>195</v>
      </c>
      <c r="B199" s="6" t="str">
        <f>IF(A199&gt;Scenario!$B$11,"",IF(A$2&lt;&gt;"Ready",A$2,IF(G198="OK",E198,"INSUFFICIENT FUNDS")))</f>
        <v/>
      </c>
      <c r="C199" s="6" t="str">
        <f>IF(A199&gt;Scenario!$B$11,"",IF(A$2&lt;&gt;"Ready",A$2,IF(ISNUMBER(B199),IF(AND(A199&gt;=Scenario!$B$10,MOD(A199-Scenario!$B$10,Scenario!$B$18)=0),Scenario!$B$8,0),"INSUFFICIENT FUNDS")))</f>
        <v/>
      </c>
      <c r="D199" s="6" t="str">
        <f>IF(A199&gt;Scenario!$B$11,"",IF(A$2&lt;&gt;"Ready",A$2,IF(ISNUMBER(B199),(B199+C199)*(N('Option B'!$E$14)+N('Option B'!$E$15)+IF(Scenario!$B$13="Gross",N('Option B'!$E$16),0))/12+((N('Option B'!$E$12)+N('Option B'!$E$13))/12+IF(AND(A199&gt;=Scenario!$B$10,MOD(A199-Scenario!$B$10,Scenario!$B$18)=0),N('Option B'!$E$17)*N('Option B'!$E$18)+N('Option B'!$E$20),0)+IF(A199=1,N('Option B'!$E$17)*N('Option B'!$E$19)+N('Option B'!$E$21),0)+IF(A199=Scenario!$B$11,N('Option B'!$E$22),0)),"INSUFFICIENT FUNDS")))</f>
        <v/>
      </c>
      <c r="E199" s="6" t="str">
        <f>IF(A199&gt;Scenario!$B$11,"",IF(A$2&lt;&gt;"Ready",A$2,IF(ISNUMBER(B199),IF((B199+C199)*(1+Scenario!$B$12/12)-D199&lt;0,"INSUFFICIENT FUNDS",(B199+C199)*(1+Scenario!$B$12/12)-D199),"INSUFFICIENT FUNDS")))</f>
        <v/>
      </c>
      <c r="F199" s="6" t="str">
        <f>IF(A199&gt;Scenario!$B$11,"",IF(A$2&lt;&gt;"Ready",A$2,IF(ISNUMBER(E199),F198+D199,"INSUFFICIENT FUNDS")))</f>
        <v/>
      </c>
      <c r="G199" t="str">
        <f>IF(A199&gt;Scenario!$B$11,"",IF(A$2&lt;&gt;"Ready",A$2,IF(ISNUMBER(E199),"OK","INSUFFICIENT FUNDS")))</f>
        <v/>
      </c>
      <c r="H199">
        <v>195</v>
      </c>
      <c r="I199" s="6" t="str">
        <f>IF(H199&gt;Scenario!$B$11,"",IF(H$2&lt;&gt;"Ready",H$2,IF(N198="OK",L198,"INSUFFICIENT FUNDS")))</f>
        <v/>
      </c>
      <c r="J199" s="6" t="str">
        <f>IF(H199&gt;Scenario!$B$11,"",IF(H$2&lt;&gt;"Ready",H$2,IF(ISNUMBER(I199),IF(AND(H199&gt;=Scenario!$B$10,MOD(H199-Scenario!$B$10,Scenario!$B$18)=0),Scenario!$B$8,0),"INSUFFICIENT FUNDS")))</f>
        <v/>
      </c>
      <c r="K199" s="6" t="str">
        <f>IF(H199&gt;Scenario!$B$11,"",IF(H$2&lt;&gt;"Ready",H$2,IF(ISNUMBER(I199),(I199+J199)*(N('Option B'!$E$14)+N('Option B'!$E$15)+IF(Scenario!$B$13="Gross",N('Option B'!$E$16),0))/12+((0+0)/12+IF(AND(H199&gt;=Scenario!$B$10,MOD(H199-Scenario!$B$10,Scenario!$B$18)=0),N('Option B'!$E$17)*N('Option B'!$E$18)+N('Option B'!$E$20),0)+IF(H199=1,N('Option B'!$E$17)*N('Option B'!$E$19)+N('Option B'!$E$21),0)+IF(H199=Scenario!$B$11,N('Option B'!$E$22),0)),"INSUFFICIENT FUNDS")))</f>
        <v/>
      </c>
      <c r="L199" s="6" t="str">
        <f>IF(H199&gt;Scenario!$B$11,"",IF(H$2&lt;&gt;"Ready",H$2,IF(ISNUMBER(I199),IF((I199+J199)*(1+Scenario!$B$12/12)-K199&lt;0,"INSUFFICIENT FUNDS",(I199+J199)*(1+Scenario!$B$12/12)-K199),"INSUFFICIENT FUNDS")))</f>
        <v/>
      </c>
      <c r="M199" s="6" t="str">
        <f>IF(H199&gt;Scenario!$B$11,"",IF(H$2&lt;&gt;"Ready",H$2,IF(ISNUMBER(L199),M198+K199,"INSUFFICIENT FUNDS")))</f>
        <v/>
      </c>
      <c r="N199" t="str">
        <f>IF(H199&gt;Scenario!$B$11,"",IF(H$2&lt;&gt;"Ready",H$2,IF(ISNUMBER(L199),"OK","INSUFFICIENT FUNDS")))</f>
        <v/>
      </c>
      <c r="O199">
        <v>195</v>
      </c>
      <c r="P199" s="6" t="str">
        <f>IF(O199&gt;Scenario!$B$11,"",IF(O$2&lt;&gt;"Ready",O$2,IF(U198="OK",S198,"INSUFFICIENT FUNDS")))</f>
        <v/>
      </c>
      <c r="Q199" s="6" t="str">
        <f>IF(O199&gt;Scenario!$B$11,"",IF(O$2&lt;&gt;"Ready",O$2,IF(ISNUMBER(P199),IF(AND(O199&gt;=Scenario!$B$10,MOD(O199-Scenario!$B$10,Scenario!$B$18)=0),Scenario!$B$8,0),"INSUFFICIENT FUNDS")))</f>
        <v/>
      </c>
      <c r="R199" s="6" t="str">
        <f>IF(O199&gt;Scenario!$B$11,"",IF(O$2&lt;&gt;"Ready",O$2,IF(ISNUMBER(P199),(P199+Q199)*(0+N('Option B'!$E$15)+IF(Scenario!$B$13="Gross",N('Option B'!$E$16),0))/12+((N('Option B'!$E$12)+N('Option B'!$E$13))/12+IF(AND(O199&gt;=Scenario!$B$10,MOD(O199-Scenario!$B$10,Scenario!$B$18)=0),N('Option B'!$E$17)*N('Option B'!$E$18)+N('Option B'!$E$20),0)+IF(O199=1,N('Option B'!$E$17)*N('Option B'!$E$19)+N('Option B'!$E$21),0)+IF(O199=Scenario!$B$11,N('Option B'!$E$22),0)),"INSUFFICIENT FUNDS")))</f>
        <v/>
      </c>
      <c r="S199" s="6" t="str">
        <f>IF(O199&gt;Scenario!$B$11,"",IF(O$2&lt;&gt;"Ready",O$2,IF(ISNUMBER(P199),IF((P199+Q199)*(1+Scenario!$B$12/12)-R199&lt;0,"INSUFFICIENT FUNDS",(P199+Q199)*(1+Scenario!$B$12/12)-R199),"INSUFFICIENT FUNDS")))</f>
        <v/>
      </c>
      <c r="T199" s="6" t="str">
        <f>IF(O199&gt;Scenario!$B$11,"",IF(O$2&lt;&gt;"Ready",O$2,IF(ISNUMBER(S199),T198+R199,"INSUFFICIENT FUNDS")))</f>
        <v/>
      </c>
      <c r="U199" t="str">
        <f>IF(O199&gt;Scenario!$B$11,"",IF(O$2&lt;&gt;"Ready",O$2,IF(ISNUMBER(S199),"OK","INSUFFICIENT FUNDS")))</f>
        <v/>
      </c>
      <c r="V199">
        <v>195</v>
      </c>
      <c r="W199" s="6" t="str">
        <f>IF(V199&gt;Scenario!$B$11,"",IF(V$2&lt;&gt;"Ready",V$2,IF(AB198="OK",Z198,"INSUFFICIENT FUNDS")))</f>
        <v/>
      </c>
      <c r="X199" s="6" t="str">
        <f>IF(V199&gt;Scenario!$B$11,"",IF(V$2&lt;&gt;"Ready",V$2,IF(ISNUMBER(W199),IF(AND(V199&gt;=Scenario!$B$10,MOD(V199-Scenario!$B$10,Scenario!$B$18)=0),Scenario!$B$8,0),"INSUFFICIENT FUNDS")))</f>
        <v/>
      </c>
      <c r="Y199" s="6" t="str">
        <f>IF(V199&gt;Scenario!$B$11,"",IF(V$2&lt;&gt;"Ready",V$2,IF(ISNUMBER(W199),(W199+X199)*(N('Option B'!$E$14)+N('Option B'!$E$15)+IF(Scenario!$B$13="Gross",N('Option B'!$E$16),0))/12+((N('Option B'!$E$12)+N('Option B'!$E$13))/12+IF(AND(V199&gt;=Scenario!$B$10,MOD(V199-Scenario!$B$10,Scenario!$B$18)=0),0*0+0,0)+IF(V199=1,0*0+0,0)+IF(V199=Scenario!$B$11,0,0)),"INSUFFICIENT FUNDS")))</f>
        <v/>
      </c>
      <c r="Z199" s="6" t="str">
        <f>IF(V199&gt;Scenario!$B$11,"",IF(V$2&lt;&gt;"Ready",V$2,IF(ISNUMBER(W199),IF((W199+X199)*(1+Scenario!$B$12/12)-Y199&lt;0,"INSUFFICIENT FUNDS",(W199+X199)*(1+Scenario!$B$12/12)-Y199),"INSUFFICIENT FUNDS")))</f>
        <v/>
      </c>
      <c r="AA199" s="6" t="str">
        <f>IF(V199&gt;Scenario!$B$11,"",IF(V$2&lt;&gt;"Ready",V$2,IF(ISNUMBER(Z199),AA198+Y199,"INSUFFICIENT FUNDS")))</f>
        <v/>
      </c>
      <c r="AB199" t="str">
        <f>IF(V199&gt;Scenario!$B$11,"",IF(V$2&lt;&gt;"Ready",V$2,IF(ISNUMBER(Z199),"OK","INSUFFICIENT FUNDS")))</f>
        <v/>
      </c>
      <c r="AC199">
        <v>195</v>
      </c>
      <c r="AD199" s="6" t="str">
        <f>IF(AC199&gt;Scenario!$B$11,"",IF(AC$2&lt;&gt;"Ready",AC$2,IF(AI198="OK",AG198,"INSUFFICIENT FUNDS")))</f>
        <v/>
      </c>
      <c r="AE199" s="6" t="str">
        <f>IF(AC199&gt;Scenario!$B$11,"",IF(AC$2&lt;&gt;"Ready",AC$2,IF(ISNUMBER(AD199),IF(AND(AC199&gt;=Scenario!$B$10,MOD(AC199-Scenario!$B$10,Scenario!$B$18)=0),Scenario!$B$8,0),"INSUFFICIENT FUNDS")))</f>
        <v/>
      </c>
      <c r="AF199" s="6" t="str">
        <f>IF(AC199&gt;Scenario!$B$11,"",IF(AC$2&lt;&gt;"Ready",AC$2,IF(ISNUMBER(AD199),(AD199+AE199)*(N('Option B'!$E$14)+N('Option B'!$E$15)+IF(Scenario!$B$13="Gross",0,0))/12+((N('Option B'!$E$12)+N('Option B'!$E$13))/12+IF(AND(AC199&gt;=Scenario!$B$10,MOD(AC199-Scenario!$B$10,Scenario!$B$18)=0),N('Option B'!$E$17)*N('Option B'!$E$18)+N('Option B'!$E$20),0)+IF(AC199=1,N('Option B'!$E$17)*N('Option B'!$E$19)+N('Option B'!$E$21),0)+IF(AC199=Scenario!$B$11,N('Option B'!$E$22),0)),"INSUFFICIENT FUNDS")))</f>
        <v/>
      </c>
      <c r="AG199" s="6" t="str">
        <f>IF(AC199&gt;Scenario!$B$11,"",IF(AC$2&lt;&gt;"Ready",AC$2,IF(ISNUMBER(AD199),IF((AD199+AE199)*(1+Scenario!$B$12/12)-AF199&lt;0,"INSUFFICIENT FUNDS",(AD199+AE199)*(1+Scenario!$B$12/12)-AF199),"INSUFFICIENT FUNDS")))</f>
        <v/>
      </c>
      <c r="AH199" s="6" t="str">
        <f>IF(AC199&gt;Scenario!$B$11,"",IF(AC$2&lt;&gt;"Ready",AC$2,IF(ISNUMBER(AG199),AH198+AF199,"INSUFFICIENT FUNDS")))</f>
        <v/>
      </c>
      <c r="AI199" t="str">
        <f>IF(AC199&gt;Scenario!$B$11,"",IF(AC$2&lt;&gt;"Ready",AC$2,IF(ISNUMBER(AG199),"OK","INSUFFICIENT FUNDS")))</f>
        <v/>
      </c>
      <c r="AJ199">
        <v>195</v>
      </c>
      <c r="AK199" s="6" t="str">
        <f>IF(AJ199&gt;Scenario!$B$11,"",IF(AJ$2&lt;&gt;"Ready",AJ$2,IF(AP198="OK",AN198,"INSUFFICIENT FUNDS")))</f>
        <v/>
      </c>
      <c r="AL199" s="6" t="str">
        <f>IF(AJ199&gt;Scenario!$B$11,"",IF(AJ$2&lt;&gt;"Ready",AJ$2,IF(ISNUMBER(AK199),IF(AND(AJ199&gt;=Scenario!$B$10,MOD(AJ199-Scenario!$B$10,Scenario!$B$18)=0),Scenario!$B$8,0),"INSUFFICIENT FUNDS")))</f>
        <v/>
      </c>
      <c r="AM199" s="6" t="str">
        <f>IF(AJ199&gt;Scenario!$B$11,"",IF(AJ$2&lt;&gt;"Ready",AJ$2,IF(ISNUMBER(AK199),(AK199+AL199)*(0+0+IF(Scenario!$B$13="Gross",0,0))/12+((0+0)/12+IF(AND(AJ199&gt;=Scenario!$B$10,MOD(AJ199-Scenario!$B$10,Scenario!$B$18)=0),0*0+0,0)+IF(AJ199=1,0*0+0,0)+IF(AJ199=Scenario!$B$11,0,0)),"INSUFFICIENT FUNDS")))</f>
        <v/>
      </c>
      <c r="AN199" s="6" t="str">
        <f>IF(AJ199&gt;Scenario!$B$11,"",IF(AJ$2&lt;&gt;"Ready",AJ$2,IF(ISNUMBER(AK199),IF((AK199+AL199)*(1+Scenario!$B$12/12)-AM199&lt;0,"INSUFFICIENT FUNDS",(AK199+AL199)*(1+Scenario!$B$12/12)-AM199),"INSUFFICIENT FUNDS")))</f>
        <v/>
      </c>
      <c r="AO199" s="6" t="str">
        <f>IF(AJ199&gt;Scenario!$B$11,"",IF(AJ$2&lt;&gt;"Ready",AJ$2,IF(ISNUMBER(AN199),AO198+AM199,"INSUFFICIENT FUNDS")))</f>
        <v/>
      </c>
      <c r="AP199" t="str">
        <f>IF(AJ199&gt;Scenario!$B$11,"",IF(AJ$2&lt;&gt;"Ready",AJ$2,IF(ISNUMBER(AN199),"OK","INSUFFICIENT FUNDS")))</f>
        <v/>
      </c>
    </row>
    <row r="200" spans="1:42" ht="32.1" customHeight="1" x14ac:dyDescent="0.2">
      <c r="A200">
        <v>196</v>
      </c>
      <c r="B200" s="6" t="str">
        <f>IF(A200&gt;Scenario!$B$11,"",IF(A$2&lt;&gt;"Ready",A$2,IF(G199="OK",E199,"INSUFFICIENT FUNDS")))</f>
        <v/>
      </c>
      <c r="C200" s="6" t="str">
        <f>IF(A200&gt;Scenario!$B$11,"",IF(A$2&lt;&gt;"Ready",A$2,IF(ISNUMBER(B200),IF(AND(A200&gt;=Scenario!$B$10,MOD(A200-Scenario!$B$10,Scenario!$B$18)=0),Scenario!$B$8,0),"INSUFFICIENT FUNDS")))</f>
        <v/>
      </c>
      <c r="D200" s="6" t="str">
        <f>IF(A200&gt;Scenario!$B$11,"",IF(A$2&lt;&gt;"Ready",A$2,IF(ISNUMBER(B200),(B200+C200)*(N('Option B'!$E$14)+N('Option B'!$E$15)+IF(Scenario!$B$13="Gross",N('Option B'!$E$16),0))/12+((N('Option B'!$E$12)+N('Option B'!$E$13))/12+IF(AND(A200&gt;=Scenario!$B$10,MOD(A200-Scenario!$B$10,Scenario!$B$18)=0),N('Option B'!$E$17)*N('Option B'!$E$18)+N('Option B'!$E$20),0)+IF(A200=1,N('Option B'!$E$17)*N('Option B'!$E$19)+N('Option B'!$E$21),0)+IF(A200=Scenario!$B$11,N('Option B'!$E$22),0)),"INSUFFICIENT FUNDS")))</f>
        <v/>
      </c>
      <c r="E200" s="6" t="str">
        <f>IF(A200&gt;Scenario!$B$11,"",IF(A$2&lt;&gt;"Ready",A$2,IF(ISNUMBER(B200),IF((B200+C200)*(1+Scenario!$B$12/12)-D200&lt;0,"INSUFFICIENT FUNDS",(B200+C200)*(1+Scenario!$B$12/12)-D200),"INSUFFICIENT FUNDS")))</f>
        <v/>
      </c>
      <c r="F200" s="6" t="str">
        <f>IF(A200&gt;Scenario!$B$11,"",IF(A$2&lt;&gt;"Ready",A$2,IF(ISNUMBER(E200),F199+D200,"INSUFFICIENT FUNDS")))</f>
        <v/>
      </c>
      <c r="G200" t="str">
        <f>IF(A200&gt;Scenario!$B$11,"",IF(A$2&lt;&gt;"Ready",A$2,IF(ISNUMBER(E200),"OK","INSUFFICIENT FUNDS")))</f>
        <v/>
      </c>
      <c r="H200">
        <v>196</v>
      </c>
      <c r="I200" s="6" t="str">
        <f>IF(H200&gt;Scenario!$B$11,"",IF(H$2&lt;&gt;"Ready",H$2,IF(N199="OK",L199,"INSUFFICIENT FUNDS")))</f>
        <v/>
      </c>
      <c r="J200" s="6" t="str">
        <f>IF(H200&gt;Scenario!$B$11,"",IF(H$2&lt;&gt;"Ready",H$2,IF(ISNUMBER(I200),IF(AND(H200&gt;=Scenario!$B$10,MOD(H200-Scenario!$B$10,Scenario!$B$18)=0),Scenario!$B$8,0),"INSUFFICIENT FUNDS")))</f>
        <v/>
      </c>
      <c r="K200" s="6" t="str">
        <f>IF(H200&gt;Scenario!$B$11,"",IF(H$2&lt;&gt;"Ready",H$2,IF(ISNUMBER(I200),(I200+J200)*(N('Option B'!$E$14)+N('Option B'!$E$15)+IF(Scenario!$B$13="Gross",N('Option B'!$E$16),0))/12+((0+0)/12+IF(AND(H200&gt;=Scenario!$B$10,MOD(H200-Scenario!$B$10,Scenario!$B$18)=0),N('Option B'!$E$17)*N('Option B'!$E$18)+N('Option B'!$E$20),0)+IF(H200=1,N('Option B'!$E$17)*N('Option B'!$E$19)+N('Option B'!$E$21),0)+IF(H200=Scenario!$B$11,N('Option B'!$E$22),0)),"INSUFFICIENT FUNDS")))</f>
        <v/>
      </c>
      <c r="L200" s="6" t="str">
        <f>IF(H200&gt;Scenario!$B$11,"",IF(H$2&lt;&gt;"Ready",H$2,IF(ISNUMBER(I200),IF((I200+J200)*(1+Scenario!$B$12/12)-K200&lt;0,"INSUFFICIENT FUNDS",(I200+J200)*(1+Scenario!$B$12/12)-K200),"INSUFFICIENT FUNDS")))</f>
        <v/>
      </c>
      <c r="M200" s="6" t="str">
        <f>IF(H200&gt;Scenario!$B$11,"",IF(H$2&lt;&gt;"Ready",H$2,IF(ISNUMBER(L200),M199+K200,"INSUFFICIENT FUNDS")))</f>
        <v/>
      </c>
      <c r="N200" t="str">
        <f>IF(H200&gt;Scenario!$B$11,"",IF(H$2&lt;&gt;"Ready",H$2,IF(ISNUMBER(L200),"OK","INSUFFICIENT FUNDS")))</f>
        <v/>
      </c>
      <c r="O200">
        <v>196</v>
      </c>
      <c r="P200" s="6" t="str">
        <f>IF(O200&gt;Scenario!$B$11,"",IF(O$2&lt;&gt;"Ready",O$2,IF(U199="OK",S199,"INSUFFICIENT FUNDS")))</f>
        <v/>
      </c>
      <c r="Q200" s="6" t="str">
        <f>IF(O200&gt;Scenario!$B$11,"",IF(O$2&lt;&gt;"Ready",O$2,IF(ISNUMBER(P200),IF(AND(O200&gt;=Scenario!$B$10,MOD(O200-Scenario!$B$10,Scenario!$B$18)=0),Scenario!$B$8,0),"INSUFFICIENT FUNDS")))</f>
        <v/>
      </c>
      <c r="R200" s="6" t="str">
        <f>IF(O200&gt;Scenario!$B$11,"",IF(O$2&lt;&gt;"Ready",O$2,IF(ISNUMBER(P200),(P200+Q200)*(0+N('Option B'!$E$15)+IF(Scenario!$B$13="Gross",N('Option B'!$E$16),0))/12+((N('Option B'!$E$12)+N('Option B'!$E$13))/12+IF(AND(O200&gt;=Scenario!$B$10,MOD(O200-Scenario!$B$10,Scenario!$B$18)=0),N('Option B'!$E$17)*N('Option B'!$E$18)+N('Option B'!$E$20),0)+IF(O200=1,N('Option B'!$E$17)*N('Option B'!$E$19)+N('Option B'!$E$21),0)+IF(O200=Scenario!$B$11,N('Option B'!$E$22),0)),"INSUFFICIENT FUNDS")))</f>
        <v/>
      </c>
      <c r="S200" s="6" t="str">
        <f>IF(O200&gt;Scenario!$B$11,"",IF(O$2&lt;&gt;"Ready",O$2,IF(ISNUMBER(P200),IF((P200+Q200)*(1+Scenario!$B$12/12)-R200&lt;0,"INSUFFICIENT FUNDS",(P200+Q200)*(1+Scenario!$B$12/12)-R200),"INSUFFICIENT FUNDS")))</f>
        <v/>
      </c>
      <c r="T200" s="6" t="str">
        <f>IF(O200&gt;Scenario!$B$11,"",IF(O$2&lt;&gt;"Ready",O$2,IF(ISNUMBER(S200),T199+R200,"INSUFFICIENT FUNDS")))</f>
        <v/>
      </c>
      <c r="U200" t="str">
        <f>IF(O200&gt;Scenario!$B$11,"",IF(O$2&lt;&gt;"Ready",O$2,IF(ISNUMBER(S200),"OK","INSUFFICIENT FUNDS")))</f>
        <v/>
      </c>
      <c r="V200">
        <v>196</v>
      </c>
      <c r="W200" s="6" t="str">
        <f>IF(V200&gt;Scenario!$B$11,"",IF(V$2&lt;&gt;"Ready",V$2,IF(AB199="OK",Z199,"INSUFFICIENT FUNDS")))</f>
        <v/>
      </c>
      <c r="X200" s="6" t="str">
        <f>IF(V200&gt;Scenario!$B$11,"",IF(V$2&lt;&gt;"Ready",V$2,IF(ISNUMBER(W200),IF(AND(V200&gt;=Scenario!$B$10,MOD(V200-Scenario!$B$10,Scenario!$B$18)=0),Scenario!$B$8,0),"INSUFFICIENT FUNDS")))</f>
        <v/>
      </c>
      <c r="Y200" s="6" t="str">
        <f>IF(V200&gt;Scenario!$B$11,"",IF(V$2&lt;&gt;"Ready",V$2,IF(ISNUMBER(W200),(W200+X200)*(N('Option B'!$E$14)+N('Option B'!$E$15)+IF(Scenario!$B$13="Gross",N('Option B'!$E$16),0))/12+((N('Option B'!$E$12)+N('Option B'!$E$13))/12+IF(AND(V200&gt;=Scenario!$B$10,MOD(V200-Scenario!$B$10,Scenario!$B$18)=0),0*0+0,0)+IF(V200=1,0*0+0,0)+IF(V200=Scenario!$B$11,0,0)),"INSUFFICIENT FUNDS")))</f>
        <v/>
      </c>
      <c r="Z200" s="6" t="str">
        <f>IF(V200&gt;Scenario!$B$11,"",IF(V$2&lt;&gt;"Ready",V$2,IF(ISNUMBER(W200),IF((W200+X200)*(1+Scenario!$B$12/12)-Y200&lt;0,"INSUFFICIENT FUNDS",(W200+X200)*(1+Scenario!$B$12/12)-Y200),"INSUFFICIENT FUNDS")))</f>
        <v/>
      </c>
      <c r="AA200" s="6" t="str">
        <f>IF(V200&gt;Scenario!$B$11,"",IF(V$2&lt;&gt;"Ready",V$2,IF(ISNUMBER(Z200),AA199+Y200,"INSUFFICIENT FUNDS")))</f>
        <v/>
      </c>
      <c r="AB200" t="str">
        <f>IF(V200&gt;Scenario!$B$11,"",IF(V$2&lt;&gt;"Ready",V$2,IF(ISNUMBER(Z200),"OK","INSUFFICIENT FUNDS")))</f>
        <v/>
      </c>
      <c r="AC200">
        <v>196</v>
      </c>
      <c r="AD200" s="6" t="str">
        <f>IF(AC200&gt;Scenario!$B$11,"",IF(AC$2&lt;&gt;"Ready",AC$2,IF(AI199="OK",AG199,"INSUFFICIENT FUNDS")))</f>
        <v/>
      </c>
      <c r="AE200" s="6" t="str">
        <f>IF(AC200&gt;Scenario!$B$11,"",IF(AC$2&lt;&gt;"Ready",AC$2,IF(ISNUMBER(AD200),IF(AND(AC200&gt;=Scenario!$B$10,MOD(AC200-Scenario!$B$10,Scenario!$B$18)=0),Scenario!$B$8,0),"INSUFFICIENT FUNDS")))</f>
        <v/>
      </c>
      <c r="AF200" s="6" t="str">
        <f>IF(AC200&gt;Scenario!$B$11,"",IF(AC$2&lt;&gt;"Ready",AC$2,IF(ISNUMBER(AD200),(AD200+AE200)*(N('Option B'!$E$14)+N('Option B'!$E$15)+IF(Scenario!$B$13="Gross",0,0))/12+((N('Option B'!$E$12)+N('Option B'!$E$13))/12+IF(AND(AC200&gt;=Scenario!$B$10,MOD(AC200-Scenario!$B$10,Scenario!$B$18)=0),N('Option B'!$E$17)*N('Option B'!$E$18)+N('Option B'!$E$20),0)+IF(AC200=1,N('Option B'!$E$17)*N('Option B'!$E$19)+N('Option B'!$E$21),0)+IF(AC200=Scenario!$B$11,N('Option B'!$E$22),0)),"INSUFFICIENT FUNDS")))</f>
        <v/>
      </c>
      <c r="AG200" s="6" t="str">
        <f>IF(AC200&gt;Scenario!$B$11,"",IF(AC$2&lt;&gt;"Ready",AC$2,IF(ISNUMBER(AD200),IF((AD200+AE200)*(1+Scenario!$B$12/12)-AF200&lt;0,"INSUFFICIENT FUNDS",(AD200+AE200)*(1+Scenario!$B$12/12)-AF200),"INSUFFICIENT FUNDS")))</f>
        <v/>
      </c>
      <c r="AH200" s="6" t="str">
        <f>IF(AC200&gt;Scenario!$B$11,"",IF(AC$2&lt;&gt;"Ready",AC$2,IF(ISNUMBER(AG200),AH199+AF200,"INSUFFICIENT FUNDS")))</f>
        <v/>
      </c>
      <c r="AI200" t="str">
        <f>IF(AC200&gt;Scenario!$B$11,"",IF(AC$2&lt;&gt;"Ready",AC$2,IF(ISNUMBER(AG200),"OK","INSUFFICIENT FUNDS")))</f>
        <v/>
      </c>
      <c r="AJ200">
        <v>196</v>
      </c>
      <c r="AK200" s="6" t="str">
        <f>IF(AJ200&gt;Scenario!$B$11,"",IF(AJ$2&lt;&gt;"Ready",AJ$2,IF(AP199="OK",AN199,"INSUFFICIENT FUNDS")))</f>
        <v/>
      </c>
      <c r="AL200" s="6" t="str">
        <f>IF(AJ200&gt;Scenario!$B$11,"",IF(AJ$2&lt;&gt;"Ready",AJ$2,IF(ISNUMBER(AK200),IF(AND(AJ200&gt;=Scenario!$B$10,MOD(AJ200-Scenario!$B$10,Scenario!$B$18)=0),Scenario!$B$8,0),"INSUFFICIENT FUNDS")))</f>
        <v/>
      </c>
      <c r="AM200" s="6" t="str">
        <f>IF(AJ200&gt;Scenario!$B$11,"",IF(AJ$2&lt;&gt;"Ready",AJ$2,IF(ISNUMBER(AK200),(AK200+AL200)*(0+0+IF(Scenario!$B$13="Gross",0,0))/12+((0+0)/12+IF(AND(AJ200&gt;=Scenario!$B$10,MOD(AJ200-Scenario!$B$10,Scenario!$B$18)=0),0*0+0,0)+IF(AJ200=1,0*0+0,0)+IF(AJ200=Scenario!$B$11,0,0)),"INSUFFICIENT FUNDS")))</f>
        <v/>
      </c>
      <c r="AN200" s="6" t="str">
        <f>IF(AJ200&gt;Scenario!$B$11,"",IF(AJ$2&lt;&gt;"Ready",AJ$2,IF(ISNUMBER(AK200),IF((AK200+AL200)*(1+Scenario!$B$12/12)-AM200&lt;0,"INSUFFICIENT FUNDS",(AK200+AL200)*(1+Scenario!$B$12/12)-AM200),"INSUFFICIENT FUNDS")))</f>
        <v/>
      </c>
      <c r="AO200" s="6" t="str">
        <f>IF(AJ200&gt;Scenario!$B$11,"",IF(AJ$2&lt;&gt;"Ready",AJ$2,IF(ISNUMBER(AN200),AO199+AM200,"INSUFFICIENT FUNDS")))</f>
        <v/>
      </c>
      <c r="AP200" t="str">
        <f>IF(AJ200&gt;Scenario!$B$11,"",IF(AJ$2&lt;&gt;"Ready",AJ$2,IF(ISNUMBER(AN200),"OK","INSUFFICIENT FUNDS")))</f>
        <v/>
      </c>
    </row>
    <row r="201" spans="1:42" ht="32.1" customHeight="1" x14ac:dyDescent="0.2">
      <c r="A201">
        <v>197</v>
      </c>
      <c r="B201" s="6" t="str">
        <f>IF(A201&gt;Scenario!$B$11,"",IF(A$2&lt;&gt;"Ready",A$2,IF(G200="OK",E200,"INSUFFICIENT FUNDS")))</f>
        <v/>
      </c>
      <c r="C201" s="6" t="str">
        <f>IF(A201&gt;Scenario!$B$11,"",IF(A$2&lt;&gt;"Ready",A$2,IF(ISNUMBER(B201),IF(AND(A201&gt;=Scenario!$B$10,MOD(A201-Scenario!$B$10,Scenario!$B$18)=0),Scenario!$B$8,0),"INSUFFICIENT FUNDS")))</f>
        <v/>
      </c>
      <c r="D201" s="6" t="str">
        <f>IF(A201&gt;Scenario!$B$11,"",IF(A$2&lt;&gt;"Ready",A$2,IF(ISNUMBER(B201),(B201+C201)*(N('Option B'!$E$14)+N('Option B'!$E$15)+IF(Scenario!$B$13="Gross",N('Option B'!$E$16),0))/12+((N('Option B'!$E$12)+N('Option B'!$E$13))/12+IF(AND(A201&gt;=Scenario!$B$10,MOD(A201-Scenario!$B$10,Scenario!$B$18)=0),N('Option B'!$E$17)*N('Option B'!$E$18)+N('Option B'!$E$20),0)+IF(A201=1,N('Option B'!$E$17)*N('Option B'!$E$19)+N('Option B'!$E$21),0)+IF(A201=Scenario!$B$11,N('Option B'!$E$22),0)),"INSUFFICIENT FUNDS")))</f>
        <v/>
      </c>
      <c r="E201" s="6" t="str">
        <f>IF(A201&gt;Scenario!$B$11,"",IF(A$2&lt;&gt;"Ready",A$2,IF(ISNUMBER(B201),IF((B201+C201)*(1+Scenario!$B$12/12)-D201&lt;0,"INSUFFICIENT FUNDS",(B201+C201)*(1+Scenario!$B$12/12)-D201),"INSUFFICIENT FUNDS")))</f>
        <v/>
      </c>
      <c r="F201" s="6" t="str">
        <f>IF(A201&gt;Scenario!$B$11,"",IF(A$2&lt;&gt;"Ready",A$2,IF(ISNUMBER(E201),F200+D201,"INSUFFICIENT FUNDS")))</f>
        <v/>
      </c>
      <c r="G201" t="str">
        <f>IF(A201&gt;Scenario!$B$11,"",IF(A$2&lt;&gt;"Ready",A$2,IF(ISNUMBER(E201),"OK","INSUFFICIENT FUNDS")))</f>
        <v/>
      </c>
      <c r="H201">
        <v>197</v>
      </c>
      <c r="I201" s="6" t="str">
        <f>IF(H201&gt;Scenario!$B$11,"",IF(H$2&lt;&gt;"Ready",H$2,IF(N200="OK",L200,"INSUFFICIENT FUNDS")))</f>
        <v/>
      </c>
      <c r="J201" s="6" t="str">
        <f>IF(H201&gt;Scenario!$B$11,"",IF(H$2&lt;&gt;"Ready",H$2,IF(ISNUMBER(I201),IF(AND(H201&gt;=Scenario!$B$10,MOD(H201-Scenario!$B$10,Scenario!$B$18)=0),Scenario!$B$8,0),"INSUFFICIENT FUNDS")))</f>
        <v/>
      </c>
      <c r="K201" s="6" t="str">
        <f>IF(H201&gt;Scenario!$B$11,"",IF(H$2&lt;&gt;"Ready",H$2,IF(ISNUMBER(I201),(I201+J201)*(N('Option B'!$E$14)+N('Option B'!$E$15)+IF(Scenario!$B$13="Gross",N('Option B'!$E$16),0))/12+((0+0)/12+IF(AND(H201&gt;=Scenario!$B$10,MOD(H201-Scenario!$B$10,Scenario!$B$18)=0),N('Option B'!$E$17)*N('Option B'!$E$18)+N('Option B'!$E$20),0)+IF(H201=1,N('Option B'!$E$17)*N('Option B'!$E$19)+N('Option B'!$E$21),0)+IF(H201=Scenario!$B$11,N('Option B'!$E$22),0)),"INSUFFICIENT FUNDS")))</f>
        <v/>
      </c>
      <c r="L201" s="6" t="str">
        <f>IF(H201&gt;Scenario!$B$11,"",IF(H$2&lt;&gt;"Ready",H$2,IF(ISNUMBER(I201),IF((I201+J201)*(1+Scenario!$B$12/12)-K201&lt;0,"INSUFFICIENT FUNDS",(I201+J201)*(1+Scenario!$B$12/12)-K201),"INSUFFICIENT FUNDS")))</f>
        <v/>
      </c>
      <c r="M201" s="6" t="str">
        <f>IF(H201&gt;Scenario!$B$11,"",IF(H$2&lt;&gt;"Ready",H$2,IF(ISNUMBER(L201),M200+K201,"INSUFFICIENT FUNDS")))</f>
        <v/>
      </c>
      <c r="N201" t="str">
        <f>IF(H201&gt;Scenario!$B$11,"",IF(H$2&lt;&gt;"Ready",H$2,IF(ISNUMBER(L201),"OK","INSUFFICIENT FUNDS")))</f>
        <v/>
      </c>
      <c r="O201">
        <v>197</v>
      </c>
      <c r="P201" s="6" t="str">
        <f>IF(O201&gt;Scenario!$B$11,"",IF(O$2&lt;&gt;"Ready",O$2,IF(U200="OK",S200,"INSUFFICIENT FUNDS")))</f>
        <v/>
      </c>
      <c r="Q201" s="6" t="str">
        <f>IF(O201&gt;Scenario!$B$11,"",IF(O$2&lt;&gt;"Ready",O$2,IF(ISNUMBER(P201),IF(AND(O201&gt;=Scenario!$B$10,MOD(O201-Scenario!$B$10,Scenario!$B$18)=0),Scenario!$B$8,0),"INSUFFICIENT FUNDS")))</f>
        <v/>
      </c>
      <c r="R201" s="6" t="str">
        <f>IF(O201&gt;Scenario!$B$11,"",IF(O$2&lt;&gt;"Ready",O$2,IF(ISNUMBER(P201),(P201+Q201)*(0+N('Option B'!$E$15)+IF(Scenario!$B$13="Gross",N('Option B'!$E$16),0))/12+((N('Option B'!$E$12)+N('Option B'!$E$13))/12+IF(AND(O201&gt;=Scenario!$B$10,MOD(O201-Scenario!$B$10,Scenario!$B$18)=0),N('Option B'!$E$17)*N('Option B'!$E$18)+N('Option B'!$E$20),0)+IF(O201=1,N('Option B'!$E$17)*N('Option B'!$E$19)+N('Option B'!$E$21),0)+IF(O201=Scenario!$B$11,N('Option B'!$E$22),0)),"INSUFFICIENT FUNDS")))</f>
        <v/>
      </c>
      <c r="S201" s="6" t="str">
        <f>IF(O201&gt;Scenario!$B$11,"",IF(O$2&lt;&gt;"Ready",O$2,IF(ISNUMBER(P201),IF((P201+Q201)*(1+Scenario!$B$12/12)-R201&lt;0,"INSUFFICIENT FUNDS",(P201+Q201)*(1+Scenario!$B$12/12)-R201),"INSUFFICIENT FUNDS")))</f>
        <v/>
      </c>
      <c r="T201" s="6" t="str">
        <f>IF(O201&gt;Scenario!$B$11,"",IF(O$2&lt;&gt;"Ready",O$2,IF(ISNUMBER(S201),T200+R201,"INSUFFICIENT FUNDS")))</f>
        <v/>
      </c>
      <c r="U201" t="str">
        <f>IF(O201&gt;Scenario!$B$11,"",IF(O$2&lt;&gt;"Ready",O$2,IF(ISNUMBER(S201),"OK","INSUFFICIENT FUNDS")))</f>
        <v/>
      </c>
      <c r="V201">
        <v>197</v>
      </c>
      <c r="W201" s="6" t="str">
        <f>IF(V201&gt;Scenario!$B$11,"",IF(V$2&lt;&gt;"Ready",V$2,IF(AB200="OK",Z200,"INSUFFICIENT FUNDS")))</f>
        <v/>
      </c>
      <c r="X201" s="6" t="str">
        <f>IF(V201&gt;Scenario!$B$11,"",IF(V$2&lt;&gt;"Ready",V$2,IF(ISNUMBER(W201),IF(AND(V201&gt;=Scenario!$B$10,MOD(V201-Scenario!$B$10,Scenario!$B$18)=0),Scenario!$B$8,0),"INSUFFICIENT FUNDS")))</f>
        <v/>
      </c>
      <c r="Y201" s="6" t="str">
        <f>IF(V201&gt;Scenario!$B$11,"",IF(V$2&lt;&gt;"Ready",V$2,IF(ISNUMBER(W201),(W201+X201)*(N('Option B'!$E$14)+N('Option B'!$E$15)+IF(Scenario!$B$13="Gross",N('Option B'!$E$16),0))/12+((N('Option B'!$E$12)+N('Option B'!$E$13))/12+IF(AND(V201&gt;=Scenario!$B$10,MOD(V201-Scenario!$B$10,Scenario!$B$18)=0),0*0+0,0)+IF(V201=1,0*0+0,0)+IF(V201=Scenario!$B$11,0,0)),"INSUFFICIENT FUNDS")))</f>
        <v/>
      </c>
      <c r="Z201" s="6" t="str">
        <f>IF(V201&gt;Scenario!$B$11,"",IF(V$2&lt;&gt;"Ready",V$2,IF(ISNUMBER(W201),IF((W201+X201)*(1+Scenario!$B$12/12)-Y201&lt;0,"INSUFFICIENT FUNDS",(W201+X201)*(1+Scenario!$B$12/12)-Y201),"INSUFFICIENT FUNDS")))</f>
        <v/>
      </c>
      <c r="AA201" s="6" t="str">
        <f>IF(V201&gt;Scenario!$B$11,"",IF(V$2&lt;&gt;"Ready",V$2,IF(ISNUMBER(Z201),AA200+Y201,"INSUFFICIENT FUNDS")))</f>
        <v/>
      </c>
      <c r="AB201" t="str">
        <f>IF(V201&gt;Scenario!$B$11,"",IF(V$2&lt;&gt;"Ready",V$2,IF(ISNUMBER(Z201),"OK","INSUFFICIENT FUNDS")))</f>
        <v/>
      </c>
      <c r="AC201">
        <v>197</v>
      </c>
      <c r="AD201" s="6" t="str">
        <f>IF(AC201&gt;Scenario!$B$11,"",IF(AC$2&lt;&gt;"Ready",AC$2,IF(AI200="OK",AG200,"INSUFFICIENT FUNDS")))</f>
        <v/>
      </c>
      <c r="AE201" s="6" t="str">
        <f>IF(AC201&gt;Scenario!$B$11,"",IF(AC$2&lt;&gt;"Ready",AC$2,IF(ISNUMBER(AD201),IF(AND(AC201&gt;=Scenario!$B$10,MOD(AC201-Scenario!$B$10,Scenario!$B$18)=0),Scenario!$B$8,0),"INSUFFICIENT FUNDS")))</f>
        <v/>
      </c>
      <c r="AF201" s="6" t="str">
        <f>IF(AC201&gt;Scenario!$B$11,"",IF(AC$2&lt;&gt;"Ready",AC$2,IF(ISNUMBER(AD201),(AD201+AE201)*(N('Option B'!$E$14)+N('Option B'!$E$15)+IF(Scenario!$B$13="Gross",0,0))/12+((N('Option B'!$E$12)+N('Option B'!$E$13))/12+IF(AND(AC201&gt;=Scenario!$B$10,MOD(AC201-Scenario!$B$10,Scenario!$B$18)=0),N('Option B'!$E$17)*N('Option B'!$E$18)+N('Option B'!$E$20),0)+IF(AC201=1,N('Option B'!$E$17)*N('Option B'!$E$19)+N('Option B'!$E$21),0)+IF(AC201=Scenario!$B$11,N('Option B'!$E$22),0)),"INSUFFICIENT FUNDS")))</f>
        <v/>
      </c>
      <c r="AG201" s="6" t="str">
        <f>IF(AC201&gt;Scenario!$B$11,"",IF(AC$2&lt;&gt;"Ready",AC$2,IF(ISNUMBER(AD201),IF((AD201+AE201)*(1+Scenario!$B$12/12)-AF201&lt;0,"INSUFFICIENT FUNDS",(AD201+AE201)*(1+Scenario!$B$12/12)-AF201),"INSUFFICIENT FUNDS")))</f>
        <v/>
      </c>
      <c r="AH201" s="6" t="str">
        <f>IF(AC201&gt;Scenario!$B$11,"",IF(AC$2&lt;&gt;"Ready",AC$2,IF(ISNUMBER(AG201),AH200+AF201,"INSUFFICIENT FUNDS")))</f>
        <v/>
      </c>
      <c r="AI201" t="str">
        <f>IF(AC201&gt;Scenario!$B$11,"",IF(AC$2&lt;&gt;"Ready",AC$2,IF(ISNUMBER(AG201),"OK","INSUFFICIENT FUNDS")))</f>
        <v/>
      </c>
      <c r="AJ201">
        <v>197</v>
      </c>
      <c r="AK201" s="6" t="str">
        <f>IF(AJ201&gt;Scenario!$B$11,"",IF(AJ$2&lt;&gt;"Ready",AJ$2,IF(AP200="OK",AN200,"INSUFFICIENT FUNDS")))</f>
        <v/>
      </c>
      <c r="AL201" s="6" t="str">
        <f>IF(AJ201&gt;Scenario!$B$11,"",IF(AJ$2&lt;&gt;"Ready",AJ$2,IF(ISNUMBER(AK201),IF(AND(AJ201&gt;=Scenario!$B$10,MOD(AJ201-Scenario!$B$10,Scenario!$B$18)=0),Scenario!$B$8,0),"INSUFFICIENT FUNDS")))</f>
        <v/>
      </c>
      <c r="AM201" s="6" t="str">
        <f>IF(AJ201&gt;Scenario!$B$11,"",IF(AJ$2&lt;&gt;"Ready",AJ$2,IF(ISNUMBER(AK201),(AK201+AL201)*(0+0+IF(Scenario!$B$13="Gross",0,0))/12+((0+0)/12+IF(AND(AJ201&gt;=Scenario!$B$10,MOD(AJ201-Scenario!$B$10,Scenario!$B$18)=0),0*0+0,0)+IF(AJ201=1,0*0+0,0)+IF(AJ201=Scenario!$B$11,0,0)),"INSUFFICIENT FUNDS")))</f>
        <v/>
      </c>
      <c r="AN201" s="6" t="str">
        <f>IF(AJ201&gt;Scenario!$B$11,"",IF(AJ$2&lt;&gt;"Ready",AJ$2,IF(ISNUMBER(AK201),IF((AK201+AL201)*(1+Scenario!$B$12/12)-AM201&lt;0,"INSUFFICIENT FUNDS",(AK201+AL201)*(1+Scenario!$B$12/12)-AM201),"INSUFFICIENT FUNDS")))</f>
        <v/>
      </c>
      <c r="AO201" s="6" t="str">
        <f>IF(AJ201&gt;Scenario!$B$11,"",IF(AJ$2&lt;&gt;"Ready",AJ$2,IF(ISNUMBER(AN201),AO200+AM201,"INSUFFICIENT FUNDS")))</f>
        <v/>
      </c>
      <c r="AP201" t="str">
        <f>IF(AJ201&gt;Scenario!$B$11,"",IF(AJ$2&lt;&gt;"Ready",AJ$2,IF(ISNUMBER(AN201),"OK","INSUFFICIENT FUNDS")))</f>
        <v/>
      </c>
    </row>
    <row r="202" spans="1:42" ht="32.1" customHeight="1" x14ac:dyDescent="0.2">
      <c r="A202">
        <v>198</v>
      </c>
      <c r="B202" s="6" t="str">
        <f>IF(A202&gt;Scenario!$B$11,"",IF(A$2&lt;&gt;"Ready",A$2,IF(G201="OK",E201,"INSUFFICIENT FUNDS")))</f>
        <v/>
      </c>
      <c r="C202" s="6" t="str">
        <f>IF(A202&gt;Scenario!$B$11,"",IF(A$2&lt;&gt;"Ready",A$2,IF(ISNUMBER(B202),IF(AND(A202&gt;=Scenario!$B$10,MOD(A202-Scenario!$B$10,Scenario!$B$18)=0),Scenario!$B$8,0),"INSUFFICIENT FUNDS")))</f>
        <v/>
      </c>
      <c r="D202" s="6" t="str">
        <f>IF(A202&gt;Scenario!$B$11,"",IF(A$2&lt;&gt;"Ready",A$2,IF(ISNUMBER(B202),(B202+C202)*(N('Option B'!$E$14)+N('Option B'!$E$15)+IF(Scenario!$B$13="Gross",N('Option B'!$E$16),0))/12+((N('Option B'!$E$12)+N('Option B'!$E$13))/12+IF(AND(A202&gt;=Scenario!$B$10,MOD(A202-Scenario!$B$10,Scenario!$B$18)=0),N('Option B'!$E$17)*N('Option B'!$E$18)+N('Option B'!$E$20),0)+IF(A202=1,N('Option B'!$E$17)*N('Option B'!$E$19)+N('Option B'!$E$21),0)+IF(A202=Scenario!$B$11,N('Option B'!$E$22),0)),"INSUFFICIENT FUNDS")))</f>
        <v/>
      </c>
      <c r="E202" s="6" t="str">
        <f>IF(A202&gt;Scenario!$B$11,"",IF(A$2&lt;&gt;"Ready",A$2,IF(ISNUMBER(B202),IF((B202+C202)*(1+Scenario!$B$12/12)-D202&lt;0,"INSUFFICIENT FUNDS",(B202+C202)*(1+Scenario!$B$12/12)-D202),"INSUFFICIENT FUNDS")))</f>
        <v/>
      </c>
      <c r="F202" s="6" t="str">
        <f>IF(A202&gt;Scenario!$B$11,"",IF(A$2&lt;&gt;"Ready",A$2,IF(ISNUMBER(E202),F201+D202,"INSUFFICIENT FUNDS")))</f>
        <v/>
      </c>
      <c r="G202" t="str">
        <f>IF(A202&gt;Scenario!$B$11,"",IF(A$2&lt;&gt;"Ready",A$2,IF(ISNUMBER(E202),"OK","INSUFFICIENT FUNDS")))</f>
        <v/>
      </c>
      <c r="H202">
        <v>198</v>
      </c>
      <c r="I202" s="6" t="str">
        <f>IF(H202&gt;Scenario!$B$11,"",IF(H$2&lt;&gt;"Ready",H$2,IF(N201="OK",L201,"INSUFFICIENT FUNDS")))</f>
        <v/>
      </c>
      <c r="J202" s="6" t="str">
        <f>IF(H202&gt;Scenario!$B$11,"",IF(H$2&lt;&gt;"Ready",H$2,IF(ISNUMBER(I202),IF(AND(H202&gt;=Scenario!$B$10,MOD(H202-Scenario!$B$10,Scenario!$B$18)=0),Scenario!$B$8,0),"INSUFFICIENT FUNDS")))</f>
        <v/>
      </c>
      <c r="K202" s="6" t="str">
        <f>IF(H202&gt;Scenario!$B$11,"",IF(H$2&lt;&gt;"Ready",H$2,IF(ISNUMBER(I202),(I202+J202)*(N('Option B'!$E$14)+N('Option B'!$E$15)+IF(Scenario!$B$13="Gross",N('Option B'!$E$16),0))/12+((0+0)/12+IF(AND(H202&gt;=Scenario!$B$10,MOD(H202-Scenario!$B$10,Scenario!$B$18)=0),N('Option B'!$E$17)*N('Option B'!$E$18)+N('Option B'!$E$20),0)+IF(H202=1,N('Option B'!$E$17)*N('Option B'!$E$19)+N('Option B'!$E$21),0)+IF(H202=Scenario!$B$11,N('Option B'!$E$22),0)),"INSUFFICIENT FUNDS")))</f>
        <v/>
      </c>
      <c r="L202" s="6" t="str">
        <f>IF(H202&gt;Scenario!$B$11,"",IF(H$2&lt;&gt;"Ready",H$2,IF(ISNUMBER(I202),IF((I202+J202)*(1+Scenario!$B$12/12)-K202&lt;0,"INSUFFICIENT FUNDS",(I202+J202)*(1+Scenario!$B$12/12)-K202),"INSUFFICIENT FUNDS")))</f>
        <v/>
      </c>
      <c r="M202" s="6" t="str">
        <f>IF(H202&gt;Scenario!$B$11,"",IF(H$2&lt;&gt;"Ready",H$2,IF(ISNUMBER(L202),M201+K202,"INSUFFICIENT FUNDS")))</f>
        <v/>
      </c>
      <c r="N202" t="str">
        <f>IF(H202&gt;Scenario!$B$11,"",IF(H$2&lt;&gt;"Ready",H$2,IF(ISNUMBER(L202),"OK","INSUFFICIENT FUNDS")))</f>
        <v/>
      </c>
      <c r="O202">
        <v>198</v>
      </c>
      <c r="P202" s="6" t="str">
        <f>IF(O202&gt;Scenario!$B$11,"",IF(O$2&lt;&gt;"Ready",O$2,IF(U201="OK",S201,"INSUFFICIENT FUNDS")))</f>
        <v/>
      </c>
      <c r="Q202" s="6" t="str">
        <f>IF(O202&gt;Scenario!$B$11,"",IF(O$2&lt;&gt;"Ready",O$2,IF(ISNUMBER(P202),IF(AND(O202&gt;=Scenario!$B$10,MOD(O202-Scenario!$B$10,Scenario!$B$18)=0),Scenario!$B$8,0),"INSUFFICIENT FUNDS")))</f>
        <v/>
      </c>
      <c r="R202" s="6" t="str">
        <f>IF(O202&gt;Scenario!$B$11,"",IF(O$2&lt;&gt;"Ready",O$2,IF(ISNUMBER(P202),(P202+Q202)*(0+N('Option B'!$E$15)+IF(Scenario!$B$13="Gross",N('Option B'!$E$16),0))/12+((N('Option B'!$E$12)+N('Option B'!$E$13))/12+IF(AND(O202&gt;=Scenario!$B$10,MOD(O202-Scenario!$B$10,Scenario!$B$18)=0),N('Option B'!$E$17)*N('Option B'!$E$18)+N('Option B'!$E$20),0)+IF(O202=1,N('Option B'!$E$17)*N('Option B'!$E$19)+N('Option B'!$E$21),0)+IF(O202=Scenario!$B$11,N('Option B'!$E$22),0)),"INSUFFICIENT FUNDS")))</f>
        <v/>
      </c>
      <c r="S202" s="6" t="str">
        <f>IF(O202&gt;Scenario!$B$11,"",IF(O$2&lt;&gt;"Ready",O$2,IF(ISNUMBER(P202),IF((P202+Q202)*(1+Scenario!$B$12/12)-R202&lt;0,"INSUFFICIENT FUNDS",(P202+Q202)*(1+Scenario!$B$12/12)-R202),"INSUFFICIENT FUNDS")))</f>
        <v/>
      </c>
      <c r="T202" s="6" t="str">
        <f>IF(O202&gt;Scenario!$B$11,"",IF(O$2&lt;&gt;"Ready",O$2,IF(ISNUMBER(S202),T201+R202,"INSUFFICIENT FUNDS")))</f>
        <v/>
      </c>
      <c r="U202" t="str">
        <f>IF(O202&gt;Scenario!$B$11,"",IF(O$2&lt;&gt;"Ready",O$2,IF(ISNUMBER(S202),"OK","INSUFFICIENT FUNDS")))</f>
        <v/>
      </c>
      <c r="V202">
        <v>198</v>
      </c>
      <c r="W202" s="6" t="str">
        <f>IF(V202&gt;Scenario!$B$11,"",IF(V$2&lt;&gt;"Ready",V$2,IF(AB201="OK",Z201,"INSUFFICIENT FUNDS")))</f>
        <v/>
      </c>
      <c r="X202" s="6" t="str">
        <f>IF(V202&gt;Scenario!$B$11,"",IF(V$2&lt;&gt;"Ready",V$2,IF(ISNUMBER(W202),IF(AND(V202&gt;=Scenario!$B$10,MOD(V202-Scenario!$B$10,Scenario!$B$18)=0),Scenario!$B$8,0),"INSUFFICIENT FUNDS")))</f>
        <v/>
      </c>
      <c r="Y202" s="6" t="str">
        <f>IF(V202&gt;Scenario!$B$11,"",IF(V$2&lt;&gt;"Ready",V$2,IF(ISNUMBER(W202),(W202+X202)*(N('Option B'!$E$14)+N('Option B'!$E$15)+IF(Scenario!$B$13="Gross",N('Option B'!$E$16),0))/12+((N('Option B'!$E$12)+N('Option B'!$E$13))/12+IF(AND(V202&gt;=Scenario!$B$10,MOD(V202-Scenario!$B$10,Scenario!$B$18)=0),0*0+0,0)+IF(V202=1,0*0+0,0)+IF(V202=Scenario!$B$11,0,0)),"INSUFFICIENT FUNDS")))</f>
        <v/>
      </c>
      <c r="Z202" s="6" t="str">
        <f>IF(V202&gt;Scenario!$B$11,"",IF(V$2&lt;&gt;"Ready",V$2,IF(ISNUMBER(W202),IF((W202+X202)*(1+Scenario!$B$12/12)-Y202&lt;0,"INSUFFICIENT FUNDS",(W202+X202)*(1+Scenario!$B$12/12)-Y202),"INSUFFICIENT FUNDS")))</f>
        <v/>
      </c>
      <c r="AA202" s="6" t="str">
        <f>IF(V202&gt;Scenario!$B$11,"",IF(V$2&lt;&gt;"Ready",V$2,IF(ISNUMBER(Z202),AA201+Y202,"INSUFFICIENT FUNDS")))</f>
        <v/>
      </c>
      <c r="AB202" t="str">
        <f>IF(V202&gt;Scenario!$B$11,"",IF(V$2&lt;&gt;"Ready",V$2,IF(ISNUMBER(Z202),"OK","INSUFFICIENT FUNDS")))</f>
        <v/>
      </c>
      <c r="AC202">
        <v>198</v>
      </c>
      <c r="AD202" s="6" t="str">
        <f>IF(AC202&gt;Scenario!$B$11,"",IF(AC$2&lt;&gt;"Ready",AC$2,IF(AI201="OK",AG201,"INSUFFICIENT FUNDS")))</f>
        <v/>
      </c>
      <c r="AE202" s="6" t="str">
        <f>IF(AC202&gt;Scenario!$B$11,"",IF(AC$2&lt;&gt;"Ready",AC$2,IF(ISNUMBER(AD202),IF(AND(AC202&gt;=Scenario!$B$10,MOD(AC202-Scenario!$B$10,Scenario!$B$18)=0),Scenario!$B$8,0),"INSUFFICIENT FUNDS")))</f>
        <v/>
      </c>
      <c r="AF202" s="6" t="str">
        <f>IF(AC202&gt;Scenario!$B$11,"",IF(AC$2&lt;&gt;"Ready",AC$2,IF(ISNUMBER(AD202),(AD202+AE202)*(N('Option B'!$E$14)+N('Option B'!$E$15)+IF(Scenario!$B$13="Gross",0,0))/12+((N('Option B'!$E$12)+N('Option B'!$E$13))/12+IF(AND(AC202&gt;=Scenario!$B$10,MOD(AC202-Scenario!$B$10,Scenario!$B$18)=0),N('Option B'!$E$17)*N('Option B'!$E$18)+N('Option B'!$E$20),0)+IF(AC202=1,N('Option B'!$E$17)*N('Option B'!$E$19)+N('Option B'!$E$21),0)+IF(AC202=Scenario!$B$11,N('Option B'!$E$22),0)),"INSUFFICIENT FUNDS")))</f>
        <v/>
      </c>
      <c r="AG202" s="6" t="str">
        <f>IF(AC202&gt;Scenario!$B$11,"",IF(AC$2&lt;&gt;"Ready",AC$2,IF(ISNUMBER(AD202),IF((AD202+AE202)*(1+Scenario!$B$12/12)-AF202&lt;0,"INSUFFICIENT FUNDS",(AD202+AE202)*(1+Scenario!$B$12/12)-AF202),"INSUFFICIENT FUNDS")))</f>
        <v/>
      </c>
      <c r="AH202" s="6" t="str">
        <f>IF(AC202&gt;Scenario!$B$11,"",IF(AC$2&lt;&gt;"Ready",AC$2,IF(ISNUMBER(AG202),AH201+AF202,"INSUFFICIENT FUNDS")))</f>
        <v/>
      </c>
      <c r="AI202" t="str">
        <f>IF(AC202&gt;Scenario!$B$11,"",IF(AC$2&lt;&gt;"Ready",AC$2,IF(ISNUMBER(AG202),"OK","INSUFFICIENT FUNDS")))</f>
        <v/>
      </c>
      <c r="AJ202">
        <v>198</v>
      </c>
      <c r="AK202" s="6" t="str">
        <f>IF(AJ202&gt;Scenario!$B$11,"",IF(AJ$2&lt;&gt;"Ready",AJ$2,IF(AP201="OK",AN201,"INSUFFICIENT FUNDS")))</f>
        <v/>
      </c>
      <c r="AL202" s="6" t="str">
        <f>IF(AJ202&gt;Scenario!$B$11,"",IF(AJ$2&lt;&gt;"Ready",AJ$2,IF(ISNUMBER(AK202),IF(AND(AJ202&gt;=Scenario!$B$10,MOD(AJ202-Scenario!$B$10,Scenario!$B$18)=0),Scenario!$B$8,0),"INSUFFICIENT FUNDS")))</f>
        <v/>
      </c>
      <c r="AM202" s="6" t="str">
        <f>IF(AJ202&gt;Scenario!$B$11,"",IF(AJ$2&lt;&gt;"Ready",AJ$2,IF(ISNUMBER(AK202),(AK202+AL202)*(0+0+IF(Scenario!$B$13="Gross",0,0))/12+((0+0)/12+IF(AND(AJ202&gt;=Scenario!$B$10,MOD(AJ202-Scenario!$B$10,Scenario!$B$18)=0),0*0+0,0)+IF(AJ202=1,0*0+0,0)+IF(AJ202=Scenario!$B$11,0,0)),"INSUFFICIENT FUNDS")))</f>
        <v/>
      </c>
      <c r="AN202" s="6" t="str">
        <f>IF(AJ202&gt;Scenario!$B$11,"",IF(AJ$2&lt;&gt;"Ready",AJ$2,IF(ISNUMBER(AK202),IF((AK202+AL202)*(1+Scenario!$B$12/12)-AM202&lt;0,"INSUFFICIENT FUNDS",(AK202+AL202)*(1+Scenario!$B$12/12)-AM202),"INSUFFICIENT FUNDS")))</f>
        <v/>
      </c>
      <c r="AO202" s="6" t="str">
        <f>IF(AJ202&gt;Scenario!$B$11,"",IF(AJ$2&lt;&gt;"Ready",AJ$2,IF(ISNUMBER(AN202),AO201+AM202,"INSUFFICIENT FUNDS")))</f>
        <v/>
      </c>
      <c r="AP202" t="str">
        <f>IF(AJ202&gt;Scenario!$B$11,"",IF(AJ$2&lt;&gt;"Ready",AJ$2,IF(ISNUMBER(AN202),"OK","INSUFFICIENT FUNDS")))</f>
        <v/>
      </c>
    </row>
    <row r="203" spans="1:42" ht="32.1" customHeight="1" x14ac:dyDescent="0.2">
      <c r="A203">
        <v>199</v>
      </c>
      <c r="B203" s="6" t="str">
        <f>IF(A203&gt;Scenario!$B$11,"",IF(A$2&lt;&gt;"Ready",A$2,IF(G202="OK",E202,"INSUFFICIENT FUNDS")))</f>
        <v/>
      </c>
      <c r="C203" s="6" t="str">
        <f>IF(A203&gt;Scenario!$B$11,"",IF(A$2&lt;&gt;"Ready",A$2,IF(ISNUMBER(B203),IF(AND(A203&gt;=Scenario!$B$10,MOD(A203-Scenario!$B$10,Scenario!$B$18)=0),Scenario!$B$8,0),"INSUFFICIENT FUNDS")))</f>
        <v/>
      </c>
      <c r="D203" s="6" t="str">
        <f>IF(A203&gt;Scenario!$B$11,"",IF(A$2&lt;&gt;"Ready",A$2,IF(ISNUMBER(B203),(B203+C203)*(N('Option B'!$E$14)+N('Option B'!$E$15)+IF(Scenario!$B$13="Gross",N('Option B'!$E$16),0))/12+((N('Option B'!$E$12)+N('Option B'!$E$13))/12+IF(AND(A203&gt;=Scenario!$B$10,MOD(A203-Scenario!$B$10,Scenario!$B$18)=0),N('Option B'!$E$17)*N('Option B'!$E$18)+N('Option B'!$E$20),0)+IF(A203=1,N('Option B'!$E$17)*N('Option B'!$E$19)+N('Option B'!$E$21),0)+IF(A203=Scenario!$B$11,N('Option B'!$E$22),0)),"INSUFFICIENT FUNDS")))</f>
        <v/>
      </c>
      <c r="E203" s="6" t="str">
        <f>IF(A203&gt;Scenario!$B$11,"",IF(A$2&lt;&gt;"Ready",A$2,IF(ISNUMBER(B203),IF((B203+C203)*(1+Scenario!$B$12/12)-D203&lt;0,"INSUFFICIENT FUNDS",(B203+C203)*(1+Scenario!$B$12/12)-D203),"INSUFFICIENT FUNDS")))</f>
        <v/>
      </c>
      <c r="F203" s="6" t="str">
        <f>IF(A203&gt;Scenario!$B$11,"",IF(A$2&lt;&gt;"Ready",A$2,IF(ISNUMBER(E203),F202+D203,"INSUFFICIENT FUNDS")))</f>
        <v/>
      </c>
      <c r="G203" t="str">
        <f>IF(A203&gt;Scenario!$B$11,"",IF(A$2&lt;&gt;"Ready",A$2,IF(ISNUMBER(E203),"OK","INSUFFICIENT FUNDS")))</f>
        <v/>
      </c>
      <c r="H203">
        <v>199</v>
      </c>
      <c r="I203" s="6" t="str">
        <f>IF(H203&gt;Scenario!$B$11,"",IF(H$2&lt;&gt;"Ready",H$2,IF(N202="OK",L202,"INSUFFICIENT FUNDS")))</f>
        <v/>
      </c>
      <c r="J203" s="6" t="str">
        <f>IF(H203&gt;Scenario!$B$11,"",IF(H$2&lt;&gt;"Ready",H$2,IF(ISNUMBER(I203),IF(AND(H203&gt;=Scenario!$B$10,MOD(H203-Scenario!$B$10,Scenario!$B$18)=0),Scenario!$B$8,0),"INSUFFICIENT FUNDS")))</f>
        <v/>
      </c>
      <c r="K203" s="6" t="str">
        <f>IF(H203&gt;Scenario!$B$11,"",IF(H$2&lt;&gt;"Ready",H$2,IF(ISNUMBER(I203),(I203+J203)*(N('Option B'!$E$14)+N('Option B'!$E$15)+IF(Scenario!$B$13="Gross",N('Option B'!$E$16),0))/12+((0+0)/12+IF(AND(H203&gt;=Scenario!$B$10,MOD(H203-Scenario!$B$10,Scenario!$B$18)=0),N('Option B'!$E$17)*N('Option B'!$E$18)+N('Option B'!$E$20),0)+IF(H203=1,N('Option B'!$E$17)*N('Option B'!$E$19)+N('Option B'!$E$21),0)+IF(H203=Scenario!$B$11,N('Option B'!$E$22),0)),"INSUFFICIENT FUNDS")))</f>
        <v/>
      </c>
      <c r="L203" s="6" t="str">
        <f>IF(H203&gt;Scenario!$B$11,"",IF(H$2&lt;&gt;"Ready",H$2,IF(ISNUMBER(I203),IF((I203+J203)*(1+Scenario!$B$12/12)-K203&lt;0,"INSUFFICIENT FUNDS",(I203+J203)*(1+Scenario!$B$12/12)-K203),"INSUFFICIENT FUNDS")))</f>
        <v/>
      </c>
      <c r="M203" s="6" t="str">
        <f>IF(H203&gt;Scenario!$B$11,"",IF(H$2&lt;&gt;"Ready",H$2,IF(ISNUMBER(L203),M202+K203,"INSUFFICIENT FUNDS")))</f>
        <v/>
      </c>
      <c r="N203" t="str">
        <f>IF(H203&gt;Scenario!$B$11,"",IF(H$2&lt;&gt;"Ready",H$2,IF(ISNUMBER(L203),"OK","INSUFFICIENT FUNDS")))</f>
        <v/>
      </c>
      <c r="O203">
        <v>199</v>
      </c>
      <c r="P203" s="6" t="str">
        <f>IF(O203&gt;Scenario!$B$11,"",IF(O$2&lt;&gt;"Ready",O$2,IF(U202="OK",S202,"INSUFFICIENT FUNDS")))</f>
        <v/>
      </c>
      <c r="Q203" s="6" t="str">
        <f>IF(O203&gt;Scenario!$B$11,"",IF(O$2&lt;&gt;"Ready",O$2,IF(ISNUMBER(P203),IF(AND(O203&gt;=Scenario!$B$10,MOD(O203-Scenario!$B$10,Scenario!$B$18)=0),Scenario!$B$8,0),"INSUFFICIENT FUNDS")))</f>
        <v/>
      </c>
      <c r="R203" s="6" t="str">
        <f>IF(O203&gt;Scenario!$B$11,"",IF(O$2&lt;&gt;"Ready",O$2,IF(ISNUMBER(P203),(P203+Q203)*(0+N('Option B'!$E$15)+IF(Scenario!$B$13="Gross",N('Option B'!$E$16),0))/12+((N('Option B'!$E$12)+N('Option B'!$E$13))/12+IF(AND(O203&gt;=Scenario!$B$10,MOD(O203-Scenario!$B$10,Scenario!$B$18)=0),N('Option B'!$E$17)*N('Option B'!$E$18)+N('Option B'!$E$20),0)+IF(O203=1,N('Option B'!$E$17)*N('Option B'!$E$19)+N('Option B'!$E$21),0)+IF(O203=Scenario!$B$11,N('Option B'!$E$22),0)),"INSUFFICIENT FUNDS")))</f>
        <v/>
      </c>
      <c r="S203" s="6" t="str">
        <f>IF(O203&gt;Scenario!$B$11,"",IF(O$2&lt;&gt;"Ready",O$2,IF(ISNUMBER(P203),IF((P203+Q203)*(1+Scenario!$B$12/12)-R203&lt;0,"INSUFFICIENT FUNDS",(P203+Q203)*(1+Scenario!$B$12/12)-R203),"INSUFFICIENT FUNDS")))</f>
        <v/>
      </c>
      <c r="T203" s="6" t="str">
        <f>IF(O203&gt;Scenario!$B$11,"",IF(O$2&lt;&gt;"Ready",O$2,IF(ISNUMBER(S203),T202+R203,"INSUFFICIENT FUNDS")))</f>
        <v/>
      </c>
      <c r="U203" t="str">
        <f>IF(O203&gt;Scenario!$B$11,"",IF(O$2&lt;&gt;"Ready",O$2,IF(ISNUMBER(S203),"OK","INSUFFICIENT FUNDS")))</f>
        <v/>
      </c>
      <c r="V203">
        <v>199</v>
      </c>
      <c r="W203" s="6" t="str">
        <f>IF(V203&gt;Scenario!$B$11,"",IF(V$2&lt;&gt;"Ready",V$2,IF(AB202="OK",Z202,"INSUFFICIENT FUNDS")))</f>
        <v/>
      </c>
      <c r="X203" s="6" t="str">
        <f>IF(V203&gt;Scenario!$B$11,"",IF(V$2&lt;&gt;"Ready",V$2,IF(ISNUMBER(W203),IF(AND(V203&gt;=Scenario!$B$10,MOD(V203-Scenario!$B$10,Scenario!$B$18)=0),Scenario!$B$8,0),"INSUFFICIENT FUNDS")))</f>
        <v/>
      </c>
      <c r="Y203" s="6" t="str">
        <f>IF(V203&gt;Scenario!$B$11,"",IF(V$2&lt;&gt;"Ready",V$2,IF(ISNUMBER(W203),(W203+X203)*(N('Option B'!$E$14)+N('Option B'!$E$15)+IF(Scenario!$B$13="Gross",N('Option B'!$E$16),0))/12+((N('Option B'!$E$12)+N('Option B'!$E$13))/12+IF(AND(V203&gt;=Scenario!$B$10,MOD(V203-Scenario!$B$10,Scenario!$B$18)=0),0*0+0,0)+IF(V203=1,0*0+0,0)+IF(V203=Scenario!$B$11,0,0)),"INSUFFICIENT FUNDS")))</f>
        <v/>
      </c>
      <c r="Z203" s="6" t="str">
        <f>IF(V203&gt;Scenario!$B$11,"",IF(V$2&lt;&gt;"Ready",V$2,IF(ISNUMBER(W203),IF((W203+X203)*(1+Scenario!$B$12/12)-Y203&lt;0,"INSUFFICIENT FUNDS",(W203+X203)*(1+Scenario!$B$12/12)-Y203),"INSUFFICIENT FUNDS")))</f>
        <v/>
      </c>
      <c r="AA203" s="6" t="str">
        <f>IF(V203&gt;Scenario!$B$11,"",IF(V$2&lt;&gt;"Ready",V$2,IF(ISNUMBER(Z203),AA202+Y203,"INSUFFICIENT FUNDS")))</f>
        <v/>
      </c>
      <c r="AB203" t="str">
        <f>IF(V203&gt;Scenario!$B$11,"",IF(V$2&lt;&gt;"Ready",V$2,IF(ISNUMBER(Z203),"OK","INSUFFICIENT FUNDS")))</f>
        <v/>
      </c>
      <c r="AC203">
        <v>199</v>
      </c>
      <c r="AD203" s="6" t="str">
        <f>IF(AC203&gt;Scenario!$B$11,"",IF(AC$2&lt;&gt;"Ready",AC$2,IF(AI202="OK",AG202,"INSUFFICIENT FUNDS")))</f>
        <v/>
      </c>
      <c r="AE203" s="6" t="str">
        <f>IF(AC203&gt;Scenario!$B$11,"",IF(AC$2&lt;&gt;"Ready",AC$2,IF(ISNUMBER(AD203),IF(AND(AC203&gt;=Scenario!$B$10,MOD(AC203-Scenario!$B$10,Scenario!$B$18)=0),Scenario!$B$8,0),"INSUFFICIENT FUNDS")))</f>
        <v/>
      </c>
      <c r="AF203" s="6" t="str">
        <f>IF(AC203&gt;Scenario!$B$11,"",IF(AC$2&lt;&gt;"Ready",AC$2,IF(ISNUMBER(AD203),(AD203+AE203)*(N('Option B'!$E$14)+N('Option B'!$E$15)+IF(Scenario!$B$13="Gross",0,0))/12+((N('Option B'!$E$12)+N('Option B'!$E$13))/12+IF(AND(AC203&gt;=Scenario!$B$10,MOD(AC203-Scenario!$B$10,Scenario!$B$18)=0),N('Option B'!$E$17)*N('Option B'!$E$18)+N('Option B'!$E$20),0)+IF(AC203=1,N('Option B'!$E$17)*N('Option B'!$E$19)+N('Option B'!$E$21),0)+IF(AC203=Scenario!$B$11,N('Option B'!$E$22),0)),"INSUFFICIENT FUNDS")))</f>
        <v/>
      </c>
      <c r="AG203" s="6" t="str">
        <f>IF(AC203&gt;Scenario!$B$11,"",IF(AC$2&lt;&gt;"Ready",AC$2,IF(ISNUMBER(AD203),IF((AD203+AE203)*(1+Scenario!$B$12/12)-AF203&lt;0,"INSUFFICIENT FUNDS",(AD203+AE203)*(1+Scenario!$B$12/12)-AF203),"INSUFFICIENT FUNDS")))</f>
        <v/>
      </c>
      <c r="AH203" s="6" t="str">
        <f>IF(AC203&gt;Scenario!$B$11,"",IF(AC$2&lt;&gt;"Ready",AC$2,IF(ISNUMBER(AG203),AH202+AF203,"INSUFFICIENT FUNDS")))</f>
        <v/>
      </c>
      <c r="AI203" t="str">
        <f>IF(AC203&gt;Scenario!$B$11,"",IF(AC$2&lt;&gt;"Ready",AC$2,IF(ISNUMBER(AG203),"OK","INSUFFICIENT FUNDS")))</f>
        <v/>
      </c>
      <c r="AJ203">
        <v>199</v>
      </c>
      <c r="AK203" s="6" t="str">
        <f>IF(AJ203&gt;Scenario!$B$11,"",IF(AJ$2&lt;&gt;"Ready",AJ$2,IF(AP202="OK",AN202,"INSUFFICIENT FUNDS")))</f>
        <v/>
      </c>
      <c r="AL203" s="6" t="str">
        <f>IF(AJ203&gt;Scenario!$B$11,"",IF(AJ$2&lt;&gt;"Ready",AJ$2,IF(ISNUMBER(AK203),IF(AND(AJ203&gt;=Scenario!$B$10,MOD(AJ203-Scenario!$B$10,Scenario!$B$18)=0),Scenario!$B$8,0),"INSUFFICIENT FUNDS")))</f>
        <v/>
      </c>
      <c r="AM203" s="6" t="str">
        <f>IF(AJ203&gt;Scenario!$B$11,"",IF(AJ$2&lt;&gt;"Ready",AJ$2,IF(ISNUMBER(AK203),(AK203+AL203)*(0+0+IF(Scenario!$B$13="Gross",0,0))/12+((0+0)/12+IF(AND(AJ203&gt;=Scenario!$B$10,MOD(AJ203-Scenario!$B$10,Scenario!$B$18)=0),0*0+0,0)+IF(AJ203=1,0*0+0,0)+IF(AJ203=Scenario!$B$11,0,0)),"INSUFFICIENT FUNDS")))</f>
        <v/>
      </c>
      <c r="AN203" s="6" t="str">
        <f>IF(AJ203&gt;Scenario!$B$11,"",IF(AJ$2&lt;&gt;"Ready",AJ$2,IF(ISNUMBER(AK203),IF((AK203+AL203)*(1+Scenario!$B$12/12)-AM203&lt;0,"INSUFFICIENT FUNDS",(AK203+AL203)*(1+Scenario!$B$12/12)-AM203),"INSUFFICIENT FUNDS")))</f>
        <v/>
      </c>
      <c r="AO203" s="6" t="str">
        <f>IF(AJ203&gt;Scenario!$B$11,"",IF(AJ$2&lt;&gt;"Ready",AJ$2,IF(ISNUMBER(AN203),AO202+AM203,"INSUFFICIENT FUNDS")))</f>
        <v/>
      </c>
      <c r="AP203" t="str">
        <f>IF(AJ203&gt;Scenario!$B$11,"",IF(AJ$2&lt;&gt;"Ready",AJ$2,IF(ISNUMBER(AN203),"OK","INSUFFICIENT FUNDS")))</f>
        <v/>
      </c>
    </row>
    <row r="204" spans="1:42" ht="32.1" customHeight="1" x14ac:dyDescent="0.2">
      <c r="A204">
        <v>200</v>
      </c>
      <c r="B204" s="6" t="str">
        <f>IF(A204&gt;Scenario!$B$11,"",IF(A$2&lt;&gt;"Ready",A$2,IF(G203="OK",E203,"INSUFFICIENT FUNDS")))</f>
        <v/>
      </c>
      <c r="C204" s="6" t="str">
        <f>IF(A204&gt;Scenario!$B$11,"",IF(A$2&lt;&gt;"Ready",A$2,IF(ISNUMBER(B204),IF(AND(A204&gt;=Scenario!$B$10,MOD(A204-Scenario!$B$10,Scenario!$B$18)=0),Scenario!$B$8,0),"INSUFFICIENT FUNDS")))</f>
        <v/>
      </c>
      <c r="D204" s="6" t="str">
        <f>IF(A204&gt;Scenario!$B$11,"",IF(A$2&lt;&gt;"Ready",A$2,IF(ISNUMBER(B204),(B204+C204)*(N('Option B'!$E$14)+N('Option B'!$E$15)+IF(Scenario!$B$13="Gross",N('Option B'!$E$16),0))/12+((N('Option B'!$E$12)+N('Option B'!$E$13))/12+IF(AND(A204&gt;=Scenario!$B$10,MOD(A204-Scenario!$B$10,Scenario!$B$18)=0),N('Option B'!$E$17)*N('Option B'!$E$18)+N('Option B'!$E$20),0)+IF(A204=1,N('Option B'!$E$17)*N('Option B'!$E$19)+N('Option B'!$E$21),0)+IF(A204=Scenario!$B$11,N('Option B'!$E$22),0)),"INSUFFICIENT FUNDS")))</f>
        <v/>
      </c>
      <c r="E204" s="6" t="str">
        <f>IF(A204&gt;Scenario!$B$11,"",IF(A$2&lt;&gt;"Ready",A$2,IF(ISNUMBER(B204),IF((B204+C204)*(1+Scenario!$B$12/12)-D204&lt;0,"INSUFFICIENT FUNDS",(B204+C204)*(1+Scenario!$B$12/12)-D204),"INSUFFICIENT FUNDS")))</f>
        <v/>
      </c>
      <c r="F204" s="6" t="str">
        <f>IF(A204&gt;Scenario!$B$11,"",IF(A$2&lt;&gt;"Ready",A$2,IF(ISNUMBER(E204),F203+D204,"INSUFFICIENT FUNDS")))</f>
        <v/>
      </c>
      <c r="G204" t="str">
        <f>IF(A204&gt;Scenario!$B$11,"",IF(A$2&lt;&gt;"Ready",A$2,IF(ISNUMBER(E204),"OK","INSUFFICIENT FUNDS")))</f>
        <v/>
      </c>
      <c r="H204">
        <v>200</v>
      </c>
      <c r="I204" s="6" t="str">
        <f>IF(H204&gt;Scenario!$B$11,"",IF(H$2&lt;&gt;"Ready",H$2,IF(N203="OK",L203,"INSUFFICIENT FUNDS")))</f>
        <v/>
      </c>
      <c r="J204" s="6" t="str">
        <f>IF(H204&gt;Scenario!$B$11,"",IF(H$2&lt;&gt;"Ready",H$2,IF(ISNUMBER(I204),IF(AND(H204&gt;=Scenario!$B$10,MOD(H204-Scenario!$B$10,Scenario!$B$18)=0),Scenario!$B$8,0),"INSUFFICIENT FUNDS")))</f>
        <v/>
      </c>
      <c r="K204" s="6" t="str">
        <f>IF(H204&gt;Scenario!$B$11,"",IF(H$2&lt;&gt;"Ready",H$2,IF(ISNUMBER(I204),(I204+J204)*(N('Option B'!$E$14)+N('Option B'!$E$15)+IF(Scenario!$B$13="Gross",N('Option B'!$E$16),0))/12+((0+0)/12+IF(AND(H204&gt;=Scenario!$B$10,MOD(H204-Scenario!$B$10,Scenario!$B$18)=0),N('Option B'!$E$17)*N('Option B'!$E$18)+N('Option B'!$E$20),0)+IF(H204=1,N('Option B'!$E$17)*N('Option B'!$E$19)+N('Option B'!$E$21),0)+IF(H204=Scenario!$B$11,N('Option B'!$E$22),0)),"INSUFFICIENT FUNDS")))</f>
        <v/>
      </c>
      <c r="L204" s="6" t="str">
        <f>IF(H204&gt;Scenario!$B$11,"",IF(H$2&lt;&gt;"Ready",H$2,IF(ISNUMBER(I204),IF((I204+J204)*(1+Scenario!$B$12/12)-K204&lt;0,"INSUFFICIENT FUNDS",(I204+J204)*(1+Scenario!$B$12/12)-K204),"INSUFFICIENT FUNDS")))</f>
        <v/>
      </c>
      <c r="M204" s="6" t="str">
        <f>IF(H204&gt;Scenario!$B$11,"",IF(H$2&lt;&gt;"Ready",H$2,IF(ISNUMBER(L204),M203+K204,"INSUFFICIENT FUNDS")))</f>
        <v/>
      </c>
      <c r="N204" t="str">
        <f>IF(H204&gt;Scenario!$B$11,"",IF(H$2&lt;&gt;"Ready",H$2,IF(ISNUMBER(L204),"OK","INSUFFICIENT FUNDS")))</f>
        <v/>
      </c>
      <c r="O204">
        <v>200</v>
      </c>
      <c r="P204" s="6" t="str">
        <f>IF(O204&gt;Scenario!$B$11,"",IF(O$2&lt;&gt;"Ready",O$2,IF(U203="OK",S203,"INSUFFICIENT FUNDS")))</f>
        <v/>
      </c>
      <c r="Q204" s="6" t="str">
        <f>IF(O204&gt;Scenario!$B$11,"",IF(O$2&lt;&gt;"Ready",O$2,IF(ISNUMBER(P204),IF(AND(O204&gt;=Scenario!$B$10,MOD(O204-Scenario!$B$10,Scenario!$B$18)=0),Scenario!$B$8,0),"INSUFFICIENT FUNDS")))</f>
        <v/>
      </c>
      <c r="R204" s="6" t="str">
        <f>IF(O204&gt;Scenario!$B$11,"",IF(O$2&lt;&gt;"Ready",O$2,IF(ISNUMBER(P204),(P204+Q204)*(0+N('Option B'!$E$15)+IF(Scenario!$B$13="Gross",N('Option B'!$E$16),0))/12+((N('Option B'!$E$12)+N('Option B'!$E$13))/12+IF(AND(O204&gt;=Scenario!$B$10,MOD(O204-Scenario!$B$10,Scenario!$B$18)=0),N('Option B'!$E$17)*N('Option B'!$E$18)+N('Option B'!$E$20),0)+IF(O204=1,N('Option B'!$E$17)*N('Option B'!$E$19)+N('Option B'!$E$21),0)+IF(O204=Scenario!$B$11,N('Option B'!$E$22),0)),"INSUFFICIENT FUNDS")))</f>
        <v/>
      </c>
      <c r="S204" s="6" t="str">
        <f>IF(O204&gt;Scenario!$B$11,"",IF(O$2&lt;&gt;"Ready",O$2,IF(ISNUMBER(P204),IF((P204+Q204)*(1+Scenario!$B$12/12)-R204&lt;0,"INSUFFICIENT FUNDS",(P204+Q204)*(1+Scenario!$B$12/12)-R204),"INSUFFICIENT FUNDS")))</f>
        <v/>
      </c>
      <c r="T204" s="6" t="str">
        <f>IF(O204&gt;Scenario!$B$11,"",IF(O$2&lt;&gt;"Ready",O$2,IF(ISNUMBER(S204),T203+R204,"INSUFFICIENT FUNDS")))</f>
        <v/>
      </c>
      <c r="U204" t="str">
        <f>IF(O204&gt;Scenario!$B$11,"",IF(O$2&lt;&gt;"Ready",O$2,IF(ISNUMBER(S204),"OK","INSUFFICIENT FUNDS")))</f>
        <v/>
      </c>
      <c r="V204">
        <v>200</v>
      </c>
      <c r="W204" s="6" t="str">
        <f>IF(V204&gt;Scenario!$B$11,"",IF(V$2&lt;&gt;"Ready",V$2,IF(AB203="OK",Z203,"INSUFFICIENT FUNDS")))</f>
        <v/>
      </c>
      <c r="X204" s="6" t="str">
        <f>IF(V204&gt;Scenario!$B$11,"",IF(V$2&lt;&gt;"Ready",V$2,IF(ISNUMBER(W204),IF(AND(V204&gt;=Scenario!$B$10,MOD(V204-Scenario!$B$10,Scenario!$B$18)=0),Scenario!$B$8,0),"INSUFFICIENT FUNDS")))</f>
        <v/>
      </c>
      <c r="Y204" s="6" t="str">
        <f>IF(V204&gt;Scenario!$B$11,"",IF(V$2&lt;&gt;"Ready",V$2,IF(ISNUMBER(W204),(W204+X204)*(N('Option B'!$E$14)+N('Option B'!$E$15)+IF(Scenario!$B$13="Gross",N('Option B'!$E$16),0))/12+((N('Option B'!$E$12)+N('Option B'!$E$13))/12+IF(AND(V204&gt;=Scenario!$B$10,MOD(V204-Scenario!$B$10,Scenario!$B$18)=0),0*0+0,0)+IF(V204=1,0*0+0,0)+IF(V204=Scenario!$B$11,0,0)),"INSUFFICIENT FUNDS")))</f>
        <v/>
      </c>
      <c r="Z204" s="6" t="str">
        <f>IF(V204&gt;Scenario!$B$11,"",IF(V$2&lt;&gt;"Ready",V$2,IF(ISNUMBER(W204),IF((W204+X204)*(1+Scenario!$B$12/12)-Y204&lt;0,"INSUFFICIENT FUNDS",(W204+X204)*(1+Scenario!$B$12/12)-Y204),"INSUFFICIENT FUNDS")))</f>
        <v/>
      </c>
      <c r="AA204" s="6" t="str">
        <f>IF(V204&gt;Scenario!$B$11,"",IF(V$2&lt;&gt;"Ready",V$2,IF(ISNUMBER(Z204),AA203+Y204,"INSUFFICIENT FUNDS")))</f>
        <v/>
      </c>
      <c r="AB204" t="str">
        <f>IF(V204&gt;Scenario!$B$11,"",IF(V$2&lt;&gt;"Ready",V$2,IF(ISNUMBER(Z204),"OK","INSUFFICIENT FUNDS")))</f>
        <v/>
      </c>
      <c r="AC204">
        <v>200</v>
      </c>
      <c r="AD204" s="6" t="str">
        <f>IF(AC204&gt;Scenario!$B$11,"",IF(AC$2&lt;&gt;"Ready",AC$2,IF(AI203="OK",AG203,"INSUFFICIENT FUNDS")))</f>
        <v/>
      </c>
      <c r="AE204" s="6" t="str">
        <f>IF(AC204&gt;Scenario!$B$11,"",IF(AC$2&lt;&gt;"Ready",AC$2,IF(ISNUMBER(AD204),IF(AND(AC204&gt;=Scenario!$B$10,MOD(AC204-Scenario!$B$10,Scenario!$B$18)=0),Scenario!$B$8,0),"INSUFFICIENT FUNDS")))</f>
        <v/>
      </c>
      <c r="AF204" s="6" t="str">
        <f>IF(AC204&gt;Scenario!$B$11,"",IF(AC$2&lt;&gt;"Ready",AC$2,IF(ISNUMBER(AD204),(AD204+AE204)*(N('Option B'!$E$14)+N('Option B'!$E$15)+IF(Scenario!$B$13="Gross",0,0))/12+((N('Option B'!$E$12)+N('Option B'!$E$13))/12+IF(AND(AC204&gt;=Scenario!$B$10,MOD(AC204-Scenario!$B$10,Scenario!$B$18)=0),N('Option B'!$E$17)*N('Option B'!$E$18)+N('Option B'!$E$20),0)+IF(AC204=1,N('Option B'!$E$17)*N('Option B'!$E$19)+N('Option B'!$E$21),0)+IF(AC204=Scenario!$B$11,N('Option B'!$E$22),0)),"INSUFFICIENT FUNDS")))</f>
        <v/>
      </c>
      <c r="AG204" s="6" t="str">
        <f>IF(AC204&gt;Scenario!$B$11,"",IF(AC$2&lt;&gt;"Ready",AC$2,IF(ISNUMBER(AD204),IF((AD204+AE204)*(1+Scenario!$B$12/12)-AF204&lt;0,"INSUFFICIENT FUNDS",(AD204+AE204)*(1+Scenario!$B$12/12)-AF204),"INSUFFICIENT FUNDS")))</f>
        <v/>
      </c>
      <c r="AH204" s="6" t="str">
        <f>IF(AC204&gt;Scenario!$B$11,"",IF(AC$2&lt;&gt;"Ready",AC$2,IF(ISNUMBER(AG204),AH203+AF204,"INSUFFICIENT FUNDS")))</f>
        <v/>
      </c>
      <c r="AI204" t="str">
        <f>IF(AC204&gt;Scenario!$B$11,"",IF(AC$2&lt;&gt;"Ready",AC$2,IF(ISNUMBER(AG204),"OK","INSUFFICIENT FUNDS")))</f>
        <v/>
      </c>
      <c r="AJ204">
        <v>200</v>
      </c>
      <c r="AK204" s="6" t="str">
        <f>IF(AJ204&gt;Scenario!$B$11,"",IF(AJ$2&lt;&gt;"Ready",AJ$2,IF(AP203="OK",AN203,"INSUFFICIENT FUNDS")))</f>
        <v/>
      </c>
      <c r="AL204" s="6" t="str">
        <f>IF(AJ204&gt;Scenario!$B$11,"",IF(AJ$2&lt;&gt;"Ready",AJ$2,IF(ISNUMBER(AK204),IF(AND(AJ204&gt;=Scenario!$B$10,MOD(AJ204-Scenario!$B$10,Scenario!$B$18)=0),Scenario!$B$8,0),"INSUFFICIENT FUNDS")))</f>
        <v/>
      </c>
      <c r="AM204" s="6" t="str">
        <f>IF(AJ204&gt;Scenario!$B$11,"",IF(AJ$2&lt;&gt;"Ready",AJ$2,IF(ISNUMBER(AK204),(AK204+AL204)*(0+0+IF(Scenario!$B$13="Gross",0,0))/12+((0+0)/12+IF(AND(AJ204&gt;=Scenario!$B$10,MOD(AJ204-Scenario!$B$10,Scenario!$B$18)=0),0*0+0,0)+IF(AJ204=1,0*0+0,0)+IF(AJ204=Scenario!$B$11,0,0)),"INSUFFICIENT FUNDS")))</f>
        <v/>
      </c>
      <c r="AN204" s="6" t="str">
        <f>IF(AJ204&gt;Scenario!$B$11,"",IF(AJ$2&lt;&gt;"Ready",AJ$2,IF(ISNUMBER(AK204),IF((AK204+AL204)*(1+Scenario!$B$12/12)-AM204&lt;0,"INSUFFICIENT FUNDS",(AK204+AL204)*(1+Scenario!$B$12/12)-AM204),"INSUFFICIENT FUNDS")))</f>
        <v/>
      </c>
      <c r="AO204" s="6" t="str">
        <f>IF(AJ204&gt;Scenario!$B$11,"",IF(AJ$2&lt;&gt;"Ready",AJ$2,IF(ISNUMBER(AN204),AO203+AM204,"INSUFFICIENT FUNDS")))</f>
        <v/>
      </c>
      <c r="AP204" t="str">
        <f>IF(AJ204&gt;Scenario!$B$11,"",IF(AJ$2&lt;&gt;"Ready",AJ$2,IF(ISNUMBER(AN204),"OK","INSUFFICIENT FUNDS")))</f>
        <v/>
      </c>
    </row>
    <row r="205" spans="1:42" ht="32.1" customHeight="1" x14ac:dyDescent="0.2">
      <c r="A205">
        <v>201</v>
      </c>
      <c r="B205" s="6" t="str">
        <f>IF(A205&gt;Scenario!$B$11,"",IF(A$2&lt;&gt;"Ready",A$2,IF(G204="OK",E204,"INSUFFICIENT FUNDS")))</f>
        <v/>
      </c>
      <c r="C205" s="6" t="str">
        <f>IF(A205&gt;Scenario!$B$11,"",IF(A$2&lt;&gt;"Ready",A$2,IF(ISNUMBER(B205),IF(AND(A205&gt;=Scenario!$B$10,MOD(A205-Scenario!$B$10,Scenario!$B$18)=0),Scenario!$B$8,0),"INSUFFICIENT FUNDS")))</f>
        <v/>
      </c>
      <c r="D205" s="6" t="str">
        <f>IF(A205&gt;Scenario!$B$11,"",IF(A$2&lt;&gt;"Ready",A$2,IF(ISNUMBER(B205),(B205+C205)*(N('Option B'!$E$14)+N('Option B'!$E$15)+IF(Scenario!$B$13="Gross",N('Option B'!$E$16),0))/12+((N('Option B'!$E$12)+N('Option B'!$E$13))/12+IF(AND(A205&gt;=Scenario!$B$10,MOD(A205-Scenario!$B$10,Scenario!$B$18)=0),N('Option B'!$E$17)*N('Option B'!$E$18)+N('Option B'!$E$20),0)+IF(A205=1,N('Option B'!$E$17)*N('Option B'!$E$19)+N('Option B'!$E$21),0)+IF(A205=Scenario!$B$11,N('Option B'!$E$22),0)),"INSUFFICIENT FUNDS")))</f>
        <v/>
      </c>
      <c r="E205" s="6" t="str">
        <f>IF(A205&gt;Scenario!$B$11,"",IF(A$2&lt;&gt;"Ready",A$2,IF(ISNUMBER(B205),IF((B205+C205)*(1+Scenario!$B$12/12)-D205&lt;0,"INSUFFICIENT FUNDS",(B205+C205)*(1+Scenario!$B$12/12)-D205),"INSUFFICIENT FUNDS")))</f>
        <v/>
      </c>
      <c r="F205" s="6" t="str">
        <f>IF(A205&gt;Scenario!$B$11,"",IF(A$2&lt;&gt;"Ready",A$2,IF(ISNUMBER(E205),F204+D205,"INSUFFICIENT FUNDS")))</f>
        <v/>
      </c>
      <c r="G205" t="str">
        <f>IF(A205&gt;Scenario!$B$11,"",IF(A$2&lt;&gt;"Ready",A$2,IF(ISNUMBER(E205),"OK","INSUFFICIENT FUNDS")))</f>
        <v/>
      </c>
      <c r="H205">
        <v>201</v>
      </c>
      <c r="I205" s="6" t="str">
        <f>IF(H205&gt;Scenario!$B$11,"",IF(H$2&lt;&gt;"Ready",H$2,IF(N204="OK",L204,"INSUFFICIENT FUNDS")))</f>
        <v/>
      </c>
      <c r="J205" s="6" t="str">
        <f>IF(H205&gt;Scenario!$B$11,"",IF(H$2&lt;&gt;"Ready",H$2,IF(ISNUMBER(I205),IF(AND(H205&gt;=Scenario!$B$10,MOD(H205-Scenario!$B$10,Scenario!$B$18)=0),Scenario!$B$8,0),"INSUFFICIENT FUNDS")))</f>
        <v/>
      </c>
      <c r="K205" s="6" t="str">
        <f>IF(H205&gt;Scenario!$B$11,"",IF(H$2&lt;&gt;"Ready",H$2,IF(ISNUMBER(I205),(I205+J205)*(N('Option B'!$E$14)+N('Option B'!$E$15)+IF(Scenario!$B$13="Gross",N('Option B'!$E$16),0))/12+((0+0)/12+IF(AND(H205&gt;=Scenario!$B$10,MOD(H205-Scenario!$B$10,Scenario!$B$18)=0),N('Option B'!$E$17)*N('Option B'!$E$18)+N('Option B'!$E$20),0)+IF(H205=1,N('Option B'!$E$17)*N('Option B'!$E$19)+N('Option B'!$E$21),0)+IF(H205=Scenario!$B$11,N('Option B'!$E$22),0)),"INSUFFICIENT FUNDS")))</f>
        <v/>
      </c>
      <c r="L205" s="6" t="str">
        <f>IF(H205&gt;Scenario!$B$11,"",IF(H$2&lt;&gt;"Ready",H$2,IF(ISNUMBER(I205),IF((I205+J205)*(1+Scenario!$B$12/12)-K205&lt;0,"INSUFFICIENT FUNDS",(I205+J205)*(1+Scenario!$B$12/12)-K205),"INSUFFICIENT FUNDS")))</f>
        <v/>
      </c>
      <c r="M205" s="6" t="str">
        <f>IF(H205&gt;Scenario!$B$11,"",IF(H$2&lt;&gt;"Ready",H$2,IF(ISNUMBER(L205),M204+K205,"INSUFFICIENT FUNDS")))</f>
        <v/>
      </c>
      <c r="N205" t="str">
        <f>IF(H205&gt;Scenario!$B$11,"",IF(H$2&lt;&gt;"Ready",H$2,IF(ISNUMBER(L205),"OK","INSUFFICIENT FUNDS")))</f>
        <v/>
      </c>
      <c r="O205">
        <v>201</v>
      </c>
      <c r="P205" s="6" t="str">
        <f>IF(O205&gt;Scenario!$B$11,"",IF(O$2&lt;&gt;"Ready",O$2,IF(U204="OK",S204,"INSUFFICIENT FUNDS")))</f>
        <v/>
      </c>
      <c r="Q205" s="6" t="str">
        <f>IF(O205&gt;Scenario!$B$11,"",IF(O$2&lt;&gt;"Ready",O$2,IF(ISNUMBER(P205),IF(AND(O205&gt;=Scenario!$B$10,MOD(O205-Scenario!$B$10,Scenario!$B$18)=0),Scenario!$B$8,0),"INSUFFICIENT FUNDS")))</f>
        <v/>
      </c>
      <c r="R205" s="6" t="str">
        <f>IF(O205&gt;Scenario!$B$11,"",IF(O$2&lt;&gt;"Ready",O$2,IF(ISNUMBER(P205),(P205+Q205)*(0+N('Option B'!$E$15)+IF(Scenario!$B$13="Gross",N('Option B'!$E$16),0))/12+((N('Option B'!$E$12)+N('Option B'!$E$13))/12+IF(AND(O205&gt;=Scenario!$B$10,MOD(O205-Scenario!$B$10,Scenario!$B$18)=0),N('Option B'!$E$17)*N('Option B'!$E$18)+N('Option B'!$E$20),0)+IF(O205=1,N('Option B'!$E$17)*N('Option B'!$E$19)+N('Option B'!$E$21),0)+IF(O205=Scenario!$B$11,N('Option B'!$E$22),0)),"INSUFFICIENT FUNDS")))</f>
        <v/>
      </c>
      <c r="S205" s="6" t="str">
        <f>IF(O205&gt;Scenario!$B$11,"",IF(O$2&lt;&gt;"Ready",O$2,IF(ISNUMBER(P205),IF((P205+Q205)*(1+Scenario!$B$12/12)-R205&lt;0,"INSUFFICIENT FUNDS",(P205+Q205)*(1+Scenario!$B$12/12)-R205),"INSUFFICIENT FUNDS")))</f>
        <v/>
      </c>
      <c r="T205" s="6" t="str">
        <f>IF(O205&gt;Scenario!$B$11,"",IF(O$2&lt;&gt;"Ready",O$2,IF(ISNUMBER(S205),T204+R205,"INSUFFICIENT FUNDS")))</f>
        <v/>
      </c>
      <c r="U205" t="str">
        <f>IF(O205&gt;Scenario!$B$11,"",IF(O$2&lt;&gt;"Ready",O$2,IF(ISNUMBER(S205),"OK","INSUFFICIENT FUNDS")))</f>
        <v/>
      </c>
      <c r="V205">
        <v>201</v>
      </c>
      <c r="W205" s="6" t="str">
        <f>IF(V205&gt;Scenario!$B$11,"",IF(V$2&lt;&gt;"Ready",V$2,IF(AB204="OK",Z204,"INSUFFICIENT FUNDS")))</f>
        <v/>
      </c>
      <c r="X205" s="6" t="str">
        <f>IF(V205&gt;Scenario!$B$11,"",IF(V$2&lt;&gt;"Ready",V$2,IF(ISNUMBER(W205),IF(AND(V205&gt;=Scenario!$B$10,MOD(V205-Scenario!$B$10,Scenario!$B$18)=0),Scenario!$B$8,0),"INSUFFICIENT FUNDS")))</f>
        <v/>
      </c>
      <c r="Y205" s="6" t="str">
        <f>IF(V205&gt;Scenario!$B$11,"",IF(V$2&lt;&gt;"Ready",V$2,IF(ISNUMBER(W205),(W205+X205)*(N('Option B'!$E$14)+N('Option B'!$E$15)+IF(Scenario!$B$13="Gross",N('Option B'!$E$16),0))/12+((N('Option B'!$E$12)+N('Option B'!$E$13))/12+IF(AND(V205&gt;=Scenario!$B$10,MOD(V205-Scenario!$B$10,Scenario!$B$18)=0),0*0+0,0)+IF(V205=1,0*0+0,0)+IF(V205=Scenario!$B$11,0,0)),"INSUFFICIENT FUNDS")))</f>
        <v/>
      </c>
      <c r="Z205" s="6" t="str">
        <f>IF(V205&gt;Scenario!$B$11,"",IF(V$2&lt;&gt;"Ready",V$2,IF(ISNUMBER(W205),IF((W205+X205)*(1+Scenario!$B$12/12)-Y205&lt;0,"INSUFFICIENT FUNDS",(W205+X205)*(1+Scenario!$B$12/12)-Y205),"INSUFFICIENT FUNDS")))</f>
        <v/>
      </c>
      <c r="AA205" s="6" t="str">
        <f>IF(V205&gt;Scenario!$B$11,"",IF(V$2&lt;&gt;"Ready",V$2,IF(ISNUMBER(Z205),AA204+Y205,"INSUFFICIENT FUNDS")))</f>
        <v/>
      </c>
      <c r="AB205" t="str">
        <f>IF(V205&gt;Scenario!$B$11,"",IF(V$2&lt;&gt;"Ready",V$2,IF(ISNUMBER(Z205),"OK","INSUFFICIENT FUNDS")))</f>
        <v/>
      </c>
      <c r="AC205">
        <v>201</v>
      </c>
      <c r="AD205" s="6" t="str">
        <f>IF(AC205&gt;Scenario!$B$11,"",IF(AC$2&lt;&gt;"Ready",AC$2,IF(AI204="OK",AG204,"INSUFFICIENT FUNDS")))</f>
        <v/>
      </c>
      <c r="AE205" s="6" t="str">
        <f>IF(AC205&gt;Scenario!$B$11,"",IF(AC$2&lt;&gt;"Ready",AC$2,IF(ISNUMBER(AD205),IF(AND(AC205&gt;=Scenario!$B$10,MOD(AC205-Scenario!$B$10,Scenario!$B$18)=0),Scenario!$B$8,0),"INSUFFICIENT FUNDS")))</f>
        <v/>
      </c>
      <c r="AF205" s="6" t="str">
        <f>IF(AC205&gt;Scenario!$B$11,"",IF(AC$2&lt;&gt;"Ready",AC$2,IF(ISNUMBER(AD205),(AD205+AE205)*(N('Option B'!$E$14)+N('Option B'!$E$15)+IF(Scenario!$B$13="Gross",0,0))/12+((N('Option B'!$E$12)+N('Option B'!$E$13))/12+IF(AND(AC205&gt;=Scenario!$B$10,MOD(AC205-Scenario!$B$10,Scenario!$B$18)=0),N('Option B'!$E$17)*N('Option B'!$E$18)+N('Option B'!$E$20),0)+IF(AC205=1,N('Option B'!$E$17)*N('Option B'!$E$19)+N('Option B'!$E$21),0)+IF(AC205=Scenario!$B$11,N('Option B'!$E$22),0)),"INSUFFICIENT FUNDS")))</f>
        <v/>
      </c>
      <c r="AG205" s="6" t="str">
        <f>IF(AC205&gt;Scenario!$B$11,"",IF(AC$2&lt;&gt;"Ready",AC$2,IF(ISNUMBER(AD205),IF((AD205+AE205)*(1+Scenario!$B$12/12)-AF205&lt;0,"INSUFFICIENT FUNDS",(AD205+AE205)*(1+Scenario!$B$12/12)-AF205),"INSUFFICIENT FUNDS")))</f>
        <v/>
      </c>
      <c r="AH205" s="6" t="str">
        <f>IF(AC205&gt;Scenario!$B$11,"",IF(AC$2&lt;&gt;"Ready",AC$2,IF(ISNUMBER(AG205),AH204+AF205,"INSUFFICIENT FUNDS")))</f>
        <v/>
      </c>
      <c r="AI205" t="str">
        <f>IF(AC205&gt;Scenario!$B$11,"",IF(AC$2&lt;&gt;"Ready",AC$2,IF(ISNUMBER(AG205),"OK","INSUFFICIENT FUNDS")))</f>
        <v/>
      </c>
      <c r="AJ205">
        <v>201</v>
      </c>
      <c r="AK205" s="6" t="str">
        <f>IF(AJ205&gt;Scenario!$B$11,"",IF(AJ$2&lt;&gt;"Ready",AJ$2,IF(AP204="OK",AN204,"INSUFFICIENT FUNDS")))</f>
        <v/>
      </c>
      <c r="AL205" s="6" t="str">
        <f>IF(AJ205&gt;Scenario!$B$11,"",IF(AJ$2&lt;&gt;"Ready",AJ$2,IF(ISNUMBER(AK205),IF(AND(AJ205&gt;=Scenario!$B$10,MOD(AJ205-Scenario!$B$10,Scenario!$B$18)=0),Scenario!$B$8,0),"INSUFFICIENT FUNDS")))</f>
        <v/>
      </c>
      <c r="AM205" s="6" t="str">
        <f>IF(AJ205&gt;Scenario!$B$11,"",IF(AJ$2&lt;&gt;"Ready",AJ$2,IF(ISNUMBER(AK205),(AK205+AL205)*(0+0+IF(Scenario!$B$13="Gross",0,0))/12+((0+0)/12+IF(AND(AJ205&gt;=Scenario!$B$10,MOD(AJ205-Scenario!$B$10,Scenario!$B$18)=0),0*0+0,0)+IF(AJ205=1,0*0+0,0)+IF(AJ205=Scenario!$B$11,0,0)),"INSUFFICIENT FUNDS")))</f>
        <v/>
      </c>
      <c r="AN205" s="6" t="str">
        <f>IF(AJ205&gt;Scenario!$B$11,"",IF(AJ$2&lt;&gt;"Ready",AJ$2,IF(ISNUMBER(AK205),IF((AK205+AL205)*(1+Scenario!$B$12/12)-AM205&lt;0,"INSUFFICIENT FUNDS",(AK205+AL205)*(1+Scenario!$B$12/12)-AM205),"INSUFFICIENT FUNDS")))</f>
        <v/>
      </c>
      <c r="AO205" s="6" t="str">
        <f>IF(AJ205&gt;Scenario!$B$11,"",IF(AJ$2&lt;&gt;"Ready",AJ$2,IF(ISNUMBER(AN205),AO204+AM205,"INSUFFICIENT FUNDS")))</f>
        <v/>
      </c>
      <c r="AP205" t="str">
        <f>IF(AJ205&gt;Scenario!$B$11,"",IF(AJ$2&lt;&gt;"Ready",AJ$2,IF(ISNUMBER(AN205),"OK","INSUFFICIENT FUNDS")))</f>
        <v/>
      </c>
    </row>
    <row r="206" spans="1:42" ht="32.1" customHeight="1" x14ac:dyDescent="0.2">
      <c r="A206">
        <v>202</v>
      </c>
      <c r="B206" s="6" t="str">
        <f>IF(A206&gt;Scenario!$B$11,"",IF(A$2&lt;&gt;"Ready",A$2,IF(G205="OK",E205,"INSUFFICIENT FUNDS")))</f>
        <v/>
      </c>
      <c r="C206" s="6" t="str">
        <f>IF(A206&gt;Scenario!$B$11,"",IF(A$2&lt;&gt;"Ready",A$2,IF(ISNUMBER(B206),IF(AND(A206&gt;=Scenario!$B$10,MOD(A206-Scenario!$B$10,Scenario!$B$18)=0),Scenario!$B$8,0),"INSUFFICIENT FUNDS")))</f>
        <v/>
      </c>
      <c r="D206" s="6" t="str">
        <f>IF(A206&gt;Scenario!$B$11,"",IF(A$2&lt;&gt;"Ready",A$2,IF(ISNUMBER(B206),(B206+C206)*(N('Option B'!$E$14)+N('Option B'!$E$15)+IF(Scenario!$B$13="Gross",N('Option B'!$E$16),0))/12+((N('Option B'!$E$12)+N('Option B'!$E$13))/12+IF(AND(A206&gt;=Scenario!$B$10,MOD(A206-Scenario!$B$10,Scenario!$B$18)=0),N('Option B'!$E$17)*N('Option B'!$E$18)+N('Option B'!$E$20),0)+IF(A206=1,N('Option B'!$E$17)*N('Option B'!$E$19)+N('Option B'!$E$21),0)+IF(A206=Scenario!$B$11,N('Option B'!$E$22),0)),"INSUFFICIENT FUNDS")))</f>
        <v/>
      </c>
      <c r="E206" s="6" t="str">
        <f>IF(A206&gt;Scenario!$B$11,"",IF(A$2&lt;&gt;"Ready",A$2,IF(ISNUMBER(B206),IF((B206+C206)*(1+Scenario!$B$12/12)-D206&lt;0,"INSUFFICIENT FUNDS",(B206+C206)*(1+Scenario!$B$12/12)-D206),"INSUFFICIENT FUNDS")))</f>
        <v/>
      </c>
      <c r="F206" s="6" t="str">
        <f>IF(A206&gt;Scenario!$B$11,"",IF(A$2&lt;&gt;"Ready",A$2,IF(ISNUMBER(E206),F205+D206,"INSUFFICIENT FUNDS")))</f>
        <v/>
      </c>
      <c r="G206" t="str">
        <f>IF(A206&gt;Scenario!$B$11,"",IF(A$2&lt;&gt;"Ready",A$2,IF(ISNUMBER(E206),"OK","INSUFFICIENT FUNDS")))</f>
        <v/>
      </c>
      <c r="H206">
        <v>202</v>
      </c>
      <c r="I206" s="6" t="str">
        <f>IF(H206&gt;Scenario!$B$11,"",IF(H$2&lt;&gt;"Ready",H$2,IF(N205="OK",L205,"INSUFFICIENT FUNDS")))</f>
        <v/>
      </c>
      <c r="J206" s="6" t="str">
        <f>IF(H206&gt;Scenario!$B$11,"",IF(H$2&lt;&gt;"Ready",H$2,IF(ISNUMBER(I206),IF(AND(H206&gt;=Scenario!$B$10,MOD(H206-Scenario!$B$10,Scenario!$B$18)=0),Scenario!$B$8,0),"INSUFFICIENT FUNDS")))</f>
        <v/>
      </c>
      <c r="K206" s="6" t="str">
        <f>IF(H206&gt;Scenario!$B$11,"",IF(H$2&lt;&gt;"Ready",H$2,IF(ISNUMBER(I206),(I206+J206)*(N('Option B'!$E$14)+N('Option B'!$E$15)+IF(Scenario!$B$13="Gross",N('Option B'!$E$16),0))/12+((0+0)/12+IF(AND(H206&gt;=Scenario!$B$10,MOD(H206-Scenario!$B$10,Scenario!$B$18)=0),N('Option B'!$E$17)*N('Option B'!$E$18)+N('Option B'!$E$20),0)+IF(H206=1,N('Option B'!$E$17)*N('Option B'!$E$19)+N('Option B'!$E$21),0)+IF(H206=Scenario!$B$11,N('Option B'!$E$22),0)),"INSUFFICIENT FUNDS")))</f>
        <v/>
      </c>
      <c r="L206" s="6" t="str">
        <f>IF(H206&gt;Scenario!$B$11,"",IF(H$2&lt;&gt;"Ready",H$2,IF(ISNUMBER(I206),IF((I206+J206)*(1+Scenario!$B$12/12)-K206&lt;0,"INSUFFICIENT FUNDS",(I206+J206)*(1+Scenario!$B$12/12)-K206),"INSUFFICIENT FUNDS")))</f>
        <v/>
      </c>
      <c r="M206" s="6" t="str">
        <f>IF(H206&gt;Scenario!$B$11,"",IF(H$2&lt;&gt;"Ready",H$2,IF(ISNUMBER(L206),M205+K206,"INSUFFICIENT FUNDS")))</f>
        <v/>
      </c>
      <c r="N206" t="str">
        <f>IF(H206&gt;Scenario!$B$11,"",IF(H$2&lt;&gt;"Ready",H$2,IF(ISNUMBER(L206),"OK","INSUFFICIENT FUNDS")))</f>
        <v/>
      </c>
      <c r="O206">
        <v>202</v>
      </c>
      <c r="P206" s="6" t="str">
        <f>IF(O206&gt;Scenario!$B$11,"",IF(O$2&lt;&gt;"Ready",O$2,IF(U205="OK",S205,"INSUFFICIENT FUNDS")))</f>
        <v/>
      </c>
      <c r="Q206" s="6" t="str">
        <f>IF(O206&gt;Scenario!$B$11,"",IF(O$2&lt;&gt;"Ready",O$2,IF(ISNUMBER(P206),IF(AND(O206&gt;=Scenario!$B$10,MOD(O206-Scenario!$B$10,Scenario!$B$18)=0),Scenario!$B$8,0),"INSUFFICIENT FUNDS")))</f>
        <v/>
      </c>
      <c r="R206" s="6" t="str">
        <f>IF(O206&gt;Scenario!$B$11,"",IF(O$2&lt;&gt;"Ready",O$2,IF(ISNUMBER(P206),(P206+Q206)*(0+N('Option B'!$E$15)+IF(Scenario!$B$13="Gross",N('Option B'!$E$16),0))/12+((N('Option B'!$E$12)+N('Option B'!$E$13))/12+IF(AND(O206&gt;=Scenario!$B$10,MOD(O206-Scenario!$B$10,Scenario!$B$18)=0),N('Option B'!$E$17)*N('Option B'!$E$18)+N('Option B'!$E$20),0)+IF(O206=1,N('Option B'!$E$17)*N('Option B'!$E$19)+N('Option B'!$E$21),0)+IF(O206=Scenario!$B$11,N('Option B'!$E$22),0)),"INSUFFICIENT FUNDS")))</f>
        <v/>
      </c>
      <c r="S206" s="6" t="str">
        <f>IF(O206&gt;Scenario!$B$11,"",IF(O$2&lt;&gt;"Ready",O$2,IF(ISNUMBER(P206),IF((P206+Q206)*(1+Scenario!$B$12/12)-R206&lt;0,"INSUFFICIENT FUNDS",(P206+Q206)*(1+Scenario!$B$12/12)-R206),"INSUFFICIENT FUNDS")))</f>
        <v/>
      </c>
      <c r="T206" s="6" t="str">
        <f>IF(O206&gt;Scenario!$B$11,"",IF(O$2&lt;&gt;"Ready",O$2,IF(ISNUMBER(S206),T205+R206,"INSUFFICIENT FUNDS")))</f>
        <v/>
      </c>
      <c r="U206" t="str">
        <f>IF(O206&gt;Scenario!$B$11,"",IF(O$2&lt;&gt;"Ready",O$2,IF(ISNUMBER(S206),"OK","INSUFFICIENT FUNDS")))</f>
        <v/>
      </c>
      <c r="V206">
        <v>202</v>
      </c>
      <c r="W206" s="6" t="str">
        <f>IF(V206&gt;Scenario!$B$11,"",IF(V$2&lt;&gt;"Ready",V$2,IF(AB205="OK",Z205,"INSUFFICIENT FUNDS")))</f>
        <v/>
      </c>
      <c r="X206" s="6" t="str">
        <f>IF(V206&gt;Scenario!$B$11,"",IF(V$2&lt;&gt;"Ready",V$2,IF(ISNUMBER(W206),IF(AND(V206&gt;=Scenario!$B$10,MOD(V206-Scenario!$B$10,Scenario!$B$18)=0),Scenario!$B$8,0),"INSUFFICIENT FUNDS")))</f>
        <v/>
      </c>
      <c r="Y206" s="6" t="str">
        <f>IF(V206&gt;Scenario!$B$11,"",IF(V$2&lt;&gt;"Ready",V$2,IF(ISNUMBER(W206),(W206+X206)*(N('Option B'!$E$14)+N('Option B'!$E$15)+IF(Scenario!$B$13="Gross",N('Option B'!$E$16),0))/12+((N('Option B'!$E$12)+N('Option B'!$E$13))/12+IF(AND(V206&gt;=Scenario!$B$10,MOD(V206-Scenario!$B$10,Scenario!$B$18)=0),0*0+0,0)+IF(V206=1,0*0+0,0)+IF(V206=Scenario!$B$11,0,0)),"INSUFFICIENT FUNDS")))</f>
        <v/>
      </c>
      <c r="Z206" s="6" t="str">
        <f>IF(V206&gt;Scenario!$B$11,"",IF(V$2&lt;&gt;"Ready",V$2,IF(ISNUMBER(W206),IF((W206+X206)*(1+Scenario!$B$12/12)-Y206&lt;0,"INSUFFICIENT FUNDS",(W206+X206)*(1+Scenario!$B$12/12)-Y206),"INSUFFICIENT FUNDS")))</f>
        <v/>
      </c>
      <c r="AA206" s="6" t="str">
        <f>IF(V206&gt;Scenario!$B$11,"",IF(V$2&lt;&gt;"Ready",V$2,IF(ISNUMBER(Z206),AA205+Y206,"INSUFFICIENT FUNDS")))</f>
        <v/>
      </c>
      <c r="AB206" t="str">
        <f>IF(V206&gt;Scenario!$B$11,"",IF(V$2&lt;&gt;"Ready",V$2,IF(ISNUMBER(Z206),"OK","INSUFFICIENT FUNDS")))</f>
        <v/>
      </c>
      <c r="AC206">
        <v>202</v>
      </c>
      <c r="AD206" s="6" t="str">
        <f>IF(AC206&gt;Scenario!$B$11,"",IF(AC$2&lt;&gt;"Ready",AC$2,IF(AI205="OK",AG205,"INSUFFICIENT FUNDS")))</f>
        <v/>
      </c>
      <c r="AE206" s="6" t="str">
        <f>IF(AC206&gt;Scenario!$B$11,"",IF(AC$2&lt;&gt;"Ready",AC$2,IF(ISNUMBER(AD206),IF(AND(AC206&gt;=Scenario!$B$10,MOD(AC206-Scenario!$B$10,Scenario!$B$18)=0),Scenario!$B$8,0),"INSUFFICIENT FUNDS")))</f>
        <v/>
      </c>
      <c r="AF206" s="6" t="str">
        <f>IF(AC206&gt;Scenario!$B$11,"",IF(AC$2&lt;&gt;"Ready",AC$2,IF(ISNUMBER(AD206),(AD206+AE206)*(N('Option B'!$E$14)+N('Option B'!$E$15)+IF(Scenario!$B$13="Gross",0,0))/12+((N('Option B'!$E$12)+N('Option B'!$E$13))/12+IF(AND(AC206&gt;=Scenario!$B$10,MOD(AC206-Scenario!$B$10,Scenario!$B$18)=0),N('Option B'!$E$17)*N('Option B'!$E$18)+N('Option B'!$E$20),0)+IF(AC206=1,N('Option B'!$E$17)*N('Option B'!$E$19)+N('Option B'!$E$21),0)+IF(AC206=Scenario!$B$11,N('Option B'!$E$22),0)),"INSUFFICIENT FUNDS")))</f>
        <v/>
      </c>
      <c r="AG206" s="6" t="str">
        <f>IF(AC206&gt;Scenario!$B$11,"",IF(AC$2&lt;&gt;"Ready",AC$2,IF(ISNUMBER(AD206),IF((AD206+AE206)*(1+Scenario!$B$12/12)-AF206&lt;0,"INSUFFICIENT FUNDS",(AD206+AE206)*(1+Scenario!$B$12/12)-AF206),"INSUFFICIENT FUNDS")))</f>
        <v/>
      </c>
      <c r="AH206" s="6" t="str">
        <f>IF(AC206&gt;Scenario!$B$11,"",IF(AC$2&lt;&gt;"Ready",AC$2,IF(ISNUMBER(AG206),AH205+AF206,"INSUFFICIENT FUNDS")))</f>
        <v/>
      </c>
      <c r="AI206" t="str">
        <f>IF(AC206&gt;Scenario!$B$11,"",IF(AC$2&lt;&gt;"Ready",AC$2,IF(ISNUMBER(AG206),"OK","INSUFFICIENT FUNDS")))</f>
        <v/>
      </c>
      <c r="AJ206">
        <v>202</v>
      </c>
      <c r="AK206" s="6" t="str">
        <f>IF(AJ206&gt;Scenario!$B$11,"",IF(AJ$2&lt;&gt;"Ready",AJ$2,IF(AP205="OK",AN205,"INSUFFICIENT FUNDS")))</f>
        <v/>
      </c>
      <c r="AL206" s="6" t="str">
        <f>IF(AJ206&gt;Scenario!$B$11,"",IF(AJ$2&lt;&gt;"Ready",AJ$2,IF(ISNUMBER(AK206),IF(AND(AJ206&gt;=Scenario!$B$10,MOD(AJ206-Scenario!$B$10,Scenario!$B$18)=0),Scenario!$B$8,0),"INSUFFICIENT FUNDS")))</f>
        <v/>
      </c>
      <c r="AM206" s="6" t="str">
        <f>IF(AJ206&gt;Scenario!$B$11,"",IF(AJ$2&lt;&gt;"Ready",AJ$2,IF(ISNUMBER(AK206),(AK206+AL206)*(0+0+IF(Scenario!$B$13="Gross",0,0))/12+((0+0)/12+IF(AND(AJ206&gt;=Scenario!$B$10,MOD(AJ206-Scenario!$B$10,Scenario!$B$18)=0),0*0+0,0)+IF(AJ206=1,0*0+0,0)+IF(AJ206=Scenario!$B$11,0,0)),"INSUFFICIENT FUNDS")))</f>
        <v/>
      </c>
      <c r="AN206" s="6" t="str">
        <f>IF(AJ206&gt;Scenario!$B$11,"",IF(AJ$2&lt;&gt;"Ready",AJ$2,IF(ISNUMBER(AK206),IF((AK206+AL206)*(1+Scenario!$B$12/12)-AM206&lt;0,"INSUFFICIENT FUNDS",(AK206+AL206)*(1+Scenario!$B$12/12)-AM206),"INSUFFICIENT FUNDS")))</f>
        <v/>
      </c>
      <c r="AO206" s="6" t="str">
        <f>IF(AJ206&gt;Scenario!$B$11,"",IF(AJ$2&lt;&gt;"Ready",AJ$2,IF(ISNUMBER(AN206),AO205+AM206,"INSUFFICIENT FUNDS")))</f>
        <v/>
      </c>
      <c r="AP206" t="str">
        <f>IF(AJ206&gt;Scenario!$B$11,"",IF(AJ$2&lt;&gt;"Ready",AJ$2,IF(ISNUMBER(AN206),"OK","INSUFFICIENT FUNDS")))</f>
        <v/>
      </c>
    </row>
    <row r="207" spans="1:42" ht="32.1" customHeight="1" x14ac:dyDescent="0.2">
      <c r="A207">
        <v>203</v>
      </c>
      <c r="B207" s="6" t="str">
        <f>IF(A207&gt;Scenario!$B$11,"",IF(A$2&lt;&gt;"Ready",A$2,IF(G206="OK",E206,"INSUFFICIENT FUNDS")))</f>
        <v/>
      </c>
      <c r="C207" s="6" t="str">
        <f>IF(A207&gt;Scenario!$B$11,"",IF(A$2&lt;&gt;"Ready",A$2,IF(ISNUMBER(B207),IF(AND(A207&gt;=Scenario!$B$10,MOD(A207-Scenario!$B$10,Scenario!$B$18)=0),Scenario!$B$8,0),"INSUFFICIENT FUNDS")))</f>
        <v/>
      </c>
      <c r="D207" s="6" t="str">
        <f>IF(A207&gt;Scenario!$B$11,"",IF(A$2&lt;&gt;"Ready",A$2,IF(ISNUMBER(B207),(B207+C207)*(N('Option B'!$E$14)+N('Option B'!$E$15)+IF(Scenario!$B$13="Gross",N('Option B'!$E$16),0))/12+((N('Option B'!$E$12)+N('Option B'!$E$13))/12+IF(AND(A207&gt;=Scenario!$B$10,MOD(A207-Scenario!$B$10,Scenario!$B$18)=0),N('Option B'!$E$17)*N('Option B'!$E$18)+N('Option B'!$E$20),0)+IF(A207=1,N('Option B'!$E$17)*N('Option B'!$E$19)+N('Option B'!$E$21),0)+IF(A207=Scenario!$B$11,N('Option B'!$E$22),0)),"INSUFFICIENT FUNDS")))</f>
        <v/>
      </c>
      <c r="E207" s="6" t="str">
        <f>IF(A207&gt;Scenario!$B$11,"",IF(A$2&lt;&gt;"Ready",A$2,IF(ISNUMBER(B207),IF((B207+C207)*(1+Scenario!$B$12/12)-D207&lt;0,"INSUFFICIENT FUNDS",(B207+C207)*(1+Scenario!$B$12/12)-D207),"INSUFFICIENT FUNDS")))</f>
        <v/>
      </c>
      <c r="F207" s="6" t="str">
        <f>IF(A207&gt;Scenario!$B$11,"",IF(A$2&lt;&gt;"Ready",A$2,IF(ISNUMBER(E207),F206+D207,"INSUFFICIENT FUNDS")))</f>
        <v/>
      </c>
      <c r="G207" t="str">
        <f>IF(A207&gt;Scenario!$B$11,"",IF(A$2&lt;&gt;"Ready",A$2,IF(ISNUMBER(E207),"OK","INSUFFICIENT FUNDS")))</f>
        <v/>
      </c>
      <c r="H207">
        <v>203</v>
      </c>
      <c r="I207" s="6" t="str">
        <f>IF(H207&gt;Scenario!$B$11,"",IF(H$2&lt;&gt;"Ready",H$2,IF(N206="OK",L206,"INSUFFICIENT FUNDS")))</f>
        <v/>
      </c>
      <c r="J207" s="6" t="str">
        <f>IF(H207&gt;Scenario!$B$11,"",IF(H$2&lt;&gt;"Ready",H$2,IF(ISNUMBER(I207),IF(AND(H207&gt;=Scenario!$B$10,MOD(H207-Scenario!$B$10,Scenario!$B$18)=0),Scenario!$B$8,0),"INSUFFICIENT FUNDS")))</f>
        <v/>
      </c>
      <c r="K207" s="6" t="str">
        <f>IF(H207&gt;Scenario!$B$11,"",IF(H$2&lt;&gt;"Ready",H$2,IF(ISNUMBER(I207),(I207+J207)*(N('Option B'!$E$14)+N('Option B'!$E$15)+IF(Scenario!$B$13="Gross",N('Option B'!$E$16),0))/12+((0+0)/12+IF(AND(H207&gt;=Scenario!$B$10,MOD(H207-Scenario!$B$10,Scenario!$B$18)=0),N('Option B'!$E$17)*N('Option B'!$E$18)+N('Option B'!$E$20),0)+IF(H207=1,N('Option B'!$E$17)*N('Option B'!$E$19)+N('Option B'!$E$21),0)+IF(H207=Scenario!$B$11,N('Option B'!$E$22),0)),"INSUFFICIENT FUNDS")))</f>
        <v/>
      </c>
      <c r="L207" s="6" t="str">
        <f>IF(H207&gt;Scenario!$B$11,"",IF(H$2&lt;&gt;"Ready",H$2,IF(ISNUMBER(I207),IF((I207+J207)*(1+Scenario!$B$12/12)-K207&lt;0,"INSUFFICIENT FUNDS",(I207+J207)*(1+Scenario!$B$12/12)-K207),"INSUFFICIENT FUNDS")))</f>
        <v/>
      </c>
      <c r="M207" s="6" t="str">
        <f>IF(H207&gt;Scenario!$B$11,"",IF(H$2&lt;&gt;"Ready",H$2,IF(ISNUMBER(L207),M206+K207,"INSUFFICIENT FUNDS")))</f>
        <v/>
      </c>
      <c r="N207" t="str">
        <f>IF(H207&gt;Scenario!$B$11,"",IF(H$2&lt;&gt;"Ready",H$2,IF(ISNUMBER(L207),"OK","INSUFFICIENT FUNDS")))</f>
        <v/>
      </c>
      <c r="O207">
        <v>203</v>
      </c>
      <c r="P207" s="6" t="str">
        <f>IF(O207&gt;Scenario!$B$11,"",IF(O$2&lt;&gt;"Ready",O$2,IF(U206="OK",S206,"INSUFFICIENT FUNDS")))</f>
        <v/>
      </c>
      <c r="Q207" s="6" t="str">
        <f>IF(O207&gt;Scenario!$B$11,"",IF(O$2&lt;&gt;"Ready",O$2,IF(ISNUMBER(P207),IF(AND(O207&gt;=Scenario!$B$10,MOD(O207-Scenario!$B$10,Scenario!$B$18)=0),Scenario!$B$8,0),"INSUFFICIENT FUNDS")))</f>
        <v/>
      </c>
      <c r="R207" s="6" t="str">
        <f>IF(O207&gt;Scenario!$B$11,"",IF(O$2&lt;&gt;"Ready",O$2,IF(ISNUMBER(P207),(P207+Q207)*(0+N('Option B'!$E$15)+IF(Scenario!$B$13="Gross",N('Option B'!$E$16),0))/12+((N('Option B'!$E$12)+N('Option B'!$E$13))/12+IF(AND(O207&gt;=Scenario!$B$10,MOD(O207-Scenario!$B$10,Scenario!$B$18)=0),N('Option B'!$E$17)*N('Option B'!$E$18)+N('Option B'!$E$20),0)+IF(O207=1,N('Option B'!$E$17)*N('Option B'!$E$19)+N('Option B'!$E$21),0)+IF(O207=Scenario!$B$11,N('Option B'!$E$22),0)),"INSUFFICIENT FUNDS")))</f>
        <v/>
      </c>
      <c r="S207" s="6" t="str">
        <f>IF(O207&gt;Scenario!$B$11,"",IF(O$2&lt;&gt;"Ready",O$2,IF(ISNUMBER(P207),IF((P207+Q207)*(1+Scenario!$B$12/12)-R207&lt;0,"INSUFFICIENT FUNDS",(P207+Q207)*(1+Scenario!$B$12/12)-R207),"INSUFFICIENT FUNDS")))</f>
        <v/>
      </c>
      <c r="T207" s="6" t="str">
        <f>IF(O207&gt;Scenario!$B$11,"",IF(O$2&lt;&gt;"Ready",O$2,IF(ISNUMBER(S207),T206+R207,"INSUFFICIENT FUNDS")))</f>
        <v/>
      </c>
      <c r="U207" t="str">
        <f>IF(O207&gt;Scenario!$B$11,"",IF(O$2&lt;&gt;"Ready",O$2,IF(ISNUMBER(S207),"OK","INSUFFICIENT FUNDS")))</f>
        <v/>
      </c>
      <c r="V207">
        <v>203</v>
      </c>
      <c r="W207" s="6" t="str">
        <f>IF(V207&gt;Scenario!$B$11,"",IF(V$2&lt;&gt;"Ready",V$2,IF(AB206="OK",Z206,"INSUFFICIENT FUNDS")))</f>
        <v/>
      </c>
      <c r="X207" s="6" t="str">
        <f>IF(V207&gt;Scenario!$B$11,"",IF(V$2&lt;&gt;"Ready",V$2,IF(ISNUMBER(W207),IF(AND(V207&gt;=Scenario!$B$10,MOD(V207-Scenario!$B$10,Scenario!$B$18)=0),Scenario!$B$8,0),"INSUFFICIENT FUNDS")))</f>
        <v/>
      </c>
      <c r="Y207" s="6" t="str">
        <f>IF(V207&gt;Scenario!$B$11,"",IF(V$2&lt;&gt;"Ready",V$2,IF(ISNUMBER(W207),(W207+X207)*(N('Option B'!$E$14)+N('Option B'!$E$15)+IF(Scenario!$B$13="Gross",N('Option B'!$E$16),0))/12+((N('Option B'!$E$12)+N('Option B'!$E$13))/12+IF(AND(V207&gt;=Scenario!$B$10,MOD(V207-Scenario!$B$10,Scenario!$B$18)=0),0*0+0,0)+IF(V207=1,0*0+0,0)+IF(V207=Scenario!$B$11,0,0)),"INSUFFICIENT FUNDS")))</f>
        <v/>
      </c>
      <c r="Z207" s="6" t="str">
        <f>IF(V207&gt;Scenario!$B$11,"",IF(V$2&lt;&gt;"Ready",V$2,IF(ISNUMBER(W207),IF((W207+X207)*(1+Scenario!$B$12/12)-Y207&lt;0,"INSUFFICIENT FUNDS",(W207+X207)*(1+Scenario!$B$12/12)-Y207),"INSUFFICIENT FUNDS")))</f>
        <v/>
      </c>
      <c r="AA207" s="6" t="str">
        <f>IF(V207&gt;Scenario!$B$11,"",IF(V$2&lt;&gt;"Ready",V$2,IF(ISNUMBER(Z207),AA206+Y207,"INSUFFICIENT FUNDS")))</f>
        <v/>
      </c>
      <c r="AB207" t="str">
        <f>IF(V207&gt;Scenario!$B$11,"",IF(V$2&lt;&gt;"Ready",V$2,IF(ISNUMBER(Z207),"OK","INSUFFICIENT FUNDS")))</f>
        <v/>
      </c>
      <c r="AC207">
        <v>203</v>
      </c>
      <c r="AD207" s="6" t="str">
        <f>IF(AC207&gt;Scenario!$B$11,"",IF(AC$2&lt;&gt;"Ready",AC$2,IF(AI206="OK",AG206,"INSUFFICIENT FUNDS")))</f>
        <v/>
      </c>
      <c r="AE207" s="6" t="str">
        <f>IF(AC207&gt;Scenario!$B$11,"",IF(AC$2&lt;&gt;"Ready",AC$2,IF(ISNUMBER(AD207),IF(AND(AC207&gt;=Scenario!$B$10,MOD(AC207-Scenario!$B$10,Scenario!$B$18)=0),Scenario!$B$8,0),"INSUFFICIENT FUNDS")))</f>
        <v/>
      </c>
      <c r="AF207" s="6" t="str">
        <f>IF(AC207&gt;Scenario!$B$11,"",IF(AC$2&lt;&gt;"Ready",AC$2,IF(ISNUMBER(AD207),(AD207+AE207)*(N('Option B'!$E$14)+N('Option B'!$E$15)+IF(Scenario!$B$13="Gross",0,0))/12+((N('Option B'!$E$12)+N('Option B'!$E$13))/12+IF(AND(AC207&gt;=Scenario!$B$10,MOD(AC207-Scenario!$B$10,Scenario!$B$18)=0),N('Option B'!$E$17)*N('Option B'!$E$18)+N('Option B'!$E$20),0)+IF(AC207=1,N('Option B'!$E$17)*N('Option B'!$E$19)+N('Option B'!$E$21),0)+IF(AC207=Scenario!$B$11,N('Option B'!$E$22),0)),"INSUFFICIENT FUNDS")))</f>
        <v/>
      </c>
      <c r="AG207" s="6" t="str">
        <f>IF(AC207&gt;Scenario!$B$11,"",IF(AC$2&lt;&gt;"Ready",AC$2,IF(ISNUMBER(AD207),IF((AD207+AE207)*(1+Scenario!$B$12/12)-AF207&lt;0,"INSUFFICIENT FUNDS",(AD207+AE207)*(1+Scenario!$B$12/12)-AF207),"INSUFFICIENT FUNDS")))</f>
        <v/>
      </c>
      <c r="AH207" s="6" t="str">
        <f>IF(AC207&gt;Scenario!$B$11,"",IF(AC$2&lt;&gt;"Ready",AC$2,IF(ISNUMBER(AG207),AH206+AF207,"INSUFFICIENT FUNDS")))</f>
        <v/>
      </c>
      <c r="AI207" t="str">
        <f>IF(AC207&gt;Scenario!$B$11,"",IF(AC$2&lt;&gt;"Ready",AC$2,IF(ISNUMBER(AG207),"OK","INSUFFICIENT FUNDS")))</f>
        <v/>
      </c>
      <c r="AJ207">
        <v>203</v>
      </c>
      <c r="AK207" s="6" t="str">
        <f>IF(AJ207&gt;Scenario!$B$11,"",IF(AJ$2&lt;&gt;"Ready",AJ$2,IF(AP206="OK",AN206,"INSUFFICIENT FUNDS")))</f>
        <v/>
      </c>
      <c r="AL207" s="6" t="str">
        <f>IF(AJ207&gt;Scenario!$B$11,"",IF(AJ$2&lt;&gt;"Ready",AJ$2,IF(ISNUMBER(AK207),IF(AND(AJ207&gt;=Scenario!$B$10,MOD(AJ207-Scenario!$B$10,Scenario!$B$18)=0),Scenario!$B$8,0),"INSUFFICIENT FUNDS")))</f>
        <v/>
      </c>
      <c r="AM207" s="6" t="str">
        <f>IF(AJ207&gt;Scenario!$B$11,"",IF(AJ$2&lt;&gt;"Ready",AJ$2,IF(ISNUMBER(AK207),(AK207+AL207)*(0+0+IF(Scenario!$B$13="Gross",0,0))/12+((0+0)/12+IF(AND(AJ207&gt;=Scenario!$B$10,MOD(AJ207-Scenario!$B$10,Scenario!$B$18)=0),0*0+0,0)+IF(AJ207=1,0*0+0,0)+IF(AJ207=Scenario!$B$11,0,0)),"INSUFFICIENT FUNDS")))</f>
        <v/>
      </c>
      <c r="AN207" s="6" t="str">
        <f>IF(AJ207&gt;Scenario!$B$11,"",IF(AJ$2&lt;&gt;"Ready",AJ$2,IF(ISNUMBER(AK207),IF((AK207+AL207)*(1+Scenario!$B$12/12)-AM207&lt;0,"INSUFFICIENT FUNDS",(AK207+AL207)*(1+Scenario!$B$12/12)-AM207),"INSUFFICIENT FUNDS")))</f>
        <v/>
      </c>
      <c r="AO207" s="6" t="str">
        <f>IF(AJ207&gt;Scenario!$B$11,"",IF(AJ$2&lt;&gt;"Ready",AJ$2,IF(ISNUMBER(AN207),AO206+AM207,"INSUFFICIENT FUNDS")))</f>
        <v/>
      </c>
      <c r="AP207" t="str">
        <f>IF(AJ207&gt;Scenario!$B$11,"",IF(AJ$2&lt;&gt;"Ready",AJ$2,IF(ISNUMBER(AN207),"OK","INSUFFICIENT FUNDS")))</f>
        <v/>
      </c>
    </row>
    <row r="208" spans="1:42" ht="32.1" customHeight="1" x14ac:dyDescent="0.2">
      <c r="A208">
        <v>204</v>
      </c>
      <c r="B208" s="6" t="str">
        <f>IF(A208&gt;Scenario!$B$11,"",IF(A$2&lt;&gt;"Ready",A$2,IF(G207="OK",E207,"INSUFFICIENT FUNDS")))</f>
        <v/>
      </c>
      <c r="C208" s="6" t="str">
        <f>IF(A208&gt;Scenario!$B$11,"",IF(A$2&lt;&gt;"Ready",A$2,IF(ISNUMBER(B208),IF(AND(A208&gt;=Scenario!$B$10,MOD(A208-Scenario!$B$10,Scenario!$B$18)=0),Scenario!$B$8,0),"INSUFFICIENT FUNDS")))</f>
        <v/>
      </c>
      <c r="D208" s="6" t="str">
        <f>IF(A208&gt;Scenario!$B$11,"",IF(A$2&lt;&gt;"Ready",A$2,IF(ISNUMBER(B208),(B208+C208)*(N('Option B'!$E$14)+N('Option B'!$E$15)+IF(Scenario!$B$13="Gross",N('Option B'!$E$16),0))/12+((N('Option B'!$E$12)+N('Option B'!$E$13))/12+IF(AND(A208&gt;=Scenario!$B$10,MOD(A208-Scenario!$B$10,Scenario!$B$18)=0),N('Option B'!$E$17)*N('Option B'!$E$18)+N('Option B'!$E$20),0)+IF(A208=1,N('Option B'!$E$17)*N('Option B'!$E$19)+N('Option B'!$E$21),0)+IF(A208=Scenario!$B$11,N('Option B'!$E$22),0)),"INSUFFICIENT FUNDS")))</f>
        <v/>
      </c>
      <c r="E208" s="6" t="str">
        <f>IF(A208&gt;Scenario!$B$11,"",IF(A$2&lt;&gt;"Ready",A$2,IF(ISNUMBER(B208),IF((B208+C208)*(1+Scenario!$B$12/12)-D208&lt;0,"INSUFFICIENT FUNDS",(B208+C208)*(1+Scenario!$B$12/12)-D208),"INSUFFICIENT FUNDS")))</f>
        <v/>
      </c>
      <c r="F208" s="6" t="str">
        <f>IF(A208&gt;Scenario!$B$11,"",IF(A$2&lt;&gt;"Ready",A$2,IF(ISNUMBER(E208),F207+D208,"INSUFFICIENT FUNDS")))</f>
        <v/>
      </c>
      <c r="G208" t="str">
        <f>IF(A208&gt;Scenario!$B$11,"",IF(A$2&lt;&gt;"Ready",A$2,IF(ISNUMBER(E208),"OK","INSUFFICIENT FUNDS")))</f>
        <v/>
      </c>
      <c r="H208">
        <v>204</v>
      </c>
      <c r="I208" s="6" t="str">
        <f>IF(H208&gt;Scenario!$B$11,"",IF(H$2&lt;&gt;"Ready",H$2,IF(N207="OK",L207,"INSUFFICIENT FUNDS")))</f>
        <v/>
      </c>
      <c r="J208" s="6" t="str">
        <f>IF(H208&gt;Scenario!$B$11,"",IF(H$2&lt;&gt;"Ready",H$2,IF(ISNUMBER(I208),IF(AND(H208&gt;=Scenario!$B$10,MOD(H208-Scenario!$B$10,Scenario!$B$18)=0),Scenario!$B$8,0),"INSUFFICIENT FUNDS")))</f>
        <v/>
      </c>
      <c r="K208" s="6" t="str">
        <f>IF(H208&gt;Scenario!$B$11,"",IF(H$2&lt;&gt;"Ready",H$2,IF(ISNUMBER(I208),(I208+J208)*(N('Option B'!$E$14)+N('Option B'!$E$15)+IF(Scenario!$B$13="Gross",N('Option B'!$E$16),0))/12+((0+0)/12+IF(AND(H208&gt;=Scenario!$B$10,MOD(H208-Scenario!$B$10,Scenario!$B$18)=0),N('Option B'!$E$17)*N('Option B'!$E$18)+N('Option B'!$E$20),0)+IF(H208=1,N('Option B'!$E$17)*N('Option B'!$E$19)+N('Option B'!$E$21),0)+IF(H208=Scenario!$B$11,N('Option B'!$E$22),0)),"INSUFFICIENT FUNDS")))</f>
        <v/>
      </c>
      <c r="L208" s="6" t="str">
        <f>IF(H208&gt;Scenario!$B$11,"",IF(H$2&lt;&gt;"Ready",H$2,IF(ISNUMBER(I208),IF((I208+J208)*(1+Scenario!$B$12/12)-K208&lt;0,"INSUFFICIENT FUNDS",(I208+J208)*(1+Scenario!$B$12/12)-K208),"INSUFFICIENT FUNDS")))</f>
        <v/>
      </c>
      <c r="M208" s="6" t="str">
        <f>IF(H208&gt;Scenario!$B$11,"",IF(H$2&lt;&gt;"Ready",H$2,IF(ISNUMBER(L208),M207+K208,"INSUFFICIENT FUNDS")))</f>
        <v/>
      </c>
      <c r="N208" t="str">
        <f>IF(H208&gt;Scenario!$B$11,"",IF(H$2&lt;&gt;"Ready",H$2,IF(ISNUMBER(L208),"OK","INSUFFICIENT FUNDS")))</f>
        <v/>
      </c>
      <c r="O208">
        <v>204</v>
      </c>
      <c r="P208" s="6" t="str">
        <f>IF(O208&gt;Scenario!$B$11,"",IF(O$2&lt;&gt;"Ready",O$2,IF(U207="OK",S207,"INSUFFICIENT FUNDS")))</f>
        <v/>
      </c>
      <c r="Q208" s="6" t="str">
        <f>IF(O208&gt;Scenario!$B$11,"",IF(O$2&lt;&gt;"Ready",O$2,IF(ISNUMBER(P208),IF(AND(O208&gt;=Scenario!$B$10,MOD(O208-Scenario!$B$10,Scenario!$B$18)=0),Scenario!$B$8,0),"INSUFFICIENT FUNDS")))</f>
        <v/>
      </c>
      <c r="R208" s="6" t="str">
        <f>IF(O208&gt;Scenario!$B$11,"",IF(O$2&lt;&gt;"Ready",O$2,IF(ISNUMBER(P208),(P208+Q208)*(0+N('Option B'!$E$15)+IF(Scenario!$B$13="Gross",N('Option B'!$E$16),0))/12+((N('Option B'!$E$12)+N('Option B'!$E$13))/12+IF(AND(O208&gt;=Scenario!$B$10,MOD(O208-Scenario!$B$10,Scenario!$B$18)=0),N('Option B'!$E$17)*N('Option B'!$E$18)+N('Option B'!$E$20),0)+IF(O208=1,N('Option B'!$E$17)*N('Option B'!$E$19)+N('Option B'!$E$21),0)+IF(O208=Scenario!$B$11,N('Option B'!$E$22),0)),"INSUFFICIENT FUNDS")))</f>
        <v/>
      </c>
      <c r="S208" s="6" t="str">
        <f>IF(O208&gt;Scenario!$B$11,"",IF(O$2&lt;&gt;"Ready",O$2,IF(ISNUMBER(P208),IF((P208+Q208)*(1+Scenario!$B$12/12)-R208&lt;0,"INSUFFICIENT FUNDS",(P208+Q208)*(1+Scenario!$B$12/12)-R208),"INSUFFICIENT FUNDS")))</f>
        <v/>
      </c>
      <c r="T208" s="6" t="str">
        <f>IF(O208&gt;Scenario!$B$11,"",IF(O$2&lt;&gt;"Ready",O$2,IF(ISNUMBER(S208),T207+R208,"INSUFFICIENT FUNDS")))</f>
        <v/>
      </c>
      <c r="U208" t="str">
        <f>IF(O208&gt;Scenario!$B$11,"",IF(O$2&lt;&gt;"Ready",O$2,IF(ISNUMBER(S208),"OK","INSUFFICIENT FUNDS")))</f>
        <v/>
      </c>
      <c r="V208">
        <v>204</v>
      </c>
      <c r="W208" s="6" t="str">
        <f>IF(V208&gt;Scenario!$B$11,"",IF(V$2&lt;&gt;"Ready",V$2,IF(AB207="OK",Z207,"INSUFFICIENT FUNDS")))</f>
        <v/>
      </c>
      <c r="X208" s="6" t="str">
        <f>IF(V208&gt;Scenario!$B$11,"",IF(V$2&lt;&gt;"Ready",V$2,IF(ISNUMBER(W208),IF(AND(V208&gt;=Scenario!$B$10,MOD(V208-Scenario!$B$10,Scenario!$B$18)=0),Scenario!$B$8,0),"INSUFFICIENT FUNDS")))</f>
        <v/>
      </c>
      <c r="Y208" s="6" t="str">
        <f>IF(V208&gt;Scenario!$B$11,"",IF(V$2&lt;&gt;"Ready",V$2,IF(ISNUMBER(W208),(W208+X208)*(N('Option B'!$E$14)+N('Option B'!$E$15)+IF(Scenario!$B$13="Gross",N('Option B'!$E$16),0))/12+((N('Option B'!$E$12)+N('Option B'!$E$13))/12+IF(AND(V208&gt;=Scenario!$B$10,MOD(V208-Scenario!$B$10,Scenario!$B$18)=0),0*0+0,0)+IF(V208=1,0*0+0,0)+IF(V208=Scenario!$B$11,0,0)),"INSUFFICIENT FUNDS")))</f>
        <v/>
      </c>
      <c r="Z208" s="6" t="str">
        <f>IF(V208&gt;Scenario!$B$11,"",IF(V$2&lt;&gt;"Ready",V$2,IF(ISNUMBER(W208),IF((W208+X208)*(1+Scenario!$B$12/12)-Y208&lt;0,"INSUFFICIENT FUNDS",(W208+X208)*(1+Scenario!$B$12/12)-Y208),"INSUFFICIENT FUNDS")))</f>
        <v/>
      </c>
      <c r="AA208" s="6" t="str">
        <f>IF(V208&gt;Scenario!$B$11,"",IF(V$2&lt;&gt;"Ready",V$2,IF(ISNUMBER(Z208),AA207+Y208,"INSUFFICIENT FUNDS")))</f>
        <v/>
      </c>
      <c r="AB208" t="str">
        <f>IF(V208&gt;Scenario!$B$11,"",IF(V$2&lt;&gt;"Ready",V$2,IF(ISNUMBER(Z208),"OK","INSUFFICIENT FUNDS")))</f>
        <v/>
      </c>
      <c r="AC208">
        <v>204</v>
      </c>
      <c r="AD208" s="6" t="str">
        <f>IF(AC208&gt;Scenario!$B$11,"",IF(AC$2&lt;&gt;"Ready",AC$2,IF(AI207="OK",AG207,"INSUFFICIENT FUNDS")))</f>
        <v/>
      </c>
      <c r="AE208" s="6" t="str">
        <f>IF(AC208&gt;Scenario!$B$11,"",IF(AC$2&lt;&gt;"Ready",AC$2,IF(ISNUMBER(AD208),IF(AND(AC208&gt;=Scenario!$B$10,MOD(AC208-Scenario!$B$10,Scenario!$B$18)=0),Scenario!$B$8,0),"INSUFFICIENT FUNDS")))</f>
        <v/>
      </c>
      <c r="AF208" s="6" t="str">
        <f>IF(AC208&gt;Scenario!$B$11,"",IF(AC$2&lt;&gt;"Ready",AC$2,IF(ISNUMBER(AD208),(AD208+AE208)*(N('Option B'!$E$14)+N('Option B'!$E$15)+IF(Scenario!$B$13="Gross",0,0))/12+((N('Option B'!$E$12)+N('Option B'!$E$13))/12+IF(AND(AC208&gt;=Scenario!$B$10,MOD(AC208-Scenario!$B$10,Scenario!$B$18)=0),N('Option B'!$E$17)*N('Option B'!$E$18)+N('Option B'!$E$20),0)+IF(AC208=1,N('Option B'!$E$17)*N('Option B'!$E$19)+N('Option B'!$E$21),0)+IF(AC208=Scenario!$B$11,N('Option B'!$E$22),0)),"INSUFFICIENT FUNDS")))</f>
        <v/>
      </c>
      <c r="AG208" s="6" t="str">
        <f>IF(AC208&gt;Scenario!$B$11,"",IF(AC$2&lt;&gt;"Ready",AC$2,IF(ISNUMBER(AD208),IF((AD208+AE208)*(1+Scenario!$B$12/12)-AF208&lt;0,"INSUFFICIENT FUNDS",(AD208+AE208)*(1+Scenario!$B$12/12)-AF208),"INSUFFICIENT FUNDS")))</f>
        <v/>
      </c>
      <c r="AH208" s="6" t="str">
        <f>IF(AC208&gt;Scenario!$B$11,"",IF(AC$2&lt;&gt;"Ready",AC$2,IF(ISNUMBER(AG208),AH207+AF208,"INSUFFICIENT FUNDS")))</f>
        <v/>
      </c>
      <c r="AI208" t="str">
        <f>IF(AC208&gt;Scenario!$B$11,"",IF(AC$2&lt;&gt;"Ready",AC$2,IF(ISNUMBER(AG208),"OK","INSUFFICIENT FUNDS")))</f>
        <v/>
      </c>
      <c r="AJ208">
        <v>204</v>
      </c>
      <c r="AK208" s="6" t="str">
        <f>IF(AJ208&gt;Scenario!$B$11,"",IF(AJ$2&lt;&gt;"Ready",AJ$2,IF(AP207="OK",AN207,"INSUFFICIENT FUNDS")))</f>
        <v/>
      </c>
      <c r="AL208" s="6" t="str">
        <f>IF(AJ208&gt;Scenario!$B$11,"",IF(AJ$2&lt;&gt;"Ready",AJ$2,IF(ISNUMBER(AK208),IF(AND(AJ208&gt;=Scenario!$B$10,MOD(AJ208-Scenario!$B$10,Scenario!$B$18)=0),Scenario!$B$8,0),"INSUFFICIENT FUNDS")))</f>
        <v/>
      </c>
      <c r="AM208" s="6" t="str">
        <f>IF(AJ208&gt;Scenario!$B$11,"",IF(AJ$2&lt;&gt;"Ready",AJ$2,IF(ISNUMBER(AK208),(AK208+AL208)*(0+0+IF(Scenario!$B$13="Gross",0,0))/12+((0+0)/12+IF(AND(AJ208&gt;=Scenario!$B$10,MOD(AJ208-Scenario!$B$10,Scenario!$B$18)=0),0*0+0,0)+IF(AJ208=1,0*0+0,0)+IF(AJ208=Scenario!$B$11,0,0)),"INSUFFICIENT FUNDS")))</f>
        <v/>
      </c>
      <c r="AN208" s="6" t="str">
        <f>IF(AJ208&gt;Scenario!$B$11,"",IF(AJ$2&lt;&gt;"Ready",AJ$2,IF(ISNUMBER(AK208),IF((AK208+AL208)*(1+Scenario!$B$12/12)-AM208&lt;0,"INSUFFICIENT FUNDS",(AK208+AL208)*(1+Scenario!$B$12/12)-AM208),"INSUFFICIENT FUNDS")))</f>
        <v/>
      </c>
      <c r="AO208" s="6" t="str">
        <f>IF(AJ208&gt;Scenario!$B$11,"",IF(AJ$2&lt;&gt;"Ready",AJ$2,IF(ISNUMBER(AN208),AO207+AM208,"INSUFFICIENT FUNDS")))</f>
        <v/>
      </c>
      <c r="AP208" t="str">
        <f>IF(AJ208&gt;Scenario!$B$11,"",IF(AJ$2&lt;&gt;"Ready",AJ$2,IF(ISNUMBER(AN208),"OK","INSUFFICIENT FUNDS")))</f>
        <v/>
      </c>
    </row>
    <row r="209" spans="1:42" ht="32.1" customHeight="1" x14ac:dyDescent="0.2">
      <c r="A209">
        <v>205</v>
      </c>
      <c r="B209" s="6" t="str">
        <f>IF(A209&gt;Scenario!$B$11,"",IF(A$2&lt;&gt;"Ready",A$2,IF(G208="OK",E208,"INSUFFICIENT FUNDS")))</f>
        <v/>
      </c>
      <c r="C209" s="6" t="str">
        <f>IF(A209&gt;Scenario!$B$11,"",IF(A$2&lt;&gt;"Ready",A$2,IF(ISNUMBER(B209),IF(AND(A209&gt;=Scenario!$B$10,MOD(A209-Scenario!$B$10,Scenario!$B$18)=0),Scenario!$B$8,0),"INSUFFICIENT FUNDS")))</f>
        <v/>
      </c>
      <c r="D209" s="6" t="str">
        <f>IF(A209&gt;Scenario!$B$11,"",IF(A$2&lt;&gt;"Ready",A$2,IF(ISNUMBER(B209),(B209+C209)*(N('Option B'!$E$14)+N('Option B'!$E$15)+IF(Scenario!$B$13="Gross",N('Option B'!$E$16),0))/12+((N('Option B'!$E$12)+N('Option B'!$E$13))/12+IF(AND(A209&gt;=Scenario!$B$10,MOD(A209-Scenario!$B$10,Scenario!$B$18)=0),N('Option B'!$E$17)*N('Option B'!$E$18)+N('Option B'!$E$20),0)+IF(A209=1,N('Option B'!$E$17)*N('Option B'!$E$19)+N('Option B'!$E$21),0)+IF(A209=Scenario!$B$11,N('Option B'!$E$22),0)),"INSUFFICIENT FUNDS")))</f>
        <v/>
      </c>
      <c r="E209" s="6" t="str">
        <f>IF(A209&gt;Scenario!$B$11,"",IF(A$2&lt;&gt;"Ready",A$2,IF(ISNUMBER(B209),IF((B209+C209)*(1+Scenario!$B$12/12)-D209&lt;0,"INSUFFICIENT FUNDS",(B209+C209)*(1+Scenario!$B$12/12)-D209),"INSUFFICIENT FUNDS")))</f>
        <v/>
      </c>
      <c r="F209" s="6" t="str">
        <f>IF(A209&gt;Scenario!$B$11,"",IF(A$2&lt;&gt;"Ready",A$2,IF(ISNUMBER(E209),F208+D209,"INSUFFICIENT FUNDS")))</f>
        <v/>
      </c>
      <c r="G209" t="str">
        <f>IF(A209&gt;Scenario!$B$11,"",IF(A$2&lt;&gt;"Ready",A$2,IF(ISNUMBER(E209),"OK","INSUFFICIENT FUNDS")))</f>
        <v/>
      </c>
      <c r="H209">
        <v>205</v>
      </c>
      <c r="I209" s="6" t="str">
        <f>IF(H209&gt;Scenario!$B$11,"",IF(H$2&lt;&gt;"Ready",H$2,IF(N208="OK",L208,"INSUFFICIENT FUNDS")))</f>
        <v/>
      </c>
      <c r="J209" s="6" t="str">
        <f>IF(H209&gt;Scenario!$B$11,"",IF(H$2&lt;&gt;"Ready",H$2,IF(ISNUMBER(I209),IF(AND(H209&gt;=Scenario!$B$10,MOD(H209-Scenario!$B$10,Scenario!$B$18)=0),Scenario!$B$8,0),"INSUFFICIENT FUNDS")))</f>
        <v/>
      </c>
      <c r="K209" s="6" t="str">
        <f>IF(H209&gt;Scenario!$B$11,"",IF(H$2&lt;&gt;"Ready",H$2,IF(ISNUMBER(I209),(I209+J209)*(N('Option B'!$E$14)+N('Option B'!$E$15)+IF(Scenario!$B$13="Gross",N('Option B'!$E$16),0))/12+((0+0)/12+IF(AND(H209&gt;=Scenario!$B$10,MOD(H209-Scenario!$B$10,Scenario!$B$18)=0),N('Option B'!$E$17)*N('Option B'!$E$18)+N('Option B'!$E$20),0)+IF(H209=1,N('Option B'!$E$17)*N('Option B'!$E$19)+N('Option B'!$E$21),0)+IF(H209=Scenario!$B$11,N('Option B'!$E$22),0)),"INSUFFICIENT FUNDS")))</f>
        <v/>
      </c>
      <c r="L209" s="6" t="str">
        <f>IF(H209&gt;Scenario!$B$11,"",IF(H$2&lt;&gt;"Ready",H$2,IF(ISNUMBER(I209),IF((I209+J209)*(1+Scenario!$B$12/12)-K209&lt;0,"INSUFFICIENT FUNDS",(I209+J209)*(1+Scenario!$B$12/12)-K209),"INSUFFICIENT FUNDS")))</f>
        <v/>
      </c>
      <c r="M209" s="6" t="str">
        <f>IF(H209&gt;Scenario!$B$11,"",IF(H$2&lt;&gt;"Ready",H$2,IF(ISNUMBER(L209),M208+K209,"INSUFFICIENT FUNDS")))</f>
        <v/>
      </c>
      <c r="N209" t="str">
        <f>IF(H209&gt;Scenario!$B$11,"",IF(H$2&lt;&gt;"Ready",H$2,IF(ISNUMBER(L209),"OK","INSUFFICIENT FUNDS")))</f>
        <v/>
      </c>
      <c r="O209">
        <v>205</v>
      </c>
      <c r="P209" s="6" t="str">
        <f>IF(O209&gt;Scenario!$B$11,"",IF(O$2&lt;&gt;"Ready",O$2,IF(U208="OK",S208,"INSUFFICIENT FUNDS")))</f>
        <v/>
      </c>
      <c r="Q209" s="6" t="str">
        <f>IF(O209&gt;Scenario!$B$11,"",IF(O$2&lt;&gt;"Ready",O$2,IF(ISNUMBER(P209),IF(AND(O209&gt;=Scenario!$B$10,MOD(O209-Scenario!$B$10,Scenario!$B$18)=0),Scenario!$B$8,0),"INSUFFICIENT FUNDS")))</f>
        <v/>
      </c>
      <c r="R209" s="6" t="str">
        <f>IF(O209&gt;Scenario!$B$11,"",IF(O$2&lt;&gt;"Ready",O$2,IF(ISNUMBER(P209),(P209+Q209)*(0+N('Option B'!$E$15)+IF(Scenario!$B$13="Gross",N('Option B'!$E$16),0))/12+((N('Option B'!$E$12)+N('Option B'!$E$13))/12+IF(AND(O209&gt;=Scenario!$B$10,MOD(O209-Scenario!$B$10,Scenario!$B$18)=0),N('Option B'!$E$17)*N('Option B'!$E$18)+N('Option B'!$E$20),0)+IF(O209=1,N('Option B'!$E$17)*N('Option B'!$E$19)+N('Option B'!$E$21),0)+IF(O209=Scenario!$B$11,N('Option B'!$E$22),0)),"INSUFFICIENT FUNDS")))</f>
        <v/>
      </c>
      <c r="S209" s="6" t="str">
        <f>IF(O209&gt;Scenario!$B$11,"",IF(O$2&lt;&gt;"Ready",O$2,IF(ISNUMBER(P209),IF((P209+Q209)*(1+Scenario!$B$12/12)-R209&lt;0,"INSUFFICIENT FUNDS",(P209+Q209)*(1+Scenario!$B$12/12)-R209),"INSUFFICIENT FUNDS")))</f>
        <v/>
      </c>
      <c r="T209" s="6" t="str">
        <f>IF(O209&gt;Scenario!$B$11,"",IF(O$2&lt;&gt;"Ready",O$2,IF(ISNUMBER(S209),T208+R209,"INSUFFICIENT FUNDS")))</f>
        <v/>
      </c>
      <c r="U209" t="str">
        <f>IF(O209&gt;Scenario!$B$11,"",IF(O$2&lt;&gt;"Ready",O$2,IF(ISNUMBER(S209),"OK","INSUFFICIENT FUNDS")))</f>
        <v/>
      </c>
      <c r="V209">
        <v>205</v>
      </c>
      <c r="W209" s="6" t="str">
        <f>IF(V209&gt;Scenario!$B$11,"",IF(V$2&lt;&gt;"Ready",V$2,IF(AB208="OK",Z208,"INSUFFICIENT FUNDS")))</f>
        <v/>
      </c>
      <c r="X209" s="6" t="str">
        <f>IF(V209&gt;Scenario!$B$11,"",IF(V$2&lt;&gt;"Ready",V$2,IF(ISNUMBER(W209),IF(AND(V209&gt;=Scenario!$B$10,MOD(V209-Scenario!$B$10,Scenario!$B$18)=0),Scenario!$B$8,0),"INSUFFICIENT FUNDS")))</f>
        <v/>
      </c>
      <c r="Y209" s="6" t="str">
        <f>IF(V209&gt;Scenario!$B$11,"",IF(V$2&lt;&gt;"Ready",V$2,IF(ISNUMBER(W209),(W209+X209)*(N('Option B'!$E$14)+N('Option B'!$E$15)+IF(Scenario!$B$13="Gross",N('Option B'!$E$16),0))/12+((N('Option B'!$E$12)+N('Option B'!$E$13))/12+IF(AND(V209&gt;=Scenario!$B$10,MOD(V209-Scenario!$B$10,Scenario!$B$18)=0),0*0+0,0)+IF(V209=1,0*0+0,0)+IF(V209=Scenario!$B$11,0,0)),"INSUFFICIENT FUNDS")))</f>
        <v/>
      </c>
      <c r="Z209" s="6" t="str">
        <f>IF(V209&gt;Scenario!$B$11,"",IF(V$2&lt;&gt;"Ready",V$2,IF(ISNUMBER(W209),IF((W209+X209)*(1+Scenario!$B$12/12)-Y209&lt;0,"INSUFFICIENT FUNDS",(W209+X209)*(1+Scenario!$B$12/12)-Y209),"INSUFFICIENT FUNDS")))</f>
        <v/>
      </c>
      <c r="AA209" s="6" t="str">
        <f>IF(V209&gt;Scenario!$B$11,"",IF(V$2&lt;&gt;"Ready",V$2,IF(ISNUMBER(Z209),AA208+Y209,"INSUFFICIENT FUNDS")))</f>
        <v/>
      </c>
      <c r="AB209" t="str">
        <f>IF(V209&gt;Scenario!$B$11,"",IF(V$2&lt;&gt;"Ready",V$2,IF(ISNUMBER(Z209),"OK","INSUFFICIENT FUNDS")))</f>
        <v/>
      </c>
      <c r="AC209">
        <v>205</v>
      </c>
      <c r="AD209" s="6" t="str">
        <f>IF(AC209&gt;Scenario!$B$11,"",IF(AC$2&lt;&gt;"Ready",AC$2,IF(AI208="OK",AG208,"INSUFFICIENT FUNDS")))</f>
        <v/>
      </c>
      <c r="AE209" s="6" t="str">
        <f>IF(AC209&gt;Scenario!$B$11,"",IF(AC$2&lt;&gt;"Ready",AC$2,IF(ISNUMBER(AD209),IF(AND(AC209&gt;=Scenario!$B$10,MOD(AC209-Scenario!$B$10,Scenario!$B$18)=0),Scenario!$B$8,0),"INSUFFICIENT FUNDS")))</f>
        <v/>
      </c>
      <c r="AF209" s="6" t="str">
        <f>IF(AC209&gt;Scenario!$B$11,"",IF(AC$2&lt;&gt;"Ready",AC$2,IF(ISNUMBER(AD209),(AD209+AE209)*(N('Option B'!$E$14)+N('Option B'!$E$15)+IF(Scenario!$B$13="Gross",0,0))/12+((N('Option B'!$E$12)+N('Option B'!$E$13))/12+IF(AND(AC209&gt;=Scenario!$B$10,MOD(AC209-Scenario!$B$10,Scenario!$B$18)=0),N('Option B'!$E$17)*N('Option B'!$E$18)+N('Option B'!$E$20),0)+IF(AC209=1,N('Option B'!$E$17)*N('Option B'!$E$19)+N('Option B'!$E$21),0)+IF(AC209=Scenario!$B$11,N('Option B'!$E$22),0)),"INSUFFICIENT FUNDS")))</f>
        <v/>
      </c>
      <c r="AG209" s="6" t="str">
        <f>IF(AC209&gt;Scenario!$B$11,"",IF(AC$2&lt;&gt;"Ready",AC$2,IF(ISNUMBER(AD209),IF((AD209+AE209)*(1+Scenario!$B$12/12)-AF209&lt;0,"INSUFFICIENT FUNDS",(AD209+AE209)*(1+Scenario!$B$12/12)-AF209),"INSUFFICIENT FUNDS")))</f>
        <v/>
      </c>
      <c r="AH209" s="6" t="str">
        <f>IF(AC209&gt;Scenario!$B$11,"",IF(AC$2&lt;&gt;"Ready",AC$2,IF(ISNUMBER(AG209),AH208+AF209,"INSUFFICIENT FUNDS")))</f>
        <v/>
      </c>
      <c r="AI209" t="str">
        <f>IF(AC209&gt;Scenario!$B$11,"",IF(AC$2&lt;&gt;"Ready",AC$2,IF(ISNUMBER(AG209),"OK","INSUFFICIENT FUNDS")))</f>
        <v/>
      </c>
      <c r="AJ209">
        <v>205</v>
      </c>
      <c r="AK209" s="6" t="str">
        <f>IF(AJ209&gt;Scenario!$B$11,"",IF(AJ$2&lt;&gt;"Ready",AJ$2,IF(AP208="OK",AN208,"INSUFFICIENT FUNDS")))</f>
        <v/>
      </c>
      <c r="AL209" s="6" t="str">
        <f>IF(AJ209&gt;Scenario!$B$11,"",IF(AJ$2&lt;&gt;"Ready",AJ$2,IF(ISNUMBER(AK209),IF(AND(AJ209&gt;=Scenario!$B$10,MOD(AJ209-Scenario!$B$10,Scenario!$B$18)=0),Scenario!$B$8,0),"INSUFFICIENT FUNDS")))</f>
        <v/>
      </c>
      <c r="AM209" s="6" t="str">
        <f>IF(AJ209&gt;Scenario!$B$11,"",IF(AJ$2&lt;&gt;"Ready",AJ$2,IF(ISNUMBER(AK209),(AK209+AL209)*(0+0+IF(Scenario!$B$13="Gross",0,0))/12+((0+0)/12+IF(AND(AJ209&gt;=Scenario!$B$10,MOD(AJ209-Scenario!$B$10,Scenario!$B$18)=0),0*0+0,0)+IF(AJ209=1,0*0+0,0)+IF(AJ209=Scenario!$B$11,0,0)),"INSUFFICIENT FUNDS")))</f>
        <v/>
      </c>
      <c r="AN209" s="6" t="str">
        <f>IF(AJ209&gt;Scenario!$B$11,"",IF(AJ$2&lt;&gt;"Ready",AJ$2,IF(ISNUMBER(AK209),IF((AK209+AL209)*(1+Scenario!$B$12/12)-AM209&lt;0,"INSUFFICIENT FUNDS",(AK209+AL209)*(1+Scenario!$B$12/12)-AM209),"INSUFFICIENT FUNDS")))</f>
        <v/>
      </c>
      <c r="AO209" s="6" t="str">
        <f>IF(AJ209&gt;Scenario!$B$11,"",IF(AJ$2&lt;&gt;"Ready",AJ$2,IF(ISNUMBER(AN209),AO208+AM209,"INSUFFICIENT FUNDS")))</f>
        <v/>
      </c>
      <c r="AP209" t="str">
        <f>IF(AJ209&gt;Scenario!$B$11,"",IF(AJ$2&lt;&gt;"Ready",AJ$2,IF(ISNUMBER(AN209),"OK","INSUFFICIENT FUNDS")))</f>
        <v/>
      </c>
    </row>
    <row r="210" spans="1:42" ht="32.1" customHeight="1" x14ac:dyDescent="0.2">
      <c r="A210">
        <v>206</v>
      </c>
      <c r="B210" s="6" t="str">
        <f>IF(A210&gt;Scenario!$B$11,"",IF(A$2&lt;&gt;"Ready",A$2,IF(G209="OK",E209,"INSUFFICIENT FUNDS")))</f>
        <v/>
      </c>
      <c r="C210" s="6" t="str">
        <f>IF(A210&gt;Scenario!$B$11,"",IF(A$2&lt;&gt;"Ready",A$2,IF(ISNUMBER(B210),IF(AND(A210&gt;=Scenario!$B$10,MOD(A210-Scenario!$B$10,Scenario!$B$18)=0),Scenario!$B$8,0),"INSUFFICIENT FUNDS")))</f>
        <v/>
      </c>
      <c r="D210" s="6" t="str">
        <f>IF(A210&gt;Scenario!$B$11,"",IF(A$2&lt;&gt;"Ready",A$2,IF(ISNUMBER(B210),(B210+C210)*(N('Option B'!$E$14)+N('Option B'!$E$15)+IF(Scenario!$B$13="Gross",N('Option B'!$E$16),0))/12+((N('Option B'!$E$12)+N('Option B'!$E$13))/12+IF(AND(A210&gt;=Scenario!$B$10,MOD(A210-Scenario!$B$10,Scenario!$B$18)=0),N('Option B'!$E$17)*N('Option B'!$E$18)+N('Option B'!$E$20),0)+IF(A210=1,N('Option B'!$E$17)*N('Option B'!$E$19)+N('Option B'!$E$21),0)+IF(A210=Scenario!$B$11,N('Option B'!$E$22),0)),"INSUFFICIENT FUNDS")))</f>
        <v/>
      </c>
      <c r="E210" s="6" t="str">
        <f>IF(A210&gt;Scenario!$B$11,"",IF(A$2&lt;&gt;"Ready",A$2,IF(ISNUMBER(B210),IF((B210+C210)*(1+Scenario!$B$12/12)-D210&lt;0,"INSUFFICIENT FUNDS",(B210+C210)*(1+Scenario!$B$12/12)-D210),"INSUFFICIENT FUNDS")))</f>
        <v/>
      </c>
      <c r="F210" s="6" t="str">
        <f>IF(A210&gt;Scenario!$B$11,"",IF(A$2&lt;&gt;"Ready",A$2,IF(ISNUMBER(E210),F209+D210,"INSUFFICIENT FUNDS")))</f>
        <v/>
      </c>
      <c r="G210" t="str">
        <f>IF(A210&gt;Scenario!$B$11,"",IF(A$2&lt;&gt;"Ready",A$2,IF(ISNUMBER(E210),"OK","INSUFFICIENT FUNDS")))</f>
        <v/>
      </c>
      <c r="H210">
        <v>206</v>
      </c>
      <c r="I210" s="6" t="str">
        <f>IF(H210&gt;Scenario!$B$11,"",IF(H$2&lt;&gt;"Ready",H$2,IF(N209="OK",L209,"INSUFFICIENT FUNDS")))</f>
        <v/>
      </c>
      <c r="J210" s="6" t="str">
        <f>IF(H210&gt;Scenario!$B$11,"",IF(H$2&lt;&gt;"Ready",H$2,IF(ISNUMBER(I210),IF(AND(H210&gt;=Scenario!$B$10,MOD(H210-Scenario!$B$10,Scenario!$B$18)=0),Scenario!$B$8,0),"INSUFFICIENT FUNDS")))</f>
        <v/>
      </c>
      <c r="K210" s="6" t="str">
        <f>IF(H210&gt;Scenario!$B$11,"",IF(H$2&lt;&gt;"Ready",H$2,IF(ISNUMBER(I210),(I210+J210)*(N('Option B'!$E$14)+N('Option B'!$E$15)+IF(Scenario!$B$13="Gross",N('Option B'!$E$16),0))/12+((0+0)/12+IF(AND(H210&gt;=Scenario!$B$10,MOD(H210-Scenario!$B$10,Scenario!$B$18)=0),N('Option B'!$E$17)*N('Option B'!$E$18)+N('Option B'!$E$20),0)+IF(H210=1,N('Option B'!$E$17)*N('Option B'!$E$19)+N('Option B'!$E$21),0)+IF(H210=Scenario!$B$11,N('Option B'!$E$22),0)),"INSUFFICIENT FUNDS")))</f>
        <v/>
      </c>
      <c r="L210" s="6" t="str">
        <f>IF(H210&gt;Scenario!$B$11,"",IF(H$2&lt;&gt;"Ready",H$2,IF(ISNUMBER(I210),IF((I210+J210)*(1+Scenario!$B$12/12)-K210&lt;0,"INSUFFICIENT FUNDS",(I210+J210)*(1+Scenario!$B$12/12)-K210),"INSUFFICIENT FUNDS")))</f>
        <v/>
      </c>
      <c r="M210" s="6" t="str">
        <f>IF(H210&gt;Scenario!$B$11,"",IF(H$2&lt;&gt;"Ready",H$2,IF(ISNUMBER(L210),M209+K210,"INSUFFICIENT FUNDS")))</f>
        <v/>
      </c>
      <c r="N210" t="str">
        <f>IF(H210&gt;Scenario!$B$11,"",IF(H$2&lt;&gt;"Ready",H$2,IF(ISNUMBER(L210),"OK","INSUFFICIENT FUNDS")))</f>
        <v/>
      </c>
      <c r="O210">
        <v>206</v>
      </c>
      <c r="P210" s="6" t="str">
        <f>IF(O210&gt;Scenario!$B$11,"",IF(O$2&lt;&gt;"Ready",O$2,IF(U209="OK",S209,"INSUFFICIENT FUNDS")))</f>
        <v/>
      </c>
      <c r="Q210" s="6" t="str">
        <f>IF(O210&gt;Scenario!$B$11,"",IF(O$2&lt;&gt;"Ready",O$2,IF(ISNUMBER(P210),IF(AND(O210&gt;=Scenario!$B$10,MOD(O210-Scenario!$B$10,Scenario!$B$18)=0),Scenario!$B$8,0),"INSUFFICIENT FUNDS")))</f>
        <v/>
      </c>
      <c r="R210" s="6" t="str">
        <f>IF(O210&gt;Scenario!$B$11,"",IF(O$2&lt;&gt;"Ready",O$2,IF(ISNUMBER(P210),(P210+Q210)*(0+N('Option B'!$E$15)+IF(Scenario!$B$13="Gross",N('Option B'!$E$16),0))/12+((N('Option B'!$E$12)+N('Option B'!$E$13))/12+IF(AND(O210&gt;=Scenario!$B$10,MOD(O210-Scenario!$B$10,Scenario!$B$18)=0),N('Option B'!$E$17)*N('Option B'!$E$18)+N('Option B'!$E$20),0)+IF(O210=1,N('Option B'!$E$17)*N('Option B'!$E$19)+N('Option B'!$E$21),0)+IF(O210=Scenario!$B$11,N('Option B'!$E$22),0)),"INSUFFICIENT FUNDS")))</f>
        <v/>
      </c>
      <c r="S210" s="6" t="str">
        <f>IF(O210&gt;Scenario!$B$11,"",IF(O$2&lt;&gt;"Ready",O$2,IF(ISNUMBER(P210),IF((P210+Q210)*(1+Scenario!$B$12/12)-R210&lt;0,"INSUFFICIENT FUNDS",(P210+Q210)*(1+Scenario!$B$12/12)-R210),"INSUFFICIENT FUNDS")))</f>
        <v/>
      </c>
      <c r="T210" s="6" t="str">
        <f>IF(O210&gt;Scenario!$B$11,"",IF(O$2&lt;&gt;"Ready",O$2,IF(ISNUMBER(S210),T209+R210,"INSUFFICIENT FUNDS")))</f>
        <v/>
      </c>
      <c r="U210" t="str">
        <f>IF(O210&gt;Scenario!$B$11,"",IF(O$2&lt;&gt;"Ready",O$2,IF(ISNUMBER(S210),"OK","INSUFFICIENT FUNDS")))</f>
        <v/>
      </c>
      <c r="V210">
        <v>206</v>
      </c>
      <c r="W210" s="6" t="str">
        <f>IF(V210&gt;Scenario!$B$11,"",IF(V$2&lt;&gt;"Ready",V$2,IF(AB209="OK",Z209,"INSUFFICIENT FUNDS")))</f>
        <v/>
      </c>
      <c r="X210" s="6" t="str">
        <f>IF(V210&gt;Scenario!$B$11,"",IF(V$2&lt;&gt;"Ready",V$2,IF(ISNUMBER(W210),IF(AND(V210&gt;=Scenario!$B$10,MOD(V210-Scenario!$B$10,Scenario!$B$18)=0),Scenario!$B$8,0),"INSUFFICIENT FUNDS")))</f>
        <v/>
      </c>
      <c r="Y210" s="6" t="str">
        <f>IF(V210&gt;Scenario!$B$11,"",IF(V$2&lt;&gt;"Ready",V$2,IF(ISNUMBER(W210),(W210+X210)*(N('Option B'!$E$14)+N('Option B'!$E$15)+IF(Scenario!$B$13="Gross",N('Option B'!$E$16),0))/12+((N('Option B'!$E$12)+N('Option B'!$E$13))/12+IF(AND(V210&gt;=Scenario!$B$10,MOD(V210-Scenario!$B$10,Scenario!$B$18)=0),0*0+0,0)+IF(V210=1,0*0+0,0)+IF(V210=Scenario!$B$11,0,0)),"INSUFFICIENT FUNDS")))</f>
        <v/>
      </c>
      <c r="Z210" s="6" t="str">
        <f>IF(V210&gt;Scenario!$B$11,"",IF(V$2&lt;&gt;"Ready",V$2,IF(ISNUMBER(W210),IF((W210+X210)*(1+Scenario!$B$12/12)-Y210&lt;0,"INSUFFICIENT FUNDS",(W210+X210)*(1+Scenario!$B$12/12)-Y210),"INSUFFICIENT FUNDS")))</f>
        <v/>
      </c>
      <c r="AA210" s="6" t="str">
        <f>IF(V210&gt;Scenario!$B$11,"",IF(V$2&lt;&gt;"Ready",V$2,IF(ISNUMBER(Z210),AA209+Y210,"INSUFFICIENT FUNDS")))</f>
        <v/>
      </c>
      <c r="AB210" t="str">
        <f>IF(V210&gt;Scenario!$B$11,"",IF(V$2&lt;&gt;"Ready",V$2,IF(ISNUMBER(Z210),"OK","INSUFFICIENT FUNDS")))</f>
        <v/>
      </c>
      <c r="AC210">
        <v>206</v>
      </c>
      <c r="AD210" s="6" t="str">
        <f>IF(AC210&gt;Scenario!$B$11,"",IF(AC$2&lt;&gt;"Ready",AC$2,IF(AI209="OK",AG209,"INSUFFICIENT FUNDS")))</f>
        <v/>
      </c>
      <c r="AE210" s="6" t="str">
        <f>IF(AC210&gt;Scenario!$B$11,"",IF(AC$2&lt;&gt;"Ready",AC$2,IF(ISNUMBER(AD210),IF(AND(AC210&gt;=Scenario!$B$10,MOD(AC210-Scenario!$B$10,Scenario!$B$18)=0),Scenario!$B$8,0),"INSUFFICIENT FUNDS")))</f>
        <v/>
      </c>
      <c r="AF210" s="6" t="str">
        <f>IF(AC210&gt;Scenario!$B$11,"",IF(AC$2&lt;&gt;"Ready",AC$2,IF(ISNUMBER(AD210),(AD210+AE210)*(N('Option B'!$E$14)+N('Option B'!$E$15)+IF(Scenario!$B$13="Gross",0,0))/12+((N('Option B'!$E$12)+N('Option B'!$E$13))/12+IF(AND(AC210&gt;=Scenario!$B$10,MOD(AC210-Scenario!$B$10,Scenario!$B$18)=0),N('Option B'!$E$17)*N('Option B'!$E$18)+N('Option B'!$E$20),0)+IF(AC210=1,N('Option B'!$E$17)*N('Option B'!$E$19)+N('Option B'!$E$21),0)+IF(AC210=Scenario!$B$11,N('Option B'!$E$22),0)),"INSUFFICIENT FUNDS")))</f>
        <v/>
      </c>
      <c r="AG210" s="6" t="str">
        <f>IF(AC210&gt;Scenario!$B$11,"",IF(AC$2&lt;&gt;"Ready",AC$2,IF(ISNUMBER(AD210),IF((AD210+AE210)*(1+Scenario!$B$12/12)-AF210&lt;0,"INSUFFICIENT FUNDS",(AD210+AE210)*(1+Scenario!$B$12/12)-AF210),"INSUFFICIENT FUNDS")))</f>
        <v/>
      </c>
      <c r="AH210" s="6" t="str">
        <f>IF(AC210&gt;Scenario!$B$11,"",IF(AC$2&lt;&gt;"Ready",AC$2,IF(ISNUMBER(AG210),AH209+AF210,"INSUFFICIENT FUNDS")))</f>
        <v/>
      </c>
      <c r="AI210" t="str">
        <f>IF(AC210&gt;Scenario!$B$11,"",IF(AC$2&lt;&gt;"Ready",AC$2,IF(ISNUMBER(AG210),"OK","INSUFFICIENT FUNDS")))</f>
        <v/>
      </c>
      <c r="AJ210">
        <v>206</v>
      </c>
      <c r="AK210" s="6" t="str">
        <f>IF(AJ210&gt;Scenario!$B$11,"",IF(AJ$2&lt;&gt;"Ready",AJ$2,IF(AP209="OK",AN209,"INSUFFICIENT FUNDS")))</f>
        <v/>
      </c>
      <c r="AL210" s="6" t="str">
        <f>IF(AJ210&gt;Scenario!$B$11,"",IF(AJ$2&lt;&gt;"Ready",AJ$2,IF(ISNUMBER(AK210),IF(AND(AJ210&gt;=Scenario!$B$10,MOD(AJ210-Scenario!$B$10,Scenario!$B$18)=0),Scenario!$B$8,0),"INSUFFICIENT FUNDS")))</f>
        <v/>
      </c>
      <c r="AM210" s="6" t="str">
        <f>IF(AJ210&gt;Scenario!$B$11,"",IF(AJ$2&lt;&gt;"Ready",AJ$2,IF(ISNUMBER(AK210),(AK210+AL210)*(0+0+IF(Scenario!$B$13="Gross",0,0))/12+((0+0)/12+IF(AND(AJ210&gt;=Scenario!$B$10,MOD(AJ210-Scenario!$B$10,Scenario!$B$18)=0),0*0+0,0)+IF(AJ210=1,0*0+0,0)+IF(AJ210=Scenario!$B$11,0,0)),"INSUFFICIENT FUNDS")))</f>
        <v/>
      </c>
      <c r="AN210" s="6" t="str">
        <f>IF(AJ210&gt;Scenario!$B$11,"",IF(AJ$2&lt;&gt;"Ready",AJ$2,IF(ISNUMBER(AK210),IF((AK210+AL210)*(1+Scenario!$B$12/12)-AM210&lt;0,"INSUFFICIENT FUNDS",(AK210+AL210)*(1+Scenario!$B$12/12)-AM210),"INSUFFICIENT FUNDS")))</f>
        <v/>
      </c>
      <c r="AO210" s="6" t="str">
        <f>IF(AJ210&gt;Scenario!$B$11,"",IF(AJ$2&lt;&gt;"Ready",AJ$2,IF(ISNUMBER(AN210),AO209+AM210,"INSUFFICIENT FUNDS")))</f>
        <v/>
      </c>
      <c r="AP210" t="str">
        <f>IF(AJ210&gt;Scenario!$B$11,"",IF(AJ$2&lt;&gt;"Ready",AJ$2,IF(ISNUMBER(AN210),"OK","INSUFFICIENT FUNDS")))</f>
        <v/>
      </c>
    </row>
    <row r="211" spans="1:42" ht="32.1" customHeight="1" x14ac:dyDescent="0.2">
      <c r="A211">
        <v>207</v>
      </c>
      <c r="B211" s="6" t="str">
        <f>IF(A211&gt;Scenario!$B$11,"",IF(A$2&lt;&gt;"Ready",A$2,IF(G210="OK",E210,"INSUFFICIENT FUNDS")))</f>
        <v/>
      </c>
      <c r="C211" s="6" t="str">
        <f>IF(A211&gt;Scenario!$B$11,"",IF(A$2&lt;&gt;"Ready",A$2,IF(ISNUMBER(B211),IF(AND(A211&gt;=Scenario!$B$10,MOD(A211-Scenario!$B$10,Scenario!$B$18)=0),Scenario!$B$8,0),"INSUFFICIENT FUNDS")))</f>
        <v/>
      </c>
      <c r="D211" s="6" t="str">
        <f>IF(A211&gt;Scenario!$B$11,"",IF(A$2&lt;&gt;"Ready",A$2,IF(ISNUMBER(B211),(B211+C211)*(N('Option B'!$E$14)+N('Option B'!$E$15)+IF(Scenario!$B$13="Gross",N('Option B'!$E$16),0))/12+((N('Option B'!$E$12)+N('Option B'!$E$13))/12+IF(AND(A211&gt;=Scenario!$B$10,MOD(A211-Scenario!$B$10,Scenario!$B$18)=0),N('Option B'!$E$17)*N('Option B'!$E$18)+N('Option B'!$E$20),0)+IF(A211=1,N('Option B'!$E$17)*N('Option B'!$E$19)+N('Option B'!$E$21),0)+IF(A211=Scenario!$B$11,N('Option B'!$E$22),0)),"INSUFFICIENT FUNDS")))</f>
        <v/>
      </c>
      <c r="E211" s="6" t="str">
        <f>IF(A211&gt;Scenario!$B$11,"",IF(A$2&lt;&gt;"Ready",A$2,IF(ISNUMBER(B211),IF((B211+C211)*(1+Scenario!$B$12/12)-D211&lt;0,"INSUFFICIENT FUNDS",(B211+C211)*(1+Scenario!$B$12/12)-D211),"INSUFFICIENT FUNDS")))</f>
        <v/>
      </c>
      <c r="F211" s="6" t="str">
        <f>IF(A211&gt;Scenario!$B$11,"",IF(A$2&lt;&gt;"Ready",A$2,IF(ISNUMBER(E211),F210+D211,"INSUFFICIENT FUNDS")))</f>
        <v/>
      </c>
      <c r="G211" t="str">
        <f>IF(A211&gt;Scenario!$B$11,"",IF(A$2&lt;&gt;"Ready",A$2,IF(ISNUMBER(E211),"OK","INSUFFICIENT FUNDS")))</f>
        <v/>
      </c>
      <c r="H211">
        <v>207</v>
      </c>
      <c r="I211" s="6" t="str">
        <f>IF(H211&gt;Scenario!$B$11,"",IF(H$2&lt;&gt;"Ready",H$2,IF(N210="OK",L210,"INSUFFICIENT FUNDS")))</f>
        <v/>
      </c>
      <c r="J211" s="6" t="str">
        <f>IF(H211&gt;Scenario!$B$11,"",IF(H$2&lt;&gt;"Ready",H$2,IF(ISNUMBER(I211),IF(AND(H211&gt;=Scenario!$B$10,MOD(H211-Scenario!$B$10,Scenario!$B$18)=0),Scenario!$B$8,0),"INSUFFICIENT FUNDS")))</f>
        <v/>
      </c>
      <c r="K211" s="6" t="str">
        <f>IF(H211&gt;Scenario!$B$11,"",IF(H$2&lt;&gt;"Ready",H$2,IF(ISNUMBER(I211),(I211+J211)*(N('Option B'!$E$14)+N('Option B'!$E$15)+IF(Scenario!$B$13="Gross",N('Option B'!$E$16),0))/12+((0+0)/12+IF(AND(H211&gt;=Scenario!$B$10,MOD(H211-Scenario!$B$10,Scenario!$B$18)=0),N('Option B'!$E$17)*N('Option B'!$E$18)+N('Option B'!$E$20),0)+IF(H211=1,N('Option B'!$E$17)*N('Option B'!$E$19)+N('Option B'!$E$21),0)+IF(H211=Scenario!$B$11,N('Option B'!$E$22),0)),"INSUFFICIENT FUNDS")))</f>
        <v/>
      </c>
      <c r="L211" s="6" t="str">
        <f>IF(H211&gt;Scenario!$B$11,"",IF(H$2&lt;&gt;"Ready",H$2,IF(ISNUMBER(I211),IF((I211+J211)*(1+Scenario!$B$12/12)-K211&lt;0,"INSUFFICIENT FUNDS",(I211+J211)*(1+Scenario!$B$12/12)-K211),"INSUFFICIENT FUNDS")))</f>
        <v/>
      </c>
      <c r="M211" s="6" t="str">
        <f>IF(H211&gt;Scenario!$B$11,"",IF(H$2&lt;&gt;"Ready",H$2,IF(ISNUMBER(L211),M210+K211,"INSUFFICIENT FUNDS")))</f>
        <v/>
      </c>
      <c r="N211" t="str">
        <f>IF(H211&gt;Scenario!$B$11,"",IF(H$2&lt;&gt;"Ready",H$2,IF(ISNUMBER(L211),"OK","INSUFFICIENT FUNDS")))</f>
        <v/>
      </c>
      <c r="O211">
        <v>207</v>
      </c>
      <c r="P211" s="6" t="str">
        <f>IF(O211&gt;Scenario!$B$11,"",IF(O$2&lt;&gt;"Ready",O$2,IF(U210="OK",S210,"INSUFFICIENT FUNDS")))</f>
        <v/>
      </c>
      <c r="Q211" s="6" t="str">
        <f>IF(O211&gt;Scenario!$B$11,"",IF(O$2&lt;&gt;"Ready",O$2,IF(ISNUMBER(P211),IF(AND(O211&gt;=Scenario!$B$10,MOD(O211-Scenario!$B$10,Scenario!$B$18)=0),Scenario!$B$8,0),"INSUFFICIENT FUNDS")))</f>
        <v/>
      </c>
      <c r="R211" s="6" t="str">
        <f>IF(O211&gt;Scenario!$B$11,"",IF(O$2&lt;&gt;"Ready",O$2,IF(ISNUMBER(P211),(P211+Q211)*(0+N('Option B'!$E$15)+IF(Scenario!$B$13="Gross",N('Option B'!$E$16),0))/12+((N('Option B'!$E$12)+N('Option B'!$E$13))/12+IF(AND(O211&gt;=Scenario!$B$10,MOD(O211-Scenario!$B$10,Scenario!$B$18)=0),N('Option B'!$E$17)*N('Option B'!$E$18)+N('Option B'!$E$20),0)+IF(O211=1,N('Option B'!$E$17)*N('Option B'!$E$19)+N('Option B'!$E$21),0)+IF(O211=Scenario!$B$11,N('Option B'!$E$22),0)),"INSUFFICIENT FUNDS")))</f>
        <v/>
      </c>
      <c r="S211" s="6" t="str">
        <f>IF(O211&gt;Scenario!$B$11,"",IF(O$2&lt;&gt;"Ready",O$2,IF(ISNUMBER(P211),IF((P211+Q211)*(1+Scenario!$B$12/12)-R211&lt;0,"INSUFFICIENT FUNDS",(P211+Q211)*(1+Scenario!$B$12/12)-R211),"INSUFFICIENT FUNDS")))</f>
        <v/>
      </c>
      <c r="T211" s="6" t="str">
        <f>IF(O211&gt;Scenario!$B$11,"",IF(O$2&lt;&gt;"Ready",O$2,IF(ISNUMBER(S211),T210+R211,"INSUFFICIENT FUNDS")))</f>
        <v/>
      </c>
      <c r="U211" t="str">
        <f>IF(O211&gt;Scenario!$B$11,"",IF(O$2&lt;&gt;"Ready",O$2,IF(ISNUMBER(S211),"OK","INSUFFICIENT FUNDS")))</f>
        <v/>
      </c>
      <c r="V211">
        <v>207</v>
      </c>
      <c r="W211" s="6" t="str">
        <f>IF(V211&gt;Scenario!$B$11,"",IF(V$2&lt;&gt;"Ready",V$2,IF(AB210="OK",Z210,"INSUFFICIENT FUNDS")))</f>
        <v/>
      </c>
      <c r="X211" s="6" t="str">
        <f>IF(V211&gt;Scenario!$B$11,"",IF(V$2&lt;&gt;"Ready",V$2,IF(ISNUMBER(W211),IF(AND(V211&gt;=Scenario!$B$10,MOD(V211-Scenario!$B$10,Scenario!$B$18)=0),Scenario!$B$8,0),"INSUFFICIENT FUNDS")))</f>
        <v/>
      </c>
      <c r="Y211" s="6" t="str">
        <f>IF(V211&gt;Scenario!$B$11,"",IF(V$2&lt;&gt;"Ready",V$2,IF(ISNUMBER(W211),(W211+X211)*(N('Option B'!$E$14)+N('Option B'!$E$15)+IF(Scenario!$B$13="Gross",N('Option B'!$E$16),0))/12+((N('Option B'!$E$12)+N('Option B'!$E$13))/12+IF(AND(V211&gt;=Scenario!$B$10,MOD(V211-Scenario!$B$10,Scenario!$B$18)=0),0*0+0,0)+IF(V211=1,0*0+0,0)+IF(V211=Scenario!$B$11,0,0)),"INSUFFICIENT FUNDS")))</f>
        <v/>
      </c>
      <c r="Z211" s="6" t="str">
        <f>IF(V211&gt;Scenario!$B$11,"",IF(V$2&lt;&gt;"Ready",V$2,IF(ISNUMBER(W211),IF((W211+X211)*(1+Scenario!$B$12/12)-Y211&lt;0,"INSUFFICIENT FUNDS",(W211+X211)*(1+Scenario!$B$12/12)-Y211),"INSUFFICIENT FUNDS")))</f>
        <v/>
      </c>
      <c r="AA211" s="6" t="str">
        <f>IF(V211&gt;Scenario!$B$11,"",IF(V$2&lt;&gt;"Ready",V$2,IF(ISNUMBER(Z211),AA210+Y211,"INSUFFICIENT FUNDS")))</f>
        <v/>
      </c>
      <c r="AB211" t="str">
        <f>IF(V211&gt;Scenario!$B$11,"",IF(V$2&lt;&gt;"Ready",V$2,IF(ISNUMBER(Z211),"OK","INSUFFICIENT FUNDS")))</f>
        <v/>
      </c>
      <c r="AC211">
        <v>207</v>
      </c>
      <c r="AD211" s="6" t="str">
        <f>IF(AC211&gt;Scenario!$B$11,"",IF(AC$2&lt;&gt;"Ready",AC$2,IF(AI210="OK",AG210,"INSUFFICIENT FUNDS")))</f>
        <v/>
      </c>
      <c r="AE211" s="6" t="str">
        <f>IF(AC211&gt;Scenario!$B$11,"",IF(AC$2&lt;&gt;"Ready",AC$2,IF(ISNUMBER(AD211),IF(AND(AC211&gt;=Scenario!$B$10,MOD(AC211-Scenario!$B$10,Scenario!$B$18)=0),Scenario!$B$8,0),"INSUFFICIENT FUNDS")))</f>
        <v/>
      </c>
      <c r="AF211" s="6" t="str">
        <f>IF(AC211&gt;Scenario!$B$11,"",IF(AC$2&lt;&gt;"Ready",AC$2,IF(ISNUMBER(AD211),(AD211+AE211)*(N('Option B'!$E$14)+N('Option B'!$E$15)+IF(Scenario!$B$13="Gross",0,0))/12+((N('Option B'!$E$12)+N('Option B'!$E$13))/12+IF(AND(AC211&gt;=Scenario!$B$10,MOD(AC211-Scenario!$B$10,Scenario!$B$18)=0),N('Option B'!$E$17)*N('Option B'!$E$18)+N('Option B'!$E$20),0)+IF(AC211=1,N('Option B'!$E$17)*N('Option B'!$E$19)+N('Option B'!$E$21),0)+IF(AC211=Scenario!$B$11,N('Option B'!$E$22),0)),"INSUFFICIENT FUNDS")))</f>
        <v/>
      </c>
      <c r="AG211" s="6" t="str">
        <f>IF(AC211&gt;Scenario!$B$11,"",IF(AC$2&lt;&gt;"Ready",AC$2,IF(ISNUMBER(AD211),IF((AD211+AE211)*(1+Scenario!$B$12/12)-AF211&lt;0,"INSUFFICIENT FUNDS",(AD211+AE211)*(1+Scenario!$B$12/12)-AF211),"INSUFFICIENT FUNDS")))</f>
        <v/>
      </c>
      <c r="AH211" s="6" t="str">
        <f>IF(AC211&gt;Scenario!$B$11,"",IF(AC$2&lt;&gt;"Ready",AC$2,IF(ISNUMBER(AG211),AH210+AF211,"INSUFFICIENT FUNDS")))</f>
        <v/>
      </c>
      <c r="AI211" t="str">
        <f>IF(AC211&gt;Scenario!$B$11,"",IF(AC$2&lt;&gt;"Ready",AC$2,IF(ISNUMBER(AG211),"OK","INSUFFICIENT FUNDS")))</f>
        <v/>
      </c>
      <c r="AJ211">
        <v>207</v>
      </c>
      <c r="AK211" s="6" t="str">
        <f>IF(AJ211&gt;Scenario!$B$11,"",IF(AJ$2&lt;&gt;"Ready",AJ$2,IF(AP210="OK",AN210,"INSUFFICIENT FUNDS")))</f>
        <v/>
      </c>
      <c r="AL211" s="6" t="str">
        <f>IF(AJ211&gt;Scenario!$B$11,"",IF(AJ$2&lt;&gt;"Ready",AJ$2,IF(ISNUMBER(AK211),IF(AND(AJ211&gt;=Scenario!$B$10,MOD(AJ211-Scenario!$B$10,Scenario!$B$18)=0),Scenario!$B$8,0),"INSUFFICIENT FUNDS")))</f>
        <v/>
      </c>
      <c r="AM211" s="6" t="str">
        <f>IF(AJ211&gt;Scenario!$B$11,"",IF(AJ$2&lt;&gt;"Ready",AJ$2,IF(ISNUMBER(AK211),(AK211+AL211)*(0+0+IF(Scenario!$B$13="Gross",0,0))/12+((0+0)/12+IF(AND(AJ211&gt;=Scenario!$B$10,MOD(AJ211-Scenario!$B$10,Scenario!$B$18)=0),0*0+0,0)+IF(AJ211=1,0*0+0,0)+IF(AJ211=Scenario!$B$11,0,0)),"INSUFFICIENT FUNDS")))</f>
        <v/>
      </c>
      <c r="AN211" s="6" t="str">
        <f>IF(AJ211&gt;Scenario!$B$11,"",IF(AJ$2&lt;&gt;"Ready",AJ$2,IF(ISNUMBER(AK211),IF((AK211+AL211)*(1+Scenario!$B$12/12)-AM211&lt;0,"INSUFFICIENT FUNDS",(AK211+AL211)*(1+Scenario!$B$12/12)-AM211),"INSUFFICIENT FUNDS")))</f>
        <v/>
      </c>
      <c r="AO211" s="6" t="str">
        <f>IF(AJ211&gt;Scenario!$B$11,"",IF(AJ$2&lt;&gt;"Ready",AJ$2,IF(ISNUMBER(AN211),AO210+AM211,"INSUFFICIENT FUNDS")))</f>
        <v/>
      </c>
      <c r="AP211" t="str">
        <f>IF(AJ211&gt;Scenario!$B$11,"",IF(AJ$2&lt;&gt;"Ready",AJ$2,IF(ISNUMBER(AN211),"OK","INSUFFICIENT FUNDS")))</f>
        <v/>
      </c>
    </row>
    <row r="212" spans="1:42" ht="32.1" customHeight="1" x14ac:dyDescent="0.2">
      <c r="A212">
        <v>208</v>
      </c>
      <c r="B212" s="6" t="str">
        <f>IF(A212&gt;Scenario!$B$11,"",IF(A$2&lt;&gt;"Ready",A$2,IF(G211="OK",E211,"INSUFFICIENT FUNDS")))</f>
        <v/>
      </c>
      <c r="C212" s="6" t="str">
        <f>IF(A212&gt;Scenario!$B$11,"",IF(A$2&lt;&gt;"Ready",A$2,IF(ISNUMBER(B212),IF(AND(A212&gt;=Scenario!$B$10,MOD(A212-Scenario!$B$10,Scenario!$B$18)=0),Scenario!$B$8,0),"INSUFFICIENT FUNDS")))</f>
        <v/>
      </c>
      <c r="D212" s="6" t="str">
        <f>IF(A212&gt;Scenario!$B$11,"",IF(A$2&lt;&gt;"Ready",A$2,IF(ISNUMBER(B212),(B212+C212)*(N('Option B'!$E$14)+N('Option B'!$E$15)+IF(Scenario!$B$13="Gross",N('Option B'!$E$16),0))/12+((N('Option B'!$E$12)+N('Option B'!$E$13))/12+IF(AND(A212&gt;=Scenario!$B$10,MOD(A212-Scenario!$B$10,Scenario!$B$18)=0),N('Option B'!$E$17)*N('Option B'!$E$18)+N('Option B'!$E$20),0)+IF(A212=1,N('Option B'!$E$17)*N('Option B'!$E$19)+N('Option B'!$E$21),0)+IF(A212=Scenario!$B$11,N('Option B'!$E$22),0)),"INSUFFICIENT FUNDS")))</f>
        <v/>
      </c>
      <c r="E212" s="6" t="str">
        <f>IF(A212&gt;Scenario!$B$11,"",IF(A$2&lt;&gt;"Ready",A$2,IF(ISNUMBER(B212),IF((B212+C212)*(1+Scenario!$B$12/12)-D212&lt;0,"INSUFFICIENT FUNDS",(B212+C212)*(1+Scenario!$B$12/12)-D212),"INSUFFICIENT FUNDS")))</f>
        <v/>
      </c>
      <c r="F212" s="6" t="str">
        <f>IF(A212&gt;Scenario!$B$11,"",IF(A$2&lt;&gt;"Ready",A$2,IF(ISNUMBER(E212),F211+D212,"INSUFFICIENT FUNDS")))</f>
        <v/>
      </c>
      <c r="G212" t="str">
        <f>IF(A212&gt;Scenario!$B$11,"",IF(A$2&lt;&gt;"Ready",A$2,IF(ISNUMBER(E212),"OK","INSUFFICIENT FUNDS")))</f>
        <v/>
      </c>
      <c r="H212">
        <v>208</v>
      </c>
      <c r="I212" s="6" t="str">
        <f>IF(H212&gt;Scenario!$B$11,"",IF(H$2&lt;&gt;"Ready",H$2,IF(N211="OK",L211,"INSUFFICIENT FUNDS")))</f>
        <v/>
      </c>
      <c r="J212" s="6" t="str">
        <f>IF(H212&gt;Scenario!$B$11,"",IF(H$2&lt;&gt;"Ready",H$2,IF(ISNUMBER(I212),IF(AND(H212&gt;=Scenario!$B$10,MOD(H212-Scenario!$B$10,Scenario!$B$18)=0),Scenario!$B$8,0),"INSUFFICIENT FUNDS")))</f>
        <v/>
      </c>
      <c r="K212" s="6" t="str">
        <f>IF(H212&gt;Scenario!$B$11,"",IF(H$2&lt;&gt;"Ready",H$2,IF(ISNUMBER(I212),(I212+J212)*(N('Option B'!$E$14)+N('Option B'!$E$15)+IF(Scenario!$B$13="Gross",N('Option B'!$E$16),0))/12+((0+0)/12+IF(AND(H212&gt;=Scenario!$B$10,MOD(H212-Scenario!$B$10,Scenario!$B$18)=0),N('Option B'!$E$17)*N('Option B'!$E$18)+N('Option B'!$E$20),0)+IF(H212=1,N('Option B'!$E$17)*N('Option B'!$E$19)+N('Option B'!$E$21),0)+IF(H212=Scenario!$B$11,N('Option B'!$E$22),0)),"INSUFFICIENT FUNDS")))</f>
        <v/>
      </c>
      <c r="L212" s="6" t="str">
        <f>IF(H212&gt;Scenario!$B$11,"",IF(H$2&lt;&gt;"Ready",H$2,IF(ISNUMBER(I212),IF((I212+J212)*(1+Scenario!$B$12/12)-K212&lt;0,"INSUFFICIENT FUNDS",(I212+J212)*(1+Scenario!$B$12/12)-K212),"INSUFFICIENT FUNDS")))</f>
        <v/>
      </c>
      <c r="M212" s="6" t="str">
        <f>IF(H212&gt;Scenario!$B$11,"",IF(H$2&lt;&gt;"Ready",H$2,IF(ISNUMBER(L212),M211+K212,"INSUFFICIENT FUNDS")))</f>
        <v/>
      </c>
      <c r="N212" t="str">
        <f>IF(H212&gt;Scenario!$B$11,"",IF(H$2&lt;&gt;"Ready",H$2,IF(ISNUMBER(L212),"OK","INSUFFICIENT FUNDS")))</f>
        <v/>
      </c>
      <c r="O212">
        <v>208</v>
      </c>
      <c r="P212" s="6" t="str">
        <f>IF(O212&gt;Scenario!$B$11,"",IF(O$2&lt;&gt;"Ready",O$2,IF(U211="OK",S211,"INSUFFICIENT FUNDS")))</f>
        <v/>
      </c>
      <c r="Q212" s="6" t="str">
        <f>IF(O212&gt;Scenario!$B$11,"",IF(O$2&lt;&gt;"Ready",O$2,IF(ISNUMBER(P212),IF(AND(O212&gt;=Scenario!$B$10,MOD(O212-Scenario!$B$10,Scenario!$B$18)=0),Scenario!$B$8,0),"INSUFFICIENT FUNDS")))</f>
        <v/>
      </c>
      <c r="R212" s="6" t="str">
        <f>IF(O212&gt;Scenario!$B$11,"",IF(O$2&lt;&gt;"Ready",O$2,IF(ISNUMBER(P212),(P212+Q212)*(0+N('Option B'!$E$15)+IF(Scenario!$B$13="Gross",N('Option B'!$E$16),0))/12+((N('Option B'!$E$12)+N('Option B'!$E$13))/12+IF(AND(O212&gt;=Scenario!$B$10,MOD(O212-Scenario!$B$10,Scenario!$B$18)=0),N('Option B'!$E$17)*N('Option B'!$E$18)+N('Option B'!$E$20),0)+IF(O212=1,N('Option B'!$E$17)*N('Option B'!$E$19)+N('Option B'!$E$21),0)+IF(O212=Scenario!$B$11,N('Option B'!$E$22),0)),"INSUFFICIENT FUNDS")))</f>
        <v/>
      </c>
      <c r="S212" s="6" t="str">
        <f>IF(O212&gt;Scenario!$B$11,"",IF(O$2&lt;&gt;"Ready",O$2,IF(ISNUMBER(P212),IF((P212+Q212)*(1+Scenario!$B$12/12)-R212&lt;0,"INSUFFICIENT FUNDS",(P212+Q212)*(1+Scenario!$B$12/12)-R212),"INSUFFICIENT FUNDS")))</f>
        <v/>
      </c>
      <c r="T212" s="6" t="str">
        <f>IF(O212&gt;Scenario!$B$11,"",IF(O$2&lt;&gt;"Ready",O$2,IF(ISNUMBER(S212),T211+R212,"INSUFFICIENT FUNDS")))</f>
        <v/>
      </c>
      <c r="U212" t="str">
        <f>IF(O212&gt;Scenario!$B$11,"",IF(O$2&lt;&gt;"Ready",O$2,IF(ISNUMBER(S212),"OK","INSUFFICIENT FUNDS")))</f>
        <v/>
      </c>
      <c r="V212">
        <v>208</v>
      </c>
      <c r="W212" s="6" t="str">
        <f>IF(V212&gt;Scenario!$B$11,"",IF(V$2&lt;&gt;"Ready",V$2,IF(AB211="OK",Z211,"INSUFFICIENT FUNDS")))</f>
        <v/>
      </c>
      <c r="X212" s="6" t="str">
        <f>IF(V212&gt;Scenario!$B$11,"",IF(V$2&lt;&gt;"Ready",V$2,IF(ISNUMBER(W212),IF(AND(V212&gt;=Scenario!$B$10,MOD(V212-Scenario!$B$10,Scenario!$B$18)=0),Scenario!$B$8,0),"INSUFFICIENT FUNDS")))</f>
        <v/>
      </c>
      <c r="Y212" s="6" t="str">
        <f>IF(V212&gt;Scenario!$B$11,"",IF(V$2&lt;&gt;"Ready",V$2,IF(ISNUMBER(W212),(W212+X212)*(N('Option B'!$E$14)+N('Option B'!$E$15)+IF(Scenario!$B$13="Gross",N('Option B'!$E$16),0))/12+((N('Option B'!$E$12)+N('Option B'!$E$13))/12+IF(AND(V212&gt;=Scenario!$B$10,MOD(V212-Scenario!$B$10,Scenario!$B$18)=0),0*0+0,0)+IF(V212=1,0*0+0,0)+IF(V212=Scenario!$B$11,0,0)),"INSUFFICIENT FUNDS")))</f>
        <v/>
      </c>
      <c r="Z212" s="6" t="str">
        <f>IF(V212&gt;Scenario!$B$11,"",IF(V$2&lt;&gt;"Ready",V$2,IF(ISNUMBER(W212),IF((W212+X212)*(1+Scenario!$B$12/12)-Y212&lt;0,"INSUFFICIENT FUNDS",(W212+X212)*(1+Scenario!$B$12/12)-Y212),"INSUFFICIENT FUNDS")))</f>
        <v/>
      </c>
      <c r="AA212" s="6" t="str">
        <f>IF(V212&gt;Scenario!$B$11,"",IF(V$2&lt;&gt;"Ready",V$2,IF(ISNUMBER(Z212),AA211+Y212,"INSUFFICIENT FUNDS")))</f>
        <v/>
      </c>
      <c r="AB212" t="str">
        <f>IF(V212&gt;Scenario!$B$11,"",IF(V$2&lt;&gt;"Ready",V$2,IF(ISNUMBER(Z212),"OK","INSUFFICIENT FUNDS")))</f>
        <v/>
      </c>
      <c r="AC212">
        <v>208</v>
      </c>
      <c r="AD212" s="6" t="str">
        <f>IF(AC212&gt;Scenario!$B$11,"",IF(AC$2&lt;&gt;"Ready",AC$2,IF(AI211="OK",AG211,"INSUFFICIENT FUNDS")))</f>
        <v/>
      </c>
      <c r="AE212" s="6" t="str">
        <f>IF(AC212&gt;Scenario!$B$11,"",IF(AC$2&lt;&gt;"Ready",AC$2,IF(ISNUMBER(AD212),IF(AND(AC212&gt;=Scenario!$B$10,MOD(AC212-Scenario!$B$10,Scenario!$B$18)=0),Scenario!$B$8,0),"INSUFFICIENT FUNDS")))</f>
        <v/>
      </c>
      <c r="AF212" s="6" t="str">
        <f>IF(AC212&gt;Scenario!$B$11,"",IF(AC$2&lt;&gt;"Ready",AC$2,IF(ISNUMBER(AD212),(AD212+AE212)*(N('Option B'!$E$14)+N('Option B'!$E$15)+IF(Scenario!$B$13="Gross",0,0))/12+((N('Option B'!$E$12)+N('Option B'!$E$13))/12+IF(AND(AC212&gt;=Scenario!$B$10,MOD(AC212-Scenario!$B$10,Scenario!$B$18)=0),N('Option B'!$E$17)*N('Option B'!$E$18)+N('Option B'!$E$20),0)+IF(AC212=1,N('Option B'!$E$17)*N('Option B'!$E$19)+N('Option B'!$E$21),0)+IF(AC212=Scenario!$B$11,N('Option B'!$E$22),0)),"INSUFFICIENT FUNDS")))</f>
        <v/>
      </c>
      <c r="AG212" s="6" t="str">
        <f>IF(AC212&gt;Scenario!$B$11,"",IF(AC$2&lt;&gt;"Ready",AC$2,IF(ISNUMBER(AD212),IF((AD212+AE212)*(1+Scenario!$B$12/12)-AF212&lt;0,"INSUFFICIENT FUNDS",(AD212+AE212)*(1+Scenario!$B$12/12)-AF212),"INSUFFICIENT FUNDS")))</f>
        <v/>
      </c>
      <c r="AH212" s="6" t="str">
        <f>IF(AC212&gt;Scenario!$B$11,"",IF(AC$2&lt;&gt;"Ready",AC$2,IF(ISNUMBER(AG212),AH211+AF212,"INSUFFICIENT FUNDS")))</f>
        <v/>
      </c>
      <c r="AI212" t="str">
        <f>IF(AC212&gt;Scenario!$B$11,"",IF(AC$2&lt;&gt;"Ready",AC$2,IF(ISNUMBER(AG212),"OK","INSUFFICIENT FUNDS")))</f>
        <v/>
      </c>
      <c r="AJ212">
        <v>208</v>
      </c>
      <c r="AK212" s="6" t="str">
        <f>IF(AJ212&gt;Scenario!$B$11,"",IF(AJ$2&lt;&gt;"Ready",AJ$2,IF(AP211="OK",AN211,"INSUFFICIENT FUNDS")))</f>
        <v/>
      </c>
      <c r="AL212" s="6" t="str">
        <f>IF(AJ212&gt;Scenario!$B$11,"",IF(AJ$2&lt;&gt;"Ready",AJ$2,IF(ISNUMBER(AK212),IF(AND(AJ212&gt;=Scenario!$B$10,MOD(AJ212-Scenario!$B$10,Scenario!$B$18)=0),Scenario!$B$8,0),"INSUFFICIENT FUNDS")))</f>
        <v/>
      </c>
      <c r="AM212" s="6" t="str">
        <f>IF(AJ212&gt;Scenario!$B$11,"",IF(AJ$2&lt;&gt;"Ready",AJ$2,IF(ISNUMBER(AK212),(AK212+AL212)*(0+0+IF(Scenario!$B$13="Gross",0,0))/12+((0+0)/12+IF(AND(AJ212&gt;=Scenario!$B$10,MOD(AJ212-Scenario!$B$10,Scenario!$B$18)=0),0*0+0,0)+IF(AJ212=1,0*0+0,0)+IF(AJ212=Scenario!$B$11,0,0)),"INSUFFICIENT FUNDS")))</f>
        <v/>
      </c>
      <c r="AN212" s="6" t="str">
        <f>IF(AJ212&gt;Scenario!$B$11,"",IF(AJ$2&lt;&gt;"Ready",AJ$2,IF(ISNUMBER(AK212),IF((AK212+AL212)*(1+Scenario!$B$12/12)-AM212&lt;0,"INSUFFICIENT FUNDS",(AK212+AL212)*(1+Scenario!$B$12/12)-AM212),"INSUFFICIENT FUNDS")))</f>
        <v/>
      </c>
      <c r="AO212" s="6" t="str">
        <f>IF(AJ212&gt;Scenario!$B$11,"",IF(AJ$2&lt;&gt;"Ready",AJ$2,IF(ISNUMBER(AN212),AO211+AM212,"INSUFFICIENT FUNDS")))</f>
        <v/>
      </c>
      <c r="AP212" t="str">
        <f>IF(AJ212&gt;Scenario!$B$11,"",IF(AJ$2&lt;&gt;"Ready",AJ$2,IF(ISNUMBER(AN212),"OK","INSUFFICIENT FUNDS")))</f>
        <v/>
      </c>
    </row>
    <row r="213" spans="1:42" ht="32.1" customHeight="1" x14ac:dyDescent="0.2">
      <c r="A213">
        <v>209</v>
      </c>
      <c r="B213" s="6" t="str">
        <f>IF(A213&gt;Scenario!$B$11,"",IF(A$2&lt;&gt;"Ready",A$2,IF(G212="OK",E212,"INSUFFICIENT FUNDS")))</f>
        <v/>
      </c>
      <c r="C213" s="6" t="str">
        <f>IF(A213&gt;Scenario!$B$11,"",IF(A$2&lt;&gt;"Ready",A$2,IF(ISNUMBER(B213),IF(AND(A213&gt;=Scenario!$B$10,MOD(A213-Scenario!$B$10,Scenario!$B$18)=0),Scenario!$B$8,0),"INSUFFICIENT FUNDS")))</f>
        <v/>
      </c>
      <c r="D213" s="6" t="str">
        <f>IF(A213&gt;Scenario!$B$11,"",IF(A$2&lt;&gt;"Ready",A$2,IF(ISNUMBER(B213),(B213+C213)*(N('Option B'!$E$14)+N('Option B'!$E$15)+IF(Scenario!$B$13="Gross",N('Option B'!$E$16),0))/12+((N('Option B'!$E$12)+N('Option B'!$E$13))/12+IF(AND(A213&gt;=Scenario!$B$10,MOD(A213-Scenario!$B$10,Scenario!$B$18)=0),N('Option B'!$E$17)*N('Option B'!$E$18)+N('Option B'!$E$20),0)+IF(A213=1,N('Option B'!$E$17)*N('Option B'!$E$19)+N('Option B'!$E$21),0)+IF(A213=Scenario!$B$11,N('Option B'!$E$22),0)),"INSUFFICIENT FUNDS")))</f>
        <v/>
      </c>
      <c r="E213" s="6" t="str">
        <f>IF(A213&gt;Scenario!$B$11,"",IF(A$2&lt;&gt;"Ready",A$2,IF(ISNUMBER(B213),IF((B213+C213)*(1+Scenario!$B$12/12)-D213&lt;0,"INSUFFICIENT FUNDS",(B213+C213)*(1+Scenario!$B$12/12)-D213),"INSUFFICIENT FUNDS")))</f>
        <v/>
      </c>
      <c r="F213" s="6" t="str">
        <f>IF(A213&gt;Scenario!$B$11,"",IF(A$2&lt;&gt;"Ready",A$2,IF(ISNUMBER(E213),F212+D213,"INSUFFICIENT FUNDS")))</f>
        <v/>
      </c>
      <c r="G213" t="str">
        <f>IF(A213&gt;Scenario!$B$11,"",IF(A$2&lt;&gt;"Ready",A$2,IF(ISNUMBER(E213),"OK","INSUFFICIENT FUNDS")))</f>
        <v/>
      </c>
      <c r="H213">
        <v>209</v>
      </c>
      <c r="I213" s="6" t="str">
        <f>IF(H213&gt;Scenario!$B$11,"",IF(H$2&lt;&gt;"Ready",H$2,IF(N212="OK",L212,"INSUFFICIENT FUNDS")))</f>
        <v/>
      </c>
      <c r="J213" s="6" t="str">
        <f>IF(H213&gt;Scenario!$B$11,"",IF(H$2&lt;&gt;"Ready",H$2,IF(ISNUMBER(I213),IF(AND(H213&gt;=Scenario!$B$10,MOD(H213-Scenario!$B$10,Scenario!$B$18)=0),Scenario!$B$8,0),"INSUFFICIENT FUNDS")))</f>
        <v/>
      </c>
      <c r="K213" s="6" t="str">
        <f>IF(H213&gt;Scenario!$B$11,"",IF(H$2&lt;&gt;"Ready",H$2,IF(ISNUMBER(I213),(I213+J213)*(N('Option B'!$E$14)+N('Option B'!$E$15)+IF(Scenario!$B$13="Gross",N('Option B'!$E$16),0))/12+((0+0)/12+IF(AND(H213&gt;=Scenario!$B$10,MOD(H213-Scenario!$B$10,Scenario!$B$18)=0),N('Option B'!$E$17)*N('Option B'!$E$18)+N('Option B'!$E$20),0)+IF(H213=1,N('Option B'!$E$17)*N('Option B'!$E$19)+N('Option B'!$E$21),0)+IF(H213=Scenario!$B$11,N('Option B'!$E$22),0)),"INSUFFICIENT FUNDS")))</f>
        <v/>
      </c>
      <c r="L213" s="6" t="str">
        <f>IF(H213&gt;Scenario!$B$11,"",IF(H$2&lt;&gt;"Ready",H$2,IF(ISNUMBER(I213),IF((I213+J213)*(1+Scenario!$B$12/12)-K213&lt;0,"INSUFFICIENT FUNDS",(I213+J213)*(1+Scenario!$B$12/12)-K213),"INSUFFICIENT FUNDS")))</f>
        <v/>
      </c>
      <c r="M213" s="6" t="str">
        <f>IF(H213&gt;Scenario!$B$11,"",IF(H$2&lt;&gt;"Ready",H$2,IF(ISNUMBER(L213),M212+K213,"INSUFFICIENT FUNDS")))</f>
        <v/>
      </c>
      <c r="N213" t="str">
        <f>IF(H213&gt;Scenario!$B$11,"",IF(H$2&lt;&gt;"Ready",H$2,IF(ISNUMBER(L213),"OK","INSUFFICIENT FUNDS")))</f>
        <v/>
      </c>
      <c r="O213">
        <v>209</v>
      </c>
      <c r="P213" s="6" t="str">
        <f>IF(O213&gt;Scenario!$B$11,"",IF(O$2&lt;&gt;"Ready",O$2,IF(U212="OK",S212,"INSUFFICIENT FUNDS")))</f>
        <v/>
      </c>
      <c r="Q213" s="6" t="str">
        <f>IF(O213&gt;Scenario!$B$11,"",IF(O$2&lt;&gt;"Ready",O$2,IF(ISNUMBER(P213),IF(AND(O213&gt;=Scenario!$B$10,MOD(O213-Scenario!$B$10,Scenario!$B$18)=0),Scenario!$B$8,0),"INSUFFICIENT FUNDS")))</f>
        <v/>
      </c>
      <c r="R213" s="6" t="str">
        <f>IF(O213&gt;Scenario!$B$11,"",IF(O$2&lt;&gt;"Ready",O$2,IF(ISNUMBER(P213),(P213+Q213)*(0+N('Option B'!$E$15)+IF(Scenario!$B$13="Gross",N('Option B'!$E$16),0))/12+((N('Option B'!$E$12)+N('Option B'!$E$13))/12+IF(AND(O213&gt;=Scenario!$B$10,MOD(O213-Scenario!$B$10,Scenario!$B$18)=0),N('Option B'!$E$17)*N('Option B'!$E$18)+N('Option B'!$E$20),0)+IF(O213=1,N('Option B'!$E$17)*N('Option B'!$E$19)+N('Option B'!$E$21),0)+IF(O213=Scenario!$B$11,N('Option B'!$E$22),0)),"INSUFFICIENT FUNDS")))</f>
        <v/>
      </c>
      <c r="S213" s="6" t="str">
        <f>IF(O213&gt;Scenario!$B$11,"",IF(O$2&lt;&gt;"Ready",O$2,IF(ISNUMBER(P213),IF((P213+Q213)*(1+Scenario!$B$12/12)-R213&lt;0,"INSUFFICIENT FUNDS",(P213+Q213)*(1+Scenario!$B$12/12)-R213),"INSUFFICIENT FUNDS")))</f>
        <v/>
      </c>
      <c r="T213" s="6" t="str">
        <f>IF(O213&gt;Scenario!$B$11,"",IF(O$2&lt;&gt;"Ready",O$2,IF(ISNUMBER(S213),T212+R213,"INSUFFICIENT FUNDS")))</f>
        <v/>
      </c>
      <c r="U213" t="str">
        <f>IF(O213&gt;Scenario!$B$11,"",IF(O$2&lt;&gt;"Ready",O$2,IF(ISNUMBER(S213),"OK","INSUFFICIENT FUNDS")))</f>
        <v/>
      </c>
      <c r="V213">
        <v>209</v>
      </c>
      <c r="W213" s="6" t="str">
        <f>IF(V213&gt;Scenario!$B$11,"",IF(V$2&lt;&gt;"Ready",V$2,IF(AB212="OK",Z212,"INSUFFICIENT FUNDS")))</f>
        <v/>
      </c>
      <c r="X213" s="6" t="str">
        <f>IF(V213&gt;Scenario!$B$11,"",IF(V$2&lt;&gt;"Ready",V$2,IF(ISNUMBER(W213),IF(AND(V213&gt;=Scenario!$B$10,MOD(V213-Scenario!$B$10,Scenario!$B$18)=0),Scenario!$B$8,0),"INSUFFICIENT FUNDS")))</f>
        <v/>
      </c>
      <c r="Y213" s="6" t="str">
        <f>IF(V213&gt;Scenario!$B$11,"",IF(V$2&lt;&gt;"Ready",V$2,IF(ISNUMBER(W213),(W213+X213)*(N('Option B'!$E$14)+N('Option B'!$E$15)+IF(Scenario!$B$13="Gross",N('Option B'!$E$16),0))/12+((N('Option B'!$E$12)+N('Option B'!$E$13))/12+IF(AND(V213&gt;=Scenario!$B$10,MOD(V213-Scenario!$B$10,Scenario!$B$18)=0),0*0+0,0)+IF(V213=1,0*0+0,0)+IF(V213=Scenario!$B$11,0,0)),"INSUFFICIENT FUNDS")))</f>
        <v/>
      </c>
      <c r="Z213" s="6" t="str">
        <f>IF(V213&gt;Scenario!$B$11,"",IF(V$2&lt;&gt;"Ready",V$2,IF(ISNUMBER(W213),IF((W213+X213)*(1+Scenario!$B$12/12)-Y213&lt;0,"INSUFFICIENT FUNDS",(W213+X213)*(1+Scenario!$B$12/12)-Y213),"INSUFFICIENT FUNDS")))</f>
        <v/>
      </c>
      <c r="AA213" s="6" t="str">
        <f>IF(V213&gt;Scenario!$B$11,"",IF(V$2&lt;&gt;"Ready",V$2,IF(ISNUMBER(Z213),AA212+Y213,"INSUFFICIENT FUNDS")))</f>
        <v/>
      </c>
      <c r="AB213" t="str">
        <f>IF(V213&gt;Scenario!$B$11,"",IF(V$2&lt;&gt;"Ready",V$2,IF(ISNUMBER(Z213),"OK","INSUFFICIENT FUNDS")))</f>
        <v/>
      </c>
      <c r="AC213">
        <v>209</v>
      </c>
      <c r="AD213" s="6" t="str">
        <f>IF(AC213&gt;Scenario!$B$11,"",IF(AC$2&lt;&gt;"Ready",AC$2,IF(AI212="OK",AG212,"INSUFFICIENT FUNDS")))</f>
        <v/>
      </c>
      <c r="AE213" s="6" t="str">
        <f>IF(AC213&gt;Scenario!$B$11,"",IF(AC$2&lt;&gt;"Ready",AC$2,IF(ISNUMBER(AD213),IF(AND(AC213&gt;=Scenario!$B$10,MOD(AC213-Scenario!$B$10,Scenario!$B$18)=0),Scenario!$B$8,0),"INSUFFICIENT FUNDS")))</f>
        <v/>
      </c>
      <c r="AF213" s="6" t="str">
        <f>IF(AC213&gt;Scenario!$B$11,"",IF(AC$2&lt;&gt;"Ready",AC$2,IF(ISNUMBER(AD213),(AD213+AE213)*(N('Option B'!$E$14)+N('Option B'!$E$15)+IF(Scenario!$B$13="Gross",0,0))/12+((N('Option B'!$E$12)+N('Option B'!$E$13))/12+IF(AND(AC213&gt;=Scenario!$B$10,MOD(AC213-Scenario!$B$10,Scenario!$B$18)=0),N('Option B'!$E$17)*N('Option B'!$E$18)+N('Option B'!$E$20),0)+IF(AC213=1,N('Option B'!$E$17)*N('Option B'!$E$19)+N('Option B'!$E$21),0)+IF(AC213=Scenario!$B$11,N('Option B'!$E$22),0)),"INSUFFICIENT FUNDS")))</f>
        <v/>
      </c>
      <c r="AG213" s="6" t="str">
        <f>IF(AC213&gt;Scenario!$B$11,"",IF(AC$2&lt;&gt;"Ready",AC$2,IF(ISNUMBER(AD213),IF((AD213+AE213)*(1+Scenario!$B$12/12)-AF213&lt;0,"INSUFFICIENT FUNDS",(AD213+AE213)*(1+Scenario!$B$12/12)-AF213),"INSUFFICIENT FUNDS")))</f>
        <v/>
      </c>
      <c r="AH213" s="6" t="str">
        <f>IF(AC213&gt;Scenario!$B$11,"",IF(AC$2&lt;&gt;"Ready",AC$2,IF(ISNUMBER(AG213),AH212+AF213,"INSUFFICIENT FUNDS")))</f>
        <v/>
      </c>
      <c r="AI213" t="str">
        <f>IF(AC213&gt;Scenario!$B$11,"",IF(AC$2&lt;&gt;"Ready",AC$2,IF(ISNUMBER(AG213),"OK","INSUFFICIENT FUNDS")))</f>
        <v/>
      </c>
      <c r="AJ213">
        <v>209</v>
      </c>
      <c r="AK213" s="6" t="str">
        <f>IF(AJ213&gt;Scenario!$B$11,"",IF(AJ$2&lt;&gt;"Ready",AJ$2,IF(AP212="OK",AN212,"INSUFFICIENT FUNDS")))</f>
        <v/>
      </c>
      <c r="AL213" s="6" t="str">
        <f>IF(AJ213&gt;Scenario!$B$11,"",IF(AJ$2&lt;&gt;"Ready",AJ$2,IF(ISNUMBER(AK213),IF(AND(AJ213&gt;=Scenario!$B$10,MOD(AJ213-Scenario!$B$10,Scenario!$B$18)=0),Scenario!$B$8,0),"INSUFFICIENT FUNDS")))</f>
        <v/>
      </c>
      <c r="AM213" s="6" t="str">
        <f>IF(AJ213&gt;Scenario!$B$11,"",IF(AJ$2&lt;&gt;"Ready",AJ$2,IF(ISNUMBER(AK213),(AK213+AL213)*(0+0+IF(Scenario!$B$13="Gross",0,0))/12+((0+0)/12+IF(AND(AJ213&gt;=Scenario!$B$10,MOD(AJ213-Scenario!$B$10,Scenario!$B$18)=0),0*0+0,0)+IF(AJ213=1,0*0+0,0)+IF(AJ213=Scenario!$B$11,0,0)),"INSUFFICIENT FUNDS")))</f>
        <v/>
      </c>
      <c r="AN213" s="6" t="str">
        <f>IF(AJ213&gt;Scenario!$B$11,"",IF(AJ$2&lt;&gt;"Ready",AJ$2,IF(ISNUMBER(AK213),IF((AK213+AL213)*(1+Scenario!$B$12/12)-AM213&lt;0,"INSUFFICIENT FUNDS",(AK213+AL213)*(1+Scenario!$B$12/12)-AM213),"INSUFFICIENT FUNDS")))</f>
        <v/>
      </c>
      <c r="AO213" s="6" t="str">
        <f>IF(AJ213&gt;Scenario!$B$11,"",IF(AJ$2&lt;&gt;"Ready",AJ$2,IF(ISNUMBER(AN213),AO212+AM213,"INSUFFICIENT FUNDS")))</f>
        <v/>
      </c>
      <c r="AP213" t="str">
        <f>IF(AJ213&gt;Scenario!$B$11,"",IF(AJ$2&lt;&gt;"Ready",AJ$2,IF(ISNUMBER(AN213),"OK","INSUFFICIENT FUNDS")))</f>
        <v/>
      </c>
    </row>
    <row r="214" spans="1:42" ht="32.1" customHeight="1" x14ac:dyDescent="0.2">
      <c r="A214">
        <v>210</v>
      </c>
      <c r="B214" s="6" t="str">
        <f>IF(A214&gt;Scenario!$B$11,"",IF(A$2&lt;&gt;"Ready",A$2,IF(G213="OK",E213,"INSUFFICIENT FUNDS")))</f>
        <v/>
      </c>
      <c r="C214" s="6" t="str">
        <f>IF(A214&gt;Scenario!$B$11,"",IF(A$2&lt;&gt;"Ready",A$2,IF(ISNUMBER(B214),IF(AND(A214&gt;=Scenario!$B$10,MOD(A214-Scenario!$B$10,Scenario!$B$18)=0),Scenario!$B$8,0),"INSUFFICIENT FUNDS")))</f>
        <v/>
      </c>
      <c r="D214" s="6" t="str">
        <f>IF(A214&gt;Scenario!$B$11,"",IF(A$2&lt;&gt;"Ready",A$2,IF(ISNUMBER(B214),(B214+C214)*(N('Option B'!$E$14)+N('Option B'!$E$15)+IF(Scenario!$B$13="Gross",N('Option B'!$E$16),0))/12+((N('Option B'!$E$12)+N('Option B'!$E$13))/12+IF(AND(A214&gt;=Scenario!$B$10,MOD(A214-Scenario!$B$10,Scenario!$B$18)=0),N('Option B'!$E$17)*N('Option B'!$E$18)+N('Option B'!$E$20),0)+IF(A214=1,N('Option B'!$E$17)*N('Option B'!$E$19)+N('Option B'!$E$21),0)+IF(A214=Scenario!$B$11,N('Option B'!$E$22),0)),"INSUFFICIENT FUNDS")))</f>
        <v/>
      </c>
      <c r="E214" s="6" t="str">
        <f>IF(A214&gt;Scenario!$B$11,"",IF(A$2&lt;&gt;"Ready",A$2,IF(ISNUMBER(B214),IF((B214+C214)*(1+Scenario!$B$12/12)-D214&lt;0,"INSUFFICIENT FUNDS",(B214+C214)*(1+Scenario!$B$12/12)-D214),"INSUFFICIENT FUNDS")))</f>
        <v/>
      </c>
      <c r="F214" s="6" t="str">
        <f>IF(A214&gt;Scenario!$B$11,"",IF(A$2&lt;&gt;"Ready",A$2,IF(ISNUMBER(E214),F213+D214,"INSUFFICIENT FUNDS")))</f>
        <v/>
      </c>
      <c r="G214" t="str">
        <f>IF(A214&gt;Scenario!$B$11,"",IF(A$2&lt;&gt;"Ready",A$2,IF(ISNUMBER(E214),"OK","INSUFFICIENT FUNDS")))</f>
        <v/>
      </c>
      <c r="H214">
        <v>210</v>
      </c>
      <c r="I214" s="6" t="str">
        <f>IF(H214&gt;Scenario!$B$11,"",IF(H$2&lt;&gt;"Ready",H$2,IF(N213="OK",L213,"INSUFFICIENT FUNDS")))</f>
        <v/>
      </c>
      <c r="J214" s="6" t="str">
        <f>IF(H214&gt;Scenario!$B$11,"",IF(H$2&lt;&gt;"Ready",H$2,IF(ISNUMBER(I214),IF(AND(H214&gt;=Scenario!$B$10,MOD(H214-Scenario!$B$10,Scenario!$B$18)=0),Scenario!$B$8,0),"INSUFFICIENT FUNDS")))</f>
        <v/>
      </c>
      <c r="K214" s="6" t="str">
        <f>IF(H214&gt;Scenario!$B$11,"",IF(H$2&lt;&gt;"Ready",H$2,IF(ISNUMBER(I214),(I214+J214)*(N('Option B'!$E$14)+N('Option B'!$E$15)+IF(Scenario!$B$13="Gross",N('Option B'!$E$16),0))/12+((0+0)/12+IF(AND(H214&gt;=Scenario!$B$10,MOD(H214-Scenario!$B$10,Scenario!$B$18)=0),N('Option B'!$E$17)*N('Option B'!$E$18)+N('Option B'!$E$20),0)+IF(H214=1,N('Option B'!$E$17)*N('Option B'!$E$19)+N('Option B'!$E$21),0)+IF(H214=Scenario!$B$11,N('Option B'!$E$22),0)),"INSUFFICIENT FUNDS")))</f>
        <v/>
      </c>
      <c r="L214" s="6" t="str">
        <f>IF(H214&gt;Scenario!$B$11,"",IF(H$2&lt;&gt;"Ready",H$2,IF(ISNUMBER(I214),IF((I214+J214)*(1+Scenario!$B$12/12)-K214&lt;0,"INSUFFICIENT FUNDS",(I214+J214)*(1+Scenario!$B$12/12)-K214),"INSUFFICIENT FUNDS")))</f>
        <v/>
      </c>
      <c r="M214" s="6" t="str">
        <f>IF(H214&gt;Scenario!$B$11,"",IF(H$2&lt;&gt;"Ready",H$2,IF(ISNUMBER(L214),M213+K214,"INSUFFICIENT FUNDS")))</f>
        <v/>
      </c>
      <c r="N214" t="str">
        <f>IF(H214&gt;Scenario!$B$11,"",IF(H$2&lt;&gt;"Ready",H$2,IF(ISNUMBER(L214),"OK","INSUFFICIENT FUNDS")))</f>
        <v/>
      </c>
      <c r="O214">
        <v>210</v>
      </c>
      <c r="P214" s="6" t="str">
        <f>IF(O214&gt;Scenario!$B$11,"",IF(O$2&lt;&gt;"Ready",O$2,IF(U213="OK",S213,"INSUFFICIENT FUNDS")))</f>
        <v/>
      </c>
      <c r="Q214" s="6" t="str">
        <f>IF(O214&gt;Scenario!$B$11,"",IF(O$2&lt;&gt;"Ready",O$2,IF(ISNUMBER(P214),IF(AND(O214&gt;=Scenario!$B$10,MOD(O214-Scenario!$B$10,Scenario!$B$18)=0),Scenario!$B$8,0),"INSUFFICIENT FUNDS")))</f>
        <v/>
      </c>
      <c r="R214" s="6" t="str">
        <f>IF(O214&gt;Scenario!$B$11,"",IF(O$2&lt;&gt;"Ready",O$2,IF(ISNUMBER(P214),(P214+Q214)*(0+N('Option B'!$E$15)+IF(Scenario!$B$13="Gross",N('Option B'!$E$16),0))/12+((N('Option B'!$E$12)+N('Option B'!$E$13))/12+IF(AND(O214&gt;=Scenario!$B$10,MOD(O214-Scenario!$B$10,Scenario!$B$18)=0),N('Option B'!$E$17)*N('Option B'!$E$18)+N('Option B'!$E$20),0)+IF(O214=1,N('Option B'!$E$17)*N('Option B'!$E$19)+N('Option B'!$E$21),0)+IF(O214=Scenario!$B$11,N('Option B'!$E$22),0)),"INSUFFICIENT FUNDS")))</f>
        <v/>
      </c>
      <c r="S214" s="6" t="str">
        <f>IF(O214&gt;Scenario!$B$11,"",IF(O$2&lt;&gt;"Ready",O$2,IF(ISNUMBER(P214),IF((P214+Q214)*(1+Scenario!$B$12/12)-R214&lt;0,"INSUFFICIENT FUNDS",(P214+Q214)*(1+Scenario!$B$12/12)-R214),"INSUFFICIENT FUNDS")))</f>
        <v/>
      </c>
      <c r="T214" s="6" t="str">
        <f>IF(O214&gt;Scenario!$B$11,"",IF(O$2&lt;&gt;"Ready",O$2,IF(ISNUMBER(S214),T213+R214,"INSUFFICIENT FUNDS")))</f>
        <v/>
      </c>
      <c r="U214" t="str">
        <f>IF(O214&gt;Scenario!$B$11,"",IF(O$2&lt;&gt;"Ready",O$2,IF(ISNUMBER(S214),"OK","INSUFFICIENT FUNDS")))</f>
        <v/>
      </c>
      <c r="V214">
        <v>210</v>
      </c>
      <c r="W214" s="6" t="str">
        <f>IF(V214&gt;Scenario!$B$11,"",IF(V$2&lt;&gt;"Ready",V$2,IF(AB213="OK",Z213,"INSUFFICIENT FUNDS")))</f>
        <v/>
      </c>
      <c r="X214" s="6" t="str">
        <f>IF(V214&gt;Scenario!$B$11,"",IF(V$2&lt;&gt;"Ready",V$2,IF(ISNUMBER(W214),IF(AND(V214&gt;=Scenario!$B$10,MOD(V214-Scenario!$B$10,Scenario!$B$18)=0),Scenario!$B$8,0),"INSUFFICIENT FUNDS")))</f>
        <v/>
      </c>
      <c r="Y214" s="6" t="str">
        <f>IF(V214&gt;Scenario!$B$11,"",IF(V$2&lt;&gt;"Ready",V$2,IF(ISNUMBER(W214),(W214+X214)*(N('Option B'!$E$14)+N('Option B'!$E$15)+IF(Scenario!$B$13="Gross",N('Option B'!$E$16),0))/12+((N('Option B'!$E$12)+N('Option B'!$E$13))/12+IF(AND(V214&gt;=Scenario!$B$10,MOD(V214-Scenario!$B$10,Scenario!$B$18)=0),0*0+0,0)+IF(V214=1,0*0+0,0)+IF(V214=Scenario!$B$11,0,0)),"INSUFFICIENT FUNDS")))</f>
        <v/>
      </c>
      <c r="Z214" s="6" t="str">
        <f>IF(V214&gt;Scenario!$B$11,"",IF(V$2&lt;&gt;"Ready",V$2,IF(ISNUMBER(W214),IF((W214+X214)*(1+Scenario!$B$12/12)-Y214&lt;0,"INSUFFICIENT FUNDS",(W214+X214)*(1+Scenario!$B$12/12)-Y214),"INSUFFICIENT FUNDS")))</f>
        <v/>
      </c>
      <c r="AA214" s="6" t="str">
        <f>IF(V214&gt;Scenario!$B$11,"",IF(V$2&lt;&gt;"Ready",V$2,IF(ISNUMBER(Z214),AA213+Y214,"INSUFFICIENT FUNDS")))</f>
        <v/>
      </c>
      <c r="AB214" t="str">
        <f>IF(V214&gt;Scenario!$B$11,"",IF(V$2&lt;&gt;"Ready",V$2,IF(ISNUMBER(Z214),"OK","INSUFFICIENT FUNDS")))</f>
        <v/>
      </c>
      <c r="AC214">
        <v>210</v>
      </c>
      <c r="AD214" s="6" t="str">
        <f>IF(AC214&gt;Scenario!$B$11,"",IF(AC$2&lt;&gt;"Ready",AC$2,IF(AI213="OK",AG213,"INSUFFICIENT FUNDS")))</f>
        <v/>
      </c>
      <c r="AE214" s="6" t="str">
        <f>IF(AC214&gt;Scenario!$B$11,"",IF(AC$2&lt;&gt;"Ready",AC$2,IF(ISNUMBER(AD214),IF(AND(AC214&gt;=Scenario!$B$10,MOD(AC214-Scenario!$B$10,Scenario!$B$18)=0),Scenario!$B$8,0),"INSUFFICIENT FUNDS")))</f>
        <v/>
      </c>
      <c r="AF214" s="6" t="str">
        <f>IF(AC214&gt;Scenario!$B$11,"",IF(AC$2&lt;&gt;"Ready",AC$2,IF(ISNUMBER(AD214),(AD214+AE214)*(N('Option B'!$E$14)+N('Option B'!$E$15)+IF(Scenario!$B$13="Gross",0,0))/12+((N('Option B'!$E$12)+N('Option B'!$E$13))/12+IF(AND(AC214&gt;=Scenario!$B$10,MOD(AC214-Scenario!$B$10,Scenario!$B$18)=0),N('Option B'!$E$17)*N('Option B'!$E$18)+N('Option B'!$E$20),0)+IF(AC214=1,N('Option B'!$E$17)*N('Option B'!$E$19)+N('Option B'!$E$21),0)+IF(AC214=Scenario!$B$11,N('Option B'!$E$22),0)),"INSUFFICIENT FUNDS")))</f>
        <v/>
      </c>
      <c r="AG214" s="6" t="str">
        <f>IF(AC214&gt;Scenario!$B$11,"",IF(AC$2&lt;&gt;"Ready",AC$2,IF(ISNUMBER(AD214),IF((AD214+AE214)*(1+Scenario!$B$12/12)-AF214&lt;0,"INSUFFICIENT FUNDS",(AD214+AE214)*(1+Scenario!$B$12/12)-AF214),"INSUFFICIENT FUNDS")))</f>
        <v/>
      </c>
      <c r="AH214" s="6" t="str">
        <f>IF(AC214&gt;Scenario!$B$11,"",IF(AC$2&lt;&gt;"Ready",AC$2,IF(ISNUMBER(AG214),AH213+AF214,"INSUFFICIENT FUNDS")))</f>
        <v/>
      </c>
      <c r="AI214" t="str">
        <f>IF(AC214&gt;Scenario!$B$11,"",IF(AC$2&lt;&gt;"Ready",AC$2,IF(ISNUMBER(AG214),"OK","INSUFFICIENT FUNDS")))</f>
        <v/>
      </c>
      <c r="AJ214">
        <v>210</v>
      </c>
      <c r="AK214" s="6" t="str">
        <f>IF(AJ214&gt;Scenario!$B$11,"",IF(AJ$2&lt;&gt;"Ready",AJ$2,IF(AP213="OK",AN213,"INSUFFICIENT FUNDS")))</f>
        <v/>
      </c>
      <c r="AL214" s="6" t="str">
        <f>IF(AJ214&gt;Scenario!$B$11,"",IF(AJ$2&lt;&gt;"Ready",AJ$2,IF(ISNUMBER(AK214),IF(AND(AJ214&gt;=Scenario!$B$10,MOD(AJ214-Scenario!$B$10,Scenario!$B$18)=0),Scenario!$B$8,0),"INSUFFICIENT FUNDS")))</f>
        <v/>
      </c>
      <c r="AM214" s="6" t="str">
        <f>IF(AJ214&gt;Scenario!$B$11,"",IF(AJ$2&lt;&gt;"Ready",AJ$2,IF(ISNUMBER(AK214),(AK214+AL214)*(0+0+IF(Scenario!$B$13="Gross",0,0))/12+((0+0)/12+IF(AND(AJ214&gt;=Scenario!$B$10,MOD(AJ214-Scenario!$B$10,Scenario!$B$18)=0),0*0+0,0)+IF(AJ214=1,0*0+0,0)+IF(AJ214=Scenario!$B$11,0,0)),"INSUFFICIENT FUNDS")))</f>
        <v/>
      </c>
      <c r="AN214" s="6" t="str">
        <f>IF(AJ214&gt;Scenario!$B$11,"",IF(AJ$2&lt;&gt;"Ready",AJ$2,IF(ISNUMBER(AK214),IF((AK214+AL214)*(1+Scenario!$B$12/12)-AM214&lt;0,"INSUFFICIENT FUNDS",(AK214+AL214)*(1+Scenario!$B$12/12)-AM214),"INSUFFICIENT FUNDS")))</f>
        <v/>
      </c>
      <c r="AO214" s="6" t="str">
        <f>IF(AJ214&gt;Scenario!$B$11,"",IF(AJ$2&lt;&gt;"Ready",AJ$2,IF(ISNUMBER(AN214),AO213+AM214,"INSUFFICIENT FUNDS")))</f>
        <v/>
      </c>
      <c r="AP214" t="str">
        <f>IF(AJ214&gt;Scenario!$B$11,"",IF(AJ$2&lt;&gt;"Ready",AJ$2,IF(ISNUMBER(AN214),"OK","INSUFFICIENT FUNDS")))</f>
        <v/>
      </c>
    </row>
    <row r="215" spans="1:42" ht="32.1" customHeight="1" x14ac:dyDescent="0.2">
      <c r="A215">
        <v>211</v>
      </c>
      <c r="B215" s="6" t="str">
        <f>IF(A215&gt;Scenario!$B$11,"",IF(A$2&lt;&gt;"Ready",A$2,IF(G214="OK",E214,"INSUFFICIENT FUNDS")))</f>
        <v/>
      </c>
      <c r="C215" s="6" t="str">
        <f>IF(A215&gt;Scenario!$B$11,"",IF(A$2&lt;&gt;"Ready",A$2,IF(ISNUMBER(B215),IF(AND(A215&gt;=Scenario!$B$10,MOD(A215-Scenario!$B$10,Scenario!$B$18)=0),Scenario!$B$8,0),"INSUFFICIENT FUNDS")))</f>
        <v/>
      </c>
      <c r="D215" s="6" t="str">
        <f>IF(A215&gt;Scenario!$B$11,"",IF(A$2&lt;&gt;"Ready",A$2,IF(ISNUMBER(B215),(B215+C215)*(N('Option B'!$E$14)+N('Option B'!$E$15)+IF(Scenario!$B$13="Gross",N('Option B'!$E$16),0))/12+((N('Option B'!$E$12)+N('Option B'!$E$13))/12+IF(AND(A215&gt;=Scenario!$B$10,MOD(A215-Scenario!$B$10,Scenario!$B$18)=0),N('Option B'!$E$17)*N('Option B'!$E$18)+N('Option B'!$E$20),0)+IF(A215=1,N('Option B'!$E$17)*N('Option B'!$E$19)+N('Option B'!$E$21),0)+IF(A215=Scenario!$B$11,N('Option B'!$E$22),0)),"INSUFFICIENT FUNDS")))</f>
        <v/>
      </c>
      <c r="E215" s="6" t="str">
        <f>IF(A215&gt;Scenario!$B$11,"",IF(A$2&lt;&gt;"Ready",A$2,IF(ISNUMBER(B215),IF((B215+C215)*(1+Scenario!$B$12/12)-D215&lt;0,"INSUFFICIENT FUNDS",(B215+C215)*(1+Scenario!$B$12/12)-D215),"INSUFFICIENT FUNDS")))</f>
        <v/>
      </c>
      <c r="F215" s="6" t="str">
        <f>IF(A215&gt;Scenario!$B$11,"",IF(A$2&lt;&gt;"Ready",A$2,IF(ISNUMBER(E215),F214+D215,"INSUFFICIENT FUNDS")))</f>
        <v/>
      </c>
      <c r="G215" t="str">
        <f>IF(A215&gt;Scenario!$B$11,"",IF(A$2&lt;&gt;"Ready",A$2,IF(ISNUMBER(E215),"OK","INSUFFICIENT FUNDS")))</f>
        <v/>
      </c>
      <c r="H215">
        <v>211</v>
      </c>
      <c r="I215" s="6" t="str">
        <f>IF(H215&gt;Scenario!$B$11,"",IF(H$2&lt;&gt;"Ready",H$2,IF(N214="OK",L214,"INSUFFICIENT FUNDS")))</f>
        <v/>
      </c>
      <c r="J215" s="6" t="str">
        <f>IF(H215&gt;Scenario!$B$11,"",IF(H$2&lt;&gt;"Ready",H$2,IF(ISNUMBER(I215),IF(AND(H215&gt;=Scenario!$B$10,MOD(H215-Scenario!$B$10,Scenario!$B$18)=0),Scenario!$B$8,0),"INSUFFICIENT FUNDS")))</f>
        <v/>
      </c>
      <c r="K215" s="6" t="str">
        <f>IF(H215&gt;Scenario!$B$11,"",IF(H$2&lt;&gt;"Ready",H$2,IF(ISNUMBER(I215),(I215+J215)*(N('Option B'!$E$14)+N('Option B'!$E$15)+IF(Scenario!$B$13="Gross",N('Option B'!$E$16),0))/12+((0+0)/12+IF(AND(H215&gt;=Scenario!$B$10,MOD(H215-Scenario!$B$10,Scenario!$B$18)=0),N('Option B'!$E$17)*N('Option B'!$E$18)+N('Option B'!$E$20),0)+IF(H215=1,N('Option B'!$E$17)*N('Option B'!$E$19)+N('Option B'!$E$21),0)+IF(H215=Scenario!$B$11,N('Option B'!$E$22),0)),"INSUFFICIENT FUNDS")))</f>
        <v/>
      </c>
      <c r="L215" s="6" t="str">
        <f>IF(H215&gt;Scenario!$B$11,"",IF(H$2&lt;&gt;"Ready",H$2,IF(ISNUMBER(I215),IF((I215+J215)*(1+Scenario!$B$12/12)-K215&lt;0,"INSUFFICIENT FUNDS",(I215+J215)*(1+Scenario!$B$12/12)-K215),"INSUFFICIENT FUNDS")))</f>
        <v/>
      </c>
      <c r="M215" s="6" t="str">
        <f>IF(H215&gt;Scenario!$B$11,"",IF(H$2&lt;&gt;"Ready",H$2,IF(ISNUMBER(L215),M214+K215,"INSUFFICIENT FUNDS")))</f>
        <v/>
      </c>
      <c r="N215" t="str">
        <f>IF(H215&gt;Scenario!$B$11,"",IF(H$2&lt;&gt;"Ready",H$2,IF(ISNUMBER(L215),"OK","INSUFFICIENT FUNDS")))</f>
        <v/>
      </c>
      <c r="O215">
        <v>211</v>
      </c>
      <c r="P215" s="6" t="str">
        <f>IF(O215&gt;Scenario!$B$11,"",IF(O$2&lt;&gt;"Ready",O$2,IF(U214="OK",S214,"INSUFFICIENT FUNDS")))</f>
        <v/>
      </c>
      <c r="Q215" s="6" t="str">
        <f>IF(O215&gt;Scenario!$B$11,"",IF(O$2&lt;&gt;"Ready",O$2,IF(ISNUMBER(P215),IF(AND(O215&gt;=Scenario!$B$10,MOD(O215-Scenario!$B$10,Scenario!$B$18)=0),Scenario!$B$8,0),"INSUFFICIENT FUNDS")))</f>
        <v/>
      </c>
      <c r="R215" s="6" t="str">
        <f>IF(O215&gt;Scenario!$B$11,"",IF(O$2&lt;&gt;"Ready",O$2,IF(ISNUMBER(P215),(P215+Q215)*(0+N('Option B'!$E$15)+IF(Scenario!$B$13="Gross",N('Option B'!$E$16),0))/12+((N('Option B'!$E$12)+N('Option B'!$E$13))/12+IF(AND(O215&gt;=Scenario!$B$10,MOD(O215-Scenario!$B$10,Scenario!$B$18)=0),N('Option B'!$E$17)*N('Option B'!$E$18)+N('Option B'!$E$20),0)+IF(O215=1,N('Option B'!$E$17)*N('Option B'!$E$19)+N('Option B'!$E$21),0)+IF(O215=Scenario!$B$11,N('Option B'!$E$22),0)),"INSUFFICIENT FUNDS")))</f>
        <v/>
      </c>
      <c r="S215" s="6" t="str">
        <f>IF(O215&gt;Scenario!$B$11,"",IF(O$2&lt;&gt;"Ready",O$2,IF(ISNUMBER(P215),IF((P215+Q215)*(1+Scenario!$B$12/12)-R215&lt;0,"INSUFFICIENT FUNDS",(P215+Q215)*(1+Scenario!$B$12/12)-R215),"INSUFFICIENT FUNDS")))</f>
        <v/>
      </c>
      <c r="T215" s="6" t="str">
        <f>IF(O215&gt;Scenario!$B$11,"",IF(O$2&lt;&gt;"Ready",O$2,IF(ISNUMBER(S215),T214+R215,"INSUFFICIENT FUNDS")))</f>
        <v/>
      </c>
      <c r="U215" t="str">
        <f>IF(O215&gt;Scenario!$B$11,"",IF(O$2&lt;&gt;"Ready",O$2,IF(ISNUMBER(S215),"OK","INSUFFICIENT FUNDS")))</f>
        <v/>
      </c>
      <c r="V215">
        <v>211</v>
      </c>
      <c r="W215" s="6" t="str">
        <f>IF(V215&gt;Scenario!$B$11,"",IF(V$2&lt;&gt;"Ready",V$2,IF(AB214="OK",Z214,"INSUFFICIENT FUNDS")))</f>
        <v/>
      </c>
      <c r="X215" s="6" t="str">
        <f>IF(V215&gt;Scenario!$B$11,"",IF(V$2&lt;&gt;"Ready",V$2,IF(ISNUMBER(W215),IF(AND(V215&gt;=Scenario!$B$10,MOD(V215-Scenario!$B$10,Scenario!$B$18)=0),Scenario!$B$8,0),"INSUFFICIENT FUNDS")))</f>
        <v/>
      </c>
      <c r="Y215" s="6" t="str">
        <f>IF(V215&gt;Scenario!$B$11,"",IF(V$2&lt;&gt;"Ready",V$2,IF(ISNUMBER(W215),(W215+X215)*(N('Option B'!$E$14)+N('Option B'!$E$15)+IF(Scenario!$B$13="Gross",N('Option B'!$E$16),0))/12+((N('Option B'!$E$12)+N('Option B'!$E$13))/12+IF(AND(V215&gt;=Scenario!$B$10,MOD(V215-Scenario!$B$10,Scenario!$B$18)=0),0*0+0,0)+IF(V215=1,0*0+0,0)+IF(V215=Scenario!$B$11,0,0)),"INSUFFICIENT FUNDS")))</f>
        <v/>
      </c>
      <c r="Z215" s="6" t="str">
        <f>IF(V215&gt;Scenario!$B$11,"",IF(V$2&lt;&gt;"Ready",V$2,IF(ISNUMBER(W215),IF((W215+X215)*(1+Scenario!$B$12/12)-Y215&lt;0,"INSUFFICIENT FUNDS",(W215+X215)*(1+Scenario!$B$12/12)-Y215),"INSUFFICIENT FUNDS")))</f>
        <v/>
      </c>
      <c r="AA215" s="6" t="str">
        <f>IF(V215&gt;Scenario!$B$11,"",IF(V$2&lt;&gt;"Ready",V$2,IF(ISNUMBER(Z215),AA214+Y215,"INSUFFICIENT FUNDS")))</f>
        <v/>
      </c>
      <c r="AB215" t="str">
        <f>IF(V215&gt;Scenario!$B$11,"",IF(V$2&lt;&gt;"Ready",V$2,IF(ISNUMBER(Z215),"OK","INSUFFICIENT FUNDS")))</f>
        <v/>
      </c>
      <c r="AC215">
        <v>211</v>
      </c>
      <c r="AD215" s="6" t="str">
        <f>IF(AC215&gt;Scenario!$B$11,"",IF(AC$2&lt;&gt;"Ready",AC$2,IF(AI214="OK",AG214,"INSUFFICIENT FUNDS")))</f>
        <v/>
      </c>
      <c r="AE215" s="6" t="str">
        <f>IF(AC215&gt;Scenario!$B$11,"",IF(AC$2&lt;&gt;"Ready",AC$2,IF(ISNUMBER(AD215),IF(AND(AC215&gt;=Scenario!$B$10,MOD(AC215-Scenario!$B$10,Scenario!$B$18)=0),Scenario!$B$8,0),"INSUFFICIENT FUNDS")))</f>
        <v/>
      </c>
      <c r="AF215" s="6" t="str">
        <f>IF(AC215&gt;Scenario!$B$11,"",IF(AC$2&lt;&gt;"Ready",AC$2,IF(ISNUMBER(AD215),(AD215+AE215)*(N('Option B'!$E$14)+N('Option B'!$E$15)+IF(Scenario!$B$13="Gross",0,0))/12+((N('Option B'!$E$12)+N('Option B'!$E$13))/12+IF(AND(AC215&gt;=Scenario!$B$10,MOD(AC215-Scenario!$B$10,Scenario!$B$18)=0),N('Option B'!$E$17)*N('Option B'!$E$18)+N('Option B'!$E$20),0)+IF(AC215=1,N('Option B'!$E$17)*N('Option B'!$E$19)+N('Option B'!$E$21),0)+IF(AC215=Scenario!$B$11,N('Option B'!$E$22),0)),"INSUFFICIENT FUNDS")))</f>
        <v/>
      </c>
      <c r="AG215" s="6" t="str">
        <f>IF(AC215&gt;Scenario!$B$11,"",IF(AC$2&lt;&gt;"Ready",AC$2,IF(ISNUMBER(AD215),IF((AD215+AE215)*(1+Scenario!$B$12/12)-AF215&lt;0,"INSUFFICIENT FUNDS",(AD215+AE215)*(1+Scenario!$B$12/12)-AF215),"INSUFFICIENT FUNDS")))</f>
        <v/>
      </c>
      <c r="AH215" s="6" t="str">
        <f>IF(AC215&gt;Scenario!$B$11,"",IF(AC$2&lt;&gt;"Ready",AC$2,IF(ISNUMBER(AG215),AH214+AF215,"INSUFFICIENT FUNDS")))</f>
        <v/>
      </c>
      <c r="AI215" t="str">
        <f>IF(AC215&gt;Scenario!$B$11,"",IF(AC$2&lt;&gt;"Ready",AC$2,IF(ISNUMBER(AG215),"OK","INSUFFICIENT FUNDS")))</f>
        <v/>
      </c>
      <c r="AJ215">
        <v>211</v>
      </c>
      <c r="AK215" s="6" t="str">
        <f>IF(AJ215&gt;Scenario!$B$11,"",IF(AJ$2&lt;&gt;"Ready",AJ$2,IF(AP214="OK",AN214,"INSUFFICIENT FUNDS")))</f>
        <v/>
      </c>
      <c r="AL215" s="6" t="str">
        <f>IF(AJ215&gt;Scenario!$B$11,"",IF(AJ$2&lt;&gt;"Ready",AJ$2,IF(ISNUMBER(AK215),IF(AND(AJ215&gt;=Scenario!$B$10,MOD(AJ215-Scenario!$B$10,Scenario!$B$18)=0),Scenario!$B$8,0),"INSUFFICIENT FUNDS")))</f>
        <v/>
      </c>
      <c r="AM215" s="6" t="str">
        <f>IF(AJ215&gt;Scenario!$B$11,"",IF(AJ$2&lt;&gt;"Ready",AJ$2,IF(ISNUMBER(AK215),(AK215+AL215)*(0+0+IF(Scenario!$B$13="Gross",0,0))/12+((0+0)/12+IF(AND(AJ215&gt;=Scenario!$B$10,MOD(AJ215-Scenario!$B$10,Scenario!$B$18)=0),0*0+0,0)+IF(AJ215=1,0*0+0,0)+IF(AJ215=Scenario!$B$11,0,0)),"INSUFFICIENT FUNDS")))</f>
        <v/>
      </c>
      <c r="AN215" s="6" t="str">
        <f>IF(AJ215&gt;Scenario!$B$11,"",IF(AJ$2&lt;&gt;"Ready",AJ$2,IF(ISNUMBER(AK215),IF((AK215+AL215)*(1+Scenario!$B$12/12)-AM215&lt;0,"INSUFFICIENT FUNDS",(AK215+AL215)*(1+Scenario!$B$12/12)-AM215),"INSUFFICIENT FUNDS")))</f>
        <v/>
      </c>
      <c r="AO215" s="6" t="str">
        <f>IF(AJ215&gt;Scenario!$B$11,"",IF(AJ$2&lt;&gt;"Ready",AJ$2,IF(ISNUMBER(AN215),AO214+AM215,"INSUFFICIENT FUNDS")))</f>
        <v/>
      </c>
      <c r="AP215" t="str">
        <f>IF(AJ215&gt;Scenario!$B$11,"",IF(AJ$2&lt;&gt;"Ready",AJ$2,IF(ISNUMBER(AN215),"OK","INSUFFICIENT FUNDS")))</f>
        <v/>
      </c>
    </row>
    <row r="216" spans="1:42" ht="32.1" customHeight="1" x14ac:dyDescent="0.2">
      <c r="A216">
        <v>212</v>
      </c>
      <c r="B216" s="6" t="str">
        <f>IF(A216&gt;Scenario!$B$11,"",IF(A$2&lt;&gt;"Ready",A$2,IF(G215="OK",E215,"INSUFFICIENT FUNDS")))</f>
        <v/>
      </c>
      <c r="C216" s="6" t="str">
        <f>IF(A216&gt;Scenario!$B$11,"",IF(A$2&lt;&gt;"Ready",A$2,IF(ISNUMBER(B216),IF(AND(A216&gt;=Scenario!$B$10,MOD(A216-Scenario!$B$10,Scenario!$B$18)=0),Scenario!$B$8,0),"INSUFFICIENT FUNDS")))</f>
        <v/>
      </c>
      <c r="D216" s="6" t="str">
        <f>IF(A216&gt;Scenario!$B$11,"",IF(A$2&lt;&gt;"Ready",A$2,IF(ISNUMBER(B216),(B216+C216)*(N('Option B'!$E$14)+N('Option B'!$E$15)+IF(Scenario!$B$13="Gross",N('Option B'!$E$16),0))/12+((N('Option B'!$E$12)+N('Option B'!$E$13))/12+IF(AND(A216&gt;=Scenario!$B$10,MOD(A216-Scenario!$B$10,Scenario!$B$18)=0),N('Option B'!$E$17)*N('Option B'!$E$18)+N('Option B'!$E$20),0)+IF(A216=1,N('Option B'!$E$17)*N('Option B'!$E$19)+N('Option B'!$E$21),0)+IF(A216=Scenario!$B$11,N('Option B'!$E$22),0)),"INSUFFICIENT FUNDS")))</f>
        <v/>
      </c>
      <c r="E216" s="6" t="str">
        <f>IF(A216&gt;Scenario!$B$11,"",IF(A$2&lt;&gt;"Ready",A$2,IF(ISNUMBER(B216),IF((B216+C216)*(1+Scenario!$B$12/12)-D216&lt;0,"INSUFFICIENT FUNDS",(B216+C216)*(1+Scenario!$B$12/12)-D216),"INSUFFICIENT FUNDS")))</f>
        <v/>
      </c>
      <c r="F216" s="6" t="str">
        <f>IF(A216&gt;Scenario!$B$11,"",IF(A$2&lt;&gt;"Ready",A$2,IF(ISNUMBER(E216),F215+D216,"INSUFFICIENT FUNDS")))</f>
        <v/>
      </c>
      <c r="G216" t="str">
        <f>IF(A216&gt;Scenario!$B$11,"",IF(A$2&lt;&gt;"Ready",A$2,IF(ISNUMBER(E216),"OK","INSUFFICIENT FUNDS")))</f>
        <v/>
      </c>
      <c r="H216">
        <v>212</v>
      </c>
      <c r="I216" s="6" t="str">
        <f>IF(H216&gt;Scenario!$B$11,"",IF(H$2&lt;&gt;"Ready",H$2,IF(N215="OK",L215,"INSUFFICIENT FUNDS")))</f>
        <v/>
      </c>
      <c r="J216" s="6" t="str">
        <f>IF(H216&gt;Scenario!$B$11,"",IF(H$2&lt;&gt;"Ready",H$2,IF(ISNUMBER(I216),IF(AND(H216&gt;=Scenario!$B$10,MOD(H216-Scenario!$B$10,Scenario!$B$18)=0),Scenario!$B$8,0),"INSUFFICIENT FUNDS")))</f>
        <v/>
      </c>
      <c r="K216" s="6" t="str">
        <f>IF(H216&gt;Scenario!$B$11,"",IF(H$2&lt;&gt;"Ready",H$2,IF(ISNUMBER(I216),(I216+J216)*(N('Option B'!$E$14)+N('Option B'!$E$15)+IF(Scenario!$B$13="Gross",N('Option B'!$E$16),0))/12+((0+0)/12+IF(AND(H216&gt;=Scenario!$B$10,MOD(H216-Scenario!$B$10,Scenario!$B$18)=0),N('Option B'!$E$17)*N('Option B'!$E$18)+N('Option B'!$E$20),0)+IF(H216=1,N('Option B'!$E$17)*N('Option B'!$E$19)+N('Option B'!$E$21),0)+IF(H216=Scenario!$B$11,N('Option B'!$E$22),0)),"INSUFFICIENT FUNDS")))</f>
        <v/>
      </c>
      <c r="L216" s="6" t="str">
        <f>IF(H216&gt;Scenario!$B$11,"",IF(H$2&lt;&gt;"Ready",H$2,IF(ISNUMBER(I216),IF((I216+J216)*(1+Scenario!$B$12/12)-K216&lt;0,"INSUFFICIENT FUNDS",(I216+J216)*(1+Scenario!$B$12/12)-K216),"INSUFFICIENT FUNDS")))</f>
        <v/>
      </c>
      <c r="M216" s="6" t="str">
        <f>IF(H216&gt;Scenario!$B$11,"",IF(H$2&lt;&gt;"Ready",H$2,IF(ISNUMBER(L216),M215+K216,"INSUFFICIENT FUNDS")))</f>
        <v/>
      </c>
      <c r="N216" t="str">
        <f>IF(H216&gt;Scenario!$B$11,"",IF(H$2&lt;&gt;"Ready",H$2,IF(ISNUMBER(L216),"OK","INSUFFICIENT FUNDS")))</f>
        <v/>
      </c>
      <c r="O216">
        <v>212</v>
      </c>
      <c r="P216" s="6" t="str">
        <f>IF(O216&gt;Scenario!$B$11,"",IF(O$2&lt;&gt;"Ready",O$2,IF(U215="OK",S215,"INSUFFICIENT FUNDS")))</f>
        <v/>
      </c>
      <c r="Q216" s="6" t="str">
        <f>IF(O216&gt;Scenario!$B$11,"",IF(O$2&lt;&gt;"Ready",O$2,IF(ISNUMBER(P216),IF(AND(O216&gt;=Scenario!$B$10,MOD(O216-Scenario!$B$10,Scenario!$B$18)=0),Scenario!$B$8,0),"INSUFFICIENT FUNDS")))</f>
        <v/>
      </c>
      <c r="R216" s="6" t="str">
        <f>IF(O216&gt;Scenario!$B$11,"",IF(O$2&lt;&gt;"Ready",O$2,IF(ISNUMBER(P216),(P216+Q216)*(0+N('Option B'!$E$15)+IF(Scenario!$B$13="Gross",N('Option B'!$E$16),0))/12+((N('Option B'!$E$12)+N('Option B'!$E$13))/12+IF(AND(O216&gt;=Scenario!$B$10,MOD(O216-Scenario!$B$10,Scenario!$B$18)=0),N('Option B'!$E$17)*N('Option B'!$E$18)+N('Option B'!$E$20),0)+IF(O216=1,N('Option B'!$E$17)*N('Option B'!$E$19)+N('Option B'!$E$21),0)+IF(O216=Scenario!$B$11,N('Option B'!$E$22),0)),"INSUFFICIENT FUNDS")))</f>
        <v/>
      </c>
      <c r="S216" s="6" t="str">
        <f>IF(O216&gt;Scenario!$B$11,"",IF(O$2&lt;&gt;"Ready",O$2,IF(ISNUMBER(P216),IF((P216+Q216)*(1+Scenario!$B$12/12)-R216&lt;0,"INSUFFICIENT FUNDS",(P216+Q216)*(1+Scenario!$B$12/12)-R216),"INSUFFICIENT FUNDS")))</f>
        <v/>
      </c>
      <c r="T216" s="6" t="str">
        <f>IF(O216&gt;Scenario!$B$11,"",IF(O$2&lt;&gt;"Ready",O$2,IF(ISNUMBER(S216),T215+R216,"INSUFFICIENT FUNDS")))</f>
        <v/>
      </c>
      <c r="U216" t="str">
        <f>IF(O216&gt;Scenario!$B$11,"",IF(O$2&lt;&gt;"Ready",O$2,IF(ISNUMBER(S216),"OK","INSUFFICIENT FUNDS")))</f>
        <v/>
      </c>
      <c r="V216">
        <v>212</v>
      </c>
      <c r="W216" s="6" t="str">
        <f>IF(V216&gt;Scenario!$B$11,"",IF(V$2&lt;&gt;"Ready",V$2,IF(AB215="OK",Z215,"INSUFFICIENT FUNDS")))</f>
        <v/>
      </c>
      <c r="X216" s="6" t="str">
        <f>IF(V216&gt;Scenario!$B$11,"",IF(V$2&lt;&gt;"Ready",V$2,IF(ISNUMBER(W216),IF(AND(V216&gt;=Scenario!$B$10,MOD(V216-Scenario!$B$10,Scenario!$B$18)=0),Scenario!$B$8,0),"INSUFFICIENT FUNDS")))</f>
        <v/>
      </c>
      <c r="Y216" s="6" t="str">
        <f>IF(V216&gt;Scenario!$B$11,"",IF(V$2&lt;&gt;"Ready",V$2,IF(ISNUMBER(W216),(W216+X216)*(N('Option B'!$E$14)+N('Option B'!$E$15)+IF(Scenario!$B$13="Gross",N('Option B'!$E$16),0))/12+((N('Option B'!$E$12)+N('Option B'!$E$13))/12+IF(AND(V216&gt;=Scenario!$B$10,MOD(V216-Scenario!$B$10,Scenario!$B$18)=0),0*0+0,0)+IF(V216=1,0*0+0,0)+IF(V216=Scenario!$B$11,0,0)),"INSUFFICIENT FUNDS")))</f>
        <v/>
      </c>
      <c r="Z216" s="6" t="str">
        <f>IF(V216&gt;Scenario!$B$11,"",IF(V$2&lt;&gt;"Ready",V$2,IF(ISNUMBER(W216),IF((W216+X216)*(1+Scenario!$B$12/12)-Y216&lt;0,"INSUFFICIENT FUNDS",(W216+X216)*(1+Scenario!$B$12/12)-Y216),"INSUFFICIENT FUNDS")))</f>
        <v/>
      </c>
      <c r="AA216" s="6" t="str">
        <f>IF(V216&gt;Scenario!$B$11,"",IF(V$2&lt;&gt;"Ready",V$2,IF(ISNUMBER(Z216),AA215+Y216,"INSUFFICIENT FUNDS")))</f>
        <v/>
      </c>
      <c r="AB216" t="str">
        <f>IF(V216&gt;Scenario!$B$11,"",IF(V$2&lt;&gt;"Ready",V$2,IF(ISNUMBER(Z216),"OK","INSUFFICIENT FUNDS")))</f>
        <v/>
      </c>
      <c r="AC216">
        <v>212</v>
      </c>
      <c r="AD216" s="6" t="str">
        <f>IF(AC216&gt;Scenario!$B$11,"",IF(AC$2&lt;&gt;"Ready",AC$2,IF(AI215="OK",AG215,"INSUFFICIENT FUNDS")))</f>
        <v/>
      </c>
      <c r="AE216" s="6" t="str">
        <f>IF(AC216&gt;Scenario!$B$11,"",IF(AC$2&lt;&gt;"Ready",AC$2,IF(ISNUMBER(AD216),IF(AND(AC216&gt;=Scenario!$B$10,MOD(AC216-Scenario!$B$10,Scenario!$B$18)=0),Scenario!$B$8,0),"INSUFFICIENT FUNDS")))</f>
        <v/>
      </c>
      <c r="AF216" s="6" t="str">
        <f>IF(AC216&gt;Scenario!$B$11,"",IF(AC$2&lt;&gt;"Ready",AC$2,IF(ISNUMBER(AD216),(AD216+AE216)*(N('Option B'!$E$14)+N('Option B'!$E$15)+IF(Scenario!$B$13="Gross",0,0))/12+((N('Option B'!$E$12)+N('Option B'!$E$13))/12+IF(AND(AC216&gt;=Scenario!$B$10,MOD(AC216-Scenario!$B$10,Scenario!$B$18)=0),N('Option B'!$E$17)*N('Option B'!$E$18)+N('Option B'!$E$20),0)+IF(AC216=1,N('Option B'!$E$17)*N('Option B'!$E$19)+N('Option B'!$E$21),0)+IF(AC216=Scenario!$B$11,N('Option B'!$E$22),0)),"INSUFFICIENT FUNDS")))</f>
        <v/>
      </c>
      <c r="AG216" s="6" t="str">
        <f>IF(AC216&gt;Scenario!$B$11,"",IF(AC$2&lt;&gt;"Ready",AC$2,IF(ISNUMBER(AD216),IF((AD216+AE216)*(1+Scenario!$B$12/12)-AF216&lt;0,"INSUFFICIENT FUNDS",(AD216+AE216)*(1+Scenario!$B$12/12)-AF216),"INSUFFICIENT FUNDS")))</f>
        <v/>
      </c>
      <c r="AH216" s="6" t="str">
        <f>IF(AC216&gt;Scenario!$B$11,"",IF(AC$2&lt;&gt;"Ready",AC$2,IF(ISNUMBER(AG216),AH215+AF216,"INSUFFICIENT FUNDS")))</f>
        <v/>
      </c>
      <c r="AI216" t="str">
        <f>IF(AC216&gt;Scenario!$B$11,"",IF(AC$2&lt;&gt;"Ready",AC$2,IF(ISNUMBER(AG216),"OK","INSUFFICIENT FUNDS")))</f>
        <v/>
      </c>
      <c r="AJ216">
        <v>212</v>
      </c>
      <c r="AK216" s="6" t="str">
        <f>IF(AJ216&gt;Scenario!$B$11,"",IF(AJ$2&lt;&gt;"Ready",AJ$2,IF(AP215="OK",AN215,"INSUFFICIENT FUNDS")))</f>
        <v/>
      </c>
      <c r="AL216" s="6" t="str">
        <f>IF(AJ216&gt;Scenario!$B$11,"",IF(AJ$2&lt;&gt;"Ready",AJ$2,IF(ISNUMBER(AK216),IF(AND(AJ216&gt;=Scenario!$B$10,MOD(AJ216-Scenario!$B$10,Scenario!$B$18)=0),Scenario!$B$8,0),"INSUFFICIENT FUNDS")))</f>
        <v/>
      </c>
      <c r="AM216" s="6" t="str">
        <f>IF(AJ216&gt;Scenario!$B$11,"",IF(AJ$2&lt;&gt;"Ready",AJ$2,IF(ISNUMBER(AK216),(AK216+AL216)*(0+0+IF(Scenario!$B$13="Gross",0,0))/12+((0+0)/12+IF(AND(AJ216&gt;=Scenario!$B$10,MOD(AJ216-Scenario!$B$10,Scenario!$B$18)=0),0*0+0,0)+IF(AJ216=1,0*0+0,0)+IF(AJ216=Scenario!$B$11,0,0)),"INSUFFICIENT FUNDS")))</f>
        <v/>
      </c>
      <c r="AN216" s="6" t="str">
        <f>IF(AJ216&gt;Scenario!$B$11,"",IF(AJ$2&lt;&gt;"Ready",AJ$2,IF(ISNUMBER(AK216),IF((AK216+AL216)*(1+Scenario!$B$12/12)-AM216&lt;0,"INSUFFICIENT FUNDS",(AK216+AL216)*(1+Scenario!$B$12/12)-AM216),"INSUFFICIENT FUNDS")))</f>
        <v/>
      </c>
      <c r="AO216" s="6" t="str">
        <f>IF(AJ216&gt;Scenario!$B$11,"",IF(AJ$2&lt;&gt;"Ready",AJ$2,IF(ISNUMBER(AN216),AO215+AM216,"INSUFFICIENT FUNDS")))</f>
        <v/>
      </c>
      <c r="AP216" t="str">
        <f>IF(AJ216&gt;Scenario!$B$11,"",IF(AJ$2&lt;&gt;"Ready",AJ$2,IF(ISNUMBER(AN216),"OK","INSUFFICIENT FUNDS")))</f>
        <v/>
      </c>
    </row>
    <row r="217" spans="1:42" ht="32.1" customHeight="1" x14ac:dyDescent="0.2">
      <c r="A217">
        <v>213</v>
      </c>
      <c r="B217" s="6" t="str">
        <f>IF(A217&gt;Scenario!$B$11,"",IF(A$2&lt;&gt;"Ready",A$2,IF(G216="OK",E216,"INSUFFICIENT FUNDS")))</f>
        <v/>
      </c>
      <c r="C217" s="6" t="str">
        <f>IF(A217&gt;Scenario!$B$11,"",IF(A$2&lt;&gt;"Ready",A$2,IF(ISNUMBER(B217),IF(AND(A217&gt;=Scenario!$B$10,MOD(A217-Scenario!$B$10,Scenario!$B$18)=0),Scenario!$B$8,0),"INSUFFICIENT FUNDS")))</f>
        <v/>
      </c>
      <c r="D217" s="6" t="str">
        <f>IF(A217&gt;Scenario!$B$11,"",IF(A$2&lt;&gt;"Ready",A$2,IF(ISNUMBER(B217),(B217+C217)*(N('Option B'!$E$14)+N('Option B'!$E$15)+IF(Scenario!$B$13="Gross",N('Option B'!$E$16),0))/12+((N('Option B'!$E$12)+N('Option B'!$E$13))/12+IF(AND(A217&gt;=Scenario!$B$10,MOD(A217-Scenario!$B$10,Scenario!$B$18)=0),N('Option B'!$E$17)*N('Option B'!$E$18)+N('Option B'!$E$20),0)+IF(A217=1,N('Option B'!$E$17)*N('Option B'!$E$19)+N('Option B'!$E$21),0)+IF(A217=Scenario!$B$11,N('Option B'!$E$22),0)),"INSUFFICIENT FUNDS")))</f>
        <v/>
      </c>
      <c r="E217" s="6" t="str">
        <f>IF(A217&gt;Scenario!$B$11,"",IF(A$2&lt;&gt;"Ready",A$2,IF(ISNUMBER(B217),IF((B217+C217)*(1+Scenario!$B$12/12)-D217&lt;0,"INSUFFICIENT FUNDS",(B217+C217)*(1+Scenario!$B$12/12)-D217),"INSUFFICIENT FUNDS")))</f>
        <v/>
      </c>
      <c r="F217" s="6" t="str">
        <f>IF(A217&gt;Scenario!$B$11,"",IF(A$2&lt;&gt;"Ready",A$2,IF(ISNUMBER(E217),F216+D217,"INSUFFICIENT FUNDS")))</f>
        <v/>
      </c>
      <c r="G217" t="str">
        <f>IF(A217&gt;Scenario!$B$11,"",IF(A$2&lt;&gt;"Ready",A$2,IF(ISNUMBER(E217),"OK","INSUFFICIENT FUNDS")))</f>
        <v/>
      </c>
      <c r="H217">
        <v>213</v>
      </c>
      <c r="I217" s="6" t="str">
        <f>IF(H217&gt;Scenario!$B$11,"",IF(H$2&lt;&gt;"Ready",H$2,IF(N216="OK",L216,"INSUFFICIENT FUNDS")))</f>
        <v/>
      </c>
      <c r="J217" s="6" t="str">
        <f>IF(H217&gt;Scenario!$B$11,"",IF(H$2&lt;&gt;"Ready",H$2,IF(ISNUMBER(I217),IF(AND(H217&gt;=Scenario!$B$10,MOD(H217-Scenario!$B$10,Scenario!$B$18)=0),Scenario!$B$8,0),"INSUFFICIENT FUNDS")))</f>
        <v/>
      </c>
      <c r="K217" s="6" t="str">
        <f>IF(H217&gt;Scenario!$B$11,"",IF(H$2&lt;&gt;"Ready",H$2,IF(ISNUMBER(I217),(I217+J217)*(N('Option B'!$E$14)+N('Option B'!$E$15)+IF(Scenario!$B$13="Gross",N('Option B'!$E$16),0))/12+((0+0)/12+IF(AND(H217&gt;=Scenario!$B$10,MOD(H217-Scenario!$B$10,Scenario!$B$18)=0),N('Option B'!$E$17)*N('Option B'!$E$18)+N('Option B'!$E$20),0)+IF(H217=1,N('Option B'!$E$17)*N('Option B'!$E$19)+N('Option B'!$E$21),0)+IF(H217=Scenario!$B$11,N('Option B'!$E$22),0)),"INSUFFICIENT FUNDS")))</f>
        <v/>
      </c>
      <c r="L217" s="6" t="str">
        <f>IF(H217&gt;Scenario!$B$11,"",IF(H$2&lt;&gt;"Ready",H$2,IF(ISNUMBER(I217),IF((I217+J217)*(1+Scenario!$B$12/12)-K217&lt;0,"INSUFFICIENT FUNDS",(I217+J217)*(1+Scenario!$B$12/12)-K217),"INSUFFICIENT FUNDS")))</f>
        <v/>
      </c>
      <c r="M217" s="6" t="str">
        <f>IF(H217&gt;Scenario!$B$11,"",IF(H$2&lt;&gt;"Ready",H$2,IF(ISNUMBER(L217),M216+K217,"INSUFFICIENT FUNDS")))</f>
        <v/>
      </c>
      <c r="N217" t="str">
        <f>IF(H217&gt;Scenario!$B$11,"",IF(H$2&lt;&gt;"Ready",H$2,IF(ISNUMBER(L217),"OK","INSUFFICIENT FUNDS")))</f>
        <v/>
      </c>
      <c r="O217">
        <v>213</v>
      </c>
      <c r="P217" s="6" t="str">
        <f>IF(O217&gt;Scenario!$B$11,"",IF(O$2&lt;&gt;"Ready",O$2,IF(U216="OK",S216,"INSUFFICIENT FUNDS")))</f>
        <v/>
      </c>
      <c r="Q217" s="6" t="str">
        <f>IF(O217&gt;Scenario!$B$11,"",IF(O$2&lt;&gt;"Ready",O$2,IF(ISNUMBER(P217),IF(AND(O217&gt;=Scenario!$B$10,MOD(O217-Scenario!$B$10,Scenario!$B$18)=0),Scenario!$B$8,0),"INSUFFICIENT FUNDS")))</f>
        <v/>
      </c>
      <c r="R217" s="6" t="str">
        <f>IF(O217&gt;Scenario!$B$11,"",IF(O$2&lt;&gt;"Ready",O$2,IF(ISNUMBER(P217),(P217+Q217)*(0+N('Option B'!$E$15)+IF(Scenario!$B$13="Gross",N('Option B'!$E$16),0))/12+((N('Option B'!$E$12)+N('Option B'!$E$13))/12+IF(AND(O217&gt;=Scenario!$B$10,MOD(O217-Scenario!$B$10,Scenario!$B$18)=0),N('Option B'!$E$17)*N('Option B'!$E$18)+N('Option B'!$E$20),0)+IF(O217=1,N('Option B'!$E$17)*N('Option B'!$E$19)+N('Option B'!$E$21),0)+IF(O217=Scenario!$B$11,N('Option B'!$E$22),0)),"INSUFFICIENT FUNDS")))</f>
        <v/>
      </c>
      <c r="S217" s="6" t="str">
        <f>IF(O217&gt;Scenario!$B$11,"",IF(O$2&lt;&gt;"Ready",O$2,IF(ISNUMBER(P217),IF((P217+Q217)*(1+Scenario!$B$12/12)-R217&lt;0,"INSUFFICIENT FUNDS",(P217+Q217)*(1+Scenario!$B$12/12)-R217),"INSUFFICIENT FUNDS")))</f>
        <v/>
      </c>
      <c r="T217" s="6" t="str">
        <f>IF(O217&gt;Scenario!$B$11,"",IF(O$2&lt;&gt;"Ready",O$2,IF(ISNUMBER(S217),T216+R217,"INSUFFICIENT FUNDS")))</f>
        <v/>
      </c>
      <c r="U217" t="str">
        <f>IF(O217&gt;Scenario!$B$11,"",IF(O$2&lt;&gt;"Ready",O$2,IF(ISNUMBER(S217),"OK","INSUFFICIENT FUNDS")))</f>
        <v/>
      </c>
      <c r="V217">
        <v>213</v>
      </c>
      <c r="W217" s="6" t="str">
        <f>IF(V217&gt;Scenario!$B$11,"",IF(V$2&lt;&gt;"Ready",V$2,IF(AB216="OK",Z216,"INSUFFICIENT FUNDS")))</f>
        <v/>
      </c>
      <c r="X217" s="6" t="str">
        <f>IF(V217&gt;Scenario!$B$11,"",IF(V$2&lt;&gt;"Ready",V$2,IF(ISNUMBER(W217),IF(AND(V217&gt;=Scenario!$B$10,MOD(V217-Scenario!$B$10,Scenario!$B$18)=0),Scenario!$B$8,0),"INSUFFICIENT FUNDS")))</f>
        <v/>
      </c>
      <c r="Y217" s="6" t="str">
        <f>IF(V217&gt;Scenario!$B$11,"",IF(V$2&lt;&gt;"Ready",V$2,IF(ISNUMBER(W217),(W217+X217)*(N('Option B'!$E$14)+N('Option B'!$E$15)+IF(Scenario!$B$13="Gross",N('Option B'!$E$16),0))/12+((N('Option B'!$E$12)+N('Option B'!$E$13))/12+IF(AND(V217&gt;=Scenario!$B$10,MOD(V217-Scenario!$B$10,Scenario!$B$18)=0),0*0+0,0)+IF(V217=1,0*0+0,0)+IF(V217=Scenario!$B$11,0,0)),"INSUFFICIENT FUNDS")))</f>
        <v/>
      </c>
      <c r="Z217" s="6" t="str">
        <f>IF(V217&gt;Scenario!$B$11,"",IF(V$2&lt;&gt;"Ready",V$2,IF(ISNUMBER(W217),IF((W217+X217)*(1+Scenario!$B$12/12)-Y217&lt;0,"INSUFFICIENT FUNDS",(W217+X217)*(1+Scenario!$B$12/12)-Y217),"INSUFFICIENT FUNDS")))</f>
        <v/>
      </c>
      <c r="AA217" s="6" t="str">
        <f>IF(V217&gt;Scenario!$B$11,"",IF(V$2&lt;&gt;"Ready",V$2,IF(ISNUMBER(Z217),AA216+Y217,"INSUFFICIENT FUNDS")))</f>
        <v/>
      </c>
      <c r="AB217" t="str">
        <f>IF(V217&gt;Scenario!$B$11,"",IF(V$2&lt;&gt;"Ready",V$2,IF(ISNUMBER(Z217),"OK","INSUFFICIENT FUNDS")))</f>
        <v/>
      </c>
      <c r="AC217">
        <v>213</v>
      </c>
      <c r="AD217" s="6" t="str">
        <f>IF(AC217&gt;Scenario!$B$11,"",IF(AC$2&lt;&gt;"Ready",AC$2,IF(AI216="OK",AG216,"INSUFFICIENT FUNDS")))</f>
        <v/>
      </c>
      <c r="AE217" s="6" t="str">
        <f>IF(AC217&gt;Scenario!$B$11,"",IF(AC$2&lt;&gt;"Ready",AC$2,IF(ISNUMBER(AD217),IF(AND(AC217&gt;=Scenario!$B$10,MOD(AC217-Scenario!$B$10,Scenario!$B$18)=0),Scenario!$B$8,0),"INSUFFICIENT FUNDS")))</f>
        <v/>
      </c>
      <c r="AF217" s="6" t="str">
        <f>IF(AC217&gt;Scenario!$B$11,"",IF(AC$2&lt;&gt;"Ready",AC$2,IF(ISNUMBER(AD217),(AD217+AE217)*(N('Option B'!$E$14)+N('Option B'!$E$15)+IF(Scenario!$B$13="Gross",0,0))/12+((N('Option B'!$E$12)+N('Option B'!$E$13))/12+IF(AND(AC217&gt;=Scenario!$B$10,MOD(AC217-Scenario!$B$10,Scenario!$B$18)=0),N('Option B'!$E$17)*N('Option B'!$E$18)+N('Option B'!$E$20),0)+IF(AC217=1,N('Option B'!$E$17)*N('Option B'!$E$19)+N('Option B'!$E$21),0)+IF(AC217=Scenario!$B$11,N('Option B'!$E$22),0)),"INSUFFICIENT FUNDS")))</f>
        <v/>
      </c>
      <c r="AG217" s="6" t="str">
        <f>IF(AC217&gt;Scenario!$B$11,"",IF(AC$2&lt;&gt;"Ready",AC$2,IF(ISNUMBER(AD217),IF((AD217+AE217)*(1+Scenario!$B$12/12)-AF217&lt;0,"INSUFFICIENT FUNDS",(AD217+AE217)*(1+Scenario!$B$12/12)-AF217),"INSUFFICIENT FUNDS")))</f>
        <v/>
      </c>
      <c r="AH217" s="6" t="str">
        <f>IF(AC217&gt;Scenario!$B$11,"",IF(AC$2&lt;&gt;"Ready",AC$2,IF(ISNUMBER(AG217),AH216+AF217,"INSUFFICIENT FUNDS")))</f>
        <v/>
      </c>
      <c r="AI217" t="str">
        <f>IF(AC217&gt;Scenario!$B$11,"",IF(AC$2&lt;&gt;"Ready",AC$2,IF(ISNUMBER(AG217),"OK","INSUFFICIENT FUNDS")))</f>
        <v/>
      </c>
      <c r="AJ217">
        <v>213</v>
      </c>
      <c r="AK217" s="6" t="str">
        <f>IF(AJ217&gt;Scenario!$B$11,"",IF(AJ$2&lt;&gt;"Ready",AJ$2,IF(AP216="OK",AN216,"INSUFFICIENT FUNDS")))</f>
        <v/>
      </c>
      <c r="AL217" s="6" t="str">
        <f>IF(AJ217&gt;Scenario!$B$11,"",IF(AJ$2&lt;&gt;"Ready",AJ$2,IF(ISNUMBER(AK217),IF(AND(AJ217&gt;=Scenario!$B$10,MOD(AJ217-Scenario!$B$10,Scenario!$B$18)=0),Scenario!$B$8,0),"INSUFFICIENT FUNDS")))</f>
        <v/>
      </c>
      <c r="AM217" s="6" t="str">
        <f>IF(AJ217&gt;Scenario!$B$11,"",IF(AJ$2&lt;&gt;"Ready",AJ$2,IF(ISNUMBER(AK217),(AK217+AL217)*(0+0+IF(Scenario!$B$13="Gross",0,0))/12+((0+0)/12+IF(AND(AJ217&gt;=Scenario!$B$10,MOD(AJ217-Scenario!$B$10,Scenario!$B$18)=0),0*0+0,0)+IF(AJ217=1,0*0+0,0)+IF(AJ217=Scenario!$B$11,0,0)),"INSUFFICIENT FUNDS")))</f>
        <v/>
      </c>
      <c r="AN217" s="6" t="str">
        <f>IF(AJ217&gt;Scenario!$B$11,"",IF(AJ$2&lt;&gt;"Ready",AJ$2,IF(ISNUMBER(AK217),IF((AK217+AL217)*(1+Scenario!$B$12/12)-AM217&lt;0,"INSUFFICIENT FUNDS",(AK217+AL217)*(1+Scenario!$B$12/12)-AM217),"INSUFFICIENT FUNDS")))</f>
        <v/>
      </c>
      <c r="AO217" s="6" t="str">
        <f>IF(AJ217&gt;Scenario!$B$11,"",IF(AJ$2&lt;&gt;"Ready",AJ$2,IF(ISNUMBER(AN217),AO216+AM217,"INSUFFICIENT FUNDS")))</f>
        <v/>
      </c>
      <c r="AP217" t="str">
        <f>IF(AJ217&gt;Scenario!$B$11,"",IF(AJ$2&lt;&gt;"Ready",AJ$2,IF(ISNUMBER(AN217),"OK","INSUFFICIENT FUNDS")))</f>
        <v/>
      </c>
    </row>
    <row r="218" spans="1:42" ht="32.1" customHeight="1" x14ac:dyDescent="0.2">
      <c r="A218">
        <v>214</v>
      </c>
      <c r="B218" s="6" t="str">
        <f>IF(A218&gt;Scenario!$B$11,"",IF(A$2&lt;&gt;"Ready",A$2,IF(G217="OK",E217,"INSUFFICIENT FUNDS")))</f>
        <v/>
      </c>
      <c r="C218" s="6" t="str">
        <f>IF(A218&gt;Scenario!$B$11,"",IF(A$2&lt;&gt;"Ready",A$2,IF(ISNUMBER(B218),IF(AND(A218&gt;=Scenario!$B$10,MOD(A218-Scenario!$B$10,Scenario!$B$18)=0),Scenario!$B$8,0),"INSUFFICIENT FUNDS")))</f>
        <v/>
      </c>
      <c r="D218" s="6" t="str">
        <f>IF(A218&gt;Scenario!$B$11,"",IF(A$2&lt;&gt;"Ready",A$2,IF(ISNUMBER(B218),(B218+C218)*(N('Option B'!$E$14)+N('Option B'!$E$15)+IF(Scenario!$B$13="Gross",N('Option B'!$E$16),0))/12+((N('Option B'!$E$12)+N('Option B'!$E$13))/12+IF(AND(A218&gt;=Scenario!$B$10,MOD(A218-Scenario!$B$10,Scenario!$B$18)=0),N('Option B'!$E$17)*N('Option B'!$E$18)+N('Option B'!$E$20),0)+IF(A218=1,N('Option B'!$E$17)*N('Option B'!$E$19)+N('Option B'!$E$21),0)+IF(A218=Scenario!$B$11,N('Option B'!$E$22),0)),"INSUFFICIENT FUNDS")))</f>
        <v/>
      </c>
      <c r="E218" s="6" t="str">
        <f>IF(A218&gt;Scenario!$B$11,"",IF(A$2&lt;&gt;"Ready",A$2,IF(ISNUMBER(B218),IF((B218+C218)*(1+Scenario!$B$12/12)-D218&lt;0,"INSUFFICIENT FUNDS",(B218+C218)*(1+Scenario!$B$12/12)-D218),"INSUFFICIENT FUNDS")))</f>
        <v/>
      </c>
      <c r="F218" s="6" t="str">
        <f>IF(A218&gt;Scenario!$B$11,"",IF(A$2&lt;&gt;"Ready",A$2,IF(ISNUMBER(E218),F217+D218,"INSUFFICIENT FUNDS")))</f>
        <v/>
      </c>
      <c r="G218" t="str">
        <f>IF(A218&gt;Scenario!$B$11,"",IF(A$2&lt;&gt;"Ready",A$2,IF(ISNUMBER(E218),"OK","INSUFFICIENT FUNDS")))</f>
        <v/>
      </c>
      <c r="H218">
        <v>214</v>
      </c>
      <c r="I218" s="6" t="str">
        <f>IF(H218&gt;Scenario!$B$11,"",IF(H$2&lt;&gt;"Ready",H$2,IF(N217="OK",L217,"INSUFFICIENT FUNDS")))</f>
        <v/>
      </c>
      <c r="J218" s="6" t="str">
        <f>IF(H218&gt;Scenario!$B$11,"",IF(H$2&lt;&gt;"Ready",H$2,IF(ISNUMBER(I218),IF(AND(H218&gt;=Scenario!$B$10,MOD(H218-Scenario!$B$10,Scenario!$B$18)=0),Scenario!$B$8,0),"INSUFFICIENT FUNDS")))</f>
        <v/>
      </c>
      <c r="K218" s="6" t="str">
        <f>IF(H218&gt;Scenario!$B$11,"",IF(H$2&lt;&gt;"Ready",H$2,IF(ISNUMBER(I218),(I218+J218)*(N('Option B'!$E$14)+N('Option B'!$E$15)+IF(Scenario!$B$13="Gross",N('Option B'!$E$16),0))/12+((0+0)/12+IF(AND(H218&gt;=Scenario!$B$10,MOD(H218-Scenario!$B$10,Scenario!$B$18)=0),N('Option B'!$E$17)*N('Option B'!$E$18)+N('Option B'!$E$20),0)+IF(H218=1,N('Option B'!$E$17)*N('Option B'!$E$19)+N('Option B'!$E$21),0)+IF(H218=Scenario!$B$11,N('Option B'!$E$22),0)),"INSUFFICIENT FUNDS")))</f>
        <v/>
      </c>
      <c r="L218" s="6" t="str">
        <f>IF(H218&gt;Scenario!$B$11,"",IF(H$2&lt;&gt;"Ready",H$2,IF(ISNUMBER(I218),IF((I218+J218)*(1+Scenario!$B$12/12)-K218&lt;0,"INSUFFICIENT FUNDS",(I218+J218)*(1+Scenario!$B$12/12)-K218),"INSUFFICIENT FUNDS")))</f>
        <v/>
      </c>
      <c r="M218" s="6" t="str">
        <f>IF(H218&gt;Scenario!$B$11,"",IF(H$2&lt;&gt;"Ready",H$2,IF(ISNUMBER(L218),M217+K218,"INSUFFICIENT FUNDS")))</f>
        <v/>
      </c>
      <c r="N218" t="str">
        <f>IF(H218&gt;Scenario!$B$11,"",IF(H$2&lt;&gt;"Ready",H$2,IF(ISNUMBER(L218),"OK","INSUFFICIENT FUNDS")))</f>
        <v/>
      </c>
      <c r="O218">
        <v>214</v>
      </c>
      <c r="P218" s="6" t="str">
        <f>IF(O218&gt;Scenario!$B$11,"",IF(O$2&lt;&gt;"Ready",O$2,IF(U217="OK",S217,"INSUFFICIENT FUNDS")))</f>
        <v/>
      </c>
      <c r="Q218" s="6" t="str">
        <f>IF(O218&gt;Scenario!$B$11,"",IF(O$2&lt;&gt;"Ready",O$2,IF(ISNUMBER(P218),IF(AND(O218&gt;=Scenario!$B$10,MOD(O218-Scenario!$B$10,Scenario!$B$18)=0),Scenario!$B$8,0),"INSUFFICIENT FUNDS")))</f>
        <v/>
      </c>
      <c r="R218" s="6" t="str">
        <f>IF(O218&gt;Scenario!$B$11,"",IF(O$2&lt;&gt;"Ready",O$2,IF(ISNUMBER(P218),(P218+Q218)*(0+N('Option B'!$E$15)+IF(Scenario!$B$13="Gross",N('Option B'!$E$16),0))/12+((N('Option B'!$E$12)+N('Option B'!$E$13))/12+IF(AND(O218&gt;=Scenario!$B$10,MOD(O218-Scenario!$B$10,Scenario!$B$18)=0),N('Option B'!$E$17)*N('Option B'!$E$18)+N('Option B'!$E$20),0)+IF(O218=1,N('Option B'!$E$17)*N('Option B'!$E$19)+N('Option B'!$E$21),0)+IF(O218=Scenario!$B$11,N('Option B'!$E$22),0)),"INSUFFICIENT FUNDS")))</f>
        <v/>
      </c>
      <c r="S218" s="6" t="str">
        <f>IF(O218&gt;Scenario!$B$11,"",IF(O$2&lt;&gt;"Ready",O$2,IF(ISNUMBER(P218),IF((P218+Q218)*(1+Scenario!$B$12/12)-R218&lt;0,"INSUFFICIENT FUNDS",(P218+Q218)*(1+Scenario!$B$12/12)-R218),"INSUFFICIENT FUNDS")))</f>
        <v/>
      </c>
      <c r="T218" s="6" t="str">
        <f>IF(O218&gt;Scenario!$B$11,"",IF(O$2&lt;&gt;"Ready",O$2,IF(ISNUMBER(S218),T217+R218,"INSUFFICIENT FUNDS")))</f>
        <v/>
      </c>
      <c r="U218" t="str">
        <f>IF(O218&gt;Scenario!$B$11,"",IF(O$2&lt;&gt;"Ready",O$2,IF(ISNUMBER(S218),"OK","INSUFFICIENT FUNDS")))</f>
        <v/>
      </c>
      <c r="V218">
        <v>214</v>
      </c>
      <c r="W218" s="6" t="str">
        <f>IF(V218&gt;Scenario!$B$11,"",IF(V$2&lt;&gt;"Ready",V$2,IF(AB217="OK",Z217,"INSUFFICIENT FUNDS")))</f>
        <v/>
      </c>
      <c r="X218" s="6" t="str">
        <f>IF(V218&gt;Scenario!$B$11,"",IF(V$2&lt;&gt;"Ready",V$2,IF(ISNUMBER(W218),IF(AND(V218&gt;=Scenario!$B$10,MOD(V218-Scenario!$B$10,Scenario!$B$18)=0),Scenario!$B$8,0),"INSUFFICIENT FUNDS")))</f>
        <v/>
      </c>
      <c r="Y218" s="6" t="str">
        <f>IF(V218&gt;Scenario!$B$11,"",IF(V$2&lt;&gt;"Ready",V$2,IF(ISNUMBER(W218),(W218+X218)*(N('Option B'!$E$14)+N('Option B'!$E$15)+IF(Scenario!$B$13="Gross",N('Option B'!$E$16),0))/12+((N('Option B'!$E$12)+N('Option B'!$E$13))/12+IF(AND(V218&gt;=Scenario!$B$10,MOD(V218-Scenario!$B$10,Scenario!$B$18)=0),0*0+0,0)+IF(V218=1,0*0+0,0)+IF(V218=Scenario!$B$11,0,0)),"INSUFFICIENT FUNDS")))</f>
        <v/>
      </c>
      <c r="Z218" s="6" t="str">
        <f>IF(V218&gt;Scenario!$B$11,"",IF(V$2&lt;&gt;"Ready",V$2,IF(ISNUMBER(W218),IF((W218+X218)*(1+Scenario!$B$12/12)-Y218&lt;0,"INSUFFICIENT FUNDS",(W218+X218)*(1+Scenario!$B$12/12)-Y218),"INSUFFICIENT FUNDS")))</f>
        <v/>
      </c>
      <c r="AA218" s="6" t="str">
        <f>IF(V218&gt;Scenario!$B$11,"",IF(V$2&lt;&gt;"Ready",V$2,IF(ISNUMBER(Z218),AA217+Y218,"INSUFFICIENT FUNDS")))</f>
        <v/>
      </c>
      <c r="AB218" t="str">
        <f>IF(V218&gt;Scenario!$B$11,"",IF(V$2&lt;&gt;"Ready",V$2,IF(ISNUMBER(Z218),"OK","INSUFFICIENT FUNDS")))</f>
        <v/>
      </c>
      <c r="AC218">
        <v>214</v>
      </c>
      <c r="AD218" s="6" t="str">
        <f>IF(AC218&gt;Scenario!$B$11,"",IF(AC$2&lt;&gt;"Ready",AC$2,IF(AI217="OK",AG217,"INSUFFICIENT FUNDS")))</f>
        <v/>
      </c>
      <c r="AE218" s="6" t="str">
        <f>IF(AC218&gt;Scenario!$B$11,"",IF(AC$2&lt;&gt;"Ready",AC$2,IF(ISNUMBER(AD218),IF(AND(AC218&gt;=Scenario!$B$10,MOD(AC218-Scenario!$B$10,Scenario!$B$18)=0),Scenario!$B$8,0),"INSUFFICIENT FUNDS")))</f>
        <v/>
      </c>
      <c r="AF218" s="6" t="str">
        <f>IF(AC218&gt;Scenario!$B$11,"",IF(AC$2&lt;&gt;"Ready",AC$2,IF(ISNUMBER(AD218),(AD218+AE218)*(N('Option B'!$E$14)+N('Option B'!$E$15)+IF(Scenario!$B$13="Gross",0,0))/12+((N('Option B'!$E$12)+N('Option B'!$E$13))/12+IF(AND(AC218&gt;=Scenario!$B$10,MOD(AC218-Scenario!$B$10,Scenario!$B$18)=0),N('Option B'!$E$17)*N('Option B'!$E$18)+N('Option B'!$E$20),0)+IF(AC218=1,N('Option B'!$E$17)*N('Option B'!$E$19)+N('Option B'!$E$21),0)+IF(AC218=Scenario!$B$11,N('Option B'!$E$22),0)),"INSUFFICIENT FUNDS")))</f>
        <v/>
      </c>
      <c r="AG218" s="6" t="str">
        <f>IF(AC218&gt;Scenario!$B$11,"",IF(AC$2&lt;&gt;"Ready",AC$2,IF(ISNUMBER(AD218),IF((AD218+AE218)*(1+Scenario!$B$12/12)-AF218&lt;0,"INSUFFICIENT FUNDS",(AD218+AE218)*(1+Scenario!$B$12/12)-AF218),"INSUFFICIENT FUNDS")))</f>
        <v/>
      </c>
      <c r="AH218" s="6" t="str">
        <f>IF(AC218&gt;Scenario!$B$11,"",IF(AC$2&lt;&gt;"Ready",AC$2,IF(ISNUMBER(AG218),AH217+AF218,"INSUFFICIENT FUNDS")))</f>
        <v/>
      </c>
      <c r="AI218" t="str">
        <f>IF(AC218&gt;Scenario!$B$11,"",IF(AC$2&lt;&gt;"Ready",AC$2,IF(ISNUMBER(AG218),"OK","INSUFFICIENT FUNDS")))</f>
        <v/>
      </c>
      <c r="AJ218">
        <v>214</v>
      </c>
      <c r="AK218" s="6" t="str">
        <f>IF(AJ218&gt;Scenario!$B$11,"",IF(AJ$2&lt;&gt;"Ready",AJ$2,IF(AP217="OK",AN217,"INSUFFICIENT FUNDS")))</f>
        <v/>
      </c>
      <c r="AL218" s="6" t="str">
        <f>IF(AJ218&gt;Scenario!$B$11,"",IF(AJ$2&lt;&gt;"Ready",AJ$2,IF(ISNUMBER(AK218),IF(AND(AJ218&gt;=Scenario!$B$10,MOD(AJ218-Scenario!$B$10,Scenario!$B$18)=0),Scenario!$B$8,0),"INSUFFICIENT FUNDS")))</f>
        <v/>
      </c>
      <c r="AM218" s="6" t="str">
        <f>IF(AJ218&gt;Scenario!$B$11,"",IF(AJ$2&lt;&gt;"Ready",AJ$2,IF(ISNUMBER(AK218),(AK218+AL218)*(0+0+IF(Scenario!$B$13="Gross",0,0))/12+((0+0)/12+IF(AND(AJ218&gt;=Scenario!$B$10,MOD(AJ218-Scenario!$B$10,Scenario!$B$18)=0),0*0+0,0)+IF(AJ218=1,0*0+0,0)+IF(AJ218=Scenario!$B$11,0,0)),"INSUFFICIENT FUNDS")))</f>
        <v/>
      </c>
      <c r="AN218" s="6" t="str">
        <f>IF(AJ218&gt;Scenario!$B$11,"",IF(AJ$2&lt;&gt;"Ready",AJ$2,IF(ISNUMBER(AK218),IF((AK218+AL218)*(1+Scenario!$B$12/12)-AM218&lt;0,"INSUFFICIENT FUNDS",(AK218+AL218)*(1+Scenario!$B$12/12)-AM218),"INSUFFICIENT FUNDS")))</f>
        <v/>
      </c>
      <c r="AO218" s="6" t="str">
        <f>IF(AJ218&gt;Scenario!$B$11,"",IF(AJ$2&lt;&gt;"Ready",AJ$2,IF(ISNUMBER(AN218),AO217+AM218,"INSUFFICIENT FUNDS")))</f>
        <v/>
      </c>
      <c r="AP218" t="str">
        <f>IF(AJ218&gt;Scenario!$B$11,"",IF(AJ$2&lt;&gt;"Ready",AJ$2,IF(ISNUMBER(AN218),"OK","INSUFFICIENT FUNDS")))</f>
        <v/>
      </c>
    </row>
    <row r="219" spans="1:42" ht="32.1" customHeight="1" x14ac:dyDescent="0.2">
      <c r="A219">
        <v>215</v>
      </c>
      <c r="B219" s="6" t="str">
        <f>IF(A219&gt;Scenario!$B$11,"",IF(A$2&lt;&gt;"Ready",A$2,IF(G218="OK",E218,"INSUFFICIENT FUNDS")))</f>
        <v/>
      </c>
      <c r="C219" s="6" t="str">
        <f>IF(A219&gt;Scenario!$B$11,"",IF(A$2&lt;&gt;"Ready",A$2,IF(ISNUMBER(B219),IF(AND(A219&gt;=Scenario!$B$10,MOD(A219-Scenario!$B$10,Scenario!$B$18)=0),Scenario!$B$8,0),"INSUFFICIENT FUNDS")))</f>
        <v/>
      </c>
      <c r="D219" s="6" t="str">
        <f>IF(A219&gt;Scenario!$B$11,"",IF(A$2&lt;&gt;"Ready",A$2,IF(ISNUMBER(B219),(B219+C219)*(N('Option B'!$E$14)+N('Option B'!$E$15)+IF(Scenario!$B$13="Gross",N('Option B'!$E$16),0))/12+((N('Option B'!$E$12)+N('Option B'!$E$13))/12+IF(AND(A219&gt;=Scenario!$B$10,MOD(A219-Scenario!$B$10,Scenario!$B$18)=0),N('Option B'!$E$17)*N('Option B'!$E$18)+N('Option B'!$E$20),0)+IF(A219=1,N('Option B'!$E$17)*N('Option B'!$E$19)+N('Option B'!$E$21),0)+IF(A219=Scenario!$B$11,N('Option B'!$E$22),0)),"INSUFFICIENT FUNDS")))</f>
        <v/>
      </c>
      <c r="E219" s="6" t="str">
        <f>IF(A219&gt;Scenario!$B$11,"",IF(A$2&lt;&gt;"Ready",A$2,IF(ISNUMBER(B219),IF((B219+C219)*(1+Scenario!$B$12/12)-D219&lt;0,"INSUFFICIENT FUNDS",(B219+C219)*(1+Scenario!$B$12/12)-D219),"INSUFFICIENT FUNDS")))</f>
        <v/>
      </c>
      <c r="F219" s="6" t="str">
        <f>IF(A219&gt;Scenario!$B$11,"",IF(A$2&lt;&gt;"Ready",A$2,IF(ISNUMBER(E219),F218+D219,"INSUFFICIENT FUNDS")))</f>
        <v/>
      </c>
      <c r="G219" t="str">
        <f>IF(A219&gt;Scenario!$B$11,"",IF(A$2&lt;&gt;"Ready",A$2,IF(ISNUMBER(E219),"OK","INSUFFICIENT FUNDS")))</f>
        <v/>
      </c>
      <c r="H219">
        <v>215</v>
      </c>
      <c r="I219" s="6" t="str">
        <f>IF(H219&gt;Scenario!$B$11,"",IF(H$2&lt;&gt;"Ready",H$2,IF(N218="OK",L218,"INSUFFICIENT FUNDS")))</f>
        <v/>
      </c>
      <c r="J219" s="6" t="str">
        <f>IF(H219&gt;Scenario!$B$11,"",IF(H$2&lt;&gt;"Ready",H$2,IF(ISNUMBER(I219),IF(AND(H219&gt;=Scenario!$B$10,MOD(H219-Scenario!$B$10,Scenario!$B$18)=0),Scenario!$B$8,0),"INSUFFICIENT FUNDS")))</f>
        <v/>
      </c>
      <c r="K219" s="6" t="str">
        <f>IF(H219&gt;Scenario!$B$11,"",IF(H$2&lt;&gt;"Ready",H$2,IF(ISNUMBER(I219),(I219+J219)*(N('Option B'!$E$14)+N('Option B'!$E$15)+IF(Scenario!$B$13="Gross",N('Option B'!$E$16),0))/12+((0+0)/12+IF(AND(H219&gt;=Scenario!$B$10,MOD(H219-Scenario!$B$10,Scenario!$B$18)=0),N('Option B'!$E$17)*N('Option B'!$E$18)+N('Option B'!$E$20),0)+IF(H219=1,N('Option B'!$E$17)*N('Option B'!$E$19)+N('Option B'!$E$21),0)+IF(H219=Scenario!$B$11,N('Option B'!$E$22),0)),"INSUFFICIENT FUNDS")))</f>
        <v/>
      </c>
      <c r="L219" s="6" t="str">
        <f>IF(H219&gt;Scenario!$B$11,"",IF(H$2&lt;&gt;"Ready",H$2,IF(ISNUMBER(I219),IF((I219+J219)*(1+Scenario!$B$12/12)-K219&lt;0,"INSUFFICIENT FUNDS",(I219+J219)*(1+Scenario!$B$12/12)-K219),"INSUFFICIENT FUNDS")))</f>
        <v/>
      </c>
      <c r="M219" s="6" t="str">
        <f>IF(H219&gt;Scenario!$B$11,"",IF(H$2&lt;&gt;"Ready",H$2,IF(ISNUMBER(L219),M218+K219,"INSUFFICIENT FUNDS")))</f>
        <v/>
      </c>
      <c r="N219" t="str">
        <f>IF(H219&gt;Scenario!$B$11,"",IF(H$2&lt;&gt;"Ready",H$2,IF(ISNUMBER(L219),"OK","INSUFFICIENT FUNDS")))</f>
        <v/>
      </c>
      <c r="O219">
        <v>215</v>
      </c>
      <c r="P219" s="6" t="str">
        <f>IF(O219&gt;Scenario!$B$11,"",IF(O$2&lt;&gt;"Ready",O$2,IF(U218="OK",S218,"INSUFFICIENT FUNDS")))</f>
        <v/>
      </c>
      <c r="Q219" s="6" t="str">
        <f>IF(O219&gt;Scenario!$B$11,"",IF(O$2&lt;&gt;"Ready",O$2,IF(ISNUMBER(P219),IF(AND(O219&gt;=Scenario!$B$10,MOD(O219-Scenario!$B$10,Scenario!$B$18)=0),Scenario!$B$8,0),"INSUFFICIENT FUNDS")))</f>
        <v/>
      </c>
      <c r="R219" s="6" t="str">
        <f>IF(O219&gt;Scenario!$B$11,"",IF(O$2&lt;&gt;"Ready",O$2,IF(ISNUMBER(P219),(P219+Q219)*(0+N('Option B'!$E$15)+IF(Scenario!$B$13="Gross",N('Option B'!$E$16),0))/12+((N('Option B'!$E$12)+N('Option B'!$E$13))/12+IF(AND(O219&gt;=Scenario!$B$10,MOD(O219-Scenario!$B$10,Scenario!$B$18)=0),N('Option B'!$E$17)*N('Option B'!$E$18)+N('Option B'!$E$20),0)+IF(O219=1,N('Option B'!$E$17)*N('Option B'!$E$19)+N('Option B'!$E$21),0)+IF(O219=Scenario!$B$11,N('Option B'!$E$22),0)),"INSUFFICIENT FUNDS")))</f>
        <v/>
      </c>
      <c r="S219" s="6" t="str">
        <f>IF(O219&gt;Scenario!$B$11,"",IF(O$2&lt;&gt;"Ready",O$2,IF(ISNUMBER(P219),IF((P219+Q219)*(1+Scenario!$B$12/12)-R219&lt;0,"INSUFFICIENT FUNDS",(P219+Q219)*(1+Scenario!$B$12/12)-R219),"INSUFFICIENT FUNDS")))</f>
        <v/>
      </c>
      <c r="T219" s="6" t="str">
        <f>IF(O219&gt;Scenario!$B$11,"",IF(O$2&lt;&gt;"Ready",O$2,IF(ISNUMBER(S219),T218+R219,"INSUFFICIENT FUNDS")))</f>
        <v/>
      </c>
      <c r="U219" t="str">
        <f>IF(O219&gt;Scenario!$B$11,"",IF(O$2&lt;&gt;"Ready",O$2,IF(ISNUMBER(S219),"OK","INSUFFICIENT FUNDS")))</f>
        <v/>
      </c>
      <c r="V219">
        <v>215</v>
      </c>
      <c r="W219" s="6" t="str">
        <f>IF(V219&gt;Scenario!$B$11,"",IF(V$2&lt;&gt;"Ready",V$2,IF(AB218="OK",Z218,"INSUFFICIENT FUNDS")))</f>
        <v/>
      </c>
      <c r="X219" s="6" t="str">
        <f>IF(V219&gt;Scenario!$B$11,"",IF(V$2&lt;&gt;"Ready",V$2,IF(ISNUMBER(W219),IF(AND(V219&gt;=Scenario!$B$10,MOD(V219-Scenario!$B$10,Scenario!$B$18)=0),Scenario!$B$8,0),"INSUFFICIENT FUNDS")))</f>
        <v/>
      </c>
      <c r="Y219" s="6" t="str">
        <f>IF(V219&gt;Scenario!$B$11,"",IF(V$2&lt;&gt;"Ready",V$2,IF(ISNUMBER(W219),(W219+X219)*(N('Option B'!$E$14)+N('Option B'!$E$15)+IF(Scenario!$B$13="Gross",N('Option B'!$E$16),0))/12+((N('Option B'!$E$12)+N('Option B'!$E$13))/12+IF(AND(V219&gt;=Scenario!$B$10,MOD(V219-Scenario!$B$10,Scenario!$B$18)=0),0*0+0,0)+IF(V219=1,0*0+0,0)+IF(V219=Scenario!$B$11,0,0)),"INSUFFICIENT FUNDS")))</f>
        <v/>
      </c>
      <c r="Z219" s="6" t="str">
        <f>IF(V219&gt;Scenario!$B$11,"",IF(V$2&lt;&gt;"Ready",V$2,IF(ISNUMBER(W219),IF((W219+X219)*(1+Scenario!$B$12/12)-Y219&lt;0,"INSUFFICIENT FUNDS",(W219+X219)*(1+Scenario!$B$12/12)-Y219),"INSUFFICIENT FUNDS")))</f>
        <v/>
      </c>
      <c r="AA219" s="6" t="str">
        <f>IF(V219&gt;Scenario!$B$11,"",IF(V$2&lt;&gt;"Ready",V$2,IF(ISNUMBER(Z219),AA218+Y219,"INSUFFICIENT FUNDS")))</f>
        <v/>
      </c>
      <c r="AB219" t="str">
        <f>IF(V219&gt;Scenario!$B$11,"",IF(V$2&lt;&gt;"Ready",V$2,IF(ISNUMBER(Z219),"OK","INSUFFICIENT FUNDS")))</f>
        <v/>
      </c>
      <c r="AC219">
        <v>215</v>
      </c>
      <c r="AD219" s="6" t="str">
        <f>IF(AC219&gt;Scenario!$B$11,"",IF(AC$2&lt;&gt;"Ready",AC$2,IF(AI218="OK",AG218,"INSUFFICIENT FUNDS")))</f>
        <v/>
      </c>
      <c r="AE219" s="6" t="str">
        <f>IF(AC219&gt;Scenario!$B$11,"",IF(AC$2&lt;&gt;"Ready",AC$2,IF(ISNUMBER(AD219),IF(AND(AC219&gt;=Scenario!$B$10,MOD(AC219-Scenario!$B$10,Scenario!$B$18)=0),Scenario!$B$8,0),"INSUFFICIENT FUNDS")))</f>
        <v/>
      </c>
      <c r="AF219" s="6" t="str">
        <f>IF(AC219&gt;Scenario!$B$11,"",IF(AC$2&lt;&gt;"Ready",AC$2,IF(ISNUMBER(AD219),(AD219+AE219)*(N('Option B'!$E$14)+N('Option B'!$E$15)+IF(Scenario!$B$13="Gross",0,0))/12+((N('Option B'!$E$12)+N('Option B'!$E$13))/12+IF(AND(AC219&gt;=Scenario!$B$10,MOD(AC219-Scenario!$B$10,Scenario!$B$18)=0),N('Option B'!$E$17)*N('Option B'!$E$18)+N('Option B'!$E$20),0)+IF(AC219=1,N('Option B'!$E$17)*N('Option B'!$E$19)+N('Option B'!$E$21),0)+IF(AC219=Scenario!$B$11,N('Option B'!$E$22),0)),"INSUFFICIENT FUNDS")))</f>
        <v/>
      </c>
      <c r="AG219" s="6" t="str">
        <f>IF(AC219&gt;Scenario!$B$11,"",IF(AC$2&lt;&gt;"Ready",AC$2,IF(ISNUMBER(AD219),IF((AD219+AE219)*(1+Scenario!$B$12/12)-AF219&lt;0,"INSUFFICIENT FUNDS",(AD219+AE219)*(1+Scenario!$B$12/12)-AF219),"INSUFFICIENT FUNDS")))</f>
        <v/>
      </c>
      <c r="AH219" s="6" t="str">
        <f>IF(AC219&gt;Scenario!$B$11,"",IF(AC$2&lt;&gt;"Ready",AC$2,IF(ISNUMBER(AG219),AH218+AF219,"INSUFFICIENT FUNDS")))</f>
        <v/>
      </c>
      <c r="AI219" t="str">
        <f>IF(AC219&gt;Scenario!$B$11,"",IF(AC$2&lt;&gt;"Ready",AC$2,IF(ISNUMBER(AG219),"OK","INSUFFICIENT FUNDS")))</f>
        <v/>
      </c>
      <c r="AJ219">
        <v>215</v>
      </c>
      <c r="AK219" s="6" t="str">
        <f>IF(AJ219&gt;Scenario!$B$11,"",IF(AJ$2&lt;&gt;"Ready",AJ$2,IF(AP218="OK",AN218,"INSUFFICIENT FUNDS")))</f>
        <v/>
      </c>
      <c r="AL219" s="6" t="str">
        <f>IF(AJ219&gt;Scenario!$B$11,"",IF(AJ$2&lt;&gt;"Ready",AJ$2,IF(ISNUMBER(AK219),IF(AND(AJ219&gt;=Scenario!$B$10,MOD(AJ219-Scenario!$B$10,Scenario!$B$18)=0),Scenario!$B$8,0),"INSUFFICIENT FUNDS")))</f>
        <v/>
      </c>
      <c r="AM219" s="6" t="str">
        <f>IF(AJ219&gt;Scenario!$B$11,"",IF(AJ$2&lt;&gt;"Ready",AJ$2,IF(ISNUMBER(AK219),(AK219+AL219)*(0+0+IF(Scenario!$B$13="Gross",0,0))/12+((0+0)/12+IF(AND(AJ219&gt;=Scenario!$B$10,MOD(AJ219-Scenario!$B$10,Scenario!$B$18)=0),0*0+0,0)+IF(AJ219=1,0*0+0,0)+IF(AJ219=Scenario!$B$11,0,0)),"INSUFFICIENT FUNDS")))</f>
        <v/>
      </c>
      <c r="AN219" s="6" t="str">
        <f>IF(AJ219&gt;Scenario!$B$11,"",IF(AJ$2&lt;&gt;"Ready",AJ$2,IF(ISNUMBER(AK219),IF((AK219+AL219)*(1+Scenario!$B$12/12)-AM219&lt;0,"INSUFFICIENT FUNDS",(AK219+AL219)*(1+Scenario!$B$12/12)-AM219),"INSUFFICIENT FUNDS")))</f>
        <v/>
      </c>
      <c r="AO219" s="6" t="str">
        <f>IF(AJ219&gt;Scenario!$B$11,"",IF(AJ$2&lt;&gt;"Ready",AJ$2,IF(ISNUMBER(AN219),AO218+AM219,"INSUFFICIENT FUNDS")))</f>
        <v/>
      </c>
      <c r="AP219" t="str">
        <f>IF(AJ219&gt;Scenario!$B$11,"",IF(AJ$2&lt;&gt;"Ready",AJ$2,IF(ISNUMBER(AN219),"OK","INSUFFICIENT FUNDS")))</f>
        <v/>
      </c>
    </row>
    <row r="220" spans="1:42" ht="32.1" customHeight="1" x14ac:dyDescent="0.2">
      <c r="A220">
        <v>216</v>
      </c>
      <c r="B220" s="6" t="str">
        <f>IF(A220&gt;Scenario!$B$11,"",IF(A$2&lt;&gt;"Ready",A$2,IF(G219="OK",E219,"INSUFFICIENT FUNDS")))</f>
        <v/>
      </c>
      <c r="C220" s="6" t="str">
        <f>IF(A220&gt;Scenario!$B$11,"",IF(A$2&lt;&gt;"Ready",A$2,IF(ISNUMBER(B220),IF(AND(A220&gt;=Scenario!$B$10,MOD(A220-Scenario!$B$10,Scenario!$B$18)=0),Scenario!$B$8,0),"INSUFFICIENT FUNDS")))</f>
        <v/>
      </c>
      <c r="D220" s="6" t="str">
        <f>IF(A220&gt;Scenario!$B$11,"",IF(A$2&lt;&gt;"Ready",A$2,IF(ISNUMBER(B220),(B220+C220)*(N('Option B'!$E$14)+N('Option B'!$E$15)+IF(Scenario!$B$13="Gross",N('Option B'!$E$16),0))/12+((N('Option B'!$E$12)+N('Option B'!$E$13))/12+IF(AND(A220&gt;=Scenario!$B$10,MOD(A220-Scenario!$B$10,Scenario!$B$18)=0),N('Option B'!$E$17)*N('Option B'!$E$18)+N('Option B'!$E$20),0)+IF(A220=1,N('Option B'!$E$17)*N('Option B'!$E$19)+N('Option B'!$E$21),0)+IF(A220=Scenario!$B$11,N('Option B'!$E$22),0)),"INSUFFICIENT FUNDS")))</f>
        <v/>
      </c>
      <c r="E220" s="6" t="str">
        <f>IF(A220&gt;Scenario!$B$11,"",IF(A$2&lt;&gt;"Ready",A$2,IF(ISNUMBER(B220),IF((B220+C220)*(1+Scenario!$B$12/12)-D220&lt;0,"INSUFFICIENT FUNDS",(B220+C220)*(1+Scenario!$B$12/12)-D220),"INSUFFICIENT FUNDS")))</f>
        <v/>
      </c>
      <c r="F220" s="6" t="str">
        <f>IF(A220&gt;Scenario!$B$11,"",IF(A$2&lt;&gt;"Ready",A$2,IF(ISNUMBER(E220),F219+D220,"INSUFFICIENT FUNDS")))</f>
        <v/>
      </c>
      <c r="G220" t="str">
        <f>IF(A220&gt;Scenario!$B$11,"",IF(A$2&lt;&gt;"Ready",A$2,IF(ISNUMBER(E220),"OK","INSUFFICIENT FUNDS")))</f>
        <v/>
      </c>
      <c r="H220">
        <v>216</v>
      </c>
      <c r="I220" s="6" t="str">
        <f>IF(H220&gt;Scenario!$B$11,"",IF(H$2&lt;&gt;"Ready",H$2,IF(N219="OK",L219,"INSUFFICIENT FUNDS")))</f>
        <v/>
      </c>
      <c r="J220" s="6" t="str">
        <f>IF(H220&gt;Scenario!$B$11,"",IF(H$2&lt;&gt;"Ready",H$2,IF(ISNUMBER(I220),IF(AND(H220&gt;=Scenario!$B$10,MOD(H220-Scenario!$B$10,Scenario!$B$18)=0),Scenario!$B$8,0),"INSUFFICIENT FUNDS")))</f>
        <v/>
      </c>
      <c r="K220" s="6" t="str">
        <f>IF(H220&gt;Scenario!$B$11,"",IF(H$2&lt;&gt;"Ready",H$2,IF(ISNUMBER(I220),(I220+J220)*(N('Option B'!$E$14)+N('Option B'!$E$15)+IF(Scenario!$B$13="Gross",N('Option B'!$E$16),0))/12+((0+0)/12+IF(AND(H220&gt;=Scenario!$B$10,MOD(H220-Scenario!$B$10,Scenario!$B$18)=0),N('Option B'!$E$17)*N('Option B'!$E$18)+N('Option B'!$E$20),0)+IF(H220=1,N('Option B'!$E$17)*N('Option B'!$E$19)+N('Option B'!$E$21),0)+IF(H220=Scenario!$B$11,N('Option B'!$E$22),0)),"INSUFFICIENT FUNDS")))</f>
        <v/>
      </c>
      <c r="L220" s="6" t="str">
        <f>IF(H220&gt;Scenario!$B$11,"",IF(H$2&lt;&gt;"Ready",H$2,IF(ISNUMBER(I220),IF((I220+J220)*(1+Scenario!$B$12/12)-K220&lt;0,"INSUFFICIENT FUNDS",(I220+J220)*(1+Scenario!$B$12/12)-K220),"INSUFFICIENT FUNDS")))</f>
        <v/>
      </c>
      <c r="M220" s="6" t="str">
        <f>IF(H220&gt;Scenario!$B$11,"",IF(H$2&lt;&gt;"Ready",H$2,IF(ISNUMBER(L220),M219+K220,"INSUFFICIENT FUNDS")))</f>
        <v/>
      </c>
      <c r="N220" t="str">
        <f>IF(H220&gt;Scenario!$B$11,"",IF(H$2&lt;&gt;"Ready",H$2,IF(ISNUMBER(L220),"OK","INSUFFICIENT FUNDS")))</f>
        <v/>
      </c>
      <c r="O220">
        <v>216</v>
      </c>
      <c r="P220" s="6" t="str">
        <f>IF(O220&gt;Scenario!$B$11,"",IF(O$2&lt;&gt;"Ready",O$2,IF(U219="OK",S219,"INSUFFICIENT FUNDS")))</f>
        <v/>
      </c>
      <c r="Q220" s="6" t="str">
        <f>IF(O220&gt;Scenario!$B$11,"",IF(O$2&lt;&gt;"Ready",O$2,IF(ISNUMBER(P220),IF(AND(O220&gt;=Scenario!$B$10,MOD(O220-Scenario!$B$10,Scenario!$B$18)=0),Scenario!$B$8,0),"INSUFFICIENT FUNDS")))</f>
        <v/>
      </c>
      <c r="R220" s="6" t="str">
        <f>IF(O220&gt;Scenario!$B$11,"",IF(O$2&lt;&gt;"Ready",O$2,IF(ISNUMBER(P220),(P220+Q220)*(0+N('Option B'!$E$15)+IF(Scenario!$B$13="Gross",N('Option B'!$E$16),0))/12+((N('Option B'!$E$12)+N('Option B'!$E$13))/12+IF(AND(O220&gt;=Scenario!$B$10,MOD(O220-Scenario!$B$10,Scenario!$B$18)=0),N('Option B'!$E$17)*N('Option B'!$E$18)+N('Option B'!$E$20),0)+IF(O220=1,N('Option B'!$E$17)*N('Option B'!$E$19)+N('Option B'!$E$21),0)+IF(O220=Scenario!$B$11,N('Option B'!$E$22),0)),"INSUFFICIENT FUNDS")))</f>
        <v/>
      </c>
      <c r="S220" s="6" t="str">
        <f>IF(O220&gt;Scenario!$B$11,"",IF(O$2&lt;&gt;"Ready",O$2,IF(ISNUMBER(P220),IF((P220+Q220)*(1+Scenario!$B$12/12)-R220&lt;0,"INSUFFICIENT FUNDS",(P220+Q220)*(1+Scenario!$B$12/12)-R220),"INSUFFICIENT FUNDS")))</f>
        <v/>
      </c>
      <c r="T220" s="6" t="str">
        <f>IF(O220&gt;Scenario!$B$11,"",IF(O$2&lt;&gt;"Ready",O$2,IF(ISNUMBER(S220),T219+R220,"INSUFFICIENT FUNDS")))</f>
        <v/>
      </c>
      <c r="U220" t="str">
        <f>IF(O220&gt;Scenario!$B$11,"",IF(O$2&lt;&gt;"Ready",O$2,IF(ISNUMBER(S220),"OK","INSUFFICIENT FUNDS")))</f>
        <v/>
      </c>
      <c r="V220">
        <v>216</v>
      </c>
      <c r="W220" s="6" t="str">
        <f>IF(V220&gt;Scenario!$B$11,"",IF(V$2&lt;&gt;"Ready",V$2,IF(AB219="OK",Z219,"INSUFFICIENT FUNDS")))</f>
        <v/>
      </c>
      <c r="X220" s="6" t="str">
        <f>IF(V220&gt;Scenario!$B$11,"",IF(V$2&lt;&gt;"Ready",V$2,IF(ISNUMBER(W220),IF(AND(V220&gt;=Scenario!$B$10,MOD(V220-Scenario!$B$10,Scenario!$B$18)=0),Scenario!$B$8,0),"INSUFFICIENT FUNDS")))</f>
        <v/>
      </c>
      <c r="Y220" s="6" t="str">
        <f>IF(V220&gt;Scenario!$B$11,"",IF(V$2&lt;&gt;"Ready",V$2,IF(ISNUMBER(W220),(W220+X220)*(N('Option B'!$E$14)+N('Option B'!$E$15)+IF(Scenario!$B$13="Gross",N('Option B'!$E$16),0))/12+((N('Option B'!$E$12)+N('Option B'!$E$13))/12+IF(AND(V220&gt;=Scenario!$B$10,MOD(V220-Scenario!$B$10,Scenario!$B$18)=0),0*0+0,0)+IF(V220=1,0*0+0,0)+IF(V220=Scenario!$B$11,0,0)),"INSUFFICIENT FUNDS")))</f>
        <v/>
      </c>
      <c r="Z220" s="6" t="str">
        <f>IF(V220&gt;Scenario!$B$11,"",IF(V$2&lt;&gt;"Ready",V$2,IF(ISNUMBER(W220),IF((W220+X220)*(1+Scenario!$B$12/12)-Y220&lt;0,"INSUFFICIENT FUNDS",(W220+X220)*(1+Scenario!$B$12/12)-Y220),"INSUFFICIENT FUNDS")))</f>
        <v/>
      </c>
      <c r="AA220" s="6" t="str">
        <f>IF(V220&gt;Scenario!$B$11,"",IF(V$2&lt;&gt;"Ready",V$2,IF(ISNUMBER(Z220),AA219+Y220,"INSUFFICIENT FUNDS")))</f>
        <v/>
      </c>
      <c r="AB220" t="str">
        <f>IF(V220&gt;Scenario!$B$11,"",IF(V$2&lt;&gt;"Ready",V$2,IF(ISNUMBER(Z220),"OK","INSUFFICIENT FUNDS")))</f>
        <v/>
      </c>
      <c r="AC220">
        <v>216</v>
      </c>
      <c r="AD220" s="6" t="str">
        <f>IF(AC220&gt;Scenario!$B$11,"",IF(AC$2&lt;&gt;"Ready",AC$2,IF(AI219="OK",AG219,"INSUFFICIENT FUNDS")))</f>
        <v/>
      </c>
      <c r="AE220" s="6" t="str">
        <f>IF(AC220&gt;Scenario!$B$11,"",IF(AC$2&lt;&gt;"Ready",AC$2,IF(ISNUMBER(AD220),IF(AND(AC220&gt;=Scenario!$B$10,MOD(AC220-Scenario!$B$10,Scenario!$B$18)=0),Scenario!$B$8,0),"INSUFFICIENT FUNDS")))</f>
        <v/>
      </c>
      <c r="AF220" s="6" t="str">
        <f>IF(AC220&gt;Scenario!$B$11,"",IF(AC$2&lt;&gt;"Ready",AC$2,IF(ISNUMBER(AD220),(AD220+AE220)*(N('Option B'!$E$14)+N('Option B'!$E$15)+IF(Scenario!$B$13="Gross",0,0))/12+((N('Option B'!$E$12)+N('Option B'!$E$13))/12+IF(AND(AC220&gt;=Scenario!$B$10,MOD(AC220-Scenario!$B$10,Scenario!$B$18)=0),N('Option B'!$E$17)*N('Option B'!$E$18)+N('Option B'!$E$20),0)+IF(AC220=1,N('Option B'!$E$17)*N('Option B'!$E$19)+N('Option B'!$E$21),0)+IF(AC220=Scenario!$B$11,N('Option B'!$E$22),0)),"INSUFFICIENT FUNDS")))</f>
        <v/>
      </c>
      <c r="AG220" s="6" t="str">
        <f>IF(AC220&gt;Scenario!$B$11,"",IF(AC$2&lt;&gt;"Ready",AC$2,IF(ISNUMBER(AD220),IF((AD220+AE220)*(1+Scenario!$B$12/12)-AF220&lt;0,"INSUFFICIENT FUNDS",(AD220+AE220)*(1+Scenario!$B$12/12)-AF220),"INSUFFICIENT FUNDS")))</f>
        <v/>
      </c>
      <c r="AH220" s="6" t="str">
        <f>IF(AC220&gt;Scenario!$B$11,"",IF(AC$2&lt;&gt;"Ready",AC$2,IF(ISNUMBER(AG220),AH219+AF220,"INSUFFICIENT FUNDS")))</f>
        <v/>
      </c>
      <c r="AI220" t="str">
        <f>IF(AC220&gt;Scenario!$B$11,"",IF(AC$2&lt;&gt;"Ready",AC$2,IF(ISNUMBER(AG220),"OK","INSUFFICIENT FUNDS")))</f>
        <v/>
      </c>
      <c r="AJ220">
        <v>216</v>
      </c>
      <c r="AK220" s="6" t="str">
        <f>IF(AJ220&gt;Scenario!$B$11,"",IF(AJ$2&lt;&gt;"Ready",AJ$2,IF(AP219="OK",AN219,"INSUFFICIENT FUNDS")))</f>
        <v/>
      </c>
      <c r="AL220" s="6" t="str">
        <f>IF(AJ220&gt;Scenario!$B$11,"",IF(AJ$2&lt;&gt;"Ready",AJ$2,IF(ISNUMBER(AK220),IF(AND(AJ220&gt;=Scenario!$B$10,MOD(AJ220-Scenario!$B$10,Scenario!$B$18)=0),Scenario!$B$8,0),"INSUFFICIENT FUNDS")))</f>
        <v/>
      </c>
      <c r="AM220" s="6" t="str">
        <f>IF(AJ220&gt;Scenario!$B$11,"",IF(AJ$2&lt;&gt;"Ready",AJ$2,IF(ISNUMBER(AK220),(AK220+AL220)*(0+0+IF(Scenario!$B$13="Gross",0,0))/12+((0+0)/12+IF(AND(AJ220&gt;=Scenario!$B$10,MOD(AJ220-Scenario!$B$10,Scenario!$B$18)=0),0*0+0,0)+IF(AJ220=1,0*0+0,0)+IF(AJ220=Scenario!$B$11,0,0)),"INSUFFICIENT FUNDS")))</f>
        <v/>
      </c>
      <c r="AN220" s="6" t="str">
        <f>IF(AJ220&gt;Scenario!$B$11,"",IF(AJ$2&lt;&gt;"Ready",AJ$2,IF(ISNUMBER(AK220),IF((AK220+AL220)*(1+Scenario!$B$12/12)-AM220&lt;0,"INSUFFICIENT FUNDS",(AK220+AL220)*(1+Scenario!$B$12/12)-AM220),"INSUFFICIENT FUNDS")))</f>
        <v/>
      </c>
      <c r="AO220" s="6" t="str">
        <f>IF(AJ220&gt;Scenario!$B$11,"",IF(AJ$2&lt;&gt;"Ready",AJ$2,IF(ISNUMBER(AN220),AO219+AM220,"INSUFFICIENT FUNDS")))</f>
        <v/>
      </c>
      <c r="AP220" t="str">
        <f>IF(AJ220&gt;Scenario!$B$11,"",IF(AJ$2&lt;&gt;"Ready",AJ$2,IF(ISNUMBER(AN220),"OK","INSUFFICIENT FUNDS")))</f>
        <v/>
      </c>
    </row>
    <row r="221" spans="1:42" ht="32.1" customHeight="1" x14ac:dyDescent="0.2">
      <c r="A221">
        <v>217</v>
      </c>
      <c r="B221" s="6" t="str">
        <f>IF(A221&gt;Scenario!$B$11,"",IF(A$2&lt;&gt;"Ready",A$2,IF(G220="OK",E220,"INSUFFICIENT FUNDS")))</f>
        <v/>
      </c>
      <c r="C221" s="6" t="str">
        <f>IF(A221&gt;Scenario!$B$11,"",IF(A$2&lt;&gt;"Ready",A$2,IF(ISNUMBER(B221),IF(AND(A221&gt;=Scenario!$B$10,MOD(A221-Scenario!$B$10,Scenario!$B$18)=0),Scenario!$B$8,0),"INSUFFICIENT FUNDS")))</f>
        <v/>
      </c>
      <c r="D221" s="6" t="str">
        <f>IF(A221&gt;Scenario!$B$11,"",IF(A$2&lt;&gt;"Ready",A$2,IF(ISNUMBER(B221),(B221+C221)*(N('Option B'!$E$14)+N('Option B'!$E$15)+IF(Scenario!$B$13="Gross",N('Option B'!$E$16),0))/12+((N('Option B'!$E$12)+N('Option B'!$E$13))/12+IF(AND(A221&gt;=Scenario!$B$10,MOD(A221-Scenario!$B$10,Scenario!$B$18)=0),N('Option B'!$E$17)*N('Option B'!$E$18)+N('Option B'!$E$20),0)+IF(A221=1,N('Option B'!$E$17)*N('Option B'!$E$19)+N('Option B'!$E$21),0)+IF(A221=Scenario!$B$11,N('Option B'!$E$22),0)),"INSUFFICIENT FUNDS")))</f>
        <v/>
      </c>
      <c r="E221" s="6" t="str">
        <f>IF(A221&gt;Scenario!$B$11,"",IF(A$2&lt;&gt;"Ready",A$2,IF(ISNUMBER(B221),IF((B221+C221)*(1+Scenario!$B$12/12)-D221&lt;0,"INSUFFICIENT FUNDS",(B221+C221)*(1+Scenario!$B$12/12)-D221),"INSUFFICIENT FUNDS")))</f>
        <v/>
      </c>
      <c r="F221" s="6" t="str">
        <f>IF(A221&gt;Scenario!$B$11,"",IF(A$2&lt;&gt;"Ready",A$2,IF(ISNUMBER(E221),F220+D221,"INSUFFICIENT FUNDS")))</f>
        <v/>
      </c>
      <c r="G221" t="str">
        <f>IF(A221&gt;Scenario!$B$11,"",IF(A$2&lt;&gt;"Ready",A$2,IF(ISNUMBER(E221),"OK","INSUFFICIENT FUNDS")))</f>
        <v/>
      </c>
      <c r="H221">
        <v>217</v>
      </c>
      <c r="I221" s="6" t="str">
        <f>IF(H221&gt;Scenario!$B$11,"",IF(H$2&lt;&gt;"Ready",H$2,IF(N220="OK",L220,"INSUFFICIENT FUNDS")))</f>
        <v/>
      </c>
      <c r="J221" s="6" t="str">
        <f>IF(H221&gt;Scenario!$B$11,"",IF(H$2&lt;&gt;"Ready",H$2,IF(ISNUMBER(I221),IF(AND(H221&gt;=Scenario!$B$10,MOD(H221-Scenario!$B$10,Scenario!$B$18)=0),Scenario!$B$8,0),"INSUFFICIENT FUNDS")))</f>
        <v/>
      </c>
      <c r="K221" s="6" t="str">
        <f>IF(H221&gt;Scenario!$B$11,"",IF(H$2&lt;&gt;"Ready",H$2,IF(ISNUMBER(I221),(I221+J221)*(N('Option B'!$E$14)+N('Option B'!$E$15)+IF(Scenario!$B$13="Gross",N('Option B'!$E$16),0))/12+((0+0)/12+IF(AND(H221&gt;=Scenario!$B$10,MOD(H221-Scenario!$B$10,Scenario!$B$18)=0),N('Option B'!$E$17)*N('Option B'!$E$18)+N('Option B'!$E$20),0)+IF(H221=1,N('Option B'!$E$17)*N('Option B'!$E$19)+N('Option B'!$E$21),0)+IF(H221=Scenario!$B$11,N('Option B'!$E$22),0)),"INSUFFICIENT FUNDS")))</f>
        <v/>
      </c>
      <c r="L221" s="6" t="str">
        <f>IF(H221&gt;Scenario!$B$11,"",IF(H$2&lt;&gt;"Ready",H$2,IF(ISNUMBER(I221),IF((I221+J221)*(1+Scenario!$B$12/12)-K221&lt;0,"INSUFFICIENT FUNDS",(I221+J221)*(1+Scenario!$B$12/12)-K221),"INSUFFICIENT FUNDS")))</f>
        <v/>
      </c>
      <c r="M221" s="6" t="str">
        <f>IF(H221&gt;Scenario!$B$11,"",IF(H$2&lt;&gt;"Ready",H$2,IF(ISNUMBER(L221),M220+K221,"INSUFFICIENT FUNDS")))</f>
        <v/>
      </c>
      <c r="N221" t="str">
        <f>IF(H221&gt;Scenario!$B$11,"",IF(H$2&lt;&gt;"Ready",H$2,IF(ISNUMBER(L221),"OK","INSUFFICIENT FUNDS")))</f>
        <v/>
      </c>
      <c r="O221">
        <v>217</v>
      </c>
      <c r="P221" s="6" t="str">
        <f>IF(O221&gt;Scenario!$B$11,"",IF(O$2&lt;&gt;"Ready",O$2,IF(U220="OK",S220,"INSUFFICIENT FUNDS")))</f>
        <v/>
      </c>
      <c r="Q221" s="6" t="str">
        <f>IF(O221&gt;Scenario!$B$11,"",IF(O$2&lt;&gt;"Ready",O$2,IF(ISNUMBER(P221),IF(AND(O221&gt;=Scenario!$B$10,MOD(O221-Scenario!$B$10,Scenario!$B$18)=0),Scenario!$B$8,0),"INSUFFICIENT FUNDS")))</f>
        <v/>
      </c>
      <c r="R221" s="6" t="str">
        <f>IF(O221&gt;Scenario!$B$11,"",IF(O$2&lt;&gt;"Ready",O$2,IF(ISNUMBER(P221),(P221+Q221)*(0+N('Option B'!$E$15)+IF(Scenario!$B$13="Gross",N('Option B'!$E$16),0))/12+((N('Option B'!$E$12)+N('Option B'!$E$13))/12+IF(AND(O221&gt;=Scenario!$B$10,MOD(O221-Scenario!$B$10,Scenario!$B$18)=0),N('Option B'!$E$17)*N('Option B'!$E$18)+N('Option B'!$E$20),0)+IF(O221=1,N('Option B'!$E$17)*N('Option B'!$E$19)+N('Option B'!$E$21),0)+IF(O221=Scenario!$B$11,N('Option B'!$E$22),0)),"INSUFFICIENT FUNDS")))</f>
        <v/>
      </c>
      <c r="S221" s="6" t="str">
        <f>IF(O221&gt;Scenario!$B$11,"",IF(O$2&lt;&gt;"Ready",O$2,IF(ISNUMBER(P221),IF((P221+Q221)*(1+Scenario!$B$12/12)-R221&lt;0,"INSUFFICIENT FUNDS",(P221+Q221)*(1+Scenario!$B$12/12)-R221),"INSUFFICIENT FUNDS")))</f>
        <v/>
      </c>
      <c r="T221" s="6" t="str">
        <f>IF(O221&gt;Scenario!$B$11,"",IF(O$2&lt;&gt;"Ready",O$2,IF(ISNUMBER(S221),T220+R221,"INSUFFICIENT FUNDS")))</f>
        <v/>
      </c>
      <c r="U221" t="str">
        <f>IF(O221&gt;Scenario!$B$11,"",IF(O$2&lt;&gt;"Ready",O$2,IF(ISNUMBER(S221),"OK","INSUFFICIENT FUNDS")))</f>
        <v/>
      </c>
      <c r="V221">
        <v>217</v>
      </c>
      <c r="W221" s="6" t="str">
        <f>IF(V221&gt;Scenario!$B$11,"",IF(V$2&lt;&gt;"Ready",V$2,IF(AB220="OK",Z220,"INSUFFICIENT FUNDS")))</f>
        <v/>
      </c>
      <c r="X221" s="6" t="str">
        <f>IF(V221&gt;Scenario!$B$11,"",IF(V$2&lt;&gt;"Ready",V$2,IF(ISNUMBER(W221),IF(AND(V221&gt;=Scenario!$B$10,MOD(V221-Scenario!$B$10,Scenario!$B$18)=0),Scenario!$B$8,0),"INSUFFICIENT FUNDS")))</f>
        <v/>
      </c>
      <c r="Y221" s="6" t="str">
        <f>IF(V221&gt;Scenario!$B$11,"",IF(V$2&lt;&gt;"Ready",V$2,IF(ISNUMBER(W221),(W221+X221)*(N('Option B'!$E$14)+N('Option B'!$E$15)+IF(Scenario!$B$13="Gross",N('Option B'!$E$16),0))/12+((N('Option B'!$E$12)+N('Option B'!$E$13))/12+IF(AND(V221&gt;=Scenario!$B$10,MOD(V221-Scenario!$B$10,Scenario!$B$18)=0),0*0+0,0)+IF(V221=1,0*0+0,0)+IF(V221=Scenario!$B$11,0,0)),"INSUFFICIENT FUNDS")))</f>
        <v/>
      </c>
      <c r="Z221" s="6" t="str">
        <f>IF(V221&gt;Scenario!$B$11,"",IF(V$2&lt;&gt;"Ready",V$2,IF(ISNUMBER(W221),IF((W221+X221)*(1+Scenario!$B$12/12)-Y221&lt;0,"INSUFFICIENT FUNDS",(W221+X221)*(1+Scenario!$B$12/12)-Y221),"INSUFFICIENT FUNDS")))</f>
        <v/>
      </c>
      <c r="AA221" s="6" t="str">
        <f>IF(V221&gt;Scenario!$B$11,"",IF(V$2&lt;&gt;"Ready",V$2,IF(ISNUMBER(Z221),AA220+Y221,"INSUFFICIENT FUNDS")))</f>
        <v/>
      </c>
      <c r="AB221" t="str">
        <f>IF(V221&gt;Scenario!$B$11,"",IF(V$2&lt;&gt;"Ready",V$2,IF(ISNUMBER(Z221),"OK","INSUFFICIENT FUNDS")))</f>
        <v/>
      </c>
      <c r="AC221">
        <v>217</v>
      </c>
      <c r="AD221" s="6" t="str">
        <f>IF(AC221&gt;Scenario!$B$11,"",IF(AC$2&lt;&gt;"Ready",AC$2,IF(AI220="OK",AG220,"INSUFFICIENT FUNDS")))</f>
        <v/>
      </c>
      <c r="AE221" s="6" t="str">
        <f>IF(AC221&gt;Scenario!$B$11,"",IF(AC$2&lt;&gt;"Ready",AC$2,IF(ISNUMBER(AD221),IF(AND(AC221&gt;=Scenario!$B$10,MOD(AC221-Scenario!$B$10,Scenario!$B$18)=0),Scenario!$B$8,0),"INSUFFICIENT FUNDS")))</f>
        <v/>
      </c>
      <c r="AF221" s="6" t="str">
        <f>IF(AC221&gt;Scenario!$B$11,"",IF(AC$2&lt;&gt;"Ready",AC$2,IF(ISNUMBER(AD221),(AD221+AE221)*(N('Option B'!$E$14)+N('Option B'!$E$15)+IF(Scenario!$B$13="Gross",0,0))/12+((N('Option B'!$E$12)+N('Option B'!$E$13))/12+IF(AND(AC221&gt;=Scenario!$B$10,MOD(AC221-Scenario!$B$10,Scenario!$B$18)=0),N('Option B'!$E$17)*N('Option B'!$E$18)+N('Option B'!$E$20),0)+IF(AC221=1,N('Option B'!$E$17)*N('Option B'!$E$19)+N('Option B'!$E$21),0)+IF(AC221=Scenario!$B$11,N('Option B'!$E$22),0)),"INSUFFICIENT FUNDS")))</f>
        <v/>
      </c>
      <c r="AG221" s="6" t="str">
        <f>IF(AC221&gt;Scenario!$B$11,"",IF(AC$2&lt;&gt;"Ready",AC$2,IF(ISNUMBER(AD221),IF((AD221+AE221)*(1+Scenario!$B$12/12)-AF221&lt;0,"INSUFFICIENT FUNDS",(AD221+AE221)*(1+Scenario!$B$12/12)-AF221),"INSUFFICIENT FUNDS")))</f>
        <v/>
      </c>
      <c r="AH221" s="6" t="str">
        <f>IF(AC221&gt;Scenario!$B$11,"",IF(AC$2&lt;&gt;"Ready",AC$2,IF(ISNUMBER(AG221),AH220+AF221,"INSUFFICIENT FUNDS")))</f>
        <v/>
      </c>
      <c r="AI221" t="str">
        <f>IF(AC221&gt;Scenario!$B$11,"",IF(AC$2&lt;&gt;"Ready",AC$2,IF(ISNUMBER(AG221),"OK","INSUFFICIENT FUNDS")))</f>
        <v/>
      </c>
      <c r="AJ221">
        <v>217</v>
      </c>
      <c r="AK221" s="6" t="str">
        <f>IF(AJ221&gt;Scenario!$B$11,"",IF(AJ$2&lt;&gt;"Ready",AJ$2,IF(AP220="OK",AN220,"INSUFFICIENT FUNDS")))</f>
        <v/>
      </c>
      <c r="AL221" s="6" t="str">
        <f>IF(AJ221&gt;Scenario!$B$11,"",IF(AJ$2&lt;&gt;"Ready",AJ$2,IF(ISNUMBER(AK221),IF(AND(AJ221&gt;=Scenario!$B$10,MOD(AJ221-Scenario!$B$10,Scenario!$B$18)=0),Scenario!$B$8,0),"INSUFFICIENT FUNDS")))</f>
        <v/>
      </c>
      <c r="AM221" s="6" t="str">
        <f>IF(AJ221&gt;Scenario!$B$11,"",IF(AJ$2&lt;&gt;"Ready",AJ$2,IF(ISNUMBER(AK221),(AK221+AL221)*(0+0+IF(Scenario!$B$13="Gross",0,0))/12+((0+0)/12+IF(AND(AJ221&gt;=Scenario!$B$10,MOD(AJ221-Scenario!$B$10,Scenario!$B$18)=0),0*0+0,0)+IF(AJ221=1,0*0+0,0)+IF(AJ221=Scenario!$B$11,0,0)),"INSUFFICIENT FUNDS")))</f>
        <v/>
      </c>
      <c r="AN221" s="6" t="str">
        <f>IF(AJ221&gt;Scenario!$B$11,"",IF(AJ$2&lt;&gt;"Ready",AJ$2,IF(ISNUMBER(AK221),IF((AK221+AL221)*(1+Scenario!$B$12/12)-AM221&lt;0,"INSUFFICIENT FUNDS",(AK221+AL221)*(1+Scenario!$B$12/12)-AM221),"INSUFFICIENT FUNDS")))</f>
        <v/>
      </c>
      <c r="AO221" s="6" t="str">
        <f>IF(AJ221&gt;Scenario!$B$11,"",IF(AJ$2&lt;&gt;"Ready",AJ$2,IF(ISNUMBER(AN221),AO220+AM221,"INSUFFICIENT FUNDS")))</f>
        <v/>
      </c>
      <c r="AP221" t="str">
        <f>IF(AJ221&gt;Scenario!$B$11,"",IF(AJ$2&lt;&gt;"Ready",AJ$2,IF(ISNUMBER(AN221),"OK","INSUFFICIENT FUNDS")))</f>
        <v/>
      </c>
    </row>
    <row r="222" spans="1:42" ht="32.1" customHeight="1" x14ac:dyDescent="0.2">
      <c r="A222">
        <v>218</v>
      </c>
      <c r="B222" s="6" t="str">
        <f>IF(A222&gt;Scenario!$B$11,"",IF(A$2&lt;&gt;"Ready",A$2,IF(G221="OK",E221,"INSUFFICIENT FUNDS")))</f>
        <v/>
      </c>
      <c r="C222" s="6" t="str">
        <f>IF(A222&gt;Scenario!$B$11,"",IF(A$2&lt;&gt;"Ready",A$2,IF(ISNUMBER(B222),IF(AND(A222&gt;=Scenario!$B$10,MOD(A222-Scenario!$B$10,Scenario!$B$18)=0),Scenario!$B$8,0),"INSUFFICIENT FUNDS")))</f>
        <v/>
      </c>
      <c r="D222" s="6" t="str">
        <f>IF(A222&gt;Scenario!$B$11,"",IF(A$2&lt;&gt;"Ready",A$2,IF(ISNUMBER(B222),(B222+C222)*(N('Option B'!$E$14)+N('Option B'!$E$15)+IF(Scenario!$B$13="Gross",N('Option B'!$E$16),0))/12+((N('Option B'!$E$12)+N('Option B'!$E$13))/12+IF(AND(A222&gt;=Scenario!$B$10,MOD(A222-Scenario!$B$10,Scenario!$B$18)=0),N('Option B'!$E$17)*N('Option B'!$E$18)+N('Option B'!$E$20),0)+IF(A222=1,N('Option B'!$E$17)*N('Option B'!$E$19)+N('Option B'!$E$21),0)+IF(A222=Scenario!$B$11,N('Option B'!$E$22),0)),"INSUFFICIENT FUNDS")))</f>
        <v/>
      </c>
      <c r="E222" s="6" t="str">
        <f>IF(A222&gt;Scenario!$B$11,"",IF(A$2&lt;&gt;"Ready",A$2,IF(ISNUMBER(B222),IF((B222+C222)*(1+Scenario!$B$12/12)-D222&lt;0,"INSUFFICIENT FUNDS",(B222+C222)*(1+Scenario!$B$12/12)-D222),"INSUFFICIENT FUNDS")))</f>
        <v/>
      </c>
      <c r="F222" s="6" t="str">
        <f>IF(A222&gt;Scenario!$B$11,"",IF(A$2&lt;&gt;"Ready",A$2,IF(ISNUMBER(E222),F221+D222,"INSUFFICIENT FUNDS")))</f>
        <v/>
      </c>
      <c r="G222" t="str">
        <f>IF(A222&gt;Scenario!$B$11,"",IF(A$2&lt;&gt;"Ready",A$2,IF(ISNUMBER(E222),"OK","INSUFFICIENT FUNDS")))</f>
        <v/>
      </c>
      <c r="H222">
        <v>218</v>
      </c>
      <c r="I222" s="6" t="str">
        <f>IF(H222&gt;Scenario!$B$11,"",IF(H$2&lt;&gt;"Ready",H$2,IF(N221="OK",L221,"INSUFFICIENT FUNDS")))</f>
        <v/>
      </c>
      <c r="J222" s="6" t="str">
        <f>IF(H222&gt;Scenario!$B$11,"",IF(H$2&lt;&gt;"Ready",H$2,IF(ISNUMBER(I222),IF(AND(H222&gt;=Scenario!$B$10,MOD(H222-Scenario!$B$10,Scenario!$B$18)=0),Scenario!$B$8,0),"INSUFFICIENT FUNDS")))</f>
        <v/>
      </c>
      <c r="K222" s="6" t="str">
        <f>IF(H222&gt;Scenario!$B$11,"",IF(H$2&lt;&gt;"Ready",H$2,IF(ISNUMBER(I222),(I222+J222)*(N('Option B'!$E$14)+N('Option B'!$E$15)+IF(Scenario!$B$13="Gross",N('Option B'!$E$16),0))/12+((0+0)/12+IF(AND(H222&gt;=Scenario!$B$10,MOD(H222-Scenario!$B$10,Scenario!$B$18)=0),N('Option B'!$E$17)*N('Option B'!$E$18)+N('Option B'!$E$20),0)+IF(H222=1,N('Option B'!$E$17)*N('Option B'!$E$19)+N('Option B'!$E$21),0)+IF(H222=Scenario!$B$11,N('Option B'!$E$22),0)),"INSUFFICIENT FUNDS")))</f>
        <v/>
      </c>
      <c r="L222" s="6" t="str">
        <f>IF(H222&gt;Scenario!$B$11,"",IF(H$2&lt;&gt;"Ready",H$2,IF(ISNUMBER(I222),IF((I222+J222)*(1+Scenario!$B$12/12)-K222&lt;0,"INSUFFICIENT FUNDS",(I222+J222)*(1+Scenario!$B$12/12)-K222),"INSUFFICIENT FUNDS")))</f>
        <v/>
      </c>
      <c r="M222" s="6" t="str">
        <f>IF(H222&gt;Scenario!$B$11,"",IF(H$2&lt;&gt;"Ready",H$2,IF(ISNUMBER(L222),M221+K222,"INSUFFICIENT FUNDS")))</f>
        <v/>
      </c>
      <c r="N222" t="str">
        <f>IF(H222&gt;Scenario!$B$11,"",IF(H$2&lt;&gt;"Ready",H$2,IF(ISNUMBER(L222),"OK","INSUFFICIENT FUNDS")))</f>
        <v/>
      </c>
      <c r="O222">
        <v>218</v>
      </c>
      <c r="P222" s="6" t="str">
        <f>IF(O222&gt;Scenario!$B$11,"",IF(O$2&lt;&gt;"Ready",O$2,IF(U221="OK",S221,"INSUFFICIENT FUNDS")))</f>
        <v/>
      </c>
      <c r="Q222" s="6" t="str">
        <f>IF(O222&gt;Scenario!$B$11,"",IF(O$2&lt;&gt;"Ready",O$2,IF(ISNUMBER(P222),IF(AND(O222&gt;=Scenario!$B$10,MOD(O222-Scenario!$B$10,Scenario!$B$18)=0),Scenario!$B$8,0),"INSUFFICIENT FUNDS")))</f>
        <v/>
      </c>
      <c r="R222" s="6" t="str">
        <f>IF(O222&gt;Scenario!$B$11,"",IF(O$2&lt;&gt;"Ready",O$2,IF(ISNUMBER(P222),(P222+Q222)*(0+N('Option B'!$E$15)+IF(Scenario!$B$13="Gross",N('Option B'!$E$16),0))/12+((N('Option B'!$E$12)+N('Option B'!$E$13))/12+IF(AND(O222&gt;=Scenario!$B$10,MOD(O222-Scenario!$B$10,Scenario!$B$18)=0),N('Option B'!$E$17)*N('Option B'!$E$18)+N('Option B'!$E$20),0)+IF(O222=1,N('Option B'!$E$17)*N('Option B'!$E$19)+N('Option B'!$E$21),0)+IF(O222=Scenario!$B$11,N('Option B'!$E$22),0)),"INSUFFICIENT FUNDS")))</f>
        <v/>
      </c>
      <c r="S222" s="6" t="str">
        <f>IF(O222&gt;Scenario!$B$11,"",IF(O$2&lt;&gt;"Ready",O$2,IF(ISNUMBER(P222),IF((P222+Q222)*(1+Scenario!$B$12/12)-R222&lt;0,"INSUFFICIENT FUNDS",(P222+Q222)*(1+Scenario!$B$12/12)-R222),"INSUFFICIENT FUNDS")))</f>
        <v/>
      </c>
      <c r="T222" s="6" t="str">
        <f>IF(O222&gt;Scenario!$B$11,"",IF(O$2&lt;&gt;"Ready",O$2,IF(ISNUMBER(S222),T221+R222,"INSUFFICIENT FUNDS")))</f>
        <v/>
      </c>
      <c r="U222" t="str">
        <f>IF(O222&gt;Scenario!$B$11,"",IF(O$2&lt;&gt;"Ready",O$2,IF(ISNUMBER(S222),"OK","INSUFFICIENT FUNDS")))</f>
        <v/>
      </c>
      <c r="V222">
        <v>218</v>
      </c>
      <c r="W222" s="6" t="str">
        <f>IF(V222&gt;Scenario!$B$11,"",IF(V$2&lt;&gt;"Ready",V$2,IF(AB221="OK",Z221,"INSUFFICIENT FUNDS")))</f>
        <v/>
      </c>
      <c r="X222" s="6" t="str">
        <f>IF(V222&gt;Scenario!$B$11,"",IF(V$2&lt;&gt;"Ready",V$2,IF(ISNUMBER(W222),IF(AND(V222&gt;=Scenario!$B$10,MOD(V222-Scenario!$B$10,Scenario!$B$18)=0),Scenario!$B$8,0),"INSUFFICIENT FUNDS")))</f>
        <v/>
      </c>
      <c r="Y222" s="6" t="str">
        <f>IF(V222&gt;Scenario!$B$11,"",IF(V$2&lt;&gt;"Ready",V$2,IF(ISNUMBER(W222),(W222+X222)*(N('Option B'!$E$14)+N('Option B'!$E$15)+IF(Scenario!$B$13="Gross",N('Option B'!$E$16),0))/12+((N('Option B'!$E$12)+N('Option B'!$E$13))/12+IF(AND(V222&gt;=Scenario!$B$10,MOD(V222-Scenario!$B$10,Scenario!$B$18)=0),0*0+0,0)+IF(V222=1,0*0+0,0)+IF(V222=Scenario!$B$11,0,0)),"INSUFFICIENT FUNDS")))</f>
        <v/>
      </c>
      <c r="Z222" s="6" t="str">
        <f>IF(V222&gt;Scenario!$B$11,"",IF(V$2&lt;&gt;"Ready",V$2,IF(ISNUMBER(W222),IF((W222+X222)*(1+Scenario!$B$12/12)-Y222&lt;0,"INSUFFICIENT FUNDS",(W222+X222)*(1+Scenario!$B$12/12)-Y222),"INSUFFICIENT FUNDS")))</f>
        <v/>
      </c>
      <c r="AA222" s="6" t="str">
        <f>IF(V222&gt;Scenario!$B$11,"",IF(V$2&lt;&gt;"Ready",V$2,IF(ISNUMBER(Z222),AA221+Y222,"INSUFFICIENT FUNDS")))</f>
        <v/>
      </c>
      <c r="AB222" t="str">
        <f>IF(V222&gt;Scenario!$B$11,"",IF(V$2&lt;&gt;"Ready",V$2,IF(ISNUMBER(Z222),"OK","INSUFFICIENT FUNDS")))</f>
        <v/>
      </c>
      <c r="AC222">
        <v>218</v>
      </c>
      <c r="AD222" s="6" t="str">
        <f>IF(AC222&gt;Scenario!$B$11,"",IF(AC$2&lt;&gt;"Ready",AC$2,IF(AI221="OK",AG221,"INSUFFICIENT FUNDS")))</f>
        <v/>
      </c>
      <c r="AE222" s="6" t="str">
        <f>IF(AC222&gt;Scenario!$B$11,"",IF(AC$2&lt;&gt;"Ready",AC$2,IF(ISNUMBER(AD222),IF(AND(AC222&gt;=Scenario!$B$10,MOD(AC222-Scenario!$B$10,Scenario!$B$18)=0),Scenario!$B$8,0),"INSUFFICIENT FUNDS")))</f>
        <v/>
      </c>
      <c r="AF222" s="6" t="str">
        <f>IF(AC222&gt;Scenario!$B$11,"",IF(AC$2&lt;&gt;"Ready",AC$2,IF(ISNUMBER(AD222),(AD222+AE222)*(N('Option B'!$E$14)+N('Option B'!$E$15)+IF(Scenario!$B$13="Gross",0,0))/12+((N('Option B'!$E$12)+N('Option B'!$E$13))/12+IF(AND(AC222&gt;=Scenario!$B$10,MOD(AC222-Scenario!$B$10,Scenario!$B$18)=0),N('Option B'!$E$17)*N('Option B'!$E$18)+N('Option B'!$E$20),0)+IF(AC222=1,N('Option B'!$E$17)*N('Option B'!$E$19)+N('Option B'!$E$21),0)+IF(AC222=Scenario!$B$11,N('Option B'!$E$22),0)),"INSUFFICIENT FUNDS")))</f>
        <v/>
      </c>
      <c r="AG222" s="6" t="str">
        <f>IF(AC222&gt;Scenario!$B$11,"",IF(AC$2&lt;&gt;"Ready",AC$2,IF(ISNUMBER(AD222),IF((AD222+AE222)*(1+Scenario!$B$12/12)-AF222&lt;0,"INSUFFICIENT FUNDS",(AD222+AE222)*(1+Scenario!$B$12/12)-AF222),"INSUFFICIENT FUNDS")))</f>
        <v/>
      </c>
      <c r="AH222" s="6" t="str">
        <f>IF(AC222&gt;Scenario!$B$11,"",IF(AC$2&lt;&gt;"Ready",AC$2,IF(ISNUMBER(AG222),AH221+AF222,"INSUFFICIENT FUNDS")))</f>
        <v/>
      </c>
      <c r="AI222" t="str">
        <f>IF(AC222&gt;Scenario!$B$11,"",IF(AC$2&lt;&gt;"Ready",AC$2,IF(ISNUMBER(AG222),"OK","INSUFFICIENT FUNDS")))</f>
        <v/>
      </c>
      <c r="AJ222">
        <v>218</v>
      </c>
      <c r="AK222" s="6" t="str">
        <f>IF(AJ222&gt;Scenario!$B$11,"",IF(AJ$2&lt;&gt;"Ready",AJ$2,IF(AP221="OK",AN221,"INSUFFICIENT FUNDS")))</f>
        <v/>
      </c>
      <c r="AL222" s="6" t="str">
        <f>IF(AJ222&gt;Scenario!$B$11,"",IF(AJ$2&lt;&gt;"Ready",AJ$2,IF(ISNUMBER(AK222),IF(AND(AJ222&gt;=Scenario!$B$10,MOD(AJ222-Scenario!$B$10,Scenario!$B$18)=0),Scenario!$B$8,0),"INSUFFICIENT FUNDS")))</f>
        <v/>
      </c>
      <c r="AM222" s="6" t="str">
        <f>IF(AJ222&gt;Scenario!$B$11,"",IF(AJ$2&lt;&gt;"Ready",AJ$2,IF(ISNUMBER(AK222),(AK222+AL222)*(0+0+IF(Scenario!$B$13="Gross",0,0))/12+((0+0)/12+IF(AND(AJ222&gt;=Scenario!$B$10,MOD(AJ222-Scenario!$B$10,Scenario!$B$18)=0),0*0+0,0)+IF(AJ222=1,0*0+0,0)+IF(AJ222=Scenario!$B$11,0,0)),"INSUFFICIENT FUNDS")))</f>
        <v/>
      </c>
      <c r="AN222" s="6" t="str">
        <f>IF(AJ222&gt;Scenario!$B$11,"",IF(AJ$2&lt;&gt;"Ready",AJ$2,IF(ISNUMBER(AK222),IF((AK222+AL222)*(1+Scenario!$B$12/12)-AM222&lt;0,"INSUFFICIENT FUNDS",(AK222+AL222)*(1+Scenario!$B$12/12)-AM222),"INSUFFICIENT FUNDS")))</f>
        <v/>
      </c>
      <c r="AO222" s="6" t="str">
        <f>IF(AJ222&gt;Scenario!$B$11,"",IF(AJ$2&lt;&gt;"Ready",AJ$2,IF(ISNUMBER(AN222),AO221+AM222,"INSUFFICIENT FUNDS")))</f>
        <v/>
      </c>
      <c r="AP222" t="str">
        <f>IF(AJ222&gt;Scenario!$B$11,"",IF(AJ$2&lt;&gt;"Ready",AJ$2,IF(ISNUMBER(AN222),"OK","INSUFFICIENT FUNDS")))</f>
        <v/>
      </c>
    </row>
    <row r="223" spans="1:42" ht="32.1" customHeight="1" x14ac:dyDescent="0.2">
      <c r="A223">
        <v>219</v>
      </c>
      <c r="B223" s="6" t="str">
        <f>IF(A223&gt;Scenario!$B$11,"",IF(A$2&lt;&gt;"Ready",A$2,IF(G222="OK",E222,"INSUFFICIENT FUNDS")))</f>
        <v/>
      </c>
      <c r="C223" s="6" t="str">
        <f>IF(A223&gt;Scenario!$B$11,"",IF(A$2&lt;&gt;"Ready",A$2,IF(ISNUMBER(B223),IF(AND(A223&gt;=Scenario!$B$10,MOD(A223-Scenario!$B$10,Scenario!$B$18)=0),Scenario!$B$8,0),"INSUFFICIENT FUNDS")))</f>
        <v/>
      </c>
      <c r="D223" s="6" t="str">
        <f>IF(A223&gt;Scenario!$B$11,"",IF(A$2&lt;&gt;"Ready",A$2,IF(ISNUMBER(B223),(B223+C223)*(N('Option B'!$E$14)+N('Option B'!$E$15)+IF(Scenario!$B$13="Gross",N('Option B'!$E$16),0))/12+((N('Option B'!$E$12)+N('Option B'!$E$13))/12+IF(AND(A223&gt;=Scenario!$B$10,MOD(A223-Scenario!$B$10,Scenario!$B$18)=0),N('Option B'!$E$17)*N('Option B'!$E$18)+N('Option B'!$E$20),0)+IF(A223=1,N('Option B'!$E$17)*N('Option B'!$E$19)+N('Option B'!$E$21),0)+IF(A223=Scenario!$B$11,N('Option B'!$E$22),0)),"INSUFFICIENT FUNDS")))</f>
        <v/>
      </c>
      <c r="E223" s="6" t="str">
        <f>IF(A223&gt;Scenario!$B$11,"",IF(A$2&lt;&gt;"Ready",A$2,IF(ISNUMBER(B223),IF((B223+C223)*(1+Scenario!$B$12/12)-D223&lt;0,"INSUFFICIENT FUNDS",(B223+C223)*(1+Scenario!$B$12/12)-D223),"INSUFFICIENT FUNDS")))</f>
        <v/>
      </c>
      <c r="F223" s="6" t="str">
        <f>IF(A223&gt;Scenario!$B$11,"",IF(A$2&lt;&gt;"Ready",A$2,IF(ISNUMBER(E223),F222+D223,"INSUFFICIENT FUNDS")))</f>
        <v/>
      </c>
      <c r="G223" t="str">
        <f>IF(A223&gt;Scenario!$B$11,"",IF(A$2&lt;&gt;"Ready",A$2,IF(ISNUMBER(E223),"OK","INSUFFICIENT FUNDS")))</f>
        <v/>
      </c>
      <c r="H223">
        <v>219</v>
      </c>
      <c r="I223" s="6" t="str">
        <f>IF(H223&gt;Scenario!$B$11,"",IF(H$2&lt;&gt;"Ready",H$2,IF(N222="OK",L222,"INSUFFICIENT FUNDS")))</f>
        <v/>
      </c>
      <c r="J223" s="6" t="str">
        <f>IF(H223&gt;Scenario!$B$11,"",IF(H$2&lt;&gt;"Ready",H$2,IF(ISNUMBER(I223),IF(AND(H223&gt;=Scenario!$B$10,MOD(H223-Scenario!$B$10,Scenario!$B$18)=0),Scenario!$B$8,0),"INSUFFICIENT FUNDS")))</f>
        <v/>
      </c>
      <c r="K223" s="6" t="str">
        <f>IF(H223&gt;Scenario!$B$11,"",IF(H$2&lt;&gt;"Ready",H$2,IF(ISNUMBER(I223),(I223+J223)*(N('Option B'!$E$14)+N('Option B'!$E$15)+IF(Scenario!$B$13="Gross",N('Option B'!$E$16),0))/12+((0+0)/12+IF(AND(H223&gt;=Scenario!$B$10,MOD(H223-Scenario!$B$10,Scenario!$B$18)=0),N('Option B'!$E$17)*N('Option B'!$E$18)+N('Option B'!$E$20),0)+IF(H223=1,N('Option B'!$E$17)*N('Option B'!$E$19)+N('Option B'!$E$21),0)+IF(H223=Scenario!$B$11,N('Option B'!$E$22),0)),"INSUFFICIENT FUNDS")))</f>
        <v/>
      </c>
      <c r="L223" s="6" t="str">
        <f>IF(H223&gt;Scenario!$B$11,"",IF(H$2&lt;&gt;"Ready",H$2,IF(ISNUMBER(I223),IF((I223+J223)*(1+Scenario!$B$12/12)-K223&lt;0,"INSUFFICIENT FUNDS",(I223+J223)*(1+Scenario!$B$12/12)-K223),"INSUFFICIENT FUNDS")))</f>
        <v/>
      </c>
      <c r="M223" s="6" t="str">
        <f>IF(H223&gt;Scenario!$B$11,"",IF(H$2&lt;&gt;"Ready",H$2,IF(ISNUMBER(L223),M222+K223,"INSUFFICIENT FUNDS")))</f>
        <v/>
      </c>
      <c r="N223" t="str">
        <f>IF(H223&gt;Scenario!$B$11,"",IF(H$2&lt;&gt;"Ready",H$2,IF(ISNUMBER(L223),"OK","INSUFFICIENT FUNDS")))</f>
        <v/>
      </c>
      <c r="O223">
        <v>219</v>
      </c>
      <c r="P223" s="6" t="str">
        <f>IF(O223&gt;Scenario!$B$11,"",IF(O$2&lt;&gt;"Ready",O$2,IF(U222="OK",S222,"INSUFFICIENT FUNDS")))</f>
        <v/>
      </c>
      <c r="Q223" s="6" t="str">
        <f>IF(O223&gt;Scenario!$B$11,"",IF(O$2&lt;&gt;"Ready",O$2,IF(ISNUMBER(P223),IF(AND(O223&gt;=Scenario!$B$10,MOD(O223-Scenario!$B$10,Scenario!$B$18)=0),Scenario!$B$8,0),"INSUFFICIENT FUNDS")))</f>
        <v/>
      </c>
      <c r="R223" s="6" t="str">
        <f>IF(O223&gt;Scenario!$B$11,"",IF(O$2&lt;&gt;"Ready",O$2,IF(ISNUMBER(P223),(P223+Q223)*(0+N('Option B'!$E$15)+IF(Scenario!$B$13="Gross",N('Option B'!$E$16),0))/12+((N('Option B'!$E$12)+N('Option B'!$E$13))/12+IF(AND(O223&gt;=Scenario!$B$10,MOD(O223-Scenario!$B$10,Scenario!$B$18)=0),N('Option B'!$E$17)*N('Option B'!$E$18)+N('Option B'!$E$20),0)+IF(O223=1,N('Option B'!$E$17)*N('Option B'!$E$19)+N('Option B'!$E$21),0)+IF(O223=Scenario!$B$11,N('Option B'!$E$22),0)),"INSUFFICIENT FUNDS")))</f>
        <v/>
      </c>
      <c r="S223" s="6" t="str">
        <f>IF(O223&gt;Scenario!$B$11,"",IF(O$2&lt;&gt;"Ready",O$2,IF(ISNUMBER(P223),IF((P223+Q223)*(1+Scenario!$B$12/12)-R223&lt;0,"INSUFFICIENT FUNDS",(P223+Q223)*(1+Scenario!$B$12/12)-R223),"INSUFFICIENT FUNDS")))</f>
        <v/>
      </c>
      <c r="T223" s="6" t="str">
        <f>IF(O223&gt;Scenario!$B$11,"",IF(O$2&lt;&gt;"Ready",O$2,IF(ISNUMBER(S223),T222+R223,"INSUFFICIENT FUNDS")))</f>
        <v/>
      </c>
      <c r="U223" t="str">
        <f>IF(O223&gt;Scenario!$B$11,"",IF(O$2&lt;&gt;"Ready",O$2,IF(ISNUMBER(S223),"OK","INSUFFICIENT FUNDS")))</f>
        <v/>
      </c>
      <c r="V223">
        <v>219</v>
      </c>
      <c r="W223" s="6" t="str">
        <f>IF(V223&gt;Scenario!$B$11,"",IF(V$2&lt;&gt;"Ready",V$2,IF(AB222="OK",Z222,"INSUFFICIENT FUNDS")))</f>
        <v/>
      </c>
      <c r="X223" s="6" t="str">
        <f>IF(V223&gt;Scenario!$B$11,"",IF(V$2&lt;&gt;"Ready",V$2,IF(ISNUMBER(W223),IF(AND(V223&gt;=Scenario!$B$10,MOD(V223-Scenario!$B$10,Scenario!$B$18)=0),Scenario!$B$8,0),"INSUFFICIENT FUNDS")))</f>
        <v/>
      </c>
      <c r="Y223" s="6" t="str">
        <f>IF(V223&gt;Scenario!$B$11,"",IF(V$2&lt;&gt;"Ready",V$2,IF(ISNUMBER(W223),(W223+X223)*(N('Option B'!$E$14)+N('Option B'!$E$15)+IF(Scenario!$B$13="Gross",N('Option B'!$E$16),0))/12+((N('Option B'!$E$12)+N('Option B'!$E$13))/12+IF(AND(V223&gt;=Scenario!$B$10,MOD(V223-Scenario!$B$10,Scenario!$B$18)=0),0*0+0,0)+IF(V223=1,0*0+0,0)+IF(V223=Scenario!$B$11,0,0)),"INSUFFICIENT FUNDS")))</f>
        <v/>
      </c>
      <c r="Z223" s="6" t="str">
        <f>IF(V223&gt;Scenario!$B$11,"",IF(V$2&lt;&gt;"Ready",V$2,IF(ISNUMBER(W223),IF((W223+X223)*(1+Scenario!$B$12/12)-Y223&lt;0,"INSUFFICIENT FUNDS",(W223+X223)*(1+Scenario!$B$12/12)-Y223),"INSUFFICIENT FUNDS")))</f>
        <v/>
      </c>
      <c r="AA223" s="6" t="str">
        <f>IF(V223&gt;Scenario!$B$11,"",IF(V$2&lt;&gt;"Ready",V$2,IF(ISNUMBER(Z223),AA222+Y223,"INSUFFICIENT FUNDS")))</f>
        <v/>
      </c>
      <c r="AB223" t="str">
        <f>IF(V223&gt;Scenario!$B$11,"",IF(V$2&lt;&gt;"Ready",V$2,IF(ISNUMBER(Z223),"OK","INSUFFICIENT FUNDS")))</f>
        <v/>
      </c>
      <c r="AC223">
        <v>219</v>
      </c>
      <c r="AD223" s="6" t="str">
        <f>IF(AC223&gt;Scenario!$B$11,"",IF(AC$2&lt;&gt;"Ready",AC$2,IF(AI222="OK",AG222,"INSUFFICIENT FUNDS")))</f>
        <v/>
      </c>
      <c r="AE223" s="6" t="str">
        <f>IF(AC223&gt;Scenario!$B$11,"",IF(AC$2&lt;&gt;"Ready",AC$2,IF(ISNUMBER(AD223),IF(AND(AC223&gt;=Scenario!$B$10,MOD(AC223-Scenario!$B$10,Scenario!$B$18)=0),Scenario!$B$8,0),"INSUFFICIENT FUNDS")))</f>
        <v/>
      </c>
      <c r="AF223" s="6" t="str">
        <f>IF(AC223&gt;Scenario!$B$11,"",IF(AC$2&lt;&gt;"Ready",AC$2,IF(ISNUMBER(AD223),(AD223+AE223)*(N('Option B'!$E$14)+N('Option B'!$E$15)+IF(Scenario!$B$13="Gross",0,0))/12+((N('Option B'!$E$12)+N('Option B'!$E$13))/12+IF(AND(AC223&gt;=Scenario!$B$10,MOD(AC223-Scenario!$B$10,Scenario!$B$18)=0),N('Option B'!$E$17)*N('Option B'!$E$18)+N('Option B'!$E$20),0)+IF(AC223=1,N('Option B'!$E$17)*N('Option B'!$E$19)+N('Option B'!$E$21),0)+IF(AC223=Scenario!$B$11,N('Option B'!$E$22),0)),"INSUFFICIENT FUNDS")))</f>
        <v/>
      </c>
      <c r="AG223" s="6" t="str">
        <f>IF(AC223&gt;Scenario!$B$11,"",IF(AC$2&lt;&gt;"Ready",AC$2,IF(ISNUMBER(AD223),IF((AD223+AE223)*(1+Scenario!$B$12/12)-AF223&lt;0,"INSUFFICIENT FUNDS",(AD223+AE223)*(1+Scenario!$B$12/12)-AF223),"INSUFFICIENT FUNDS")))</f>
        <v/>
      </c>
      <c r="AH223" s="6" t="str">
        <f>IF(AC223&gt;Scenario!$B$11,"",IF(AC$2&lt;&gt;"Ready",AC$2,IF(ISNUMBER(AG223),AH222+AF223,"INSUFFICIENT FUNDS")))</f>
        <v/>
      </c>
      <c r="AI223" t="str">
        <f>IF(AC223&gt;Scenario!$B$11,"",IF(AC$2&lt;&gt;"Ready",AC$2,IF(ISNUMBER(AG223),"OK","INSUFFICIENT FUNDS")))</f>
        <v/>
      </c>
      <c r="AJ223">
        <v>219</v>
      </c>
      <c r="AK223" s="6" t="str">
        <f>IF(AJ223&gt;Scenario!$B$11,"",IF(AJ$2&lt;&gt;"Ready",AJ$2,IF(AP222="OK",AN222,"INSUFFICIENT FUNDS")))</f>
        <v/>
      </c>
      <c r="AL223" s="6" t="str">
        <f>IF(AJ223&gt;Scenario!$B$11,"",IF(AJ$2&lt;&gt;"Ready",AJ$2,IF(ISNUMBER(AK223),IF(AND(AJ223&gt;=Scenario!$B$10,MOD(AJ223-Scenario!$B$10,Scenario!$B$18)=0),Scenario!$B$8,0),"INSUFFICIENT FUNDS")))</f>
        <v/>
      </c>
      <c r="AM223" s="6" t="str">
        <f>IF(AJ223&gt;Scenario!$B$11,"",IF(AJ$2&lt;&gt;"Ready",AJ$2,IF(ISNUMBER(AK223),(AK223+AL223)*(0+0+IF(Scenario!$B$13="Gross",0,0))/12+((0+0)/12+IF(AND(AJ223&gt;=Scenario!$B$10,MOD(AJ223-Scenario!$B$10,Scenario!$B$18)=0),0*0+0,0)+IF(AJ223=1,0*0+0,0)+IF(AJ223=Scenario!$B$11,0,0)),"INSUFFICIENT FUNDS")))</f>
        <v/>
      </c>
      <c r="AN223" s="6" t="str">
        <f>IF(AJ223&gt;Scenario!$B$11,"",IF(AJ$2&lt;&gt;"Ready",AJ$2,IF(ISNUMBER(AK223),IF((AK223+AL223)*(1+Scenario!$B$12/12)-AM223&lt;0,"INSUFFICIENT FUNDS",(AK223+AL223)*(1+Scenario!$B$12/12)-AM223),"INSUFFICIENT FUNDS")))</f>
        <v/>
      </c>
      <c r="AO223" s="6" t="str">
        <f>IF(AJ223&gt;Scenario!$B$11,"",IF(AJ$2&lt;&gt;"Ready",AJ$2,IF(ISNUMBER(AN223),AO222+AM223,"INSUFFICIENT FUNDS")))</f>
        <v/>
      </c>
      <c r="AP223" t="str">
        <f>IF(AJ223&gt;Scenario!$B$11,"",IF(AJ$2&lt;&gt;"Ready",AJ$2,IF(ISNUMBER(AN223),"OK","INSUFFICIENT FUNDS")))</f>
        <v/>
      </c>
    </row>
    <row r="224" spans="1:42" ht="32.1" customHeight="1" x14ac:dyDescent="0.2">
      <c r="A224">
        <v>220</v>
      </c>
      <c r="B224" s="6" t="str">
        <f>IF(A224&gt;Scenario!$B$11,"",IF(A$2&lt;&gt;"Ready",A$2,IF(G223="OK",E223,"INSUFFICIENT FUNDS")))</f>
        <v/>
      </c>
      <c r="C224" s="6" t="str">
        <f>IF(A224&gt;Scenario!$B$11,"",IF(A$2&lt;&gt;"Ready",A$2,IF(ISNUMBER(B224),IF(AND(A224&gt;=Scenario!$B$10,MOD(A224-Scenario!$B$10,Scenario!$B$18)=0),Scenario!$B$8,0),"INSUFFICIENT FUNDS")))</f>
        <v/>
      </c>
      <c r="D224" s="6" t="str">
        <f>IF(A224&gt;Scenario!$B$11,"",IF(A$2&lt;&gt;"Ready",A$2,IF(ISNUMBER(B224),(B224+C224)*(N('Option B'!$E$14)+N('Option B'!$E$15)+IF(Scenario!$B$13="Gross",N('Option B'!$E$16),0))/12+((N('Option B'!$E$12)+N('Option B'!$E$13))/12+IF(AND(A224&gt;=Scenario!$B$10,MOD(A224-Scenario!$B$10,Scenario!$B$18)=0),N('Option B'!$E$17)*N('Option B'!$E$18)+N('Option B'!$E$20),0)+IF(A224=1,N('Option B'!$E$17)*N('Option B'!$E$19)+N('Option B'!$E$21),0)+IF(A224=Scenario!$B$11,N('Option B'!$E$22),0)),"INSUFFICIENT FUNDS")))</f>
        <v/>
      </c>
      <c r="E224" s="6" t="str">
        <f>IF(A224&gt;Scenario!$B$11,"",IF(A$2&lt;&gt;"Ready",A$2,IF(ISNUMBER(B224),IF((B224+C224)*(1+Scenario!$B$12/12)-D224&lt;0,"INSUFFICIENT FUNDS",(B224+C224)*(1+Scenario!$B$12/12)-D224),"INSUFFICIENT FUNDS")))</f>
        <v/>
      </c>
      <c r="F224" s="6" t="str">
        <f>IF(A224&gt;Scenario!$B$11,"",IF(A$2&lt;&gt;"Ready",A$2,IF(ISNUMBER(E224),F223+D224,"INSUFFICIENT FUNDS")))</f>
        <v/>
      </c>
      <c r="G224" t="str">
        <f>IF(A224&gt;Scenario!$B$11,"",IF(A$2&lt;&gt;"Ready",A$2,IF(ISNUMBER(E224),"OK","INSUFFICIENT FUNDS")))</f>
        <v/>
      </c>
      <c r="H224">
        <v>220</v>
      </c>
      <c r="I224" s="6" t="str">
        <f>IF(H224&gt;Scenario!$B$11,"",IF(H$2&lt;&gt;"Ready",H$2,IF(N223="OK",L223,"INSUFFICIENT FUNDS")))</f>
        <v/>
      </c>
      <c r="J224" s="6" t="str">
        <f>IF(H224&gt;Scenario!$B$11,"",IF(H$2&lt;&gt;"Ready",H$2,IF(ISNUMBER(I224),IF(AND(H224&gt;=Scenario!$B$10,MOD(H224-Scenario!$B$10,Scenario!$B$18)=0),Scenario!$B$8,0),"INSUFFICIENT FUNDS")))</f>
        <v/>
      </c>
      <c r="K224" s="6" t="str">
        <f>IF(H224&gt;Scenario!$B$11,"",IF(H$2&lt;&gt;"Ready",H$2,IF(ISNUMBER(I224),(I224+J224)*(N('Option B'!$E$14)+N('Option B'!$E$15)+IF(Scenario!$B$13="Gross",N('Option B'!$E$16),0))/12+((0+0)/12+IF(AND(H224&gt;=Scenario!$B$10,MOD(H224-Scenario!$B$10,Scenario!$B$18)=0),N('Option B'!$E$17)*N('Option B'!$E$18)+N('Option B'!$E$20),0)+IF(H224=1,N('Option B'!$E$17)*N('Option B'!$E$19)+N('Option B'!$E$21),0)+IF(H224=Scenario!$B$11,N('Option B'!$E$22),0)),"INSUFFICIENT FUNDS")))</f>
        <v/>
      </c>
      <c r="L224" s="6" t="str">
        <f>IF(H224&gt;Scenario!$B$11,"",IF(H$2&lt;&gt;"Ready",H$2,IF(ISNUMBER(I224),IF((I224+J224)*(1+Scenario!$B$12/12)-K224&lt;0,"INSUFFICIENT FUNDS",(I224+J224)*(1+Scenario!$B$12/12)-K224),"INSUFFICIENT FUNDS")))</f>
        <v/>
      </c>
      <c r="M224" s="6" t="str">
        <f>IF(H224&gt;Scenario!$B$11,"",IF(H$2&lt;&gt;"Ready",H$2,IF(ISNUMBER(L224),M223+K224,"INSUFFICIENT FUNDS")))</f>
        <v/>
      </c>
      <c r="N224" t="str">
        <f>IF(H224&gt;Scenario!$B$11,"",IF(H$2&lt;&gt;"Ready",H$2,IF(ISNUMBER(L224),"OK","INSUFFICIENT FUNDS")))</f>
        <v/>
      </c>
      <c r="O224">
        <v>220</v>
      </c>
      <c r="P224" s="6" t="str">
        <f>IF(O224&gt;Scenario!$B$11,"",IF(O$2&lt;&gt;"Ready",O$2,IF(U223="OK",S223,"INSUFFICIENT FUNDS")))</f>
        <v/>
      </c>
      <c r="Q224" s="6" t="str">
        <f>IF(O224&gt;Scenario!$B$11,"",IF(O$2&lt;&gt;"Ready",O$2,IF(ISNUMBER(P224),IF(AND(O224&gt;=Scenario!$B$10,MOD(O224-Scenario!$B$10,Scenario!$B$18)=0),Scenario!$B$8,0),"INSUFFICIENT FUNDS")))</f>
        <v/>
      </c>
      <c r="R224" s="6" t="str">
        <f>IF(O224&gt;Scenario!$B$11,"",IF(O$2&lt;&gt;"Ready",O$2,IF(ISNUMBER(P224),(P224+Q224)*(0+N('Option B'!$E$15)+IF(Scenario!$B$13="Gross",N('Option B'!$E$16),0))/12+((N('Option B'!$E$12)+N('Option B'!$E$13))/12+IF(AND(O224&gt;=Scenario!$B$10,MOD(O224-Scenario!$B$10,Scenario!$B$18)=0),N('Option B'!$E$17)*N('Option B'!$E$18)+N('Option B'!$E$20),0)+IF(O224=1,N('Option B'!$E$17)*N('Option B'!$E$19)+N('Option B'!$E$21),0)+IF(O224=Scenario!$B$11,N('Option B'!$E$22),0)),"INSUFFICIENT FUNDS")))</f>
        <v/>
      </c>
      <c r="S224" s="6" t="str">
        <f>IF(O224&gt;Scenario!$B$11,"",IF(O$2&lt;&gt;"Ready",O$2,IF(ISNUMBER(P224),IF((P224+Q224)*(1+Scenario!$B$12/12)-R224&lt;0,"INSUFFICIENT FUNDS",(P224+Q224)*(1+Scenario!$B$12/12)-R224),"INSUFFICIENT FUNDS")))</f>
        <v/>
      </c>
      <c r="T224" s="6" t="str">
        <f>IF(O224&gt;Scenario!$B$11,"",IF(O$2&lt;&gt;"Ready",O$2,IF(ISNUMBER(S224),T223+R224,"INSUFFICIENT FUNDS")))</f>
        <v/>
      </c>
      <c r="U224" t="str">
        <f>IF(O224&gt;Scenario!$B$11,"",IF(O$2&lt;&gt;"Ready",O$2,IF(ISNUMBER(S224),"OK","INSUFFICIENT FUNDS")))</f>
        <v/>
      </c>
      <c r="V224">
        <v>220</v>
      </c>
      <c r="W224" s="6" t="str">
        <f>IF(V224&gt;Scenario!$B$11,"",IF(V$2&lt;&gt;"Ready",V$2,IF(AB223="OK",Z223,"INSUFFICIENT FUNDS")))</f>
        <v/>
      </c>
      <c r="X224" s="6" t="str">
        <f>IF(V224&gt;Scenario!$B$11,"",IF(V$2&lt;&gt;"Ready",V$2,IF(ISNUMBER(W224),IF(AND(V224&gt;=Scenario!$B$10,MOD(V224-Scenario!$B$10,Scenario!$B$18)=0),Scenario!$B$8,0),"INSUFFICIENT FUNDS")))</f>
        <v/>
      </c>
      <c r="Y224" s="6" t="str">
        <f>IF(V224&gt;Scenario!$B$11,"",IF(V$2&lt;&gt;"Ready",V$2,IF(ISNUMBER(W224),(W224+X224)*(N('Option B'!$E$14)+N('Option B'!$E$15)+IF(Scenario!$B$13="Gross",N('Option B'!$E$16),0))/12+((N('Option B'!$E$12)+N('Option B'!$E$13))/12+IF(AND(V224&gt;=Scenario!$B$10,MOD(V224-Scenario!$B$10,Scenario!$B$18)=0),0*0+0,0)+IF(V224=1,0*0+0,0)+IF(V224=Scenario!$B$11,0,0)),"INSUFFICIENT FUNDS")))</f>
        <v/>
      </c>
      <c r="Z224" s="6" t="str">
        <f>IF(V224&gt;Scenario!$B$11,"",IF(V$2&lt;&gt;"Ready",V$2,IF(ISNUMBER(W224),IF((W224+X224)*(1+Scenario!$B$12/12)-Y224&lt;0,"INSUFFICIENT FUNDS",(W224+X224)*(1+Scenario!$B$12/12)-Y224),"INSUFFICIENT FUNDS")))</f>
        <v/>
      </c>
      <c r="AA224" s="6" t="str">
        <f>IF(V224&gt;Scenario!$B$11,"",IF(V$2&lt;&gt;"Ready",V$2,IF(ISNUMBER(Z224),AA223+Y224,"INSUFFICIENT FUNDS")))</f>
        <v/>
      </c>
      <c r="AB224" t="str">
        <f>IF(V224&gt;Scenario!$B$11,"",IF(V$2&lt;&gt;"Ready",V$2,IF(ISNUMBER(Z224),"OK","INSUFFICIENT FUNDS")))</f>
        <v/>
      </c>
      <c r="AC224">
        <v>220</v>
      </c>
      <c r="AD224" s="6" t="str">
        <f>IF(AC224&gt;Scenario!$B$11,"",IF(AC$2&lt;&gt;"Ready",AC$2,IF(AI223="OK",AG223,"INSUFFICIENT FUNDS")))</f>
        <v/>
      </c>
      <c r="AE224" s="6" t="str">
        <f>IF(AC224&gt;Scenario!$B$11,"",IF(AC$2&lt;&gt;"Ready",AC$2,IF(ISNUMBER(AD224),IF(AND(AC224&gt;=Scenario!$B$10,MOD(AC224-Scenario!$B$10,Scenario!$B$18)=0),Scenario!$B$8,0),"INSUFFICIENT FUNDS")))</f>
        <v/>
      </c>
      <c r="AF224" s="6" t="str">
        <f>IF(AC224&gt;Scenario!$B$11,"",IF(AC$2&lt;&gt;"Ready",AC$2,IF(ISNUMBER(AD224),(AD224+AE224)*(N('Option B'!$E$14)+N('Option B'!$E$15)+IF(Scenario!$B$13="Gross",0,0))/12+((N('Option B'!$E$12)+N('Option B'!$E$13))/12+IF(AND(AC224&gt;=Scenario!$B$10,MOD(AC224-Scenario!$B$10,Scenario!$B$18)=0),N('Option B'!$E$17)*N('Option B'!$E$18)+N('Option B'!$E$20),0)+IF(AC224=1,N('Option B'!$E$17)*N('Option B'!$E$19)+N('Option B'!$E$21),0)+IF(AC224=Scenario!$B$11,N('Option B'!$E$22),0)),"INSUFFICIENT FUNDS")))</f>
        <v/>
      </c>
      <c r="AG224" s="6" t="str">
        <f>IF(AC224&gt;Scenario!$B$11,"",IF(AC$2&lt;&gt;"Ready",AC$2,IF(ISNUMBER(AD224),IF((AD224+AE224)*(1+Scenario!$B$12/12)-AF224&lt;0,"INSUFFICIENT FUNDS",(AD224+AE224)*(1+Scenario!$B$12/12)-AF224),"INSUFFICIENT FUNDS")))</f>
        <v/>
      </c>
      <c r="AH224" s="6" t="str">
        <f>IF(AC224&gt;Scenario!$B$11,"",IF(AC$2&lt;&gt;"Ready",AC$2,IF(ISNUMBER(AG224),AH223+AF224,"INSUFFICIENT FUNDS")))</f>
        <v/>
      </c>
      <c r="AI224" t="str">
        <f>IF(AC224&gt;Scenario!$B$11,"",IF(AC$2&lt;&gt;"Ready",AC$2,IF(ISNUMBER(AG224),"OK","INSUFFICIENT FUNDS")))</f>
        <v/>
      </c>
      <c r="AJ224">
        <v>220</v>
      </c>
      <c r="AK224" s="6" t="str">
        <f>IF(AJ224&gt;Scenario!$B$11,"",IF(AJ$2&lt;&gt;"Ready",AJ$2,IF(AP223="OK",AN223,"INSUFFICIENT FUNDS")))</f>
        <v/>
      </c>
      <c r="AL224" s="6" t="str">
        <f>IF(AJ224&gt;Scenario!$B$11,"",IF(AJ$2&lt;&gt;"Ready",AJ$2,IF(ISNUMBER(AK224),IF(AND(AJ224&gt;=Scenario!$B$10,MOD(AJ224-Scenario!$B$10,Scenario!$B$18)=0),Scenario!$B$8,0),"INSUFFICIENT FUNDS")))</f>
        <v/>
      </c>
      <c r="AM224" s="6" t="str">
        <f>IF(AJ224&gt;Scenario!$B$11,"",IF(AJ$2&lt;&gt;"Ready",AJ$2,IF(ISNUMBER(AK224),(AK224+AL224)*(0+0+IF(Scenario!$B$13="Gross",0,0))/12+((0+0)/12+IF(AND(AJ224&gt;=Scenario!$B$10,MOD(AJ224-Scenario!$B$10,Scenario!$B$18)=0),0*0+0,0)+IF(AJ224=1,0*0+0,0)+IF(AJ224=Scenario!$B$11,0,0)),"INSUFFICIENT FUNDS")))</f>
        <v/>
      </c>
      <c r="AN224" s="6" t="str">
        <f>IF(AJ224&gt;Scenario!$B$11,"",IF(AJ$2&lt;&gt;"Ready",AJ$2,IF(ISNUMBER(AK224),IF((AK224+AL224)*(1+Scenario!$B$12/12)-AM224&lt;0,"INSUFFICIENT FUNDS",(AK224+AL224)*(1+Scenario!$B$12/12)-AM224),"INSUFFICIENT FUNDS")))</f>
        <v/>
      </c>
      <c r="AO224" s="6" t="str">
        <f>IF(AJ224&gt;Scenario!$B$11,"",IF(AJ$2&lt;&gt;"Ready",AJ$2,IF(ISNUMBER(AN224),AO223+AM224,"INSUFFICIENT FUNDS")))</f>
        <v/>
      </c>
      <c r="AP224" t="str">
        <f>IF(AJ224&gt;Scenario!$B$11,"",IF(AJ$2&lt;&gt;"Ready",AJ$2,IF(ISNUMBER(AN224),"OK","INSUFFICIENT FUNDS")))</f>
        <v/>
      </c>
    </row>
    <row r="225" spans="1:42" ht="32.1" customHeight="1" x14ac:dyDescent="0.2">
      <c r="A225">
        <v>221</v>
      </c>
      <c r="B225" s="6" t="str">
        <f>IF(A225&gt;Scenario!$B$11,"",IF(A$2&lt;&gt;"Ready",A$2,IF(G224="OK",E224,"INSUFFICIENT FUNDS")))</f>
        <v/>
      </c>
      <c r="C225" s="6" t="str">
        <f>IF(A225&gt;Scenario!$B$11,"",IF(A$2&lt;&gt;"Ready",A$2,IF(ISNUMBER(B225),IF(AND(A225&gt;=Scenario!$B$10,MOD(A225-Scenario!$B$10,Scenario!$B$18)=0),Scenario!$B$8,0),"INSUFFICIENT FUNDS")))</f>
        <v/>
      </c>
      <c r="D225" s="6" t="str">
        <f>IF(A225&gt;Scenario!$B$11,"",IF(A$2&lt;&gt;"Ready",A$2,IF(ISNUMBER(B225),(B225+C225)*(N('Option B'!$E$14)+N('Option B'!$E$15)+IF(Scenario!$B$13="Gross",N('Option B'!$E$16),0))/12+((N('Option B'!$E$12)+N('Option B'!$E$13))/12+IF(AND(A225&gt;=Scenario!$B$10,MOD(A225-Scenario!$B$10,Scenario!$B$18)=0),N('Option B'!$E$17)*N('Option B'!$E$18)+N('Option B'!$E$20),0)+IF(A225=1,N('Option B'!$E$17)*N('Option B'!$E$19)+N('Option B'!$E$21),0)+IF(A225=Scenario!$B$11,N('Option B'!$E$22),0)),"INSUFFICIENT FUNDS")))</f>
        <v/>
      </c>
      <c r="E225" s="6" t="str">
        <f>IF(A225&gt;Scenario!$B$11,"",IF(A$2&lt;&gt;"Ready",A$2,IF(ISNUMBER(B225),IF((B225+C225)*(1+Scenario!$B$12/12)-D225&lt;0,"INSUFFICIENT FUNDS",(B225+C225)*(1+Scenario!$B$12/12)-D225),"INSUFFICIENT FUNDS")))</f>
        <v/>
      </c>
      <c r="F225" s="6" t="str">
        <f>IF(A225&gt;Scenario!$B$11,"",IF(A$2&lt;&gt;"Ready",A$2,IF(ISNUMBER(E225),F224+D225,"INSUFFICIENT FUNDS")))</f>
        <v/>
      </c>
      <c r="G225" t="str">
        <f>IF(A225&gt;Scenario!$B$11,"",IF(A$2&lt;&gt;"Ready",A$2,IF(ISNUMBER(E225),"OK","INSUFFICIENT FUNDS")))</f>
        <v/>
      </c>
      <c r="H225">
        <v>221</v>
      </c>
      <c r="I225" s="6" t="str">
        <f>IF(H225&gt;Scenario!$B$11,"",IF(H$2&lt;&gt;"Ready",H$2,IF(N224="OK",L224,"INSUFFICIENT FUNDS")))</f>
        <v/>
      </c>
      <c r="J225" s="6" t="str">
        <f>IF(H225&gt;Scenario!$B$11,"",IF(H$2&lt;&gt;"Ready",H$2,IF(ISNUMBER(I225),IF(AND(H225&gt;=Scenario!$B$10,MOD(H225-Scenario!$B$10,Scenario!$B$18)=0),Scenario!$B$8,0),"INSUFFICIENT FUNDS")))</f>
        <v/>
      </c>
      <c r="K225" s="6" t="str">
        <f>IF(H225&gt;Scenario!$B$11,"",IF(H$2&lt;&gt;"Ready",H$2,IF(ISNUMBER(I225),(I225+J225)*(N('Option B'!$E$14)+N('Option B'!$E$15)+IF(Scenario!$B$13="Gross",N('Option B'!$E$16),0))/12+((0+0)/12+IF(AND(H225&gt;=Scenario!$B$10,MOD(H225-Scenario!$B$10,Scenario!$B$18)=0),N('Option B'!$E$17)*N('Option B'!$E$18)+N('Option B'!$E$20),0)+IF(H225=1,N('Option B'!$E$17)*N('Option B'!$E$19)+N('Option B'!$E$21),0)+IF(H225=Scenario!$B$11,N('Option B'!$E$22),0)),"INSUFFICIENT FUNDS")))</f>
        <v/>
      </c>
      <c r="L225" s="6" t="str">
        <f>IF(H225&gt;Scenario!$B$11,"",IF(H$2&lt;&gt;"Ready",H$2,IF(ISNUMBER(I225),IF((I225+J225)*(1+Scenario!$B$12/12)-K225&lt;0,"INSUFFICIENT FUNDS",(I225+J225)*(1+Scenario!$B$12/12)-K225),"INSUFFICIENT FUNDS")))</f>
        <v/>
      </c>
      <c r="M225" s="6" t="str">
        <f>IF(H225&gt;Scenario!$B$11,"",IF(H$2&lt;&gt;"Ready",H$2,IF(ISNUMBER(L225),M224+K225,"INSUFFICIENT FUNDS")))</f>
        <v/>
      </c>
      <c r="N225" t="str">
        <f>IF(H225&gt;Scenario!$B$11,"",IF(H$2&lt;&gt;"Ready",H$2,IF(ISNUMBER(L225),"OK","INSUFFICIENT FUNDS")))</f>
        <v/>
      </c>
      <c r="O225">
        <v>221</v>
      </c>
      <c r="P225" s="6" t="str">
        <f>IF(O225&gt;Scenario!$B$11,"",IF(O$2&lt;&gt;"Ready",O$2,IF(U224="OK",S224,"INSUFFICIENT FUNDS")))</f>
        <v/>
      </c>
      <c r="Q225" s="6" t="str">
        <f>IF(O225&gt;Scenario!$B$11,"",IF(O$2&lt;&gt;"Ready",O$2,IF(ISNUMBER(P225),IF(AND(O225&gt;=Scenario!$B$10,MOD(O225-Scenario!$B$10,Scenario!$B$18)=0),Scenario!$B$8,0),"INSUFFICIENT FUNDS")))</f>
        <v/>
      </c>
      <c r="R225" s="6" t="str">
        <f>IF(O225&gt;Scenario!$B$11,"",IF(O$2&lt;&gt;"Ready",O$2,IF(ISNUMBER(P225),(P225+Q225)*(0+N('Option B'!$E$15)+IF(Scenario!$B$13="Gross",N('Option B'!$E$16),0))/12+((N('Option B'!$E$12)+N('Option B'!$E$13))/12+IF(AND(O225&gt;=Scenario!$B$10,MOD(O225-Scenario!$B$10,Scenario!$B$18)=0),N('Option B'!$E$17)*N('Option B'!$E$18)+N('Option B'!$E$20),0)+IF(O225=1,N('Option B'!$E$17)*N('Option B'!$E$19)+N('Option B'!$E$21),0)+IF(O225=Scenario!$B$11,N('Option B'!$E$22),0)),"INSUFFICIENT FUNDS")))</f>
        <v/>
      </c>
      <c r="S225" s="6" t="str">
        <f>IF(O225&gt;Scenario!$B$11,"",IF(O$2&lt;&gt;"Ready",O$2,IF(ISNUMBER(P225),IF((P225+Q225)*(1+Scenario!$B$12/12)-R225&lt;0,"INSUFFICIENT FUNDS",(P225+Q225)*(1+Scenario!$B$12/12)-R225),"INSUFFICIENT FUNDS")))</f>
        <v/>
      </c>
      <c r="T225" s="6" t="str">
        <f>IF(O225&gt;Scenario!$B$11,"",IF(O$2&lt;&gt;"Ready",O$2,IF(ISNUMBER(S225),T224+R225,"INSUFFICIENT FUNDS")))</f>
        <v/>
      </c>
      <c r="U225" t="str">
        <f>IF(O225&gt;Scenario!$B$11,"",IF(O$2&lt;&gt;"Ready",O$2,IF(ISNUMBER(S225),"OK","INSUFFICIENT FUNDS")))</f>
        <v/>
      </c>
      <c r="V225">
        <v>221</v>
      </c>
      <c r="W225" s="6" t="str">
        <f>IF(V225&gt;Scenario!$B$11,"",IF(V$2&lt;&gt;"Ready",V$2,IF(AB224="OK",Z224,"INSUFFICIENT FUNDS")))</f>
        <v/>
      </c>
      <c r="X225" s="6" t="str">
        <f>IF(V225&gt;Scenario!$B$11,"",IF(V$2&lt;&gt;"Ready",V$2,IF(ISNUMBER(W225),IF(AND(V225&gt;=Scenario!$B$10,MOD(V225-Scenario!$B$10,Scenario!$B$18)=0),Scenario!$B$8,0),"INSUFFICIENT FUNDS")))</f>
        <v/>
      </c>
      <c r="Y225" s="6" t="str">
        <f>IF(V225&gt;Scenario!$B$11,"",IF(V$2&lt;&gt;"Ready",V$2,IF(ISNUMBER(W225),(W225+X225)*(N('Option B'!$E$14)+N('Option B'!$E$15)+IF(Scenario!$B$13="Gross",N('Option B'!$E$16),0))/12+((N('Option B'!$E$12)+N('Option B'!$E$13))/12+IF(AND(V225&gt;=Scenario!$B$10,MOD(V225-Scenario!$B$10,Scenario!$B$18)=0),0*0+0,0)+IF(V225=1,0*0+0,0)+IF(V225=Scenario!$B$11,0,0)),"INSUFFICIENT FUNDS")))</f>
        <v/>
      </c>
      <c r="Z225" s="6" t="str">
        <f>IF(V225&gt;Scenario!$B$11,"",IF(V$2&lt;&gt;"Ready",V$2,IF(ISNUMBER(W225),IF((W225+X225)*(1+Scenario!$B$12/12)-Y225&lt;0,"INSUFFICIENT FUNDS",(W225+X225)*(1+Scenario!$B$12/12)-Y225),"INSUFFICIENT FUNDS")))</f>
        <v/>
      </c>
      <c r="AA225" s="6" t="str">
        <f>IF(V225&gt;Scenario!$B$11,"",IF(V$2&lt;&gt;"Ready",V$2,IF(ISNUMBER(Z225),AA224+Y225,"INSUFFICIENT FUNDS")))</f>
        <v/>
      </c>
      <c r="AB225" t="str">
        <f>IF(V225&gt;Scenario!$B$11,"",IF(V$2&lt;&gt;"Ready",V$2,IF(ISNUMBER(Z225),"OK","INSUFFICIENT FUNDS")))</f>
        <v/>
      </c>
      <c r="AC225">
        <v>221</v>
      </c>
      <c r="AD225" s="6" t="str">
        <f>IF(AC225&gt;Scenario!$B$11,"",IF(AC$2&lt;&gt;"Ready",AC$2,IF(AI224="OK",AG224,"INSUFFICIENT FUNDS")))</f>
        <v/>
      </c>
      <c r="AE225" s="6" t="str">
        <f>IF(AC225&gt;Scenario!$B$11,"",IF(AC$2&lt;&gt;"Ready",AC$2,IF(ISNUMBER(AD225),IF(AND(AC225&gt;=Scenario!$B$10,MOD(AC225-Scenario!$B$10,Scenario!$B$18)=0),Scenario!$B$8,0),"INSUFFICIENT FUNDS")))</f>
        <v/>
      </c>
      <c r="AF225" s="6" t="str">
        <f>IF(AC225&gt;Scenario!$B$11,"",IF(AC$2&lt;&gt;"Ready",AC$2,IF(ISNUMBER(AD225),(AD225+AE225)*(N('Option B'!$E$14)+N('Option B'!$E$15)+IF(Scenario!$B$13="Gross",0,0))/12+((N('Option B'!$E$12)+N('Option B'!$E$13))/12+IF(AND(AC225&gt;=Scenario!$B$10,MOD(AC225-Scenario!$B$10,Scenario!$B$18)=0),N('Option B'!$E$17)*N('Option B'!$E$18)+N('Option B'!$E$20),0)+IF(AC225=1,N('Option B'!$E$17)*N('Option B'!$E$19)+N('Option B'!$E$21),0)+IF(AC225=Scenario!$B$11,N('Option B'!$E$22),0)),"INSUFFICIENT FUNDS")))</f>
        <v/>
      </c>
      <c r="AG225" s="6" t="str">
        <f>IF(AC225&gt;Scenario!$B$11,"",IF(AC$2&lt;&gt;"Ready",AC$2,IF(ISNUMBER(AD225),IF((AD225+AE225)*(1+Scenario!$B$12/12)-AF225&lt;0,"INSUFFICIENT FUNDS",(AD225+AE225)*(1+Scenario!$B$12/12)-AF225),"INSUFFICIENT FUNDS")))</f>
        <v/>
      </c>
      <c r="AH225" s="6" t="str">
        <f>IF(AC225&gt;Scenario!$B$11,"",IF(AC$2&lt;&gt;"Ready",AC$2,IF(ISNUMBER(AG225),AH224+AF225,"INSUFFICIENT FUNDS")))</f>
        <v/>
      </c>
      <c r="AI225" t="str">
        <f>IF(AC225&gt;Scenario!$B$11,"",IF(AC$2&lt;&gt;"Ready",AC$2,IF(ISNUMBER(AG225),"OK","INSUFFICIENT FUNDS")))</f>
        <v/>
      </c>
      <c r="AJ225">
        <v>221</v>
      </c>
      <c r="AK225" s="6" t="str">
        <f>IF(AJ225&gt;Scenario!$B$11,"",IF(AJ$2&lt;&gt;"Ready",AJ$2,IF(AP224="OK",AN224,"INSUFFICIENT FUNDS")))</f>
        <v/>
      </c>
      <c r="AL225" s="6" t="str">
        <f>IF(AJ225&gt;Scenario!$B$11,"",IF(AJ$2&lt;&gt;"Ready",AJ$2,IF(ISNUMBER(AK225),IF(AND(AJ225&gt;=Scenario!$B$10,MOD(AJ225-Scenario!$B$10,Scenario!$B$18)=0),Scenario!$B$8,0),"INSUFFICIENT FUNDS")))</f>
        <v/>
      </c>
      <c r="AM225" s="6" t="str">
        <f>IF(AJ225&gt;Scenario!$B$11,"",IF(AJ$2&lt;&gt;"Ready",AJ$2,IF(ISNUMBER(AK225),(AK225+AL225)*(0+0+IF(Scenario!$B$13="Gross",0,0))/12+((0+0)/12+IF(AND(AJ225&gt;=Scenario!$B$10,MOD(AJ225-Scenario!$B$10,Scenario!$B$18)=0),0*0+0,0)+IF(AJ225=1,0*0+0,0)+IF(AJ225=Scenario!$B$11,0,0)),"INSUFFICIENT FUNDS")))</f>
        <v/>
      </c>
      <c r="AN225" s="6" t="str">
        <f>IF(AJ225&gt;Scenario!$B$11,"",IF(AJ$2&lt;&gt;"Ready",AJ$2,IF(ISNUMBER(AK225),IF((AK225+AL225)*(1+Scenario!$B$12/12)-AM225&lt;0,"INSUFFICIENT FUNDS",(AK225+AL225)*(1+Scenario!$B$12/12)-AM225),"INSUFFICIENT FUNDS")))</f>
        <v/>
      </c>
      <c r="AO225" s="6" t="str">
        <f>IF(AJ225&gt;Scenario!$B$11,"",IF(AJ$2&lt;&gt;"Ready",AJ$2,IF(ISNUMBER(AN225),AO224+AM225,"INSUFFICIENT FUNDS")))</f>
        <v/>
      </c>
      <c r="AP225" t="str">
        <f>IF(AJ225&gt;Scenario!$B$11,"",IF(AJ$2&lt;&gt;"Ready",AJ$2,IF(ISNUMBER(AN225),"OK","INSUFFICIENT FUNDS")))</f>
        <v/>
      </c>
    </row>
    <row r="226" spans="1:42" ht="32.1" customHeight="1" x14ac:dyDescent="0.2">
      <c r="A226">
        <v>222</v>
      </c>
      <c r="B226" s="6" t="str">
        <f>IF(A226&gt;Scenario!$B$11,"",IF(A$2&lt;&gt;"Ready",A$2,IF(G225="OK",E225,"INSUFFICIENT FUNDS")))</f>
        <v/>
      </c>
      <c r="C226" s="6" t="str">
        <f>IF(A226&gt;Scenario!$B$11,"",IF(A$2&lt;&gt;"Ready",A$2,IF(ISNUMBER(B226),IF(AND(A226&gt;=Scenario!$B$10,MOD(A226-Scenario!$B$10,Scenario!$B$18)=0),Scenario!$B$8,0),"INSUFFICIENT FUNDS")))</f>
        <v/>
      </c>
      <c r="D226" s="6" t="str">
        <f>IF(A226&gt;Scenario!$B$11,"",IF(A$2&lt;&gt;"Ready",A$2,IF(ISNUMBER(B226),(B226+C226)*(N('Option B'!$E$14)+N('Option B'!$E$15)+IF(Scenario!$B$13="Gross",N('Option B'!$E$16),0))/12+((N('Option B'!$E$12)+N('Option B'!$E$13))/12+IF(AND(A226&gt;=Scenario!$B$10,MOD(A226-Scenario!$B$10,Scenario!$B$18)=0),N('Option B'!$E$17)*N('Option B'!$E$18)+N('Option B'!$E$20),0)+IF(A226=1,N('Option B'!$E$17)*N('Option B'!$E$19)+N('Option B'!$E$21),0)+IF(A226=Scenario!$B$11,N('Option B'!$E$22),0)),"INSUFFICIENT FUNDS")))</f>
        <v/>
      </c>
      <c r="E226" s="6" t="str">
        <f>IF(A226&gt;Scenario!$B$11,"",IF(A$2&lt;&gt;"Ready",A$2,IF(ISNUMBER(B226),IF((B226+C226)*(1+Scenario!$B$12/12)-D226&lt;0,"INSUFFICIENT FUNDS",(B226+C226)*(1+Scenario!$B$12/12)-D226),"INSUFFICIENT FUNDS")))</f>
        <v/>
      </c>
      <c r="F226" s="6" t="str">
        <f>IF(A226&gt;Scenario!$B$11,"",IF(A$2&lt;&gt;"Ready",A$2,IF(ISNUMBER(E226),F225+D226,"INSUFFICIENT FUNDS")))</f>
        <v/>
      </c>
      <c r="G226" t="str">
        <f>IF(A226&gt;Scenario!$B$11,"",IF(A$2&lt;&gt;"Ready",A$2,IF(ISNUMBER(E226),"OK","INSUFFICIENT FUNDS")))</f>
        <v/>
      </c>
      <c r="H226">
        <v>222</v>
      </c>
      <c r="I226" s="6" t="str">
        <f>IF(H226&gt;Scenario!$B$11,"",IF(H$2&lt;&gt;"Ready",H$2,IF(N225="OK",L225,"INSUFFICIENT FUNDS")))</f>
        <v/>
      </c>
      <c r="J226" s="6" t="str">
        <f>IF(H226&gt;Scenario!$B$11,"",IF(H$2&lt;&gt;"Ready",H$2,IF(ISNUMBER(I226),IF(AND(H226&gt;=Scenario!$B$10,MOD(H226-Scenario!$B$10,Scenario!$B$18)=0),Scenario!$B$8,0),"INSUFFICIENT FUNDS")))</f>
        <v/>
      </c>
      <c r="K226" s="6" t="str">
        <f>IF(H226&gt;Scenario!$B$11,"",IF(H$2&lt;&gt;"Ready",H$2,IF(ISNUMBER(I226),(I226+J226)*(N('Option B'!$E$14)+N('Option B'!$E$15)+IF(Scenario!$B$13="Gross",N('Option B'!$E$16),0))/12+((0+0)/12+IF(AND(H226&gt;=Scenario!$B$10,MOD(H226-Scenario!$B$10,Scenario!$B$18)=0),N('Option B'!$E$17)*N('Option B'!$E$18)+N('Option B'!$E$20),0)+IF(H226=1,N('Option B'!$E$17)*N('Option B'!$E$19)+N('Option B'!$E$21),0)+IF(H226=Scenario!$B$11,N('Option B'!$E$22),0)),"INSUFFICIENT FUNDS")))</f>
        <v/>
      </c>
      <c r="L226" s="6" t="str">
        <f>IF(H226&gt;Scenario!$B$11,"",IF(H$2&lt;&gt;"Ready",H$2,IF(ISNUMBER(I226),IF((I226+J226)*(1+Scenario!$B$12/12)-K226&lt;0,"INSUFFICIENT FUNDS",(I226+J226)*(1+Scenario!$B$12/12)-K226),"INSUFFICIENT FUNDS")))</f>
        <v/>
      </c>
      <c r="M226" s="6" t="str">
        <f>IF(H226&gt;Scenario!$B$11,"",IF(H$2&lt;&gt;"Ready",H$2,IF(ISNUMBER(L226),M225+K226,"INSUFFICIENT FUNDS")))</f>
        <v/>
      </c>
      <c r="N226" t="str">
        <f>IF(H226&gt;Scenario!$B$11,"",IF(H$2&lt;&gt;"Ready",H$2,IF(ISNUMBER(L226),"OK","INSUFFICIENT FUNDS")))</f>
        <v/>
      </c>
      <c r="O226">
        <v>222</v>
      </c>
      <c r="P226" s="6" t="str">
        <f>IF(O226&gt;Scenario!$B$11,"",IF(O$2&lt;&gt;"Ready",O$2,IF(U225="OK",S225,"INSUFFICIENT FUNDS")))</f>
        <v/>
      </c>
      <c r="Q226" s="6" t="str">
        <f>IF(O226&gt;Scenario!$B$11,"",IF(O$2&lt;&gt;"Ready",O$2,IF(ISNUMBER(P226),IF(AND(O226&gt;=Scenario!$B$10,MOD(O226-Scenario!$B$10,Scenario!$B$18)=0),Scenario!$B$8,0),"INSUFFICIENT FUNDS")))</f>
        <v/>
      </c>
      <c r="R226" s="6" t="str">
        <f>IF(O226&gt;Scenario!$B$11,"",IF(O$2&lt;&gt;"Ready",O$2,IF(ISNUMBER(P226),(P226+Q226)*(0+N('Option B'!$E$15)+IF(Scenario!$B$13="Gross",N('Option B'!$E$16),0))/12+((N('Option B'!$E$12)+N('Option B'!$E$13))/12+IF(AND(O226&gt;=Scenario!$B$10,MOD(O226-Scenario!$B$10,Scenario!$B$18)=0),N('Option B'!$E$17)*N('Option B'!$E$18)+N('Option B'!$E$20),0)+IF(O226=1,N('Option B'!$E$17)*N('Option B'!$E$19)+N('Option B'!$E$21),0)+IF(O226=Scenario!$B$11,N('Option B'!$E$22),0)),"INSUFFICIENT FUNDS")))</f>
        <v/>
      </c>
      <c r="S226" s="6" t="str">
        <f>IF(O226&gt;Scenario!$B$11,"",IF(O$2&lt;&gt;"Ready",O$2,IF(ISNUMBER(P226),IF((P226+Q226)*(1+Scenario!$B$12/12)-R226&lt;0,"INSUFFICIENT FUNDS",(P226+Q226)*(1+Scenario!$B$12/12)-R226),"INSUFFICIENT FUNDS")))</f>
        <v/>
      </c>
      <c r="T226" s="6" t="str">
        <f>IF(O226&gt;Scenario!$B$11,"",IF(O$2&lt;&gt;"Ready",O$2,IF(ISNUMBER(S226),T225+R226,"INSUFFICIENT FUNDS")))</f>
        <v/>
      </c>
      <c r="U226" t="str">
        <f>IF(O226&gt;Scenario!$B$11,"",IF(O$2&lt;&gt;"Ready",O$2,IF(ISNUMBER(S226),"OK","INSUFFICIENT FUNDS")))</f>
        <v/>
      </c>
      <c r="V226">
        <v>222</v>
      </c>
      <c r="W226" s="6" t="str">
        <f>IF(V226&gt;Scenario!$B$11,"",IF(V$2&lt;&gt;"Ready",V$2,IF(AB225="OK",Z225,"INSUFFICIENT FUNDS")))</f>
        <v/>
      </c>
      <c r="X226" s="6" t="str">
        <f>IF(V226&gt;Scenario!$B$11,"",IF(V$2&lt;&gt;"Ready",V$2,IF(ISNUMBER(W226),IF(AND(V226&gt;=Scenario!$B$10,MOD(V226-Scenario!$B$10,Scenario!$B$18)=0),Scenario!$B$8,0),"INSUFFICIENT FUNDS")))</f>
        <v/>
      </c>
      <c r="Y226" s="6" t="str">
        <f>IF(V226&gt;Scenario!$B$11,"",IF(V$2&lt;&gt;"Ready",V$2,IF(ISNUMBER(W226),(W226+X226)*(N('Option B'!$E$14)+N('Option B'!$E$15)+IF(Scenario!$B$13="Gross",N('Option B'!$E$16),0))/12+((N('Option B'!$E$12)+N('Option B'!$E$13))/12+IF(AND(V226&gt;=Scenario!$B$10,MOD(V226-Scenario!$B$10,Scenario!$B$18)=0),0*0+0,0)+IF(V226=1,0*0+0,0)+IF(V226=Scenario!$B$11,0,0)),"INSUFFICIENT FUNDS")))</f>
        <v/>
      </c>
      <c r="Z226" s="6" t="str">
        <f>IF(V226&gt;Scenario!$B$11,"",IF(V$2&lt;&gt;"Ready",V$2,IF(ISNUMBER(W226),IF((W226+X226)*(1+Scenario!$B$12/12)-Y226&lt;0,"INSUFFICIENT FUNDS",(W226+X226)*(1+Scenario!$B$12/12)-Y226),"INSUFFICIENT FUNDS")))</f>
        <v/>
      </c>
      <c r="AA226" s="6" t="str">
        <f>IF(V226&gt;Scenario!$B$11,"",IF(V$2&lt;&gt;"Ready",V$2,IF(ISNUMBER(Z226),AA225+Y226,"INSUFFICIENT FUNDS")))</f>
        <v/>
      </c>
      <c r="AB226" t="str">
        <f>IF(V226&gt;Scenario!$B$11,"",IF(V$2&lt;&gt;"Ready",V$2,IF(ISNUMBER(Z226),"OK","INSUFFICIENT FUNDS")))</f>
        <v/>
      </c>
      <c r="AC226">
        <v>222</v>
      </c>
      <c r="AD226" s="6" t="str">
        <f>IF(AC226&gt;Scenario!$B$11,"",IF(AC$2&lt;&gt;"Ready",AC$2,IF(AI225="OK",AG225,"INSUFFICIENT FUNDS")))</f>
        <v/>
      </c>
      <c r="AE226" s="6" t="str">
        <f>IF(AC226&gt;Scenario!$B$11,"",IF(AC$2&lt;&gt;"Ready",AC$2,IF(ISNUMBER(AD226),IF(AND(AC226&gt;=Scenario!$B$10,MOD(AC226-Scenario!$B$10,Scenario!$B$18)=0),Scenario!$B$8,0),"INSUFFICIENT FUNDS")))</f>
        <v/>
      </c>
      <c r="AF226" s="6" t="str">
        <f>IF(AC226&gt;Scenario!$B$11,"",IF(AC$2&lt;&gt;"Ready",AC$2,IF(ISNUMBER(AD226),(AD226+AE226)*(N('Option B'!$E$14)+N('Option B'!$E$15)+IF(Scenario!$B$13="Gross",0,0))/12+((N('Option B'!$E$12)+N('Option B'!$E$13))/12+IF(AND(AC226&gt;=Scenario!$B$10,MOD(AC226-Scenario!$B$10,Scenario!$B$18)=0),N('Option B'!$E$17)*N('Option B'!$E$18)+N('Option B'!$E$20),0)+IF(AC226=1,N('Option B'!$E$17)*N('Option B'!$E$19)+N('Option B'!$E$21),0)+IF(AC226=Scenario!$B$11,N('Option B'!$E$22),0)),"INSUFFICIENT FUNDS")))</f>
        <v/>
      </c>
      <c r="AG226" s="6" t="str">
        <f>IF(AC226&gt;Scenario!$B$11,"",IF(AC$2&lt;&gt;"Ready",AC$2,IF(ISNUMBER(AD226),IF((AD226+AE226)*(1+Scenario!$B$12/12)-AF226&lt;0,"INSUFFICIENT FUNDS",(AD226+AE226)*(1+Scenario!$B$12/12)-AF226),"INSUFFICIENT FUNDS")))</f>
        <v/>
      </c>
      <c r="AH226" s="6" t="str">
        <f>IF(AC226&gt;Scenario!$B$11,"",IF(AC$2&lt;&gt;"Ready",AC$2,IF(ISNUMBER(AG226),AH225+AF226,"INSUFFICIENT FUNDS")))</f>
        <v/>
      </c>
      <c r="AI226" t="str">
        <f>IF(AC226&gt;Scenario!$B$11,"",IF(AC$2&lt;&gt;"Ready",AC$2,IF(ISNUMBER(AG226),"OK","INSUFFICIENT FUNDS")))</f>
        <v/>
      </c>
      <c r="AJ226">
        <v>222</v>
      </c>
      <c r="AK226" s="6" t="str">
        <f>IF(AJ226&gt;Scenario!$B$11,"",IF(AJ$2&lt;&gt;"Ready",AJ$2,IF(AP225="OK",AN225,"INSUFFICIENT FUNDS")))</f>
        <v/>
      </c>
      <c r="AL226" s="6" t="str">
        <f>IF(AJ226&gt;Scenario!$B$11,"",IF(AJ$2&lt;&gt;"Ready",AJ$2,IF(ISNUMBER(AK226),IF(AND(AJ226&gt;=Scenario!$B$10,MOD(AJ226-Scenario!$B$10,Scenario!$B$18)=0),Scenario!$B$8,0),"INSUFFICIENT FUNDS")))</f>
        <v/>
      </c>
      <c r="AM226" s="6" t="str">
        <f>IF(AJ226&gt;Scenario!$B$11,"",IF(AJ$2&lt;&gt;"Ready",AJ$2,IF(ISNUMBER(AK226),(AK226+AL226)*(0+0+IF(Scenario!$B$13="Gross",0,0))/12+((0+0)/12+IF(AND(AJ226&gt;=Scenario!$B$10,MOD(AJ226-Scenario!$B$10,Scenario!$B$18)=0),0*0+0,0)+IF(AJ226=1,0*0+0,0)+IF(AJ226=Scenario!$B$11,0,0)),"INSUFFICIENT FUNDS")))</f>
        <v/>
      </c>
      <c r="AN226" s="6" t="str">
        <f>IF(AJ226&gt;Scenario!$B$11,"",IF(AJ$2&lt;&gt;"Ready",AJ$2,IF(ISNUMBER(AK226),IF((AK226+AL226)*(1+Scenario!$B$12/12)-AM226&lt;0,"INSUFFICIENT FUNDS",(AK226+AL226)*(1+Scenario!$B$12/12)-AM226),"INSUFFICIENT FUNDS")))</f>
        <v/>
      </c>
      <c r="AO226" s="6" t="str">
        <f>IF(AJ226&gt;Scenario!$B$11,"",IF(AJ$2&lt;&gt;"Ready",AJ$2,IF(ISNUMBER(AN226),AO225+AM226,"INSUFFICIENT FUNDS")))</f>
        <v/>
      </c>
      <c r="AP226" t="str">
        <f>IF(AJ226&gt;Scenario!$B$11,"",IF(AJ$2&lt;&gt;"Ready",AJ$2,IF(ISNUMBER(AN226),"OK","INSUFFICIENT FUNDS")))</f>
        <v/>
      </c>
    </row>
    <row r="227" spans="1:42" ht="32.1" customHeight="1" x14ac:dyDescent="0.2">
      <c r="A227">
        <v>223</v>
      </c>
      <c r="B227" s="6" t="str">
        <f>IF(A227&gt;Scenario!$B$11,"",IF(A$2&lt;&gt;"Ready",A$2,IF(G226="OK",E226,"INSUFFICIENT FUNDS")))</f>
        <v/>
      </c>
      <c r="C227" s="6" t="str">
        <f>IF(A227&gt;Scenario!$B$11,"",IF(A$2&lt;&gt;"Ready",A$2,IF(ISNUMBER(B227),IF(AND(A227&gt;=Scenario!$B$10,MOD(A227-Scenario!$B$10,Scenario!$B$18)=0),Scenario!$B$8,0),"INSUFFICIENT FUNDS")))</f>
        <v/>
      </c>
      <c r="D227" s="6" t="str">
        <f>IF(A227&gt;Scenario!$B$11,"",IF(A$2&lt;&gt;"Ready",A$2,IF(ISNUMBER(B227),(B227+C227)*(N('Option B'!$E$14)+N('Option B'!$E$15)+IF(Scenario!$B$13="Gross",N('Option B'!$E$16),0))/12+((N('Option B'!$E$12)+N('Option B'!$E$13))/12+IF(AND(A227&gt;=Scenario!$B$10,MOD(A227-Scenario!$B$10,Scenario!$B$18)=0),N('Option B'!$E$17)*N('Option B'!$E$18)+N('Option B'!$E$20),0)+IF(A227=1,N('Option B'!$E$17)*N('Option B'!$E$19)+N('Option B'!$E$21),0)+IF(A227=Scenario!$B$11,N('Option B'!$E$22),0)),"INSUFFICIENT FUNDS")))</f>
        <v/>
      </c>
      <c r="E227" s="6" t="str">
        <f>IF(A227&gt;Scenario!$B$11,"",IF(A$2&lt;&gt;"Ready",A$2,IF(ISNUMBER(B227),IF((B227+C227)*(1+Scenario!$B$12/12)-D227&lt;0,"INSUFFICIENT FUNDS",(B227+C227)*(1+Scenario!$B$12/12)-D227),"INSUFFICIENT FUNDS")))</f>
        <v/>
      </c>
      <c r="F227" s="6" t="str">
        <f>IF(A227&gt;Scenario!$B$11,"",IF(A$2&lt;&gt;"Ready",A$2,IF(ISNUMBER(E227),F226+D227,"INSUFFICIENT FUNDS")))</f>
        <v/>
      </c>
      <c r="G227" t="str">
        <f>IF(A227&gt;Scenario!$B$11,"",IF(A$2&lt;&gt;"Ready",A$2,IF(ISNUMBER(E227),"OK","INSUFFICIENT FUNDS")))</f>
        <v/>
      </c>
      <c r="H227">
        <v>223</v>
      </c>
      <c r="I227" s="6" t="str">
        <f>IF(H227&gt;Scenario!$B$11,"",IF(H$2&lt;&gt;"Ready",H$2,IF(N226="OK",L226,"INSUFFICIENT FUNDS")))</f>
        <v/>
      </c>
      <c r="J227" s="6" t="str">
        <f>IF(H227&gt;Scenario!$B$11,"",IF(H$2&lt;&gt;"Ready",H$2,IF(ISNUMBER(I227),IF(AND(H227&gt;=Scenario!$B$10,MOD(H227-Scenario!$B$10,Scenario!$B$18)=0),Scenario!$B$8,0),"INSUFFICIENT FUNDS")))</f>
        <v/>
      </c>
      <c r="K227" s="6" t="str">
        <f>IF(H227&gt;Scenario!$B$11,"",IF(H$2&lt;&gt;"Ready",H$2,IF(ISNUMBER(I227),(I227+J227)*(N('Option B'!$E$14)+N('Option B'!$E$15)+IF(Scenario!$B$13="Gross",N('Option B'!$E$16),0))/12+((0+0)/12+IF(AND(H227&gt;=Scenario!$B$10,MOD(H227-Scenario!$B$10,Scenario!$B$18)=0),N('Option B'!$E$17)*N('Option B'!$E$18)+N('Option B'!$E$20),0)+IF(H227=1,N('Option B'!$E$17)*N('Option B'!$E$19)+N('Option B'!$E$21),0)+IF(H227=Scenario!$B$11,N('Option B'!$E$22),0)),"INSUFFICIENT FUNDS")))</f>
        <v/>
      </c>
      <c r="L227" s="6" t="str">
        <f>IF(H227&gt;Scenario!$B$11,"",IF(H$2&lt;&gt;"Ready",H$2,IF(ISNUMBER(I227),IF((I227+J227)*(1+Scenario!$B$12/12)-K227&lt;0,"INSUFFICIENT FUNDS",(I227+J227)*(1+Scenario!$B$12/12)-K227),"INSUFFICIENT FUNDS")))</f>
        <v/>
      </c>
      <c r="M227" s="6" t="str">
        <f>IF(H227&gt;Scenario!$B$11,"",IF(H$2&lt;&gt;"Ready",H$2,IF(ISNUMBER(L227),M226+K227,"INSUFFICIENT FUNDS")))</f>
        <v/>
      </c>
      <c r="N227" t="str">
        <f>IF(H227&gt;Scenario!$B$11,"",IF(H$2&lt;&gt;"Ready",H$2,IF(ISNUMBER(L227),"OK","INSUFFICIENT FUNDS")))</f>
        <v/>
      </c>
      <c r="O227">
        <v>223</v>
      </c>
      <c r="P227" s="6" t="str">
        <f>IF(O227&gt;Scenario!$B$11,"",IF(O$2&lt;&gt;"Ready",O$2,IF(U226="OK",S226,"INSUFFICIENT FUNDS")))</f>
        <v/>
      </c>
      <c r="Q227" s="6" t="str">
        <f>IF(O227&gt;Scenario!$B$11,"",IF(O$2&lt;&gt;"Ready",O$2,IF(ISNUMBER(P227),IF(AND(O227&gt;=Scenario!$B$10,MOD(O227-Scenario!$B$10,Scenario!$B$18)=0),Scenario!$B$8,0),"INSUFFICIENT FUNDS")))</f>
        <v/>
      </c>
      <c r="R227" s="6" t="str">
        <f>IF(O227&gt;Scenario!$B$11,"",IF(O$2&lt;&gt;"Ready",O$2,IF(ISNUMBER(P227),(P227+Q227)*(0+N('Option B'!$E$15)+IF(Scenario!$B$13="Gross",N('Option B'!$E$16),0))/12+((N('Option B'!$E$12)+N('Option B'!$E$13))/12+IF(AND(O227&gt;=Scenario!$B$10,MOD(O227-Scenario!$B$10,Scenario!$B$18)=0),N('Option B'!$E$17)*N('Option B'!$E$18)+N('Option B'!$E$20),0)+IF(O227=1,N('Option B'!$E$17)*N('Option B'!$E$19)+N('Option B'!$E$21),0)+IF(O227=Scenario!$B$11,N('Option B'!$E$22),0)),"INSUFFICIENT FUNDS")))</f>
        <v/>
      </c>
      <c r="S227" s="6" t="str">
        <f>IF(O227&gt;Scenario!$B$11,"",IF(O$2&lt;&gt;"Ready",O$2,IF(ISNUMBER(P227),IF((P227+Q227)*(1+Scenario!$B$12/12)-R227&lt;0,"INSUFFICIENT FUNDS",(P227+Q227)*(1+Scenario!$B$12/12)-R227),"INSUFFICIENT FUNDS")))</f>
        <v/>
      </c>
      <c r="T227" s="6" t="str">
        <f>IF(O227&gt;Scenario!$B$11,"",IF(O$2&lt;&gt;"Ready",O$2,IF(ISNUMBER(S227),T226+R227,"INSUFFICIENT FUNDS")))</f>
        <v/>
      </c>
      <c r="U227" t="str">
        <f>IF(O227&gt;Scenario!$B$11,"",IF(O$2&lt;&gt;"Ready",O$2,IF(ISNUMBER(S227),"OK","INSUFFICIENT FUNDS")))</f>
        <v/>
      </c>
      <c r="V227">
        <v>223</v>
      </c>
      <c r="W227" s="6" t="str">
        <f>IF(V227&gt;Scenario!$B$11,"",IF(V$2&lt;&gt;"Ready",V$2,IF(AB226="OK",Z226,"INSUFFICIENT FUNDS")))</f>
        <v/>
      </c>
      <c r="X227" s="6" t="str">
        <f>IF(V227&gt;Scenario!$B$11,"",IF(V$2&lt;&gt;"Ready",V$2,IF(ISNUMBER(W227),IF(AND(V227&gt;=Scenario!$B$10,MOD(V227-Scenario!$B$10,Scenario!$B$18)=0),Scenario!$B$8,0),"INSUFFICIENT FUNDS")))</f>
        <v/>
      </c>
      <c r="Y227" s="6" t="str">
        <f>IF(V227&gt;Scenario!$B$11,"",IF(V$2&lt;&gt;"Ready",V$2,IF(ISNUMBER(W227),(W227+X227)*(N('Option B'!$E$14)+N('Option B'!$E$15)+IF(Scenario!$B$13="Gross",N('Option B'!$E$16),0))/12+((N('Option B'!$E$12)+N('Option B'!$E$13))/12+IF(AND(V227&gt;=Scenario!$B$10,MOD(V227-Scenario!$B$10,Scenario!$B$18)=0),0*0+0,0)+IF(V227=1,0*0+0,0)+IF(V227=Scenario!$B$11,0,0)),"INSUFFICIENT FUNDS")))</f>
        <v/>
      </c>
      <c r="Z227" s="6" t="str">
        <f>IF(V227&gt;Scenario!$B$11,"",IF(V$2&lt;&gt;"Ready",V$2,IF(ISNUMBER(W227),IF((W227+X227)*(1+Scenario!$B$12/12)-Y227&lt;0,"INSUFFICIENT FUNDS",(W227+X227)*(1+Scenario!$B$12/12)-Y227),"INSUFFICIENT FUNDS")))</f>
        <v/>
      </c>
      <c r="AA227" s="6" t="str">
        <f>IF(V227&gt;Scenario!$B$11,"",IF(V$2&lt;&gt;"Ready",V$2,IF(ISNUMBER(Z227),AA226+Y227,"INSUFFICIENT FUNDS")))</f>
        <v/>
      </c>
      <c r="AB227" t="str">
        <f>IF(V227&gt;Scenario!$B$11,"",IF(V$2&lt;&gt;"Ready",V$2,IF(ISNUMBER(Z227),"OK","INSUFFICIENT FUNDS")))</f>
        <v/>
      </c>
      <c r="AC227">
        <v>223</v>
      </c>
      <c r="AD227" s="6" t="str">
        <f>IF(AC227&gt;Scenario!$B$11,"",IF(AC$2&lt;&gt;"Ready",AC$2,IF(AI226="OK",AG226,"INSUFFICIENT FUNDS")))</f>
        <v/>
      </c>
      <c r="AE227" s="6" t="str">
        <f>IF(AC227&gt;Scenario!$B$11,"",IF(AC$2&lt;&gt;"Ready",AC$2,IF(ISNUMBER(AD227),IF(AND(AC227&gt;=Scenario!$B$10,MOD(AC227-Scenario!$B$10,Scenario!$B$18)=0),Scenario!$B$8,0),"INSUFFICIENT FUNDS")))</f>
        <v/>
      </c>
      <c r="AF227" s="6" t="str">
        <f>IF(AC227&gt;Scenario!$B$11,"",IF(AC$2&lt;&gt;"Ready",AC$2,IF(ISNUMBER(AD227),(AD227+AE227)*(N('Option B'!$E$14)+N('Option B'!$E$15)+IF(Scenario!$B$13="Gross",0,0))/12+((N('Option B'!$E$12)+N('Option B'!$E$13))/12+IF(AND(AC227&gt;=Scenario!$B$10,MOD(AC227-Scenario!$B$10,Scenario!$B$18)=0),N('Option B'!$E$17)*N('Option B'!$E$18)+N('Option B'!$E$20),0)+IF(AC227=1,N('Option B'!$E$17)*N('Option B'!$E$19)+N('Option B'!$E$21),0)+IF(AC227=Scenario!$B$11,N('Option B'!$E$22),0)),"INSUFFICIENT FUNDS")))</f>
        <v/>
      </c>
      <c r="AG227" s="6" t="str">
        <f>IF(AC227&gt;Scenario!$B$11,"",IF(AC$2&lt;&gt;"Ready",AC$2,IF(ISNUMBER(AD227),IF((AD227+AE227)*(1+Scenario!$B$12/12)-AF227&lt;0,"INSUFFICIENT FUNDS",(AD227+AE227)*(1+Scenario!$B$12/12)-AF227),"INSUFFICIENT FUNDS")))</f>
        <v/>
      </c>
      <c r="AH227" s="6" t="str">
        <f>IF(AC227&gt;Scenario!$B$11,"",IF(AC$2&lt;&gt;"Ready",AC$2,IF(ISNUMBER(AG227),AH226+AF227,"INSUFFICIENT FUNDS")))</f>
        <v/>
      </c>
      <c r="AI227" t="str">
        <f>IF(AC227&gt;Scenario!$B$11,"",IF(AC$2&lt;&gt;"Ready",AC$2,IF(ISNUMBER(AG227),"OK","INSUFFICIENT FUNDS")))</f>
        <v/>
      </c>
      <c r="AJ227">
        <v>223</v>
      </c>
      <c r="AK227" s="6" t="str">
        <f>IF(AJ227&gt;Scenario!$B$11,"",IF(AJ$2&lt;&gt;"Ready",AJ$2,IF(AP226="OK",AN226,"INSUFFICIENT FUNDS")))</f>
        <v/>
      </c>
      <c r="AL227" s="6" t="str">
        <f>IF(AJ227&gt;Scenario!$B$11,"",IF(AJ$2&lt;&gt;"Ready",AJ$2,IF(ISNUMBER(AK227),IF(AND(AJ227&gt;=Scenario!$B$10,MOD(AJ227-Scenario!$B$10,Scenario!$B$18)=0),Scenario!$B$8,0),"INSUFFICIENT FUNDS")))</f>
        <v/>
      </c>
      <c r="AM227" s="6" t="str">
        <f>IF(AJ227&gt;Scenario!$B$11,"",IF(AJ$2&lt;&gt;"Ready",AJ$2,IF(ISNUMBER(AK227),(AK227+AL227)*(0+0+IF(Scenario!$B$13="Gross",0,0))/12+((0+0)/12+IF(AND(AJ227&gt;=Scenario!$B$10,MOD(AJ227-Scenario!$B$10,Scenario!$B$18)=0),0*0+0,0)+IF(AJ227=1,0*0+0,0)+IF(AJ227=Scenario!$B$11,0,0)),"INSUFFICIENT FUNDS")))</f>
        <v/>
      </c>
      <c r="AN227" s="6" t="str">
        <f>IF(AJ227&gt;Scenario!$B$11,"",IF(AJ$2&lt;&gt;"Ready",AJ$2,IF(ISNUMBER(AK227),IF((AK227+AL227)*(1+Scenario!$B$12/12)-AM227&lt;0,"INSUFFICIENT FUNDS",(AK227+AL227)*(1+Scenario!$B$12/12)-AM227),"INSUFFICIENT FUNDS")))</f>
        <v/>
      </c>
      <c r="AO227" s="6" t="str">
        <f>IF(AJ227&gt;Scenario!$B$11,"",IF(AJ$2&lt;&gt;"Ready",AJ$2,IF(ISNUMBER(AN227),AO226+AM227,"INSUFFICIENT FUNDS")))</f>
        <v/>
      </c>
      <c r="AP227" t="str">
        <f>IF(AJ227&gt;Scenario!$B$11,"",IF(AJ$2&lt;&gt;"Ready",AJ$2,IF(ISNUMBER(AN227),"OK","INSUFFICIENT FUNDS")))</f>
        <v/>
      </c>
    </row>
    <row r="228" spans="1:42" ht="32.1" customHeight="1" x14ac:dyDescent="0.2">
      <c r="A228">
        <v>224</v>
      </c>
      <c r="B228" s="6" t="str">
        <f>IF(A228&gt;Scenario!$B$11,"",IF(A$2&lt;&gt;"Ready",A$2,IF(G227="OK",E227,"INSUFFICIENT FUNDS")))</f>
        <v/>
      </c>
      <c r="C228" s="6" t="str">
        <f>IF(A228&gt;Scenario!$B$11,"",IF(A$2&lt;&gt;"Ready",A$2,IF(ISNUMBER(B228),IF(AND(A228&gt;=Scenario!$B$10,MOD(A228-Scenario!$B$10,Scenario!$B$18)=0),Scenario!$B$8,0),"INSUFFICIENT FUNDS")))</f>
        <v/>
      </c>
      <c r="D228" s="6" t="str">
        <f>IF(A228&gt;Scenario!$B$11,"",IF(A$2&lt;&gt;"Ready",A$2,IF(ISNUMBER(B228),(B228+C228)*(N('Option B'!$E$14)+N('Option B'!$E$15)+IF(Scenario!$B$13="Gross",N('Option B'!$E$16),0))/12+((N('Option B'!$E$12)+N('Option B'!$E$13))/12+IF(AND(A228&gt;=Scenario!$B$10,MOD(A228-Scenario!$B$10,Scenario!$B$18)=0),N('Option B'!$E$17)*N('Option B'!$E$18)+N('Option B'!$E$20),0)+IF(A228=1,N('Option B'!$E$17)*N('Option B'!$E$19)+N('Option B'!$E$21),0)+IF(A228=Scenario!$B$11,N('Option B'!$E$22),0)),"INSUFFICIENT FUNDS")))</f>
        <v/>
      </c>
      <c r="E228" s="6" t="str">
        <f>IF(A228&gt;Scenario!$B$11,"",IF(A$2&lt;&gt;"Ready",A$2,IF(ISNUMBER(B228),IF((B228+C228)*(1+Scenario!$B$12/12)-D228&lt;0,"INSUFFICIENT FUNDS",(B228+C228)*(1+Scenario!$B$12/12)-D228),"INSUFFICIENT FUNDS")))</f>
        <v/>
      </c>
      <c r="F228" s="6" t="str">
        <f>IF(A228&gt;Scenario!$B$11,"",IF(A$2&lt;&gt;"Ready",A$2,IF(ISNUMBER(E228),F227+D228,"INSUFFICIENT FUNDS")))</f>
        <v/>
      </c>
      <c r="G228" t="str">
        <f>IF(A228&gt;Scenario!$B$11,"",IF(A$2&lt;&gt;"Ready",A$2,IF(ISNUMBER(E228),"OK","INSUFFICIENT FUNDS")))</f>
        <v/>
      </c>
      <c r="H228">
        <v>224</v>
      </c>
      <c r="I228" s="6" t="str">
        <f>IF(H228&gt;Scenario!$B$11,"",IF(H$2&lt;&gt;"Ready",H$2,IF(N227="OK",L227,"INSUFFICIENT FUNDS")))</f>
        <v/>
      </c>
      <c r="J228" s="6" t="str">
        <f>IF(H228&gt;Scenario!$B$11,"",IF(H$2&lt;&gt;"Ready",H$2,IF(ISNUMBER(I228),IF(AND(H228&gt;=Scenario!$B$10,MOD(H228-Scenario!$B$10,Scenario!$B$18)=0),Scenario!$B$8,0),"INSUFFICIENT FUNDS")))</f>
        <v/>
      </c>
      <c r="K228" s="6" t="str">
        <f>IF(H228&gt;Scenario!$B$11,"",IF(H$2&lt;&gt;"Ready",H$2,IF(ISNUMBER(I228),(I228+J228)*(N('Option B'!$E$14)+N('Option B'!$E$15)+IF(Scenario!$B$13="Gross",N('Option B'!$E$16),0))/12+((0+0)/12+IF(AND(H228&gt;=Scenario!$B$10,MOD(H228-Scenario!$B$10,Scenario!$B$18)=0),N('Option B'!$E$17)*N('Option B'!$E$18)+N('Option B'!$E$20),0)+IF(H228=1,N('Option B'!$E$17)*N('Option B'!$E$19)+N('Option B'!$E$21),0)+IF(H228=Scenario!$B$11,N('Option B'!$E$22),0)),"INSUFFICIENT FUNDS")))</f>
        <v/>
      </c>
      <c r="L228" s="6" t="str">
        <f>IF(H228&gt;Scenario!$B$11,"",IF(H$2&lt;&gt;"Ready",H$2,IF(ISNUMBER(I228),IF((I228+J228)*(1+Scenario!$B$12/12)-K228&lt;0,"INSUFFICIENT FUNDS",(I228+J228)*(1+Scenario!$B$12/12)-K228),"INSUFFICIENT FUNDS")))</f>
        <v/>
      </c>
      <c r="M228" s="6" t="str">
        <f>IF(H228&gt;Scenario!$B$11,"",IF(H$2&lt;&gt;"Ready",H$2,IF(ISNUMBER(L228),M227+K228,"INSUFFICIENT FUNDS")))</f>
        <v/>
      </c>
      <c r="N228" t="str">
        <f>IF(H228&gt;Scenario!$B$11,"",IF(H$2&lt;&gt;"Ready",H$2,IF(ISNUMBER(L228),"OK","INSUFFICIENT FUNDS")))</f>
        <v/>
      </c>
      <c r="O228">
        <v>224</v>
      </c>
      <c r="P228" s="6" t="str">
        <f>IF(O228&gt;Scenario!$B$11,"",IF(O$2&lt;&gt;"Ready",O$2,IF(U227="OK",S227,"INSUFFICIENT FUNDS")))</f>
        <v/>
      </c>
      <c r="Q228" s="6" t="str">
        <f>IF(O228&gt;Scenario!$B$11,"",IF(O$2&lt;&gt;"Ready",O$2,IF(ISNUMBER(P228),IF(AND(O228&gt;=Scenario!$B$10,MOD(O228-Scenario!$B$10,Scenario!$B$18)=0),Scenario!$B$8,0),"INSUFFICIENT FUNDS")))</f>
        <v/>
      </c>
      <c r="R228" s="6" t="str">
        <f>IF(O228&gt;Scenario!$B$11,"",IF(O$2&lt;&gt;"Ready",O$2,IF(ISNUMBER(P228),(P228+Q228)*(0+N('Option B'!$E$15)+IF(Scenario!$B$13="Gross",N('Option B'!$E$16),0))/12+((N('Option B'!$E$12)+N('Option B'!$E$13))/12+IF(AND(O228&gt;=Scenario!$B$10,MOD(O228-Scenario!$B$10,Scenario!$B$18)=0),N('Option B'!$E$17)*N('Option B'!$E$18)+N('Option B'!$E$20),0)+IF(O228=1,N('Option B'!$E$17)*N('Option B'!$E$19)+N('Option B'!$E$21),0)+IF(O228=Scenario!$B$11,N('Option B'!$E$22),0)),"INSUFFICIENT FUNDS")))</f>
        <v/>
      </c>
      <c r="S228" s="6" t="str">
        <f>IF(O228&gt;Scenario!$B$11,"",IF(O$2&lt;&gt;"Ready",O$2,IF(ISNUMBER(P228),IF((P228+Q228)*(1+Scenario!$B$12/12)-R228&lt;0,"INSUFFICIENT FUNDS",(P228+Q228)*(1+Scenario!$B$12/12)-R228),"INSUFFICIENT FUNDS")))</f>
        <v/>
      </c>
      <c r="T228" s="6" t="str">
        <f>IF(O228&gt;Scenario!$B$11,"",IF(O$2&lt;&gt;"Ready",O$2,IF(ISNUMBER(S228),T227+R228,"INSUFFICIENT FUNDS")))</f>
        <v/>
      </c>
      <c r="U228" t="str">
        <f>IF(O228&gt;Scenario!$B$11,"",IF(O$2&lt;&gt;"Ready",O$2,IF(ISNUMBER(S228),"OK","INSUFFICIENT FUNDS")))</f>
        <v/>
      </c>
      <c r="V228">
        <v>224</v>
      </c>
      <c r="W228" s="6" t="str">
        <f>IF(V228&gt;Scenario!$B$11,"",IF(V$2&lt;&gt;"Ready",V$2,IF(AB227="OK",Z227,"INSUFFICIENT FUNDS")))</f>
        <v/>
      </c>
      <c r="X228" s="6" t="str">
        <f>IF(V228&gt;Scenario!$B$11,"",IF(V$2&lt;&gt;"Ready",V$2,IF(ISNUMBER(W228),IF(AND(V228&gt;=Scenario!$B$10,MOD(V228-Scenario!$B$10,Scenario!$B$18)=0),Scenario!$B$8,0),"INSUFFICIENT FUNDS")))</f>
        <v/>
      </c>
      <c r="Y228" s="6" t="str">
        <f>IF(V228&gt;Scenario!$B$11,"",IF(V$2&lt;&gt;"Ready",V$2,IF(ISNUMBER(W228),(W228+X228)*(N('Option B'!$E$14)+N('Option B'!$E$15)+IF(Scenario!$B$13="Gross",N('Option B'!$E$16),0))/12+((N('Option B'!$E$12)+N('Option B'!$E$13))/12+IF(AND(V228&gt;=Scenario!$B$10,MOD(V228-Scenario!$B$10,Scenario!$B$18)=0),0*0+0,0)+IF(V228=1,0*0+0,0)+IF(V228=Scenario!$B$11,0,0)),"INSUFFICIENT FUNDS")))</f>
        <v/>
      </c>
      <c r="Z228" s="6" t="str">
        <f>IF(V228&gt;Scenario!$B$11,"",IF(V$2&lt;&gt;"Ready",V$2,IF(ISNUMBER(W228),IF((W228+X228)*(1+Scenario!$B$12/12)-Y228&lt;0,"INSUFFICIENT FUNDS",(W228+X228)*(1+Scenario!$B$12/12)-Y228),"INSUFFICIENT FUNDS")))</f>
        <v/>
      </c>
      <c r="AA228" s="6" t="str">
        <f>IF(V228&gt;Scenario!$B$11,"",IF(V$2&lt;&gt;"Ready",V$2,IF(ISNUMBER(Z228),AA227+Y228,"INSUFFICIENT FUNDS")))</f>
        <v/>
      </c>
      <c r="AB228" t="str">
        <f>IF(V228&gt;Scenario!$B$11,"",IF(V$2&lt;&gt;"Ready",V$2,IF(ISNUMBER(Z228),"OK","INSUFFICIENT FUNDS")))</f>
        <v/>
      </c>
      <c r="AC228">
        <v>224</v>
      </c>
      <c r="AD228" s="6" t="str">
        <f>IF(AC228&gt;Scenario!$B$11,"",IF(AC$2&lt;&gt;"Ready",AC$2,IF(AI227="OK",AG227,"INSUFFICIENT FUNDS")))</f>
        <v/>
      </c>
      <c r="AE228" s="6" t="str">
        <f>IF(AC228&gt;Scenario!$B$11,"",IF(AC$2&lt;&gt;"Ready",AC$2,IF(ISNUMBER(AD228),IF(AND(AC228&gt;=Scenario!$B$10,MOD(AC228-Scenario!$B$10,Scenario!$B$18)=0),Scenario!$B$8,0),"INSUFFICIENT FUNDS")))</f>
        <v/>
      </c>
      <c r="AF228" s="6" t="str">
        <f>IF(AC228&gt;Scenario!$B$11,"",IF(AC$2&lt;&gt;"Ready",AC$2,IF(ISNUMBER(AD228),(AD228+AE228)*(N('Option B'!$E$14)+N('Option B'!$E$15)+IF(Scenario!$B$13="Gross",0,0))/12+((N('Option B'!$E$12)+N('Option B'!$E$13))/12+IF(AND(AC228&gt;=Scenario!$B$10,MOD(AC228-Scenario!$B$10,Scenario!$B$18)=0),N('Option B'!$E$17)*N('Option B'!$E$18)+N('Option B'!$E$20),0)+IF(AC228=1,N('Option B'!$E$17)*N('Option B'!$E$19)+N('Option B'!$E$21),0)+IF(AC228=Scenario!$B$11,N('Option B'!$E$22),0)),"INSUFFICIENT FUNDS")))</f>
        <v/>
      </c>
      <c r="AG228" s="6" t="str">
        <f>IF(AC228&gt;Scenario!$B$11,"",IF(AC$2&lt;&gt;"Ready",AC$2,IF(ISNUMBER(AD228),IF((AD228+AE228)*(1+Scenario!$B$12/12)-AF228&lt;0,"INSUFFICIENT FUNDS",(AD228+AE228)*(1+Scenario!$B$12/12)-AF228),"INSUFFICIENT FUNDS")))</f>
        <v/>
      </c>
      <c r="AH228" s="6" t="str">
        <f>IF(AC228&gt;Scenario!$B$11,"",IF(AC$2&lt;&gt;"Ready",AC$2,IF(ISNUMBER(AG228),AH227+AF228,"INSUFFICIENT FUNDS")))</f>
        <v/>
      </c>
      <c r="AI228" t="str">
        <f>IF(AC228&gt;Scenario!$B$11,"",IF(AC$2&lt;&gt;"Ready",AC$2,IF(ISNUMBER(AG228),"OK","INSUFFICIENT FUNDS")))</f>
        <v/>
      </c>
      <c r="AJ228">
        <v>224</v>
      </c>
      <c r="AK228" s="6" t="str">
        <f>IF(AJ228&gt;Scenario!$B$11,"",IF(AJ$2&lt;&gt;"Ready",AJ$2,IF(AP227="OK",AN227,"INSUFFICIENT FUNDS")))</f>
        <v/>
      </c>
      <c r="AL228" s="6" t="str">
        <f>IF(AJ228&gt;Scenario!$B$11,"",IF(AJ$2&lt;&gt;"Ready",AJ$2,IF(ISNUMBER(AK228),IF(AND(AJ228&gt;=Scenario!$B$10,MOD(AJ228-Scenario!$B$10,Scenario!$B$18)=0),Scenario!$B$8,0),"INSUFFICIENT FUNDS")))</f>
        <v/>
      </c>
      <c r="AM228" s="6" t="str">
        <f>IF(AJ228&gt;Scenario!$B$11,"",IF(AJ$2&lt;&gt;"Ready",AJ$2,IF(ISNUMBER(AK228),(AK228+AL228)*(0+0+IF(Scenario!$B$13="Gross",0,0))/12+((0+0)/12+IF(AND(AJ228&gt;=Scenario!$B$10,MOD(AJ228-Scenario!$B$10,Scenario!$B$18)=0),0*0+0,0)+IF(AJ228=1,0*0+0,0)+IF(AJ228=Scenario!$B$11,0,0)),"INSUFFICIENT FUNDS")))</f>
        <v/>
      </c>
      <c r="AN228" s="6" t="str">
        <f>IF(AJ228&gt;Scenario!$B$11,"",IF(AJ$2&lt;&gt;"Ready",AJ$2,IF(ISNUMBER(AK228),IF((AK228+AL228)*(1+Scenario!$B$12/12)-AM228&lt;0,"INSUFFICIENT FUNDS",(AK228+AL228)*(1+Scenario!$B$12/12)-AM228),"INSUFFICIENT FUNDS")))</f>
        <v/>
      </c>
      <c r="AO228" s="6" t="str">
        <f>IF(AJ228&gt;Scenario!$B$11,"",IF(AJ$2&lt;&gt;"Ready",AJ$2,IF(ISNUMBER(AN228),AO227+AM228,"INSUFFICIENT FUNDS")))</f>
        <v/>
      </c>
      <c r="AP228" t="str">
        <f>IF(AJ228&gt;Scenario!$B$11,"",IF(AJ$2&lt;&gt;"Ready",AJ$2,IF(ISNUMBER(AN228),"OK","INSUFFICIENT FUNDS")))</f>
        <v/>
      </c>
    </row>
    <row r="229" spans="1:42" ht="32.1" customHeight="1" x14ac:dyDescent="0.2">
      <c r="A229">
        <v>225</v>
      </c>
      <c r="B229" s="6" t="str">
        <f>IF(A229&gt;Scenario!$B$11,"",IF(A$2&lt;&gt;"Ready",A$2,IF(G228="OK",E228,"INSUFFICIENT FUNDS")))</f>
        <v/>
      </c>
      <c r="C229" s="6" t="str">
        <f>IF(A229&gt;Scenario!$B$11,"",IF(A$2&lt;&gt;"Ready",A$2,IF(ISNUMBER(B229),IF(AND(A229&gt;=Scenario!$B$10,MOD(A229-Scenario!$B$10,Scenario!$B$18)=0),Scenario!$B$8,0),"INSUFFICIENT FUNDS")))</f>
        <v/>
      </c>
      <c r="D229" s="6" t="str">
        <f>IF(A229&gt;Scenario!$B$11,"",IF(A$2&lt;&gt;"Ready",A$2,IF(ISNUMBER(B229),(B229+C229)*(N('Option B'!$E$14)+N('Option B'!$E$15)+IF(Scenario!$B$13="Gross",N('Option B'!$E$16),0))/12+((N('Option B'!$E$12)+N('Option B'!$E$13))/12+IF(AND(A229&gt;=Scenario!$B$10,MOD(A229-Scenario!$B$10,Scenario!$B$18)=0),N('Option B'!$E$17)*N('Option B'!$E$18)+N('Option B'!$E$20),0)+IF(A229=1,N('Option B'!$E$17)*N('Option B'!$E$19)+N('Option B'!$E$21),0)+IF(A229=Scenario!$B$11,N('Option B'!$E$22),0)),"INSUFFICIENT FUNDS")))</f>
        <v/>
      </c>
      <c r="E229" s="6" t="str">
        <f>IF(A229&gt;Scenario!$B$11,"",IF(A$2&lt;&gt;"Ready",A$2,IF(ISNUMBER(B229),IF((B229+C229)*(1+Scenario!$B$12/12)-D229&lt;0,"INSUFFICIENT FUNDS",(B229+C229)*(1+Scenario!$B$12/12)-D229),"INSUFFICIENT FUNDS")))</f>
        <v/>
      </c>
      <c r="F229" s="6" t="str">
        <f>IF(A229&gt;Scenario!$B$11,"",IF(A$2&lt;&gt;"Ready",A$2,IF(ISNUMBER(E229),F228+D229,"INSUFFICIENT FUNDS")))</f>
        <v/>
      </c>
      <c r="G229" t="str">
        <f>IF(A229&gt;Scenario!$B$11,"",IF(A$2&lt;&gt;"Ready",A$2,IF(ISNUMBER(E229),"OK","INSUFFICIENT FUNDS")))</f>
        <v/>
      </c>
      <c r="H229">
        <v>225</v>
      </c>
      <c r="I229" s="6" t="str">
        <f>IF(H229&gt;Scenario!$B$11,"",IF(H$2&lt;&gt;"Ready",H$2,IF(N228="OK",L228,"INSUFFICIENT FUNDS")))</f>
        <v/>
      </c>
      <c r="J229" s="6" t="str">
        <f>IF(H229&gt;Scenario!$B$11,"",IF(H$2&lt;&gt;"Ready",H$2,IF(ISNUMBER(I229),IF(AND(H229&gt;=Scenario!$B$10,MOD(H229-Scenario!$B$10,Scenario!$B$18)=0),Scenario!$B$8,0),"INSUFFICIENT FUNDS")))</f>
        <v/>
      </c>
      <c r="K229" s="6" t="str">
        <f>IF(H229&gt;Scenario!$B$11,"",IF(H$2&lt;&gt;"Ready",H$2,IF(ISNUMBER(I229),(I229+J229)*(N('Option B'!$E$14)+N('Option B'!$E$15)+IF(Scenario!$B$13="Gross",N('Option B'!$E$16),0))/12+((0+0)/12+IF(AND(H229&gt;=Scenario!$B$10,MOD(H229-Scenario!$B$10,Scenario!$B$18)=0),N('Option B'!$E$17)*N('Option B'!$E$18)+N('Option B'!$E$20),0)+IF(H229=1,N('Option B'!$E$17)*N('Option B'!$E$19)+N('Option B'!$E$21),0)+IF(H229=Scenario!$B$11,N('Option B'!$E$22),0)),"INSUFFICIENT FUNDS")))</f>
        <v/>
      </c>
      <c r="L229" s="6" t="str">
        <f>IF(H229&gt;Scenario!$B$11,"",IF(H$2&lt;&gt;"Ready",H$2,IF(ISNUMBER(I229),IF((I229+J229)*(1+Scenario!$B$12/12)-K229&lt;0,"INSUFFICIENT FUNDS",(I229+J229)*(1+Scenario!$B$12/12)-K229),"INSUFFICIENT FUNDS")))</f>
        <v/>
      </c>
      <c r="M229" s="6" t="str">
        <f>IF(H229&gt;Scenario!$B$11,"",IF(H$2&lt;&gt;"Ready",H$2,IF(ISNUMBER(L229),M228+K229,"INSUFFICIENT FUNDS")))</f>
        <v/>
      </c>
      <c r="N229" t="str">
        <f>IF(H229&gt;Scenario!$B$11,"",IF(H$2&lt;&gt;"Ready",H$2,IF(ISNUMBER(L229),"OK","INSUFFICIENT FUNDS")))</f>
        <v/>
      </c>
      <c r="O229">
        <v>225</v>
      </c>
      <c r="P229" s="6" t="str">
        <f>IF(O229&gt;Scenario!$B$11,"",IF(O$2&lt;&gt;"Ready",O$2,IF(U228="OK",S228,"INSUFFICIENT FUNDS")))</f>
        <v/>
      </c>
      <c r="Q229" s="6" t="str">
        <f>IF(O229&gt;Scenario!$B$11,"",IF(O$2&lt;&gt;"Ready",O$2,IF(ISNUMBER(P229),IF(AND(O229&gt;=Scenario!$B$10,MOD(O229-Scenario!$B$10,Scenario!$B$18)=0),Scenario!$B$8,0),"INSUFFICIENT FUNDS")))</f>
        <v/>
      </c>
      <c r="R229" s="6" t="str">
        <f>IF(O229&gt;Scenario!$B$11,"",IF(O$2&lt;&gt;"Ready",O$2,IF(ISNUMBER(P229),(P229+Q229)*(0+N('Option B'!$E$15)+IF(Scenario!$B$13="Gross",N('Option B'!$E$16),0))/12+((N('Option B'!$E$12)+N('Option B'!$E$13))/12+IF(AND(O229&gt;=Scenario!$B$10,MOD(O229-Scenario!$B$10,Scenario!$B$18)=0),N('Option B'!$E$17)*N('Option B'!$E$18)+N('Option B'!$E$20),0)+IF(O229=1,N('Option B'!$E$17)*N('Option B'!$E$19)+N('Option B'!$E$21),0)+IF(O229=Scenario!$B$11,N('Option B'!$E$22),0)),"INSUFFICIENT FUNDS")))</f>
        <v/>
      </c>
      <c r="S229" s="6" t="str">
        <f>IF(O229&gt;Scenario!$B$11,"",IF(O$2&lt;&gt;"Ready",O$2,IF(ISNUMBER(P229),IF((P229+Q229)*(1+Scenario!$B$12/12)-R229&lt;0,"INSUFFICIENT FUNDS",(P229+Q229)*(1+Scenario!$B$12/12)-R229),"INSUFFICIENT FUNDS")))</f>
        <v/>
      </c>
      <c r="T229" s="6" t="str">
        <f>IF(O229&gt;Scenario!$B$11,"",IF(O$2&lt;&gt;"Ready",O$2,IF(ISNUMBER(S229),T228+R229,"INSUFFICIENT FUNDS")))</f>
        <v/>
      </c>
      <c r="U229" t="str">
        <f>IF(O229&gt;Scenario!$B$11,"",IF(O$2&lt;&gt;"Ready",O$2,IF(ISNUMBER(S229),"OK","INSUFFICIENT FUNDS")))</f>
        <v/>
      </c>
      <c r="V229">
        <v>225</v>
      </c>
      <c r="W229" s="6" t="str">
        <f>IF(V229&gt;Scenario!$B$11,"",IF(V$2&lt;&gt;"Ready",V$2,IF(AB228="OK",Z228,"INSUFFICIENT FUNDS")))</f>
        <v/>
      </c>
      <c r="X229" s="6" t="str">
        <f>IF(V229&gt;Scenario!$B$11,"",IF(V$2&lt;&gt;"Ready",V$2,IF(ISNUMBER(W229),IF(AND(V229&gt;=Scenario!$B$10,MOD(V229-Scenario!$B$10,Scenario!$B$18)=0),Scenario!$B$8,0),"INSUFFICIENT FUNDS")))</f>
        <v/>
      </c>
      <c r="Y229" s="6" t="str">
        <f>IF(V229&gt;Scenario!$B$11,"",IF(V$2&lt;&gt;"Ready",V$2,IF(ISNUMBER(W229),(W229+X229)*(N('Option B'!$E$14)+N('Option B'!$E$15)+IF(Scenario!$B$13="Gross",N('Option B'!$E$16),0))/12+((N('Option B'!$E$12)+N('Option B'!$E$13))/12+IF(AND(V229&gt;=Scenario!$B$10,MOD(V229-Scenario!$B$10,Scenario!$B$18)=0),0*0+0,0)+IF(V229=1,0*0+0,0)+IF(V229=Scenario!$B$11,0,0)),"INSUFFICIENT FUNDS")))</f>
        <v/>
      </c>
      <c r="Z229" s="6" t="str">
        <f>IF(V229&gt;Scenario!$B$11,"",IF(V$2&lt;&gt;"Ready",V$2,IF(ISNUMBER(W229),IF((W229+X229)*(1+Scenario!$B$12/12)-Y229&lt;0,"INSUFFICIENT FUNDS",(W229+X229)*(1+Scenario!$B$12/12)-Y229),"INSUFFICIENT FUNDS")))</f>
        <v/>
      </c>
      <c r="AA229" s="6" t="str">
        <f>IF(V229&gt;Scenario!$B$11,"",IF(V$2&lt;&gt;"Ready",V$2,IF(ISNUMBER(Z229),AA228+Y229,"INSUFFICIENT FUNDS")))</f>
        <v/>
      </c>
      <c r="AB229" t="str">
        <f>IF(V229&gt;Scenario!$B$11,"",IF(V$2&lt;&gt;"Ready",V$2,IF(ISNUMBER(Z229),"OK","INSUFFICIENT FUNDS")))</f>
        <v/>
      </c>
      <c r="AC229">
        <v>225</v>
      </c>
      <c r="AD229" s="6" t="str">
        <f>IF(AC229&gt;Scenario!$B$11,"",IF(AC$2&lt;&gt;"Ready",AC$2,IF(AI228="OK",AG228,"INSUFFICIENT FUNDS")))</f>
        <v/>
      </c>
      <c r="AE229" s="6" t="str">
        <f>IF(AC229&gt;Scenario!$B$11,"",IF(AC$2&lt;&gt;"Ready",AC$2,IF(ISNUMBER(AD229),IF(AND(AC229&gt;=Scenario!$B$10,MOD(AC229-Scenario!$B$10,Scenario!$B$18)=0),Scenario!$B$8,0),"INSUFFICIENT FUNDS")))</f>
        <v/>
      </c>
      <c r="AF229" s="6" t="str">
        <f>IF(AC229&gt;Scenario!$B$11,"",IF(AC$2&lt;&gt;"Ready",AC$2,IF(ISNUMBER(AD229),(AD229+AE229)*(N('Option B'!$E$14)+N('Option B'!$E$15)+IF(Scenario!$B$13="Gross",0,0))/12+((N('Option B'!$E$12)+N('Option B'!$E$13))/12+IF(AND(AC229&gt;=Scenario!$B$10,MOD(AC229-Scenario!$B$10,Scenario!$B$18)=0),N('Option B'!$E$17)*N('Option B'!$E$18)+N('Option B'!$E$20),0)+IF(AC229=1,N('Option B'!$E$17)*N('Option B'!$E$19)+N('Option B'!$E$21),0)+IF(AC229=Scenario!$B$11,N('Option B'!$E$22),0)),"INSUFFICIENT FUNDS")))</f>
        <v/>
      </c>
      <c r="AG229" s="6" t="str">
        <f>IF(AC229&gt;Scenario!$B$11,"",IF(AC$2&lt;&gt;"Ready",AC$2,IF(ISNUMBER(AD229),IF((AD229+AE229)*(1+Scenario!$B$12/12)-AF229&lt;0,"INSUFFICIENT FUNDS",(AD229+AE229)*(1+Scenario!$B$12/12)-AF229),"INSUFFICIENT FUNDS")))</f>
        <v/>
      </c>
      <c r="AH229" s="6" t="str">
        <f>IF(AC229&gt;Scenario!$B$11,"",IF(AC$2&lt;&gt;"Ready",AC$2,IF(ISNUMBER(AG229),AH228+AF229,"INSUFFICIENT FUNDS")))</f>
        <v/>
      </c>
      <c r="AI229" t="str">
        <f>IF(AC229&gt;Scenario!$B$11,"",IF(AC$2&lt;&gt;"Ready",AC$2,IF(ISNUMBER(AG229),"OK","INSUFFICIENT FUNDS")))</f>
        <v/>
      </c>
      <c r="AJ229">
        <v>225</v>
      </c>
      <c r="AK229" s="6" t="str">
        <f>IF(AJ229&gt;Scenario!$B$11,"",IF(AJ$2&lt;&gt;"Ready",AJ$2,IF(AP228="OK",AN228,"INSUFFICIENT FUNDS")))</f>
        <v/>
      </c>
      <c r="AL229" s="6" t="str">
        <f>IF(AJ229&gt;Scenario!$B$11,"",IF(AJ$2&lt;&gt;"Ready",AJ$2,IF(ISNUMBER(AK229),IF(AND(AJ229&gt;=Scenario!$B$10,MOD(AJ229-Scenario!$B$10,Scenario!$B$18)=0),Scenario!$B$8,0),"INSUFFICIENT FUNDS")))</f>
        <v/>
      </c>
      <c r="AM229" s="6" t="str">
        <f>IF(AJ229&gt;Scenario!$B$11,"",IF(AJ$2&lt;&gt;"Ready",AJ$2,IF(ISNUMBER(AK229),(AK229+AL229)*(0+0+IF(Scenario!$B$13="Gross",0,0))/12+((0+0)/12+IF(AND(AJ229&gt;=Scenario!$B$10,MOD(AJ229-Scenario!$B$10,Scenario!$B$18)=0),0*0+0,0)+IF(AJ229=1,0*0+0,0)+IF(AJ229=Scenario!$B$11,0,0)),"INSUFFICIENT FUNDS")))</f>
        <v/>
      </c>
      <c r="AN229" s="6" t="str">
        <f>IF(AJ229&gt;Scenario!$B$11,"",IF(AJ$2&lt;&gt;"Ready",AJ$2,IF(ISNUMBER(AK229),IF((AK229+AL229)*(1+Scenario!$B$12/12)-AM229&lt;0,"INSUFFICIENT FUNDS",(AK229+AL229)*(1+Scenario!$B$12/12)-AM229),"INSUFFICIENT FUNDS")))</f>
        <v/>
      </c>
      <c r="AO229" s="6" t="str">
        <f>IF(AJ229&gt;Scenario!$B$11,"",IF(AJ$2&lt;&gt;"Ready",AJ$2,IF(ISNUMBER(AN229),AO228+AM229,"INSUFFICIENT FUNDS")))</f>
        <v/>
      </c>
      <c r="AP229" t="str">
        <f>IF(AJ229&gt;Scenario!$B$11,"",IF(AJ$2&lt;&gt;"Ready",AJ$2,IF(ISNUMBER(AN229),"OK","INSUFFICIENT FUNDS")))</f>
        <v/>
      </c>
    </row>
    <row r="230" spans="1:42" ht="32.1" customHeight="1" x14ac:dyDescent="0.2">
      <c r="A230">
        <v>226</v>
      </c>
      <c r="B230" s="6" t="str">
        <f>IF(A230&gt;Scenario!$B$11,"",IF(A$2&lt;&gt;"Ready",A$2,IF(G229="OK",E229,"INSUFFICIENT FUNDS")))</f>
        <v/>
      </c>
      <c r="C230" s="6" t="str">
        <f>IF(A230&gt;Scenario!$B$11,"",IF(A$2&lt;&gt;"Ready",A$2,IF(ISNUMBER(B230),IF(AND(A230&gt;=Scenario!$B$10,MOD(A230-Scenario!$B$10,Scenario!$B$18)=0),Scenario!$B$8,0),"INSUFFICIENT FUNDS")))</f>
        <v/>
      </c>
      <c r="D230" s="6" t="str">
        <f>IF(A230&gt;Scenario!$B$11,"",IF(A$2&lt;&gt;"Ready",A$2,IF(ISNUMBER(B230),(B230+C230)*(N('Option B'!$E$14)+N('Option B'!$E$15)+IF(Scenario!$B$13="Gross",N('Option B'!$E$16),0))/12+((N('Option B'!$E$12)+N('Option B'!$E$13))/12+IF(AND(A230&gt;=Scenario!$B$10,MOD(A230-Scenario!$B$10,Scenario!$B$18)=0),N('Option B'!$E$17)*N('Option B'!$E$18)+N('Option B'!$E$20),0)+IF(A230=1,N('Option B'!$E$17)*N('Option B'!$E$19)+N('Option B'!$E$21),0)+IF(A230=Scenario!$B$11,N('Option B'!$E$22),0)),"INSUFFICIENT FUNDS")))</f>
        <v/>
      </c>
      <c r="E230" s="6" t="str">
        <f>IF(A230&gt;Scenario!$B$11,"",IF(A$2&lt;&gt;"Ready",A$2,IF(ISNUMBER(B230),IF((B230+C230)*(1+Scenario!$B$12/12)-D230&lt;0,"INSUFFICIENT FUNDS",(B230+C230)*(1+Scenario!$B$12/12)-D230),"INSUFFICIENT FUNDS")))</f>
        <v/>
      </c>
      <c r="F230" s="6" t="str">
        <f>IF(A230&gt;Scenario!$B$11,"",IF(A$2&lt;&gt;"Ready",A$2,IF(ISNUMBER(E230),F229+D230,"INSUFFICIENT FUNDS")))</f>
        <v/>
      </c>
      <c r="G230" t="str">
        <f>IF(A230&gt;Scenario!$B$11,"",IF(A$2&lt;&gt;"Ready",A$2,IF(ISNUMBER(E230),"OK","INSUFFICIENT FUNDS")))</f>
        <v/>
      </c>
      <c r="H230">
        <v>226</v>
      </c>
      <c r="I230" s="6" t="str">
        <f>IF(H230&gt;Scenario!$B$11,"",IF(H$2&lt;&gt;"Ready",H$2,IF(N229="OK",L229,"INSUFFICIENT FUNDS")))</f>
        <v/>
      </c>
      <c r="J230" s="6" t="str">
        <f>IF(H230&gt;Scenario!$B$11,"",IF(H$2&lt;&gt;"Ready",H$2,IF(ISNUMBER(I230),IF(AND(H230&gt;=Scenario!$B$10,MOD(H230-Scenario!$B$10,Scenario!$B$18)=0),Scenario!$B$8,0),"INSUFFICIENT FUNDS")))</f>
        <v/>
      </c>
      <c r="K230" s="6" t="str">
        <f>IF(H230&gt;Scenario!$B$11,"",IF(H$2&lt;&gt;"Ready",H$2,IF(ISNUMBER(I230),(I230+J230)*(N('Option B'!$E$14)+N('Option B'!$E$15)+IF(Scenario!$B$13="Gross",N('Option B'!$E$16),0))/12+((0+0)/12+IF(AND(H230&gt;=Scenario!$B$10,MOD(H230-Scenario!$B$10,Scenario!$B$18)=0),N('Option B'!$E$17)*N('Option B'!$E$18)+N('Option B'!$E$20),0)+IF(H230=1,N('Option B'!$E$17)*N('Option B'!$E$19)+N('Option B'!$E$21),0)+IF(H230=Scenario!$B$11,N('Option B'!$E$22),0)),"INSUFFICIENT FUNDS")))</f>
        <v/>
      </c>
      <c r="L230" s="6" t="str">
        <f>IF(H230&gt;Scenario!$B$11,"",IF(H$2&lt;&gt;"Ready",H$2,IF(ISNUMBER(I230),IF((I230+J230)*(1+Scenario!$B$12/12)-K230&lt;0,"INSUFFICIENT FUNDS",(I230+J230)*(1+Scenario!$B$12/12)-K230),"INSUFFICIENT FUNDS")))</f>
        <v/>
      </c>
      <c r="M230" s="6" t="str">
        <f>IF(H230&gt;Scenario!$B$11,"",IF(H$2&lt;&gt;"Ready",H$2,IF(ISNUMBER(L230),M229+K230,"INSUFFICIENT FUNDS")))</f>
        <v/>
      </c>
      <c r="N230" t="str">
        <f>IF(H230&gt;Scenario!$B$11,"",IF(H$2&lt;&gt;"Ready",H$2,IF(ISNUMBER(L230),"OK","INSUFFICIENT FUNDS")))</f>
        <v/>
      </c>
      <c r="O230">
        <v>226</v>
      </c>
      <c r="P230" s="6" t="str">
        <f>IF(O230&gt;Scenario!$B$11,"",IF(O$2&lt;&gt;"Ready",O$2,IF(U229="OK",S229,"INSUFFICIENT FUNDS")))</f>
        <v/>
      </c>
      <c r="Q230" s="6" t="str">
        <f>IF(O230&gt;Scenario!$B$11,"",IF(O$2&lt;&gt;"Ready",O$2,IF(ISNUMBER(P230),IF(AND(O230&gt;=Scenario!$B$10,MOD(O230-Scenario!$B$10,Scenario!$B$18)=0),Scenario!$B$8,0),"INSUFFICIENT FUNDS")))</f>
        <v/>
      </c>
      <c r="R230" s="6" t="str">
        <f>IF(O230&gt;Scenario!$B$11,"",IF(O$2&lt;&gt;"Ready",O$2,IF(ISNUMBER(P230),(P230+Q230)*(0+N('Option B'!$E$15)+IF(Scenario!$B$13="Gross",N('Option B'!$E$16),0))/12+((N('Option B'!$E$12)+N('Option B'!$E$13))/12+IF(AND(O230&gt;=Scenario!$B$10,MOD(O230-Scenario!$B$10,Scenario!$B$18)=0),N('Option B'!$E$17)*N('Option B'!$E$18)+N('Option B'!$E$20),0)+IF(O230=1,N('Option B'!$E$17)*N('Option B'!$E$19)+N('Option B'!$E$21),0)+IF(O230=Scenario!$B$11,N('Option B'!$E$22),0)),"INSUFFICIENT FUNDS")))</f>
        <v/>
      </c>
      <c r="S230" s="6" t="str">
        <f>IF(O230&gt;Scenario!$B$11,"",IF(O$2&lt;&gt;"Ready",O$2,IF(ISNUMBER(P230),IF((P230+Q230)*(1+Scenario!$B$12/12)-R230&lt;0,"INSUFFICIENT FUNDS",(P230+Q230)*(1+Scenario!$B$12/12)-R230),"INSUFFICIENT FUNDS")))</f>
        <v/>
      </c>
      <c r="T230" s="6" t="str">
        <f>IF(O230&gt;Scenario!$B$11,"",IF(O$2&lt;&gt;"Ready",O$2,IF(ISNUMBER(S230),T229+R230,"INSUFFICIENT FUNDS")))</f>
        <v/>
      </c>
      <c r="U230" t="str">
        <f>IF(O230&gt;Scenario!$B$11,"",IF(O$2&lt;&gt;"Ready",O$2,IF(ISNUMBER(S230),"OK","INSUFFICIENT FUNDS")))</f>
        <v/>
      </c>
      <c r="V230">
        <v>226</v>
      </c>
      <c r="W230" s="6" t="str">
        <f>IF(V230&gt;Scenario!$B$11,"",IF(V$2&lt;&gt;"Ready",V$2,IF(AB229="OK",Z229,"INSUFFICIENT FUNDS")))</f>
        <v/>
      </c>
      <c r="X230" s="6" t="str">
        <f>IF(V230&gt;Scenario!$B$11,"",IF(V$2&lt;&gt;"Ready",V$2,IF(ISNUMBER(W230),IF(AND(V230&gt;=Scenario!$B$10,MOD(V230-Scenario!$B$10,Scenario!$B$18)=0),Scenario!$B$8,0),"INSUFFICIENT FUNDS")))</f>
        <v/>
      </c>
      <c r="Y230" s="6" t="str">
        <f>IF(V230&gt;Scenario!$B$11,"",IF(V$2&lt;&gt;"Ready",V$2,IF(ISNUMBER(W230),(W230+X230)*(N('Option B'!$E$14)+N('Option B'!$E$15)+IF(Scenario!$B$13="Gross",N('Option B'!$E$16),0))/12+((N('Option B'!$E$12)+N('Option B'!$E$13))/12+IF(AND(V230&gt;=Scenario!$B$10,MOD(V230-Scenario!$B$10,Scenario!$B$18)=0),0*0+0,0)+IF(V230=1,0*0+0,0)+IF(V230=Scenario!$B$11,0,0)),"INSUFFICIENT FUNDS")))</f>
        <v/>
      </c>
      <c r="Z230" s="6" t="str">
        <f>IF(V230&gt;Scenario!$B$11,"",IF(V$2&lt;&gt;"Ready",V$2,IF(ISNUMBER(W230),IF((W230+X230)*(1+Scenario!$B$12/12)-Y230&lt;0,"INSUFFICIENT FUNDS",(W230+X230)*(1+Scenario!$B$12/12)-Y230),"INSUFFICIENT FUNDS")))</f>
        <v/>
      </c>
      <c r="AA230" s="6" t="str">
        <f>IF(V230&gt;Scenario!$B$11,"",IF(V$2&lt;&gt;"Ready",V$2,IF(ISNUMBER(Z230),AA229+Y230,"INSUFFICIENT FUNDS")))</f>
        <v/>
      </c>
      <c r="AB230" t="str">
        <f>IF(V230&gt;Scenario!$B$11,"",IF(V$2&lt;&gt;"Ready",V$2,IF(ISNUMBER(Z230),"OK","INSUFFICIENT FUNDS")))</f>
        <v/>
      </c>
      <c r="AC230">
        <v>226</v>
      </c>
      <c r="AD230" s="6" t="str">
        <f>IF(AC230&gt;Scenario!$B$11,"",IF(AC$2&lt;&gt;"Ready",AC$2,IF(AI229="OK",AG229,"INSUFFICIENT FUNDS")))</f>
        <v/>
      </c>
      <c r="AE230" s="6" t="str">
        <f>IF(AC230&gt;Scenario!$B$11,"",IF(AC$2&lt;&gt;"Ready",AC$2,IF(ISNUMBER(AD230),IF(AND(AC230&gt;=Scenario!$B$10,MOD(AC230-Scenario!$B$10,Scenario!$B$18)=0),Scenario!$B$8,0),"INSUFFICIENT FUNDS")))</f>
        <v/>
      </c>
      <c r="AF230" s="6" t="str">
        <f>IF(AC230&gt;Scenario!$B$11,"",IF(AC$2&lt;&gt;"Ready",AC$2,IF(ISNUMBER(AD230),(AD230+AE230)*(N('Option B'!$E$14)+N('Option B'!$E$15)+IF(Scenario!$B$13="Gross",0,0))/12+((N('Option B'!$E$12)+N('Option B'!$E$13))/12+IF(AND(AC230&gt;=Scenario!$B$10,MOD(AC230-Scenario!$B$10,Scenario!$B$18)=0),N('Option B'!$E$17)*N('Option B'!$E$18)+N('Option B'!$E$20),0)+IF(AC230=1,N('Option B'!$E$17)*N('Option B'!$E$19)+N('Option B'!$E$21),0)+IF(AC230=Scenario!$B$11,N('Option B'!$E$22),0)),"INSUFFICIENT FUNDS")))</f>
        <v/>
      </c>
      <c r="AG230" s="6" t="str">
        <f>IF(AC230&gt;Scenario!$B$11,"",IF(AC$2&lt;&gt;"Ready",AC$2,IF(ISNUMBER(AD230),IF((AD230+AE230)*(1+Scenario!$B$12/12)-AF230&lt;0,"INSUFFICIENT FUNDS",(AD230+AE230)*(1+Scenario!$B$12/12)-AF230),"INSUFFICIENT FUNDS")))</f>
        <v/>
      </c>
      <c r="AH230" s="6" t="str">
        <f>IF(AC230&gt;Scenario!$B$11,"",IF(AC$2&lt;&gt;"Ready",AC$2,IF(ISNUMBER(AG230),AH229+AF230,"INSUFFICIENT FUNDS")))</f>
        <v/>
      </c>
      <c r="AI230" t="str">
        <f>IF(AC230&gt;Scenario!$B$11,"",IF(AC$2&lt;&gt;"Ready",AC$2,IF(ISNUMBER(AG230),"OK","INSUFFICIENT FUNDS")))</f>
        <v/>
      </c>
      <c r="AJ230">
        <v>226</v>
      </c>
      <c r="AK230" s="6" t="str">
        <f>IF(AJ230&gt;Scenario!$B$11,"",IF(AJ$2&lt;&gt;"Ready",AJ$2,IF(AP229="OK",AN229,"INSUFFICIENT FUNDS")))</f>
        <v/>
      </c>
      <c r="AL230" s="6" t="str">
        <f>IF(AJ230&gt;Scenario!$B$11,"",IF(AJ$2&lt;&gt;"Ready",AJ$2,IF(ISNUMBER(AK230),IF(AND(AJ230&gt;=Scenario!$B$10,MOD(AJ230-Scenario!$B$10,Scenario!$B$18)=0),Scenario!$B$8,0),"INSUFFICIENT FUNDS")))</f>
        <v/>
      </c>
      <c r="AM230" s="6" t="str">
        <f>IF(AJ230&gt;Scenario!$B$11,"",IF(AJ$2&lt;&gt;"Ready",AJ$2,IF(ISNUMBER(AK230),(AK230+AL230)*(0+0+IF(Scenario!$B$13="Gross",0,0))/12+((0+0)/12+IF(AND(AJ230&gt;=Scenario!$B$10,MOD(AJ230-Scenario!$B$10,Scenario!$B$18)=0),0*0+0,0)+IF(AJ230=1,0*0+0,0)+IF(AJ230=Scenario!$B$11,0,0)),"INSUFFICIENT FUNDS")))</f>
        <v/>
      </c>
      <c r="AN230" s="6" t="str">
        <f>IF(AJ230&gt;Scenario!$B$11,"",IF(AJ$2&lt;&gt;"Ready",AJ$2,IF(ISNUMBER(AK230),IF((AK230+AL230)*(1+Scenario!$B$12/12)-AM230&lt;0,"INSUFFICIENT FUNDS",(AK230+AL230)*(1+Scenario!$B$12/12)-AM230),"INSUFFICIENT FUNDS")))</f>
        <v/>
      </c>
      <c r="AO230" s="6" t="str">
        <f>IF(AJ230&gt;Scenario!$B$11,"",IF(AJ$2&lt;&gt;"Ready",AJ$2,IF(ISNUMBER(AN230),AO229+AM230,"INSUFFICIENT FUNDS")))</f>
        <v/>
      </c>
      <c r="AP230" t="str">
        <f>IF(AJ230&gt;Scenario!$B$11,"",IF(AJ$2&lt;&gt;"Ready",AJ$2,IF(ISNUMBER(AN230),"OK","INSUFFICIENT FUNDS")))</f>
        <v/>
      </c>
    </row>
    <row r="231" spans="1:42" ht="32.1" customHeight="1" x14ac:dyDescent="0.2">
      <c r="A231">
        <v>227</v>
      </c>
      <c r="B231" s="6" t="str">
        <f>IF(A231&gt;Scenario!$B$11,"",IF(A$2&lt;&gt;"Ready",A$2,IF(G230="OK",E230,"INSUFFICIENT FUNDS")))</f>
        <v/>
      </c>
      <c r="C231" s="6" t="str">
        <f>IF(A231&gt;Scenario!$B$11,"",IF(A$2&lt;&gt;"Ready",A$2,IF(ISNUMBER(B231),IF(AND(A231&gt;=Scenario!$B$10,MOD(A231-Scenario!$B$10,Scenario!$B$18)=0),Scenario!$B$8,0),"INSUFFICIENT FUNDS")))</f>
        <v/>
      </c>
      <c r="D231" s="6" t="str">
        <f>IF(A231&gt;Scenario!$B$11,"",IF(A$2&lt;&gt;"Ready",A$2,IF(ISNUMBER(B231),(B231+C231)*(N('Option B'!$E$14)+N('Option B'!$E$15)+IF(Scenario!$B$13="Gross",N('Option B'!$E$16),0))/12+((N('Option B'!$E$12)+N('Option B'!$E$13))/12+IF(AND(A231&gt;=Scenario!$B$10,MOD(A231-Scenario!$B$10,Scenario!$B$18)=0),N('Option B'!$E$17)*N('Option B'!$E$18)+N('Option B'!$E$20),0)+IF(A231=1,N('Option B'!$E$17)*N('Option B'!$E$19)+N('Option B'!$E$21),0)+IF(A231=Scenario!$B$11,N('Option B'!$E$22),0)),"INSUFFICIENT FUNDS")))</f>
        <v/>
      </c>
      <c r="E231" s="6" t="str">
        <f>IF(A231&gt;Scenario!$B$11,"",IF(A$2&lt;&gt;"Ready",A$2,IF(ISNUMBER(B231),IF((B231+C231)*(1+Scenario!$B$12/12)-D231&lt;0,"INSUFFICIENT FUNDS",(B231+C231)*(1+Scenario!$B$12/12)-D231),"INSUFFICIENT FUNDS")))</f>
        <v/>
      </c>
      <c r="F231" s="6" t="str">
        <f>IF(A231&gt;Scenario!$B$11,"",IF(A$2&lt;&gt;"Ready",A$2,IF(ISNUMBER(E231),F230+D231,"INSUFFICIENT FUNDS")))</f>
        <v/>
      </c>
      <c r="G231" t="str">
        <f>IF(A231&gt;Scenario!$B$11,"",IF(A$2&lt;&gt;"Ready",A$2,IF(ISNUMBER(E231),"OK","INSUFFICIENT FUNDS")))</f>
        <v/>
      </c>
      <c r="H231">
        <v>227</v>
      </c>
      <c r="I231" s="6" t="str">
        <f>IF(H231&gt;Scenario!$B$11,"",IF(H$2&lt;&gt;"Ready",H$2,IF(N230="OK",L230,"INSUFFICIENT FUNDS")))</f>
        <v/>
      </c>
      <c r="J231" s="6" t="str">
        <f>IF(H231&gt;Scenario!$B$11,"",IF(H$2&lt;&gt;"Ready",H$2,IF(ISNUMBER(I231),IF(AND(H231&gt;=Scenario!$B$10,MOD(H231-Scenario!$B$10,Scenario!$B$18)=0),Scenario!$B$8,0),"INSUFFICIENT FUNDS")))</f>
        <v/>
      </c>
      <c r="K231" s="6" t="str">
        <f>IF(H231&gt;Scenario!$B$11,"",IF(H$2&lt;&gt;"Ready",H$2,IF(ISNUMBER(I231),(I231+J231)*(N('Option B'!$E$14)+N('Option B'!$E$15)+IF(Scenario!$B$13="Gross",N('Option B'!$E$16),0))/12+((0+0)/12+IF(AND(H231&gt;=Scenario!$B$10,MOD(H231-Scenario!$B$10,Scenario!$B$18)=0),N('Option B'!$E$17)*N('Option B'!$E$18)+N('Option B'!$E$20),0)+IF(H231=1,N('Option B'!$E$17)*N('Option B'!$E$19)+N('Option B'!$E$21),0)+IF(H231=Scenario!$B$11,N('Option B'!$E$22),0)),"INSUFFICIENT FUNDS")))</f>
        <v/>
      </c>
      <c r="L231" s="6" t="str">
        <f>IF(H231&gt;Scenario!$B$11,"",IF(H$2&lt;&gt;"Ready",H$2,IF(ISNUMBER(I231),IF((I231+J231)*(1+Scenario!$B$12/12)-K231&lt;0,"INSUFFICIENT FUNDS",(I231+J231)*(1+Scenario!$B$12/12)-K231),"INSUFFICIENT FUNDS")))</f>
        <v/>
      </c>
      <c r="M231" s="6" t="str">
        <f>IF(H231&gt;Scenario!$B$11,"",IF(H$2&lt;&gt;"Ready",H$2,IF(ISNUMBER(L231),M230+K231,"INSUFFICIENT FUNDS")))</f>
        <v/>
      </c>
      <c r="N231" t="str">
        <f>IF(H231&gt;Scenario!$B$11,"",IF(H$2&lt;&gt;"Ready",H$2,IF(ISNUMBER(L231),"OK","INSUFFICIENT FUNDS")))</f>
        <v/>
      </c>
      <c r="O231">
        <v>227</v>
      </c>
      <c r="P231" s="6" t="str">
        <f>IF(O231&gt;Scenario!$B$11,"",IF(O$2&lt;&gt;"Ready",O$2,IF(U230="OK",S230,"INSUFFICIENT FUNDS")))</f>
        <v/>
      </c>
      <c r="Q231" s="6" t="str">
        <f>IF(O231&gt;Scenario!$B$11,"",IF(O$2&lt;&gt;"Ready",O$2,IF(ISNUMBER(P231),IF(AND(O231&gt;=Scenario!$B$10,MOD(O231-Scenario!$B$10,Scenario!$B$18)=0),Scenario!$B$8,0),"INSUFFICIENT FUNDS")))</f>
        <v/>
      </c>
      <c r="R231" s="6" t="str">
        <f>IF(O231&gt;Scenario!$B$11,"",IF(O$2&lt;&gt;"Ready",O$2,IF(ISNUMBER(P231),(P231+Q231)*(0+N('Option B'!$E$15)+IF(Scenario!$B$13="Gross",N('Option B'!$E$16),0))/12+((N('Option B'!$E$12)+N('Option B'!$E$13))/12+IF(AND(O231&gt;=Scenario!$B$10,MOD(O231-Scenario!$B$10,Scenario!$B$18)=0),N('Option B'!$E$17)*N('Option B'!$E$18)+N('Option B'!$E$20),0)+IF(O231=1,N('Option B'!$E$17)*N('Option B'!$E$19)+N('Option B'!$E$21),0)+IF(O231=Scenario!$B$11,N('Option B'!$E$22),0)),"INSUFFICIENT FUNDS")))</f>
        <v/>
      </c>
      <c r="S231" s="6" t="str">
        <f>IF(O231&gt;Scenario!$B$11,"",IF(O$2&lt;&gt;"Ready",O$2,IF(ISNUMBER(P231),IF((P231+Q231)*(1+Scenario!$B$12/12)-R231&lt;0,"INSUFFICIENT FUNDS",(P231+Q231)*(1+Scenario!$B$12/12)-R231),"INSUFFICIENT FUNDS")))</f>
        <v/>
      </c>
      <c r="T231" s="6" t="str">
        <f>IF(O231&gt;Scenario!$B$11,"",IF(O$2&lt;&gt;"Ready",O$2,IF(ISNUMBER(S231),T230+R231,"INSUFFICIENT FUNDS")))</f>
        <v/>
      </c>
      <c r="U231" t="str">
        <f>IF(O231&gt;Scenario!$B$11,"",IF(O$2&lt;&gt;"Ready",O$2,IF(ISNUMBER(S231),"OK","INSUFFICIENT FUNDS")))</f>
        <v/>
      </c>
      <c r="V231">
        <v>227</v>
      </c>
      <c r="W231" s="6" t="str">
        <f>IF(V231&gt;Scenario!$B$11,"",IF(V$2&lt;&gt;"Ready",V$2,IF(AB230="OK",Z230,"INSUFFICIENT FUNDS")))</f>
        <v/>
      </c>
      <c r="X231" s="6" t="str">
        <f>IF(V231&gt;Scenario!$B$11,"",IF(V$2&lt;&gt;"Ready",V$2,IF(ISNUMBER(W231),IF(AND(V231&gt;=Scenario!$B$10,MOD(V231-Scenario!$B$10,Scenario!$B$18)=0),Scenario!$B$8,0),"INSUFFICIENT FUNDS")))</f>
        <v/>
      </c>
      <c r="Y231" s="6" t="str">
        <f>IF(V231&gt;Scenario!$B$11,"",IF(V$2&lt;&gt;"Ready",V$2,IF(ISNUMBER(W231),(W231+X231)*(N('Option B'!$E$14)+N('Option B'!$E$15)+IF(Scenario!$B$13="Gross",N('Option B'!$E$16),0))/12+((N('Option B'!$E$12)+N('Option B'!$E$13))/12+IF(AND(V231&gt;=Scenario!$B$10,MOD(V231-Scenario!$B$10,Scenario!$B$18)=0),0*0+0,0)+IF(V231=1,0*0+0,0)+IF(V231=Scenario!$B$11,0,0)),"INSUFFICIENT FUNDS")))</f>
        <v/>
      </c>
      <c r="Z231" s="6" t="str">
        <f>IF(V231&gt;Scenario!$B$11,"",IF(V$2&lt;&gt;"Ready",V$2,IF(ISNUMBER(W231),IF((W231+X231)*(1+Scenario!$B$12/12)-Y231&lt;0,"INSUFFICIENT FUNDS",(W231+X231)*(1+Scenario!$B$12/12)-Y231),"INSUFFICIENT FUNDS")))</f>
        <v/>
      </c>
      <c r="AA231" s="6" t="str">
        <f>IF(V231&gt;Scenario!$B$11,"",IF(V$2&lt;&gt;"Ready",V$2,IF(ISNUMBER(Z231),AA230+Y231,"INSUFFICIENT FUNDS")))</f>
        <v/>
      </c>
      <c r="AB231" t="str">
        <f>IF(V231&gt;Scenario!$B$11,"",IF(V$2&lt;&gt;"Ready",V$2,IF(ISNUMBER(Z231),"OK","INSUFFICIENT FUNDS")))</f>
        <v/>
      </c>
      <c r="AC231">
        <v>227</v>
      </c>
      <c r="AD231" s="6" t="str">
        <f>IF(AC231&gt;Scenario!$B$11,"",IF(AC$2&lt;&gt;"Ready",AC$2,IF(AI230="OK",AG230,"INSUFFICIENT FUNDS")))</f>
        <v/>
      </c>
      <c r="AE231" s="6" t="str">
        <f>IF(AC231&gt;Scenario!$B$11,"",IF(AC$2&lt;&gt;"Ready",AC$2,IF(ISNUMBER(AD231),IF(AND(AC231&gt;=Scenario!$B$10,MOD(AC231-Scenario!$B$10,Scenario!$B$18)=0),Scenario!$B$8,0),"INSUFFICIENT FUNDS")))</f>
        <v/>
      </c>
      <c r="AF231" s="6" t="str">
        <f>IF(AC231&gt;Scenario!$B$11,"",IF(AC$2&lt;&gt;"Ready",AC$2,IF(ISNUMBER(AD231),(AD231+AE231)*(N('Option B'!$E$14)+N('Option B'!$E$15)+IF(Scenario!$B$13="Gross",0,0))/12+((N('Option B'!$E$12)+N('Option B'!$E$13))/12+IF(AND(AC231&gt;=Scenario!$B$10,MOD(AC231-Scenario!$B$10,Scenario!$B$18)=0),N('Option B'!$E$17)*N('Option B'!$E$18)+N('Option B'!$E$20),0)+IF(AC231=1,N('Option B'!$E$17)*N('Option B'!$E$19)+N('Option B'!$E$21),0)+IF(AC231=Scenario!$B$11,N('Option B'!$E$22),0)),"INSUFFICIENT FUNDS")))</f>
        <v/>
      </c>
      <c r="AG231" s="6" t="str">
        <f>IF(AC231&gt;Scenario!$B$11,"",IF(AC$2&lt;&gt;"Ready",AC$2,IF(ISNUMBER(AD231),IF((AD231+AE231)*(1+Scenario!$B$12/12)-AF231&lt;0,"INSUFFICIENT FUNDS",(AD231+AE231)*(1+Scenario!$B$12/12)-AF231),"INSUFFICIENT FUNDS")))</f>
        <v/>
      </c>
      <c r="AH231" s="6" t="str">
        <f>IF(AC231&gt;Scenario!$B$11,"",IF(AC$2&lt;&gt;"Ready",AC$2,IF(ISNUMBER(AG231),AH230+AF231,"INSUFFICIENT FUNDS")))</f>
        <v/>
      </c>
      <c r="AI231" t="str">
        <f>IF(AC231&gt;Scenario!$B$11,"",IF(AC$2&lt;&gt;"Ready",AC$2,IF(ISNUMBER(AG231),"OK","INSUFFICIENT FUNDS")))</f>
        <v/>
      </c>
      <c r="AJ231">
        <v>227</v>
      </c>
      <c r="AK231" s="6" t="str">
        <f>IF(AJ231&gt;Scenario!$B$11,"",IF(AJ$2&lt;&gt;"Ready",AJ$2,IF(AP230="OK",AN230,"INSUFFICIENT FUNDS")))</f>
        <v/>
      </c>
      <c r="AL231" s="6" t="str">
        <f>IF(AJ231&gt;Scenario!$B$11,"",IF(AJ$2&lt;&gt;"Ready",AJ$2,IF(ISNUMBER(AK231),IF(AND(AJ231&gt;=Scenario!$B$10,MOD(AJ231-Scenario!$B$10,Scenario!$B$18)=0),Scenario!$B$8,0),"INSUFFICIENT FUNDS")))</f>
        <v/>
      </c>
      <c r="AM231" s="6" t="str">
        <f>IF(AJ231&gt;Scenario!$B$11,"",IF(AJ$2&lt;&gt;"Ready",AJ$2,IF(ISNUMBER(AK231),(AK231+AL231)*(0+0+IF(Scenario!$B$13="Gross",0,0))/12+((0+0)/12+IF(AND(AJ231&gt;=Scenario!$B$10,MOD(AJ231-Scenario!$B$10,Scenario!$B$18)=0),0*0+0,0)+IF(AJ231=1,0*0+0,0)+IF(AJ231=Scenario!$B$11,0,0)),"INSUFFICIENT FUNDS")))</f>
        <v/>
      </c>
      <c r="AN231" s="6" t="str">
        <f>IF(AJ231&gt;Scenario!$B$11,"",IF(AJ$2&lt;&gt;"Ready",AJ$2,IF(ISNUMBER(AK231),IF((AK231+AL231)*(1+Scenario!$B$12/12)-AM231&lt;0,"INSUFFICIENT FUNDS",(AK231+AL231)*(1+Scenario!$B$12/12)-AM231),"INSUFFICIENT FUNDS")))</f>
        <v/>
      </c>
      <c r="AO231" s="6" t="str">
        <f>IF(AJ231&gt;Scenario!$B$11,"",IF(AJ$2&lt;&gt;"Ready",AJ$2,IF(ISNUMBER(AN231),AO230+AM231,"INSUFFICIENT FUNDS")))</f>
        <v/>
      </c>
      <c r="AP231" t="str">
        <f>IF(AJ231&gt;Scenario!$B$11,"",IF(AJ$2&lt;&gt;"Ready",AJ$2,IF(ISNUMBER(AN231),"OK","INSUFFICIENT FUNDS")))</f>
        <v/>
      </c>
    </row>
    <row r="232" spans="1:42" ht="32.1" customHeight="1" x14ac:dyDescent="0.2">
      <c r="A232">
        <v>228</v>
      </c>
      <c r="B232" s="6" t="str">
        <f>IF(A232&gt;Scenario!$B$11,"",IF(A$2&lt;&gt;"Ready",A$2,IF(G231="OK",E231,"INSUFFICIENT FUNDS")))</f>
        <v/>
      </c>
      <c r="C232" s="6" t="str">
        <f>IF(A232&gt;Scenario!$B$11,"",IF(A$2&lt;&gt;"Ready",A$2,IF(ISNUMBER(B232),IF(AND(A232&gt;=Scenario!$B$10,MOD(A232-Scenario!$B$10,Scenario!$B$18)=0),Scenario!$B$8,0),"INSUFFICIENT FUNDS")))</f>
        <v/>
      </c>
      <c r="D232" s="6" t="str">
        <f>IF(A232&gt;Scenario!$B$11,"",IF(A$2&lt;&gt;"Ready",A$2,IF(ISNUMBER(B232),(B232+C232)*(N('Option B'!$E$14)+N('Option B'!$E$15)+IF(Scenario!$B$13="Gross",N('Option B'!$E$16),0))/12+((N('Option B'!$E$12)+N('Option B'!$E$13))/12+IF(AND(A232&gt;=Scenario!$B$10,MOD(A232-Scenario!$B$10,Scenario!$B$18)=0),N('Option B'!$E$17)*N('Option B'!$E$18)+N('Option B'!$E$20),0)+IF(A232=1,N('Option B'!$E$17)*N('Option B'!$E$19)+N('Option B'!$E$21),0)+IF(A232=Scenario!$B$11,N('Option B'!$E$22),0)),"INSUFFICIENT FUNDS")))</f>
        <v/>
      </c>
      <c r="E232" s="6" t="str">
        <f>IF(A232&gt;Scenario!$B$11,"",IF(A$2&lt;&gt;"Ready",A$2,IF(ISNUMBER(B232),IF((B232+C232)*(1+Scenario!$B$12/12)-D232&lt;0,"INSUFFICIENT FUNDS",(B232+C232)*(1+Scenario!$B$12/12)-D232),"INSUFFICIENT FUNDS")))</f>
        <v/>
      </c>
      <c r="F232" s="6" t="str">
        <f>IF(A232&gt;Scenario!$B$11,"",IF(A$2&lt;&gt;"Ready",A$2,IF(ISNUMBER(E232),F231+D232,"INSUFFICIENT FUNDS")))</f>
        <v/>
      </c>
      <c r="G232" t="str">
        <f>IF(A232&gt;Scenario!$B$11,"",IF(A$2&lt;&gt;"Ready",A$2,IF(ISNUMBER(E232),"OK","INSUFFICIENT FUNDS")))</f>
        <v/>
      </c>
      <c r="H232">
        <v>228</v>
      </c>
      <c r="I232" s="6" t="str">
        <f>IF(H232&gt;Scenario!$B$11,"",IF(H$2&lt;&gt;"Ready",H$2,IF(N231="OK",L231,"INSUFFICIENT FUNDS")))</f>
        <v/>
      </c>
      <c r="J232" s="6" t="str">
        <f>IF(H232&gt;Scenario!$B$11,"",IF(H$2&lt;&gt;"Ready",H$2,IF(ISNUMBER(I232),IF(AND(H232&gt;=Scenario!$B$10,MOD(H232-Scenario!$B$10,Scenario!$B$18)=0),Scenario!$B$8,0),"INSUFFICIENT FUNDS")))</f>
        <v/>
      </c>
      <c r="K232" s="6" t="str">
        <f>IF(H232&gt;Scenario!$B$11,"",IF(H$2&lt;&gt;"Ready",H$2,IF(ISNUMBER(I232),(I232+J232)*(N('Option B'!$E$14)+N('Option B'!$E$15)+IF(Scenario!$B$13="Gross",N('Option B'!$E$16),0))/12+((0+0)/12+IF(AND(H232&gt;=Scenario!$B$10,MOD(H232-Scenario!$B$10,Scenario!$B$18)=0),N('Option B'!$E$17)*N('Option B'!$E$18)+N('Option B'!$E$20),0)+IF(H232=1,N('Option B'!$E$17)*N('Option B'!$E$19)+N('Option B'!$E$21),0)+IF(H232=Scenario!$B$11,N('Option B'!$E$22),0)),"INSUFFICIENT FUNDS")))</f>
        <v/>
      </c>
      <c r="L232" s="6" t="str">
        <f>IF(H232&gt;Scenario!$B$11,"",IF(H$2&lt;&gt;"Ready",H$2,IF(ISNUMBER(I232),IF((I232+J232)*(1+Scenario!$B$12/12)-K232&lt;0,"INSUFFICIENT FUNDS",(I232+J232)*(1+Scenario!$B$12/12)-K232),"INSUFFICIENT FUNDS")))</f>
        <v/>
      </c>
      <c r="M232" s="6" t="str">
        <f>IF(H232&gt;Scenario!$B$11,"",IF(H$2&lt;&gt;"Ready",H$2,IF(ISNUMBER(L232),M231+K232,"INSUFFICIENT FUNDS")))</f>
        <v/>
      </c>
      <c r="N232" t="str">
        <f>IF(H232&gt;Scenario!$B$11,"",IF(H$2&lt;&gt;"Ready",H$2,IF(ISNUMBER(L232),"OK","INSUFFICIENT FUNDS")))</f>
        <v/>
      </c>
      <c r="O232">
        <v>228</v>
      </c>
      <c r="P232" s="6" t="str">
        <f>IF(O232&gt;Scenario!$B$11,"",IF(O$2&lt;&gt;"Ready",O$2,IF(U231="OK",S231,"INSUFFICIENT FUNDS")))</f>
        <v/>
      </c>
      <c r="Q232" s="6" t="str">
        <f>IF(O232&gt;Scenario!$B$11,"",IF(O$2&lt;&gt;"Ready",O$2,IF(ISNUMBER(P232),IF(AND(O232&gt;=Scenario!$B$10,MOD(O232-Scenario!$B$10,Scenario!$B$18)=0),Scenario!$B$8,0),"INSUFFICIENT FUNDS")))</f>
        <v/>
      </c>
      <c r="R232" s="6" t="str">
        <f>IF(O232&gt;Scenario!$B$11,"",IF(O$2&lt;&gt;"Ready",O$2,IF(ISNUMBER(P232),(P232+Q232)*(0+N('Option B'!$E$15)+IF(Scenario!$B$13="Gross",N('Option B'!$E$16),0))/12+((N('Option B'!$E$12)+N('Option B'!$E$13))/12+IF(AND(O232&gt;=Scenario!$B$10,MOD(O232-Scenario!$B$10,Scenario!$B$18)=0),N('Option B'!$E$17)*N('Option B'!$E$18)+N('Option B'!$E$20),0)+IF(O232=1,N('Option B'!$E$17)*N('Option B'!$E$19)+N('Option B'!$E$21),0)+IF(O232=Scenario!$B$11,N('Option B'!$E$22),0)),"INSUFFICIENT FUNDS")))</f>
        <v/>
      </c>
      <c r="S232" s="6" t="str">
        <f>IF(O232&gt;Scenario!$B$11,"",IF(O$2&lt;&gt;"Ready",O$2,IF(ISNUMBER(P232),IF((P232+Q232)*(1+Scenario!$B$12/12)-R232&lt;0,"INSUFFICIENT FUNDS",(P232+Q232)*(1+Scenario!$B$12/12)-R232),"INSUFFICIENT FUNDS")))</f>
        <v/>
      </c>
      <c r="T232" s="6" t="str">
        <f>IF(O232&gt;Scenario!$B$11,"",IF(O$2&lt;&gt;"Ready",O$2,IF(ISNUMBER(S232),T231+R232,"INSUFFICIENT FUNDS")))</f>
        <v/>
      </c>
      <c r="U232" t="str">
        <f>IF(O232&gt;Scenario!$B$11,"",IF(O$2&lt;&gt;"Ready",O$2,IF(ISNUMBER(S232),"OK","INSUFFICIENT FUNDS")))</f>
        <v/>
      </c>
      <c r="V232">
        <v>228</v>
      </c>
      <c r="W232" s="6" t="str">
        <f>IF(V232&gt;Scenario!$B$11,"",IF(V$2&lt;&gt;"Ready",V$2,IF(AB231="OK",Z231,"INSUFFICIENT FUNDS")))</f>
        <v/>
      </c>
      <c r="X232" s="6" t="str">
        <f>IF(V232&gt;Scenario!$B$11,"",IF(V$2&lt;&gt;"Ready",V$2,IF(ISNUMBER(W232),IF(AND(V232&gt;=Scenario!$B$10,MOD(V232-Scenario!$B$10,Scenario!$B$18)=0),Scenario!$B$8,0),"INSUFFICIENT FUNDS")))</f>
        <v/>
      </c>
      <c r="Y232" s="6" t="str">
        <f>IF(V232&gt;Scenario!$B$11,"",IF(V$2&lt;&gt;"Ready",V$2,IF(ISNUMBER(W232),(W232+X232)*(N('Option B'!$E$14)+N('Option B'!$E$15)+IF(Scenario!$B$13="Gross",N('Option B'!$E$16),0))/12+((N('Option B'!$E$12)+N('Option B'!$E$13))/12+IF(AND(V232&gt;=Scenario!$B$10,MOD(V232-Scenario!$B$10,Scenario!$B$18)=0),0*0+0,0)+IF(V232=1,0*0+0,0)+IF(V232=Scenario!$B$11,0,0)),"INSUFFICIENT FUNDS")))</f>
        <v/>
      </c>
      <c r="Z232" s="6" t="str">
        <f>IF(V232&gt;Scenario!$B$11,"",IF(V$2&lt;&gt;"Ready",V$2,IF(ISNUMBER(W232),IF((W232+X232)*(1+Scenario!$B$12/12)-Y232&lt;0,"INSUFFICIENT FUNDS",(W232+X232)*(1+Scenario!$B$12/12)-Y232),"INSUFFICIENT FUNDS")))</f>
        <v/>
      </c>
      <c r="AA232" s="6" t="str">
        <f>IF(V232&gt;Scenario!$B$11,"",IF(V$2&lt;&gt;"Ready",V$2,IF(ISNUMBER(Z232),AA231+Y232,"INSUFFICIENT FUNDS")))</f>
        <v/>
      </c>
      <c r="AB232" t="str">
        <f>IF(V232&gt;Scenario!$B$11,"",IF(V$2&lt;&gt;"Ready",V$2,IF(ISNUMBER(Z232),"OK","INSUFFICIENT FUNDS")))</f>
        <v/>
      </c>
      <c r="AC232">
        <v>228</v>
      </c>
      <c r="AD232" s="6" t="str">
        <f>IF(AC232&gt;Scenario!$B$11,"",IF(AC$2&lt;&gt;"Ready",AC$2,IF(AI231="OK",AG231,"INSUFFICIENT FUNDS")))</f>
        <v/>
      </c>
      <c r="AE232" s="6" t="str">
        <f>IF(AC232&gt;Scenario!$B$11,"",IF(AC$2&lt;&gt;"Ready",AC$2,IF(ISNUMBER(AD232),IF(AND(AC232&gt;=Scenario!$B$10,MOD(AC232-Scenario!$B$10,Scenario!$B$18)=0),Scenario!$B$8,0),"INSUFFICIENT FUNDS")))</f>
        <v/>
      </c>
      <c r="AF232" s="6" t="str">
        <f>IF(AC232&gt;Scenario!$B$11,"",IF(AC$2&lt;&gt;"Ready",AC$2,IF(ISNUMBER(AD232),(AD232+AE232)*(N('Option B'!$E$14)+N('Option B'!$E$15)+IF(Scenario!$B$13="Gross",0,0))/12+((N('Option B'!$E$12)+N('Option B'!$E$13))/12+IF(AND(AC232&gt;=Scenario!$B$10,MOD(AC232-Scenario!$B$10,Scenario!$B$18)=0),N('Option B'!$E$17)*N('Option B'!$E$18)+N('Option B'!$E$20),0)+IF(AC232=1,N('Option B'!$E$17)*N('Option B'!$E$19)+N('Option B'!$E$21),0)+IF(AC232=Scenario!$B$11,N('Option B'!$E$22),0)),"INSUFFICIENT FUNDS")))</f>
        <v/>
      </c>
      <c r="AG232" s="6" t="str">
        <f>IF(AC232&gt;Scenario!$B$11,"",IF(AC$2&lt;&gt;"Ready",AC$2,IF(ISNUMBER(AD232),IF((AD232+AE232)*(1+Scenario!$B$12/12)-AF232&lt;0,"INSUFFICIENT FUNDS",(AD232+AE232)*(1+Scenario!$B$12/12)-AF232),"INSUFFICIENT FUNDS")))</f>
        <v/>
      </c>
      <c r="AH232" s="6" t="str">
        <f>IF(AC232&gt;Scenario!$B$11,"",IF(AC$2&lt;&gt;"Ready",AC$2,IF(ISNUMBER(AG232),AH231+AF232,"INSUFFICIENT FUNDS")))</f>
        <v/>
      </c>
      <c r="AI232" t="str">
        <f>IF(AC232&gt;Scenario!$B$11,"",IF(AC$2&lt;&gt;"Ready",AC$2,IF(ISNUMBER(AG232),"OK","INSUFFICIENT FUNDS")))</f>
        <v/>
      </c>
      <c r="AJ232">
        <v>228</v>
      </c>
      <c r="AK232" s="6" t="str">
        <f>IF(AJ232&gt;Scenario!$B$11,"",IF(AJ$2&lt;&gt;"Ready",AJ$2,IF(AP231="OK",AN231,"INSUFFICIENT FUNDS")))</f>
        <v/>
      </c>
      <c r="AL232" s="6" t="str">
        <f>IF(AJ232&gt;Scenario!$B$11,"",IF(AJ$2&lt;&gt;"Ready",AJ$2,IF(ISNUMBER(AK232),IF(AND(AJ232&gt;=Scenario!$B$10,MOD(AJ232-Scenario!$B$10,Scenario!$B$18)=0),Scenario!$B$8,0),"INSUFFICIENT FUNDS")))</f>
        <v/>
      </c>
      <c r="AM232" s="6" t="str">
        <f>IF(AJ232&gt;Scenario!$B$11,"",IF(AJ$2&lt;&gt;"Ready",AJ$2,IF(ISNUMBER(AK232),(AK232+AL232)*(0+0+IF(Scenario!$B$13="Gross",0,0))/12+((0+0)/12+IF(AND(AJ232&gt;=Scenario!$B$10,MOD(AJ232-Scenario!$B$10,Scenario!$B$18)=0),0*0+0,0)+IF(AJ232=1,0*0+0,0)+IF(AJ232=Scenario!$B$11,0,0)),"INSUFFICIENT FUNDS")))</f>
        <v/>
      </c>
      <c r="AN232" s="6" t="str">
        <f>IF(AJ232&gt;Scenario!$B$11,"",IF(AJ$2&lt;&gt;"Ready",AJ$2,IF(ISNUMBER(AK232),IF((AK232+AL232)*(1+Scenario!$B$12/12)-AM232&lt;0,"INSUFFICIENT FUNDS",(AK232+AL232)*(1+Scenario!$B$12/12)-AM232),"INSUFFICIENT FUNDS")))</f>
        <v/>
      </c>
      <c r="AO232" s="6" t="str">
        <f>IF(AJ232&gt;Scenario!$B$11,"",IF(AJ$2&lt;&gt;"Ready",AJ$2,IF(ISNUMBER(AN232),AO231+AM232,"INSUFFICIENT FUNDS")))</f>
        <v/>
      </c>
      <c r="AP232" t="str">
        <f>IF(AJ232&gt;Scenario!$B$11,"",IF(AJ$2&lt;&gt;"Ready",AJ$2,IF(ISNUMBER(AN232),"OK","INSUFFICIENT FUNDS")))</f>
        <v/>
      </c>
    </row>
    <row r="233" spans="1:42" ht="32.1" customHeight="1" x14ac:dyDescent="0.2">
      <c r="A233">
        <v>229</v>
      </c>
      <c r="B233" s="6" t="str">
        <f>IF(A233&gt;Scenario!$B$11,"",IF(A$2&lt;&gt;"Ready",A$2,IF(G232="OK",E232,"INSUFFICIENT FUNDS")))</f>
        <v/>
      </c>
      <c r="C233" s="6" t="str">
        <f>IF(A233&gt;Scenario!$B$11,"",IF(A$2&lt;&gt;"Ready",A$2,IF(ISNUMBER(B233),IF(AND(A233&gt;=Scenario!$B$10,MOD(A233-Scenario!$B$10,Scenario!$B$18)=0),Scenario!$B$8,0),"INSUFFICIENT FUNDS")))</f>
        <v/>
      </c>
      <c r="D233" s="6" t="str">
        <f>IF(A233&gt;Scenario!$B$11,"",IF(A$2&lt;&gt;"Ready",A$2,IF(ISNUMBER(B233),(B233+C233)*(N('Option B'!$E$14)+N('Option B'!$E$15)+IF(Scenario!$B$13="Gross",N('Option B'!$E$16),0))/12+((N('Option B'!$E$12)+N('Option B'!$E$13))/12+IF(AND(A233&gt;=Scenario!$B$10,MOD(A233-Scenario!$B$10,Scenario!$B$18)=0),N('Option B'!$E$17)*N('Option B'!$E$18)+N('Option B'!$E$20),0)+IF(A233=1,N('Option B'!$E$17)*N('Option B'!$E$19)+N('Option B'!$E$21),0)+IF(A233=Scenario!$B$11,N('Option B'!$E$22),0)),"INSUFFICIENT FUNDS")))</f>
        <v/>
      </c>
      <c r="E233" s="6" t="str">
        <f>IF(A233&gt;Scenario!$B$11,"",IF(A$2&lt;&gt;"Ready",A$2,IF(ISNUMBER(B233),IF((B233+C233)*(1+Scenario!$B$12/12)-D233&lt;0,"INSUFFICIENT FUNDS",(B233+C233)*(1+Scenario!$B$12/12)-D233),"INSUFFICIENT FUNDS")))</f>
        <v/>
      </c>
      <c r="F233" s="6" t="str">
        <f>IF(A233&gt;Scenario!$B$11,"",IF(A$2&lt;&gt;"Ready",A$2,IF(ISNUMBER(E233),F232+D233,"INSUFFICIENT FUNDS")))</f>
        <v/>
      </c>
      <c r="G233" t="str">
        <f>IF(A233&gt;Scenario!$B$11,"",IF(A$2&lt;&gt;"Ready",A$2,IF(ISNUMBER(E233),"OK","INSUFFICIENT FUNDS")))</f>
        <v/>
      </c>
      <c r="H233">
        <v>229</v>
      </c>
      <c r="I233" s="6" t="str">
        <f>IF(H233&gt;Scenario!$B$11,"",IF(H$2&lt;&gt;"Ready",H$2,IF(N232="OK",L232,"INSUFFICIENT FUNDS")))</f>
        <v/>
      </c>
      <c r="J233" s="6" t="str">
        <f>IF(H233&gt;Scenario!$B$11,"",IF(H$2&lt;&gt;"Ready",H$2,IF(ISNUMBER(I233),IF(AND(H233&gt;=Scenario!$B$10,MOD(H233-Scenario!$B$10,Scenario!$B$18)=0),Scenario!$B$8,0),"INSUFFICIENT FUNDS")))</f>
        <v/>
      </c>
      <c r="K233" s="6" t="str">
        <f>IF(H233&gt;Scenario!$B$11,"",IF(H$2&lt;&gt;"Ready",H$2,IF(ISNUMBER(I233),(I233+J233)*(N('Option B'!$E$14)+N('Option B'!$E$15)+IF(Scenario!$B$13="Gross",N('Option B'!$E$16),0))/12+((0+0)/12+IF(AND(H233&gt;=Scenario!$B$10,MOD(H233-Scenario!$B$10,Scenario!$B$18)=0),N('Option B'!$E$17)*N('Option B'!$E$18)+N('Option B'!$E$20),0)+IF(H233=1,N('Option B'!$E$17)*N('Option B'!$E$19)+N('Option B'!$E$21),0)+IF(H233=Scenario!$B$11,N('Option B'!$E$22),0)),"INSUFFICIENT FUNDS")))</f>
        <v/>
      </c>
      <c r="L233" s="6" t="str">
        <f>IF(H233&gt;Scenario!$B$11,"",IF(H$2&lt;&gt;"Ready",H$2,IF(ISNUMBER(I233),IF((I233+J233)*(1+Scenario!$B$12/12)-K233&lt;0,"INSUFFICIENT FUNDS",(I233+J233)*(1+Scenario!$B$12/12)-K233),"INSUFFICIENT FUNDS")))</f>
        <v/>
      </c>
      <c r="M233" s="6" t="str">
        <f>IF(H233&gt;Scenario!$B$11,"",IF(H$2&lt;&gt;"Ready",H$2,IF(ISNUMBER(L233),M232+K233,"INSUFFICIENT FUNDS")))</f>
        <v/>
      </c>
      <c r="N233" t="str">
        <f>IF(H233&gt;Scenario!$B$11,"",IF(H$2&lt;&gt;"Ready",H$2,IF(ISNUMBER(L233),"OK","INSUFFICIENT FUNDS")))</f>
        <v/>
      </c>
      <c r="O233">
        <v>229</v>
      </c>
      <c r="P233" s="6" t="str">
        <f>IF(O233&gt;Scenario!$B$11,"",IF(O$2&lt;&gt;"Ready",O$2,IF(U232="OK",S232,"INSUFFICIENT FUNDS")))</f>
        <v/>
      </c>
      <c r="Q233" s="6" t="str">
        <f>IF(O233&gt;Scenario!$B$11,"",IF(O$2&lt;&gt;"Ready",O$2,IF(ISNUMBER(P233),IF(AND(O233&gt;=Scenario!$B$10,MOD(O233-Scenario!$B$10,Scenario!$B$18)=0),Scenario!$B$8,0),"INSUFFICIENT FUNDS")))</f>
        <v/>
      </c>
      <c r="R233" s="6" t="str">
        <f>IF(O233&gt;Scenario!$B$11,"",IF(O$2&lt;&gt;"Ready",O$2,IF(ISNUMBER(P233),(P233+Q233)*(0+N('Option B'!$E$15)+IF(Scenario!$B$13="Gross",N('Option B'!$E$16),0))/12+((N('Option B'!$E$12)+N('Option B'!$E$13))/12+IF(AND(O233&gt;=Scenario!$B$10,MOD(O233-Scenario!$B$10,Scenario!$B$18)=0),N('Option B'!$E$17)*N('Option B'!$E$18)+N('Option B'!$E$20),0)+IF(O233=1,N('Option B'!$E$17)*N('Option B'!$E$19)+N('Option B'!$E$21),0)+IF(O233=Scenario!$B$11,N('Option B'!$E$22),0)),"INSUFFICIENT FUNDS")))</f>
        <v/>
      </c>
      <c r="S233" s="6" t="str">
        <f>IF(O233&gt;Scenario!$B$11,"",IF(O$2&lt;&gt;"Ready",O$2,IF(ISNUMBER(P233),IF((P233+Q233)*(1+Scenario!$B$12/12)-R233&lt;0,"INSUFFICIENT FUNDS",(P233+Q233)*(1+Scenario!$B$12/12)-R233),"INSUFFICIENT FUNDS")))</f>
        <v/>
      </c>
      <c r="T233" s="6" t="str">
        <f>IF(O233&gt;Scenario!$B$11,"",IF(O$2&lt;&gt;"Ready",O$2,IF(ISNUMBER(S233),T232+R233,"INSUFFICIENT FUNDS")))</f>
        <v/>
      </c>
      <c r="U233" t="str">
        <f>IF(O233&gt;Scenario!$B$11,"",IF(O$2&lt;&gt;"Ready",O$2,IF(ISNUMBER(S233),"OK","INSUFFICIENT FUNDS")))</f>
        <v/>
      </c>
      <c r="V233">
        <v>229</v>
      </c>
      <c r="W233" s="6" t="str">
        <f>IF(V233&gt;Scenario!$B$11,"",IF(V$2&lt;&gt;"Ready",V$2,IF(AB232="OK",Z232,"INSUFFICIENT FUNDS")))</f>
        <v/>
      </c>
      <c r="X233" s="6" t="str">
        <f>IF(V233&gt;Scenario!$B$11,"",IF(V$2&lt;&gt;"Ready",V$2,IF(ISNUMBER(W233),IF(AND(V233&gt;=Scenario!$B$10,MOD(V233-Scenario!$B$10,Scenario!$B$18)=0),Scenario!$B$8,0),"INSUFFICIENT FUNDS")))</f>
        <v/>
      </c>
      <c r="Y233" s="6" t="str">
        <f>IF(V233&gt;Scenario!$B$11,"",IF(V$2&lt;&gt;"Ready",V$2,IF(ISNUMBER(W233),(W233+X233)*(N('Option B'!$E$14)+N('Option B'!$E$15)+IF(Scenario!$B$13="Gross",N('Option B'!$E$16),0))/12+((N('Option B'!$E$12)+N('Option B'!$E$13))/12+IF(AND(V233&gt;=Scenario!$B$10,MOD(V233-Scenario!$B$10,Scenario!$B$18)=0),0*0+0,0)+IF(V233=1,0*0+0,0)+IF(V233=Scenario!$B$11,0,0)),"INSUFFICIENT FUNDS")))</f>
        <v/>
      </c>
      <c r="Z233" s="6" t="str">
        <f>IF(V233&gt;Scenario!$B$11,"",IF(V$2&lt;&gt;"Ready",V$2,IF(ISNUMBER(W233),IF((W233+X233)*(1+Scenario!$B$12/12)-Y233&lt;0,"INSUFFICIENT FUNDS",(W233+X233)*(1+Scenario!$B$12/12)-Y233),"INSUFFICIENT FUNDS")))</f>
        <v/>
      </c>
      <c r="AA233" s="6" t="str">
        <f>IF(V233&gt;Scenario!$B$11,"",IF(V$2&lt;&gt;"Ready",V$2,IF(ISNUMBER(Z233),AA232+Y233,"INSUFFICIENT FUNDS")))</f>
        <v/>
      </c>
      <c r="AB233" t="str">
        <f>IF(V233&gt;Scenario!$B$11,"",IF(V$2&lt;&gt;"Ready",V$2,IF(ISNUMBER(Z233),"OK","INSUFFICIENT FUNDS")))</f>
        <v/>
      </c>
      <c r="AC233">
        <v>229</v>
      </c>
      <c r="AD233" s="6" t="str">
        <f>IF(AC233&gt;Scenario!$B$11,"",IF(AC$2&lt;&gt;"Ready",AC$2,IF(AI232="OK",AG232,"INSUFFICIENT FUNDS")))</f>
        <v/>
      </c>
      <c r="AE233" s="6" t="str">
        <f>IF(AC233&gt;Scenario!$B$11,"",IF(AC$2&lt;&gt;"Ready",AC$2,IF(ISNUMBER(AD233),IF(AND(AC233&gt;=Scenario!$B$10,MOD(AC233-Scenario!$B$10,Scenario!$B$18)=0),Scenario!$B$8,0),"INSUFFICIENT FUNDS")))</f>
        <v/>
      </c>
      <c r="AF233" s="6" t="str">
        <f>IF(AC233&gt;Scenario!$B$11,"",IF(AC$2&lt;&gt;"Ready",AC$2,IF(ISNUMBER(AD233),(AD233+AE233)*(N('Option B'!$E$14)+N('Option B'!$E$15)+IF(Scenario!$B$13="Gross",0,0))/12+((N('Option B'!$E$12)+N('Option B'!$E$13))/12+IF(AND(AC233&gt;=Scenario!$B$10,MOD(AC233-Scenario!$B$10,Scenario!$B$18)=0),N('Option B'!$E$17)*N('Option B'!$E$18)+N('Option B'!$E$20),0)+IF(AC233=1,N('Option B'!$E$17)*N('Option B'!$E$19)+N('Option B'!$E$21),0)+IF(AC233=Scenario!$B$11,N('Option B'!$E$22),0)),"INSUFFICIENT FUNDS")))</f>
        <v/>
      </c>
      <c r="AG233" s="6" t="str">
        <f>IF(AC233&gt;Scenario!$B$11,"",IF(AC$2&lt;&gt;"Ready",AC$2,IF(ISNUMBER(AD233),IF((AD233+AE233)*(1+Scenario!$B$12/12)-AF233&lt;0,"INSUFFICIENT FUNDS",(AD233+AE233)*(1+Scenario!$B$12/12)-AF233),"INSUFFICIENT FUNDS")))</f>
        <v/>
      </c>
      <c r="AH233" s="6" t="str">
        <f>IF(AC233&gt;Scenario!$B$11,"",IF(AC$2&lt;&gt;"Ready",AC$2,IF(ISNUMBER(AG233),AH232+AF233,"INSUFFICIENT FUNDS")))</f>
        <v/>
      </c>
      <c r="AI233" t="str">
        <f>IF(AC233&gt;Scenario!$B$11,"",IF(AC$2&lt;&gt;"Ready",AC$2,IF(ISNUMBER(AG233),"OK","INSUFFICIENT FUNDS")))</f>
        <v/>
      </c>
      <c r="AJ233">
        <v>229</v>
      </c>
      <c r="AK233" s="6" t="str">
        <f>IF(AJ233&gt;Scenario!$B$11,"",IF(AJ$2&lt;&gt;"Ready",AJ$2,IF(AP232="OK",AN232,"INSUFFICIENT FUNDS")))</f>
        <v/>
      </c>
      <c r="AL233" s="6" t="str">
        <f>IF(AJ233&gt;Scenario!$B$11,"",IF(AJ$2&lt;&gt;"Ready",AJ$2,IF(ISNUMBER(AK233),IF(AND(AJ233&gt;=Scenario!$B$10,MOD(AJ233-Scenario!$B$10,Scenario!$B$18)=0),Scenario!$B$8,0),"INSUFFICIENT FUNDS")))</f>
        <v/>
      </c>
      <c r="AM233" s="6" t="str">
        <f>IF(AJ233&gt;Scenario!$B$11,"",IF(AJ$2&lt;&gt;"Ready",AJ$2,IF(ISNUMBER(AK233),(AK233+AL233)*(0+0+IF(Scenario!$B$13="Gross",0,0))/12+((0+0)/12+IF(AND(AJ233&gt;=Scenario!$B$10,MOD(AJ233-Scenario!$B$10,Scenario!$B$18)=0),0*0+0,0)+IF(AJ233=1,0*0+0,0)+IF(AJ233=Scenario!$B$11,0,0)),"INSUFFICIENT FUNDS")))</f>
        <v/>
      </c>
      <c r="AN233" s="6" t="str">
        <f>IF(AJ233&gt;Scenario!$B$11,"",IF(AJ$2&lt;&gt;"Ready",AJ$2,IF(ISNUMBER(AK233),IF((AK233+AL233)*(1+Scenario!$B$12/12)-AM233&lt;0,"INSUFFICIENT FUNDS",(AK233+AL233)*(1+Scenario!$B$12/12)-AM233),"INSUFFICIENT FUNDS")))</f>
        <v/>
      </c>
      <c r="AO233" s="6" t="str">
        <f>IF(AJ233&gt;Scenario!$B$11,"",IF(AJ$2&lt;&gt;"Ready",AJ$2,IF(ISNUMBER(AN233),AO232+AM233,"INSUFFICIENT FUNDS")))</f>
        <v/>
      </c>
      <c r="AP233" t="str">
        <f>IF(AJ233&gt;Scenario!$B$11,"",IF(AJ$2&lt;&gt;"Ready",AJ$2,IF(ISNUMBER(AN233),"OK","INSUFFICIENT FUNDS")))</f>
        <v/>
      </c>
    </row>
    <row r="234" spans="1:42" ht="32.1" customHeight="1" x14ac:dyDescent="0.2">
      <c r="A234">
        <v>230</v>
      </c>
      <c r="B234" s="6" t="str">
        <f>IF(A234&gt;Scenario!$B$11,"",IF(A$2&lt;&gt;"Ready",A$2,IF(G233="OK",E233,"INSUFFICIENT FUNDS")))</f>
        <v/>
      </c>
      <c r="C234" s="6" t="str">
        <f>IF(A234&gt;Scenario!$B$11,"",IF(A$2&lt;&gt;"Ready",A$2,IF(ISNUMBER(B234),IF(AND(A234&gt;=Scenario!$B$10,MOD(A234-Scenario!$B$10,Scenario!$B$18)=0),Scenario!$B$8,0),"INSUFFICIENT FUNDS")))</f>
        <v/>
      </c>
      <c r="D234" s="6" t="str">
        <f>IF(A234&gt;Scenario!$B$11,"",IF(A$2&lt;&gt;"Ready",A$2,IF(ISNUMBER(B234),(B234+C234)*(N('Option B'!$E$14)+N('Option B'!$E$15)+IF(Scenario!$B$13="Gross",N('Option B'!$E$16),0))/12+((N('Option B'!$E$12)+N('Option B'!$E$13))/12+IF(AND(A234&gt;=Scenario!$B$10,MOD(A234-Scenario!$B$10,Scenario!$B$18)=0),N('Option B'!$E$17)*N('Option B'!$E$18)+N('Option B'!$E$20),0)+IF(A234=1,N('Option B'!$E$17)*N('Option B'!$E$19)+N('Option B'!$E$21),0)+IF(A234=Scenario!$B$11,N('Option B'!$E$22),0)),"INSUFFICIENT FUNDS")))</f>
        <v/>
      </c>
      <c r="E234" s="6" t="str">
        <f>IF(A234&gt;Scenario!$B$11,"",IF(A$2&lt;&gt;"Ready",A$2,IF(ISNUMBER(B234),IF((B234+C234)*(1+Scenario!$B$12/12)-D234&lt;0,"INSUFFICIENT FUNDS",(B234+C234)*(1+Scenario!$B$12/12)-D234),"INSUFFICIENT FUNDS")))</f>
        <v/>
      </c>
      <c r="F234" s="6" t="str">
        <f>IF(A234&gt;Scenario!$B$11,"",IF(A$2&lt;&gt;"Ready",A$2,IF(ISNUMBER(E234),F233+D234,"INSUFFICIENT FUNDS")))</f>
        <v/>
      </c>
      <c r="G234" t="str">
        <f>IF(A234&gt;Scenario!$B$11,"",IF(A$2&lt;&gt;"Ready",A$2,IF(ISNUMBER(E234),"OK","INSUFFICIENT FUNDS")))</f>
        <v/>
      </c>
      <c r="H234">
        <v>230</v>
      </c>
      <c r="I234" s="6" t="str">
        <f>IF(H234&gt;Scenario!$B$11,"",IF(H$2&lt;&gt;"Ready",H$2,IF(N233="OK",L233,"INSUFFICIENT FUNDS")))</f>
        <v/>
      </c>
      <c r="J234" s="6" t="str">
        <f>IF(H234&gt;Scenario!$B$11,"",IF(H$2&lt;&gt;"Ready",H$2,IF(ISNUMBER(I234),IF(AND(H234&gt;=Scenario!$B$10,MOD(H234-Scenario!$B$10,Scenario!$B$18)=0),Scenario!$B$8,0),"INSUFFICIENT FUNDS")))</f>
        <v/>
      </c>
      <c r="K234" s="6" t="str">
        <f>IF(H234&gt;Scenario!$B$11,"",IF(H$2&lt;&gt;"Ready",H$2,IF(ISNUMBER(I234),(I234+J234)*(N('Option B'!$E$14)+N('Option B'!$E$15)+IF(Scenario!$B$13="Gross",N('Option B'!$E$16),0))/12+((0+0)/12+IF(AND(H234&gt;=Scenario!$B$10,MOD(H234-Scenario!$B$10,Scenario!$B$18)=0),N('Option B'!$E$17)*N('Option B'!$E$18)+N('Option B'!$E$20),0)+IF(H234=1,N('Option B'!$E$17)*N('Option B'!$E$19)+N('Option B'!$E$21),0)+IF(H234=Scenario!$B$11,N('Option B'!$E$22),0)),"INSUFFICIENT FUNDS")))</f>
        <v/>
      </c>
      <c r="L234" s="6" t="str">
        <f>IF(H234&gt;Scenario!$B$11,"",IF(H$2&lt;&gt;"Ready",H$2,IF(ISNUMBER(I234),IF((I234+J234)*(1+Scenario!$B$12/12)-K234&lt;0,"INSUFFICIENT FUNDS",(I234+J234)*(1+Scenario!$B$12/12)-K234),"INSUFFICIENT FUNDS")))</f>
        <v/>
      </c>
      <c r="M234" s="6" t="str">
        <f>IF(H234&gt;Scenario!$B$11,"",IF(H$2&lt;&gt;"Ready",H$2,IF(ISNUMBER(L234),M233+K234,"INSUFFICIENT FUNDS")))</f>
        <v/>
      </c>
      <c r="N234" t="str">
        <f>IF(H234&gt;Scenario!$B$11,"",IF(H$2&lt;&gt;"Ready",H$2,IF(ISNUMBER(L234),"OK","INSUFFICIENT FUNDS")))</f>
        <v/>
      </c>
      <c r="O234">
        <v>230</v>
      </c>
      <c r="P234" s="6" t="str">
        <f>IF(O234&gt;Scenario!$B$11,"",IF(O$2&lt;&gt;"Ready",O$2,IF(U233="OK",S233,"INSUFFICIENT FUNDS")))</f>
        <v/>
      </c>
      <c r="Q234" s="6" t="str">
        <f>IF(O234&gt;Scenario!$B$11,"",IF(O$2&lt;&gt;"Ready",O$2,IF(ISNUMBER(P234),IF(AND(O234&gt;=Scenario!$B$10,MOD(O234-Scenario!$B$10,Scenario!$B$18)=0),Scenario!$B$8,0),"INSUFFICIENT FUNDS")))</f>
        <v/>
      </c>
      <c r="R234" s="6" t="str">
        <f>IF(O234&gt;Scenario!$B$11,"",IF(O$2&lt;&gt;"Ready",O$2,IF(ISNUMBER(P234),(P234+Q234)*(0+N('Option B'!$E$15)+IF(Scenario!$B$13="Gross",N('Option B'!$E$16),0))/12+((N('Option B'!$E$12)+N('Option B'!$E$13))/12+IF(AND(O234&gt;=Scenario!$B$10,MOD(O234-Scenario!$B$10,Scenario!$B$18)=0),N('Option B'!$E$17)*N('Option B'!$E$18)+N('Option B'!$E$20),0)+IF(O234=1,N('Option B'!$E$17)*N('Option B'!$E$19)+N('Option B'!$E$21),0)+IF(O234=Scenario!$B$11,N('Option B'!$E$22),0)),"INSUFFICIENT FUNDS")))</f>
        <v/>
      </c>
      <c r="S234" s="6" t="str">
        <f>IF(O234&gt;Scenario!$B$11,"",IF(O$2&lt;&gt;"Ready",O$2,IF(ISNUMBER(P234),IF((P234+Q234)*(1+Scenario!$B$12/12)-R234&lt;0,"INSUFFICIENT FUNDS",(P234+Q234)*(1+Scenario!$B$12/12)-R234),"INSUFFICIENT FUNDS")))</f>
        <v/>
      </c>
      <c r="T234" s="6" t="str">
        <f>IF(O234&gt;Scenario!$B$11,"",IF(O$2&lt;&gt;"Ready",O$2,IF(ISNUMBER(S234),T233+R234,"INSUFFICIENT FUNDS")))</f>
        <v/>
      </c>
      <c r="U234" t="str">
        <f>IF(O234&gt;Scenario!$B$11,"",IF(O$2&lt;&gt;"Ready",O$2,IF(ISNUMBER(S234),"OK","INSUFFICIENT FUNDS")))</f>
        <v/>
      </c>
      <c r="V234">
        <v>230</v>
      </c>
      <c r="W234" s="6" t="str">
        <f>IF(V234&gt;Scenario!$B$11,"",IF(V$2&lt;&gt;"Ready",V$2,IF(AB233="OK",Z233,"INSUFFICIENT FUNDS")))</f>
        <v/>
      </c>
      <c r="X234" s="6" t="str">
        <f>IF(V234&gt;Scenario!$B$11,"",IF(V$2&lt;&gt;"Ready",V$2,IF(ISNUMBER(W234),IF(AND(V234&gt;=Scenario!$B$10,MOD(V234-Scenario!$B$10,Scenario!$B$18)=0),Scenario!$B$8,0),"INSUFFICIENT FUNDS")))</f>
        <v/>
      </c>
      <c r="Y234" s="6" t="str">
        <f>IF(V234&gt;Scenario!$B$11,"",IF(V$2&lt;&gt;"Ready",V$2,IF(ISNUMBER(W234),(W234+X234)*(N('Option B'!$E$14)+N('Option B'!$E$15)+IF(Scenario!$B$13="Gross",N('Option B'!$E$16),0))/12+((N('Option B'!$E$12)+N('Option B'!$E$13))/12+IF(AND(V234&gt;=Scenario!$B$10,MOD(V234-Scenario!$B$10,Scenario!$B$18)=0),0*0+0,0)+IF(V234=1,0*0+0,0)+IF(V234=Scenario!$B$11,0,0)),"INSUFFICIENT FUNDS")))</f>
        <v/>
      </c>
      <c r="Z234" s="6" t="str">
        <f>IF(V234&gt;Scenario!$B$11,"",IF(V$2&lt;&gt;"Ready",V$2,IF(ISNUMBER(W234),IF((W234+X234)*(1+Scenario!$B$12/12)-Y234&lt;0,"INSUFFICIENT FUNDS",(W234+X234)*(1+Scenario!$B$12/12)-Y234),"INSUFFICIENT FUNDS")))</f>
        <v/>
      </c>
      <c r="AA234" s="6" t="str">
        <f>IF(V234&gt;Scenario!$B$11,"",IF(V$2&lt;&gt;"Ready",V$2,IF(ISNUMBER(Z234),AA233+Y234,"INSUFFICIENT FUNDS")))</f>
        <v/>
      </c>
      <c r="AB234" t="str">
        <f>IF(V234&gt;Scenario!$B$11,"",IF(V$2&lt;&gt;"Ready",V$2,IF(ISNUMBER(Z234),"OK","INSUFFICIENT FUNDS")))</f>
        <v/>
      </c>
      <c r="AC234">
        <v>230</v>
      </c>
      <c r="AD234" s="6" t="str">
        <f>IF(AC234&gt;Scenario!$B$11,"",IF(AC$2&lt;&gt;"Ready",AC$2,IF(AI233="OK",AG233,"INSUFFICIENT FUNDS")))</f>
        <v/>
      </c>
      <c r="AE234" s="6" t="str">
        <f>IF(AC234&gt;Scenario!$B$11,"",IF(AC$2&lt;&gt;"Ready",AC$2,IF(ISNUMBER(AD234),IF(AND(AC234&gt;=Scenario!$B$10,MOD(AC234-Scenario!$B$10,Scenario!$B$18)=0),Scenario!$B$8,0),"INSUFFICIENT FUNDS")))</f>
        <v/>
      </c>
      <c r="AF234" s="6" t="str">
        <f>IF(AC234&gt;Scenario!$B$11,"",IF(AC$2&lt;&gt;"Ready",AC$2,IF(ISNUMBER(AD234),(AD234+AE234)*(N('Option B'!$E$14)+N('Option B'!$E$15)+IF(Scenario!$B$13="Gross",0,0))/12+((N('Option B'!$E$12)+N('Option B'!$E$13))/12+IF(AND(AC234&gt;=Scenario!$B$10,MOD(AC234-Scenario!$B$10,Scenario!$B$18)=0),N('Option B'!$E$17)*N('Option B'!$E$18)+N('Option B'!$E$20),0)+IF(AC234=1,N('Option B'!$E$17)*N('Option B'!$E$19)+N('Option B'!$E$21),0)+IF(AC234=Scenario!$B$11,N('Option B'!$E$22),0)),"INSUFFICIENT FUNDS")))</f>
        <v/>
      </c>
      <c r="AG234" s="6" t="str">
        <f>IF(AC234&gt;Scenario!$B$11,"",IF(AC$2&lt;&gt;"Ready",AC$2,IF(ISNUMBER(AD234),IF((AD234+AE234)*(1+Scenario!$B$12/12)-AF234&lt;0,"INSUFFICIENT FUNDS",(AD234+AE234)*(1+Scenario!$B$12/12)-AF234),"INSUFFICIENT FUNDS")))</f>
        <v/>
      </c>
      <c r="AH234" s="6" t="str">
        <f>IF(AC234&gt;Scenario!$B$11,"",IF(AC$2&lt;&gt;"Ready",AC$2,IF(ISNUMBER(AG234),AH233+AF234,"INSUFFICIENT FUNDS")))</f>
        <v/>
      </c>
      <c r="AI234" t="str">
        <f>IF(AC234&gt;Scenario!$B$11,"",IF(AC$2&lt;&gt;"Ready",AC$2,IF(ISNUMBER(AG234),"OK","INSUFFICIENT FUNDS")))</f>
        <v/>
      </c>
      <c r="AJ234">
        <v>230</v>
      </c>
      <c r="AK234" s="6" t="str">
        <f>IF(AJ234&gt;Scenario!$B$11,"",IF(AJ$2&lt;&gt;"Ready",AJ$2,IF(AP233="OK",AN233,"INSUFFICIENT FUNDS")))</f>
        <v/>
      </c>
      <c r="AL234" s="6" t="str">
        <f>IF(AJ234&gt;Scenario!$B$11,"",IF(AJ$2&lt;&gt;"Ready",AJ$2,IF(ISNUMBER(AK234),IF(AND(AJ234&gt;=Scenario!$B$10,MOD(AJ234-Scenario!$B$10,Scenario!$B$18)=0),Scenario!$B$8,0),"INSUFFICIENT FUNDS")))</f>
        <v/>
      </c>
      <c r="AM234" s="6" t="str">
        <f>IF(AJ234&gt;Scenario!$B$11,"",IF(AJ$2&lt;&gt;"Ready",AJ$2,IF(ISNUMBER(AK234),(AK234+AL234)*(0+0+IF(Scenario!$B$13="Gross",0,0))/12+((0+0)/12+IF(AND(AJ234&gt;=Scenario!$B$10,MOD(AJ234-Scenario!$B$10,Scenario!$B$18)=0),0*0+0,0)+IF(AJ234=1,0*0+0,0)+IF(AJ234=Scenario!$B$11,0,0)),"INSUFFICIENT FUNDS")))</f>
        <v/>
      </c>
      <c r="AN234" s="6" t="str">
        <f>IF(AJ234&gt;Scenario!$B$11,"",IF(AJ$2&lt;&gt;"Ready",AJ$2,IF(ISNUMBER(AK234),IF((AK234+AL234)*(1+Scenario!$B$12/12)-AM234&lt;0,"INSUFFICIENT FUNDS",(AK234+AL234)*(1+Scenario!$B$12/12)-AM234),"INSUFFICIENT FUNDS")))</f>
        <v/>
      </c>
      <c r="AO234" s="6" t="str">
        <f>IF(AJ234&gt;Scenario!$B$11,"",IF(AJ$2&lt;&gt;"Ready",AJ$2,IF(ISNUMBER(AN234),AO233+AM234,"INSUFFICIENT FUNDS")))</f>
        <v/>
      </c>
      <c r="AP234" t="str">
        <f>IF(AJ234&gt;Scenario!$B$11,"",IF(AJ$2&lt;&gt;"Ready",AJ$2,IF(ISNUMBER(AN234),"OK","INSUFFICIENT FUNDS")))</f>
        <v/>
      </c>
    </row>
    <row r="235" spans="1:42" ht="32.1" customHeight="1" x14ac:dyDescent="0.2">
      <c r="A235">
        <v>231</v>
      </c>
      <c r="B235" s="6" t="str">
        <f>IF(A235&gt;Scenario!$B$11,"",IF(A$2&lt;&gt;"Ready",A$2,IF(G234="OK",E234,"INSUFFICIENT FUNDS")))</f>
        <v/>
      </c>
      <c r="C235" s="6" t="str">
        <f>IF(A235&gt;Scenario!$B$11,"",IF(A$2&lt;&gt;"Ready",A$2,IF(ISNUMBER(B235),IF(AND(A235&gt;=Scenario!$B$10,MOD(A235-Scenario!$B$10,Scenario!$B$18)=0),Scenario!$B$8,0),"INSUFFICIENT FUNDS")))</f>
        <v/>
      </c>
      <c r="D235" s="6" t="str">
        <f>IF(A235&gt;Scenario!$B$11,"",IF(A$2&lt;&gt;"Ready",A$2,IF(ISNUMBER(B235),(B235+C235)*(N('Option B'!$E$14)+N('Option B'!$E$15)+IF(Scenario!$B$13="Gross",N('Option B'!$E$16),0))/12+((N('Option B'!$E$12)+N('Option B'!$E$13))/12+IF(AND(A235&gt;=Scenario!$B$10,MOD(A235-Scenario!$B$10,Scenario!$B$18)=0),N('Option B'!$E$17)*N('Option B'!$E$18)+N('Option B'!$E$20),0)+IF(A235=1,N('Option B'!$E$17)*N('Option B'!$E$19)+N('Option B'!$E$21),0)+IF(A235=Scenario!$B$11,N('Option B'!$E$22),0)),"INSUFFICIENT FUNDS")))</f>
        <v/>
      </c>
      <c r="E235" s="6" t="str">
        <f>IF(A235&gt;Scenario!$B$11,"",IF(A$2&lt;&gt;"Ready",A$2,IF(ISNUMBER(B235),IF((B235+C235)*(1+Scenario!$B$12/12)-D235&lt;0,"INSUFFICIENT FUNDS",(B235+C235)*(1+Scenario!$B$12/12)-D235),"INSUFFICIENT FUNDS")))</f>
        <v/>
      </c>
      <c r="F235" s="6" t="str">
        <f>IF(A235&gt;Scenario!$B$11,"",IF(A$2&lt;&gt;"Ready",A$2,IF(ISNUMBER(E235),F234+D235,"INSUFFICIENT FUNDS")))</f>
        <v/>
      </c>
      <c r="G235" t="str">
        <f>IF(A235&gt;Scenario!$B$11,"",IF(A$2&lt;&gt;"Ready",A$2,IF(ISNUMBER(E235),"OK","INSUFFICIENT FUNDS")))</f>
        <v/>
      </c>
      <c r="H235">
        <v>231</v>
      </c>
      <c r="I235" s="6" t="str">
        <f>IF(H235&gt;Scenario!$B$11,"",IF(H$2&lt;&gt;"Ready",H$2,IF(N234="OK",L234,"INSUFFICIENT FUNDS")))</f>
        <v/>
      </c>
      <c r="J235" s="6" t="str">
        <f>IF(H235&gt;Scenario!$B$11,"",IF(H$2&lt;&gt;"Ready",H$2,IF(ISNUMBER(I235),IF(AND(H235&gt;=Scenario!$B$10,MOD(H235-Scenario!$B$10,Scenario!$B$18)=0),Scenario!$B$8,0),"INSUFFICIENT FUNDS")))</f>
        <v/>
      </c>
      <c r="K235" s="6" t="str">
        <f>IF(H235&gt;Scenario!$B$11,"",IF(H$2&lt;&gt;"Ready",H$2,IF(ISNUMBER(I235),(I235+J235)*(N('Option B'!$E$14)+N('Option B'!$E$15)+IF(Scenario!$B$13="Gross",N('Option B'!$E$16),0))/12+((0+0)/12+IF(AND(H235&gt;=Scenario!$B$10,MOD(H235-Scenario!$B$10,Scenario!$B$18)=0),N('Option B'!$E$17)*N('Option B'!$E$18)+N('Option B'!$E$20),0)+IF(H235=1,N('Option B'!$E$17)*N('Option B'!$E$19)+N('Option B'!$E$21),0)+IF(H235=Scenario!$B$11,N('Option B'!$E$22),0)),"INSUFFICIENT FUNDS")))</f>
        <v/>
      </c>
      <c r="L235" s="6" t="str">
        <f>IF(H235&gt;Scenario!$B$11,"",IF(H$2&lt;&gt;"Ready",H$2,IF(ISNUMBER(I235),IF((I235+J235)*(1+Scenario!$B$12/12)-K235&lt;0,"INSUFFICIENT FUNDS",(I235+J235)*(1+Scenario!$B$12/12)-K235),"INSUFFICIENT FUNDS")))</f>
        <v/>
      </c>
      <c r="M235" s="6" t="str">
        <f>IF(H235&gt;Scenario!$B$11,"",IF(H$2&lt;&gt;"Ready",H$2,IF(ISNUMBER(L235),M234+K235,"INSUFFICIENT FUNDS")))</f>
        <v/>
      </c>
      <c r="N235" t="str">
        <f>IF(H235&gt;Scenario!$B$11,"",IF(H$2&lt;&gt;"Ready",H$2,IF(ISNUMBER(L235),"OK","INSUFFICIENT FUNDS")))</f>
        <v/>
      </c>
      <c r="O235">
        <v>231</v>
      </c>
      <c r="P235" s="6" t="str">
        <f>IF(O235&gt;Scenario!$B$11,"",IF(O$2&lt;&gt;"Ready",O$2,IF(U234="OK",S234,"INSUFFICIENT FUNDS")))</f>
        <v/>
      </c>
      <c r="Q235" s="6" t="str">
        <f>IF(O235&gt;Scenario!$B$11,"",IF(O$2&lt;&gt;"Ready",O$2,IF(ISNUMBER(P235),IF(AND(O235&gt;=Scenario!$B$10,MOD(O235-Scenario!$B$10,Scenario!$B$18)=0),Scenario!$B$8,0),"INSUFFICIENT FUNDS")))</f>
        <v/>
      </c>
      <c r="R235" s="6" t="str">
        <f>IF(O235&gt;Scenario!$B$11,"",IF(O$2&lt;&gt;"Ready",O$2,IF(ISNUMBER(P235),(P235+Q235)*(0+N('Option B'!$E$15)+IF(Scenario!$B$13="Gross",N('Option B'!$E$16),0))/12+((N('Option B'!$E$12)+N('Option B'!$E$13))/12+IF(AND(O235&gt;=Scenario!$B$10,MOD(O235-Scenario!$B$10,Scenario!$B$18)=0),N('Option B'!$E$17)*N('Option B'!$E$18)+N('Option B'!$E$20),0)+IF(O235=1,N('Option B'!$E$17)*N('Option B'!$E$19)+N('Option B'!$E$21),0)+IF(O235=Scenario!$B$11,N('Option B'!$E$22),0)),"INSUFFICIENT FUNDS")))</f>
        <v/>
      </c>
      <c r="S235" s="6" t="str">
        <f>IF(O235&gt;Scenario!$B$11,"",IF(O$2&lt;&gt;"Ready",O$2,IF(ISNUMBER(P235),IF((P235+Q235)*(1+Scenario!$B$12/12)-R235&lt;0,"INSUFFICIENT FUNDS",(P235+Q235)*(1+Scenario!$B$12/12)-R235),"INSUFFICIENT FUNDS")))</f>
        <v/>
      </c>
      <c r="T235" s="6" t="str">
        <f>IF(O235&gt;Scenario!$B$11,"",IF(O$2&lt;&gt;"Ready",O$2,IF(ISNUMBER(S235),T234+R235,"INSUFFICIENT FUNDS")))</f>
        <v/>
      </c>
      <c r="U235" t="str">
        <f>IF(O235&gt;Scenario!$B$11,"",IF(O$2&lt;&gt;"Ready",O$2,IF(ISNUMBER(S235),"OK","INSUFFICIENT FUNDS")))</f>
        <v/>
      </c>
      <c r="V235">
        <v>231</v>
      </c>
      <c r="W235" s="6" t="str">
        <f>IF(V235&gt;Scenario!$B$11,"",IF(V$2&lt;&gt;"Ready",V$2,IF(AB234="OK",Z234,"INSUFFICIENT FUNDS")))</f>
        <v/>
      </c>
      <c r="X235" s="6" t="str">
        <f>IF(V235&gt;Scenario!$B$11,"",IF(V$2&lt;&gt;"Ready",V$2,IF(ISNUMBER(W235),IF(AND(V235&gt;=Scenario!$B$10,MOD(V235-Scenario!$B$10,Scenario!$B$18)=0),Scenario!$B$8,0),"INSUFFICIENT FUNDS")))</f>
        <v/>
      </c>
      <c r="Y235" s="6" t="str">
        <f>IF(V235&gt;Scenario!$B$11,"",IF(V$2&lt;&gt;"Ready",V$2,IF(ISNUMBER(W235),(W235+X235)*(N('Option B'!$E$14)+N('Option B'!$E$15)+IF(Scenario!$B$13="Gross",N('Option B'!$E$16),0))/12+((N('Option B'!$E$12)+N('Option B'!$E$13))/12+IF(AND(V235&gt;=Scenario!$B$10,MOD(V235-Scenario!$B$10,Scenario!$B$18)=0),0*0+0,0)+IF(V235=1,0*0+0,0)+IF(V235=Scenario!$B$11,0,0)),"INSUFFICIENT FUNDS")))</f>
        <v/>
      </c>
      <c r="Z235" s="6" t="str">
        <f>IF(V235&gt;Scenario!$B$11,"",IF(V$2&lt;&gt;"Ready",V$2,IF(ISNUMBER(W235),IF((W235+X235)*(1+Scenario!$B$12/12)-Y235&lt;0,"INSUFFICIENT FUNDS",(W235+X235)*(1+Scenario!$B$12/12)-Y235),"INSUFFICIENT FUNDS")))</f>
        <v/>
      </c>
      <c r="AA235" s="6" t="str">
        <f>IF(V235&gt;Scenario!$B$11,"",IF(V$2&lt;&gt;"Ready",V$2,IF(ISNUMBER(Z235),AA234+Y235,"INSUFFICIENT FUNDS")))</f>
        <v/>
      </c>
      <c r="AB235" t="str">
        <f>IF(V235&gt;Scenario!$B$11,"",IF(V$2&lt;&gt;"Ready",V$2,IF(ISNUMBER(Z235),"OK","INSUFFICIENT FUNDS")))</f>
        <v/>
      </c>
      <c r="AC235">
        <v>231</v>
      </c>
      <c r="AD235" s="6" t="str">
        <f>IF(AC235&gt;Scenario!$B$11,"",IF(AC$2&lt;&gt;"Ready",AC$2,IF(AI234="OK",AG234,"INSUFFICIENT FUNDS")))</f>
        <v/>
      </c>
      <c r="AE235" s="6" t="str">
        <f>IF(AC235&gt;Scenario!$B$11,"",IF(AC$2&lt;&gt;"Ready",AC$2,IF(ISNUMBER(AD235),IF(AND(AC235&gt;=Scenario!$B$10,MOD(AC235-Scenario!$B$10,Scenario!$B$18)=0),Scenario!$B$8,0),"INSUFFICIENT FUNDS")))</f>
        <v/>
      </c>
      <c r="AF235" s="6" t="str">
        <f>IF(AC235&gt;Scenario!$B$11,"",IF(AC$2&lt;&gt;"Ready",AC$2,IF(ISNUMBER(AD235),(AD235+AE235)*(N('Option B'!$E$14)+N('Option B'!$E$15)+IF(Scenario!$B$13="Gross",0,0))/12+((N('Option B'!$E$12)+N('Option B'!$E$13))/12+IF(AND(AC235&gt;=Scenario!$B$10,MOD(AC235-Scenario!$B$10,Scenario!$B$18)=0),N('Option B'!$E$17)*N('Option B'!$E$18)+N('Option B'!$E$20),0)+IF(AC235=1,N('Option B'!$E$17)*N('Option B'!$E$19)+N('Option B'!$E$21),0)+IF(AC235=Scenario!$B$11,N('Option B'!$E$22),0)),"INSUFFICIENT FUNDS")))</f>
        <v/>
      </c>
      <c r="AG235" s="6" t="str">
        <f>IF(AC235&gt;Scenario!$B$11,"",IF(AC$2&lt;&gt;"Ready",AC$2,IF(ISNUMBER(AD235),IF((AD235+AE235)*(1+Scenario!$B$12/12)-AF235&lt;0,"INSUFFICIENT FUNDS",(AD235+AE235)*(1+Scenario!$B$12/12)-AF235),"INSUFFICIENT FUNDS")))</f>
        <v/>
      </c>
      <c r="AH235" s="6" t="str">
        <f>IF(AC235&gt;Scenario!$B$11,"",IF(AC$2&lt;&gt;"Ready",AC$2,IF(ISNUMBER(AG235),AH234+AF235,"INSUFFICIENT FUNDS")))</f>
        <v/>
      </c>
      <c r="AI235" t="str">
        <f>IF(AC235&gt;Scenario!$B$11,"",IF(AC$2&lt;&gt;"Ready",AC$2,IF(ISNUMBER(AG235),"OK","INSUFFICIENT FUNDS")))</f>
        <v/>
      </c>
      <c r="AJ235">
        <v>231</v>
      </c>
      <c r="AK235" s="6" t="str">
        <f>IF(AJ235&gt;Scenario!$B$11,"",IF(AJ$2&lt;&gt;"Ready",AJ$2,IF(AP234="OK",AN234,"INSUFFICIENT FUNDS")))</f>
        <v/>
      </c>
      <c r="AL235" s="6" t="str">
        <f>IF(AJ235&gt;Scenario!$B$11,"",IF(AJ$2&lt;&gt;"Ready",AJ$2,IF(ISNUMBER(AK235),IF(AND(AJ235&gt;=Scenario!$B$10,MOD(AJ235-Scenario!$B$10,Scenario!$B$18)=0),Scenario!$B$8,0),"INSUFFICIENT FUNDS")))</f>
        <v/>
      </c>
      <c r="AM235" s="6" t="str">
        <f>IF(AJ235&gt;Scenario!$B$11,"",IF(AJ$2&lt;&gt;"Ready",AJ$2,IF(ISNUMBER(AK235),(AK235+AL235)*(0+0+IF(Scenario!$B$13="Gross",0,0))/12+((0+0)/12+IF(AND(AJ235&gt;=Scenario!$B$10,MOD(AJ235-Scenario!$B$10,Scenario!$B$18)=0),0*0+0,0)+IF(AJ235=1,0*0+0,0)+IF(AJ235=Scenario!$B$11,0,0)),"INSUFFICIENT FUNDS")))</f>
        <v/>
      </c>
      <c r="AN235" s="6" t="str">
        <f>IF(AJ235&gt;Scenario!$B$11,"",IF(AJ$2&lt;&gt;"Ready",AJ$2,IF(ISNUMBER(AK235),IF((AK235+AL235)*(1+Scenario!$B$12/12)-AM235&lt;0,"INSUFFICIENT FUNDS",(AK235+AL235)*(1+Scenario!$B$12/12)-AM235),"INSUFFICIENT FUNDS")))</f>
        <v/>
      </c>
      <c r="AO235" s="6" t="str">
        <f>IF(AJ235&gt;Scenario!$B$11,"",IF(AJ$2&lt;&gt;"Ready",AJ$2,IF(ISNUMBER(AN235),AO234+AM235,"INSUFFICIENT FUNDS")))</f>
        <v/>
      </c>
      <c r="AP235" t="str">
        <f>IF(AJ235&gt;Scenario!$B$11,"",IF(AJ$2&lt;&gt;"Ready",AJ$2,IF(ISNUMBER(AN235),"OK","INSUFFICIENT FUNDS")))</f>
        <v/>
      </c>
    </row>
    <row r="236" spans="1:42" ht="32.1" customHeight="1" x14ac:dyDescent="0.2">
      <c r="A236">
        <v>232</v>
      </c>
      <c r="B236" s="6" t="str">
        <f>IF(A236&gt;Scenario!$B$11,"",IF(A$2&lt;&gt;"Ready",A$2,IF(G235="OK",E235,"INSUFFICIENT FUNDS")))</f>
        <v/>
      </c>
      <c r="C236" s="6" t="str">
        <f>IF(A236&gt;Scenario!$B$11,"",IF(A$2&lt;&gt;"Ready",A$2,IF(ISNUMBER(B236),IF(AND(A236&gt;=Scenario!$B$10,MOD(A236-Scenario!$B$10,Scenario!$B$18)=0),Scenario!$B$8,0),"INSUFFICIENT FUNDS")))</f>
        <v/>
      </c>
      <c r="D236" s="6" t="str">
        <f>IF(A236&gt;Scenario!$B$11,"",IF(A$2&lt;&gt;"Ready",A$2,IF(ISNUMBER(B236),(B236+C236)*(N('Option B'!$E$14)+N('Option B'!$E$15)+IF(Scenario!$B$13="Gross",N('Option B'!$E$16),0))/12+((N('Option B'!$E$12)+N('Option B'!$E$13))/12+IF(AND(A236&gt;=Scenario!$B$10,MOD(A236-Scenario!$B$10,Scenario!$B$18)=0),N('Option B'!$E$17)*N('Option B'!$E$18)+N('Option B'!$E$20),0)+IF(A236=1,N('Option B'!$E$17)*N('Option B'!$E$19)+N('Option B'!$E$21),0)+IF(A236=Scenario!$B$11,N('Option B'!$E$22),0)),"INSUFFICIENT FUNDS")))</f>
        <v/>
      </c>
      <c r="E236" s="6" t="str">
        <f>IF(A236&gt;Scenario!$B$11,"",IF(A$2&lt;&gt;"Ready",A$2,IF(ISNUMBER(B236),IF((B236+C236)*(1+Scenario!$B$12/12)-D236&lt;0,"INSUFFICIENT FUNDS",(B236+C236)*(1+Scenario!$B$12/12)-D236),"INSUFFICIENT FUNDS")))</f>
        <v/>
      </c>
      <c r="F236" s="6" t="str">
        <f>IF(A236&gt;Scenario!$B$11,"",IF(A$2&lt;&gt;"Ready",A$2,IF(ISNUMBER(E236),F235+D236,"INSUFFICIENT FUNDS")))</f>
        <v/>
      </c>
      <c r="G236" t="str">
        <f>IF(A236&gt;Scenario!$B$11,"",IF(A$2&lt;&gt;"Ready",A$2,IF(ISNUMBER(E236),"OK","INSUFFICIENT FUNDS")))</f>
        <v/>
      </c>
      <c r="H236">
        <v>232</v>
      </c>
      <c r="I236" s="6" t="str">
        <f>IF(H236&gt;Scenario!$B$11,"",IF(H$2&lt;&gt;"Ready",H$2,IF(N235="OK",L235,"INSUFFICIENT FUNDS")))</f>
        <v/>
      </c>
      <c r="J236" s="6" t="str">
        <f>IF(H236&gt;Scenario!$B$11,"",IF(H$2&lt;&gt;"Ready",H$2,IF(ISNUMBER(I236),IF(AND(H236&gt;=Scenario!$B$10,MOD(H236-Scenario!$B$10,Scenario!$B$18)=0),Scenario!$B$8,0),"INSUFFICIENT FUNDS")))</f>
        <v/>
      </c>
      <c r="K236" s="6" t="str">
        <f>IF(H236&gt;Scenario!$B$11,"",IF(H$2&lt;&gt;"Ready",H$2,IF(ISNUMBER(I236),(I236+J236)*(N('Option B'!$E$14)+N('Option B'!$E$15)+IF(Scenario!$B$13="Gross",N('Option B'!$E$16),0))/12+((0+0)/12+IF(AND(H236&gt;=Scenario!$B$10,MOD(H236-Scenario!$B$10,Scenario!$B$18)=0),N('Option B'!$E$17)*N('Option B'!$E$18)+N('Option B'!$E$20),0)+IF(H236=1,N('Option B'!$E$17)*N('Option B'!$E$19)+N('Option B'!$E$21),0)+IF(H236=Scenario!$B$11,N('Option B'!$E$22),0)),"INSUFFICIENT FUNDS")))</f>
        <v/>
      </c>
      <c r="L236" s="6" t="str">
        <f>IF(H236&gt;Scenario!$B$11,"",IF(H$2&lt;&gt;"Ready",H$2,IF(ISNUMBER(I236),IF((I236+J236)*(1+Scenario!$B$12/12)-K236&lt;0,"INSUFFICIENT FUNDS",(I236+J236)*(1+Scenario!$B$12/12)-K236),"INSUFFICIENT FUNDS")))</f>
        <v/>
      </c>
      <c r="M236" s="6" t="str">
        <f>IF(H236&gt;Scenario!$B$11,"",IF(H$2&lt;&gt;"Ready",H$2,IF(ISNUMBER(L236),M235+K236,"INSUFFICIENT FUNDS")))</f>
        <v/>
      </c>
      <c r="N236" t="str">
        <f>IF(H236&gt;Scenario!$B$11,"",IF(H$2&lt;&gt;"Ready",H$2,IF(ISNUMBER(L236),"OK","INSUFFICIENT FUNDS")))</f>
        <v/>
      </c>
      <c r="O236">
        <v>232</v>
      </c>
      <c r="P236" s="6" t="str">
        <f>IF(O236&gt;Scenario!$B$11,"",IF(O$2&lt;&gt;"Ready",O$2,IF(U235="OK",S235,"INSUFFICIENT FUNDS")))</f>
        <v/>
      </c>
      <c r="Q236" s="6" t="str">
        <f>IF(O236&gt;Scenario!$B$11,"",IF(O$2&lt;&gt;"Ready",O$2,IF(ISNUMBER(P236),IF(AND(O236&gt;=Scenario!$B$10,MOD(O236-Scenario!$B$10,Scenario!$B$18)=0),Scenario!$B$8,0),"INSUFFICIENT FUNDS")))</f>
        <v/>
      </c>
      <c r="R236" s="6" t="str">
        <f>IF(O236&gt;Scenario!$B$11,"",IF(O$2&lt;&gt;"Ready",O$2,IF(ISNUMBER(P236),(P236+Q236)*(0+N('Option B'!$E$15)+IF(Scenario!$B$13="Gross",N('Option B'!$E$16),0))/12+((N('Option B'!$E$12)+N('Option B'!$E$13))/12+IF(AND(O236&gt;=Scenario!$B$10,MOD(O236-Scenario!$B$10,Scenario!$B$18)=0),N('Option B'!$E$17)*N('Option B'!$E$18)+N('Option B'!$E$20),0)+IF(O236=1,N('Option B'!$E$17)*N('Option B'!$E$19)+N('Option B'!$E$21),0)+IF(O236=Scenario!$B$11,N('Option B'!$E$22),0)),"INSUFFICIENT FUNDS")))</f>
        <v/>
      </c>
      <c r="S236" s="6" t="str">
        <f>IF(O236&gt;Scenario!$B$11,"",IF(O$2&lt;&gt;"Ready",O$2,IF(ISNUMBER(P236),IF((P236+Q236)*(1+Scenario!$B$12/12)-R236&lt;0,"INSUFFICIENT FUNDS",(P236+Q236)*(1+Scenario!$B$12/12)-R236),"INSUFFICIENT FUNDS")))</f>
        <v/>
      </c>
      <c r="T236" s="6" t="str">
        <f>IF(O236&gt;Scenario!$B$11,"",IF(O$2&lt;&gt;"Ready",O$2,IF(ISNUMBER(S236),T235+R236,"INSUFFICIENT FUNDS")))</f>
        <v/>
      </c>
      <c r="U236" t="str">
        <f>IF(O236&gt;Scenario!$B$11,"",IF(O$2&lt;&gt;"Ready",O$2,IF(ISNUMBER(S236),"OK","INSUFFICIENT FUNDS")))</f>
        <v/>
      </c>
      <c r="V236">
        <v>232</v>
      </c>
      <c r="W236" s="6" t="str">
        <f>IF(V236&gt;Scenario!$B$11,"",IF(V$2&lt;&gt;"Ready",V$2,IF(AB235="OK",Z235,"INSUFFICIENT FUNDS")))</f>
        <v/>
      </c>
      <c r="X236" s="6" t="str">
        <f>IF(V236&gt;Scenario!$B$11,"",IF(V$2&lt;&gt;"Ready",V$2,IF(ISNUMBER(W236),IF(AND(V236&gt;=Scenario!$B$10,MOD(V236-Scenario!$B$10,Scenario!$B$18)=0),Scenario!$B$8,0),"INSUFFICIENT FUNDS")))</f>
        <v/>
      </c>
      <c r="Y236" s="6" t="str">
        <f>IF(V236&gt;Scenario!$B$11,"",IF(V$2&lt;&gt;"Ready",V$2,IF(ISNUMBER(W236),(W236+X236)*(N('Option B'!$E$14)+N('Option B'!$E$15)+IF(Scenario!$B$13="Gross",N('Option B'!$E$16),0))/12+((N('Option B'!$E$12)+N('Option B'!$E$13))/12+IF(AND(V236&gt;=Scenario!$B$10,MOD(V236-Scenario!$B$10,Scenario!$B$18)=0),0*0+0,0)+IF(V236=1,0*0+0,0)+IF(V236=Scenario!$B$11,0,0)),"INSUFFICIENT FUNDS")))</f>
        <v/>
      </c>
      <c r="Z236" s="6" t="str">
        <f>IF(V236&gt;Scenario!$B$11,"",IF(V$2&lt;&gt;"Ready",V$2,IF(ISNUMBER(W236),IF((W236+X236)*(1+Scenario!$B$12/12)-Y236&lt;0,"INSUFFICIENT FUNDS",(W236+X236)*(1+Scenario!$B$12/12)-Y236),"INSUFFICIENT FUNDS")))</f>
        <v/>
      </c>
      <c r="AA236" s="6" t="str">
        <f>IF(V236&gt;Scenario!$B$11,"",IF(V$2&lt;&gt;"Ready",V$2,IF(ISNUMBER(Z236),AA235+Y236,"INSUFFICIENT FUNDS")))</f>
        <v/>
      </c>
      <c r="AB236" t="str">
        <f>IF(V236&gt;Scenario!$B$11,"",IF(V$2&lt;&gt;"Ready",V$2,IF(ISNUMBER(Z236),"OK","INSUFFICIENT FUNDS")))</f>
        <v/>
      </c>
      <c r="AC236">
        <v>232</v>
      </c>
      <c r="AD236" s="6" t="str">
        <f>IF(AC236&gt;Scenario!$B$11,"",IF(AC$2&lt;&gt;"Ready",AC$2,IF(AI235="OK",AG235,"INSUFFICIENT FUNDS")))</f>
        <v/>
      </c>
      <c r="AE236" s="6" t="str">
        <f>IF(AC236&gt;Scenario!$B$11,"",IF(AC$2&lt;&gt;"Ready",AC$2,IF(ISNUMBER(AD236),IF(AND(AC236&gt;=Scenario!$B$10,MOD(AC236-Scenario!$B$10,Scenario!$B$18)=0),Scenario!$B$8,0),"INSUFFICIENT FUNDS")))</f>
        <v/>
      </c>
      <c r="AF236" s="6" t="str">
        <f>IF(AC236&gt;Scenario!$B$11,"",IF(AC$2&lt;&gt;"Ready",AC$2,IF(ISNUMBER(AD236),(AD236+AE236)*(N('Option B'!$E$14)+N('Option B'!$E$15)+IF(Scenario!$B$13="Gross",0,0))/12+((N('Option B'!$E$12)+N('Option B'!$E$13))/12+IF(AND(AC236&gt;=Scenario!$B$10,MOD(AC236-Scenario!$B$10,Scenario!$B$18)=0),N('Option B'!$E$17)*N('Option B'!$E$18)+N('Option B'!$E$20),0)+IF(AC236=1,N('Option B'!$E$17)*N('Option B'!$E$19)+N('Option B'!$E$21),0)+IF(AC236=Scenario!$B$11,N('Option B'!$E$22),0)),"INSUFFICIENT FUNDS")))</f>
        <v/>
      </c>
      <c r="AG236" s="6" t="str">
        <f>IF(AC236&gt;Scenario!$B$11,"",IF(AC$2&lt;&gt;"Ready",AC$2,IF(ISNUMBER(AD236),IF((AD236+AE236)*(1+Scenario!$B$12/12)-AF236&lt;0,"INSUFFICIENT FUNDS",(AD236+AE236)*(1+Scenario!$B$12/12)-AF236),"INSUFFICIENT FUNDS")))</f>
        <v/>
      </c>
      <c r="AH236" s="6" t="str">
        <f>IF(AC236&gt;Scenario!$B$11,"",IF(AC$2&lt;&gt;"Ready",AC$2,IF(ISNUMBER(AG236),AH235+AF236,"INSUFFICIENT FUNDS")))</f>
        <v/>
      </c>
      <c r="AI236" t="str">
        <f>IF(AC236&gt;Scenario!$B$11,"",IF(AC$2&lt;&gt;"Ready",AC$2,IF(ISNUMBER(AG236),"OK","INSUFFICIENT FUNDS")))</f>
        <v/>
      </c>
      <c r="AJ236">
        <v>232</v>
      </c>
      <c r="AK236" s="6" t="str">
        <f>IF(AJ236&gt;Scenario!$B$11,"",IF(AJ$2&lt;&gt;"Ready",AJ$2,IF(AP235="OK",AN235,"INSUFFICIENT FUNDS")))</f>
        <v/>
      </c>
      <c r="AL236" s="6" t="str">
        <f>IF(AJ236&gt;Scenario!$B$11,"",IF(AJ$2&lt;&gt;"Ready",AJ$2,IF(ISNUMBER(AK236),IF(AND(AJ236&gt;=Scenario!$B$10,MOD(AJ236-Scenario!$B$10,Scenario!$B$18)=0),Scenario!$B$8,0),"INSUFFICIENT FUNDS")))</f>
        <v/>
      </c>
      <c r="AM236" s="6" t="str">
        <f>IF(AJ236&gt;Scenario!$B$11,"",IF(AJ$2&lt;&gt;"Ready",AJ$2,IF(ISNUMBER(AK236),(AK236+AL236)*(0+0+IF(Scenario!$B$13="Gross",0,0))/12+((0+0)/12+IF(AND(AJ236&gt;=Scenario!$B$10,MOD(AJ236-Scenario!$B$10,Scenario!$B$18)=0),0*0+0,0)+IF(AJ236=1,0*0+0,0)+IF(AJ236=Scenario!$B$11,0,0)),"INSUFFICIENT FUNDS")))</f>
        <v/>
      </c>
      <c r="AN236" s="6" t="str">
        <f>IF(AJ236&gt;Scenario!$B$11,"",IF(AJ$2&lt;&gt;"Ready",AJ$2,IF(ISNUMBER(AK236),IF((AK236+AL236)*(1+Scenario!$B$12/12)-AM236&lt;0,"INSUFFICIENT FUNDS",(AK236+AL236)*(1+Scenario!$B$12/12)-AM236),"INSUFFICIENT FUNDS")))</f>
        <v/>
      </c>
      <c r="AO236" s="6" t="str">
        <f>IF(AJ236&gt;Scenario!$B$11,"",IF(AJ$2&lt;&gt;"Ready",AJ$2,IF(ISNUMBER(AN236),AO235+AM236,"INSUFFICIENT FUNDS")))</f>
        <v/>
      </c>
      <c r="AP236" t="str">
        <f>IF(AJ236&gt;Scenario!$B$11,"",IF(AJ$2&lt;&gt;"Ready",AJ$2,IF(ISNUMBER(AN236),"OK","INSUFFICIENT FUNDS")))</f>
        <v/>
      </c>
    </row>
    <row r="237" spans="1:42" ht="32.1" customHeight="1" x14ac:dyDescent="0.2">
      <c r="A237">
        <v>233</v>
      </c>
      <c r="B237" s="6" t="str">
        <f>IF(A237&gt;Scenario!$B$11,"",IF(A$2&lt;&gt;"Ready",A$2,IF(G236="OK",E236,"INSUFFICIENT FUNDS")))</f>
        <v/>
      </c>
      <c r="C237" s="6" t="str">
        <f>IF(A237&gt;Scenario!$B$11,"",IF(A$2&lt;&gt;"Ready",A$2,IF(ISNUMBER(B237),IF(AND(A237&gt;=Scenario!$B$10,MOD(A237-Scenario!$B$10,Scenario!$B$18)=0),Scenario!$B$8,0),"INSUFFICIENT FUNDS")))</f>
        <v/>
      </c>
      <c r="D237" s="6" t="str">
        <f>IF(A237&gt;Scenario!$B$11,"",IF(A$2&lt;&gt;"Ready",A$2,IF(ISNUMBER(B237),(B237+C237)*(N('Option B'!$E$14)+N('Option B'!$E$15)+IF(Scenario!$B$13="Gross",N('Option B'!$E$16),0))/12+((N('Option B'!$E$12)+N('Option B'!$E$13))/12+IF(AND(A237&gt;=Scenario!$B$10,MOD(A237-Scenario!$B$10,Scenario!$B$18)=0),N('Option B'!$E$17)*N('Option B'!$E$18)+N('Option B'!$E$20),0)+IF(A237=1,N('Option B'!$E$17)*N('Option B'!$E$19)+N('Option B'!$E$21),0)+IF(A237=Scenario!$B$11,N('Option B'!$E$22),0)),"INSUFFICIENT FUNDS")))</f>
        <v/>
      </c>
      <c r="E237" s="6" t="str">
        <f>IF(A237&gt;Scenario!$B$11,"",IF(A$2&lt;&gt;"Ready",A$2,IF(ISNUMBER(B237),IF((B237+C237)*(1+Scenario!$B$12/12)-D237&lt;0,"INSUFFICIENT FUNDS",(B237+C237)*(1+Scenario!$B$12/12)-D237),"INSUFFICIENT FUNDS")))</f>
        <v/>
      </c>
      <c r="F237" s="6" t="str">
        <f>IF(A237&gt;Scenario!$B$11,"",IF(A$2&lt;&gt;"Ready",A$2,IF(ISNUMBER(E237),F236+D237,"INSUFFICIENT FUNDS")))</f>
        <v/>
      </c>
      <c r="G237" t="str">
        <f>IF(A237&gt;Scenario!$B$11,"",IF(A$2&lt;&gt;"Ready",A$2,IF(ISNUMBER(E237),"OK","INSUFFICIENT FUNDS")))</f>
        <v/>
      </c>
      <c r="H237">
        <v>233</v>
      </c>
      <c r="I237" s="6" t="str">
        <f>IF(H237&gt;Scenario!$B$11,"",IF(H$2&lt;&gt;"Ready",H$2,IF(N236="OK",L236,"INSUFFICIENT FUNDS")))</f>
        <v/>
      </c>
      <c r="J237" s="6" t="str">
        <f>IF(H237&gt;Scenario!$B$11,"",IF(H$2&lt;&gt;"Ready",H$2,IF(ISNUMBER(I237),IF(AND(H237&gt;=Scenario!$B$10,MOD(H237-Scenario!$B$10,Scenario!$B$18)=0),Scenario!$B$8,0),"INSUFFICIENT FUNDS")))</f>
        <v/>
      </c>
      <c r="K237" s="6" t="str">
        <f>IF(H237&gt;Scenario!$B$11,"",IF(H$2&lt;&gt;"Ready",H$2,IF(ISNUMBER(I237),(I237+J237)*(N('Option B'!$E$14)+N('Option B'!$E$15)+IF(Scenario!$B$13="Gross",N('Option B'!$E$16),0))/12+((0+0)/12+IF(AND(H237&gt;=Scenario!$B$10,MOD(H237-Scenario!$B$10,Scenario!$B$18)=0),N('Option B'!$E$17)*N('Option B'!$E$18)+N('Option B'!$E$20),0)+IF(H237=1,N('Option B'!$E$17)*N('Option B'!$E$19)+N('Option B'!$E$21),0)+IF(H237=Scenario!$B$11,N('Option B'!$E$22),0)),"INSUFFICIENT FUNDS")))</f>
        <v/>
      </c>
      <c r="L237" s="6" t="str">
        <f>IF(H237&gt;Scenario!$B$11,"",IF(H$2&lt;&gt;"Ready",H$2,IF(ISNUMBER(I237),IF((I237+J237)*(1+Scenario!$B$12/12)-K237&lt;0,"INSUFFICIENT FUNDS",(I237+J237)*(1+Scenario!$B$12/12)-K237),"INSUFFICIENT FUNDS")))</f>
        <v/>
      </c>
      <c r="M237" s="6" t="str">
        <f>IF(H237&gt;Scenario!$B$11,"",IF(H$2&lt;&gt;"Ready",H$2,IF(ISNUMBER(L237),M236+K237,"INSUFFICIENT FUNDS")))</f>
        <v/>
      </c>
      <c r="N237" t="str">
        <f>IF(H237&gt;Scenario!$B$11,"",IF(H$2&lt;&gt;"Ready",H$2,IF(ISNUMBER(L237),"OK","INSUFFICIENT FUNDS")))</f>
        <v/>
      </c>
      <c r="O237">
        <v>233</v>
      </c>
      <c r="P237" s="6" t="str">
        <f>IF(O237&gt;Scenario!$B$11,"",IF(O$2&lt;&gt;"Ready",O$2,IF(U236="OK",S236,"INSUFFICIENT FUNDS")))</f>
        <v/>
      </c>
      <c r="Q237" s="6" t="str">
        <f>IF(O237&gt;Scenario!$B$11,"",IF(O$2&lt;&gt;"Ready",O$2,IF(ISNUMBER(P237),IF(AND(O237&gt;=Scenario!$B$10,MOD(O237-Scenario!$B$10,Scenario!$B$18)=0),Scenario!$B$8,0),"INSUFFICIENT FUNDS")))</f>
        <v/>
      </c>
      <c r="R237" s="6" t="str">
        <f>IF(O237&gt;Scenario!$B$11,"",IF(O$2&lt;&gt;"Ready",O$2,IF(ISNUMBER(P237),(P237+Q237)*(0+N('Option B'!$E$15)+IF(Scenario!$B$13="Gross",N('Option B'!$E$16),0))/12+((N('Option B'!$E$12)+N('Option B'!$E$13))/12+IF(AND(O237&gt;=Scenario!$B$10,MOD(O237-Scenario!$B$10,Scenario!$B$18)=0),N('Option B'!$E$17)*N('Option B'!$E$18)+N('Option B'!$E$20),0)+IF(O237=1,N('Option B'!$E$17)*N('Option B'!$E$19)+N('Option B'!$E$21),0)+IF(O237=Scenario!$B$11,N('Option B'!$E$22),0)),"INSUFFICIENT FUNDS")))</f>
        <v/>
      </c>
      <c r="S237" s="6" t="str">
        <f>IF(O237&gt;Scenario!$B$11,"",IF(O$2&lt;&gt;"Ready",O$2,IF(ISNUMBER(P237),IF((P237+Q237)*(1+Scenario!$B$12/12)-R237&lt;0,"INSUFFICIENT FUNDS",(P237+Q237)*(1+Scenario!$B$12/12)-R237),"INSUFFICIENT FUNDS")))</f>
        <v/>
      </c>
      <c r="T237" s="6" t="str">
        <f>IF(O237&gt;Scenario!$B$11,"",IF(O$2&lt;&gt;"Ready",O$2,IF(ISNUMBER(S237),T236+R237,"INSUFFICIENT FUNDS")))</f>
        <v/>
      </c>
      <c r="U237" t="str">
        <f>IF(O237&gt;Scenario!$B$11,"",IF(O$2&lt;&gt;"Ready",O$2,IF(ISNUMBER(S237),"OK","INSUFFICIENT FUNDS")))</f>
        <v/>
      </c>
      <c r="V237">
        <v>233</v>
      </c>
      <c r="W237" s="6" t="str">
        <f>IF(V237&gt;Scenario!$B$11,"",IF(V$2&lt;&gt;"Ready",V$2,IF(AB236="OK",Z236,"INSUFFICIENT FUNDS")))</f>
        <v/>
      </c>
      <c r="X237" s="6" t="str">
        <f>IF(V237&gt;Scenario!$B$11,"",IF(V$2&lt;&gt;"Ready",V$2,IF(ISNUMBER(W237),IF(AND(V237&gt;=Scenario!$B$10,MOD(V237-Scenario!$B$10,Scenario!$B$18)=0),Scenario!$B$8,0),"INSUFFICIENT FUNDS")))</f>
        <v/>
      </c>
      <c r="Y237" s="6" t="str">
        <f>IF(V237&gt;Scenario!$B$11,"",IF(V$2&lt;&gt;"Ready",V$2,IF(ISNUMBER(W237),(W237+X237)*(N('Option B'!$E$14)+N('Option B'!$E$15)+IF(Scenario!$B$13="Gross",N('Option B'!$E$16),0))/12+((N('Option B'!$E$12)+N('Option B'!$E$13))/12+IF(AND(V237&gt;=Scenario!$B$10,MOD(V237-Scenario!$B$10,Scenario!$B$18)=0),0*0+0,0)+IF(V237=1,0*0+0,0)+IF(V237=Scenario!$B$11,0,0)),"INSUFFICIENT FUNDS")))</f>
        <v/>
      </c>
      <c r="Z237" s="6" t="str">
        <f>IF(V237&gt;Scenario!$B$11,"",IF(V$2&lt;&gt;"Ready",V$2,IF(ISNUMBER(W237),IF((W237+X237)*(1+Scenario!$B$12/12)-Y237&lt;0,"INSUFFICIENT FUNDS",(W237+X237)*(1+Scenario!$B$12/12)-Y237),"INSUFFICIENT FUNDS")))</f>
        <v/>
      </c>
      <c r="AA237" s="6" t="str">
        <f>IF(V237&gt;Scenario!$B$11,"",IF(V$2&lt;&gt;"Ready",V$2,IF(ISNUMBER(Z237),AA236+Y237,"INSUFFICIENT FUNDS")))</f>
        <v/>
      </c>
      <c r="AB237" t="str">
        <f>IF(V237&gt;Scenario!$B$11,"",IF(V$2&lt;&gt;"Ready",V$2,IF(ISNUMBER(Z237),"OK","INSUFFICIENT FUNDS")))</f>
        <v/>
      </c>
      <c r="AC237">
        <v>233</v>
      </c>
      <c r="AD237" s="6" t="str">
        <f>IF(AC237&gt;Scenario!$B$11,"",IF(AC$2&lt;&gt;"Ready",AC$2,IF(AI236="OK",AG236,"INSUFFICIENT FUNDS")))</f>
        <v/>
      </c>
      <c r="AE237" s="6" t="str">
        <f>IF(AC237&gt;Scenario!$B$11,"",IF(AC$2&lt;&gt;"Ready",AC$2,IF(ISNUMBER(AD237),IF(AND(AC237&gt;=Scenario!$B$10,MOD(AC237-Scenario!$B$10,Scenario!$B$18)=0),Scenario!$B$8,0),"INSUFFICIENT FUNDS")))</f>
        <v/>
      </c>
      <c r="AF237" s="6" t="str">
        <f>IF(AC237&gt;Scenario!$B$11,"",IF(AC$2&lt;&gt;"Ready",AC$2,IF(ISNUMBER(AD237),(AD237+AE237)*(N('Option B'!$E$14)+N('Option B'!$E$15)+IF(Scenario!$B$13="Gross",0,0))/12+((N('Option B'!$E$12)+N('Option B'!$E$13))/12+IF(AND(AC237&gt;=Scenario!$B$10,MOD(AC237-Scenario!$B$10,Scenario!$B$18)=0),N('Option B'!$E$17)*N('Option B'!$E$18)+N('Option B'!$E$20),0)+IF(AC237=1,N('Option B'!$E$17)*N('Option B'!$E$19)+N('Option B'!$E$21),0)+IF(AC237=Scenario!$B$11,N('Option B'!$E$22),0)),"INSUFFICIENT FUNDS")))</f>
        <v/>
      </c>
      <c r="AG237" s="6" t="str">
        <f>IF(AC237&gt;Scenario!$B$11,"",IF(AC$2&lt;&gt;"Ready",AC$2,IF(ISNUMBER(AD237),IF((AD237+AE237)*(1+Scenario!$B$12/12)-AF237&lt;0,"INSUFFICIENT FUNDS",(AD237+AE237)*(1+Scenario!$B$12/12)-AF237),"INSUFFICIENT FUNDS")))</f>
        <v/>
      </c>
      <c r="AH237" s="6" t="str">
        <f>IF(AC237&gt;Scenario!$B$11,"",IF(AC$2&lt;&gt;"Ready",AC$2,IF(ISNUMBER(AG237),AH236+AF237,"INSUFFICIENT FUNDS")))</f>
        <v/>
      </c>
      <c r="AI237" t="str">
        <f>IF(AC237&gt;Scenario!$B$11,"",IF(AC$2&lt;&gt;"Ready",AC$2,IF(ISNUMBER(AG237),"OK","INSUFFICIENT FUNDS")))</f>
        <v/>
      </c>
      <c r="AJ237">
        <v>233</v>
      </c>
      <c r="AK237" s="6" t="str">
        <f>IF(AJ237&gt;Scenario!$B$11,"",IF(AJ$2&lt;&gt;"Ready",AJ$2,IF(AP236="OK",AN236,"INSUFFICIENT FUNDS")))</f>
        <v/>
      </c>
      <c r="AL237" s="6" t="str">
        <f>IF(AJ237&gt;Scenario!$B$11,"",IF(AJ$2&lt;&gt;"Ready",AJ$2,IF(ISNUMBER(AK237),IF(AND(AJ237&gt;=Scenario!$B$10,MOD(AJ237-Scenario!$B$10,Scenario!$B$18)=0),Scenario!$B$8,0),"INSUFFICIENT FUNDS")))</f>
        <v/>
      </c>
      <c r="AM237" s="6" t="str">
        <f>IF(AJ237&gt;Scenario!$B$11,"",IF(AJ$2&lt;&gt;"Ready",AJ$2,IF(ISNUMBER(AK237),(AK237+AL237)*(0+0+IF(Scenario!$B$13="Gross",0,0))/12+((0+0)/12+IF(AND(AJ237&gt;=Scenario!$B$10,MOD(AJ237-Scenario!$B$10,Scenario!$B$18)=0),0*0+0,0)+IF(AJ237=1,0*0+0,0)+IF(AJ237=Scenario!$B$11,0,0)),"INSUFFICIENT FUNDS")))</f>
        <v/>
      </c>
      <c r="AN237" s="6" t="str">
        <f>IF(AJ237&gt;Scenario!$B$11,"",IF(AJ$2&lt;&gt;"Ready",AJ$2,IF(ISNUMBER(AK237),IF((AK237+AL237)*(1+Scenario!$B$12/12)-AM237&lt;0,"INSUFFICIENT FUNDS",(AK237+AL237)*(1+Scenario!$B$12/12)-AM237),"INSUFFICIENT FUNDS")))</f>
        <v/>
      </c>
      <c r="AO237" s="6" t="str">
        <f>IF(AJ237&gt;Scenario!$B$11,"",IF(AJ$2&lt;&gt;"Ready",AJ$2,IF(ISNUMBER(AN237),AO236+AM237,"INSUFFICIENT FUNDS")))</f>
        <v/>
      </c>
      <c r="AP237" t="str">
        <f>IF(AJ237&gt;Scenario!$B$11,"",IF(AJ$2&lt;&gt;"Ready",AJ$2,IF(ISNUMBER(AN237),"OK","INSUFFICIENT FUNDS")))</f>
        <v/>
      </c>
    </row>
    <row r="238" spans="1:42" ht="32.1" customHeight="1" x14ac:dyDescent="0.2">
      <c r="A238">
        <v>234</v>
      </c>
      <c r="B238" s="6" t="str">
        <f>IF(A238&gt;Scenario!$B$11,"",IF(A$2&lt;&gt;"Ready",A$2,IF(G237="OK",E237,"INSUFFICIENT FUNDS")))</f>
        <v/>
      </c>
      <c r="C238" s="6" t="str">
        <f>IF(A238&gt;Scenario!$B$11,"",IF(A$2&lt;&gt;"Ready",A$2,IF(ISNUMBER(B238),IF(AND(A238&gt;=Scenario!$B$10,MOD(A238-Scenario!$B$10,Scenario!$B$18)=0),Scenario!$B$8,0),"INSUFFICIENT FUNDS")))</f>
        <v/>
      </c>
      <c r="D238" s="6" t="str">
        <f>IF(A238&gt;Scenario!$B$11,"",IF(A$2&lt;&gt;"Ready",A$2,IF(ISNUMBER(B238),(B238+C238)*(N('Option B'!$E$14)+N('Option B'!$E$15)+IF(Scenario!$B$13="Gross",N('Option B'!$E$16),0))/12+((N('Option B'!$E$12)+N('Option B'!$E$13))/12+IF(AND(A238&gt;=Scenario!$B$10,MOD(A238-Scenario!$B$10,Scenario!$B$18)=0),N('Option B'!$E$17)*N('Option B'!$E$18)+N('Option B'!$E$20),0)+IF(A238=1,N('Option B'!$E$17)*N('Option B'!$E$19)+N('Option B'!$E$21),0)+IF(A238=Scenario!$B$11,N('Option B'!$E$22),0)),"INSUFFICIENT FUNDS")))</f>
        <v/>
      </c>
      <c r="E238" s="6" t="str">
        <f>IF(A238&gt;Scenario!$B$11,"",IF(A$2&lt;&gt;"Ready",A$2,IF(ISNUMBER(B238),IF((B238+C238)*(1+Scenario!$B$12/12)-D238&lt;0,"INSUFFICIENT FUNDS",(B238+C238)*(1+Scenario!$B$12/12)-D238),"INSUFFICIENT FUNDS")))</f>
        <v/>
      </c>
      <c r="F238" s="6" t="str">
        <f>IF(A238&gt;Scenario!$B$11,"",IF(A$2&lt;&gt;"Ready",A$2,IF(ISNUMBER(E238),F237+D238,"INSUFFICIENT FUNDS")))</f>
        <v/>
      </c>
      <c r="G238" t="str">
        <f>IF(A238&gt;Scenario!$B$11,"",IF(A$2&lt;&gt;"Ready",A$2,IF(ISNUMBER(E238),"OK","INSUFFICIENT FUNDS")))</f>
        <v/>
      </c>
      <c r="H238">
        <v>234</v>
      </c>
      <c r="I238" s="6" t="str">
        <f>IF(H238&gt;Scenario!$B$11,"",IF(H$2&lt;&gt;"Ready",H$2,IF(N237="OK",L237,"INSUFFICIENT FUNDS")))</f>
        <v/>
      </c>
      <c r="J238" s="6" t="str">
        <f>IF(H238&gt;Scenario!$B$11,"",IF(H$2&lt;&gt;"Ready",H$2,IF(ISNUMBER(I238),IF(AND(H238&gt;=Scenario!$B$10,MOD(H238-Scenario!$B$10,Scenario!$B$18)=0),Scenario!$B$8,0),"INSUFFICIENT FUNDS")))</f>
        <v/>
      </c>
      <c r="K238" s="6" t="str">
        <f>IF(H238&gt;Scenario!$B$11,"",IF(H$2&lt;&gt;"Ready",H$2,IF(ISNUMBER(I238),(I238+J238)*(N('Option B'!$E$14)+N('Option B'!$E$15)+IF(Scenario!$B$13="Gross",N('Option B'!$E$16),0))/12+((0+0)/12+IF(AND(H238&gt;=Scenario!$B$10,MOD(H238-Scenario!$B$10,Scenario!$B$18)=0),N('Option B'!$E$17)*N('Option B'!$E$18)+N('Option B'!$E$20),0)+IF(H238=1,N('Option B'!$E$17)*N('Option B'!$E$19)+N('Option B'!$E$21),0)+IF(H238=Scenario!$B$11,N('Option B'!$E$22),0)),"INSUFFICIENT FUNDS")))</f>
        <v/>
      </c>
      <c r="L238" s="6" t="str">
        <f>IF(H238&gt;Scenario!$B$11,"",IF(H$2&lt;&gt;"Ready",H$2,IF(ISNUMBER(I238),IF((I238+J238)*(1+Scenario!$B$12/12)-K238&lt;0,"INSUFFICIENT FUNDS",(I238+J238)*(1+Scenario!$B$12/12)-K238),"INSUFFICIENT FUNDS")))</f>
        <v/>
      </c>
      <c r="M238" s="6" t="str">
        <f>IF(H238&gt;Scenario!$B$11,"",IF(H$2&lt;&gt;"Ready",H$2,IF(ISNUMBER(L238),M237+K238,"INSUFFICIENT FUNDS")))</f>
        <v/>
      </c>
      <c r="N238" t="str">
        <f>IF(H238&gt;Scenario!$B$11,"",IF(H$2&lt;&gt;"Ready",H$2,IF(ISNUMBER(L238),"OK","INSUFFICIENT FUNDS")))</f>
        <v/>
      </c>
      <c r="O238">
        <v>234</v>
      </c>
      <c r="P238" s="6" t="str">
        <f>IF(O238&gt;Scenario!$B$11,"",IF(O$2&lt;&gt;"Ready",O$2,IF(U237="OK",S237,"INSUFFICIENT FUNDS")))</f>
        <v/>
      </c>
      <c r="Q238" s="6" t="str">
        <f>IF(O238&gt;Scenario!$B$11,"",IF(O$2&lt;&gt;"Ready",O$2,IF(ISNUMBER(P238),IF(AND(O238&gt;=Scenario!$B$10,MOD(O238-Scenario!$B$10,Scenario!$B$18)=0),Scenario!$B$8,0),"INSUFFICIENT FUNDS")))</f>
        <v/>
      </c>
      <c r="R238" s="6" t="str">
        <f>IF(O238&gt;Scenario!$B$11,"",IF(O$2&lt;&gt;"Ready",O$2,IF(ISNUMBER(P238),(P238+Q238)*(0+N('Option B'!$E$15)+IF(Scenario!$B$13="Gross",N('Option B'!$E$16),0))/12+((N('Option B'!$E$12)+N('Option B'!$E$13))/12+IF(AND(O238&gt;=Scenario!$B$10,MOD(O238-Scenario!$B$10,Scenario!$B$18)=0),N('Option B'!$E$17)*N('Option B'!$E$18)+N('Option B'!$E$20),0)+IF(O238=1,N('Option B'!$E$17)*N('Option B'!$E$19)+N('Option B'!$E$21),0)+IF(O238=Scenario!$B$11,N('Option B'!$E$22),0)),"INSUFFICIENT FUNDS")))</f>
        <v/>
      </c>
      <c r="S238" s="6" t="str">
        <f>IF(O238&gt;Scenario!$B$11,"",IF(O$2&lt;&gt;"Ready",O$2,IF(ISNUMBER(P238),IF((P238+Q238)*(1+Scenario!$B$12/12)-R238&lt;0,"INSUFFICIENT FUNDS",(P238+Q238)*(1+Scenario!$B$12/12)-R238),"INSUFFICIENT FUNDS")))</f>
        <v/>
      </c>
      <c r="T238" s="6" t="str">
        <f>IF(O238&gt;Scenario!$B$11,"",IF(O$2&lt;&gt;"Ready",O$2,IF(ISNUMBER(S238),T237+R238,"INSUFFICIENT FUNDS")))</f>
        <v/>
      </c>
      <c r="U238" t="str">
        <f>IF(O238&gt;Scenario!$B$11,"",IF(O$2&lt;&gt;"Ready",O$2,IF(ISNUMBER(S238),"OK","INSUFFICIENT FUNDS")))</f>
        <v/>
      </c>
      <c r="V238">
        <v>234</v>
      </c>
      <c r="W238" s="6" t="str">
        <f>IF(V238&gt;Scenario!$B$11,"",IF(V$2&lt;&gt;"Ready",V$2,IF(AB237="OK",Z237,"INSUFFICIENT FUNDS")))</f>
        <v/>
      </c>
      <c r="X238" s="6" t="str">
        <f>IF(V238&gt;Scenario!$B$11,"",IF(V$2&lt;&gt;"Ready",V$2,IF(ISNUMBER(W238),IF(AND(V238&gt;=Scenario!$B$10,MOD(V238-Scenario!$B$10,Scenario!$B$18)=0),Scenario!$B$8,0),"INSUFFICIENT FUNDS")))</f>
        <v/>
      </c>
      <c r="Y238" s="6" t="str">
        <f>IF(V238&gt;Scenario!$B$11,"",IF(V$2&lt;&gt;"Ready",V$2,IF(ISNUMBER(W238),(W238+X238)*(N('Option B'!$E$14)+N('Option B'!$E$15)+IF(Scenario!$B$13="Gross",N('Option B'!$E$16),0))/12+((N('Option B'!$E$12)+N('Option B'!$E$13))/12+IF(AND(V238&gt;=Scenario!$B$10,MOD(V238-Scenario!$B$10,Scenario!$B$18)=0),0*0+0,0)+IF(V238=1,0*0+0,0)+IF(V238=Scenario!$B$11,0,0)),"INSUFFICIENT FUNDS")))</f>
        <v/>
      </c>
      <c r="Z238" s="6" t="str">
        <f>IF(V238&gt;Scenario!$B$11,"",IF(V$2&lt;&gt;"Ready",V$2,IF(ISNUMBER(W238),IF((W238+X238)*(1+Scenario!$B$12/12)-Y238&lt;0,"INSUFFICIENT FUNDS",(W238+X238)*(1+Scenario!$B$12/12)-Y238),"INSUFFICIENT FUNDS")))</f>
        <v/>
      </c>
      <c r="AA238" s="6" t="str">
        <f>IF(V238&gt;Scenario!$B$11,"",IF(V$2&lt;&gt;"Ready",V$2,IF(ISNUMBER(Z238),AA237+Y238,"INSUFFICIENT FUNDS")))</f>
        <v/>
      </c>
      <c r="AB238" t="str">
        <f>IF(V238&gt;Scenario!$B$11,"",IF(V$2&lt;&gt;"Ready",V$2,IF(ISNUMBER(Z238),"OK","INSUFFICIENT FUNDS")))</f>
        <v/>
      </c>
      <c r="AC238">
        <v>234</v>
      </c>
      <c r="AD238" s="6" t="str">
        <f>IF(AC238&gt;Scenario!$B$11,"",IF(AC$2&lt;&gt;"Ready",AC$2,IF(AI237="OK",AG237,"INSUFFICIENT FUNDS")))</f>
        <v/>
      </c>
      <c r="AE238" s="6" t="str">
        <f>IF(AC238&gt;Scenario!$B$11,"",IF(AC$2&lt;&gt;"Ready",AC$2,IF(ISNUMBER(AD238),IF(AND(AC238&gt;=Scenario!$B$10,MOD(AC238-Scenario!$B$10,Scenario!$B$18)=0),Scenario!$B$8,0),"INSUFFICIENT FUNDS")))</f>
        <v/>
      </c>
      <c r="AF238" s="6" t="str">
        <f>IF(AC238&gt;Scenario!$B$11,"",IF(AC$2&lt;&gt;"Ready",AC$2,IF(ISNUMBER(AD238),(AD238+AE238)*(N('Option B'!$E$14)+N('Option B'!$E$15)+IF(Scenario!$B$13="Gross",0,0))/12+((N('Option B'!$E$12)+N('Option B'!$E$13))/12+IF(AND(AC238&gt;=Scenario!$B$10,MOD(AC238-Scenario!$B$10,Scenario!$B$18)=0),N('Option B'!$E$17)*N('Option B'!$E$18)+N('Option B'!$E$20),0)+IF(AC238=1,N('Option B'!$E$17)*N('Option B'!$E$19)+N('Option B'!$E$21),0)+IF(AC238=Scenario!$B$11,N('Option B'!$E$22),0)),"INSUFFICIENT FUNDS")))</f>
        <v/>
      </c>
      <c r="AG238" s="6" t="str">
        <f>IF(AC238&gt;Scenario!$B$11,"",IF(AC$2&lt;&gt;"Ready",AC$2,IF(ISNUMBER(AD238),IF((AD238+AE238)*(1+Scenario!$B$12/12)-AF238&lt;0,"INSUFFICIENT FUNDS",(AD238+AE238)*(1+Scenario!$B$12/12)-AF238),"INSUFFICIENT FUNDS")))</f>
        <v/>
      </c>
      <c r="AH238" s="6" t="str">
        <f>IF(AC238&gt;Scenario!$B$11,"",IF(AC$2&lt;&gt;"Ready",AC$2,IF(ISNUMBER(AG238),AH237+AF238,"INSUFFICIENT FUNDS")))</f>
        <v/>
      </c>
      <c r="AI238" t="str">
        <f>IF(AC238&gt;Scenario!$B$11,"",IF(AC$2&lt;&gt;"Ready",AC$2,IF(ISNUMBER(AG238),"OK","INSUFFICIENT FUNDS")))</f>
        <v/>
      </c>
      <c r="AJ238">
        <v>234</v>
      </c>
      <c r="AK238" s="6" t="str">
        <f>IF(AJ238&gt;Scenario!$B$11,"",IF(AJ$2&lt;&gt;"Ready",AJ$2,IF(AP237="OK",AN237,"INSUFFICIENT FUNDS")))</f>
        <v/>
      </c>
      <c r="AL238" s="6" t="str">
        <f>IF(AJ238&gt;Scenario!$B$11,"",IF(AJ$2&lt;&gt;"Ready",AJ$2,IF(ISNUMBER(AK238),IF(AND(AJ238&gt;=Scenario!$B$10,MOD(AJ238-Scenario!$B$10,Scenario!$B$18)=0),Scenario!$B$8,0),"INSUFFICIENT FUNDS")))</f>
        <v/>
      </c>
      <c r="AM238" s="6" t="str">
        <f>IF(AJ238&gt;Scenario!$B$11,"",IF(AJ$2&lt;&gt;"Ready",AJ$2,IF(ISNUMBER(AK238),(AK238+AL238)*(0+0+IF(Scenario!$B$13="Gross",0,0))/12+((0+0)/12+IF(AND(AJ238&gt;=Scenario!$B$10,MOD(AJ238-Scenario!$B$10,Scenario!$B$18)=0),0*0+0,0)+IF(AJ238=1,0*0+0,0)+IF(AJ238=Scenario!$B$11,0,0)),"INSUFFICIENT FUNDS")))</f>
        <v/>
      </c>
      <c r="AN238" s="6" t="str">
        <f>IF(AJ238&gt;Scenario!$B$11,"",IF(AJ$2&lt;&gt;"Ready",AJ$2,IF(ISNUMBER(AK238),IF((AK238+AL238)*(1+Scenario!$B$12/12)-AM238&lt;0,"INSUFFICIENT FUNDS",(AK238+AL238)*(1+Scenario!$B$12/12)-AM238),"INSUFFICIENT FUNDS")))</f>
        <v/>
      </c>
      <c r="AO238" s="6" t="str">
        <f>IF(AJ238&gt;Scenario!$B$11,"",IF(AJ$2&lt;&gt;"Ready",AJ$2,IF(ISNUMBER(AN238),AO237+AM238,"INSUFFICIENT FUNDS")))</f>
        <v/>
      </c>
      <c r="AP238" t="str">
        <f>IF(AJ238&gt;Scenario!$B$11,"",IF(AJ$2&lt;&gt;"Ready",AJ$2,IF(ISNUMBER(AN238),"OK","INSUFFICIENT FUNDS")))</f>
        <v/>
      </c>
    </row>
    <row r="239" spans="1:42" ht="32.1" customHeight="1" x14ac:dyDescent="0.2">
      <c r="A239">
        <v>235</v>
      </c>
      <c r="B239" s="6" t="str">
        <f>IF(A239&gt;Scenario!$B$11,"",IF(A$2&lt;&gt;"Ready",A$2,IF(G238="OK",E238,"INSUFFICIENT FUNDS")))</f>
        <v/>
      </c>
      <c r="C239" s="6" t="str">
        <f>IF(A239&gt;Scenario!$B$11,"",IF(A$2&lt;&gt;"Ready",A$2,IF(ISNUMBER(B239),IF(AND(A239&gt;=Scenario!$B$10,MOD(A239-Scenario!$B$10,Scenario!$B$18)=0),Scenario!$B$8,0),"INSUFFICIENT FUNDS")))</f>
        <v/>
      </c>
      <c r="D239" s="6" t="str">
        <f>IF(A239&gt;Scenario!$B$11,"",IF(A$2&lt;&gt;"Ready",A$2,IF(ISNUMBER(B239),(B239+C239)*(N('Option B'!$E$14)+N('Option B'!$E$15)+IF(Scenario!$B$13="Gross",N('Option B'!$E$16),0))/12+((N('Option B'!$E$12)+N('Option B'!$E$13))/12+IF(AND(A239&gt;=Scenario!$B$10,MOD(A239-Scenario!$B$10,Scenario!$B$18)=0),N('Option B'!$E$17)*N('Option B'!$E$18)+N('Option B'!$E$20),0)+IF(A239=1,N('Option B'!$E$17)*N('Option B'!$E$19)+N('Option B'!$E$21),0)+IF(A239=Scenario!$B$11,N('Option B'!$E$22),0)),"INSUFFICIENT FUNDS")))</f>
        <v/>
      </c>
      <c r="E239" s="6" t="str">
        <f>IF(A239&gt;Scenario!$B$11,"",IF(A$2&lt;&gt;"Ready",A$2,IF(ISNUMBER(B239),IF((B239+C239)*(1+Scenario!$B$12/12)-D239&lt;0,"INSUFFICIENT FUNDS",(B239+C239)*(1+Scenario!$B$12/12)-D239),"INSUFFICIENT FUNDS")))</f>
        <v/>
      </c>
      <c r="F239" s="6" t="str">
        <f>IF(A239&gt;Scenario!$B$11,"",IF(A$2&lt;&gt;"Ready",A$2,IF(ISNUMBER(E239),F238+D239,"INSUFFICIENT FUNDS")))</f>
        <v/>
      </c>
      <c r="G239" t="str">
        <f>IF(A239&gt;Scenario!$B$11,"",IF(A$2&lt;&gt;"Ready",A$2,IF(ISNUMBER(E239),"OK","INSUFFICIENT FUNDS")))</f>
        <v/>
      </c>
      <c r="H239">
        <v>235</v>
      </c>
      <c r="I239" s="6" t="str">
        <f>IF(H239&gt;Scenario!$B$11,"",IF(H$2&lt;&gt;"Ready",H$2,IF(N238="OK",L238,"INSUFFICIENT FUNDS")))</f>
        <v/>
      </c>
      <c r="J239" s="6" t="str">
        <f>IF(H239&gt;Scenario!$B$11,"",IF(H$2&lt;&gt;"Ready",H$2,IF(ISNUMBER(I239),IF(AND(H239&gt;=Scenario!$B$10,MOD(H239-Scenario!$B$10,Scenario!$B$18)=0),Scenario!$B$8,0),"INSUFFICIENT FUNDS")))</f>
        <v/>
      </c>
      <c r="K239" s="6" t="str">
        <f>IF(H239&gt;Scenario!$B$11,"",IF(H$2&lt;&gt;"Ready",H$2,IF(ISNUMBER(I239),(I239+J239)*(N('Option B'!$E$14)+N('Option B'!$E$15)+IF(Scenario!$B$13="Gross",N('Option B'!$E$16),0))/12+((0+0)/12+IF(AND(H239&gt;=Scenario!$B$10,MOD(H239-Scenario!$B$10,Scenario!$B$18)=0),N('Option B'!$E$17)*N('Option B'!$E$18)+N('Option B'!$E$20),0)+IF(H239=1,N('Option B'!$E$17)*N('Option B'!$E$19)+N('Option B'!$E$21),0)+IF(H239=Scenario!$B$11,N('Option B'!$E$22),0)),"INSUFFICIENT FUNDS")))</f>
        <v/>
      </c>
      <c r="L239" s="6" t="str">
        <f>IF(H239&gt;Scenario!$B$11,"",IF(H$2&lt;&gt;"Ready",H$2,IF(ISNUMBER(I239),IF((I239+J239)*(1+Scenario!$B$12/12)-K239&lt;0,"INSUFFICIENT FUNDS",(I239+J239)*(1+Scenario!$B$12/12)-K239),"INSUFFICIENT FUNDS")))</f>
        <v/>
      </c>
      <c r="M239" s="6" t="str">
        <f>IF(H239&gt;Scenario!$B$11,"",IF(H$2&lt;&gt;"Ready",H$2,IF(ISNUMBER(L239),M238+K239,"INSUFFICIENT FUNDS")))</f>
        <v/>
      </c>
      <c r="N239" t="str">
        <f>IF(H239&gt;Scenario!$B$11,"",IF(H$2&lt;&gt;"Ready",H$2,IF(ISNUMBER(L239),"OK","INSUFFICIENT FUNDS")))</f>
        <v/>
      </c>
      <c r="O239">
        <v>235</v>
      </c>
      <c r="P239" s="6" t="str">
        <f>IF(O239&gt;Scenario!$B$11,"",IF(O$2&lt;&gt;"Ready",O$2,IF(U238="OK",S238,"INSUFFICIENT FUNDS")))</f>
        <v/>
      </c>
      <c r="Q239" s="6" t="str">
        <f>IF(O239&gt;Scenario!$B$11,"",IF(O$2&lt;&gt;"Ready",O$2,IF(ISNUMBER(P239),IF(AND(O239&gt;=Scenario!$B$10,MOD(O239-Scenario!$B$10,Scenario!$B$18)=0),Scenario!$B$8,0),"INSUFFICIENT FUNDS")))</f>
        <v/>
      </c>
      <c r="R239" s="6" t="str">
        <f>IF(O239&gt;Scenario!$B$11,"",IF(O$2&lt;&gt;"Ready",O$2,IF(ISNUMBER(P239),(P239+Q239)*(0+N('Option B'!$E$15)+IF(Scenario!$B$13="Gross",N('Option B'!$E$16),0))/12+((N('Option B'!$E$12)+N('Option B'!$E$13))/12+IF(AND(O239&gt;=Scenario!$B$10,MOD(O239-Scenario!$B$10,Scenario!$B$18)=0),N('Option B'!$E$17)*N('Option B'!$E$18)+N('Option B'!$E$20),0)+IF(O239=1,N('Option B'!$E$17)*N('Option B'!$E$19)+N('Option B'!$E$21),0)+IF(O239=Scenario!$B$11,N('Option B'!$E$22),0)),"INSUFFICIENT FUNDS")))</f>
        <v/>
      </c>
      <c r="S239" s="6" t="str">
        <f>IF(O239&gt;Scenario!$B$11,"",IF(O$2&lt;&gt;"Ready",O$2,IF(ISNUMBER(P239),IF((P239+Q239)*(1+Scenario!$B$12/12)-R239&lt;0,"INSUFFICIENT FUNDS",(P239+Q239)*(1+Scenario!$B$12/12)-R239),"INSUFFICIENT FUNDS")))</f>
        <v/>
      </c>
      <c r="T239" s="6" t="str">
        <f>IF(O239&gt;Scenario!$B$11,"",IF(O$2&lt;&gt;"Ready",O$2,IF(ISNUMBER(S239),T238+R239,"INSUFFICIENT FUNDS")))</f>
        <v/>
      </c>
      <c r="U239" t="str">
        <f>IF(O239&gt;Scenario!$B$11,"",IF(O$2&lt;&gt;"Ready",O$2,IF(ISNUMBER(S239),"OK","INSUFFICIENT FUNDS")))</f>
        <v/>
      </c>
      <c r="V239">
        <v>235</v>
      </c>
      <c r="W239" s="6" t="str">
        <f>IF(V239&gt;Scenario!$B$11,"",IF(V$2&lt;&gt;"Ready",V$2,IF(AB238="OK",Z238,"INSUFFICIENT FUNDS")))</f>
        <v/>
      </c>
      <c r="X239" s="6" t="str">
        <f>IF(V239&gt;Scenario!$B$11,"",IF(V$2&lt;&gt;"Ready",V$2,IF(ISNUMBER(W239),IF(AND(V239&gt;=Scenario!$B$10,MOD(V239-Scenario!$B$10,Scenario!$B$18)=0),Scenario!$B$8,0),"INSUFFICIENT FUNDS")))</f>
        <v/>
      </c>
      <c r="Y239" s="6" t="str">
        <f>IF(V239&gt;Scenario!$B$11,"",IF(V$2&lt;&gt;"Ready",V$2,IF(ISNUMBER(W239),(W239+X239)*(N('Option B'!$E$14)+N('Option B'!$E$15)+IF(Scenario!$B$13="Gross",N('Option B'!$E$16),0))/12+((N('Option B'!$E$12)+N('Option B'!$E$13))/12+IF(AND(V239&gt;=Scenario!$B$10,MOD(V239-Scenario!$B$10,Scenario!$B$18)=0),0*0+0,0)+IF(V239=1,0*0+0,0)+IF(V239=Scenario!$B$11,0,0)),"INSUFFICIENT FUNDS")))</f>
        <v/>
      </c>
      <c r="Z239" s="6" t="str">
        <f>IF(V239&gt;Scenario!$B$11,"",IF(V$2&lt;&gt;"Ready",V$2,IF(ISNUMBER(W239),IF((W239+X239)*(1+Scenario!$B$12/12)-Y239&lt;0,"INSUFFICIENT FUNDS",(W239+X239)*(1+Scenario!$B$12/12)-Y239),"INSUFFICIENT FUNDS")))</f>
        <v/>
      </c>
      <c r="AA239" s="6" t="str">
        <f>IF(V239&gt;Scenario!$B$11,"",IF(V$2&lt;&gt;"Ready",V$2,IF(ISNUMBER(Z239),AA238+Y239,"INSUFFICIENT FUNDS")))</f>
        <v/>
      </c>
      <c r="AB239" t="str">
        <f>IF(V239&gt;Scenario!$B$11,"",IF(V$2&lt;&gt;"Ready",V$2,IF(ISNUMBER(Z239),"OK","INSUFFICIENT FUNDS")))</f>
        <v/>
      </c>
      <c r="AC239">
        <v>235</v>
      </c>
      <c r="AD239" s="6" t="str">
        <f>IF(AC239&gt;Scenario!$B$11,"",IF(AC$2&lt;&gt;"Ready",AC$2,IF(AI238="OK",AG238,"INSUFFICIENT FUNDS")))</f>
        <v/>
      </c>
      <c r="AE239" s="6" t="str">
        <f>IF(AC239&gt;Scenario!$B$11,"",IF(AC$2&lt;&gt;"Ready",AC$2,IF(ISNUMBER(AD239),IF(AND(AC239&gt;=Scenario!$B$10,MOD(AC239-Scenario!$B$10,Scenario!$B$18)=0),Scenario!$B$8,0),"INSUFFICIENT FUNDS")))</f>
        <v/>
      </c>
      <c r="AF239" s="6" t="str">
        <f>IF(AC239&gt;Scenario!$B$11,"",IF(AC$2&lt;&gt;"Ready",AC$2,IF(ISNUMBER(AD239),(AD239+AE239)*(N('Option B'!$E$14)+N('Option B'!$E$15)+IF(Scenario!$B$13="Gross",0,0))/12+((N('Option B'!$E$12)+N('Option B'!$E$13))/12+IF(AND(AC239&gt;=Scenario!$B$10,MOD(AC239-Scenario!$B$10,Scenario!$B$18)=0),N('Option B'!$E$17)*N('Option B'!$E$18)+N('Option B'!$E$20),0)+IF(AC239=1,N('Option B'!$E$17)*N('Option B'!$E$19)+N('Option B'!$E$21),0)+IF(AC239=Scenario!$B$11,N('Option B'!$E$22),0)),"INSUFFICIENT FUNDS")))</f>
        <v/>
      </c>
      <c r="AG239" s="6" t="str">
        <f>IF(AC239&gt;Scenario!$B$11,"",IF(AC$2&lt;&gt;"Ready",AC$2,IF(ISNUMBER(AD239),IF((AD239+AE239)*(1+Scenario!$B$12/12)-AF239&lt;0,"INSUFFICIENT FUNDS",(AD239+AE239)*(1+Scenario!$B$12/12)-AF239),"INSUFFICIENT FUNDS")))</f>
        <v/>
      </c>
      <c r="AH239" s="6" t="str">
        <f>IF(AC239&gt;Scenario!$B$11,"",IF(AC$2&lt;&gt;"Ready",AC$2,IF(ISNUMBER(AG239),AH238+AF239,"INSUFFICIENT FUNDS")))</f>
        <v/>
      </c>
      <c r="AI239" t="str">
        <f>IF(AC239&gt;Scenario!$B$11,"",IF(AC$2&lt;&gt;"Ready",AC$2,IF(ISNUMBER(AG239),"OK","INSUFFICIENT FUNDS")))</f>
        <v/>
      </c>
      <c r="AJ239">
        <v>235</v>
      </c>
      <c r="AK239" s="6" t="str">
        <f>IF(AJ239&gt;Scenario!$B$11,"",IF(AJ$2&lt;&gt;"Ready",AJ$2,IF(AP238="OK",AN238,"INSUFFICIENT FUNDS")))</f>
        <v/>
      </c>
      <c r="AL239" s="6" t="str">
        <f>IF(AJ239&gt;Scenario!$B$11,"",IF(AJ$2&lt;&gt;"Ready",AJ$2,IF(ISNUMBER(AK239),IF(AND(AJ239&gt;=Scenario!$B$10,MOD(AJ239-Scenario!$B$10,Scenario!$B$18)=0),Scenario!$B$8,0),"INSUFFICIENT FUNDS")))</f>
        <v/>
      </c>
      <c r="AM239" s="6" t="str">
        <f>IF(AJ239&gt;Scenario!$B$11,"",IF(AJ$2&lt;&gt;"Ready",AJ$2,IF(ISNUMBER(AK239),(AK239+AL239)*(0+0+IF(Scenario!$B$13="Gross",0,0))/12+((0+0)/12+IF(AND(AJ239&gt;=Scenario!$B$10,MOD(AJ239-Scenario!$B$10,Scenario!$B$18)=0),0*0+0,0)+IF(AJ239=1,0*0+0,0)+IF(AJ239=Scenario!$B$11,0,0)),"INSUFFICIENT FUNDS")))</f>
        <v/>
      </c>
      <c r="AN239" s="6" t="str">
        <f>IF(AJ239&gt;Scenario!$B$11,"",IF(AJ$2&lt;&gt;"Ready",AJ$2,IF(ISNUMBER(AK239),IF((AK239+AL239)*(1+Scenario!$B$12/12)-AM239&lt;0,"INSUFFICIENT FUNDS",(AK239+AL239)*(1+Scenario!$B$12/12)-AM239),"INSUFFICIENT FUNDS")))</f>
        <v/>
      </c>
      <c r="AO239" s="6" t="str">
        <f>IF(AJ239&gt;Scenario!$B$11,"",IF(AJ$2&lt;&gt;"Ready",AJ$2,IF(ISNUMBER(AN239),AO238+AM239,"INSUFFICIENT FUNDS")))</f>
        <v/>
      </c>
      <c r="AP239" t="str">
        <f>IF(AJ239&gt;Scenario!$B$11,"",IF(AJ$2&lt;&gt;"Ready",AJ$2,IF(ISNUMBER(AN239),"OK","INSUFFICIENT FUNDS")))</f>
        <v/>
      </c>
    </row>
    <row r="240" spans="1:42" ht="32.1" customHeight="1" x14ac:dyDescent="0.2">
      <c r="A240">
        <v>236</v>
      </c>
      <c r="B240" s="6" t="str">
        <f>IF(A240&gt;Scenario!$B$11,"",IF(A$2&lt;&gt;"Ready",A$2,IF(G239="OK",E239,"INSUFFICIENT FUNDS")))</f>
        <v/>
      </c>
      <c r="C240" s="6" t="str">
        <f>IF(A240&gt;Scenario!$B$11,"",IF(A$2&lt;&gt;"Ready",A$2,IF(ISNUMBER(B240),IF(AND(A240&gt;=Scenario!$B$10,MOD(A240-Scenario!$B$10,Scenario!$B$18)=0),Scenario!$B$8,0),"INSUFFICIENT FUNDS")))</f>
        <v/>
      </c>
      <c r="D240" s="6" t="str">
        <f>IF(A240&gt;Scenario!$B$11,"",IF(A$2&lt;&gt;"Ready",A$2,IF(ISNUMBER(B240),(B240+C240)*(N('Option B'!$E$14)+N('Option B'!$E$15)+IF(Scenario!$B$13="Gross",N('Option B'!$E$16),0))/12+((N('Option B'!$E$12)+N('Option B'!$E$13))/12+IF(AND(A240&gt;=Scenario!$B$10,MOD(A240-Scenario!$B$10,Scenario!$B$18)=0),N('Option B'!$E$17)*N('Option B'!$E$18)+N('Option B'!$E$20),0)+IF(A240=1,N('Option B'!$E$17)*N('Option B'!$E$19)+N('Option B'!$E$21),0)+IF(A240=Scenario!$B$11,N('Option B'!$E$22),0)),"INSUFFICIENT FUNDS")))</f>
        <v/>
      </c>
      <c r="E240" s="6" t="str">
        <f>IF(A240&gt;Scenario!$B$11,"",IF(A$2&lt;&gt;"Ready",A$2,IF(ISNUMBER(B240),IF((B240+C240)*(1+Scenario!$B$12/12)-D240&lt;0,"INSUFFICIENT FUNDS",(B240+C240)*(1+Scenario!$B$12/12)-D240),"INSUFFICIENT FUNDS")))</f>
        <v/>
      </c>
      <c r="F240" s="6" t="str">
        <f>IF(A240&gt;Scenario!$B$11,"",IF(A$2&lt;&gt;"Ready",A$2,IF(ISNUMBER(E240),F239+D240,"INSUFFICIENT FUNDS")))</f>
        <v/>
      </c>
      <c r="G240" t="str">
        <f>IF(A240&gt;Scenario!$B$11,"",IF(A$2&lt;&gt;"Ready",A$2,IF(ISNUMBER(E240),"OK","INSUFFICIENT FUNDS")))</f>
        <v/>
      </c>
      <c r="H240">
        <v>236</v>
      </c>
      <c r="I240" s="6" t="str">
        <f>IF(H240&gt;Scenario!$B$11,"",IF(H$2&lt;&gt;"Ready",H$2,IF(N239="OK",L239,"INSUFFICIENT FUNDS")))</f>
        <v/>
      </c>
      <c r="J240" s="6" t="str">
        <f>IF(H240&gt;Scenario!$B$11,"",IF(H$2&lt;&gt;"Ready",H$2,IF(ISNUMBER(I240),IF(AND(H240&gt;=Scenario!$B$10,MOD(H240-Scenario!$B$10,Scenario!$B$18)=0),Scenario!$B$8,0),"INSUFFICIENT FUNDS")))</f>
        <v/>
      </c>
      <c r="K240" s="6" t="str">
        <f>IF(H240&gt;Scenario!$B$11,"",IF(H$2&lt;&gt;"Ready",H$2,IF(ISNUMBER(I240),(I240+J240)*(N('Option B'!$E$14)+N('Option B'!$E$15)+IF(Scenario!$B$13="Gross",N('Option B'!$E$16),0))/12+((0+0)/12+IF(AND(H240&gt;=Scenario!$B$10,MOD(H240-Scenario!$B$10,Scenario!$B$18)=0),N('Option B'!$E$17)*N('Option B'!$E$18)+N('Option B'!$E$20),0)+IF(H240=1,N('Option B'!$E$17)*N('Option B'!$E$19)+N('Option B'!$E$21),0)+IF(H240=Scenario!$B$11,N('Option B'!$E$22),0)),"INSUFFICIENT FUNDS")))</f>
        <v/>
      </c>
      <c r="L240" s="6" t="str">
        <f>IF(H240&gt;Scenario!$B$11,"",IF(H$2&lt;&gt;"Ready",H$2,IF(ISNUMBER(I240),IF((I240+J240)*(1+Scenario!$B$12/12)-K240&lt;0,"INSUFFICIENT FUNDS",(I240+J240)*(1+Scenario!$B$12/12)-K240),"INSUFFICIENT FUNDS")))</f>
        <v/>
      </c>
      <c r="M240" s="6" t="str">
        <f>IF(H240&gt;Scenario!$B$11,"",IF(H$2&lt;&gt;"Ready",H$2,IF(ISNUMBER(L240),M239+K240,"INSUFFICIENT FUNDS")))</f>
        <v/>
      </c>
      <c r="N240" t="str">
        <f>IF(H240&gt;Scenario!$B$11,"",IF(H$2&lt;&gt;"Ready",H$2,IF(ISNUMBER(L240),"OK","INSUFFICIENT FUNDS")))</f>
        <v/>
      </c>
      <c r="O240">
        <v>236</v>
      </c>
      <c r="P240" s="6" t="str">
        <f>IF(O240&gt;Scenario!$B$11,"",IF(O$2&lt;&gt;"Ready",O$2,IF(U239="OK",S239,"INSUFFICIENT FUNDS")))</f>
        <v/>
      </c>
      <c r="Q240" s="6" t="str">
        <f>IF(O240&gt;Scenario!$B$11,"",IF(O$2&lt;&gt;"Ready",O$2,IF(ISNUMBER(P240),IF(AND(O240&gt;=Scenario!$B$10,MOD(O240-Scenario!$B$10,Scenario!$B$18)=0),Scenario!$B$8,0),"INSUFFICIENT FUNDS")))</f>
        <v/>
      </c>
      <c r="R240" s="6" t="str">
        <f>IF(O240&gt;Scenario!$B$11,"",IF(O$2&lt;&gt;"Ready",O$2,IF(ISNUMBER(P240),(P240+Q240)*(0+N('Option B'!$E$15)+IF(Scenario!$B$13="Gross",N('Option B'!$E$16),0))/12+((N('Option B'!$E$12)+N('Option B'!$E$13))/12+IF(AND(O240&gt;=Scenario!$B$10,MOD(O240-Scenario!$B$10,Scenario!$B$18)=0),N('Option B'!$E$17)*N('Option B'!$E$18)+N('Option B'!$E$20),0)+IF(O240=1,N('Option B'!$E$17)*N('Option B'!$E$19)+N('Option B'!$E$21),0)+IF(O240=Scenario!$B$11,N('Option B'!$E$22),0)),"INSUFFICIENT FUNDS")))</f>
        <v/>
      </c>
      <c r="S240" s="6" t="str">
        <f>IF(O240&gt;Scenario!$B$11,"",IF(O$2&lt;&gt;"Ready",O$2,IF(ISNUMBER(P240),IF((P240+Q240)*(1+Scenario!$B$12/12)-R240&lt;0,"INSUFFICIENT FUNDS",(P240+Q240)*(1+Scenario!$B$12/12)-R240),"INSUFFICIENT FUNDS")))</f>
        <v/>
      </c>
      <c r="T240" s="6" t="str">
        <f>IF(O240&gt;Scenario!$B$11,"",IF(O$2&lt;&gt;"Ready",O$2,IF(ISNUMBER(S240),T239+R240,"INSUFFICIENT FUNDS")))</f>
        <v/>
      </c>
      <c r="U240" t="str">
        <f>IF(O240&gt;Scenario!$B$11,"",IF(O$2&lt;&gt;"Ready",O$2,IF(ISNUMBER(S240),"OK","INSUFFICIENT FUNDS")))</f>
        <v/>
      </c>
      <c r="V240">
        <v>236</v>
      </c>
      <c r="W240" s="6" t="str">
        <f>IF(V240&gt;Scenario!$B$11,"",IF(V$2&lt;&gt;"Ready",V$2,IF(AB239="OK",Z239,"INSUFFICIENT FUNDS")))</f>
        <v/>
      </c>
      <c r="X240" s="6" t="str">
        <f>IF(V240&gt;Scenario!$B$11,"",IF(V$2&lt;&gt;"Ready",V$2,IF(ISNUMBER(W240),IF(AND(V240&gt;=Scenario!$B$10,MOD(V240-Scenario!$B$10,Scenario!$B$18)=0),Scenario!$B$8,0),"INSUFFICIENT FUNDS")))</f>
        <v/>
      </c>
      <c r="Y240" s="6" t="str">
        <f>IF(V240&gt;Scenario!$B$11,"",IF(V$2&lt;&gt;"Ready",V$2,IF(ISNUMBER(W240),(W240+X240)*(N('Option B'!$E$14)+N('Option B'!$E$15)+IF(Scenario!$B$13="Gross",N('Option B'!$E$16),0))/12+((N('Option B'!$E$12)+N('Option B'!$E$13))/12+IF(AND(V240&gt;=Scenario!$B$10,MOD(V240-Scenario!$B$10,Scenario!$B$18)=0),0*0+0,0)+IF(V240=1,0*0+0,0)+IF(V240=Scenario!$B$11,0,0)),"INSUFFICIENT FUNDS")))</f>
        <v/>
      </c>
      <c r="Z240" s="6" t="str">
        <f>IF(V240&gt;Scenario!$B$11,"",IF(V$2&lt;&gt;"Ready",V$2,IF(ISNUMBER(W240),IF((W240+X240)*(1+Scenario!$B$12/12)-Y240&lt;0,"INSUFFICIENT FUNDS",(W240+X240)*(1+Scenario!$B$12/12)-Y240),"INSUFFICIENT FUNDS")))</f>
        <v/>
      </c>
      <c r="AA240" s="6" t="str">
        <f>IF(V240&gt;Scenario!$B$11,"",IF(V$2&lt;&gt;"Ready",V$2,IF(ISNUMBER(Z240),AA239+Y240,"INSUFFICIENT FUNDS")))</f>
        <v/>
      </c>
      <c r="AB240" t="str">
        <f>IF(V240&gt;Scenario!$B$11,"",IF(V$2&lt;&gt;"Ready",V$2,IF(ISNUMBER(Z240),"OK","INSUFFICIENT FUNDS")))</f>
        <v/>
      </c>
      <c r="AC240">
        <v>236</v>
      </c>
      <c r="AD240" s="6" t="str">
        <f>IF(AC240&gt;Scenario!$B$11,"",IF(AC$2&lt;&gt;"Ready",AC$2,IF(AI239="OK",AG239,"INSUFFICIENT FUNDS")))</f>
        <v/>
      </c>
      <c r="AE240" s="6" t="str">
        <f>IF(AC240&gt;Scenario!$B$11,"",IF(AC$2&lt;&gt;"Ready",AC$2,IF(ISNUMBER(AD240),IF(AND(AC240&gt;=Scenario!$B$10,MOD(AC240-Scenario!$B$10,Scenario!$B$18)=0),Scenario!$B$8,0),"INSUFFICIENT FUNDS")))</f>
        <v/>
      </c>
      <c r="AF240" s="6" t="str">
        <f>IF(AC240&gt;Scenario!$B$11,"",IF(AC$2&lt;&gt;"Ready",AC$2,IF(ISNUMBER(AD240),(AD240+AE240)*(N('Option B'!$E$14)+N('Option B'!$E$15)+IF(Scenario!$B$13="Gross",0,0))/12+((N('Option B'!$E$12)+N('Option B'!$E$13))/12+IF(AND(AC240&gt;=Scenario!$B$10,MOD(AC240-Scenario!$B$10,Scenario!$B$18)=0),N('Option B'!$E$17)*N('Option B'!$E$18)+N('Option B'!$E$20),0)+IF(AC240=1,N('Option B'!$E$17)*N('Option B'!$E$19)+N('Option B'!$E$21),0)+IF(AC240=Scenario!$B$11,N('Option B'!$E$22),0)),"INSUFFICIENT FUNDS")))</f>
        <v/>
      </c>
      <c r="AG240" s="6" t="str">
        <f>IF(AC240&gt;Scenario!$B$11,"",IF(AC$2&lt;&gt;"Ready",AC$2,IF(ISNUMBER(AD240),IF((AD240+AE240)*(1+Scenario!$B$12/12)-AF240&lt;0,"INSUFFICIENT FUNDS",(AD240+AE240)*(1+Scenario!$B$12/12)-AF240),"INSUFFICIENT FUNDS")))</f>
        <v/>
      </c>
      <c r="AH240" s="6" t="str">
        <f>IF(AC240&gt;Scenario!$B$11,"",IF(AC$2&lt;&gt;"Ready",AC$2,IF(ISNUMBER(AG240),AH239+AF240,"INSUFFICIENT FUNDS")))</f>
        <v/>
      </c>
      <c r="AI240" t="str">
        <f>IF(AC240&gt;Scenario!$B$11,"",IF(AC$2&lt;&gt;"Ready",AC$2,IF(ISNUMBER(AG240),"OK","INSUFFICIENT FUNDS")))</f>
        <v/>
      </c>
      <c r="AJ240">
        <v>236</v>
      </c>
      <c r="AK240" s="6" t="str">
        <f>IF(AJ240&gt;Scenario!$B$11,"",IF(AJ$2&lt;&gt;"Ready",AJ$2,IF(AP239="OK",AN239,"INSUFFICIENT FUNDS")))</f>
        <v/>
      </c>
      <c r="AL240" s="6" t="str">
        <f>IF(AJ240&gt;Scenario!$B$11,"",IF(AJ$2&lt;&gt;"Ready",AJ$2,IF(ISNUMBER(AK240),IF(AND(AJ240&gt;=Scenario!$B$10,MOD(AJ240-Scenario!$B$10,Scenario!$B$18)=0),Scenario!$B$8,0),"INSUFFICIENT FUNDS")))</f>
        <v/>
      </c>
      <c r="AM240" s="6" t="str">
        <f>IF(AJ240&gt;Scenario!$B$11,"",IF(AJ$2&lt;&gt;"Ready",AJ$2,IF(ISNUMBER(AK240),(AK240+AL240)*(0+0+IF(Scenario!$B$13="Gross",0,0))/12+((0+0)/12+IF(AND(AJ240&gt;=Scenario!$B$10,MOD(AJ240-Scenario!$B$10,Scenario!$B$18)=0),0*0+0,0)+IF(AJ240=1,0*0+0,0)+IF(AJ240=Scenario!$B$11,0,0)),"INSUFFICIENT FUNDS")))</f>
        <v/>
      </c>
      <c r="AN240" s="6" t="str">
        <f>IF(AJ240&gt;Scenario!$B$11,"",IF(AJ$2&lt;&gt;"Ready",AJ$2,IF(ISNUMBER(AK240),IF((AK240+AL240)*(1+Scenario!$B$12/12)-AM240&lt;0,"INSUFFICIENT FUNDS",(AK240+AL240)*(1+Scenario!$B$12/12)-AM240),"INSUFFICIENT FUNDS")))</f>
        <v/>
      </c>
      <c r="AO240" s="6" t="str">
        <f>IF(AJ240&gt;Scenario!$B$11,"",IF(AJ$2&lt;&gt;"Ready",AJ$2,IF(ISNUMBER(AN240),AO239+AM240,"INSUFFICIENT FUNDS")))</f>
        <v/>
      </c>
      <c r="AP240" t="str">
        <f>IF(AJ240&gt;Scenario!$B$11,"",IF(AJ$2&lt;&gt;"Ready",AJ$2,IF(ISNUMBER(AN240),"OK","INSUFFICIENT FUNDS")))</f>
        <v/>
      </c>
    </row>
    <row r="241" spans="1:42" ht="32.1" customHeight="1" x14ac:dyDescent="0.2">
      <c r="A241">
        <v>237</v>
      </c>
      <c r="B241" s="6" t="str">
        <f>IF(A241&gt;Scenario!$B$11,"",IF(A$2&lt;&gt;"Ready",A$2,IF(G240="OK",E240,"INSUFFICIENT FUNDS")))</f>
        <v/>
      </c>
      <c r="C241" s="6" t="str">
        <f>IF(A241&gt;Scenario!$B$11,"",IF(A$2&lt;&gt;"Ready",A$2,IF(ISNUMBER(B241),IF(AND(A241&gt;=Scenario!$B$10,MOD(A241-Scenario!$B$10,Scenario!$B$18)=0),Scenario!$B$8,0),"INSUFFICIENT FUNDS")))</f>
        <v/>
      </c>
      <c r="D241" s="6" t="str">
        <f>IF(A241&gt;Scenario!$B$11,"",IF(A$2&lt;&gt;"Ready",A$2,IF(ISNUMBER(B241),(B241+C241)*(N('Option B'!$E$14)+N('Option B'!$E$15)+IF(Scenario!$B$13="Gross",N('Option B'!$E$16),0))/12+((N('Option B'!$E$12)+N('Option B'!$E$13))/12+IF(AND(A241&gt;=Scenario!$B$10,MOD(A241-Scenario!$B$10,Scenario!$B$18)=0),N('Option B'!$E$17)*N('Option B'!$E$18)+N('Option B'!$E$20),0)+IF(A241=1,N('Option B'!$E$17)*N('Option B'!$E$19)+N('Option B'!$E$21),0)+IF(A241=Scenario!$B$11,N('Option B'!$E$22),0)),"INSUFFICIENT FUNDS")))</f>
        <v/>
      </c>
      <c r="E241" s="6" t="str">
        <f>IF(A241&gt;Scenario!$B$11,"",IF(A$2&lt;&gt;"Ready",A$2,IF(ISNUMBER(B241),IF((B241+C241)*(1+Scenario!$B$12/12)-D241&lt;0,"INSUFFICIENT FUNDS",(B241+C241)*(1+Scenario!$B$12/12)-D241),"INSUFFICIENT FUNDS")))</f>
        <v/>
      </c>
      <c r="F241" s="6" t="str">
        <f>IF(A241&gt;Scenario!$B$11,"",IF(A$2&lt;&gt;"Ready",A$2,IF(ISNUMBER(E241),F240+D241,"INSUFFICIENT FUNDS")))</f>
        <v/>
      </c>
      <c r="G241" t="str">
        <f>IF(A241&gt;Scenario!$B$11,"",IF(A$2&lt;&gt;"Ready",A$2,IF(ISNUMBER(E241),"OK","INSUFFICIENT FUNDS")))</f>
        <v/>
      </c>
      <c r="H241">
        <v>237</v>
      </c>
      <c r="I241" s="6" t="str">
        <f>IF(H241&gt;Scenario!$B$11,"",IF(H$2&lt;&gt;"Ready",H$2,IF(N240="OK",L240,"INSUFFICIENT FUNDS")))</f>
        <v/>
      </c>
      <c r="J241" s="6" t="str">
        <f>IF(H241&gt;Scenario!$B$11,"",IF(H$2&lt;&gt;"Ready",H$2,IF(ISNUMBER(I241),IF(AND(H241&gt;=Scenario!$B$10,MOD(H241-Scenario!$B$10,Scenario!$B$18)=0),Scenario!$B$8,0),"INSUFFICIENT FUNDS")))</f>
        <v/>
      </c>
      <c r="K241" s="6" t="str">
        <f>IF(H241&gt;Scenario!$B$11,"",IF(H$2&lt;&gt;"Ready",H$2,IF(ISNUMBER(I241),(I241+J241)*(N('Option B'!$E$14)+N('Option B'!$E$15)+IF(Scenario!$B$13="Gross",N('Option B'!$E$16),0))/12+((0+0)/12+IF(AND(H241&gt;=Scenario!$B$10,MOD(H241-Scenario!$B$10,Scenario!$B$18)=0),N('Option B'!$E$17)*N('Option B'!$E$18)+N('Option B'!$E$20),0)+IF(H241=1,N('Option B'!$E$17)*N('Option B'!$E$19)+N('Option B'!$E$21),0)+IF(H241=Scenario!$B$11,N('Option B'!$E$22),0)),"INSUFFICIENT FUNDS")))</f>
        <v/>
      </c>
      <c r="L241" s="6" t="str">
        <f>IF(H241&gt;Scenario!$B$11,"",IF(H$2&lt;&gt;"Ready",H$2,IF(ISNUMBER(I241),IF((I241+J241)*(1+Scenario!$B$12/12)-K241&lt;0,"INSUFFICIENT FUNDS",(I241+J241)*(1+Scenario!$B$12/12)-K241),"INSUFFICIENT FUNDS")))</f>
        <v/>
      </c>
      <c r="M241" s="6" t="str">
        <f>IF(H241&gt;Scenario!$B$11,"",IF(H$2&lt;&gt;"Ready",H$2,IF(ISNUMBER(L241),M240+K241,"INSUFFICIENT FUNDS")))</f>
        <v/>
      </c>
      <c r="N241" t="str">
        <f>IF(H241&gt;Scenario!$B$11,"",IF(H$2&lt;&gt;"Ready",H$2,IF(ISNUMBER(L241),"OK","INSUFFICIENT FUNDS")))</f>
        <v/>
      </c>
      <c r="O241">
        <v>237</v>
      </c>
      <c r="P241" s="6" t="str">
        <f>IF(O241&gt;Scenario!$B$11,"",IF(O$2&lt;&gt;"Ready",O$2,IF(U240="OK",S240,"INSUFFICIENT FUNDS")))</f>
        <v/>
      </c>
      <c r="Q241" s="6" t="str">
        <f>IF(O241&gt;Scenario!$B$11,"",IF(O$2&lt;&gt;"Ready",O$2,IF(ISNUMBER(P241),IF(AND(O241&gt;=Scenario!$B$10,MOD(O241-Scenario!$B$10,Scenario!$B$18)=0),Scenario!$B$8,0),"INSUFFICIENT FUNDS")))</f>
        <v/>
      </c>
      <c r="R241" s="6" t="str">
        <f>IF(O241&gt;Scenario!$B$11,"",IF(O$2&lt;&gt;"Ready",O$2,IF(ISNUMBER(P241),(P241+Q241)*(0+N('Option B'!$E$15)+IF(Scenario!$B$13="Gross",N('Option B'!$E$16),0))/12+((N('Option B'!$E$12)+N('Option B'!$E$13))/12+IF(AND(O241&gt;=Scenario!$B$10,MOD(O241-Scenario!$B$10,Scenario!$B$18)=0),N('Option B'!$E$17)*N('Option B'!$E$18)+N('Option B'!$E$20),0)+IF(O241=1,N('Option B'!$E$17)*N('Option B'!$E$19)+N('Option B'!$E$21),0)+IF(O241=Scenario!$B$11,N('Option B'!$E$22),0)),"INSUFFICIENT FUNDS")))</f>
        <v/>
      </c>
      <c r="S241" s="6" t="str">
        <f>IF(O241&gt;Scenario!$B$11,"",IF(O$2&lt;&gt;"Ready",O$2,IF(ISNUMBER(P241),IF((P241+Q241)*(1+Scenario!$B$12/12)-R241&lt;0,"INSUFFICIENT FUNDS",(P241+Q241)*(1+Scenario!$B$12/12)-R241),"INSUFFICIENT FUNDS")))</f>
        <v/>
      </c>
      <c r="T241" s="6" t="str">
        <f>IF(O241&gt;Scenario!$B$11,"",IF(O$2&lt;&gt;"Ready",O$2,IF(ISNUMBER(S241),T240+R241,"INSUFFICIENT FUNDS")))</f>
        <v/>
      </c>
      <c r="U241" t="str">
        <f>IF(O241&gt;Scenario!$B$11,"",IF(O$2&lt;&gt;"Ready",O$2,IF(ISNUMBER(S241),"OK","INSUFFICIENT FUNDS")))</f>
        <v/>
      </c>
      <c r="V241">
        <v>237</v>
      </c>
      <c r="W241" s="6" t="str">
        <f>IF(V241&gt;Scenario!$B$11,"",IF(V$2&lt;&gt;"Ready",V$2,IF(AB240="OK",Z240,"INSUFFICIENT FUNDS")))</f>
        <v/>
      </c>
      <c r="X241" s="6" t="str">
        <f>IF(V241&gt;Scenario!$B$11,"",IF(V$2&lt;&gt;"Ready",V$2,IF(ISNUMBER(W241),IF(AND(V241&gt;=Scenario!$B$10,MOD(V241-Scenario!$B$10,Scenario!$B$18)=0),Scenario!$B$8,0),"INSUFFICIENT FUNDS")))</f>
        <v/>
      </c>
      <c r="Y241" s="6" t="str">
        <f>IF(V241&gt;Scenario!$B$11,"",IF(V$2&lt;&gt;"Ready",V$2,IF(ISNUMBER(W241),(W241+X241)*(N('Option B'!$E$14)+N('Option B'!$E$15)+IF(Scenario!$B$13="Gross",N('Option B'!$E$16),0))/12+((N('Option B'!$E$12)+N('Option B'!$E$13))/12+IF(AND(V241&gt;=Scenario!$B$10,MOD(V241-Scenario!$B$10,Scenario!$B$18)=0),0*0+0,0)+IF(V241=1,0*0+0,0)+IF(V241=Scenario!$B$11,0,0)),"INSUFFICIENT FUNDS")))</f>
        <v/>
      </c>
      <c r="Z241" s="6" t="str">
        <f>IF(V241&gt;Scenario!$B$11,"",IF(V$2&lt;&gt;"Ready",V$2,IF(ISNUMBER(W241),IF((W241+X241)*(1+Scenario!$B$12/12)-Y241&lt;0,"INSUFFICIENT FUNDS",(W241+X241)*(1+Scenario!$B$12/12)-Y241),"INSUFFICIENT FUNDS")))</f>
        <v/>
      </c>
      <c r="AA241" s="6" t="str">
        <f>IF(V241&gt;Scenario!$B$11,"",IF(V$2&lt;&gt;"Ready",V$2,IF(ISNUMBER(Z241),AA240+Y241,"INSUFFICIENT FUNDS")))</f>
        <v/>
      </c>
      <c r="AB241" t="str">
        <f>IF(V241&gt;Scenario!$B$11,"",IF(V$2&lt;&gt;"Ready",V$2,IF(ISNUMBER(Z241),"OK","INSUFFICIENT FUNDS")))</f>
        <v/>
      </c>
      <c r="AC241">
        <v>237</v>
      </c>
      <c r="AD241" s="6" t="str">
        <f>IF(AC241&gt;Scenario!$B$11,"",IF(AC$2&lt;&gt;"Ready",AC$2,IF(AI240="OK",AG240,"INSUFFICIENT FUNDS")))</f>
        <v/>
      </c>
      <c r="AE241" s="6" t="str">
        <f>IF(AC241&gt;Scenario!$B$11,"",IF(AC$2&lt;&gt;"Ready",AC$2,IF(ISNUMBER(AD241),IF(AND(AC241&gt;=Scenario!$B$10,MOD(AC241-Scenario!$B$10,Scenario!$B$18)=0),Scenario!$B$8,0),"INSUFFICIENT FUNDS")))</f>
        <v/>
      </c>
      <c r="AF241" s="6" t="str">
        <f>IF(AC241&gt;Scenario!$B$11,"",IF(AC$2&lt;&gt;"Ready",AC$2,IF(ISNUMBER(AD241),(AD241+AE241)*(N('Option B'!$E$14)+N('Option B'!$E$15)+IF(Scenario!$B$13="Gross",0,0))/12+((N('Option B'!$E$12)+N('Option B'!$E$13))/12+IF(AND(AC241&gt;=Scenario!$B$10,MOD(AC241-Scenario!$B$10,Scenario!$B$18)=0),N('Option B'!$E$17)*N('Option B'!$E$18)+N('Option B'!$E$20),0)+IF(AC241=1,N('Option B'!$E$17)*N('Option B'!$E$19)+N('Option B'!$E$21),0)+IF(AC241=Scenario!$B$11,N('Option B'!$E$22),0)),"INSUFFICIENT FUNDS")))</f>
        <v/>
      </c>
      <c r="AG241" s="6" t="str">
        <f>IF(AC241&gt;Scenario!$B$11,"",IF(AC$2&lt;&gt;"Ready",AC$2,IF(ISNUMBER(AD241),IF((AD241+AE241)*(1+Scenario!$B$12/12)-AF241&lt;0,"INSUFFICIENT FUNDS",(AD241+AE241)*(1+Scenario!$B$12/12)-AF241),"INSUFFICIENT FUNDS")))</f>
        <v/>
      </c>
      <c r="AH241" s="6" t="str">
        <f>IF(AC241&gt;Scenario!$B$11,"",IF(AC$2&lt;&gt;"Ready",AC$2,IF(ISNUMBER(AG241),AH240+AF241,"INSUFFICIENT FUNDS")))</f>
        <v/>
      </c>
      <c r="AI241" t="str">
        <f>IF(AC241&gt;Scenario!$B$11,"",IF(AC$2&lt;&gt;"Ready",AC$2,IF(ISNUMBER(AG241),"OK","INSUFFICIENT FUNDS")))</f>
        <v/>
      </c>
      <c r="AJ241">
        <v>237</v>
      </c>
      <c r="AK241" s="6" t="str">
        <f>IF(AJ241&gt;Scenario!$B$11,"",IF(AJ$2&lt;&gt;"Ready",AJ$2,IF(AP240="OK",AN240,"INSUFFICIENT FUNDS")))</f>
        <v/>
      </c>
      <c r="AL241" s="6" t="str">
        <f>IF(AJ241&gt;Scenario!$B$11,"",IF(AJ$2&lt;&gt;"Ready",AJ$2,IF(ISNUMBER(AK241),IF(AND(AJ241&gt;=Scenario!$B$10,MOD(AJ241-Scenario!$B$10,Scenario!$B$18)=0),Scenario!$B$8,0),"INSUFFICIENT FUNDS")))</f>
        <v/>
      </c>
      <c r="AM241" s="6" t="str">
        <f>IF(AJ241&gt;Scenario!$B$11,"",IF(AJ$2&lt;&gt;"Ready",AJ$2,IF(ISNUMBER(AK241),(AK241+AL241)*(0+0+IF(Scenario!$B$13="Gross",0,0))/12+((0+0)/12+IF(AND(AJ241&gt;=Scenario!$B$10,MOD(AJ241-Scenario!$B$10,Scenario!$B$18)=0),0*0+0,0)+IF(AJ241=1,0*0+0,0)+IF(AJ241=Scenario!$B$11,0,0)),"INSUFFICIENT FUNDS")))</f>
        <v/>
      </c>
      <c r="AN241" s="6" t="str">
        <f>IF(AJ241&gt;Scenario!$B$11,"",IF(AJ$2&lt;&gt;"Ready",AJ$2,IF(ISNUMBER(AK241),IF((AK241+AL241)*(1+Scenario!$B$12/12)-AM241&lt;0,"INSUFFICIENT FUNDS",(AK241+AL241)*(1+Scenario!$B$12/12)-AM241),"INSUFFICIENT FUNDS")))</f>
        <v/>
      </c>
      <c r="AO241" s="6" t="str">
        <f>IF(AJ241&gt;Scenario!$B$11,"",IF(AJ$2&lt;&gt;"Ready",AJ$2,IF(ISNUMBER(AN241),AO240+AM241,"INSUFFICIENT FUNDS")))</f>
        <v/>
      </c>
      <c r="AP241" t="str">
        <f>IF(AJ241&gt;Scenario!$B$11,"",IF(AJ$2&lt;&gt;"Ready",AJ$2,IF(ISNUMBER(AN241),"OK","INSUFFICIENT FUNDS")))</f>
        <v/>
      </c>
    </row>
    <row r="242" spans="1:42" ht="32.1" customHeight="1" x14ac:dyDescent="0.2">
      <c r="A242">
        <v>238</v>
      </c>
      <c r="B242" s="6" t="str">
        <f>IF(A242&gt;Scenario!$B$11,"",IF(A$2&lt;&gt;"Ready",A$2,IF(G241="OK",E241,"INSUFFICIENT FUNDS")))</f>
        <v/>
      </c>
      <c r="C242" s="6" t="str">
        <f>IF(A242&gt;Scenario!$B$11,"",IF(A$2&lt;&gt;"Ready",A$2,IF(ISNUMBER(B242),IF(AND(A242&gt;=Scenario!$B$10,MOD(A242-Scenario!$B$10,Scenario!$B$18)=0),Scenario!$B$8,0),"INSUFFICIENT FUNDS")))</f>
        <v/>
      </c>
      <c r="D242" s="6" t="str">
        <f>IF(A242&gt;Scenario!$B$11,"",IF(A$2&lt;&gt;"Ready",A$2,IF(ISNUMBER(B242),(B242+C242)*(N('Option B'!$E$14)+N('Option B'!$E$15)+IF(Scenario!$B$13="Gross",N('Option B'!$E$16),0))/12+((N('Option B'!$E$12)+N('Option B'!$E$13))/12+IF(AND(A242&gt;=Scenario!$B$10,MOD(A242-Scenario!$B$10,Scenario!$B$18)=0),N('Option B'!$E$17)*N('Option B'!$E$18)+N('Option B'!$E$20),0)+IF(A242=1,N('Option B'!$E$17)*N('Option B'!$E$19)+N('Option B'!$E$21),0)+IF(A242=Scenario!$B$11,N('Option B'!$E$22),0)),"INSUFFICIENT FUNDS")))</f>
        <v/>
      </c>
      <c r="E242" s="6" t="str">
        <f>IF(A242&gt;Scenario!$B$11,"",IF(A$2&lt;&gt;"Ready",A$2,IF(ISNUMBER(B242),IF((B242+C242)*(1+Scenario!$B$12/12)-D242&lt;0,"INSUFFICIENT FUNDS",(B242+C242)*(1+Scenario!$B$12/12)-D242),"INSUFFICIENT FUNDS")))</f>
        <v/>
      </c>
      <c r="F242" s="6" t="str">
        <f>IF(A242&gt;Scenario!$B$11,"",IF(A$2&lt;&gt;"Ready",A$2,IF(ISNUMBER(E242),F241+D242,"INSUFFICIENT FUNDS")))</f>
        <v/>
      </c>
      <c r="G242" t="str">
        <f>IF(A242&gt;Scenario!$B$11,"",IF(A$2&lt;&gt;"Ready",A$2,IF(ISNUMBER(E242),"OK","INSUFFICIENT FUNDS")))</f>
        <v/>
      </c>
      <c r="H242">
        <v>238</v>
      </c>
      <c r="I242" s="6" t="str">
        <f>IF(H242&gt;Scenario!$B$11,"",IF(H$2&lt;&gt;"Ready",H$2,IF(N241="OK",L241,"INSUFFICIENT FUNDS")))</f>
        <v/>
      </c>
      <c r="J242" s="6" t="str">
        <f>IF(H242&gt;Scenario!$B$11,"",IF(H$2&lt;&gt;"Ready",H$2,IF(ISNUMBER(I242),IF(AND(H242&gt;=Scenario!$B$10,MOD(H242-Scenario!$B$10,Scenario!$B$18)=0),Scenario!$B$8,0),"INSUFFICIENT FUNDS")))</f>
        <v/>
      </c>
      <c r="K242" s="6" t="str">
        <f>IF(H242&gt;Scenario!$B$11,"",IF(H$2&lt;&gt;"Ready",H$2,IF(ISNUMBER(I242),(I242+J242)*(N('Option B'!$E$14)+N('Option B'!$E$15)+IF(Scenario!$B$13="Gross",N('Option B'!$E$16),0))/12+((0+0)/12+IF(AND(H242&gt;=Scenario!$B$10,MOD(H242-Scenario!$B$10,Scenario!$B$18)=0),N('Option B'!$E$17)*N('Option B'!$E$18)+N('Option B'!$E$20),0)+IF(H242=1,N('Option B'!$E$17)*N('Option B'!$E$19)+N('Option B'!$E$21),0)+IF(H242=Scenario!$B$11,N('Option B'!$E$22),0)),"INSUFFICIENT FUNDS")))</f>
        <v/>
      </c>
      <c r="L242" s="6" t="str">
        <f>IF(H242&gt;Scenario!$B$11,"",IF(H$2&lt;&gt;"Ready",H$2,IF(ISNUMBER(I242),IF((I242+J242)*(1+Scenario!$B$12/12)-K242&lt;0,"INSUFFICIENT FUNDS",(I242+J242)*(1+Scenario!$B$12/12)-K242),"INSUFFICIENT FUNDS")))</f>
        <v/>
      </c>
      <c r="M242" s="6" t="str">
        <f>IF(H242&gt;Scenario!$B$11,"",IF(H$2&lt;&gt;"Ready",H$2,IF(ISNUMBER(L242),M241+K242,"INSUFFICIENT FUNDS")))</f>
        <v/>
      </c>
      <c r="N242" t="str">
        <f>IF(H242&gt;Scenario!$B$11,"",IF(H$2&lt;&gt;"Ready",H$2,IF(ISNUMBER(L242),"OK","INSUFFICIENT FUNDS")))</f>
        <v/>
      </c>
      <c r="O242">
        <v>238</v>
      </c>
      <c r="P242" s="6" t="str">
        <f>IF(O242&gt;Scenario!$B$11,"",IF(O$2&lt;&gt;"Ready",O$2,IF(U241="OK",S241,"INSUFFICIENT FUNDS")))</f>
        <v/>
      </c>
      <c r="Q242" s="6" t="str">
        <f>IF(O242&gt;Scenario!$B$11,"",IF(O$2&lt;&gt;"Ready",O$2,IF(ISNUMBER(P242),IF(AND(O242&gt;=Scenario!$B$10,MOD(O242-Scenario!$B$10,Scenario!$B$18)=0),Scenario!$B$8,0),"INSUFFICIENT FUNDS")))</f>
        <v/>
      </c>
      <c r="R242" s="6" t="str">
        <f>IF(O242&gt;Scenario!$B$11,"",IF(O$2&lt;&gt;"Ready",O$2,IF(ISNUMBER(P242),(P242+Q242)*(0+N('Option B'!$E$15)+IF(Scenario!$B$13="Gross",N('Option B'!$E$16),0))/12+((N('Option B'!$E$12)+N('Option B'!$E$13))/12+IF(AND(O242&gt;=Scenario!$B$10,MOD(O242-Scenario!$B$10,Scenario!$B$18)=0),N('Option B'!$E$17)*N('Option B'!$E$18)+N('Option B'!$E$20),0)+IF(O242=1,N('Option B'!$E$17)*N('Option B'!$E$19)+N('Option B'!$E$21),0)+IF(O242=Scenario!$B$11,N('Option B'!$E$22),0)),"INSUFFICIENT FUNDS")))</f>
        <v/>
      </c>
      <c r="S242" s="6" t="str">
        <f>IF(O242&gt;Scenario!$B$11,"",IF(O$2&lt;&gt;"Ready",O$2,IF(ISNUMBER(P242),IF((P242+Q242)*(1+Scenario!$B$12/12)-R242&lt;0,"INSUFFICIENT FUNDS",(P242+Q242)*(1+Scenario!$B$12/12)-R242),"INSUFFICIENT FUNDS")))</f>
        <v/>
      </c>
      <c r="T242" s="6" t="str">
        <f>IF(O242&gt;Scenario!$B$11,"",IF(O$2&lt;&gt;"Ready",O$2,IF(ISNUMBER(S242),T241+R242,"INSUFFICIENT FUNDS")))</f>
        <v/>
      </c>
      <c r="U242" t="str">
        <f>IF(O242&gt;Scenario!$B$11,"",IF(O$2&lt;&gt;"Ready",O$2,IF(ISNUMBER(S242),"OK","INSUFFICIENT FUNDS")))</f>
        <v/>
      </c>
      <c r="V242">
        <v>238</v>
      </c>
      <c r="W242" s="6" t="str">
        <f>IF(V242&gt;Scenario!$B$11,"",IF(V$2&lt;&gt;"Ready",V$2,IF(AB241="OK",Z241,"INSUFFICIENT FUNDS")))</f>
        <v/>
      </c>
      <c r="X242" s="6" t="str">
        <f>IF(V242&gt;Scenario!$B$11,"",IF(V$2&lt;&gt;"Ready",V$2,IF(ISNUMBER(W242),IF(AND(V242&gt;=Scenario!$B$10,MOD(V242-Scenario!$B$10,Scenario!$B$18)=0),Scenario!$B$8,0),"INSUFFICIENT FUNDS")))</f>
        <v/>
      </c>
      <c r="Y242" s="6" t="str">
        <f>IF(V242&gt;Scenario!$B$11,"",IF(V$2&lt;&gt;"Ready",V$2,IF(ISNUMBER(W242),(W242+X242)*(N('Option B'!$E$14)+N('Option B'!$E$15)+IF(Scenario!$B$13="Gross",N('Option B'!$E$16),0))/12+((N('Option B'!$E$12)+N('Option B'!$E$13))/12+IF(AND(V242&gt;=Scenario!$B$10,MOD(V242-Scenario!$B$10,Scenario!$B$18)=0),0*0+0,0)+IF(V242=1,0*0+0,0)+IF(V242=Scenario!$B$11,0,0)),"INSUFFICIENT FUNDS")))</f>
        <v/>
      </c>
      <c r="Z242" s="6" t="str">
        <f>IF(V242&gt;Scenario!$B$11,"",IF(V$2&lt;&gt;"Ready",V$2,IF(ISNUMBER(W242),IF((W242+X242)*(1+Scenario!$B$12/12)-Y242&lt;0,"INSUFFICIENT FUNDS",(W242+X242)*(1+Scenario!$B$12/12)-Y242),"INSUFFICIENT FUNDS")))</f>
        <v/>
      </c>
      <c r="AA242" s="6" t="str">
        <f>IF(V242&gt;Scenario!$B$11,"",IF(V$2&lt;&gt;"Ready",V$2,IF(ISNUMBER(Z242),AA241+Y242,"INSUFFICIENT FUNDS")))</f>
        <v/>
      </c>
      <c r="AB242" t="str">
        <f>IF(V242&gt;Scenario!$B$11,"",IF(V$2&lt;&gt;"Ready",V$2,IF(ISNUMBER(Z242),"OK","INSUFFICIENT FUNDS")))</f>
        <v/>
      </c>
      <c r="AC242">
        <v>238</v>
      </c>
      <c r="AD242" s="6" t="str">
        <f>IF(AC242&gt;Scenario!$B$11,"",IF(AC$2&lt;&gt;"Ready",AC$2,IF(AI241="OK",AG241,"INSUFFICIENT FUNDS")))</f>
        <v/>
      </c>
      <c r="AE242" s="6" t="str">
        <f>IF(AC242&gt;Scenario!$B$11,"",IF(AC$2&lt;&gt;"Ready",AC$2,IF(ISNUMBER(AD242),IF(AND(AC242&gt;=Scenario!$B$10,MOD(AC242-Scenario!$B$10,Scenario!$B$18)=0),Scenario!$B$8,0),"INSUFFICIENT FUNDS")))</f>
        <v/>
      </c>
      <c r="AF242" s="6" t="str">
        <f>IF(AC242&gt;Scenario!$B$11,"",IF(AC$2&lt;&gt;"Ready",AC$2,IF(ISNUMBER(AD242),(AD242+AE242)*(N('Option B'!$E$14)+N('Option B'!$E$15)+IF(Scenario!$B$13="Gross",0,0))/12+((N('Option B'!$E$12)+N('Option B'!$E$13))/12+IF(AND(AC242&gt;=Scenario!$B$10,MOD(AC242-Scenario!$B$10,Scenario!$B$18)=0),N('Option B'!$E$17)*N('Option B'!$E$18)+N('Option B'!$E$20),0)+IF(AC242=1,N('Option B'!$E$17)*N('Option B'!$E$19)+N('Option B'!$E$21),0)+IF(AC242=Scenario!$B$11,N('Option B'!$E$22),0)),"INSUFFICIENT FUNDS")))</f>
        <v/>
      </c>
      <c r="AG242" s="6" t="str">
        <f>IF(AC242&gt;Scenario!$B$11,"",IF(AC$2&lt;&gt;"Ready",AC$2,IF(ISNUMBER(AD242),IF((AD242+AE242)*(1+Scenario!$B$12/12)-AF242&lt;0,"INSUFFICIENT FUNDS",(AD242+AE242)*(1+Scenario!$B$12/12)-AF242),"INSUFFICIENT FUNDS")))</f>
        <v/>
      </c>
      <c r="AH242" s="6" t="str">
        <f>IF(AC242&gt;Scenario!$B$11,"",IF(AC$2&lt;&gt;"Ready",AC$2,IF(ISNUMBER(AG242),AH241+AF242,"INSUFFICIENT FUNDS")))</f>
        <v/>
      </c>
      <c r="AI242" t="str">
        <f>IF(AC242&gt;Scenario!$B$11,"",IF(AC$2&lt;&gt;"Ready",AC$2,IF(ISNUMBER(AG242),"OK","INSUFFICIENT FUNDS")))</f>
        <v/>
      </c>
      <c r="AJ242">
        <v>238</v>
      </c>
      <c r="AK242" s="6" t="str">
        <f>IF(AJ242&gt;Scenario!$B$11,"",IF(AJ$2&lt;&gt;"Ready",AJ$2,IF(AP241="OK",AN241,"INSUFFICIENT FUNDS")))</f>
        <v/>
      </c>
      <c r="AL242" s="6" t="str">
        <f>IF(AJ242&gt;Scenario!$B$11,"",IF(AJ$2&lt;&gt;"Ready",AJ$2,IF(ISNUMBER(AK242),IF(AND(AJ242&gt;=Scenario!$B$10,MOD(AJ242-Scenario!$B$10,Scenario!$B$18)=0),Scenario!$B$8,0),"INSUFFICIENT FUNDS")))</f>
        <v/>
      </c>
      <c r="AM242" s="6" t="str">
        <f>IF(AJ242&gt;Scenario!$B$11,"",IF(AJ$2&lt;&gt;"Ready",AJ$2,IF(ISNUMBER(AK242),(AK242+AL242)*(0+0+IF(Scenario!$B$13="Gross",0,0))/12+((0+0)/12+IF(AND(AJ242&gt;=Scenario!$B$10,MOD(AJ242-Scenario!$B$10,Scenario!$B$18)=0),0*0+0,0)+IF(AJ242=1,0*0+0,0)+IF(AJ242=Scenario!$B$11,0,0)),"INSUFFICIENT FUNDS")))</f>
        <v/>
      </c>
      <c r="AN242" s="6" t="str">
        <f>IF(AJ242&gt;Scenario!$B$11,"",IF(AJ$2&lt;&gt;"Ready",AJ$2,IF(ISNUMBER(AK242),IF((AK242+AL242)*(1+Scenario!$B$12/12)-AM242&lt;0,"INSUFFICIENT FUNDS",(AK242+AL242)*(1+Scenario!$B$12/12)-AM242),"INSUFFICIENT FUNDS")))</f>
        <v/>
      </c>
      <c r="AO242" s="6" t="str">
        <f>IF(AJ242&gt;Scenario!$B$11,"",IF(AJ$2&lt;&gt;"Ready",AJ$2,IF(ISNUMBER(AN242),AO241+AM242,"INSUFFICIENT FUNDS")))</f>
        <v/>
      </c>
      <c r="AP242" t="str">
        <f>IF(AJ242&gt;Scenario!$B$11,"",IF(AJ$2&lt;&gt;"Ready",AJ$2,IF(ISNUMBER(AN242),"OK","INSUFFICIENT FUNDS")))</f>
        <v/>
      </c>
    </row>
    <row r="243" spans="1:42" ht="32.1" customHeight="1" x14ac:dyDescent="0.2">
      <c r="A243">
        <v>239</v>
      </c>
      <c r="B243" s="6" t="str">
        <f>IF(A243&gt;Scenario!$B$11,"",IF(A$2&lt;&gt;"Ready",A$2,IF(G242="OK",E242,"INSUFFICIENT FUNDS")))</f>
        <v/>
      </c>
      <c r="C243" s="6" t="str">
        <f>IF(A243&gt;Scenario!$B$11,"",IF(A$2&lt;&gt;"Ready",A$2,IF(ISNUMBER(B243),IF(AND(A243&gt;=Scenario!$B$10,MOD(A243-Scenario!$B$10,Scenario!$B$18)=0),Scenario!$B$8,0),"INSUFFICIENT FUNDS")))</f>
        <v/>
      </c>
      <c r="D243" s="6" t="str">
        <f>IF(A243&gt;Scenario!$B$11,"",IF(A$2&lt;&gt;"Ready",A$2,IF(ISNUMBER(B243),(B243+C243)*(N('Option B'!$E$14)+N('Option B'!$E$15)+IF(Scenario!$B$13="Gross",N('Option B'!$E$16),0))/12+((N('Option B'!$E$12)+N('Option B'!$E$13))/12+IF(AND(A243&gt;=Scenario!$B$10,MOD(A243-Scenario!$B$10,Scenario!$B$18)=0),N('Option B'!$E$17)*N('Option B'!$E$18)+N('Option B'!$E$20),0)+IF(A243=1,N('Option B'!$E$17)*N('Option B'!$E$19)+N('Option B'!$E$21),0)+IF(A243=Scenario!$B$11,N('Option B'!$E$22),0)),"INSUFFICIENT FUNDS")))</f>
        <v/>
      </c>
      <c r="E243" s="6" t="str">
        <f>IF(A243&gt;Scenario!$B$11,"",IF(A$2&lt;&gt;"Ready",A$2,IF(ISNUMBER(B243),IF((B243+C243)*(1+Scenario!$B$12/12)-D243&lt;0,"INSUFFICIENT FUNDS",(B243+C243)*(1+Scenario!$B$12/12)-D243),"INSUFFICIENT FUNDS")))</f>
        <v/>
      </c>
      <c r="F243" s="6" t="str">
        <f>IF(A243&gt;Scenario!$B$11,"",IF(A$2&lt;&gt;"Ready",A$2,IF(ISNUMBER(E243),F242+D243,"INSUFFICIENT FUNDS")))</f>
        <v/>
      </c>
      <c r="G243" t="str">
        <f>IF(A243&gt;Scenario!$B$11,"",IF(A$2&lt;&gt;"Ready",A$2,IF(ISNUMBER(E243),"OK","INSUFFICIENT FUNDS")))</f>
        <v/>
      </c>
      <c r="H243">
        <v>239</v>
      </c>
      <c r="I243" s="6" t="str">
        <f>IF(H243&gt;Scenario!$B$11,"",IF(H$2&lt;&gt;"Ready",H$2,IF(N242="OK",L242,"INSUFFICIENT FUNDS")))</f>
        <v/>
      </c>
      <c r="J243" s="6" t="str">
        <f>IF(H243&gt;Scenario!$B$11,"",IF(H$2&lt;&gt;"Ready",H$2,IF(ISNUMBER(I243),IF(AND(H243&gt;=Scenario!$B$10,MOD(H243-Scenario!$B$10,Scenario!$B$18)=0),Scenario!$B$8,0),"INSUFFICIENT FUNDS")))</f>
        <v/>
      </c>
      <c r="K243" s="6" t="str">
        <f>IF(H243&gt;Scenario!$B$11,"",IF(H$2&lt;&gt;"Ready",H$2,IF(ISNUMBER(I243),(I243+J243)*(N('Option B'!$E$14)+N('Option B'!$E$15)+IF(Scenario!$B$13="Gross",N('Option B'!$E$16),0))/12+((0+0)/12+IF(AND(H243&gt;=Scenario!$B$10,MOD(H243-Scenario!$B$10,Scenario!$B$18)=0),N('Option B'!$E$17)*N('Option B'!$E$18)+N('Option B'!$E$20),0)+IF(H243=1,N('Option B'!$E$17)*N('Option B'!$E$19)+N('Option B'!$E$21),0)+IF(H243=Scenario!$B$11,N('Option B'!$E$22),0)),"INSUFFICIENT FUNDS")))</f>
        <v/>
      </c>
      <c r="L243" s="6" t="str">
        <f>IF(H243&gt;Scenario!$B$11,"",IF(H$2&lt;&gt;"Ready",H$2,IF(ISNUMBER(I243),IF((I243+J243)*(1+Scenario!$B$12/12)-K243&lt;0,"INSUFFICIENT FUNDS",(I243+J243)*(1+Scenario!$B$12/12)-K243),"INSUFFICIENT FUNDS")))</f>
        <v/>
      </c>
      <c r="M243" s="6" t="str">
        <f>IF(H243&gt;Scenario!$B$11,"",IF(H$2&lt;&gt;"Ready",H$2,IF(ISNUMBER(L243),M242+K243,"INSUFFICIENT FUNDS")))</f>
        <v/>
      </c>
      <c r="N243" t="str">
        <f>IF(H243&gt;Scenario!$B$11,"",IF(H$2&lt;&gt;"Ready",H$2,IF(ISNUMBER(L243),"OK","INSUFFICIENT FUNDS")))</f>
        <v/>
      </c>
      <c r="O243">
        <v>239</v>
      </c>
      <c r="P243" s="6" t="str">
        <f>IF(O243&gt;Scenario!$B$11,"",IF(O$2&lt;&gt;"Ready",O$2,IF(U242="OK",S242,"INSUFFICIENT FUNDS")))</f>
        <v/>
      </c>
      <c r="Q243" s="6" t="str">
        <f>IF(O243&gt;Scenario!$B$11,"",IF(O$2&lt;&gt;"Ready",O$2,IF(ISNUMBER(P243),IF(AND(O243&gt;=Scenario!$B$10,MOD(O243-Scenario!$B$10,Scenario!$B$18)=0),Scenario!$B$8,0),"INSUFFICIENT FUNDS")))</f>
        <v/>
      </c>
      <c r="R243" s="6" t="str">
        <f>IF(O243&gt;Scenario!$B$11,"",IF(O$2&lt;&gt;"Ready",O$2,IF(ISNUMBER(P243),(P243+Q243)*(0+N('Option B'!$E$15)+IF(Scenario!$B$13="Gross",N('Option B'!$E$16),0))/12+((N('Option B'!$E$12)+N('Option B'!$E$13))/12+IF(AND(O243&gt;=Scenario!$B$10,MOD(O243-Scenario!$B$10,Scenario!$B$18)=0),N('Option B'!$E$17)*N('Option B'!$E$18)+N('Option B'!$E$20),0)+IF(O243=1,N('Option B'!$E$17)*N('Option B'!$E$19)+N('Option B'!$E$21),0)+IF(O243=Scenario!$B$11,N('Option B'!$E$22),0)),"INSUFFICIENT FUNDS")))</f>
        <v/>
      </c>
      <c r="S243" s="6" t="str">
        <f>IF(O243&gt;Scenario!$B$11,"",IF(O$2&lt;&gt;"Ready",O$2,IF(ISNUMBER(P243),IF((P243+Q243)*(1+Scenario!$B$12/12)-R243&lt;0,"INSUFFICIENT FUNDS",(P243+Q243)*(1+Scenario!$B$12/12)-R243),"INSUFFICIENT FUNDS")))</f>
        <v/>
      </c>
      <c r="T243" s="6" t="str">
        <f>IF(O243&gt;Scenario!$B$11,"",IF(O$2&lt;&gt;"Ready",O$2,IF(ISNUMBER(S243),T242+R243,"INSUFFICIENT FUNDS")))</f>
        <v/>
      </c>
      <c r="U243" t="str">
        <f>IF(O243&gt;Scenario!$B$11,"",IF(O$2&lt;&gt;"Ready",O$2,IF(ISNUMBER(S243),"OK","INSUFFICIENT FUNDS")))</f>
        <v/>
      </c>
      <c r="V243">
        <v>239</v>
      </c>
      <c r="W243" s="6" t="str">
        <f>IF(V243&gt;Scenario!$B$11,"",IF(V$2&lt;&gt;"Ready",V$2,IF(AB242="OK",Z242,"INSUFFICIENT FUNDS")))</f>
        <v/>
      </c>
      <c r="X243" s="6" t="str">
        <f>IF(V243&gt;Scenario!$B$11,"",IF(V$2&lt;&gt;"Ready",V$2,IF(ISNUMBER(W243),IF(AND(V243&gt;=Scenario!$B$10,MOD(V243-Scenario!$B$10,Scenario!$B$18)=0),Scenario!$B$8,0),"INSUFFICIENT FUNDS")))</f>
        <v/>
      </c>
      <c r="Y243" s="6" t="str">
        <f>IF(V243&gt;Scenario!$B$11,"",IF(V$2&lt;&gt;"Ready",V$2,IF(ISNUMBER(W243),(W243+X243)*(N('Option B'!$E$14)+N('Option B'!$E$15)+IF(Scenario!$B$13="Gross",N('Option B'!$E$16),0))/12+((N('Option B'!$E$12)+N('Option B'!$E$13))/12+IF(AND(V243&gt;=Scenario!$B$10,MOD(V243-Scenario!$B$10,Scenario!$B$18)=0),0*0+0,0)+IF(V243=1,0*0+0,0)+IF(V243=Scenario!$B$11,0,0)),"INSUFFICIENT FUNDS")))</f>
        <v/>
      </c>
      <c r="Z243" s="6" t="str">
        <f>IF(V243&gt;Scenario!$B$11,"",IF(V$2&lt;&gt;"Ready",V$2,IF(ISNUMBER(W243),IF((W243+X243)*(1+Scenario!$B$12/12)-Y243&lt;0,"INSUFFICIENT FUNDS",(W243+X243)*(1+Scenario!$B$12/12)-Y243),"INSUFFICIENT FUNDS")))</f>
        <v/>
      </c>
      <c r="AA243" s="6" t="str">
        <f>IF(V243&gt;Scenario!$B$11,"",IF(V$2&lt;&gt;"Ready",V$2,IF(ISNUMBER(Z243),AA242+Y243,"INSUFFICIENT FUNDS")))</f>
        <v/>
      </c>
      <c r="AB243" t="str">
        <f>IF(V243&gt;Scenario!$B$11,"",IF(V$2&lt;&gt;"Ready",V$2,IF(ISNUMBER(Z243),"OK","INSUFFICIENT FUNDS")))</f>
        <v/>
      </c>
      <c r="AC243">
        <v>239</v>
      </c>
      <c r="AD243" s="6" t="str">
        <f>IF(AC243&gt;Scenario!$B$11,"",IF(AC$2&lt;&gt;"Ready",AC$2,IF(AI242="OK",AG242,"INSUFFICIENT FUNDS")))</f>
        <v/>
      </c>
      <c r="AE243" s="6" t="str">
        <f>IF(AC243&gt;Scenario!$B$11,"",IF(AC$2&lt;&gt;"Ready",AC$2,IF(ISNUMBER(AD243),IF(AND(AC243&gt;=Scenario!$B$10,MOD(AC243-Scenario!$B$10,Scenario!$B$18)=0),Scenario!$B$8,0),"INSUFFICIENT FUNDS")))</f>
        <v/>
      </c>
      <c r="AF243" s="6" t="str">
        <f>IF(AC243&gt;Scenario!$B$11,"",IF(AC$2&lt;&gt;"Ready",AC$2,IF(ISNUMBER(AD243),(AD243+AE243)*(N('Option B'!$E$14)+N('Option B'!$E$15)+IF(Scenario!$B$13="Gross",0,0))/12+((N('Option B'!$E$12)+N('Option B'!$E$13))/12+IF(AND(AC243&gt;=Scenario!$B$10,MOD(AC243-Scenario!$B$10,Scenario!$B$18)=0),N('Option B'!$E$17)*N('Option B'!$E$18)+N('Option B'!$E$20),0)+IF(AC243=1,N('Option B'!$E$17)*N('Option B'!$E$19)+N('Option B'!$E$21),0)+IF(AC243=Scenario!$B$11,N('Option B'!$E$22),0)),"INSUFFICIENT FUNDS")))</f>
        <v/>
      </c>
      <c r="AG243" s="6" t="str">
        <f>IF(AC243&gt;Scenario!$B$11,"",IF(AC$2&lt;&gt;"Ready",AC$2,IF(ISNUMBER(AD243),IF((AD243+AE243)*(1+Scenario!$B$12/12)-AF243&lt;0,"INSUFFICIENT FUNDS",(AD243+AE243)*(1+Scenario!$B$12/12)-AF243),"INSUFFICIENT FUNDS")))</f>
        <v/>
      </c>
      <c r="AH243" s="6" t="str">
        <f>IF(AC243&gt;Scenario!$B$11,"",IF(AC$2&lt;&gt;"Ready",AC$2,IF(ISNUMBER(AG243),AH242+AF243,"INSUFFICIENT FUNDS")))</f>
        <v/>
      </c>
      <c r="AI243" t="str">
        <f>IF(AC243&gt;Scenario!$B$11,"",IF(AC$2&lt;&gt;"Ready",AC$2,IF(ISNUMBER(AG243),"OK","INSUFFICIENT FUNDS")))</f>
        <v/>
      </c>
      <c r="AJ243">
        <v>239</v>
      </c>
      <c r="AK243" s="6" t="str">
        <f>IF(AJ243&gt;Scenario!$B$11,"",IF(AJ$2&lt;&gt;"Ready",AJ$2,IF(AP242="OK",AN242,"INSUFFICIENT FUNDS")))</f>
        <v/>
      </c>
      <c r="AL243" s="6" t="str">
        <f>IF(AJ243&gt;Scenario!$B$11,"",IF(AJ$2&lt;&gt;"Ready",AJ$2,IF(ISNUMBER(AK243),IF(AND(AJ243&gt;=Scenario!$B$10,MOD(AJ243-Scenario!$B$10,Scenario!$B$18)=0),Scenario!$B$8,0),"INSUFFICIENT FUNDS")))</f>
        <v/>
      </c>
      <c r="AM243" s="6" t="str">
        <f>IF(AJ243&gt;Scenario!$B$11,"",IF(AJ$2&lt;&gt;"Ready",AJ$2,IF(ISNUMBER(AK243),(AK243+AL243)*(0+0+IF(Scenario!$B$13="Gross",0,0))/12+((0+0)/12+IF(AND(AJ243&gt;=Scenario!$B$10,MOD(AJ243-Scenario!$B$10,Scenario!$B$18)=0),0*0+0,0)+IF(AJ243=1,0*0+0,0)+IF(AJ243=Scenario!$B$11,0,0)),"INSUFFICIENT FUNDS")))</f>
        <v/>
      </c>
      <c r="AN243" s="6" t="str">
        <f>IF(AJ243&gt;Scenario!$B$11,"",IF(AJ$2&lt;&gt;"Ready",AJ$2,IF(ISNUMBER(AK243),IF((AK243+AL243)*(1+Scenario!$B$12/12)-AM243&lt;0,"INSUFFICIENT FUNDS",(AK243+AL243)*(1+Scenario!$B$12/12)-AM243),"INSUFFICIENT FUNDS")))</f>
        <v/>
      </c>
      <c r="AO243" s="6" t="str">
        <f>IF(AJ243&gt;Scenario!$B$11,"",IF(AJ$2&lt;&gt;"Ready",AJ$2,IF(ISNUMBER(AN243),AO242+AM243,"INSUFFICIENT FUNDS")))</f>
        <v/>
      </c>
      <c r="AP243" t="str">
        <f>IF(AJ243&gt;Scenario!$B$11,"",IF(AJ$2&lt;&gt;"Ready",AJ$2,IF(ISNUMBER(AN243),"OK","INSUFFICIENT FUNDS")))</f>
        <v/>
      </c>
    </row>
    <row r="244" spans="1:42" ht="32.1" customHeight="1" x14ac:dyDescent="0.2">
      <c r="A244">
        <v>240</v>
      </c>
      <c r="B244" s="6" t="str">
        <f>IF(A244&gt;Scenario!$B$11,"",IF(A$2&lt;&gt;"Ready",A$2,IF(G243="OK",E243,"INSUFFICIENT FUNDS")))</f>
        <v/>
      </c>
      <c r="C244" s="6" t="str">
        <f>IF(A244&gt;Scenario!$B$11,"",IF(A$2&lt;&gt;"Ready",A$2,IF(ISNUMBER(B244),IF(AND(A244&gt;=Scenario!$B$10,MOD(A244-Scenario!$B$10,Scenario!$B$18)=0),Scenario!$B$8,0),"INSUFFICIENT FUNDS")))</f>
        <v/>
      </c>
      <c r="D244" s="6" t="str">
        <f>IF(A244&gt;Scenario!$B$11,"",IF(A$2&lt;&gt;"Ready",A$2,IF(ISNUMBER(B244),(B244+C244)*(N('Option B'!$E$14)+N('Option B'!$E$15)+IF(Scenario!$B$13="Gross",N('Option B'!$E$16),0))/12+((N('Option B'!$E$12)+N('Option B'!$E$13))/12+IF(AND(A244&gt;=Scenario!$B$10,MOD(A244-Scenario!$B$10,Scenario!$B$18)=0),N('Option B'!$E$17)*N('Option B'!$E$18)+N('Option B'!$E$20),0)+IF(A244=1,N('Option B'!$E$17)*N('Option B'!$E$19)+N('Option B'!$E$21),0)+IF(A244=Scenario!$B$11,N('Option B'!$E$22),0)),"INSUFFICIENT FUNDS")))</f>
        <v/>
      </c>
      <c r="E244" s="6" t="str">
        <f>IF(A244&gt;Scenario!$B$11,"",IF(A$2&lt;&gt;"Ready",A$2,IF(ISNUMBER(B244),IF((B244+C244)*(1+Scenario!$B$12/12)-D244&lt;0,"INSUFFICIENT FUNDS",(B244+C244)*(1+Scenario!$B$12/12)-D244),"INSUFFICIENT FUNDS")))</f>
        <v/>
      </c>
      <c r="F244" s="6" t="str">
        <f>IF(A244&gt;Scenario!$B$11,"",IF(A$2&lt;&gt;"Ready",A$2,IF(ISNUMBER(E244),F243+D244,"INSUFFICIENT FUNDS")))</f>
        <v/>
      </c>
      <c r="G244" t="str">
        <f>IF(A244&gt;Scenario!$B$11,"",IF(A$2&lt;&gt;"Ready",A$2,IF(ISNUMBER(E244),"OK","INSUFFICIENT FUNDS")))</f>
        <v/>
      </c>
      <c r="H244">
        <v>240</v>
      </c>
      <c r="I244" s="6" t="str">
        <f>IF(H244&gt;Scenario!$B$11,"",IF(H$2&lt;&gt;"Ready",H$2,IF(N243="OK",L243,"INSUFFICIENT FUNDS")))</f>
        <v/>
      </c>
      <c r="J244" s="6" t="str">
        <f>IF(H244&gt;Scenario!$B$11,"",IF(H$2&lt;&gt;"Ready",H$2,IF(ISNUMBER(I244),IF(AND(H244&gt;=Scenario!$B$10,MOD(H244-Scenario!$B$10,Scenario!$B$18)=0),Scenario!$B$8,0),"INSUFFICIENT FUNDS")))</f>
        <v/>
      </c>
      <c r="K244" s="6" t="str">
        <f>IF(H244&gt;Scenario!$B$11,"",IF(H$2&lt;&gt;"Ready",H$2,IF(ISNUMBER(I244),(I244+J244)*(N('Option B'!$E$14)+N('Option B'!$E$15)+IF(Scenario!$B$13="Gross",N('Option B'!$E$16),0))/12+((0+0)/12+IF(AND(H244&gt;=Scenario!$B$10,MOD(H244-Scenario!$B$10,Scenario!$B$18)=0),N('Option B'!$E$17)*N('Option B'!$E$18)+N('Option B'!$E$20),0)+IF(H244=1,N('Option B'!$E$17)*N('Option B'!$E$19)+N('Option B'!$E$21),0)+IF(H244=Scenario!$B$11,N('Option B'!$E$22),0)),"INSUFFICIENT FUNDS")))</f>
        <v/>
      </c>
      <c r="L244" s="6" t="str">
        <f>IF(H244&gt;Scenario!$B$11,"",IF(H$2&lt;&gt;"Ready",H$2,IF(ISNUMBER(I244),IF((I244+J244)*(1+Scenario!$B$12/12)-K244&lt;0,"INSUFFICIENT FUNDS",(I244+J244)*(1+Scenario!$B$12/12)-K244),"INSUFFICIENT FUNDS")))</f>
        <v/>
      </c>
      <c r="M244" s="6" t="str">
        <f>IF(H244&gt;Scenario!$B$11,"",IF(H$2&lt;&gt;"Ready",H$2,IF(ISNUMBER(L244),M243+K244,"INSUFFICIENT FUNDS")))</f>
        <v/>
      </c>
      <c r="N244" t="str">
        <f>IF(H244&gt;Scenario!$B$11,"",IF(H$2&lt;&gt;"Ready",H$2,IF(ISNUMBER(L244),"OK","INSUFFICIENT FUNDS")))</f>
        <v/>
      </c>
      <c r="O244">
        <v>240</v>
      </c>
      <c r="P244" s="6" t="str">
        <f>IF(O244&gt;Scenario!$B$11,"",IF(O$2&lt;&gt;"Ready",O$2,IF(U243="OK",S243,"INSUFFICIENT FUNDS")))</f>
        <v/>
      </c>
      <c r="Q244" s="6" t="str">
        <f>IF(O244&gt;Scenario!$B$11,"",IF(O$2&lt;&gt;"Ready",O$2,IF(ISNUMBER(P244),IF(AND(O244&gt;=Scenario!$B$10,MOD(O244-Scenario!$B$10,Scenario!$B$18)=0),Scenario!$B$8,0),"INSUFFICIENT FUNDS")))</f>
        <v/>
      </c>
      <c r="R244" s="6" t="str">
        <f>IF(O244&gt;Scenario!$B$11,"",IF(O$2&lt;&gt;"Ready",O$2,IF(ISNUMBER(P244),(P244+Q244)*(0+N('Option B'!$E$15)+IF(Scenario!$B$13="Gross",N('Option B'!$E$16),0))/12+((N('Option B'!$E$12)+N('Option B'!$E$13))/12+IF(AND(O244&gt;=Scenario!$B$10,MOD(O244-Scenario!$B$10,Scenario!$B$18)=0),N('Option B'!$E$17)*N('Option B'!$E$18)+N('Option B'!$E$20),0)+IF(O244=1,N('Option B'!$E$17)*N('Option B'!$E$19)+N('Option B'!$E$21),0)+IF(O244=Scenario!$B$11,N('Option B'!$E$22),0)),"INSUFFICIENT FUNDS")))</f>
        <v/>
      </c>
      <c r="S244" s="6" t="str">
        <f>IF(O244&gt;Scenario!$B$11,"",IF(O$2&lt;&gt;"Ready",O$2,IF(ISNUMBER(P244),IF((P244+Q244)*(1+Scenario!$B$12/12)-R244&lt;0,"INSUFFICIENT FUNDS",(P244+Q244)*(1+Scenario!$B$12/12)-R244),"INSUFFICIENT FUNDS")))</f>
        <v/>
      </c>
      <c r="T244" s="6" t="str">
        <f>IF(O244&gt;Scenario!$B$11,"",IF(O$2&lt;&gt;"Ready",O$2,IF(ISNUMBER(S244),T243+R244,"INSUFFICIENT FUNDS")))</f>
        <v/>
      </c>
      <c r="U244" t="str">
        <f>IF(O244&gt;Scenario!$B$11,"",IF(O$2&lt;&gt;"Ready",O$2,IF(ISNUMBER(S244),"OK","INSUFFICIENT FUNDS")))</f>
        <v/>
      </c>
      <c r="V244">
        <v>240</v>
      </c>
      <c r="W244" s="6" t="str">
        <f>IF(V244&gt;Scenario!$B$11,"",IF(V$2&lt;&gt;"Ready",V$2,IF(AB243="OK",Z243,"INSUFFICIENT FUNDS")))</f>
        <v/>
      </c>
      <c r="X244" s="6" t="str">
        <f>IF(V244&gt;Scenario!$B$11,"",IF(V$2&lt;&gt;"Ready",V$2,IF(ISNUMBER(W244),IF(AND(V244&gt;=Scenario!$B$10,MOD(V244-Scenario!$B$10,Scenario!$B$18)=0),Scenario!$B$8,0),"INSUFFICIENT FUNDS")))</f>
        <v/>
      </c>
      <c r="Y244" s="6" t="str">
        <f>IF(V244&gt;Scenario!$B$11,"",IF(V$2&lt;&gt;"Ready",V$2,IF(ISNUMBER(W244),(W244+X244)*(N('Option B'!$E$14)+N('Option B'!$E$15)+IF(Scenario!$B$13="Gross",N('Option B'!$E$16),0))/12+((N('Option B'!$E$12)+N('Option B'!$E$13))/12+IF(AND(V244&gt;=Scenario!$B$10,MOD(V244-Scenario!$B$10,Scenario!$B$18)=0),0*0+0,0)+IF(V244=1,0*0+0,0)+IF(V244=Scenario!$B$11,0,0)),"INSUFFICIENT FUNDS")))</f>
        <v/>
      </c>
      <c r="Z244" s="6" t="str">
        <f>IF(V244&gt;Scenario!$B$11,"",IF(V$2&lt;&gt;"Ready",V$2,IF(ISNUMBER(W244),IF((W244+X244)*(1+Scenario!$B$12/12)-Y244&lt;0,"INSUFFICIENT FUNDS",(W244+X244)*(1+Scenario!$B$12/12)-Y244),"INSUFFICIENT FUNDS")))</f>
        <v/>
      </c>
      <c r="AA244" s="6" t="str">
        <f>IF(V244&gt;Scenario!$B$11,"",IF(V$2&lt;&gt;"Ready",V$2,IF(ISNUMBER(Z244),AA243+Y244,"INSUFFICIENT FUNDS")))</f>
        <v/>
      </c>
      <c r="AB244" t="str">
        <f>IF(V244&gt;Scenario!$B$11,"",IF(V$2&lt;&gt;"Ready",V$2,IF(ISNUMBER(Z244),"OK","INSUFFICIENT FUNDS")))</f>
        <v/>
      </c>
      <c r="AC244">
        <v>240</v>
      </c>
      <c r="AD244" s="6" t="str">
        <f>IF(AC244&gt;Scenario!$B$11,"",IF(AC$2&lt;&gt;"Ready",AC$2,IF(AI243="OK",AG243,"INSUFFICIENT FUNDS")))</f>
        <v/>
      </c>
      <c r="AE244" s="6" t="str">
        <f>IF(AC244&gt;Scenario!$B$11,"",IF(AC$2&lt;&gt;"Ready",AC$2,IF(ISNUMBER(AD244),IF(AND(AC244&gt;=Scenario!$B$10,MOD(AC244-Scenario!$B$10,Scenario!$B$18)=0),Scenario!$B$8,0),"INSUFFICIENT FUNDS")))</f>
        <v/>
      </c>
      <c r="AF244" s="6" t="str">
        <f>IF(AC244&gt;Scenario!$B$11,"",IF(AC$2&lt;&gt;"Ready",AC$2,IF(ISNUMBER(AD244),(AD244+AE244)*(N('Option B'!$E$14)+N('Option B'!$E$15)+IF(Scenario!$B$13="Gross",0,0))/12+((N('Option B'!$E$12)+N('Option B'!$E$13))/12+IF(AND(AC244&gt;=Scenario!$B$10,MOD(AC244-Scenario!$B$10,Scenario!$B$18)=0),N('Option B'!$E$17)*N('Option B'!$E$18)+N('Option B'!$E$20),0)+IF(AC244=1,N('Option B'!$E$17)*N('Option B'!$E$19)+N('Option B'!$E$21),0)+IF(AC244=Scenario!$B$11,N('Option B'!$E$22),0)),"INSUFFICIENT FUNDS")))</f>
        <v/>
      </c>
      <c r="AG244" s="6" t="str">
        <f>IF(AC244&gt;Scenario!$B$11,"",IF(AC$2&lt;&gt;"Ready",AC$2,IF(ISNUMBER(AD244),IF((AD244+AE244)*(1+Scenario!$B$12/12)-AF244&lt;0,"INSUFFICIENT FUNDS",(AD244+AE244)*(1+Scenario!$B$12/12)-AF244),"INSUFFICIENT FUNDS")))</f>
        <v/>
      </c>
      <c r="AH244" s="6" t="str">
        <f>IF(AC244&gt;Scenario!$B$11,"",IF(AC$2&lt;&gt;"Ready",AC$2,IF(ISNUMBER(AG244),AH243+AF244,"INSUFFICIENT FUNDS")))</f>
        <v/>
      </c>
      <c r="AI244" t="str">
        <f>IF(AC244&gt;Scenario!$B$11,"",IF(AC$2&lt;&gt;"Ready",AC$2,IF(ISNUMBER(AG244),"OK","INSUFFICIENT FUNDS")))</f>
        <v/>
      </c>
      <c r="AJ244">
        <v>240</v>
      </c>
      <c r="AK244" s="6" t="str">
        <f>IF(AJ244&gt;Scenario!$B$11,"",IF(AJ$2&lt;&gt;"Ready",AJ$2,IF(AP243="OK",AN243,"INSUFFICIENT FUNDS")))</f>
        <v/>
      </c>
      <c r="AL244" s="6" t="str">
        <f>IF(AJ244&gt;Scenario!$B$11,"",IF(AJ$2&lt;&gt;"Ready",AJ$2,IF(ISNUMBER(AK244),IF(AND(AJ244&gt;=Scenario!$B$10,MOD(AJ244-Scenario!$B$10,Scenario!$B$18)=0),Scenario!$B$8,0),"INSUFFICIENT FUNDS")))</f>
        <v/>
      </c>
      <c r="AM244" s="6" t="str">
        <f>IF(AJ244&gt;Scenario!$B$11,"",IF(AJ$2&lt;&gt;"Ready",AJ$2,IF(ISNUMBER(AK244),(AK244+AL244)*(0+0+IF(Scenario!$B$13="Gross",0,0))/12+((0+0)/12+IF(AND(AJ244&gt;=Scenario!$B$10,MOD(AJ244-Scenario!$B$10,Scenario!$B$18)=0),0*0+0,0)+IF(AJ244=1,0*0+0,0)+IF(AJ244=Scenario!$B$11,0,0)),"INSUFFICIENT FUNDS")))</f>
        <v/>
      </c>
      <c r="AN244" s="6" t="str">
        <f>IF(AJ244&gt;Scenario!$B$11,"",IF(AJ$2&lt;&gt;"Ready",AJ$2,IF(ISNUMBER(AK244),IF((AK244+AL244)*(1+Scenario!$B$12/12)-AM244&lt;0,"INSUFFICIENT FUNDS",(AK244+AL244)*(1+Scenario!$B$12/12)-AM244),"INSUFFICIENT FUNDS")))</f>
        <v/>
      </c>
      <c r="AO244" s="6" t="str">
        <f>IF(AJ244&gt;Scenario!$B$11,"",IF(AJ$2&lt;&gt;"Ready",AJ$2,IF(ISNUMBER(AN244),AO243+AM244,"INSUFFICIENT FUNDS")))</f>
        <v/>
      </c>
      <c r="AP244" t="str">
        <f>IF(AJ244&gt;Scenario!$B$11,"",IF(AJ$2&lt;&gt;"Ready",AJ$2,IF(ISNUMBER(AN244),"OK","INSUFFICIENT FUNDS")))</f>
        <v/>
      </c>
    </row>
    <row r="245" spans="1:42" ht="32.1" customHeight="1" x14ac:dyDescent="0.2">
      <c r="A245">
        <v>241</v>
      </c>
      <c r="B245" s="6" t="str">
        <f>IF(A245&gt;Scenario!$B$11,"",IF(A$2&lt;&gt;"Ready",A$2,IF(G244="OK",E244,"INSUFFICIENT FUNDS")))</f>
        <v/>
      </c>
      <c r="C245" s="6" t="str">
        <f>IF(A245&gt;Scenario!$B$11,"",IF(A$2&lt;&gt;"Ready",A$2,IF(ISNUMBER(B245),IF(AND(A245&gt;=Scenario!$B$10,MOD(A245-Scenario!$B$10,Scenario!$B$18)=0),Scenario!$B$8,0),"INSUFFICIENT FUNDS")))</f>
        <v/>
      </c>
      <c r="D245" s="6" t="str">
        <f>IF(A245&gt;Scenario!$B$11,"",IF(A$2&lt;&gt;"Ready",A$2,IF(ISNUMBER(B245),(B245+C245)*(N('Option B'!$E$14)+N('Option B'!$E$15)+IF(Scenario!$B$13="Gross",N('Option B'!$E$16),0))/12+((N('Option B'!$E$12)+N('Option B'!$E$13))/12+IF(AND(A245&gt;=Scenario!$B$10,MOD(A245-Scenario!$B$10,Scenario!$B$18)=0),N('Option B'!$E$17)*N('Option B'!$E$18)+N('Option B'!$E$20),0)+IF(A245=1,N('Option B'!$E$17)*N('Option B'!$E$19)+N('Option B'!$E$21),0)+IF(A245=Scenario!$B$11,N('Option B'!$E$22),0)),"INSUFFICIENT FUNDS")))</f>
        <v/>
      </c>
      <c r="E245" s="6" t="str">
        <f>IF(A245&gt;Scenario!$B$11,"",IF(A$2&lt;&gt;"Ready",A$2,IF(ISNUMBER(B245),IF((B245+C245)*(1+Scenario!$B$12/12)-D245&lt;0,"INSUFFICIENT FUNDS",(B245+C245)*(1+Scenario!$B$12/12)-D245),"INSUFFICIENT FUNDS")))</f>
        <v/>
      </c>
      <c r="F245" s="6" t="str">
        <f>IF(A245&gt;Scenario!$B$11,"",IF(A$2&lt;&gt;"Ready",A$2,IF(ISNUMBER(E245),F244+D245,"INSUFFICIENT FUNDS")))</f>
        <v/>
      </c>
      <c r="G245" t="str">
        <f>IF(A245&gt;Scenario!$B$11,"",IF(A$2&lt;&gt;"Ready",A$2,IF(ISNUMBER(E245),"OK","INSUFFICIENT FUNDS")))</f>
        <v/>
      </c>
      <c r="H245">
        <v>241</v>
      </c>
      <c r="I245" s="6" t="str">
        <f>IF(H245&gt;Scenario!$B$11,"",IF(H$2&lt;&gt;"Ready",H$2,IF(N244="OK",L244,"INSUFFICIENT FUNDS")))</f>
        <v/>
      </c>
      <c r="J245" s="6" t="str">
        <f>IF(H245&gt;Scenario!$B$11,"",IF(H$2&lt;&gt;"Ready",H$2,IF(ISNUMBER(I245),IF(AND(H245&gt;=Scenario!$B$10,MOD(H245-Scenario!$B$10,Scenario!$B$18)=0),Scenario!$B$8,0),"INSUFFICIENT FUNDS")))</f>
        <v/>
      </c>
      <c r="K245" s="6" t="str">
        <f>IF(H245&gt;Scenario!$B$11,"",IF(H$2&lt;&gt;"Ready",H$2,IF(ISNUMBER(I245),(I245+J245)*(N('Option B'!$E$14)+N('Option B'!$E$15)+IF(Scenario!$B$13="Gross",N('Option B'!$E$16),0))/12+((0+0)/12+IF(AND(H245&gt;=Scenario!$B$10,MOD(H245-Scenario!$B$10,Scenario!$B$18)=0),N('Option B'!$E$17)*N('Option B'!$E$18)+N('Option B'!$E$20),0)+IF(H245=1,N('Option B'!$E$17)*N('Option B'!$E$19)+N('Option B'!$E$21),0)+IF(H245=Scenario!$B$11,N('Option B'!$E$22),0)),"INSUFFICIENT FUNDS")))</f>
        <v/>
      </c>
      <c r="L245" s="6" t="str">
        <f>IF(H245&gt;Scenario!$B$11,"",IF(H$2&lt;&gt;"Ready",H$2,IF(ISNUMBER(I245),IF((I245+J245)*(1+Scenario!$B$12/12)-K245&lt;0,"INSUFFICIENT FUNDS",(I245+J245)*(1+Scenario!$B$12/12)-K245),"INSUFFICIENT FUNDS")))</f>
        <v/>
      </c>
      <c r="M245" s="6" t="str">
        <f>IF(H245&gt;Scenario!$B$11,"",IF(H$2&lt;&gt;"Ready",H$2,IF(ISNUMBER(L245),M244+K245,"INSUFFICIENT FUNDS")))</f>
        <v/>
      </c>
      <c r="N245" t="str">
        <f>IF(H245&gt;Scenario!$B$11,"",IF(H$2&lt;&gt;"Ready",H$2,IF(ISNUMBER(L245),"OK","INSUFFICIENT FUNDS")))</f>
        <v/>
      </c>
      <c r="O245">
        <v>241</v>
      </c>
      <c r="P245" s="6" t="str">
        <f>IF(O245&gt;Scenario!$B$11,"",IF(O$2&lt;&gt;"Ready",O$2,IF(U244="OK",S244,"INSUFFICIENT FUNDS")))</f>
        <v/>
      </c>
      <c r="Q245" s="6" t="str">
        <f>IF(O245&gt;Scenario!$B$11,"",IF(O$2&lt;&gt;"Ready",O$2,IF(ISNUMBER(P245),IF(AND(O245&gt;=Scenario!$B$10,MOD(O245-Scenario!$B$10,Scenario!$B$18)=0),Scenario!$B$8,0),"INSUFFICIENT FUNDS")))</f>
        <v/>
      </c>
      <c r="R245" s="6" t="str">
        <f>IF(O245&gt;Scenario!$B$11,"",IF(O$2&lt;&gt;"Ready",O$2,IF(ISNUMBER(P245),(P245+Q245)*(0+N('Option B'!$E$15)+IF(Scenario!$B$13="Gross",N('Option B'!$E$16),0))/12+((N('Option B'!$E$12)+N('Option B'!$E$13))/12+IF(AND(O245&gt;=Scenario!$B$10,MOD(O245-Scenario!$B$10,Scenario!$B$18)=0),N('Option B'!$E$17)*N('Option B'!$E$18)+N('Option B'!$E$20),0)+IF(O245=1,N('Option B'!$E$17)*N('Option B'!$E$19)+N('Option B'!$E$21),0)+IF(O245=Scenario!$B$11,N('Option B'!$E$22),0)),"INSUFFICIENT FUNDS")))</f>
        <v/>
      </c>
      <c r="S245" s="6" t="str">
        <f>IF(O245&gt;Scenario!$B$11,"",IF(O$2&lt;&gt;"Ready",O$2,IF(ISNUMBER(P245),IF((P245+Q245)*(1+Scenario!$B$12/12)-R245&lt;0,"INSUFFICIENT FUNDS",(P245+Q245)*(1+Scenario!$B$12/12)-R245),"INSUFFICIENT FUNDS")))</f>
        <v/>
      </c>
      <c r="T245" s="6" t="str">
        <f>IF(O245&gt;Scenario!$B$11,"",IF(O$2&lt;&gt;"Ready",O$2,IF(ISNUMBER(S245),T244+R245,"INSUFFICIENT FUNDS")))</f>
        <v/>
      </c>
      <c r="U245" t="str">
        <f>IF(O245&gt;Scenario!$B$11,"",IF(O$2&lt;&gt;"Ready",O$2,IF(ISNUMBER(S245),"OK","INSUFFICIENT FUNDS")))</f>
        <v/>
      </c>
      <c r="V245">
        <v>241</v>
      </c>
      <c r="W245" s="6" t="str">
        <f>IF(V245&gt;Scenario!$B$11,"",IF(V$2&lt;&gt;"Ready",V$2,IF(AB244="OK",Z244,"INSUFFICIENT FUNDS")))</f>
        <v/>
      </c>
      <c r="X245" s="6" t="str">
        <f>IF(V245&gt;Scenario!$B$11,"",IF(V$2&lt;&gt;"Ready",V$2,IF(ISNUMBER(W245),IF(AND(V245&gt;=Scenario!$B$10,MOD(V245-Scenario!$B$10,Scenario!$B$18)=0),Scenario!$B$8,0),"INSUFFICIENT FUNDS")))</f>
        <v/>
      </c>
      <c r="Y245" s="6" t="str">
        <f>IF(V245&gt;Scenario!$B$11,"",IF(V$2&lt;&gt;"Ready",V$2,IF(ISNUMBER(W245),(W245+X245)*(N('Option B'!$E$14)+N('Option B'!$E$15)+IF(Scenario!$B$13="Gross",N('Option B'!$E$16),0))/12+((N('Option B'!$E$12)+N('Option B'!$E$13))/12+IF(AND(V245&gt;=Scenario!$B$10,MOD(V245-Scenario!$B$10,Scenario!$B$18)=0),0*0+0,0)+IF(V245=1,0*0+0,0)+IF(V245=Scenario!$B$11,0,0)),"INSUFFICIENT FUNDS")))</f>
        <v/>
      </c>
      <c r="Z245" s="6" t="str">
        <f>IF(V245&gt;Scenario!$B$11,"",IF(V$2&lt;&gt;"Ready",V$2,IF(ISNUMBER(W245),IF((W245+X245)*(1+Scenario!$B$12/12)-Y245&lt;0,"INSUFFICIENT FUNDS",(W245+X245)*(1+Scenario!$B$12/12)-Y245),"INSUFFICIENT FUNDS")))</f>
        <v/>
      </c>
      <c r="AA245" s="6" t="str">
        <f>IF(V245&gt;Scenario!$B$11,"",IF(V$2&lt;&gt;"Ready",V$2,IF(ISNUMBER(Z245),AA244+Y245,"INSUFFICIENT FUNDS")))</f>
        <v/>
      </c>
      <c r="AB245" t="str">
        <f>IF(V245&gt;Scenario!$B$11,"",IF(V$2&lt;&gt;"Ready",V$2,IF(ISNUMBER(Z245),"OK","INSUFFICIENT FUNDS")))</f>
        <v/>
      </c>
      <c r="AC245">
        <v>241</v>
      </c>
      <c r="AD245" s="6" t="str">
        <f>IF(AC245&gt;Scenario!$B$11,"",IF(AC$2&lt;&gt;"Ready",AC$2,IF(AI244="OK",AG244,"INSUFFICIENT FUNDS")))</f>
        <v/>
      </c>
      <c r="AE245" s="6" t="str">
        <f>IF(AC245&gt;Scenario!$B$11,"",IF(AC$2&lt;&gt;"Ready",AC$2,IF(ISNUMBER(AD245),IF(AND(AC245&gt;=Scenario!$B$10,MOD(AC245-Scenario!$B$10,Scenario!$B$18)=0),Scenario!$B$8,0),"INSUFFICIENT FUNDS")))</f>
        <v/>
      </c>
      <c r="AF245" s="6" t="str">
        <f>IF(AC245&gt;Scenario!$B$11,"",IF(AC$2&lt;&gt;"Ready",AC$2,IF(ISNUMBER(AD245),(AD245+AE245)*(N('Option B'!$E$14)+N('Option B'!$E$15)+IF(Scenario!$B$13="Gross",0,0))/12+((N('Option B'!$E$12)+N('Option B'!$E$13))/12+IF(AND(AC245&gt;=Scenario!$B$10,MOD(AC245-Scenario!$B$10,Scenario!$B$18)=0),N('Option B'!$E$17)*N('Option B'!$E$18)+N('Option B'!$E$20),0)+IF(AC245=1,N('Option B'!$E$17)*N('Option B'!$E$19)+N('Option B'!$E$21),0)+IF(AC245=Scenario!$B$11,N('Option B'!$E$22),0)),"INSUFFICIENT FUNDS")))</f>
        <v/>
      </c>
      <c r="AG245" s="6" t="str">
        <f>IF(AC245&gt;Scenario!$B$11,"",IF(AC$2&lt;&gt;"Ready",AC$2,IF(ISNUMBER(AD245),IF((AD245+AE245)*(1+Scenario!$B$12/12)-AF245&lt;0,"INSUFFICIENT FUNDS",(AD245+AE245)*(1+Scenario!$B$12/12)-AF245),"INSUFFICIENT FUNDS")))</f>
        <v/>
      </c>
      <c r="AH245" s="6" t="str">
        <f>IF(AC245&gt;Scenario!$B$11,"",IF(AC$2&lt;&gt;"Ready",AC$2,IF(ISNUMBER(AG245),AH244+AF245,"INSUFFICIENT FUNDS")))</f>
        <v/>
      </c>
      <c r="AI245" t="str">
        <f>IF(AC245&gt;Scenario!$B$11,"",IF(AC$2&lt;&gt;"Ready",AC$2,IF(ISNUMBER(AG245),"OK","INSUFFICIENT FUNDS")))</f>
        <v/>
      </c>
      <c r="AJ245">
        <v>241</v>
      </c>
      <c r="AK245" s="6" t="str">
        <f>IF(AJ245&gt;Scenario!$B$11,"",IF(AJ$2&lt;&gt;"Ready",AJ$2,IF(AP244="OK",AN244,"INSUFFICIENT FUNDS")))</f>
        <v/>
      </c>
      <c r="AL245" s="6" t="str">
        <f>IF(AJ245&gt;Scenario!$B$11,"",IF(AJ$2&lt;&gt;"Ready",AJ$2,IF(ISNUMBER(AK245),IF(AND(AJ245&gt;=Scenario!$B$10,MOD(AJ245-Scenario!$B$10,Scenario!$B$18)=0),Scenario!$B$8,0),"INSUFFICIENT FUNDS")))</f>
        <v/>
      </c>
      <c r="AM245" s="6" t="str">
        <f>IF(AJ245&gt;Scenario!$B$11,"",IF(AJ$2&lt;&gt;"Ready",AJ$2,IF(ISNUMBER(AK245),(AK245+AL245)*(0+0+IF(Scenario!$B$13="Gross",0,0))/12+((0+0)/12+IF(AND(AJ245&gt;=Scenario!$B$10,MOD(AJ245-Scenario!$B$10,Scenario!$B$18)=0),0*0+0,0)+IF(AJ245=1,0*0+0,0)+IF(AJ245=Scenario!$B$11,0,0)),"INSUFFICIENT FUNDS")))</f>
        <v/>
      </c>
      <c r="AN245" s="6" t="str">
        <f>IF(AJ245&gt;Scenario!$B$11,"",IF(AJ$2&lt;&gt;"Ready",AJ$2,IF(ISNUMBER(AK245),IF((AK245+AL245)*(1+Scenario!$B$12/12)-AM245&lt;0,"INSUFFICIENT FUNDS",(AK245+AL245)*(1+Scenario!$B$12/12)-AM245),"INSUFFICIENT FUNDS")))</f>
        <v/>
      </c>
      <c r="AO245" s="6" t="str">
        <f>IF(AJ245&gt;Scenario!$B$11,"",IF(AJ$2&lt;&gt;"Ready",AJ$2,IF(ISNUMBER(AN245),AO244+AM245,"INSUFFICIENT FUNDS")))</f>
        <v/>
      </c>
      <c r="AP245" t="str">
        <f>IF(AJ245&gt;Scenario!$B$11,"",IF(AJ$2&lt;&gt;"Ready",AJ$2,IF(ISNUMBER(AN245),"OK","INSUFFICIENT FUNDS")))</f>
        <v/>
      </c>
    </row>
    <row r="246" spans="1:42" ht="32.1" customHeight="1" x14ac:dyDescent="0.2">
      <c r="A246">
        <v>242</v>
      </c>
      <c r="B246" s="6" t="str">
        <f>IF(A246&gt;Scenario!$B$11,"",IF(A$2&lt;&gt;"Ready",A$2,IF(G245="OK",E245,"INSUFFICIENT FUNDS")))</f>
        <v/>
      </c>
      <c r="C246" s="6" t="str">
        <f>IF(A246&gt;Scenario!$B$11,"",IF(A$2&lt;&gt;"Ready",A$2,IF(ISNUMBER(B246),IF(AND(A246&gt;=Scenario!$B$10,MOD(A246-Scenario!$B$10,Scenario!$B$18)=0),Scenario!$B$8,0),"INSUFFICIENT FUNDS")))</f>
        <v/>
      </c>
      <c r="D246" s="6" t="str">
        <f>IF(A246&gt;Scenario!$B$11,"",IF(A$2&lt;&gt;"Ready",A$2,IF(ISNUMBER(B246),(B246+C246)*(N('Option B'!$E$14)+N('Option B'!$E$15)+IF(Scenario!$B$13="Gross",N('Option B'!$E$16),0))/12+((N('Option B'!$E$12)+N('Option B'!$E$13))/12+IF(AND(A246&gt;=Scenario!$B$10,MOD(A246-Scenario!$B$10,Scenario!$B$18)=0),N('Option B'!$E$17)*N('Option B'!$E$18)+N('Option B'!$E$20),0)+IF(A246=1,N('Option B'!$E$17)*N('Option B'!$E$19)+N('Option B'!$E$21),0)+IF(A246=Scenario!$B$11,N('Option B'!$E$22),0)),"INSUFFICIENT FUNDS")))</f>
        <v/>
      </c>
      <c r="E246" s="6" t="str">
        <f>IF(A246&gt;Scenario!$B$11,"",IF(A$2&lt;&gt;"Ready",A$2,IF(ISNUMBER(B246),IF((B246+C246)*(1+Scenario!$B$12/12)-D246&lt;0,"INSUFFICIENT FUNDS",(B246+C246)*(1+Scenario!$B$12/12)-D246),"INSUFFICIENT FUNDS")))</f>
        <v/>
      </c>
      <c r="F246" s="6" t="str">
        <f>IF(A246&gt;Scenario!$B$11,"",IF(A$2&lt;&gt;"Ready",A$2,IF(ISNUMBER(E246),F245+D246,"INSUFFICIENT FUNDS")))</f>
        <v/>
      </c>
      <c r="G246" t="str">
        <f>IF(A246&gt;Scenario!$B$11,"",IF(A$2&lt;&gt;"Ready",A$2,IF(ISNUMBER(E246),"OK","INSUFFICIENT FUNDS")))</f>
        <v/>
      </c>
      <c r="H246">
        <v>242</v>
      </c>
      <c r="I246" s="6" t="str">
        <f>IF(H246&gt;Scenario!$B$11,"",IF(H$2&lt;&gt;"Ready",H$2,IF(N245="OK",L245,"INSUFFICIENT FUNDS")))</f>
        <v/>
      </c>
      <c r="J246" s="6" t="str">
        <f>IF(H246&gt;Scenario!$B$11,"",IF(H$2&lt;&gt;"Ready",H$2,IF(ISNUMBER(I246),IF(AND(H246&gt;=Scenario!$B$10,MOD(H246-Scenario!$B$10,Scenario!$B$18)=0),Scenario!$B$8,0),"INSUFFICIENT FUNDS")))</f>
        <v/>
      </c>
      <c r="K246" s="6" t="str">
        <f>IF(H246&gt;Scenario!$B$11,"",IF(H$2&lt;&gt;"Ready",H$2,IF(ISNUMBER(I246),(I246+J246)*(N('Option B'!$E$14)+N('Option B'!$E$15)+IF(Scenario!$B$13="Gross",N('Option B'!$E$16),0))/12+((0+0)/12+IF(AND(H246&gt;=Scenario!$B$10,MOD(H246-Scenario!$B$10,Scenario!$B$18)=0),N('Option B'!$E$17)*N('Option B'!$E$18)+N('Option B'!$E$20),0)+IF(H246=1,N('Option B'!$E$17)*N('Option B'!$E$19)+N('Option B'!$E$21),0)+IF(H246=Scenario!$B$11,N('Option B'!$E$22),0)),"INSUFFICIENT FUNDS")))</f>
        <v/>
      </c>
      <c r="L246" s="6" t="str">
        <f>IF(H246&gt;Scenario!$B$11,"",IF(H$2&lt;&gt;"Ready",H$2,IF(ISNUMBER(I246),IF((I246+J246)*(1+Scenario!$B$12/12)-K246&lt;0,"INSUFFICIENT FUNDS",(I246+J246)*(1+Scenario!$B$12/12)-K246),"INSUFFICIENT FUNDS")))</f>
        <v/>
      </c>
      <c r="M246" s="6" t="str">
        <f>IF(H246&gt;Scenario!$B$11,"",IF(H$2&lt;&gt;"Ready",H$2,IF(ISNUMBER(L246),M245+K246,"INSUFFICIENT FUNDS")))</f>
        <v/>
      </c>
      <c r="N246" t="str">
        <f>IF(H246&gt;Scenario!$B$11,"",IF(H$2&lt;&gt;"Ready",H$2,IF(ISNUMBER(L246),"OK","INSUFFICIENT FUNDS")))</f>
        <v/>
      </c>
      <c r="O246">
        <v>242</v>
      </c>
      <c r="P246" s="6" t="str">
        <f>IF(O246&gt;Scenario!$B$11,"",IF(O$2&lt;&gt;"Ready",O$2,IF(U245="OK",S245,"INSUFFICIENT FUNDS")))</f>
        <v/>
      </c>
      <c r="Q246" s="6" t="str">
        <f>IF(O246&gt;Scenario!$B$11,"",IF(O$2&lt;&gt;"Ready",O$2,IF(ISNUMBER(P246),IF(AND(O246&gt;=Scenario!$B$10,MOD(O246-Scenario!$B$10,Scenario!$B$18)=0),Scenario!$B$8,0),"INSUFFICIENT FUNDS")))</f>
        <v/>
      </c>
      <c r="R246" s="6" t="str">
        <f>IF(O246&gt;Scenario!$B$11,"",IF(O$2&lt;&gt;"Ready",O$2,IF(ISNUMBER(P246),(P246+Q246)*(0+N('Option B'!$E$15)+IF(Scenario!$B$13="Gross",N('Option B'!$E$16),0))/12+((N('Option B'!$E$12)+N('Option B'!$E$13))/12+IF(AND(O246&gt;=Scenario!$B$10,MOD(O246-Scenario!$B$10,Scenario!$B$18)=0),N('Option B'!$E$17)*N('Option B'!$E$18)+N('Option B'!$E$20),0)+IF(O246=1,N('Option B'!$E$17)*N('Option B'!$E$19)+N('Option B'!$E$21),0)+IF(O246=Scenario!$B$11,N('Option B'!$E$22),0)),"INSUFFICIENT FUNDS")))</f>
        <v/>
      </c>
      <c r="S246" s="6" t="str">
        <f>IF(O246&gt;Scenario!$B$11,"",IF(O$2&lt;&gt;"Ready",O$2,IF(ISNUMBER(P246),IF((P246+Q246)*(1+Scenario!$B$12/12)-R246&lt;0,"INSUFFICIENT FUNDS",(P246+Q246)*(1+Scenario!$B$12/12)-R246),"INSUFFICIENT FUNDS")))</f>
        <v/>
      </c>
      <c r="T246" s="6" t="str">
        <f>IF(O246&gt;Scenario!$B$11,"",IF(O$2&lt;&gt;"Ready",O$2,IF(ISNUMBER(S246),T245+R246,"INSUFFICIENT FUNDS")))</f>
        <v/>
      </c>
      <c r="U246" t="str">
        <f>IF(O246&gt;Scenario!$B$11,"",IF(O$2&lt;&gt;"Ready",O$2,IF(ISNUMBER(S246),"OK","INSUFFICIENT FUNDS")))</f>
        <v/>
      </c>
      <c r="V246">
        <v>242</v>
      </c>
      <c r="W246" s="6" t="str">
        <f>IF(V246&gt;Scenario!$B$11,"",IF(V$2&lt;&gt;"Ready",V$2,IF(AB245="OK",Z245,"INSUFFICIENT FUNDS")))</f>
        <v/>
      </c>
      <c r="X246" s="6" t="str">
        <f>IF(V246&gt;Scenario!$B$11,"",IF(V$2&lt;&gt;"Ready",V$2,IF(ISNUMBER(W246),IF(AND(V246&gt;=Scenario!$B$10,MOD(V246-Scenario!$B$10,Scenario!$B$18)=0),Scenario!$B$8,0),"INSUFFICIENT FUNDS")))</f>
        <v/>
      </c>
      <c r="Y246" s="6" t="str">
        <f>IF(V246&gt;Scenario!$B$11,"",IF(V$2&lt;&gt;"Ready",V$2,IF(ISNUMBER(W246),(W246+X246)*(N('Option B'!$E$14)+N('Option B'!$E$15)+IF(Scenario!$B$13="Gross",N('Option B'!$E$16),0))/12+((N('Option B'!$E$12)+N('Option B'!$E$13))/12+IF(AND(V246&gt;=Scenario!$B$10,MOD(V246-Scenario!$B$10,Scenario!$B$18)=0),0*0+0,0)+IF(V246=1,0*0+0,0)+IF(V246=Scenario!$B$11,0,0)),"INSUFFICIENT FUNDS")))</f>
        <v/>
      </c>
      <c r="Z246" s="6" t="str">
        <f>IF(V246&gt;Scenario!$B$11,"",IF(V$2&lt;&gt;"Ready",V$2,IF(ISNUMBER(W246),IF((W246+X246)*(1+Scenario!$B$12/12)-Y246&lt;0,"INSUFFICIENT FUNDS",(W246+X246)*(1+Scenario!$B$12/12)-Y246),"INSUFFICIENT FUNDS")))</f>
        <v/>
      </c>
      <c r="AA246" s="6" t="str">
        <f>IF(V246&gt;Scenario!$B$11,"",IF(V$2&lt;&gt;"Ready",V$2,IF(ISNUMBER(Z246),AA245+Y246,"INSUFFICIENT FUNDS")))</f>
        <v/>
      </c>
      <c r="AB246" t="str">
        <f>IF(V246&gt;Scenario!$B$11,"",IF(V$2&lt;&gt;"Ready",V$2,IF(ISNUMBER(Z246),"OK","INSUFFICIENT FUNDS")))</f>
        <v/>
      </c>
      <c r="AC246">
        <v>242</v>
      </c>
      <c r="AD246" s="6" t="str">
        <f>IF(AC246&gt;Scenario!$B$11,"",IF(AC$2&lt;&gt;"Ready",AC$2,IF(AI245="OK",AG245,"INSUFFICIENT FUNDS")))</f>
        <v/>
      </c>
      <c r="AE246" s="6" t="str">
        <f>IF(AC246&gt;Scenario!$B$11,"",IF(AC$2&lt;&gt;"Ready",AC$2,IF(ISNUMBER(AD246),IF(AND(AC246&gt;=Scenario!$B$10,MOD(AC246-Scenario!$B$10,Scenario!$B$18)=0),Scenario!$B$8,0),"INSUFFICIENT FUNDS")))</f>
        <v/>
      </c>
      <c r="AF246" s="6" t="str">
        <f>IF(AC246&gt;Scenario!$B$11,"",IF(AC$2&lt;&gt;"Ready",AC$2,IF(ISNUMBER(AD246),(AD246+AE246)*(N('Option B'!$E$14)+N('Option B'!$E$15)+IF(Scenario!$B$13="Gross",0,0))/12+((N('Option B'!$E$12)+N('Option B'!$E$13))/12+IF(AND(AC246&gt;=Scenario!$B$10,MOD(AC246-Scenario!$B$10,Scenario!$B$18)=0),N('Option B'!$E$17)*N('Option B'!$E$18)+N('Option B'!$E$20),0)+IF(AC246=1,N('Option B'!$E$17)*N('Option B'!$E$19)+N('Option B'!$E$21),0)+IF(AC246=Scenario!$B$11,N('Option B'!$E$22),0)),"INSUFFICIENT FUNDS")))</f>
        <v/>
      </c>
      <c r="AG246" s="6" t="str">
        <f>IF(AC246&gt;Scenario!$B$11,"",IF(AC$2&lt;&gt;"Ready",AC$2,IF(ISNUMBER(AD246),IF((AD246+AE246)*(1+Scenario!$B$12/12)-AF246&lt;0,"INSUFFICIENT FUNDS",(AD246+AE246)*(1+Scenario!$B$12/12)-AF246),"INSUFFICIENT FUNDS")))</f>
        <v/>
      </c>
      <c r="AH246" s="6" t="str">
        <f>IF(AC246&gt;Scenario!$B$11,"",IF(AC$2&lt;&gt;"Ready",AC$2,IF(ISNUMBER(AG246),AH245+AF246,"INSUFFICIENT FUNDS")))</f>
        <v/>
      </c>
      <c r="AI246" t="str">
        <f>IF(AC246&gt;Scenario!$B$11,"",IF(AC$2&lt;&gt;"Ready",AC$2,IF(ISNUMBER(AG246),"OK","INSUFFICIENT FUNDS")))</f>
        <v/>
      </c>
      <c r="AJ246">
        <v>242</v>
      </c>
      <c r="AK246" s="6" t="str">
        <f>IF(AJ246&gt;Scenario!$B$11,"",IF(AJ$2&lt;&gt;"Ready",AJ$2,IF(AP245="OK",AN245,"INSUFFICIENT FUNDS")))</f>
        <v/>
      </c>
      <c r="AL246" s="6" t="str">
        <f>IF(AJ246&gt;Scenario!$B$11,"",IF(AJ$2&lt;&gt;"Ready",AJ$2,IF(ISNUMBER(AK246),IF(AND(AJ246&gt;=Scenario!$B$10,MOD(AJ246-Scenario!$B$10,Scenario!$B$18)=0),Scenario!$B$8,0),"INSUFFICIENT FUNDS")))</f>
        <v/>
      </c>
      <c r="AM246" s="6" t="str">
        <f>IF(AJ246&gt;Scenario!$B$11,"",IF(AJ$2&lt;&gt;"Ready",AJ$2,IF(ISNUMBER(AK246),(AK246+AL246)*(0+0+IF(Scenario!$B$13="Gross",0,0))/12+((0+0)/12+IF(AND(AJ246&gt;=Scenario!$B$10,MOD(AJ246-Scenario!$B$10,Scenario!$B$18)=0),0*0+0,0)+IF(AJ246=1,0*0+0,0)+IF(AJ246=Scenario!$B$11,0,0)),"INSUFFICIENT FUNDS")))</f>
        <v/>
      </c>
      <c r="AN246" s="6" t="str">
        <f>IF(AJ246&gt;Scenario!$B$11,"",IF(AJ$2&lt;&gt;"Ready",AJ$2,IF(ISNUMBER(AK246),IF((AK246+AL246)*(1+Scenario!$B$12/12)-AM246&lt;0,"INSUFFICIENT FUNDS",(AK246+AL246)*(1+Scenario!$B$12/12)-AM246),"INSUFFICIENT FUNDS")))</f>
        <v/>
      </c>
      <c r="AO246" s="6" t="str">
        <f>IF(AJ246&gt;Scenario!$B$11,"",IF(AJ$2&lt;&gt;"Ready",AJ$2,IF(ISNUMBER(AN246),AO245+AM246,"INSUFFICIENT FUNDS")))</f>
        <v/>
      </c>
      <c r="AP246" t="str">
        <f>IF(AJ246&gt;Scenario!$B$11,"",IF(AJ$2&lt;&gt;"Ready",AJ$2,IF(ISNUMBER(AN246),"OK","INSUFFICIENT FUNDS")))</f>
        <v/>
      </c>
    </row>
    <row r="247" spans="1:42" ht="32.1" customHeight="1" x14ac:dyDescent="0.2">
      <c r="A247">
        <v>243</v>
      </c>
      <c r="B247" s="6" t="str">
        <f>IF(A247&gt;Scenario!$B$11,"",IF(A$2&lt;&gt;"Ready",A$2,IF(G246="OK",E246,"INSUFFICIENT FUNDS")))</f>
        <v/>
      </c>
      <c r="C247" s="6" t="str">
        <f>IF(A247&gt;Scenario!$B$11,"",IF(A$2&lt;&gt;"Ready",A$2,IF(ISNUMBER(B247),IF(AND(A247&gt;=Scenario!$B$10,MOD(A247-Scenario!$B$10,Scenario!$B$18)=0),Scenario!$B$8,0),"INSUFFICIENT FUNDS")))</f>
        <v/>
      </c>
      <c r="D247" s="6" t="str">
        <f>IF(A247&gt;Scenario!$B$11,"",IF(A$2&lt;&gt;"Ready",A$2,IF(ISNUMBER(B247),(B247+C247)*(N('Option B'!$E$14)+N('Option B'!$E$15)+IF(Scenario!$B$13="Gross",N('Option B'!$E$16),0))/12+((N('Option B'!$E$12)+N('Option B'!$E$13))/12+IF(AND(A247&gt;=Scenario!$B$10,MOD(A247-Scenario!$B$10,Scenario!$B$18)=0),N('Option B'!$E$17)*N('Option B'!$E$18)+N('Option B'!$E$20),0)+IF(A247=1,N('Option B'!$E$17)*N('Option B'!$E$19)+N('Option B'!$E$21),0)+IF(A247=Scenario!$B$11,N('Option B'!$E$22),0)),"INSUFFICIENT FUNDS")))</f>
        <v/>
      </c>
      <c r="E247" s="6" t="str">
        <f>IF(A247&gt;Scenario!$B$11,"",IF(A$2&lt;&gt;"Ready",A$2,IF(ISNUMBER(B247),IF((B247+C247)*(1+Scenario!$B$12/12)-D247&lt;0,"INSUFFICIENT FUNDS",(B247+C247)*(1+Scenario!$B$12/12)-D247),"INSUFFICIENT FUNDS")))</f>
        <v/>
      </c>
      <c r="F247" s="6" t="str">
        <f>IF(A247&gt;Scenario!$B$11,"",IF(A$2&lt;&gt;"Ready",A$2,IF(ISNUMBER(E247),F246+D247,"INSUFFICIENT FUNDS")))</f>
        <v/>
      </c>
      <c r="G247" t="str">
        <f>IF(A247&gt;Scenario!$B$11,"",IF(A$2&lt;&gt;"Ready",A$2,IF(ISNUMBER(E247),"OK","INSUFFICIENT FUNDS")))</f>
        <v/>
      </c>
      <c r="H247">
        <v>243</v>
      </c>
      <c r="I247" s="6" t="str">
        <f>IF(H247&gt;Scenario!$B$11,"",IF(H$2&lt;&gt;"Ready",H$2,IF(N246="OK",L246,"INSUFFICIENT FUNDS")))</f>
        <v/>
      </c>
      <c r="J247" s="6" t="str">
        <f>IF(H247&gt;Scenario!$B$11,"",IF(H$2&lt;&gt;"Ready",H$2,IF(ISNUMBER(I247),IF(AND(H247&gt;=Scenario!$B$10,MOD(H247-Scenario!$B$10,Scenario!$B$18)=0),Scenario!$B$8,0),"INSUFFICIENT FUNDS")))</f>
        <v/>
      </c>
      <c r="K247" s="6" t="str">
        <f>IF(H247&gt;Scenario!$B$11,"",IF(H$2&lt;&gt;"Ready",H$2,IF(ISNUMBER(I247),(I247+J247)*(N('Option B'!$E$14)+N('Option B'!$E$15)+IF(Scenario!$B$13="Gross",N('Option B'!$E$16),0))/12+((0+0)/12+IF(AND(H247&gt;=Scenario!$B$10,MOD(H247-Scenario!$B$10,Scenario!$B$18)=0),N('Option B'!$E$17)*N('Option B'!$E$18)+N('Option B'!$E$20),0)+IF(H247=1,N('Option B'!$E$17)*N('Option B'!$E$19)+N('Option B'!$E$21),0)+IF(H247=Scenario!$B$11,N('Option B'!$E$22),0)),"INSUFFICIENT FUNDS")))</f>
        <v/>
      </c>
      <c r="L247" s="6" t="str">
        <f>IF(H247&gt;Scenario!$B$11,"",IF(H$2&lt;&gt;"Ready",H$2,IF(ISNUMBER(I247),IF((I247+J247)*(1+Scenario!$B$12/12)-K247&lt;0,"INSUFFICIENT FUNDS",(I247+J247)*(1+Scenario!$B$12/12)-K247),"INSUFFICIENT FUNDS")))</f>
        <v/>
      </c>
      <c r="M247" s="6" t="str">
        <f>IF(H247&gt;Scenario!$B$11,"",IF(H$2&lt;&gt;"Ready",H$2,IF(ISNUMBER(L247),M246+K247,"INSUFFICIENT FUNDS")))</f>
        <v/>
      </c>
      <c r="N247" t="str">
        <f>IF(H247&gt;Scenario!$B$11,"",IF(H$2&lt;&gt;"Ready",H$2,IF(ISNUMBER(L247),"OK","INSUFFICIENT FUNDS")))</f>
        <v/>
      </c>
      <c r="O247">
        <v>243</v>
      </c>
      <c r="P247" s="6" t="str">
        <f>IF(O247&gt;Scenario!$B$11,"",IF(O$2&lt;&gt;"Ready",O$2,IF(U246="OK",S246,"INSUFFICIENT FUNDS")))</f>
        <v/>
      </c>
      <c r="Q247" s="6" t="str">
        <f>IF(O247&gt;Scenario!$B$11,"",IF(O$2&lt;&gt;"Ready",O$2,IF(ISNUMBER(P247),IF(AND(O247&gt;=Scenario!$B$10,MOD(O247-Scenario!$B$10,Scenario!$B$18)=0),Scenario!$B$8,0),"INSUFFICIENT FUNDS")))</f>
        <v/>
      </c>
      <c r="R247" s="6" t="str">
        <f>IF(O247&gt;Scenario!$B$11,"",IF(O$2&lt;&gt;"Ready",O$2,IF(ISNUMBER(P247),(P247+Q247)*(0+N('Option B'!$E$15)+IF(Scenario!$B$13="Gross",N('Option B'!$E$16),0))/12+((N('Option B'!$E$12)+N('Option B'!$E$13))/12+IF(AND(O247&gt;=Scenario!$B$10,MOD(O247-Scenario!$B$10,Scenario!$B$18)=0),N('Option B'!$E$17)*N('Option B'!$E$18)+N('Option B'!$E$20),0)+IF(O247=1,N('Option B'!$E$17)*N('Option B'!$E$19)+N('Option B'!$E$21),0)+IF(O247=Scenario!$B$11,N('Option B'!$E$22),0)),"INSUFFICIENT FUNDS")))</f>
        <v/>
      </c>
      <c r="S247" s="6" t="str">
        <f>IF(O247&gt;Scenario!$B$11,"",IF(O$2&lt;&gt;"Ready",O$2,IF(ISNUMBER(P247),IF((P247+Q247)*(1+Scenario!$B$12/12)-R247&lt;0,"INSUFFICIENT FUNDS",(P247+Q247)*(1+Scenario!$B$12/12)-R247),"INSUFFICIENT FUNDS")))</f>
        <v/>
      </c>
      <c r="T247" s="6" t="str">
        <f>IF(O247&gt;Scenario!$B$11,"",IF(O$2&lt;&gt;"Ready",O$2,IF(ISNUMBER(S247),T246+R247,"INSUFFICIENT FUNDS")))</f>
        <v/>
      </c>
      <c r="U247" t="str">
        <f>IF(O247&gt;Scenario!$B$11,"",IF(O$2&lt;&gt;"Ready",O$2,IF(ISNUMBER(S247),"OK","INSUFFICIENT FUNDS")))</f>
        <v/>
      </c>
      <c r="V247">
        <v>243</v>
      </c>
      <c r="W247" s="6" t="str">
        <f>IF(V247&gt;Scenario!$B$11,"",IF(V$2&lt;&gt;"Ready",V$2,IF(AB246="OK",Z246,"INSUFFICIENT FUNDS")))</f>
        <v/>
      </c>
      <c r="X247" s="6" t="str">
        <f>IF(V247&gt;Scenario!$B$11,"",IF(V$2&lt;&gt;"Ready",V$2,IF(ISNUMBER(W247),IF(AND(V247&gt;=Scenario!$B$10,MOD(V247-Scenario!$B$10,Scenario!$B$18)=0),Scenario!$B$8,0),"INSUFFICIENT FUNDS")))</f>
        <v/>
      </c>
      <c r="Y247" s="6" t="str">
        <f>IF(V247&gt;Scenario!$B$11,"",IF(V$2&lt;&gt;"Ready",V$2,IF(ISNUMBER(W247),(W247+X247)*(N('Option B'!$E$14)+N('Option B'!$E$15)+IF(Scenario!$B$13="Gross",N('Option B'!$E$16),0))/12+((N('Option B'!$E$12)+N('Option B'!$E$13))/12+IF(AND(V247&gt;=Scenario!$B$10,MOD(V247-Scenario!$B$10,Scenario!$B$18)=0),0*0+0,0)+IF(V247=1,0*0+0,0)+IF(V247=Scenario!$B$11,0,0)),"INSUFFICIENT FUNDS")))</f>
        <v/>
      </c>
      <c r="Z247" s="6" t="str">
        <f>IF(V247&gt;Scenario!$B$11,"",IF(V$2&lt;&gt;"Ready",V$2,IF(ISNUMBER(W247),IF((W247+X247)*(1+Scenario!$B$12/12)-Y247&lt;0,"INSUFFICIENT FUNDS",(W247+X247)*(1+Scenario!$B$12/12)-Y247),"INSUFFICIENT FUNDS")))</f>
        <v/>
      </c>
      <c r="AA247" s="6" t="str">
        <f>IF(V247&gt;Scenario!$B$11,"",IF(V$2&lt;&gt;"Ready",V$2,IF(ISNUMBER(Z247),AA246+Y247,"INSUFFICIENT FUNDS")))</f>
        <v/>
      </c>
      <c r="AB247" t="str">
        <f>IF(V247&gt;Scenario!$B$11,"",IF(V$2&lt;&gt;"Ready",V$2,IF(ISNUMBER(Z247),"OK","INSUFFICIENT FUNDS")))</f>
        <v/>
      </c>
      <c r="AC247">
        <v>243</v>
      </c>
      <c r="AD247" s="6" t="str">
        <f>IF(AC247&gt;Scenario!$B$11,"",IF(AC$2&lt;&gt;"Ready",AC$2,IF(AI246="OK",AG246,"INSUFFICIENT FUNDS")))</f>
        <v/>
      </c>
      <c r="AE247" s="6" t="str">
        <f>IF(AC247&gt;Scenario!$B$11,"",IF(AC$2&lt;&gt;"Ready",AC$2,IF(ISNUMBER(AD247),IF(AND(AC247&gt;=Scenario!$B$10,MOD(AC247-Scenario!$B$10,Scenario!$B$18)=0),Scenario!$B$8,0),"INSUFFICIENT FUNDS")))</f>
        <v/>
      </c>
      <c r="AF247" s="6" t="str">
        <f>IF(AC247&gt;Scenario!$B$11,"",IF(AC$2&lt;&gt;"Ready",AC$2,IF(ISNUMBER(AD247),(AD247+AE247)*(N('Option B'!$E$14)+N('Option B'!$E$15)+IF(Scenario!$B$13="Gross",0,0))/12+((N('Option B'!$E$12)+N('Option B'!$E$13))/12+IF(AND(AC247&gt;=Scenario!$B$10,MOD(AC247-Scenario!$B$10,Scenario!$B$18)=0),N('Option B'!$E$17)*N('Option B'!$E$18)+N('Option B'!$E$20),0)+IF(AC247=1,N('Option B'!$E$17)*N('Option B'!$E$19)+N('Option B'!$E$21),0)+IF(AC247=Scenario!$B$11,N('Option B'!$E$22),0)),"INSUFFICIENT FUNDS")))</f>
        <v/>
      </c>
      <c r="AG247" s="6" t="str">
        <f>IF(AC247&gt;Scenario!$B$11,"",IF(AC$2&lt;&gt;"Ready",AC$2,IF(ISNUMBER(AD247),IF((AD247+AE247)*(1+Scenario!$B$12/12)-AF247&lt;0,"INSUFFICIENT FUNDS",(AD247+AE247)*(1+Scenario!$B$12/12)-AF247),"INSUFFICIENT FUNDS")))</f>
        <v/>
      </c>
      <c r="AH247" s="6" t="str">
        <f>IF(AC247&gt;Scenario!$B$11,"",IF(AC$2&lt;&gt;"Ready",AC$2,IF(ISNUMBER(AG247),AH246+AF247,"INSUFFICIENT FUNDS")))</f>
        <v/>
      </c>
      <c r="AI247" t="str">
        <f>IF(AC247&gt;Scenario!$B$11,"",IF(AC$2&lt;&gt;"Ready",AC$2,IF(ISNUMBER(AG247),"OK","INSUFFICIENT FUNDS")))</f>
        <v/>
      </c>
      <c r="AJ247">
        <v>243</v>
      </c>
      <c r="AK247" s="6" t="str">
        <f>IF(AJ247&gt;Scenario!$B$11,"",IF(AJ$2&lt;&gt;"Ready",AJ$2,IF(AP246="OK",AN246,"INSUFFICIENT FUNDS")))</f>
        <v/>
      </c>
      <c r="AL247" s="6" t="str">
        <f>IF(AJ247&gt;Scenario!$B$11,"",IF(AJ$2&lt;&gt;"Ready",AJ$2,IF(ISNUMBER(AK247),IF(AND(AJ247&gt;=Scenario!$B$10,MOD(AJ247-Scenario!$B$10,Scenario!$B$18)=0),Scenario!$B$8,0),"INSUFFICIENT FUNDS")))</f>
        <v/>
      </c>
      <c r="AM247" s="6" t="str">
        <f>IF(AJ247&gt;Scenario!$B$11,"",IF(AJ$2&lt;&gt;"Ready",AJ$2,IF(ISNUMBER(AK247),(AK247+AL247)*(0+0+IF(Scenario!$B$13="Gross",0,0))/12+((0+0)/12+IF(AND(AJ247&gt;=Scenario!$B$10,MOD(AJ247-Scenario!$B$10,Scenario!$B$18)=0),0*0+0,0)+IF(AJ247=1,0*0+0,0)+IF(AJ247=Scenario!$B$11,0,0)),"INSUFFICIENT FUNDS")))</f>
        <v/>
      </c>
      <c r="AN247" s="6" t="str">
        <f>IF(AJ247&gt;Scenario!$B$11,"",IF(AJ$2&lt;&gt;"Ready",AJ$2,IF(ISNUMBER(AK247),IF((AK247+AL247)*(1+Scenario!$B$12/12)-AM247&lt;0,"INSUFFICIENT FUNDS",(AK247+AL247)*(1+Scenario!$B$12/12)-AM247),"INSUFFICIENT FUNDS")))</f>
        <v/>
      </c>
      <c r="AO247" s="6" t="str">
        <f>IF(AJ247&gt;Scenario!$B$11,"",IF(AJ$2&lt;&gt;"Ready",AJ$2,IF(ISNUMBER(AN247),AO246+AM247,"INSUFFICIENT FUNDS")))</f>
        <v/>
      </c>
      <c r="AP247" t="str">
        <f>IF(AJ247&gt;Scenario!$B$11,"",IF(AJ$2&lt;&gt;"Ready",AJ$2,IF(ISNUMBER(AN247),"OK","INSUFFICIENT FUNDS")))</f>
        <v/>
      </c>
    </row>
    <row r="248" spans="1:42" ht="32.1" customHeight="1" x14ac:dyDescent="0.2">
      <c r="A248">
        <v>244</v>
      </c>
      <c r="B248" s="6" t="str">
        <f>IF(A248&gt;Scenario!$B$11,"",IF(A$2&lt;&gt;"Ready",A$2,IF(G247="OK",E247,"INSUFFICIENT FUNDS")))</f>
        <v/>
      </c>
      <c r="C248" s="6" t="str">
        <f>IF(A248&gt;Scenario!$B$11,"",IF(A$2&lt;&gt;"Ready",A$2,IF(ISNUMBER(B248),IF(AND(A248&gt;=Scenario!$B$10,MOD(A248-Scenario!$B$10,Scenario!$B$18)=0),Scenario!$B$8,0),"INSUFFICIENT FUNDS")))</f>
        <v/>
      </c>
      <c r="D248" s="6" t="str">
        <f>IF(A248&gt;Scenario!$B$11,"",IF(A$2&lt;&gt;"Ready",A$2,IF(ISNUMBER(B248),(B248+C248)*(N('Option B'!$E$14)+N('Option B'!$E$15)+IF(Scenario!$B$13="Gross",N('Option B'!$E$16),0))/12+((N('Option B'!$E$12)+N('Option B'!$E$13))/12+IF(AND(A248&gt;=Scenario!$B$10,MOD(A248-Scenario!$B$10,Scenario!$B$18)=0),N('Option B'!$E$17)*N('Option B'!$E$18)+N('Option B'!$E$20),0)+IF(A248=1,N('Option B'!$E$17)*N('Option B'!$E$19)+N('Option B'!$E$21),0)+IF(A248=Scenario!$B$11,N('Option B'!$E$22),0)),"INSUFFICIENT FUNDS")))</f>
        <v/>
      </c>
      <c r="E248" s="6" t="str">
        <f>IF(A248&gt;Scenario!$B$11,"",IF(A$2&lt;&gt;"Ready",A$2,IF(ISNUMBER(B248),IF((B248+C248)*(1+Scenario!$B$12/12)-D248&lt;0,"INSUFFICIENT FUNDS",(B248+C248)*(1+Scenario!$B$12/12)-D248),"INSUFFICIENT FUNDS")))</f>
        <v/>
      </c>
      <c r="F248" s="6" t="str">
        <f>IF(A248&gt;Scenario!$B$11,"",IF(A$2&lt;&gt;"Ready",A$2,IF(ISNUMBER(E248),F247+D248,"INSUFFICIENT FUNDS")))</f>
        <v/>
      </c>
      <c r="G248" t="str">
        <f>IF(A248&gt;Scenario!$B$11,"",IF(A$2&lt;&gt;"Ready",A$2,IF(ISNUMBER(E248),"OK","INSUFFICIENT FUNDS")))</f>
        <v/>
      </c>
      <c r="H248">
        <v>244</v>
      </c>
      <c r="I248" s="6" t="str">
        <f>IF(H248&gt;Scenario!$B$11,"",IF(H$2&lt;&gt;"Ready",H$2,IF(N247="OK",L247,"INSUFFICIENT FUNDS")))</f>
        <v/>
      </c>
      <c r="J248" s="6" t="str">
        <f>IF(H248&gt;Scenario!$B$11,"",IF(H$2&lt;&gt;"Ready",H$2,IF(ISNUMBER(I248),IF(AND(H248&gt;=Scenario!$B$10,MOD(H248-Scenario!$B$10,Scenario!$B$18)=0),Scenario!$B$8,0),"INSUFFICIENT FUNDS")))</f>
        <v/>
      </c>
      <c r="K248" s="6" t="str">
        <f>IF(H248&gt;Scenario!$B$11,"",IF(H$2&lt;&gt;"Ready",H$2,IF(ISNUMBER(I248),(I248+J248)*(N('Option B'!$E$14)+N('Option B'!$E$15)+IF(Scenario!$B$13="Gross",N('Option B'!$E$16),0))/12+((0+0)/12+IF(AND(H248&gt;=Scenario!$B$10,MOD(H248-Scenario!$B$10,Scenario!$B$18)=0),N('Option B'!$E$17)*N('Option B'!$E$18)+N('Option B'!$E$20),0)+IF(H248=1,N('Option B'!$E$17)*N('Option B'!$E$19)+N('Option B'!$E$21),0)+IF(H248=Scenario!$B$11,N('Option B'!$E$22),0)),"INSUFFICIENT FUNDS")))</f>
        <v/>
      </c>
      <c r="L248" s="6" t="str">
        <f>IF(H248&gt;Scenario!$B$11,"",IF(H$2&lt;&gt;"Ready",H$2,IF(ISNUMBER(I248),IF((I248+J248)*(1+Scenario!$B$12/12)-K248&lt;0,"INSUFFICIENT FUNDS",(I248+J248)*(1+Scenario!$B$12/12)-K248),"INSUFFICIENT FUNDS")))</f>
        <v/>
      </c>
      <c r="M248" s="6" t="str">
        <f>IF(H248&gt;Scenario!$B$11,"",IF(H$2&lt;&gt;"Ready",H$2,IF(ISNUMBER(L248),M247+K248,"INSUFFICIENT FUNDS")))</f>
        <v/>
      </c>
      <c r="N248" t="str">
        <f>IF(H248&gt;Scenario!$B$11,"",IF(H$2&lt;&gt;"Ready",H$2,IF(ISNUMBER(L248),"OK","INSUFFICIENT FUNDS")))</f>
        <v/>
      </c>
      <c r="O248">
        <v>244</v>
      </c>
      <c r="P248" s="6" t="str">
        <f>IF(O248&gt;Scenario!$B$11,"",IF(O$2&lt;&gt;"Ready",O$2,IF(U247="OK",S247,"INSUFFICIENT FUNDS")))</f>
        <v/>
      </c>
      <c r="Q248" s="6" t="str">
        <f>IF(O248&gt;Scenario!$B$11,"",IF(O$2&lt;&gt;"Ready",O$2,IF(ISNUMBER(P248),IF(AND(O248&gt;=Scenario!$B$10,MOD(O248-Scenario!$B$10,Scenario!$B$18)=0),Scenario!$B$8,0),"INSUFFICIENT FUNDS")))</f>
        <v/>
      </c>
      <c r="R248" s="6" t="str">
        <f>IF(O248&gt;Scenario!$B$11,"",IF(O$2&lt;&gt;"Ready",O$2,IF(ISNUMBER(P248),(P248+Q248)*(0+N('Option B'!$E$15)+IF(Scenario!$B$13="Gross",N('Option B'!$E$16),0))/12+((N('Option B'!$E$12)+N('Option B'!$E$13))/12+IF(AND(O248&gt;=Scenario!$B$10,MOD(O248-Scenario!$B$10,Scenario!$B$18)=0),N('Option B'!$E$17)*N('Option B'!$E$18)+N('Option B'!$E$20),0)+IF(O248=1,N('Option B'!$E$17)*N('Option B'!$E$19)+N('Option B'!$E$21),0)+IF(O248=Scenario!$B$11,N('Option B'!$E$22),0)),"INSUFFICIENT FUNDS")))</f>
        <v/>
      </c>
      <c r="S248" s="6" t="str">
        <f>IF(O248&gt;Scenario!$B$11,"",IF(O$2&lt;&gt;"Ready",O$2,IF(ISNUMBER(P248),IF((P248+Q248)*(1+Scenario!$B$12/12)-R248&lt;0,"INSUFFICIENT FUNDS",(P248+Q248)*(1+Scenario!$B$12/12)-R248),"INSUFFICIENT FUNDS")))</f>
        <v/>
      </c>
      <c r="T248" s="6" t="str">
        <f>IF(O248&gt;Scenario!$B$11,"",IF(O$2&lt;&gt;"Ready",O$2,IF(ISNUMBER(S248),T247+R248,"INSUFFICIENT FUNDS")))</f>
        <v/>
      </c>
      <c r="U248" t="str">
        <f>IF(O248&gt;Scenario!$B$11,"",IF(O$2&lt;&gt;"Ready",O$2,IF(ISNUMBER(S248),"OK","INSUFFICIENT FUNDS")))</f>
        <v/>
      </c>
      <c r="V248">
        <v>244</v>
      </c>
      <c r="W248" s="6" t="str">
        <f>IF(V248&gt;Scenario!$B$11,"",IF(V$2&lt;&gt;"Ready",V$2,IF(AB247="OK",Z247,"INSUFFICIENT FUNDS")))</f>
        <v/>
      </c>
      <c r="X248" s="6" t="str">
        <f>IF(V248&gt;Scenario!$B$11,"",IF(V$2&lt;&gt;"Ready",V$2,IF(ISNUMBER(W248),IF(AND(V248&gt;=Scenario!$B$10,MOD(V248-Scenario!$B$10,Scenario!$B$18)=0),Scenario!$B$8,0),"INSUFFICIENT FUNDS")))</f>
        <v/>
      </c>
      <c r="Y248" s="6" t="str">
        <f>IF(V248&gt;Scenario!$B$11,"",IF(V$2&lt;&gt;"Ready",V$2,IF(ISNUMBER(W248),(W248+X248)*(N('Option B'!$E$14)+N('Option B'!$E$15)+IF(Scenario!$B$13="Gross",N('Option B'!$E$16),0))/12+((N('Option B'!$E$12)+N('Option B'!$E$13))/12+IF(AND(V248&gt;=Scenario!$B$10,MOD(V248-Scenario!$B$10,Scenario!$B$18)=0),0*0+0,0)+IF(V248=1,0*0+0,0)+IF(V248=Scenario!$B$11,0,0)),"INSUFFICIENT FUNDS")))</f>
        <v/>
      </c>
      <c r="Z248" s="6" t="str">
        <f>IF(V248&gt;Scenario!$B$11,"",IF(V$2&lt;&gt;"Ready",V$2,IF(ISNUMBER(W248),IF((W248+X248)*(1+Scenario!$B$12/12)-Y248&lt;0,"INSUFFICIENT FUNDS",(W248+X248)*(1+Scenario!$B$12/12)-Y248),"INSUFFICIENT FUNDS")))</f>
        <v/>
      </c>
      <c r="AA248" s="6" t="str">
        <f>IF(V248&gt;Scenario!$B$11,"",IF(V$2&lt;&gt;"Ready",V$2,IF(ISNUMBER(Z248),AA247+Y248,"INSUFFICIENT FUNDS")))</f>
        <v/>
      </c>
      <c r="AB248" t="str">
        <f>IF(V248&gt;Scenario!$B$11,"",IF(V$2&lt;&gt;"Ready",V$2,IF(ISNUMBER(Z248),"OK","INSUFFICIENT FUNDS")))</f>
        <v/>
      </c>
      <c r="AC248">
        <v>244</v>
      </c>
      <c r="AD248" s="6" t="str">
        <f>IF(AC248&gt;Scenario!$B$11,"",IF(AC$2&lt;&gt;"Ready",AC$2,IF(AI247="OK",AG247,"INSUFFICIENT FUNDS")))</f>
        <v/>
      </c>
      <c r="AE248" s="6" t="str">
        <f>IF(AC248&gt;Scenario!$B$11,"",IF(AC$2&lt;&gt;"Ready",AC$2,IF(ISNUMBER(AD248),IF(AND(AC248&gt;=Scenario!$B$10,MOD(AC248-Scenario!$B$10,Scenario!$B$18)=0),Scenario!$B$8,0),"INSUFFICIENT FUNDS")))</f>
        <v/>
      </c>
      <c r="AF248" s="6" t="str">
        <f>IF(AC248&gt;Scenario!$B$11,"",IF(AC$2&lt;&gt;"Ready",AC$2,IF(ISNUMBER(AD248),(AD248+AE248)*(N('Option B'!$E$14)+N('Option B'!$E$15)+IF(Scenario!$B$13="Gross",0,0))/12+((N('Option B'!$E$12)+N('Option B'!$E$13))/12+IF(AND(AC248&gt;=Scenario!$B$10,MOD(AC248-Scenario!$B$10,Scenario!$B$18)=0),N('Option B'!$E$17)*N('Option B'!$E$18)+N('Option B'!$E$20),0)+IF(AC248=1,N('Option B'!$E$17)*N('Option B'!$E$19)+N('Option B'!$E$21),0)+IF(AC248=Scenario!$B$11,N('Option B'!$E$22),0)),"INSUFFICIENT FUNDS")))</f>
        <v/>
      </c>
      <c r="AG248" s="6" t="str">
        <f>IF(AC248&gt;Scenario!$B$11,"",IF(AC$2&lt;&gt;"Ready",AC$2,IF(ISNUMBER(AD248),IF((AD248+AE248)*(1+Scenario!$B$12/12)-AF248&lt;0,"INSUFFICIENT FUNDS",(AD248+AE248)*(1+Scenario!$B$12/12)-AF248),"INSUFFICIENT FUNDS")))</f>
        <v/>
      </c>
      <c r="AH248" s="6" t="str">
        <f>IF(AC248&gt;Scenario!$B$11,"",IF(AC$2&lt;&gt;"Ready",AC$2,IF(ISNUMBER(AG248),AH247+AF248,"INSUFFICIENT FUNDS")))</f>
        <v/>
      </c>
      <c r="AI248" t="str">
        <f>IF(AC248&gt;Scenario!$B$11,"",IF(AC$2&lt;&gt;"Ready",AC$2,IF(ISNUMBER(AG248),"OK","INSUFFICIENT FUNDS")))</f>
        <v/>
      </c>
      <c r="AJ248">
        <v>244</v>
      </c>
      <c r="AK248" s="6" t="str">
        <f>IF(AJ248&gt;Scenario!$B$11,"",IF(AJ$2&lt;&gt;"Ready",AJ$2,IF(AP247="OK",AN247,"INSUFFICIENT FUNDS")))</f>
        <v/>
      </c>
      <c r="AL248" s="6" t="str">
        <f>IF(AJ248&gt;Scenario!$B$11,"",IF(AJ$2&lt;&gt;"Ready",AJ$2,IF(ISNUMBER(AK248),IF(AND(AJ248&gt;=Scenario!$B$10,MOD(AJ248-Scenario!$B$10,Scenario!$B$18)=0),Scenario!$B$8,0),"INSUFFICIENT FUNDS")))</f>
        <v/>
      </c>
      <c r="AM248" s="6" t="str">
        <f>IF(AJ248&gt;Scenario!$B$11,"",IF(AJ$2&lt;&gt;"Ready",AJ$2,IF(ISNUMBER(AK248),(AK248+AL248)*(0+0+IF(Scenario!$B$13="Gross",0,0))/12+((0+0)/12+IF(AND(AJ248&gt;=Scenario!$B$10,MOD(AJ248-Scenario!$B$10,Scenario!$B$18)=0),0*0+0,0)+IF(AJ248=1,0*0+0,0)+IF(AJ248=Scenario!$B$11,0,0)),"INSUFFICIENT FUNDS")))</f>
        <v/>
      </c>
      <c r="AN248" s="6" t="str">
        <f>IF(AJ248&gt;Scenario!$B$11,"",IF(AJ$2&lt;&gt;"Ready",AJ$2,IF(ISNUMBER(AK248),IF((AK248+AL248)*(1+Scenario!$B$12/12)-AM248&lt;0,"INSUFFICIENT FUNDS",(AK248+AL248)*(1+Scenario!$B$12/12)-AM248),"INSUFFICIENT FUNDS")))</f>
        <v/>
      </c>
      <c r="AO248" s="6" t="str">
        <f>IF(AJ248&gt;Scenario!$B$11,"",IF(AJ$2&lt;&gt;"Ready",AJ$2,IF(ISNUMBER(AN248),AO247+AM248,"INSUFFICIENT FUNDS")))</f>
        <v/>
      </c>
      <c r="AP248" t="str">
        <f>IF(AJ248&gt;Scenario!$B$11,"",IF(AJ$2&lt;&gt;"Ready",AJ$2,IF(ISNUMBER(AN248),"OK","INSUFFICIENT FUNDS")))</f>
        <v/>
      </c>
    </row>
    <row r="249" spans="1:42" ht="32.1" customHeight="1" x14ac:dyDescent="0.2">
      <c r="A249">
        <v>245</v>
      </c>
      <c r="B249" s="6" t="str">
        <f>IF(A249&gt;Scenario!$B$11,"",IF(A$2&lt;&gt;"Ready",A$2,IF(G248="OK",E248,"INSUFFICIENT FUNDS")))</f>
        <v/>
      </c>
      <c r="C249" s="6" t="str">
        <f>IF(A249&gt;Scenario!$B$11,"",IF(A$2&lt;&gt;"Ready",A$2,IF(ISNUMBER(B249),IF(AND(A249&gt;=Scenario!$B$10,MOD(A249-Scenario!$B$10,Scenario!$B$18)=0),Scenario!$B$8,0),"INSUFFICIENT FUNDS")))</f>
        <v/>
      </c>
      <c r="D249" s="6" t="str">
        <f>IF(A249&gt;Scenario!$B$11,"",IF(A$2&lt;&gt;"Ready",A$2,IF(ISNUMBER(B249),(B249+C249)*(N('Option B'!$E$14)+N('Option B'!$E$15)+IF(Scenario!$B$13="Gross",N('Option B'!$E$16),0))/12+((N('Option B'!$E$12)+N('Option B'!$E$13))/12+IF(AND(A249&gt;=Scenario!$B$10,MOD(A249-Scenario!$B$10,Scenario!$B$18)=0),N('Option B'!$E$17)*N('Option B'!$E$18)+N('Option B'!$E$20),0)+IF(A249=1,N('Option B'!$E$17)*N('Option B'!$E$19)+N('Option B'!$E$21),0)+IF(A249=Scenario!$B$11,N('Option B'!$E$22),0)),"INSUFFICIENT FUNDS")))</f>
        <v/>
      </c>
      <c r="E249" s="6" t="str">
        <f>IF(A249&gt;Scenario!$B$11,"",IF(A$2&lt;&gt;"Ready",A$2,IF(ISNUMBER(B249),IF((B249+C249)*(1+Scenario!$B$12/12)-D249&lt;0,"INSUFFICIENT FUNDS",(B249+C249)*(1+Scenario!$B$12/12)-D249),"INSUFFICIENT FUNDS")))</f>
        <v/>
      </c>
      <c r="F249" s="6" t="str">
        <f>IF(A249&gt;Scenario!$B$11,"",IF(A$2&lt;&gt;"Ready",A$2,IF(ISNUMBER(E249),F248+D249,"INSUFFICIENT FUNDS")))</f>
        <v/>
      </c>
      <c r="G249" t="str">
        <f>IF(A249&gt;Scenario!$B$11,"",IF(A$2&lt;&gt;"Ready",A$2,IF(ISNUMBER(E249),"OK","INSUFFICIENT FUNDS")))</f>
        <v/>
      </c>
      <c r="H249">
        <v>245</v>
      </c>
      <c r="I249" s="6" t="str">
        <f>IF(H249&gt;Scenario!$B$11,"",IF(H$2&lt;&gt;"Ready",H$2,IF(N248="OK",L248,"INSUFFICIENT FUNDS")))</f>
        <v/>
      </c>
      <c r="J249" s="6" t="str">
        <f>IF(H249&gt;Scenario!$B$11,"",IF(H$2&lt;&gt;"Ready",H$2,IF(ISNUMBER(I249),IF(AND(H249&gt;=Scenario!$B$10,MOD(H249-Scenario!$B$10,Scenario!$B$18)=0),Scenario!$B$8,0),"INSUFFICIENT FUNDS")))</f>
        <v/>
      </c>
      <c r="K249" s="6" t="str">
        <f>IF(H249&gt;Scenario!$B$11,"",IF(H$2&lt;&gt;"Ready",H$2,IF(ISNUMBER(I249),(I249+J249)*(N('Option B'!$E$14)+N('Option B'!$E$15)+IF(Scenario!$B$13="Gross",N('Option B'!$E$16),0))/12+((0+0)/12+IF(AND(H249&gt;=Scenario!$B$10,MOD(H249-Scenario!$B$10,Scenario!$B$18)=0),N('Option B'!$E$17)*N('Option B'!$E$18)+N('Option B'!$E$20),0)+IF(H249=1,N('Option B'!$E$17)*N('Option B'!$E$19)+N('Option B'!$E$21),0)+IF(H249=Scenario!$B$11,N('Option B'!$E$22),0)),"INSUFFICIENT FUNDS")))</f>
        <v/>
      </c>
      <c r="L249" s="6" t="str">
        <f>IF(H249&gt;Scenario!$B$11,"",IF(H$2&lt;&gt;"Ready",H$2,IF(ISNUMBER(I249),IF((I249+J249)*(1+Scenario!$B$12/12)-K249&lt;0,"INSUFFICIENT FUNDS",(I249+J249)*(1+Scenario!$B$12/12)-K249),"INSUFFICIENT FUNDS")))</f>
        <v/>
      </c>
      <c r="M249" s="6" t="str">
        <f>IF(H249&gt;Scenario!$B$11,"",IF(H$2&lt;&gt;"Ready",H$2,IF(ISNUMBER(L249),M248+K249,"INSUFFICIENT FUNDS")))</f>
        <v/>
      </c>
      <c r="N249" t="str">
        <f>IF(H249&gt;Scenario!$B$11,"",IF(H$2&lt;&gt;"Ready",H$2,IF(ISNUMBER(L249),"OK","INSUFFICIENT FUNDS")))</f>
        <v/>
      </c>
      <c r="O249">
        <v>245</v>
      </c>
      <c r="P249" s="6" t="str">
        <f>IF(O249&gt;Scenario!$B$11,"",IF(O$2&lt;&gt;"Ready",O$2,IF(U248="OK",S248,"INSUFFICIENT FUNDS")))</f>
        <v/>
      </c>
      <c r="Q249" s="6" t="str">
        <f>IF(O249&gt;Scenario!$B$11,"",IF(O$2&lt;&gt;"Ready",O$2,IF(ISNUMBER(P249),IF(AND(O249&gt;=Scenario!$B$10,MOD(O249-Scenario!$B$10,Scenario!$B$18)=0),Scenario!$B$8,0),"INSUFFICIENT FUNDS")))</f>
        <v/>
      </c>
      <c r="R249" s="6" t="str">
        <f>IF(O249&gt;Scenario!$B$11,"",IF(O$2&lt;&gt;"Ready",O$2,IF(ISNUMBER(P249),(P249+Q249)*(0+N('Option B'!$E$15)+IF(Scenario!$B$13="Gross",N('Option B'!$E$16),0))/12+((N('Option B'!$E$12)+N('Option B'!$E$13))/12+IF(AND(O249&gt;=Scenario!$B$10,MOD(O249-Scenario!$B$10,Scenario!$B$18)=0),N('Option B'!$E$17)*N('Option B'!$E$18)+N('Option B'!$E$20),0)+IF(O249=1,N('Option B'!$E$17)*N('Option B'!$E$19)+N('Option B'!$E$21),0)+IF(O249=Scenario!$B$11,N('Option B'!$E$22),0)),"INSUFFICIENT FUNDS")))</f>
        <v/>
      </c>
      <c r="S249" s="6" t="str">
        <f>IF(O249&gt;Scenario!$B$11,"",IF(O$2&lt;&gt;"Ready",O$2,IF(ISNUMBER(P249),IF((P249+Q249)*(1+Scenario!$B$12/12)-R249&lt;0,"INSUFFICIENT FUNDS",(P249+Q249)*(1+Scenario!$B$12/12)-R249),"INSUFFICIENT FUNDS")))</f>
        <v/>
      </c>
      <c r="T249" s="6" t="str">
        <f>IF(O249&gt;Scenario!$B$11,"",IF(O$2&lt;&gt;"Ready",O$2,IF(ISNUMBER(S249),T248+R249,"INSUFFICIENT FUNDS")))</f>
        <v/>
      </c>
      <c r="U249" t="str">
        <f>IF(O249&gt;Scenario!$B$11,"",IF(O$2&lt;&gt;"Ready",O$2,IF(ISNUMBER(S249),"OK","INSUFFICIENT FUNDS")))</f>
        <v/>
      </c>
      <c r="V249">
        <v>245</v>
      </c>
      <c r="W249" s="6" t="str">
        <f>IF(V249&gt;Scenario!$B$11,"",IF(V$2&lt;&gt;"Ready",V$2,IF(AB248="OK",Z248,"INSUFFICIENT FUNDS")))</f>
        <v/>
      </c>
      <c r="X249" s="6" t="str">
        <f>IF(V249&gt;Scenario!$B$11,"",IF(V$2&lt;&gt;"Ready",V$2,IF(ISNUMBER(W249),IF(AND(V249&gt;=Scenario!$B$10,MOD(V249-Scenario!$B$10,Scenario!$B$18)=0),Scenario!$B$8,0),"INSUFFICIENT FUNDS")))</f>
        <v/>
      </c>
      <c r="Y249" s="6" t="str">
        <f>IF(V249&gt;Scenario!$B$11,"",IF(V$2&lt;&gt;"Ready",V$2,IF(ISNUMBER(W249),(W249+X249)*(N('Option B'!$E$14)+N('Option B'!$E$15)+IF(Scenario!$B$13="Gross",N('Option B'!$E$16),0))/12+((N('Option B'!$E$12)+N('Option B'!$E$13))/12+IF(AND(V249&gt;=Scenario!$B$10,MOD(V249-Scenario!$B$10,Scenario!$B$18)=0),0*0+0,0)+IF(V249=1,0*0+0,0)+IF(V249=Scenario!$B$11,0,0)),"INSUFFICIENT FUNDS")))</f>
        <v/>
      </c>
      <c r="Z249" s="6" t="str">
        <f>IF(V249&gt;Scenario!$B$11,"",IF(V$2&lt;&gt;"Ready",V$2,IF(ISNUMBER(W249),IF((W249+X249)*(1+Scenario!$B$12/12)-Y249&lt;0,"INSUFFICIENT FUNDS",(W249+X249)*(1+Scenario!$B$12/12)-Y249),"INSUFFICIENT FUNDS")))</f>
        <v/>
      </c>
      <c r="AA249" s="6" t="str">
        <f>IF(V249&gt;Scenario!$B$11,"",IF(V$2&lt;&gt;"Ready",V$2,IF(ISNUMBER(Z249),AA248+Y249,"INSUFFICIENT FUNDS")))</f>
        <v/>
      </c>
      <c r="AB249" t="str">
        <f>IF(V249&gt;Scenario!$B$11,"",IF(V$2&lt;&gt;"Ready",V$2,IF(ISNUMBER(Z249),"OK","INSUFFICIENT FUNDS")))</f>
        <v/>
      </c>
      <c r="AC249">
        <v>245</v>
      </c>
      <c r="AD249" s="6" t="str">
        <f>IF(AC249&gt;Scenario!$B$11,"",IF(AC$2&lt;&gt;"Ready",AC$2,IF(AI248="OK",AG248,"INSUFFICIENT FUNDS")))</f>
        <v/>
      </c>
      <c r="AE249" s="6" t="str">
        <f>IF(AC249&gt;Scenario!$B$11,"",IF(AC$2&lt;&gt;"Ready",AC$2,IF(ISNUMBER(AD249),IF(AND(AC249&gt;=Scenario!$B$10,MOD(AC249-Scenario!$B$10,Scenario!$B$18)=0),Scenario!$B$8,0),"INSUFFICIENT FUNDS")))</f>
        <v/>
      </c>
      <c r="AF249" s="6" t="str">
        <f>IF(AC249&gt;Scenario!$B$11,"",IF(AC$2&lt;&gt;"Ready",AC$2,IF(ISNUMBER(AD249),(AD249+AE249)*(N('Option B'!$E$14)+N('Option B'!$E$15)+IF(Scenario!$B$13="Gross",0,0))/12+((N('Option B'!$E$12)+N('Option B'!$E$13))/12+IF(AND(AC249&gt;=Scenario!$B$10,MOD(AC249-Scenario!$B$10,Scenario!$B$18)=0),N('Option B'!$E$17)*N('Option B'!$E$18)+N('Option B'!$E$20),0)+IF(AC249=1,N('Option B'!$E$17)*N('Option B'!$E$19)+N('Option B'!$E$21),0)+IF(AC249=Scenario!$B$11,N('Option B'!$E$22),0)),"INSUFFICIENT FUNDS")))</f>
        <v/>
      </c>
      <c r="AG249" s="6" t="str">
        <f>IF(AC249&gt;Scenario!$B$11,"",IF(AC$2&lt;&gt;"Ready",AC$2,IF(ISNUMBER(AD249),IF((AD249+AE249)*(1+Scenario!$B$12/12)-AF249&lt;0,"INSUFFICIENT FUNDS",(AD249+AE249)*(1+Scenario!$B$12/12)-AF249),"INSUFFICIENT FUNDS")))</f>
        <v/>
      </c>
      <c r="AH249" s="6" t="str">
        <f>IF(AC249&gt;Scenario!$B$11,"",IF(AC$2&lt;&gt;"Ready",AC$2,IF(ISNUMBER(AG249),AH248+AF249,"INSUFFICIENT FUNDS")))</f>
        <v/>
      </c>
      <c r="AI249" t="str">
        <f>IF(AC249&gt;Scenario!$B$11,"",IF(AC$2&lt;&gt;"Ready",AC$2,IF(ISNUMBER(AG249),"OK","INSUFFICIENT FUNDS")))</f>
        <v/>
      </c>
      <c r="AJ249">
        <v>245</v>
      </c>
      <c r="AK249" s="6" t="str">
        <f>IF(AJ249&gt;Scenario!$B$11,"",IF(AJ$2&lt;&gt;"Ready",AJ$2,IF(AP248="OK",AN248,"INSUFFICIENT FUNDS")))</f>
        <v/>
      </c>
      <c r="AL249" s="6" t="str">
        <f>IF(AJ249&gt;Scenario!$B$11,"",IF(AJ$2&lt;&gt;"Ready",AJ$2,IF(ISNUMBER(AK249),IF(AND(AJ249&gt;=Scenario!$B$10,MOD(AJ249-Scenario!$B$10,Scenario!$B$18)=0),Scenario!$B$8,0),"INSUFFICIENT FUNDS")))</f>
        <v/>
      </c>
      <c r="AM249" s="6" t="str">
        <f>IF(AJ249&gt;Scenario!$B$11,"",IF(AJ$2&lt;&gt;"Ready",AJ$2,IF(ISNUMBER(AK249),(AK249+AL249)*(0+0+IF(Scenario!$B$13="Gross",0,0))/12+((0+0)/12+IF(AND(AJ249&gt;=Scenario!$B$10,MOD(AJ249-Scenario!$B$10,Scenario!$B$18)=0),0*0+0,0)+IF(AJ249=1,0*0+0,0)+IF(AJ249=Scenario!$B$11,0,0)),"INSUFFICIENT FUNDS")))</f>
        <v/>
      </c>
      <c r="AN249" s="6" t="str">
        <f>IF(AJ249&gt;Scenario!$B$11,"",IF(AJ$2&lt;&gt;"Ready",AJ$2,IF(ISNUMBER(AK249),IF((AK249+AL249)*(1+Scenario!$B$12/12)-AM249&lt;0,"INSUFFICIENT FUNDS",(AK249+AL249)*(1+Scenario!$B$12/12)-AM249),"INSUFFICIENT FUNDS")))</f>
        <v/>
      </c>
      <c r="AO249" s="6" t="str">
        <f>IF(AJ249&gt;Scenario!$B$11,"",IF(AJ$2&lt;&gt;"Ready",AJ$2,IF(ISNUMBER(AN249),AO248+AM249,"INSUFFICIENT FUNDS")))</f>
        <v/>
      </c>
      <c r="AP249" t="str">
        <f>IF(AJ249&gt;Scenario!$B$11,"",IF(AJ$2&lt;&gt;"Ready",AJ$2,IF(ISNUMBER(AN249),"OK","INSUFFICIENT FUNDS")))</f>
        <v/>
      </c>
    </row>
    <row r="250" spans="1:42" ht="32.1" customHeight="1" x14ac:dyDescent="0.2">
      <c r="A250">
        <v>246</v>
      </c>
      <c r="B250" s="6" t="str">
        <f>IF(A250&gt;Scenario!$B$11,"",IF(A$2&lt;&gt;"Ready",A$2,IF(G249="OK",E249,"INSUFFICIENT FUNDS")))</f>
        <v/>
      </c>
      <c r="C250" s="6" t="str">
        <f>IF(A250&gt;Scenario!$B$11,"",IF(A$2&lt;&gt;"Ready",A$2,IF(ISNUMBER(B250),IF(AND(A250&gt;=Scenario!$B$10,MOD(A250-Scenario!$B$10,Scenario!$B$18)=0),Scenario!$B$8,0),"INSUFFICIENT FUNDS")))</f>
        <v/>
      </c>
      <c r="D250" s="6" t="str">
        <f>IF(A250&gt;Scenario!$B$11,"",IF(A$2&lt;&gt;"Ready",A$2,IF(ISNUMBER(B250),(B250+C250)*(N('Option B'!$E$14)+N('Option B'!$E$15)+IF(Scenario!$B$13="Gross",N('Option B'!$E$16),0))/12+((N('Option B'!$E$12)+N('Option B'!$E$13))/12+IF(AND(A250&gt;=Scenario!$B$10,MOD(A250-Scenario!$B$10,Scenario!$B$18)=0),N('Option B'!$E$17)*N('Option B'!$E$18)+N('Option B'!$E$20),0)+IF(A250=1,N('Option B'!$E$17)*N('Option B'!$E$19)+N('Option B'!$E$21),0)+IF(A250=Scenario!$B$11,N('Option B'!$E$22),0)),"INSUFFICIENT FUNDS")))</f>
        <v/>
      </c>
      <c r="E250" s="6" t="str">
        <f>IF(A250&gt;Scenario!$B$11,"",IF(A$2&lt;&gt;"Ready",A$2,IF(ISNUMBER(B250),IF((B250+C250)*(1+Scenario!$B$12/12)-D250&lt;0,"INSUFFICIENT FUNDS",(B250+C250)*(1+Scenario!$B$12/12)-D250),"INSUFFICIENT FUNDS")))</f>
        <v/>
      </c>
      <c r="F250" s="6" t="str">
        <f>IF(A250&gt;Scenario!$B$11,"",IF(A$2&lt;&gt;"Ready",A$2,IF(ISNUMBER(E250),F249+D250,"INSUFFICIENT FUNDS")))</f>
        <v/>
      </c>
      <c r="G250" t="str">
        <f>IF(A250&gt;Scenario!$B$11,"",IF(A$2&lt;&gt;"Ready",A$2,IF(ISNUMBER(E250),"OK","INSUFFICIENT FUNDS")))</f>
        <v/>
      </c>
      <c r="H250">
        <v>246</v>
      </c>
      <c r="I250" s="6" t="str">
        <f>IF(H250&gt;Scenario!$B$11,"",IF(H$2&lt;&gt;"Ready",H$2,IF(N249="OK",L249,"INSUFFICIENT FUNDS")))</f>
        <v/>
      </c>
      <c r="J250" s="6" t="str">
        <f>IF(H250&gt;Scenario!$B$11,"",IF(H$2&lt;&gt;"Ready",H$2,IF(ISNUMBER(I250),IF(AND(H250&gt;=Scenario!$B$10,MOD(H250-Scenario!$B$10,Scenario!$B$18)=0),Scenario!$B$8,0),"INSUFFICIENT FUNDS")))</f>
        <v/>
      </c>
      <c r="K250" s="6" t="str">
        <f>IF(H250&gt;Scenario!$B$11,"",IF(H$2&lt;&gt;"Ready",H$2,IF(ISNUMBER(I250),(I250+J250)*(N('Option B'!$E$14)+N('Option B'!$E$15)+IF(Scenario!$B$13="Gross",N('Option B'!$E$16),0))/12+((0+0)/12+IF(AND(H250&gt;=Scenario!$B$10,MOD(H250-Scenario!$B$10,Scenario!$B$18)=0),N('Option B'!$E$17)*N('Option B'!$E$18)+N('Option B'!$E$20),0)+IF(H250=1,N('Option B'!$E$17)*N('Option B'!$E$19)+N('Option B'!$E$21),0)+IF(H250=Scenario!$B$11,N('Option B'!$E$22),0)),"INSUFFICIENT FUNDS")))</f>
        <v/>
      </c>
      <c r="L250" s="6" t="str">
        <f>IF(H250&gt;Scenario!$B$11,"",IF(H$2&lt;&gt;"Ready",H$2,IF(ISNUMBER(I250),IF((I250+J250)*(1+Scenario!$B$12/12)-K250&lt;0,"INSUFFICIENT FUNDS",(I250+J250)*(1+Scenario!$B$12/12)-K250),"INSUFFICIENT FUNDS")))</f>
        <v/>
      </c>
      <c r="M250" s="6" t="str">
        <f>IF(H250&gt;Scenario!$B$11,"",IF(H$2&lt;&gt;"Ready",H$2,IF(ISNUMBER(L250),M249+K250,"INSUFFICIENT FUNDS")))</f>
        <v/>
      </c>
      <c r="N250" t="str">
        <f>IF(H250&gt;Scenario!$B$11,"",IF(H$2&lt;&gt;"Ready",H$2,IF(ISNUMBER(L250),"OK","INSUFFICIENT FUNDS")))</f>
        <v/>
      </c>
      <c r="O250">
        <v>246</v>
      </c>
      <c r="P250" s="6" t="str">
        <f>IF(O250&gt;Scenario!$B$11,"",IF(O$2&lt;&gt;"Ready",O$2,IF(U249="OK",S249,"INSUFFICIENT FUNDS")))</f>
        <v/>
      </c>
      <c r="Q250" s="6" t="str">
        <f>IF(O250&gt;Scenario!$B$11,"",IF(O$2&lt;&gt;"Ready",O$2,IF(ISNUMBER(P250),IF(AND(O250&gt;=Scenario!$B$10,MOD(O250-Scenario!$B$10,Scenario!$B$18)=0),Scenario!$B$8,0),"INSUFFICIENT FUNDS")))</f>
        <v/>
      </c>
      <c r="R250" s="6" t="str">
        <f>IF(O250&gt;Scenario!$B$11,"",IF(O$2&lt;&gt;"Ready",O$2,IF(ISNUMBER(P250),(P250+Q250)*(0+N('Option B'!$E$15)+IF(Scenario!$B$13="Gross",N('Option B'!$E$16),0))/12+((N('Option B'!$E$12)+N('Option B'!$E$13))/12+IF(AND(O250&gt;=Scenario!$B$10,MOD(O250-Scenario!$B$10,Scenario!$B$18)=0),N('Option B'!$E$17)*N('Option B'!$E$18)+N('Option B'!$E$20),0)+IF(O250=1,N('Option B'!$E$17)*N('Option B'!$E$19)+N('Option B'!$E$21),0)+IF(O250=Scenario!$B$11,N('Option B'!$E$22),0)),"INSUFFICIENT FUNDS")))</f>
        <v/>
      </c>
      <c r="S250" s="6" t="str">
        <f>IF(O250&gt;Scenario!$B$11,"",IF(O$2&lt;&gt;"Ready",O$2,IF(ISNUMBER(P250),IF((P250+Q250)*(1+Scenario!$B$12/12)-R250&lt;0,"INSUFFICIENT FUNDS",(P250+Q250)*(1+Scenario!$B$12/12)-R250),"INSUFFICIENT FUNDS")))</f>
        <v/>
      </c>
      <c r="T250" s="6" t="str">
        <f>IF(O250&gt;Scenario!$B$11,"",IF(O$2&lt;&gt;"Ready",O$2,IF(ISNUMBER(S250),T249+R250,"INSUFFICIENT FUNDS")))</f>
        <v/>
      </c>
      <c r="U250" t="str">
        <f>IF(O250&gt;Scenario!$B$11,"",IF(O$2&lt;&gt;"Ready",O$2,IF(ISNUMBER(S250),"OK","INSUFFICIENT FUNDS")))</f>
        <v/>
      </c>
      <c r="V250">
        <v>246</v>
      </c>
      <c r="W250" s="6" t="str">
        <f>IF(V250&gt;Scenario!$B$11,"",IF(V$2&lt;&gt;"Ready",V$2,IF(AB249="OK",Z249,"INSUFFICIENT FUNDS")))</f>
        <v/>
      </c>
      <c r="X250" s="6" t="str">
        <f>IF(V250&gt;Scenario!$B$11,"",IF(V$2&lt;&gt;"Ready",V$2,IF(ISNUMBER(W250),IF(AND(V250&gt;=Scenario!$B$10,MOD(V250-Scenario!$B$10,Scenario!$B$18)=0),Scenario!$B$8,0),"INSUFFICIENT FUNDS")))</f>
        <v/>
      </c>
      <c r="Y250" s="6" t="str">
        <f>IF(V250&gt;Scenario!$B$11,"",IF(V$2&lt;&gt;"Ready",V$2,IF(ISNUMBER(W250),(W250+X250)*(N('Option B'!$E$14)+N('Option B'!$E$15)+IF(Scenario!$B$13="Gross",N('Option B'!$E$16),0))/12+((N('Option B'!$E$12)+N('Option B'!$E$13))/12+IF(AND(V250&gt;=Scenario!$B$10,MOD(V250-Scenario!$B$10,Scenario!$B$18)=0),0*0+0,0)+IF(V250=1,0*0+0,0)+IF(V250=Scenario!$B$11,0,0)),"INSUFFICIENT FUNDS")))</f>
        <v/>
      </c>
      <c r="Z250" s="6" t="str">
        <f>IF(V250&gt;Scenario!$B$11,"",IF(V$2&lt;&gt;"Ready",V$2,IF(ISNUMBER(W250),IF((W250+X250)*(1+Scenario!$B$12/12)-Y250&lt;0,"INSUFFICIENT FUNDS",(W250+X250)*(1+Scenario!$B$12/12)-Y250),"INSUFFICIENT FUNDS")))</f>
        <v/>
      </c>
      <c r="AA250" s="6" t="str">
        <f>IF(V250&gt;Scenario!$B$11,"",IF(V$2&lt;&gt;"Ready",V$2,IF(ISNUMBER(Z250),AA249+Y250,"INSUFFICIENT FUNDS")))</f>
        <v/>
      </c>
      <c r="AB250" t="str">
        <f>IF(V250&gt;Scenario!$B$11,"",IF(V$2&lt;&gt;"Ready",V$2,IF(ISNUMBER(Z250),"OK","INSUFFICIENT FUNDS")))</f>
        <v/>
      </c>
      <c r="AC250">
        <v>246</v>
      </c>
      <c r="AD250" s="6" t="str">
        <f>IF(AC250&gt;Scenario!$B$11,"",IF(AC$2&lt;&gt;"Ready",AC$2,IF(AI249="OK",AG249,"INSUFFICIENT FUNDS")))</f>
        <v/>
      </c>
      <c r="AE250" s="6" t="str">
        <f>IF(AC250&gt;Scenario!$B$11,"",IF(AC$2&lt;&gt;"Ready",AC$2,IF(ISNUMBER(AD250),IF(AND(AC250&gt;=Scenario!$B$10,MOD(AC250-Scenario!$B$10,Scenario!$B$18)=0),Scenario!$B$8,0),"INSUFFICIENT FUNDS")))</f>
        <v/>
      </c>
      <c r="AF250" s="6" t="str">
        <f>IF(AC250&gt;Scenario!$B$11,"",IF(AC$2&lt;&gt;"Ready",AC$2,IF(ISNUMBER(AD250),(AD250+AE250)*(N('Option B'!$E$14)+N('Option B'!$E$15)+IF(Scenario!$B$13="Gross",0,0))/12+((N('Option B'!$E$12)+N('Option B'!$E$13))/12+IF(AND(AC250&gt;=Scenario!$B$10,MOD(AC250-Scenario!$B$10,Scenario!$B$18)=0),N('Option B'!$E$17)*N('Option B'!$E$18)+N('Option B'!$E$20),0)+IF(AC250=1,N('Option B'!$E$17)*N('Option B'!$E$19)+N('Option B'!$E$21),0)+IF(AC250=Scenario!$B$11,N('Option B'!$E$22),0)),"INSUFFICIENT FUNDS")))</f>
        <v/>
      </c>
      <c r="AG250" s="6" t="str">
        <f>IF(AC250&gt;Scenario!$B$11,"",IF(AC$2&lt;&gt;"Ready",AC$2,IF(ISNUMBER(AD250),IF((AD250+AE250)*(1+Scenario!$B$12/12)-AF250&lt;0,"INSUFFICIENT FUNDS",(AD250+AE250)*(1+Scenario!$B$12/12)-AF250),"INSUFFICIENT FUNDS")))</f>
        <v/>
      </c>
      <c r="AH250" s="6" t="str">
        <f>IF(AC250&gt;Scenario!$B$11,"",IF(AC$2&lt;&gt;"Ready",AC$2,IF(ISNUMBER(AG250),AH249+AF250,"INSUFFICIENT FUNDS")))</f>
        <v/>
      </c>
      <c r="AI250" t="str">
        <f>IF(AC250&gt;Scenario!$B$11,"",IF(AC$2&lt;&gt;"Ready",AC$2,IF(ISNUMBER(AG250),"OK","INSUFFICIENT FUNDS")))</f>
        <v/>
      </c>
      <c r="AJ250">
        <v>246</v>
      </c>
      <c r="AK250" s="6" t="str">
        <f>IF(AJ250&gt;Scenario!$B$11,"",IF(AJ$2&lt;&gt;"Ready",AJ$2,IF(AP249="OK",AN249,"INSUFFICIENT FUNDS")))</f>
        <v/>
      </c>
      <c r="AL250" s="6" t="str">
        <f>IF(AJ250&gt;Scenario!$B$11,"",IF(AJ$2&lt;&gt;"Ready",AJ$2,IF(ISNUMBER(AK250),IF(AND(AJ250&gt;=Scenario!$B$10,MOD(AJ250-Scenario!$B$10,Scenario!$B$18)=0),Scenario!$B$8,0),"INSUFFICIENT FUNDS")))</f>
        <v/>
      </c>
      <c r="AM250" s="6" t="str">
        <f>IF(AJ250&gt;Scenario!$B$11,"",IF(AJ$2&lt;&gt;"Ready",AJ$2,IF(ISNUMBER(AK250),(AK250+AL250)*(0+0+IF(Scenario!$B$13="Gross",0,0))/12+((0+0)/12+IF(AND(AJ250&gt;=Scenario!$B$10,MOD(AJ250-Scenario!$B$10,Scenario!$B$18)=0),0*0+0,0)+IF(AJ250=1,0*0+0,0)+IF(AJ250=Scenario!$B$11,0,0)),"INSUFFICIENT FUNDS")))</f>
        <v/>
      </c>
      <c r="AN250" s="6" t="str">
        <f>IF(AJ250&gt;Scenario!$B$11,"",IF(AJ$2&lt;&gt;"Ready",AJ$2,IF(ISNUMBER(AK250),IF((AK250+AL250)*(1+Scenario!$B$12/12)-AM250&lt;0,"INSUFFICIENT FUNDS",(AK250+AL250)*(1+Scenario!$B$12/12)-AM250),"INSUFFICIENT FUNDS")))</f>
        <v/>
      </c>
      <c r="AO250" s="6" t="str">
        <f>IF(AJ250&gt;Scenario!$B$11,"",IF(AJ$2&lt;&gt;"Ready",AJ$2,IF(ISNUMBER(AN250),AO249+AM250,"INSUFFICIENT FUNDS")))</f>
        <v/>
      </c>
      <c r="AP250" t="str">
        <f>IF(AJ250&gt;Scenario!$B$11,"",IF(AJ$2&lt;&gt;"Ready",AJ$2,IF(ISNUMBER(AN250),"OK","INSUFFICIENT FUNDS")))</f>
        <v/>
      </c>
    </row>
    <row r="251" spans="1:42" ht="32.1" customHeight="1" x14ac:dyDescent="0.2">
      <c r="A251">
        <v>247</v>
      </c>
      <c r="B251" s="6" t="str">
        <f>IF(A251&gt;Scenario!$B$11,"",IF(A$2&lt;&gt;"Ready",A$2,IF(G250="OK",E250,"INSUFFICIENT FUNDS")))</f>
        <v/>
      </c>
      <c r="C251" s="6" t="str">
        <f>IF(A251&gt;Scenario!$B$11,"",IF(A$2&lt;&gt;"Ready",A$2,IF(ISNUMBER(B251),IF(AND(A251&gt;=Scenario!$B$10,MOD(A251-Scenario!$B$10,Scenario!$B$18)=0),Scenario!$B$8,0),"INSUFFICIENT FUNDS")))</f>
        <v/>
      </c>
      <c r="D251" s="6" t="str">
        <f>IF(A251&gt;Scenario!$B$11,"",IF(A$2&lt;&gt;"Ready",A$2,IF(ISNUMBER(B251),(B251+C251)*(N('Option B'!$E$14)+N('Option B'!$E$15)+IF(Scenario!$B$13="Gross",N('Option B'!$E$16),0))/12+((N('Option B'!$E$12)+N('Option B'!$E$13))/12+IF(AND(A251&gt;=Scenario!$B$10,MOD(A251-Scenario!$B$10,Scenario!$B$18)=0),N('Option B'!$E$17)*N('Option B'!$E$18)+N('Option B'!$E$20),0)+IF(A251=1,N('Option B'!$E$17)*N('Option B'!$E$19)+N('Option B'!$E$21),0)+IF(A251=Scenario!$B$11,N('Option B'!$E$22),0)),"INSUFFICIENT FUNDS")))</f>
        <v/>
      </c>
      <c r="E251" s="6" t="str">
        <f>IF(A251&gt;Scenario!$B$11,"",IF(A$2&lt;&gt;"Ready",A$2,IF(ISNUMBER(B251),IF((B251+C251)*(1+Scenario!$B$12/12)-D251&lt;0,"INSUFFICIENT FUNDS",(B251+C251)*(1+Scenario!$B$12/12)-D251),"INSUFFICIENT FUNDS")))</f>
        <v/>
      </c>
      <c r="F251" s="6" t="str">
        <f>IF(A251&gt;Scenario!$B$11,"",IF(A$2&lt;&gt;"Ready",A$2,IF(ISNUMBER(E251),F250+D251,"INSUFFICIENT FUNDS")))</f>
        <v/>
      </c>
      <c r="G251" t="str">
        <f>IF(A251&gt;Scenario!$B$11,"",IF(A$2&lt;&gt;"Ready",A$2,IF(ISNUMBER(E251),"OK","INSUFFICIENT FUNDS")))</f>
        <v/>
      </c>
      <c r="H251">
        <v>247</v>
      </c>
      <c r="I251" s="6" t="str">
        <f>IF(H251&gt;Scenario!$B$11,"",IF(H$2&lt;&gt;"Ready",H$2,IF(N250="OK",L250,"INSUFFICIENT FUNDS")))</f>
        <v/>
      </c>
      <c r="J251" s="6" t="str">
        <f>IF(H251&gt;Scenario!$B$11,"",IF(H$2&lt;&gt;"Ready",H$2,IF(ISNUMBER(I251),IF(AND(H251&gt;=Scenario!$B$10,MOD(H251-Scenario!$B$10,Scenario!$B$18)=0),Scenario!$B$8,0),"INSUFFICIENT FUNDS")))</f>
        <v/>
      </c>
      <c r="K251" s="6" t="str">
        <f>IF(H251&gt;Scenario!$B$11,"",IF(H$2&lt;&gt;"Ready",H$2,IF(ISNUMBER(I251),(I251+J251)*(N('Option B'!$E$14)+N('Option B'!$E$15)+IF(Scenario!$B$13="Gross",N('Option B'!$E$16),0))/12+((0+0)/12+IF(AND(H251&gt;=Scenario!$B$10,MOD(H251-Scenario!$B$10,Scenario!$B$18)=0),N('Option B'!$E$17)*N('Option B'!$E$18)+N('Option B'!$E$20),0)+IF(H251=1,N('Option B'!$E$17)*N('Option B'!$E$19)+N('Option B'!$E$21),0)+IF(H251=Scenario!$B$11,N('Option B'!$E$22),0)),"INSUFFICIENT FUNDS")))</f>
        <v/>
      </c>
      <c r="L251" s="6" t="str">
        <f>IF(H251&gt;Scenario!$B$11,"",IF(H$2&lt;&gt;"Ready",H$2,IF(ISNUMBER(I251),IF((I251+J251)*(1+Scenario!$B$12/12)-K251&lt;0,"INSUFFICIENT FUNDS",(I251+J251)*(1+Scenario!$B$12/12)-K251),"INSUFFICIENT FUNDS")))</f>
        <v/>
      </c>
      <c r="M251" s="6" t="str">
        <f>IF(H251&gt;Scenario!$B$11,"",IF(H$2&lt;&gt;"Ready",H$2,IF(ISNUMBER(L251),M250+K251,"INSUFFICIENT FUNDS")))</f>
        <v/>
      </c>
      <c r="N251" t="str">
        <f>IF(H251&gt;Scenario!$B$11,"",IF(H$2&lt;&gt;"Ready",H$2,IF(ISNUMBER(L251),"OK","INSUFFICIENT FUNDS")))</f>
        <v/>
      </c>
      <c r="O251">
        <v>247</v>
      </c>
      <c r="P251" s="6" t="str">
        <f>IF(O251&gt;Scenario!$B$11,"",IF(O$2&lt;&gt;"Ready",O$2,IF(U250="OK",S250,"INSUFFICIENT FUNDS")))</f>
        <v/>
      </c>
      <c r="Q251" s="6" t="str">
        <f>IF(O251&gt;Scenario!$B$11,"",IF(O$2&lt;&gt;"Ready",O$2,IF(ISNUMBER(P251),IF(AND(O251&gt;=Scenario!$B$10,MOD(O251-Scenario!$B$10,Scenario!$B$18)=0),Scenario!$B$8,0),"INSUFFICIENT FUNDS")))</f>
        <v/>
      </c>
      <c r="R251" s="6" t="str">
        <f>IF(O251&gt;Scenario!$B$11,"",IF(O$2&lt;&gt;"Ready",O$2,IF(ISNUMBER(P251),(P251+Q251)*(0+N('Option B'!$E$15)+IF(Scenario!$B$13="Gross",N('Option B'!$E$16),0))/12+((N('Option B'!$E$12)+N('Option B'!$E$13))/12+IF(AND(O251&gt;=Scenario!$B$10,MOD(O251-Scenario!$B$10,Scenario!$B$18)=0),N('Option B'!$E$17)*N('Option B'!$E$18)+N('Option B'!$E$20),0)+IF(O251=1,N('Option B'!$E$17)*N('Option B'!$E$19)+N('Option B'!$E$21),0)+IF(O251=Scenario!$B$11,N('Option B'!$E$22),0)),"INSUFFICIENT FUNDS")))</f>
        <v/>
      </c>
      <c r="S251" s="6" t="str">
        <f>IF(O251&gt;Scenario!$B$11,"",IF(O$2&lt;&gt;"Ready",O$2,IF(ISNUMBER(P251),IF((P251+Q251)*(1+Scenario!$B$12/12)-R251&lt;0,"INSUFFICIENT FUNDS",(P251+Q251)*(1+Scenario!$B$12/12)-R251),"INSUFFICIENT FUNDS")))</f>
        <v/>
      </c>
      <c r="T251" s="6" t="str">
        <f>IF(O251&gt;Scenario!$B$11,"",IF(O$2&lt;&gt;"Ready",O$2,IF(ISNUMBER(S251),T250+R251,"INSUFFICIENT FUNDS")))</f>
        <v/>
      </c>
      <c r="U251" t="str">
        <f>IF(O251&gt;Scenario!$B$11,"",IF(O$2&lt;&gt;"Ready",O$2,IF(ISNUMBER(S251),"OK","INSUFFICIENT FUNDS")))</f>
        <v/>
      </c>
      <c r="V251">
        <v>247</v>
      </c>
      <c r="W251" s="6" t="str">
        <f>IF(V251&gt;Scenario!$B$11,"",IF(V$2&lt;&gt;"Ready",V$2,IF(AB250="OK",Z250,"INSUFFICIENT FUNDS")))</f>
        <v/>
      </c>
      <c r="X251" s="6" t="str">
        <f>IF(V251&gt;Scenario!$B$11,"",IF(V$2&lt;&gt;"Ready",V$2,IF(ISNUMBER(W251),IF(AND(V251&gt;=Scenario!$B$10,MOD(V251-Scenario!$B$10,Scenario!$B$18)=0),Scenario!$B$8,0),"INSUFFICIENT FUNDS")))</f>
        <v/>
      </c>
      <c r="Y251" s="6" t="str">
        <f>IF(V251&gt;Scenario!$B$11,"",IF(V$2&lt;&gt;"Ready",V$2,IF(ISNUMBER(W251),(W251+X251)*(N('Option B'!$E$14)+N('Option B'!$E$15)+IF(Scenario!$B$13="Gross",N('Option B'!$E$16),0))/12+((N('Option B'!$E$12)+N('Option B'!$E$13))/12+IF(AND(V251&gt;=Scenario!$B$10,MOD(V251-Scenario!$B$10,Scenario!$B$18)=0),0*0+0,0)+IF(V251=1,0*0+0,0)+IF(V251=Scenario!$B$11,0,0)),"INSUFFICIENT FUNDS")))</f>
        <v/>
      </c>
      <c r="Z251" s="6" t="str">
        <f>IF(V251&gt;Scenario!$B$11,"",IF(V$2&lt;&gt;"Ready",V$2,IF(ISNUMBER(W251),IF((W251+X251)*(1+Scenario!$B$12/12)-Y251&lt;0,"INSUFFICIENT FUNDS",(W251+X251)*(1+Scenario!$B$12/12)-Y251),"INSUFFICIENT FUNDS")))</f>
        <v/>
      </c>
      <c r="AA251" s="6" t="str">
        <f>IF(V251&gt;Scenario!$B$11,"",IF(V$2&lt;&gt;"Ready",V$2,IF(ISNUMBER(Z251),AA250+Y251,"INSUFFICIENT FUNDS")))</f>
        <v/>
      </c>
      <c r="AB251" t="str">
        <f>IF(V251&gt;Scenario!$B$11,"",IF(V$2&lt;&gt;"Ready",V$2,IF(ISNUMBER(Z251),"OK","INSUFFICIENT FUNDS")))</f>
        <v/>
      </c>
      <c r="AC251">
        <v>247</v>
      </c>
      <c r="AD251" s="6" t="str">
        <f>IF(AC251&gt;Scenario!$B$11,"",IF(AC$2&lt;&gt;"Ready",AC$2,IF(AI250="OK",AG250,"INSUFFICIENT FUNDS")))</f>
        <v/>
      </c>
      <c r="AE251" s="6" t="str">
        <f>IF(AC251&gt;Scenario!$B$11,"",IF(AC$2&lt;&gt;"Ready",AC$2,IF(ISNUMBER(AD251),IF(AND(AC251&gt;=Scenario!$B$10,MOD(AC251-Scenario!$B$10,Scenario!$B$18)=0),Scenario!$B$8,0),"INSUFFICIENT FUNDS")))</f>
        <v/>
      </c>
      <c r="AF251" s="6" t="str">
        <f>IF(AC251&gt;Scenario!$B$11,"",IF(AC$2&lt;&gt;"Ready",AC$2,IF(ISNUMBER(AD251),(AD251+AE251)*(N('Option B'!$E$14)+N('Option B'!$E$15)+IF(Scenario!$B$13="Gross",0,0))/12+((N('Option B'!$E$12)+N('Option B'!$E$13))/12+IF(AND(AC251&gt;=Scenario!$B$10,MOD(AC251-Scenario!$B$10,Scenario!$B$18)=0),N('Option B'!$E$17)*N('Option B'!$E$18)+N('Option B'!$E$20),0)+IF(AC251=1,N('Option B'!$E$17)*N('Option B'!$E$19)+N('Option B'!$E$21),0)+IF(AC251=Scenario!$B$11,N('Option B'!$E$22),0)),"INSUFFICIENT FUNDS")))</f>
        <v/>
      </c>
      <c r="AG251" s="6" t="str">
        <f>IF(AC251&gt;Scenario!$B$11,"",IF(AC$2&lt;&gt;"Ready",AC$2,IF(ISNUMBER(AD251),IF((AD251+AE251)*(1+Scenario!$B$12/12)-AF251&lt;0,"INSUFFICIENT FUNDS",(AD251+AE251)*(1+Scenario!$B$12/12)-AF251),"INSUFFICIENT FUNDS")))</f>
        <v/>
      </c>
      <c r="AH251" s="6" t="str">
        <f>IF(AC251&gt;Scenario!$B$11,"",IF(AC$2&lt;&gt;"Ready",AC$2,IF(ISNUMBER(AG251),AH250+AF251,"INSUFFICIENT FUNDS")))</f>
        <v/>
      </c>
      <c r="AI251" t="str">
        <f>IF(AC251&gt;Scenario!$B$11,"",IF(AC$2&lt;&gt;"Ready",AC$2,IF(ISNUMBER(AG251),"OK","INSUFFICIENT FUNDS")))</f>
        <v/>
      </c>
      <c r="AJ251">
        <v>247</v>
      </c>
      <c r="AK251" s="6" t="str">
        <f>IF(AJ251&gt;Scenario!$B$11,"",IF(AJ$2&lt;&gt;"Ready",AJ$2,IF(AP250="OK",AN250,"INSUFFICIENT FUNDS")))</f>
        <v/>
      </c>
      <c r="AL251" s="6" t="str">
        <f>IF(AJ251&gt;Scenario!$B$11,"",IF(AJ$2&lt;&gt;"Ready",AJ$2,IF(ISNUMBER(AK251),IF(AND(AJ251&gt;=Scenario!$B$10,MOD(AJ251-Scenario!$B$10,Scenario!$B$18)=0),Scenario!$B$8,0),"INSUFFICIENT FUNDS")))</f>
        <v/>
      </c>
      <c r="AM251" s="6" t="str">
        <f>IF(AJ251&gt;Scenario!$B$11,"",IF(AJ$2&lt;&gt;"Ready",AJ$2,IF(ISNUMBER(AK251),(AK251+AL251)*(0+0+IF(Scenario!$B$13="Gross",0,0))/12+((0+0)/12+IF(AND(AJ251&gt;=Scenario!$B$10,MOD(AJ251-Scenario!$B$10,Scenario!$B$18)=0),0*0+0,0)+IF(AJ251=1,0*0+0,0)+IF(AJ251=Scenario!$B$11,0,0)),"INSUFFICIENT FUNDS")))</f>
        <v/>
      </c>
      <c r="AN251" s="6" t="str">
        <f>IF(AJ251&gt;Scenario!$B$11,"",IF(AJ$2&lt;&gt;"Ready",AJ$2,IF(ISNUMBER(AK251),IF((AK251+AL251)*(1+Scenario!$B$12/12)-AM251&lt;0,"INSUFFICIENT FUNDS",(AK251+AL251)*(1+Scenario!$B$12/12)-AM251),"INSUFFICIENT FUNDS")))</f>
        <v/>
      </c>
      <c r="AO251" s="6" t="str">
        <f>IF(AJ251&gt;Scenario!$B$11,"",IF(AJ$2&lt;&gt;"Ready",AJ$2,IF(ISNUMBER(AN251),AO250+AM251,"INSUFFICIENT FUNDS")))</f>
        <v/>
      </c>
      <c r="AP251" t="str">
        <f>IF(AJ251&gt;Scenario!$B$11,"",IF(AJ$2&lt;&gt;"Ready",AJ$2,IF(ISNUMBER(AN251),"OK","INSUFFICIENT FUNDS")))</f>
        <v/>
      </c>
    </row>
    <row r="252" spans="1:42" ht="32.1" customHeight="1" x14ac:dyDescent="0.2">
      <c r="A252">
        <v>248</v>
      </c>
      <c r="B252" s="6" t="str">
        <f>IF(A252&gt;Scenario!$B$11,"",IF(A$2&lt;&gt;"Ready",A$2,IF(G251="OK",E251,"INSUFFICIENT FUNDS")))</f>
        <v/>
      </c>
      <c r="C252" s="6" t="str">
        <f>IF(A252&gt;Scenario!$B$11,"",IF(A$2&lt;&gt;"Ready",A$2,IF(ISNUMBER(B252),IF(AND(A252&gt;=Scenario!$B$10,MOD(A252-Scenario!$B$10,Scenario!$B$18)=0),Scenario!$B$8,0),"INSUFFICIENT FUNDS")))</f>
        <v/>
      </c>
      <c r="D252" s="6" t="str">
        <f>IF(A252&gt;Scenario!$B$11,"",IF(A$2&lt;&gt;"Ready",A$2,IF(ISNUMBER(B252),(B252+C252)*(N('Option B'!$E$14)+N('Option B'!$E$15)+IF(Scenario!$B$13="Gross",N('Option B'!$E$16),0))/12+((N('Option B'!$E$12)+N('Option B'!$E$13))/12+IF(AND(A252&gt;=Scenario!$B$10,MOD(A252-Scenario!$B$10,Scenario!$B$18)=0),N('Option B'!$E$17)*N('Option B'!$E$18)+N('Option B'!$E$20),0)+IF(A252=1,N('Option B'!$E$17)*N('Option B'!$E$19)+N('Option B'!$E$21),0)+IF(A252=Scenario!$B$11,N('Option B'!$E$22),0)),"INSUFFICIENT FUNDS")))</f>
        <v/>
      </c>
      <c r="E252" s="6" t="str">
        <f>IF(A252&gt;Scenario!$B$11,"",IF(A$2&lt;&gt;"Ready",A$2,IF(ISNUMBER(B252),IF((B252+C252)*(1+Scenario!$B$12/12)-D252&lt;0,"INSUFFICIENT FUNDS",(B252+C252)*(1+Scenario!$B$12/12)-D252),"INSUFFICIENT FUNDS")))</f>
        <v/>
      </c>
      <c r="F252" s="6" t="str">
        <f>IF(A252&gt;Scenario!$B$11,"",IF(A$2&lt;&gt;"Ready",A$2,IF(ISNUMBER(E252),F251+D252,"INSUFFICIENT FUNDS")))</f>
        <v/>
      </c>
      <c r="G252" t="str">
        <f>IF(A252&gt;Scenario!$B$11,"",IF(A$2&lt;&gt;"Ready",A$2,IF(ISNUMBER(E252),"OK","INSUFFICIENT FUNDS")))</f>
        <v/>
      </c>
      <c r="H252">
        <v>248</v>
      </c>
      <c r="I252" s="6" t="str">
        <f>IF(H252&gt;Scenario!$B$11,"",IF(H$2&lt;&gt;"Ready",H$2,IF(N251="OK",L251,"INSUFFICIENT FUNDS")))</f>
        <v/>
      </c>
      <c r="J252" s="6" t="str">
        <f>IF(H252&gt;Scenario!$B$11,"",IF(H$2&lt;&gt;"Ready",H$2,IF(ISNUMBER(I252),IF(AND(H252&gt;=Scenario!$B$10,MOD(H252-Scenario!$B$10,Scenario!$B$18)=0),Scenario!$B$8,0),"INSUFFICIENT FUNDS")))</f>
        <v/>
      </c>
      <c r="K252" s="6" t="str">
        <f>IF(H252&gt;Scenario!$B$11,"",IF(H$2&lt;&gt;"Ready",H$2,IF(ISNUMBER(I252),(I252+J252)*(N('Option B'!$E$14)+N('Option B'!$E$15)+IF(Scenario!$B$13="Gross",N('Option B'!$E$16),0))/12+((0+0)/12+IF(AND(H252&gt;=Scenario!$B$10,MOD(H252-Scenario!$B$10,Scenario!$B$18)=0),N('Option B'!$E$17)*N('Option B'!$E$18)+N('Option B'!$E$20),0)+IF(H252=1,N('Option B'!$E$17)*N('Option B'!$E$19)+N('Option B'!$E$21),0)+IF(H252=Scenario!$B$11,N('Option B'!$E$22),0)),"INSUFFICIENT FUNDS")))</f>
        <v/>
      </c>
      <c r="L252" s="6" t="str">
        <f>IF(H252&gt;Scenario!$B$11,"",IF(H$2&lt;&gt;"Ready",H$2,IF(ISNUMBER(I252),IF((I252+J252)*(1+Scenario!$B$12/12)-K252&lt;0,"INSUFFICIENT FUNDS",(I252+J252)*(1+Scenario!$B$12/12)-K252),"INSUFFICIENT FUNDS")))</f>
        <v/>
      </c>
      <c r="M252" s="6" t="str">
        <f>IF(H252&gt;Scenario!$B$11,"",IF(H$2&lt;&gt;"Ready",H$2,IF(ISNUMBER(L252),M251+K252,"INSUFFICIENT FUNDS")))</f>
        <v/>
      </c>
      <c r="N252" t="str">
        <f>IF(H252&gt;Scenario!$B$11,"",IF(H$2&lt;&gt;"Ready",H$2,IF(ISNUMBER(L252),"OK","INSUFFICIENT FUNDS")))</f>
        <v/>
      </c>
      <c r="O252">
        <v>248</v>
      </c>
      <c r="P252" s="6" t="str">
        <f>IF(O252&gt;Scenario!$B$11,"",IF(O$2&lt;&gt;"Ready",O$2,IF(U251="OK",S251,"INSUFFICIENT FUNDS")))</f>
        <v/>
      </c>
      <c r="Q252" s="6" t="str">
        <f>IF(O252&gt;Scenario!$B$11,"",IF(O$2&lt;&gt;"Ready",O$2,IF(ISNUMBER(P252),IF(AND(O252&gt;=Scenario!$B$10,MOD(O252-Scenario!$B$10,Scenario!$B$18)=0),Scenario!$B$8,0),"INSUFFICIENT FUNDS")))</f>
        <v/>
      </c>
      <c r="R252" s="6" t="str">
        <f>IF(O252&gt;Scenario!$B$11,"",IF(O$2&lt;&gt;"Ready",O$2,IF(ISNUMBER(P252),(P252+Q252)*(0+N('Option B'!$E$15)+IF(Scenario!$B$13="Gross",N('Option B'!$E$16),0))/12+((N('Option B'!$E$12)+N('Option B'!$E$13))/12+IF(AND(O252&gt;=Scenario!$B$10,MOD(O252-Scenario!$B$10,Scenario!$B$18)=0),N('Option B'!$E$17)*N('Option B'!$E$18)+N('Option B'!$E$20),0)+IF(O252=1,N('Option B'!$E$17)*N('Option B'!$E$19)+N('Option B'!$E$21),0)+IF(O252=Scenario!$B$11,N('Option B'!$E$22),0)),"INSUFFICIENT FUNDS")))</f>
        <v/>
      </c>
      <c r="S252" s="6" t="str">
        <f>IF(O252&gt;Scenario!$B$11,"",IF(O$2&lt;&gt;"Ready",O$2,IF(ISNUMBER(P252),IF((P252+Q252)*(1+Scenario!$B$12/12)-R252&lt;0,"INSUFFICIENT FUNDS",(P252+Q252)*(1+Scenario!$B$12/12)-R252),"INSUFFICIENT FUNDS")))</f>
        <v/>
      </c>
      <c r="T252" s="6" t="str">
        <f>IF(O252&gt;Scenario!$B$11,"",IF(O$2&lt;&gt;"Ready",O$2,IF(ISNUMBER(S252),T251+R252,"INSUFFICIENT FUNDS")))</f>
        <v/>
      </c>
      <c r="U252" t="str">
        <f>IF(O252&gt;Scenario!$B$11,"",IF(O$2&lt;&gt;"Ready",O$2,IF(ISNUMBER(S252),"OK","INSUFFICIENT FUNDS")))</f>
        <v/>
      </c>
      <c r="V252">
        <v>248</v>
      </c>
      <c r="W252" s="6" t="str">
        <f>IF(V252&gt;Scenario!$B$11,"",IF(V$2&lt;&gt;"Ready",V$2,IF(AB251="OK",Z251,"INSUFFICIENT FUNDS")))</f>
        <v/>
      </c>
      <c r="X252" s="6" t="str">
        <f>IF(V252&gt;Scenario!$B$11,"",IF(V$2&lt;&gt;"Ready",V$2,IF(ISNUMBER(W252),IF(AND(V252&gt;=Scenario!$B$10,MOD(V252-Scenario!$B$10,Scenario!$B$18)=0),Scenario!$B$8,0),"INSUFFICIENT FUNDS")))</f>
        <v/>
      </c>
      <c r="Y252" s="6" t="str">
        <f>IF(V252&gt;Scenario!$B$11,"",IF(V$2&lt;&gt;"Ready",V$2,IF(ISNUMBER(W252),(W252+X252)*(N('Option B'!$E$14)+N('Option B'!$E$15)+IF(Scenario!$B$13="Gross",N('Option B'!$E$16),0))/12+((N('Option B'!$E$12)+N('Option B'!$E$13))/12+IF(AND(V252&gt;=Scenario!$B$10,MOD(V252-Scenario!$B$10,Scenario!$B$18)=0),0*0+0,0)+IF(V252=1,0*0+0,0)+IF(V252=Scenario!$B$11,0,0)),"INSUFFICIENT FUNDS")))</f>
        <v/>
      </c>
      <c r="Z252" s="6" t="str">
        <f>IF(V252&gt;Scenario!$B$11,"",IF(V$2&lt;&gt;"Ready",V$2,IF(ISNUMBER(W252),IF((W252+X252)*(1+Scenario!$B$12/12)-Y252&lt;0,"INSUFFICIENT FUNDS",(W252+X252)*(1+Scenario!$B$12/12)-Y252),"INSUFFICIENT FUNDS")))</f>
        <v/>
      </c>
      <c r="AA252" s="6" t="str">
        <f>IF(V252&gt;Scenario!$B$11,"",IF(V$2&lt;&gt;"Ready",V$2,IF(ISNUMBER(Z252),AA251+Y252,"INSUFFICIENT FUNDS")))</f>
        <v/>
      </c>
      <c r="AB252" t="str">
        <f>IF(V252&gt;Scenario!$B$11,"",IF(V$2&lt;&gt;"Ready",V$2,IF(ISNUMBER(Z252),"OK","INSUFFICIENT FUNDS")))</f>
        <v/>
      </c>
      <c r="AC252">
        <v>248</v>
      </c>
      <c r="AD252" s="6" t="str">
        <f>IF(AC252&gt;Scenario!$B$11,"",IF(AC$2&lt;&gt;"Ready",AC$2,IF(AI251="OK",AG251,"INSUFFICIENT FUNDS")))</f>
        <v/>
      </c>
      <c r="AE252" s="6" t="str">
        <f>IF(AC252&gt;Scenario!$B$11,"",IF(AC$2&lt;&gt;"Ready",AC$2,IF(ISNUMBER(AD252),IF(AND(AC252&gt;=Scenario!$B$10,MOD(AC252-Scenario!$B$10,Scenario!$B$18)=0),Scenario!$B$8,0),"INSUFFICIENT FUNDS")))</f>
        <v/>
      </c>
      <c r="AF252" s="6" t="str">
        <f>IF(AC252&gt;Scenario!$B$11,"",IF(AC$2&lt;&gt;"Ready",AC$2,IF(ISNUMBER(AD252),(AD252+AE252)*(N('Option B'!$E$14)+N('Option B'!$E$15)+IF(Scenario!$B$13="Gross",0,0))/12+((N('Option B'!$E$12)+N('Option B'!$E$13))/12+IF(AND(AC252&gt;=Scenario!$B$10,MOD(AC252-Scenario!$B$10,Scenario!$B$18)=0),N('Option B'!$E$17)*N('Option B'!$E$18)+N('Option B'!$E$20),0)+IF(AC252=1,N('Option B'!$E$17)*N('Option B'!$E$19)+N('Option B'!$E$21),0)+IF(AC252=Scenario!$B$11,N('Option B'!$E$22),0)),"INSUFFICIENT FUNDS")))</f>
        <v/>
      </c>
      <c r="AG252" s="6" t="str">
        <f>IF(AC252&gt;Scenario!$B$11,"",IF(AC$2&lt;&gt;"Ready",AC$2,IF(ISNUMBER(AD252),IF((AD252+AE252)*(1+Scenario!$B$12/12)-AF252&lt;0,"INSUFFICIENT FUNDS",(AD252+AE252)*(1+Scenario!$B$12/12)-AF252),"INSUFFICIENT FUNDS")))</f>
        <v/>
      </c>
      <c r="AH252" s="6" t="str">
        <f>IF(AC252&gt;Scenario!$B$11,"",IF(AC$2&lt;&gt;"Ready",AC$2,IF(ISNUMBER(AG252),AH251+AF252,"INSUFFICIENT FUNDS")))</f>
        <v/>
      </c>
      <c r="AI252" t="str">
        <f>IF(AC252&gt;Scenario!$B$11,"",IF(AC$2&lt;&gt;"Ready",AC$2,IF(ISNUMBER(AG252),"OK","INSUFFICIENT FUNDS")))</f>
        <v/>
      </c>
      <c r="AJ252">
        <v>248</v>
      </c>
      <c r="AK252" s="6" t="str">
        <f>IF(AJ252&gt;Scenario!$B$11,"",IF(AJ$2&lt;&gt;"Ready",AJ$2,IF(AP251="OK",AN251,"INSUFFICIENT FUNDS")))</f>
        <v/>
      </c>
      <c r="AL252" s="6" t="str">
        <f>IF(AJ252&gt;Scenario!$B$11,"",IF(AJ$2&lt;&gt;"Ready",AJ$2,IF(ISNUMBER(AK252),IF(AND(AJ252&gt;=Scenario!$B$10,MOD(AJ252-Scenario!$B$10,Scenario!$B$18)=0),Scenario!$B$8,0),"INSUFFICIENT FUNDS")))</f>
        <v/>
      </c>
      <c r="AM252" s="6" t="str">
        <f>IF(AJ252&gt;Scenario!$B$11,"",IF(AJ$2&lt;&gt;"Ready",AJ$2,IF(ISNUMBER(AK252),(AK252+AL252)*(0+0+IF(Scenario!$B$13="Gross",0,0))/12+((0+0)/12+IF(AND(AJ252&gt;=Scenario!$B$10,MOD(AJ252-Scenario!$B$10,Scenario!$B$18)=0),0*0+0,0)+IF(AJ252=1,0*0+0,0)+IF(AJ252=Scenario!$B$11,0,0)),"INSUFFICIENT FUNDS")))</f>
        <v/>
      </c>
      <c r="AN252" s="6" t="str">
        <f>IF(AJ252&gt;Scenario!$B$11,"",IF(AJ$2&lt;&gt;"Ready",AJ$2,IF(ISNUMBER(AK252),IF((AK252+AL252)*(1+Scenario!$B$12/12)-AM252&lt;0,"INSUFFICIENT FUNDS",(AK252+AL252)*(1+Scenario!$B$12/12)-AM252),"INSUFFICIENT FUNDS")))</f>
        <v/>
      </c>
      <c r="AO252" s="6" t="str">
        <f>IF(AJ252&gt;Scenario!$B$11,"",IF(AJ$2&lt;&gt;"Ready",AJ$2,IF(ISNUMBER(AN252),AO251+AM252,"INSUFFICIENT FUNDS")))</f>
        <v/>
      </c>
      <c r="AP252" t="str">
        <f>IF(AJ252&gt;Scenario!$B$11,"",IF(AJ$2&lt;&gt;"Ready",AJ$2,IF(ISNUMBER(AN252),"OK","INSUFFICIENT FUNDS")))</f>
        <v/>
      </c>
    </row>
    <row r="253" spans="1:42" ht="32.1" customHeight="1" x14ac:dyDescent="0.2">
      <c r="A253">
        <v>249</v>
      </c>
      <c r="B253" s="6" t="str">
        <f>IF(A253&gt;Scenario!$B$11,"",IF(A$2&lt;&gt;"Ready",A$2,IF(G252="OK",E252,"INSUFFICIENT FUNDS")))</f>
        <v/>
      </c>
      <c r="C253" s="6" t="str">
        <f>IF(A253&gt;Scenario!$B$11,"",IF(A$2&lt;&gt;"Ready",A$2,IF(ISNUMBER(B253),IF(AND(A253&gt;=Scenario!$B$10,MOD(A253-Scenario!$B$10,Scenario!$B$18)=0),Scenario!$B$8,0),"INSUFFICIENT FUNDS")))</f>
        <v/>
      </c>
      <c r="D253" s="6" t="str">
        <f>IF(A253&gt;Scenario!$B$11,"",IF(A$2&lt;&gt;"Ready",A$2,IF(ISNUMBER(B253),(B253+C253)*(N('Option B'!$E$14)+N('Option B'!$E$15)+IF(Scenario!$B$13="Gross",N('Option B'!$E$16),0))/12+((N('Option B'!$E$12)+N('Option B'!$E$13))/12+IF(AND(A253&gt;=Scenario!$B$10,MOD(A253-Scenario!$B$10,Scenario!$B$18)=0),N('Option B'!$E$17)*N('Option B'!$E$18)+N('Option B'!$E$20),0)+IF(A253=1,N('Option B'!$E$17)*N('Option B'!$E$19)+N('Option B'!$E$21),0)+IF(A253=Scenario!$B$11,N('Option B'!$E$22),0)),"INSUFFICIENT FUNDS")))</f>
        <v/>
      </c>
      <c r="E253" s="6" t="str">
        <f>IF(A253&gt;Scenario!$B$11,"",IF(A$2&lt;&gt;"Ready",A$2,IF(ISNUMBER(B253),IF((B253+C253)*(1+Scenario!$B$12/12)-D253&lt;0,"INSUFFICIENT FUNDS",(B253+C253)*(1+Scenario!$B$12/12)-D253),"INSUFFICIENT FUNDS")))</f>
        <v/>
      </c>
      <c r="F253" s="6" t="str">
        <f>IF(A253&gt;Scenario!$B$11,"",IF(A$2&lt;&gt;"Ready",A$2,IF(ISNUMBER(E253),F252+D253,"INSUFFICIENT FUNDS")))</f>
        <v/>
      </c>
      <c r="G253" t="str">
        <f>IF(A253&gt;Scenario!$B$11,"",IF(A$2&lt;&gt;"Ready",A$2,IF(ISNUMBER(E253),"OK","INSUFFICIENT FUNDS")))</f>
        <v/>
      </c>
      <c r="H253">
        <v>249</v>
      </c>
      <c r="I253" s="6" t="str">
        <f>IF(H253&gt;Scenario!$B$11,"",IF(H$2&lt;&gt;"Ready",H$2,IF(N252="OK",L252,"INSUFFICIENT FUNDS")))</f>
        <v/>
      </c>
      <c r="J253" s="6" t="str">
        <f>IF(H253&gt;Scenario!$B$11,"",IF(H$2&lt;&gt;"Ready",H$2,IF(ISNUMBER(I253),IF(AND(H253&gt;=Scenario!$B$10,MOD(H253-Scenario!$B$10,Scenario!$B$18)=0),Scenario!$B$8,0),"INSUFFICIENT FUNDS")))</f>
        <v/>
      </c>
      <c r="K253" s="6" t="str">
        <f>IF(H253&gt;Scenario!$B$11,"",IF(H$2&lt;&gt;"Ready",H$2,IF(ISNUMBER(I253),(I253+J253)*(N('Option B'!$E$14)+N('Option B'!$E$15)+IF(Scenario!$B$13="Gross",N('Option B'!$E$16),0))/12+((0+0)/12+IF(AND(H253&gt;=Scenario!$B$10,MOD(H253-Scenario!$B$10,Scenario!$B$18)=0),N('Option B'!$E$17)*N('Option B'!$E$18)+N('Option B'!$E$20),0)+IF(H253=1,N('Option B'!$E$17)*N('Option B'!$E$19)+N('Option B'!$E$21),0)+IF(H253=Scenario!$B$11,N('Option B'!$E$22),0)),"INSUFFICIENT FUNDS")))</f>
        <v/>
      </c>
      <c r="L253" s="6" t="str">
        <f>IF(H253&gt;Scenario!$B$11,"",IF(H$2&lt;&gt;"Ready",H$2,IF(ISNUMBER(I253),IF((I253+J253)*(1+Scenario!$B$12/12)-K253&lt;0,"INSUFFICIENT FUNDS",(I253+J253)*(1+Scenario!$B$12/12)-K253),"INSUFFICIENT FUNDS")))</f>
        <v/>
      </c>
      <c r="M253" s="6" t="str">
        <f>IF(H253&gt;Scenario!$B$11,"",IF(H$2&lt;&gt;"Ready",H$2,IF(ISNUMBER(L253),M252+K253,"INSUFFICIENT FUNDS")))</f>
        <v/>
      </c>
      <c r="N253" t="str">
        <f>IF(H253&gt;Scenario!$B$11,"",IF(H$2&lt;&gt;"Ready",H$2,IF(ISNUMBER(L253),"OK","INSUFFICIENT FUNDS")))</f>
        <v/>
      </c>
      <c r="O253">
        <v>249</v>
      </c>
      <c r="P253" s="6" t="str">
        <f>IF(O253&gt;Scenario!$B$11,"",IF(O$2&lt;&gt;"Ready",O$2,IF(U252="OK",S252,"INSUFFICIENT FUNDS")))</f>
        <v/>
      </c>
      <c r="Q253" s="6" t="str">
        <f>IF(O253&gt;Scenario!$B$11,"",IF(O$2&lt;&gt;"Ready",O$2,IF(ISNUMBER(P253),IF(AND(O253&gt;=Scenario!$B$10,MOD(O253-Scenario!$B$10,Scenario!$B$18)=0),Scenario!$B$8,0),"INSUFFICIENT FUNDS")))</f>
        <v/>
      </c>
      <c r="R253" s="6" t="str">
        <f>IF(O253&gt;Scenario!$B$11,"",IF(O$2&lt;&gt;"Ready",O$2,IF(ISNUMBER(P253),(P253+Q253)*(0+N('Option B'!$E$15)+IF(Scenario!$B$13="Gross",N('Option B'!$E$16),0))/12+((N('Option B'!$E$12)+N('Option B'!$E$13))/12+IF(AND(O253&gt;=Scenario!$B$10,MOD(O253-Scenario!$B$10,Scenario!$B$18)=0),N('Option B'!$E$17)*N('Option B'!$E$18)+N('Option B'!$E$20),0)+IF(O253=1,N('Option B'!$E$17)*N('Option B'!$E$19)+N('Option B'!$E$21),0)+IF(O253=Scenario!$B$11,N('Option B'!$E$22),0)),"INSUFFICIENT FUNDS")))</f>
        <v/>
      </c>
      <c r="S253" s="6" t="str">
        <f>IF(O253&gt;Scenario!$B$11,"",IF(O$2&lt;&gt;"Ready",O$2,IF(ISNUMBER(P253),IF((P253+Q253)*(1+Scenario!$B$12/12)-R253&lt;0,"INSUFFICIENT FUNDS",(P253+Q253)*(1+Scenario!$B$12/12)-R253),"INSUFFICIENT FUNDS")))</f>
        <v/>
      </c>
      <c r="T253" s="6" t="str">
        <f>IF(O253&gt;Scenario!$B$11,"",IF(O$2&lt;&gt;"Ready",O$2,IF(ISNUMBER(S253),T252+R253,"INSUFFICIENT FUNDS")))</f>
        <v/>
      </c>
      <c r="U253" t="str">
        <f>IF(O253&gt;Scenario!$B$11,"",IF(O$2&lt;&gt;"Ready",O$2,IF(ISNUMBER(S253),"OK","INSUFFICIENT FUNDS")))</f>
        <v/>
      </c>
      <c r="V253">
        <v>249</v>
      </c>
      <c r="W253" s="6" t="str">
        <f>IF(V253&gt;Scenario!$B$11,"",IF(V$2&lt;&gt;"Ready",V$2,IF(AB252="OK",Z252,"INSUFFICIENT FUNDS")))</f>
        <v/>
      </c>
      <c r="X253" s="6" t="str">
        <f>IF(V253&gt;Scenario!$B$11,"",IF(V$2&lt;&gt;"Ready",V$2,IF(ISNUMBER(W253),IF(AND(V253&gt;=Scenario!$B$10,MOD(V253-Scenario!$B$10,Scenario!$B$18)=0),Scenario!$B$8,0),"INSUFFICIENT FUNDS")))</f>
        <v/>
      </c>
      <c r="Y253" s="6" t="str">
        <f>IF(V253&gt;Scenario!$B$11,"",IF(V$2&lt;&gt;"Ready",V$2,IF(ISNUMBER(W253),(W253+X253)*(N('Option B'!$E$14)+N('Option B'!$E$15)+IF(Scenario!$B$13="Gross",N('Option B'!$E$16),0))/12+((N('Option B'!$E$12)+N('Option B'!$E$13))/12+IF(AND(V253&gt;=Scenario!$B$10,MOD(V253-Scenario!$B$10,Scenario!$B$18)=0),0*0+0,0)+IF(V253=1,0*0+0,0)+IF(V253=Scenario!$B$11,0,0)),"INSUFFICIENT FUNDS")))</f>
        <v/>
      </c>
      <c r="Z253" s="6" t="str">
        <f>IF(V253&gt;Scenario!$B$11,"",IF(V$2&lt;&gt;"Ready",V$2,IF(ISNUMBER(W253),IF((W253+X253)*(1+Scenario!$B$12/12)-Y253&lt;0,"INSUFFICIENT FUNDS",(W253+X253)*(1+Scenario!$B$12/12)-Y253),"INSUFFICIENT FUNDS")))</f>
        <v/>
      </c>
      <c r="AA253" s="6" t="str">
        <f>IF(V253&gt;Scenario!$B$11,"",IF(V$2&lt;&gt;"Ready",V$2,IF(ISNUMBER(Z253),AA252+Y253,"INSUFFICIENT FUNDS")))</f>
        <v/>
      </c>
      <c r="AB253" t="str">
        <f>IF(V253&gt;Scenario!$B$11,"",IF(V$2&lt;&gt;"Ready",V$2,IF(ISNUMBER(Z253),"OK","INSUFFICIENT FUNDS")))</f>
        <v/>
      </c>
      <c r="AC253">
        <v>249</v>
      </c>
      <c r="AD253" s="6" t="str">
        <f>IF(AC253&gt;Scenario!$B$11,"",IF(AC$2&lt;&gt;"Ready",AC$2,IF(AI252="OK",AG252,"INSUFFICIENT FUNDS")))</f>
        <v/>
      </c>
      <c r="AE253" s="6" t="str">
        <f>IF(AC253&gt;Scenario!$B$11,"",IF(AC$2&lt;&gt;"Ready",AC$2,IF(ISNUMBER(AD253),IF(AND(AC253&gt;=Scenario!$B$10,MOD(AC253-Scenario!$B$10,Scenario!$B$18)=0),Scenario!$B$8,0),"INSUFFICIENT FUNDS")))</f>
        <v/>
      </c>
      <c r="AF253" s="6" t="str">
        <f>IF(AC253&gt;Scenario!$B$11,"",IF(AC$2&lt;&gt;"Ready",AC$2,IF(ISNUMBER(AD253),(AD253+AE253)*(N('Option B'!$E$14)+N('Option B'!$E$15)+IF(Scenario!$B$13="Gross",0,0))/12+((N('Option B'!$E$12)+N('Option B'!$E$13))/12+IF(AND(AC253&gt;=Scenario!$B$10,MOD(AC253-Scenario!$B$10,Scenario!$B$18)=0),N('Option B'!$E$17)*N('Option B'!$E$18)+N('Option B'!$E$20),0)+IF(AC253=1,N('Option B'!$E$17)*N('Option B'!$E$19)+N('Option B'!$E$21),0)+IF(AC253=Scenario!$B$11,N('Option B'!$E$22),0)),"INSUFFICIENT FUNDS")))</f>
        <v/>
      </c>
      <c r="AG253" s="6" t="str">
        <f>IF(AC253&gt;Scenario!$B$11,"",IF(AC$2&lt;&gt;"Ready",AC$2,IF(ISNUMBER(AD253),IF((AD253+AE253)*(1+Scenario!$B$12/12)-AF253&lt;0,"INSUFFICIENT FUNDS",(AD253+AE253)*(1+Scenario!$B$12/12)-AF253),"INSUFFICIENT FUNDS")))</f>
        <v/>
      </c>
      <c r="AH253" s="6" t="str">
        <f>IF(AC253&gt;Scenario!$B$11,"",IF(AC$2&lt;&gt;"Ready",AC$2,IF(ISNUMBER(AG253),AH252+AF253,"INSUFFICIENT FUNDS")))</f>
        <v/>
      </c>
      <c r="AI253" t="str">
        <f>IF(AC253&gt;Scenario!$B$11,"",IF(AC$2&lt;&gt;"Ready",AC$2,IF(ISNUMBER(AG253),"OK","INSUFFICIENT FUNDS")))</f>
        <v/>
      </c>
      <c r="AJ253">
        <v>249</v>
      </c>
      <c r="AK253" s="6" t="str">
        <f>IF(AJ253&gt;Scenario!$B$11,"",IF(AJ$2&lt;&gt;"Ready",AJ$2,IF(AP252="OK",AN252,"INSUFFICIENT FUNDS")))</f>
        <v/>
      </c>
      <c r="AL253" s="6" t="str">
        <f>IF(AJ253&gt;Scenario!$B$11,"",IF(AJ$2&lt;&gt;"Ready",AJ$2,IF(ISNUMBER(AK253),IF(AND(AJ253&gt;=Scenario!$B$10,MOD(AJ253-Scenario!$B$10,Scenario!$B$18)=0),Scenario!$B$8,0),"INSUFFICIENT FUNDS")))</f>
        <v/>
      </c>
      <c r="AM253" s="6" t="str">
        <f>IF(AJ253&gt;Scenario!$B$11,"",IF(AJ$2&lt;&gt;"Ready",AJ$2,IF(ISNUMBER(AK253),(AK253+AL253)*(0+0+IF(Scenario!$B$13="Gross",0,0))/12+((0+0)/12+IF(AND(AJ253&gt;=Scenario!$B$10,MOD(AJ253-Scenario!$B$10,Scenario!$B$18)=0),0*0+0,0)+IF(AJ253=1,0*0+0,0)+IF(AJ253=Scenario!$B$11,0,0)),"INSUFFICIENT FUNDS")))</f>
        <v/>
      </c>
      <c r="AN253" s="6" t="str">
        <f>IF(AJ253&gt;Scenario!$B$11,"",IF(AJ$2&lt;&gt;"Ready",AJ$2,IF(ISNUMBER(AK253),IF((AK253+AL253)*(1+Scenario!$B$12/12)-AM253&lt;0,"INSUFFICIENT FUNDS",(AK253+AL253)*(1+Scenario!$B$12/12)-AM253),"INSUFFICIENT FUNDS")))</f>
        <v/>
      </c>
      <c r="AO253" s="6" t="str">
        <f>IF(AJ253&gt;Scenario!$B$11,"",IF(AJ$2&lt;&gt;"Ready",AJ$2,IF(ISNUMBER(AN253),AO252+AM253,"INSUFFICIENT FUNDS")))</f>
        <v/>
      </c>
      <c r="AP253" t="str">
        <f>IF(AJ253&gt;Scenario!$B$11,"",IF(AJ$2&lt;&gt;"Ready",AJ$2,IF(ISNUMBER(AN253),"OK","INSUFFICIENT FUNDS")))</f>
        <v/>
      </c>
    </row>
    <row r="254" spans="1:42" ht="32.1" customHeight="1" x14ac:dyDescent="0.2">
      <c r="A254">
        <v>250</v>
      </c>
      <c r="B254" s="6" t="str">
        <f>IF(A254&gt;Scenario!$B$11,"",IF(A$2&lt;&gt;"Ready",A$2,IF(G253="OK",E253,"INSUFFICIENT FUNDS")))</f>
        <v/>
      </c>
      <c r="C254" s="6" t="str">
        <f>IF(A254&gt;Scenario!$B$11,"",IF(A$2&lt;&gt;"Ready",A$2,IF(ISNUMBER(B254),IF(AND(A254&gt;=Scenario!$B$10,MOD(A254-Scenario!$B$10,Scenario!$B$18)=0),Scenario!$B$8,0),"INSUFFICIENT FUNDS")))</f>
        <v/>
      </c>
      <c r="D254" s="6" t="str">
        <f>IF(A254&gt;Scenario!$B$11,"",IF(A$2&lt;&gt;"Ready",A$2,IF(ISNUMBER(B254),(B254+C254)*(N('Option B'!$E$14)+N('Option B'!$E$15)+IF(Scenario!$B$13="Gross",N('Option B'!$E$16),0))/12+((N('Option B'!$E$12)+N('Option B'!$E$13))/12+IF(AND(A254&gt;=Scenario!$B$10,MOD(A254-Scenario!$B$10,Scenario!$B$18)=0),N('Option B'!$E$17)*N('Option B'!$E$18)+N('Option B'!$E$20),0)+IF(A254=1,N('Option B'!$E$17)*N('Option B'!$E$19)+N('Option B'!$E$21),0)+IF(A254=Scenario!$B$11,N('Option B'!$E$22),0)),"INSUFFICIENT FUNDS")))</f>
        <v/>
      </c>
      <c r="E254" s="6" t="str">
        <f>IF(A254&gt;Scenario!$B$11,"",IF(A$2&lt;&gt;"Ready",A$2,IF(ISNUMBER(B254),IF((B254+C254)*(1+Scenario!$B$12/12)-D254&lt;0,"INSUFFICIENT FUNDS",(B254+C254)*(1+Scenario!$B$12/12)-D254),"INSUFFICIENT FUNDS")))</f>
        <v/>
      </c>
      <c r="F254" s="6" t="str">
        <f>IF(A254&gt;Scenario!$B$11,"",IF(A$2&lt;&gt;"Ready",A$2,IF(ISNUMBER(E254),F253+D254,"INSUFFICIENT FUNDS")))</f>
        <v/>
      </c>
      <c r="G254" t="str">
        <f>IF(A254&gt;Scenario!$B$11,"",IF(A$2&lt;&gt;"Ready",A$2,IF(ISNUMBER(E254),"OK","INSUFFICIENT FUNDS")))</f>
        <v/>
      </c>
      <c r="H254">
        <v>250</v>
      </c>
      <c r="I254" s="6" t="str">
        <f>IF(H254&gt;Scenario!$B$11,"",IF(H$2&lt;&gt;"Ready",H$2,IF(N253="OK",L253,"INSUFFICIENT FUNDS")))</f>
        <v/>
      </c>
      <c r="J254" s="6" t="str">
        <f>IF(H254&gt;Scenario!$B$11,"",IF(H$2&lt;&gt;"Ready",H$2,IF(ISNUMBER(I254),IF(AND(H254&gt;=Scenario!$B$10,MOD(H254-Scenario!$B$10,Scenario!$B$18)=0),Scenario!$B$8,0),"INSUFFICIENT FUNDS")))</f>
        <v/>
      </c>
      <c r="K254" s="6" t="str">
        <f>IF(H254&gt;Scenario!$B$11,"",IF(H$2&lt;&gt;"Ready",H$2,IF(ISNUMBER(I254),(I254+J254)*(N('Option B'!$E$14)+N('Option B'!$E$15)+IF(Scenario!$B$13="Gross",N('Option B'!$E$16),0))/12+((0+0)/12+IF(AND(H254&gt;=Scenario!$B$10,MOD(H254-Scenario!$B$10,Scenario!$B$18)=0),N('Option B'!$E$17)*N('Option B'!$E$18)+N('Option B'!$E$20),0)+IF(H254=1,N('Option B'!$E$17)*N('Option B'!$E$19)+N('Option B'!$E$21),0)+IF(H254=Scenario!$B$11,N('Option B'!$E$22),0)),"INSUFFICIENT FUNDS")))</f>
        <v/>
      </c>
      <c r="L254" s="6" t="str">
        <f>IF(H254&gt;Scenario!$B$11,"",IF(H$2&lt;&gt;"Ready",H$2,IF(ISNUMBER(I254),IF((I254+J254)*(1+Scenario!$B$12/12)-K254&lt;0,"INSUFFICIENT FUNDS",(I254+J254)*(1+Scenario!$B$12/12)-K254),"INSUFFICIENT FUNDS")))</f>
        <v/>
      </c>
      <c r="M254" s="6" t="str">
        <f>IF(H254&gt;Scenario!$B$11,"",IF(H$2&lt;&gt;"Ready",H$2,IF(ISNUMBER(L254),M253+K254,"INSUFFICIENT FUNDS")))</f>
        <v/>
      </c>
      <c r="N254" t="str">
        <f>IF(H254&gt;Scenario!$B$11,"",IF(H$2&lt;&gt;"Ready",H$2,IF(ISNUMBER(L254),"OK","INSUFFICIENT FUNDS")))</f>
        <v/>
      </c>
      <c r="O254">
        <v>250</v>
      </c>
      <c r="P254" s="6" t="str">
        <f>IF(O254&gt;Scenario!$B$11,"",IF(O$2&lt;&gt;"Ready",O$2,IF(U253="OK",S253,"INSUFFICIENT FUNDS")))</f>
        <v/>
      </c>
      <c r="Q254" s="6" t="str">
        <f>IF(O254&gt;Scenario!$B$11,"",IF(O$2&lt;&gt;"Ready",O$2,IF(ISNUMBER(P254),IF(AND(O254&gt;=Scenario!$B$10,MOD(O254-Scenario!$B$10,Scenario!$B$18)=0),Scenario!$B$8,0),"INSUFFICIENT FUNDS")))</f>
        <v/>
      </c>
      <c r="R254" s="6" t="str">
        <f>IF(O254&gt;Scenario!$B$11,"",IF(O$2&lt;&gt;"Ready",O$2,IF(ISNUMBER(P254),(P254+Q254)*(0+N('Option B'!$E$15)+IF(Scenario!$B$13="Gross",N('Option B'!$E$16),0))/12+((N('Option B'!$E$12)+N('Option B'!$E$13))/12+IF(AND(O254&gt;=Scenario!$B$10,MOD(O254-Scenario!$B$10,Scenario!$B$18)=0),N('Option B'!$E$17)*N('Option B'!$E$18)+N('Option B'!$E$20),0)+IF(O254=1,N('Option B'!$E$17)*N('Option B'!$E$19)+N('Option B'!$E$21),0)+IF(O254=Scenario!$B$11,N('Option B'!$E$22),0)),"INSUFFICIENT FUNDS")))</f>
        <v/>
      </c>
      <c r="S254" s="6" t="str">
        <f>IF(O254&gt;Scenario!$B$11,"",IF(O$2&lt;&gt;"Ready",O$2,IF(ISNUMBER(P254),IF((P254+Q254)*(1+Scenario!$B$12/12)-R254&lt;0,"INSUFFICIENT FUNDS",(P254+Q254)*(1+Scenario!$B$12/12)-R254),"INSUFFICIENT FUNDS")))</f>
        <v/>
      </c>
      <c r="T254" s="6" t="str">
        <f>IF(O254&gt;Scenario!$B$11,"",IF(O$2&lt;&gt;"Ready",O$2,IF(ISNUMBER(S254),T253+R254,"INSUFFICIENT FUNDS")))</f>
        <v/>
      </c>
      <c r="U254" t="str">
        <f>IF(O254&gt;Scenario!$B$11,"",IF(O$2&lt;&gt;"Ready",O$2,IF(ISNUMBER(S254),"OK","INSUFFICIENT FUNDS")))</f>
        <v/>
      </c>
      <c r="V254">
        <v>250</v>
      </c>
      <c r="W254" s="6" t="str">
        <f>IF(V254&gt;Scenario!$B$11,"",IF(V$2&lt;&gt;"Ready",V$2,IF(AB253="OK",Z253,"INSUFFICIENT FUNDS")))</f>
        <v/>
      </c>
      <c r="X254" s="6" t="str">
        <f>IF(V254&gt;Scenario!$B$11,"",IF(V$2&lt;&gt;"Ready",V$2,IF(ISNUMBER(W254),IF(AND(V254&gt;=Scenario!$B$10,MOD(V254-Scenario!$B$10,Scenario!$B$18)=0),Scenario!$B$8,0),"INSUFFICIENT FUNDS")))</f>
        <v/>
      </c>
      <c r="Y254" s="6" t="str">
        <f>IF(V254&gt;Scenario!$B$11,"",IF(V$2&lt;&gt;"Ready",V$2,IF(ISNUMBER(W254),(W254+X254)*(N('Option B'!$E$14)+N('Option B'!$E$15)+IF(Scenario!$B$13="Gross",N('Option B'!$E$16),0))/12+((N('Option B'!$E$12)+N('Option B'!$E$13))/12+IF(AND(V254&gt;=Scenario!$B$10,MOD(V254-Scenario!$B$10,Scenario!$B$18)=0),0*0+0,0)+IF(V254=1,0*0+0,0)+IF(V254=Scenario!$B$11,0,0)),"INSUFFICIENT FUNDS")))</f>
        <v/>
      </c>
      <c r="Z254" s="6" t="str">
        <f>IF(V254&gt;Scenario!$B$11,"",IF(V$2&lt;&gt;"Ready",V$2,IF(ISNUMBER(W254),IF((W254+X254)*(1+Scenario!$B$12/12)-Y254&lt;0,"INSUFFICIENT FUNDS",(W254+X254)*(1+Scenario!$B$12/12)-Y254),"INSUFFICIENT FUNDS")))</f>
        <v/>
      </c>
      <c r="AA254" s="6" t="str">
        <f>IF(V254&gt;Scenario!$B$11,"",IF(V$2&lt;&gt;"Ready",V$2,IF(ISNUMBER(Z254),AA253+Y254,"INSUFFICIENT FUNDS")))</f>
        <v/>
      </c>
      <c r="AB254" t="str">
        <f>IF(V254&gt;Scenario!$B$11,"",IF(V$2&lt;&gt;"Ready",V$2,IF(ISNUMBER(Z254),"OK","INSUFFICIENT FUNDS")))</f>
        <v/>
      </c>
      <c r="AC254">
        <v>250</v>
      </c>
      <c r="AD254" s="6" t="str">
        <f>IF(AC254&gt;Scenario!$B$11,"",IF(AC$2&lt;&gt;"Ready",AC$2,IF(AI253="OK",AG253,"INSUFFICIENT FUNDS")))</f>
        <v/>
      </c>
      <c r="AE254" s="6" t="str">
        <f>IF(AC254&gt;Scenario!$B$11,"",IF(AC$2&lt;&gt;"Ready",AC$2,IF(ISNUMBER(AD254),IF(AND(AC254&gt;=Scenario!$B$10,MOD(AC254-Scenario!$B$10,Scenario!$B$18)=0),Scenario!$B$8,0),"INSUFFICIENT FUNDS")))</f>
        <v/>
      </c>
      <c r="AF254" s="6" t="str">
        <f>IF(AC254&gt;Scenario!$B$11,"",IF(AC$2&lt;&gt;"Ready",AC$2,IF(ISNUMBER(AD254),(AD254+AE254)*(N('Option B'!$E$14)+N('Option B'!$E$15)+IF(Scenario!$B$13="Gross",0,0))/12+((N('Option B'!$E$12)+N('Option B'!$E$13))/12+IF(AND(AC254&gt;=Scenario!$B$10,MOD(AC254-Scenario!$B$10,Scenario!$B$18)=0),N('Option B'!$E$17)*N('Option B'!$E$18)+N('Option B'!$E$20),0)+IF(AC254=1,N('Option B'!$E$17)*N('Option B'!$E$19)+N('Option B'!$E$21),0)+IF(AC254=Scenario!$B$11,N('Option B'!$E$22),0)),"INSUFFICIENT FUNDS")))</f>
        <v/>
      </c>
      <c r="AG254" s="6" t="str">
        <f>IF(AC254&gt;Scenario!$B$11,"",IF(AC$2&lt;&gt;"Ready",AC$2,IF(ISNUMBER(AD254),IF((AD254+AE254)*(1+Scenario!$B$12/12)-AF254&lt;0,"INSUFFICIENT FUNDS",(AD254+AE254)*(1+Scenario!$B$12/12)-AF254),"INSUFFICIENT FUNDS")))</f>
        <v/>
      </c>
      <c r="AH254" s="6" t="str">
        <f>IF(AC254&gt;Scenario!$B$11,"",IF(AC$2&lt;&gt;"Ready",AC$2,IF(ISNUMBER(AG254),AH253+AF254,"INSUFFICIENT FUNDS")))</f>
        <v/>
      </c>
      <c r="AI254" t="str">
        <f>IF(AC254&gt;Scenario!$B$11,"",IF(AC$2&lt;&gt;"Ready",AC$2,IF(ISNUMBER(AG254),"OK","INSUFFICIENT FUNDS")))</f>
        <v/>
      </c>
      <c r="AJ254">
        <v>250</v>
      </c>
      <c r="AK254" s="6" t="str">
        <f>IF(AJ254&gt;Scenario!$B$11,"",IF(AJ$2&lt;&gt;"Ready",AJ$2,IF(AP253="OK",AN253,"INSUFFICIENT FUNDS")))</f>
        <v/>
      </c>
      <c r="AL254" s="6" t="str">
        <f>IF(AJ254&gt;Scenario!$B$11,"",IF(AJ$2&lt;&gt;"Ready",AJ$2,IF(ISNUMBER(AK254),IF(AND(AJ254&gt;=Scenario!$B$10,MOD(AJ254-Scenario!$B$10,Scenario!$B$18)=0),Scenario!$B$8,0),"INSUFFICIENT FUNDS")))</f>
        <v/>
      </c>
      <c r="AM254" s="6" t="str">
        <f>IF(AJ254&gt;Scenario!$B$11,"",IF(AJ$2&lt;&gt;"Ready",AJ$2,IF(ISNUMBER(AK254),(AK254+AL254)*(0+0+IF(Scenario!$B$13="Gross",0,0))/12+((0+0)/12+IF(AND(AJ254&gt;=Scenario!$B$10,MOD(AJ254-Scenario!$B$10,Scenario!$B$18)=0),0*0+0,0)+IF(AJ254=1,0*0+0,0)+IF(AJ254=Scenario!$B$11,0,0)),"INSUFFICIENT FUNDS")))</f>
        <v/>
      </c>
      <c r="AN254" s="6" t="str">
        <f>IF(AJ254&gt;Scenario!$B$11,"",IF(AJ$2&lt;&gt;"Ready",AJ$2,IF(ISNUMBER(AK254),IF((AK254+AL254)*(1+Scenario!$B$12/12)-AM254&lt;0,"INSUFFICIENT FUNDS",(AK254+AL254)*(1+Scenario!$B$12/12)-AM254),"INSUFFICIENT FUNDS")))</f>
        <v/>
      </c>
      <c r="AO254" s="6" t="str">
        <f>IF(AJ254&gt;Scenario!$B$11,"",IF(AJ$2&lt;&gt;"Ready",AJ$2,IF(ISNUMBER(AN254),AO253+AM254,"INSUFFICIENT FUNDS")))</f>
        <v/>
      </c>
      <c r="AP254" t="str">
        <f>IF(AJ254&gt;Scenario!$B$11,"",IF(AJ$2&lt;&gt;"Ready",AJ$2,IF(ISNUMBER(AN254),"OK","INSUFFICIENT FUNDS")))</f>
        <v/>
      </c>
    </row>
    <row r="255" spans="1:42" ht="32.1" customHeight="1" x14ac:dyDescent="0.2">
      <c r="A255">
        <v>251</v>
      </c>
      <c r="B255" s="6" t="str">
        <f>IF(A255&gt;Scenario!$B$11,"",IF(A$2&lt;&gt;"Ready",A$2,IF(G254="OK",E254,"INSUFFICIENT FUNDS")))</f>
        <v/>
      </c>
      <c r="C255" s="6" t="str">
        <f>IF(A255&gt;Scenario!$B$11,"",IF(A$2&lt;&gt;"Ready",A$2,IF(ISNUMBER(B255),IF(AND(A255&gt;=Scenario!$B$10,MOD(A255-Scenario!$B$10,Scenario!$B$18)=0),Scenario!$B$8,0),"INSUFFICIENT FUNDS")))</f>
        <v/>
      </c>
      <c r="D255" s="6" t="str">
        <f>IF(A255&gt;Scenario!$B$11,"",IF(A$2&lt;&gt;"Ready",A$2,IF(ISNUMBER(B255),(B255+C255)*(N('Option B'!$E$14)+N('Option B'!$E$15)+IF(Scenario!$B$13="Gross",N('Option B'!$E$16),0))/12+((N('Option B'!$E$12)+N('Option B'!$E$13))/12+IF(AND(A255&gt;=Scenario!$B$10,MOD(A255-Scenario!$B$10,Scenario!$B$18)=0),N('Option B'!$E$17)*N('Option B'!$E$18)+N('Option B'!$E$20),0)+IF(A255=1,N('Option B'!$E$17)*N('Option B'!$E$19)+N('Option B'!$E$21),0)+IF(A255=Scenario!$B$11,N('Option B'!$E$22),0)),"INSUFFICIENT FUNDS")))</f>
        <v/>
      </c>
      <c r="E255" s="6" t="str">
        <f>IF(A255&gt;Scenario!$B$11,"",IF(A$2&lt;&gt;"Ready",A$2,IF(ISNUMBER(B255),IF((B255+C255)*(1+Scenario!$B$12/12)-D255&lt;0,"INSUFFICIENT FUNDS",(B255+C255)*(1+Scenario!$B$12/12)-D255),"INSUFFICIENT FUNDS")))</f>
        <v/>
      </c>
      <c r="F255" s="6" t="str">
        <f>IF(A255&gt;Scenario!$B$11,"",IF(A$2&lt;&gt;"Ready",A$2,IF(ISNUMBER(E255),F254+D255,"INSUFFICIENT FUNDS")))</f>
        <v/>
      </c>
      <c r="G255" t="str">
        <f>IF(A255&gt;Scenario!$B$11,"",IF(A$2&lt;&gt;"Ready",A$2,IF(ISNUMBER(E255),"OK","INSUFFICIENT FUNDS")))</f>
        <v/>
      </c>
      <c r="H255">
        <v>251</v>
      </c>
      <c r="I255" s="6" t="str">
        <f>IF(H255&gt;Scenario!$B$11,"",IF(H$2&lt;&gt;"Ready",H$2,IF(N254="OK",L254,"INSUFFICIENT FUNDS")))</f>
        <v/>
      </c>
      <c r="J255" s="6" t="str">
        <f>IF(H255&gt;Scenario!$B$11,"",IF(H$2&lt;&gt;"Ready",H$2,IF(ISNUMBER(I255),IF(AND(H255&gt;=Scenario!$B$10,MOD(H255-Scenario!$B$10,Scenario!$B$18)=0),Scenario!$B$8,0),"INSUFFICIENT FUNDS")))</f>
        <v/>
      </c>
      <c r="K255" s="6" t="str">
        <f>IF(H255&gt;Scenario!$B$11,"",IF(H$2&lt;&gt;"Ready",H$2,IF(ISNUMBER(I255),(I255+J255)*(N('Option B'!$E$14)+N('Option B'!$E$15)+IF(Scenario!$B$13="Gross",N('Option B'!$E$16),0))/12+((0+0)/12+IF(AND(H255&gt;=Scenario!$B$10,MOD(H255-Scenario!$B$10,Scenario!$B$18)=0),N('Option B'!$E$17)*N('Option B'!$E$18)+N('Option B'!$E$20),0)+IF(H255=1,N('Option B'!$E$17)*N('Option B'!$E$19)+N('Option B'!$E$21),0)+IF(H255=Scenario!$B$11,N('Option B'!$E$22),0)),"INSUFFICIENT FUNDS")))</f>
        <v/>
      </c>
      <c r="L255" s="6" t="str">
        <f>IF(H255&gt;Scenario!$B$11,"",IF(H$2&lt;&gt;"Ready",H$2,IF(ISNUMBER(I255),IF((I255+J255)*(1+Scenario!$B$12/12)-K255&lt;0,"INSUFFICIENT FUNDS",(I255+J255)*(1+Scenario!$B$12/12)-K255),"INSUFFICIENT FUNDS")))</f>
        <v/>
      </c>
      <c r="M255" s="6" t="str">
        <f>IF(H255&gt;Scenario!$B$11,"",IF(H$2&lt;&gt;"Ready",H$2,IF(ISNUMBER(L255),M254+K255,"INSUFFICIENT FUNDS")))</f>
        <v/>
      </c>
      <c r="N255" t="str">
        <f>IF(H255&gt;Scenario!$B$11,"",IF(H$2&lt;&gt;"Ready",H$2,IF(ISNUMBER(L255),"OK","INSUFFICIENT FUNDS")))</f>
        <v/>
      </c>
      <c r="O255">
        <v>251</v>
      </c>
      <c r="P255" s="6" t="str">
        <f>IF(O255&gt;Scenario!$B$11,"",IF(O$2&lt;&gt;"Ready",O$2,IF(U254="OK",S254,"INSUFFICIENT FUNDS")))</f>
        <v/>
      </c>
      <c r="Q255" s="6" t="str">
        <f>IF(O255&gt;Scenario!$B$11,"",IF(O$2&lt;&gt;"Ready",O$2,IF(ISNUMBER(P255),IF(AND(O255&gt;=Scenario!$B$10,MOD(O255-Scenario!$B$10,Scenario!$B$18)=0),Scenario!$B$8,0),"INSUFFICIENT FUNDS")))</f>
        <v/>
      </c>
      <c r="R255" s="6" t="str">
        <f>IF(O255&gt;Scenario!$B$11,"",IF(O$2&lt;&gt;"Ready",O$2,IF(ISNUMBER(P255),(P255+Q255)*(0+N('Option B'!$E$15)+IF(Scenario!$B$13="Gross",N('Option B'!$E$16),0))/12+((N('Option B'!$E$12)+N('Option B'!$E$13))/12+IF(AND(O255&gt;=Scenario!$B$10,MOD(O255-Scenario!$B$10,Scenario!$B$18)=0),N('Option B'!$E$17)*N('Option B'!$E$18)+N('Option B'!$E$20),0)+IF(O255=1,N('Option B'!$E$17)*N('Option B'!$E$19)+N('Option B'!$E$21),0)+IF(O255=Scenario!$B$11,N('Option B'!$E$22),0)),"INSUFFICIENT FUNDS")))</f>
        <v/>
      </c>
      <c r="S255" s="6" t="str">
        <f>IF(O255&gt;Scenario!$B$11,"",IF(O$2&lt;&gt;"Ready",O$2,IF(ISNUMBER(P255),IF((P255+Q255)*(1+Scenario!$B$12/12)-R255&lt;0,"INSUFFICIENT FUNDS",(P255+Q255)*(1+Scenario!$B$12/12)-R255),"INSUFFICIENT FUNDS")))</f>
        <v/>
      </c>
      <c r="T255" s="6" t="str">
        <f>IF(O255&gt;Scenario!$B$11,"",IF(O$2&lt;&gt;"Ready",O$2,IF(ISNUMBER(S255),T254+R255,"INSUFFICIENT FUNDS")))</f>
        <v/>
      </c>
      <c r="U255" t="str">
        <f>IF(O255&gt;Scenario!$B$11,"",IF(O$2&lt;&gt;"Ready",O$2,IF(ISNUMBER(S255),"OK","INSUFFICIENT FUNDS")))</f>
        <v/>
      </c>
      <c r="V255">
        <v>251</v>
      </c>
      <c r="W255" s="6" t="str">
        <f>IF(V255&gt;Scenario!$B$11,"",IF(V$2&lt;&gt;"Ready",V$2,IF(AB254="OK",Z254,"INSUFFICIENT FUNDS")))</f>
        <v/>
      </c>
      <c r="X255" s="6" t="str">
        <f>IF(V255&gt;Scenario!$B$11,"",IF(V$2&lt;&gt;"Ready",V$2,IF(ISNUMBER(W255),IF(AND(V255&gt;=Scenario!$B$10,MOD(V255-Scenario!$B$10,Scenario!$B$18)=0),Scenario!$B$8,0),"INSUFFICIENT FUNDS")))</f>
        <v/>
      </c>
      <c r="Y255" s="6" t="str">
        <f>IF(V255&gt;Scenario!$B$11,"",IF(V$2&lt;&gt;"Ready",V$2,IF(ISNUMBER(W255),(W255+X255)*(N('Option B'!$E$14)+N('Option B'!$E$15)+IF(Scenario!$B$13="Gross",N('Option B'!$E$16),0))/12+((N('Option B'!$E$12)+N('Option B'!$E$13))/12+IF(AND(V255&gt;=Scenario!$B$10,MOD(V255-Scenario!$B$10,Scenario!$B$18)=0),0*0+0,0)+IF(V255=1,0*0+0,0)+IF(V255=Scenario!$B$11,0,0)),"INSUFFICIENT FUNDS")))</f>
        <v/>
      </c>
      <c r="Z255" s="6" t="str">
        <f>IF(V255&gt;Scenario!$B$11,"",IF(V$2&lt;&gt;"Ready",V$2,IF(ISNUMBER(W255),IF((W255+X255)*(1+Scenario!$B$12/12)-Y255&lt;0,"INSUFFICIENT FUNDS",(W255+X255)*(1+Scenario!$B$12/12)-Y255),"INSUFFICIENT FUNDS")))</f>
        <v/>
      </c>
      <c r="AA255" s="6" t="str">
        <f>IF(V255&gt;Scenario!$B$11,"",IF(V$2&lt;&gt;"Ready",V$2,IF(ISNUMBER(Z255),AA254+Y255,"INSUFFICIENT FUNDS")))</f>
        <v/>
      </c>
      <c r="AB255" t="str">
        <f>IF(V255&gt;Scenario!$B$11,"",IF(V$2&lt;&gt;"Ready",V$2,IF(ISNUMBER(Z255),"OK","INSUFFICIENT FUNDS")))</f>
        <v/>
      </c>
      <c r="AC255">
        <v>251</v>
      </c>
      <c r="AD255" s="6" t="str">
        <f>IF(AC255&gt;Scenario!$B$11,"",IF(AC$2&lt;&gt;"Ready",AC$2,IF(AI254="OK",AG254,"INSUFFICIENT FUNDS")))</f>
        <v/>
      </c>
      <c r="AE255" s="6" t="str">
        <f>IF(AC255&gt;Scenario!$B$11,"",IF(AC$2&lt;&gt;"Ready",AC$2,IF(ISNUMBER(AD255),IF(AND(AC255&gt;=Scenario!$B$10,MOD(AC255-Scenario!$B$10,Scenario!$B$18)=0),Scenario!$B$8,0),"INSUFFICIENT FUNDS")))</f>
        <v/>
      </c>
      <c r="AF255" s="6" t="str">
        <f>IF(AC255&gt;Scenario!$B$11,"",IF(AC$2&lt;&gt;"Ready",AC$2,IF(ISNUMBER(AD255),(AD255+AE255)*(N('Option B'!$E$14)+N('Option B'!$E$15)+IF(Scenario!$B$13="Gross",0,0))/12+((N('Option B'!$E$12)+N('Option B'!$E$13))/12+IF(AND(AC255&gt;=Scenario!$B$10,MOD(AC255-Scenario!$B$10,Scenario!$B$18)=0),N('Option B'!$E$17)*N('Option B'!$E$18)+N('Option B'!$E$20),0)+IF(AC255=1,N('Option B'!$E$17)*N('Option B'!$E$19)+N('Option B'!$E$21),0)+IF(AC255=Scenario!$B$11,N('Option B'!$E$22),0)),"INSUFFICIENT FUNDS")))</f>
        <v/>
      </c>
      <c r="AG255" s="6" t="str">
        <f>IF(AC255&gt;Scenario!$B$11,"",IF(AC$2&lt;&gt;"Ready",AC$2,IF(ISNUMBER(AD255),IF((AD255+AE255)*(1+Scenario!$B$12/12)-AF255&lt;0,"INSUFFICIENT FUNDS",(AD255+AE255)*(1+Scenario!$B$12/12)-AF255),"INSUFFICIENT FUNDS")))</f>
        <v/>
      </c>
      <c r="AH255" s="6" t="str">
        <f>IF(AC255&gt;Scenario!$B$11,"",IF(AC$2&lt;&gt;"Ready",AC$2,IF(ISNUMBER(AG255),AH254+AF255,"INSUFFICIENT FUNDS")))</f>
        <v/>
      </c>
      <c r="AI255" t="str">
        <f>IF(AC255&gt;Scenario!$B$11,"",IF(AC$2&lt;&gt;"Ready",AC$2,IF(ISNUMBER(AG255),"OK","INSUFFICIENT FUNDS")))</f>
        <v/>
      </c>
      <c r="AJ255">
        <v>251</v>
      </c>
      <c r="AK255" s="6" t="str">
        <f>IF(AJ255&gt;Scenario!$B$11,"",IF(AJ$2&lt;&gt;"Ready",AJ$2,IF(AP254="OK",AN254,"INSUFFICIENT FUNDS")))</f>
        <v/>
      </c>
      <c r="AL255" s="6" t="str">
        <f>IF(AJ255&gt;Scenario!$B$11,"",IF(AJ$2&lt;&gt;"Ready",AJ$2,IF(ISNUMBER(AK255),IF(AND(AJ255&gt;=Scenario!$B$10,MOD(AJ255-Scenario!$B$10,Scenario!$B$18)=0),Scenario!$B$8,0),"INSUFFICIENT FUNDS")))</f>
        <v/>
      </c>
      <c r="AM255" s="6" t="str">
        <f>IF(AJ255&gt;Scenario!$B$11,"",IF(AJ$2&lt;&gt;"Ready",AJ$2,IF(ISNUMBER(AK255),(AK255+AL255)*(0+0+IF(Scenario!$B$13="Gross",0,0))/12+((0+0)/12+IF(AND(AJ255&gt;=Scenario!$B$10,MOD(AJ255-Scenario!$B$10,Scenario!$B$18)=0),0*0+0,0)+IF(AJ255=1,0*0+0,0)+IF(AJ255=Scenario!$B$11,0,0)),"INSUFFICIENT FUNDS")))</f>
        <v/>
      </c>
      <c r="AN255" s="6" t="str">
        <f>IF(AJ255&gt;Scenario!$B$11,"",IF(AJ$2&lt;&gt;"Ready",AJ$2,IF(ISNUMBER(AK255),IF((AK255+AL255)*(1+Scenario!$B$12/12)-AM255&lt;0,"INSUFFICIENT FUNDS",(AK255+AL255)*(1+Scenario!$B$12/12)-AM255),"INSUFFICIENT FUNDS")))</f>
        <v/>
      </c>
      <c r="AO255" s="6" t="str">
        <f>IF(AJ255&gt;Scenario!$B$11,"",IF(AJ$2&lt;&gt;"Ready",AJ$2,IF(ISNUMBER(AN255),AO254+AM255,"INSUFFICIENT FUNDS")))</f>
        <v/>
      </c>
      <c r="AP255" t="str">
        <f>IF(AJ255&gt;Scenario!$B$11,"",IF(AJ$2&lt;&gt;"Ready",AJ$2,IF(ISNUMBER(AN255),"OK","INSUFFICIENT FUNDS")))</f>
        <v/>
      </c>
    </row>
    <row r="256" spans="1:42" ht="32.1" customHeight="1" x14ac:dyDescent="0.2">
      <c r="A256">
        <v>252</v>
      </c>
      <c r="B256" s="6" t="str">
        <f>IF(A256&gt;Scenario!$B$11,"",IF(A$2&lt;&gt;"Ready",A$2,IF(G255="OK",E255,"INSUFFICIENT FUNDS")))</f>
        <v/>
      </c>
      <c r="C256" s="6" t="str">
        <f>IF(A256&gt;Scenario!$B$11,"",IF(A$2&lt;&gt;"Ready",A$2,IF(ISNUMBER(B256),IF(AND(A256&gt;=Scenario!$B$10,MOD(A256-Scenario!$B$10,Scenario!$B$18)=0),Scenario!$B$8,0),"INSUFFICIENT FUNDS")))</f>
        <v/>
      </c>
      <c r="D256" s="6" t="str">
        <f>IF(A256&gt;Scenario!$B$11,"",IF(A$2&lt;&gt;"Ready",A$2,IF(ISNUMBER(B256),(B256+C256)*(N('Option B'!$E$14)+N('Option B'!$E$15)+IF(Scenario!$B$13="Gross",N('Option B'!$E$16),0))/12+((N('Option B'!$E$12)+N('Option B'!$E$13))/12+IF(AND(A256&gt;=Scenario!$B$10,MOD(A256-Scenario!$B$10,Scenario!$B$18)=0),N('Option B'!$E$17)*N('Option B'!$E$18)+N('Option B'!$E$20),0)+IF(A256=1,N('Option B'!$E$17)*N('Option B'!$E$19)+N('Option B'!$E$21),0)+IF(A256=Scenario!$B$11,N('Option B'!$E$22),0)),"INSUFFICIENT FUNDS")))</f>
        <v/>
      </c>
      <c r="E256" s="6" t="str">
        <f>IF(A256&gt;Scenario!$B$11,"",IF(A$2&lt;&gt;"Ready",A$2,IF(ISNUMBER(B256),IF((B256+C256)*(1+Scenario!$B$12/12)-D256&lt;0,"INSUFFICIENT FUNDS",(B256+C256)*(1+Scenario!$B$12/12)-D256),"INSUFFICIENT FUNDS")))</f>
        <v/>
      </c>
      <c r="F256" s="6" t="str">
        <f>IF(A256&gt;Scenario!$B$11,"",IF(A$2&lt;&gt;"Ready",A$2,IF(ISNUMBER(E256),F255+D256,"INSUFFICIENT FUNDS")))</f>
        <v/>
      </c>
      <c r="G256" t="str">
        <f>IF(A256&gt;Scenario!$B$11,"",IF(A$2&lt;&gt;"Ready",A$2,IF(ISNUMBER(E256),"OK","INSUFFICIENT FUNDS")))</f>
        <v/>
      </c>
      <c r="H256">
        <v>252</v>
      </c>
      <c r="I256" s="6" t="str">
        <f>IF(H256&gt;Scenario!$B$11,"",IF(H$2&lt;&gt;"Ready",H$2,IF(N255="OK",L255,"INSUFFICIENT FUNDS")))</f>
        <v/>
      </c>
      <c r="J256" s="6" t="str">
        <f>IF(H256&gt;Scenario!$B$11,"",IF(H$2&lt;&gt;"Ready",H$2,IF(ISNUMBER(I256),IF(AND(H256&gt;=Scenario!$B$10,MOD(H256-Scenario!$B$10,Scenario!$B$18)=0),Scenario!$B$8,0),"INSUFFICIENT FUNDS")))</f>
        <v/>
      </c>
      <c r="K256" s="6" t="str">
        <f>IF(H256&gt;Scenario!$B$11,"",IF(H$2&lt;&gt;"Ready",H$2,IF(ISNUMBER(I256),(I256+J256)*(N('Option B'!$E$14)+N('Option B'!$E$15)+IF(Scenario!$B$13="Gross",N('Option B'!$E$16),0))/12+((0+0)/12+IF(AND(H256&gt;=Scenario!$B$10,MOD(H256-Scenario!$B$10,Scenario!$B$18)=0),N('Option B'!$E$17)*N('Option B'!$E$18)+N('Option B'!$E$20),0)+IF(H256=1,N('Option B'!$E$17)*N('Option B'!$E$19)+N('Option B'!$E$21),0)+IF(H256=Scenario!$B$11,N('Option B'!$E$22),0)),"INSUFFICIENT FUNDS")))</f>
        <v/>
      </c>
      <c r="L256" s="6" t="str">
        <f>IF(H256&gt;Scenario!$B$11,"",IF(H$2&lt;&gt;"Ready",H$2,IF(ISNUMBER(I256),IF((I256+J256)*(1+Scenario!$B$12/12)-K256&lt;0,"INSUFFICIENT FUNDS",(I256+J256)*(1+Scenario!$B$12/12)-K256),"INSUFFICIENT FUNDS")))</f>
        <v/>
      </c>
      <c r="M256" s="6" t="str">
        <f>IF(H256&gt;Scenario!$B$11,"",IF(H$2&lt;&gt;"Ready",H$2,IF(ISNUMBER(L256),M255+K256,"INSUFFICIENT FUNDS")))</f>
        <v/>
      </c>
      <c r="N256" t="str">
        <f>IF(H256&gt;Scenario!$B$11,"",IF(H$2&lt;&gt;"Ready",H$2,IF(ISNUMBER(L256),"OK","INSUFFICIENT FUNDS")))</f>
        <v/>
      </c>
      <c r="O256">
        <v>252</v>
      </c>
      <c r="P256" s="6" t="str">
        <f>IF(O256&gt;Scenario!$B$11,"",IF(O$2&lt;&gt;"Ready",O$2,IF(U255="OK",S255,"INSUFFICIENT FUNDS")))</f>
        <v/>
      </c>
      <c r="Q256" s="6" t="str">
        <f>IF(O256&gt;Scenario!$B$11,"",IF(O$2&lt;&gt;"Ready",O$2,IF(ISNUMBER(P256),IF(AND(O256&gt;=Scenario!$B$10,MOD(O256-Scenario!$B$10,Scenario!$B$18)=0),Scenario!$B$8,0),"INSUFFICIENT FUNDS")))</f>
        <v/>
      </c>
      <c r="R256" s="6" t="str">
        <f>IF(O256&gt;Scenario!$B$11,"",IF(O$2&lt;&gt;"Ready",O$2,IF(ISNUMBER(P256),(P256+Q256)*(0+N('Option B'!$E$15)+IF(Scenario!$B$13="Gross",N('Option B'!$E$16),0))/12+((N('Option B'!$E$12)+N('Option B'!$E$13))/12+IF(AND(O256&gt;=Scenario!$B$10,MOD(O256-Scenario!$B$10,Scenario!$B$18)=0),N('Option B'!$E$17)*N('Option B'!$E$18)+N('Option B'!$E$20),0)+IF(O256=1,N('Option B'!$E$17)*N('Option B'!$E$19)+N('Option B'!$E$21),0)+IF(O256=Scenario!$B$11,N('Option B'!$E$22),0)),"INSUFFICIENT FUNDS")))</f>
        <v/>
      </c>
      <c r="S256" s="6" t="str">
        <f>IF(O256&gt;Scenario!$B$11,"",IF(O$2&lt;&gt;"Ready",O$2,IF(ISNUMBER(P256),IF((P256+Q256)*(1+Scenario!$B$12/12)-R256&lt;0,"INSUFFICIENT FUNDS",(P256+Q256)*(1+Scenario!$B$12/12)-R256),"INSUFFICIENT FUNDS")))</f>
        <v/>
      </c>
      <c r="T256" s="6" t="str">
        <f>IF(O256&gt;Scenario!$B$11,"",IF(O$2&lt;&gt;"Ready",O$2,IF(ISNUMBER(S256),T255+R256,"INSUFFICIENT FUNDS")))</f>
        <v/>
      </c>
      <c r="U256" t="str">
        <f>IF(O256&gt;Scenario!$B$11,"",IF(O$2&lt;&gt;"Ready",O$2,IF(ISNUMBER(S256),"OK","INSUFFICIENT FUNDS")))</f>
        <v/>
      </c>
      <c r="V256">
        <v>252</v>
      </c>
      <c r="W256" s="6" t="str">
        <f>IF(V256&gt;Scenario!$B$11,"",IF(V$2&lt;&gt;"Ready",V$2,IF(AB255="OK",Z255,"INSUFFICIENT FUNDS")))</f>
        <v/>
      </c>
      <c r="X256" s="6" t="str">
        <f>IF(V256&gt;Scenario!$B$11,"",IF(V$2&lt;&gt;"Ready",V$2,IF(ISNUMBER(W256),IF(AND(V256&gt;=Scenario!$B$10,MOD(V256-Scenario!$B$10,Scenario!$B$18)=0),Scenario!$B$8,0),"INSUFFICIENT FUNDS")))</f>
        <v/>
      </c>
      <c r="Y256" s="6" t="str">
        <f>IF(V256&gt;Scenario!$B$11,"",IF(V$2&lt;&gt;"Ready",V$2,IF(ISNUMBER(W256),(W256+X256)*(N('Option B'!$E$14)+N('Option B'!$E$15)+IF(Scenario!$B$13="Gross",N('Option B'!$E$16),0))/12+((N('Option B'!$E$12)+N('Option B'!$E$13))/12+IF(AND(V256&gt;=Scenario!$B$10,MOD(V256-Scenario!$B$10,Scenario!$B$18)=0),0*0+0,0)+IF(V256=1,0*0+0,0)+IF(V256=Scenario!$B$11,0,0)),"INSUFFICIENT FUNDS")))</f>
        <v/>
      </c>
      <c r="Z256" s="6" t="str">
        <f>IF(V256&gt;Scenario!$B$11,"",IF(V$2&lt;&gt;"Ready",V$2,IF(ISNUMBER(W256),IF((W256+X256)*(1+Scenario!$B$12/12)-Y256&lt;0,"INSUFFICIENT FUNDS",(W256+X256)*(1+Scenario!$B$12/12)-Y256),"INSUFFICIENT FUNDS")))</f>
        <v/>
      </c>
      <c r="AA256" s="6" t="str">
        <f>IF(V256&gt;Scenario!$B$11,"",IF(V$2&lt;&gt;"Ready",V$2,IF(ISNUMBER(Z256),AA255+Y256,"INSUFFICIENT FUNDS")))</f>
        <v/>
      </c>
      <c r="AB256" t="str">
        <f>IF(V256&gt;Scenario!$B$11,"",IF(V$2&lt;&gt;"Ready",V$2,IF(ISNUMBER(Z256),"OK","INSUFFICIENT FUNDS")))</f>
        <v/>
      </c>
      <c r="AC256">
        <v>252</v>
      </c>
      <c r="AD256" s="6" t="str">
        <f>IF(AC256&gt;Scenario!$B$11,"",IF(AC$2&lt;&gt;"Ready",AC$2,IF(AI255="OK",AG255,"INSUFFICIENT FUNDS")))</f>
        <v/>
      </c>
      <c r="AE256" s="6" t="str">
        <f>IF(AC256&gt;Scenario!$B$11,"",IF(AC$2&lt;&gt;"Ready",AC$2,IF(ISNUMBER(AD256),IF(AND(AC256&gt;=Scenario!$B$10,MOD(AC256-Scenario!$B$10,Scenario!$B$18)=0),Scenario!$B$8,0),"INSUFFICIENT FUNDS")))</f>
        <v/>
      </c>
      <c r="AF256" s="6" t="str">
        <f>IF(AC256&gt;Scenario!$B$11,"",IF(AC$2&lt;&gt;"Ready",AC$2,IF(ISNUMBER(AD256),(AD256+AE256)*(N('Option B'!$E$14)+N('Option B'!$E$15)+IF(Scenario!$B$13="Gross",0,0))/12+((N('Option B'!$E$12)+N('Option B'!$E$13))/12+IF(AND(AC256&gt;=Scenario!$B$10,MOD(AC256-Scenario!$B$10,Scenario!$B$18)=0),N('Option B'!$E$17)*N('Option B'!$E$18)+N('Option B'!$E$20),0)+IF(AC256=1,N('Option B'!$E$17)*N('Option B'!$E$19)+N('Option B'!$E$21),0)+IF(AC256=Scenario!$B$11,N('Option B'!$E$22),0)),"INSUFFICIENT FUNDS")))</f>
        <v/>
      </c>
      <c r="AG256" s="6" t="str">
        <f>IF(AC256&gt;Scenario!$B$11,"",IF(AC$2&lt;&gt;"Ready",AC$2,IF(ISNUMBER(AD256),IF((AD256+AE256)*(1+Scenario!$B$12/12)-AF256&lt;0,"INSUFFICIENT FUNDS",(AD256+AE256)*(1+Scenario!$B$12/12)-AF256),"INSUFFICIENT FUNDS")))</f>
        <v/>
      </c>
      <c r="AH256" s="6" t="str">
        <f>IF(AC256&gt;Scenario!$B$11,"",IF(AC$2&lt;&gt;"Ready",AC$2,IF(ISNUMBER(AG256),AH255+AF256,"INSUFFICIENT FUNDS")))</f>
        <v/>
      </c>
      <c r="AI256" t="str">
        <f>IF(AC256&gt;Scenario!$B$11,"",IF(AC$2&lt;&gt;"Ready",AC$2,IF(ISNUMBER(AG256),"OK","INSUFFICIENT FUNDS")))</f>
        <v/>
      </c>
      <c r="AJ256">
        <v>252</v>
      </c>
      <c r="AK256" s="6" t="str">
        <f>IF(AJ256&gt;Scenario!$B$11,"",IF(AJ$2&lt;&gt;"Ready",AJ$2,IF(AP255="OK",AN255,"INSUFFICIENT FUNDS")))</f>
        <v/>
      </c>
      <c r="AL256" s="6" t="str">
        <f>IF(AJ256&gt;Scenario!$B$11,"",IF(AJ$2&lt;&gt;"Ready",AJ$2,IF(ISNUMBER(AK256),IF(AND(AJ256&gt;=Scenario!$B$10,MOD(AJ256-Scenario!$B$10,Scenario!$B$18)=0),Scenario!$B$8,0),"INSUFFICIENT FUNDS")))</f>
        <v/>
      </c>
      <c r="AM256" s="6" t="str">
        <f>IF(AJ256&gt;Scenario!$B$11,"",IF(AJ$2&lt;&gt;"Ready",AJ$2,IF(ISNUMBER(AK256),(AK256+AL256)*(0+0+IF(Scenario!$B$13="Gross",0,0))/12+((0+0)/12+IF(AND(AJ256&gt;=Scenario!$B$10,MOD(AJ256-Scenario!$B$10,Scenario!$B$18)=0),0*0+0,0)+IF(AJ256=1,0*0+0,0)+IF(AJ256=Scenario!$B$11,0,0)),"INSUFFICIENT FUNDS")))</f>
        <v/>
      </c>
      <c r="AN256" s="6" t="str">
        <f>IF(AJ256&gt;Scenario!$B$11,"",IF(AJ$2&lt;&gt;"Ready",AJ$2,IF(ISNUMBER(AK256),IF((AK256+AL256)*(1+Scenario!$B$12/12)-AM256&lt;0,"INSUFFICIENT FUNDS",(AK256+AL256)*(1+Scenario!$B$12/12)-AM256),"INSUFFICIENT FUNDS")))</f>
        <v/>
      </c>
      <c r="AO256" s="6" t="str">
        <f>IF(AJ256&gt;Scenario!$B$11,"",IF(AJ$2&lt;&gt;"Ready",AJ$2,IF(ISNUMBER(AN256),AO255+AM256,"INSUFFICIENT FUNDS")))</f>
        <v/>
      </c>
      <c r="AP256" t="str">
        <f>IF(AJ256&gt;Scenario!$B$11,"",IF(AJ$2&lt;&gt;"Ready",AJ$2,IF(ISNUMBER(AN256),"OK","INSUFFICIENT FUNDS")))</f>
        <v/>
      </c>
    </row>
    <row r="257" spans="1:42" ht="32.1" customHeight="1" x14ac:dyDescent="0.2">
      <c r="A257">
        <v>253</v>
      </c>
      <c r="B257" s="6" t="str">
        <f>IF(A257&gt;Scenario!$B$11,"",IF(A$2&lt;&gt;"Ready",A$2,IF(G256="OK",E256,"INSUFFICIENT FUNDS")))</f>
        <v/>
      </c>
      <c r="C257" s="6" t="str">
        <f>IF(A257&gt;Scenario!$B$11,"",IF(A$2&lt;&gt;"Ready",A$2,IF(ISNUMBER(B257),IF(AND(A257&gt;=Scenario!$B$10,MOD(A257-Scenario!$B$10,Scenario!$B$18)=0),Scenario!$B$8,0),"INSUFFICIENT FUNDS")))</f>
        <v/>
      </c>
      <c r="D257" s="6" t="str">
        <f>IF(A257&gt;Scenario!$B$11,"",IF(A$2&lt;&gt;"Ready",A$2,IF(ISNUMBER(B257),(B257+C257)*(N('Option B'!$E$14)+N('Option B'!$E$15)+IF(Scenario!$B$13="Gross",N('Option B'!$E$16),0))/12+((N('Option B'!$E$12)+N('Option B'!$E$13))/12+IF(AND(A257&gt;=Scenario!$B$10,MOD(A257-Scenario!$B$10,Scenario!$B$18)=0),N('Option B'!$E$17)*N('Option B'!$E$18)+N('Option B'!$E$20),0)+IF(A257=1,N('Option B'!$E$17)*N('Option B'!$E$19)+N('Option B'!$E$21),0)+IF(A257=Scenario!$B$11,N('Option B'!$E$22),0)),"INSUFFICIENT FUNDS")))</f>
        <v/>
      </c>
      <c r="E257" s="6" t="str">
        <f>IF(A257&gt;Scenario!$B$11,"",IF(A$2&lt;&gt;"Ready",A$2,IF(ISNUMBER(B257),IF((B257+C257)*(1+Scenario!$B$12/12)-D257&lt;0,"INSUFFICIENT FUNDS",(B257+C257)*(1+Scenario!$B$12/12)-D257),"INSUFFICIENT FUNDS")))</f>
        <v/>
      </c>
      <c r="F257" s="6" t="str">
        <f>IF(A257&gt;Scenario!$B$11,"",IF(A$2&lt;&gt;"Ready",A$2,IF(ISNUMBER(E257),F256+D257,"INSUFFICIENT FUNDS")))</f>
        <v/>
      </c>
      <c r="G257" t="str">
        <f>IF(A257&gt;Scenario!$B$11,"",IF(A$2&lt;&gt;"Ready",A$2,IF(ISNUMBER(E257),"OK","INSUFFICIENT FUNDS")))</f>
        <v/>
      </c>
      <c r="H257">
        <v>253</v>
      </c>
      <c r="I257" s="6" t="str">
        <f>IF(H257&gt;Scenario!$B$11,"",IF(H$2&lt;&gt;"Ready",H$2,IF(N256="OK",L256,"INSUFFICIENT FUNDS")))</f>
        <v/>
      </c>
      <c r="J257" s="6" t="str">
        <f>IF(H257&gt;Scenario!$B$11,"",IF(H$2&lt;&gt;"Ready",H$2,IF(ISNUMBER(I257),IF(AND(H257&gt;=Scenario!$B$10,MOD(H257-Scenario!$B$10,Scenario!$B$18)=0),Scenario!$B$8,0),"INSUFFICIENT FUNDS")))</f>
        <v/>
      </c>
      <c r="K257" s="6" t="str">
        <f>IF(H257&gt;Scenario!$B$11,"",IF(H$2&lt;&gt;"Ready",H$2,IF(ISNUMBER(I257),(I257+J257)*(N('Option B'!$E$14)+N('Option B'!$E$15)+IF(Scenario!$B$13="Gross",N('Option B'!$E$16),0))/12+((0+0)/12+IF(AND(H257&gt;=Scenario!$B$10,MOD(H257-Scenario!$B$10,Scenario!$B$18)=0),N('Option B'!$E$17)*N('Option B'!$E$18)+N('Option B'!$E$20),0)+IF(H257=1,N('Option B'!$E$17)*N('Option B'!$E$19)+N('Option B'!$E$21),0)+IF(H257=Scenario!$B$11,N('Option B'!$E$22),0)),"INSUFFICIENT FUNDS")))</f>
        <v/>
      </c>
      <c r="L257" s="6" t="str">
        <f>IF(H257&gt;Scenario!$B$11,"",IF(H$2&lt;&gt;"Ready",H$2,IF(ISNUMBER(I257),IF((I257+J257)*(1+Scenario!$B$12/12)-K257&lt;0,"INSUFFICIENT FUNDS",(I257+J257)*(1+Scenario!$B$12/12)-K257),"INSUFFICIENT FUNDS")))</f>
        <v/>
      </c>
      <c r="M257" s="6" t="str">
        <f>IF(H257&gt;Scenario!$B$11,"",IF(H$2&lt;&gt;"Ready",H$2,IF(ISNUMBER(L257),M256+K257,"INSUFFICIENT FUNDS")))</f>
        <v/>
      </c>
      <c r="N257" t="str">
        <f>IF(H257&gt;Scenario!$B$11,"",IF(H$2&lt;&gt;"Ready",H$2,IF(ISNUMBER(L257),"OK","INSUFFICIENT FUNDS")))</f>
        <v/>
      </c>
      <c r="O257">
        <v>253</v>
      </c>
      <c r="P257" s="6" t="str">
        <f>IF(O257&gt;Scenario!$B$11,"",IF(O$2&lt;&gt;"Ready",O$2,IF(U256="OK",S256,"INSUFFICIENT FUNDS")))</f>
        <v/>
      </c>
      <c r="Q257" s="6" t="str">
        <f>IF(O257&gt;Scenario!$B$11,"",IF(O$2&lt;&gt;"Ready",O$2,IF(ISNUMBER(P257),IF(AND(O257&gt;=Scenario!$B$10,MOD(O257-Scenario!$B$10,Scenario!$B$18)=0),Scenario!$B$8,0),"INSUFFICIENT FUNDS")))</f>
        <v/>
      </c>
      <c r="R257" s="6" t="str">
        <f>IF(O257&gt;Scenario!$B$11,"",IF(O$2&lt;&gt;"Ready",O$2,IF(ISNUMBER(P257),(P257+Q257)*(0+N('Option B'!$E$15)+IF(Scenario!$B$13="Gross",N('Option B'!$E$16),0))/12+((N('Option B'!$E$12)+N('Option B'!$E$13))/12+IF(AND(O257&gt;=Scenario!$B$10,MOD(O257-Scenario!$B$10,Scenario!$B$18)=0),N('Option B'!$E$17)*N('Option B'!$E$18)+N('Option B'!$E$20),0)+IF(O257=1,N('Option B'!$E$17)*N('Option B'!$E$19)+N('Option B'!$E$21),0)+IF(O257=Scenario!$B$11,N('Option B'!$E$22),0)),"INSUFFICIENT FUNDS")))</f>
        <v/>
      </c>
      <c r="S257" s="6" t="str">
        <f>IF(O257&gt;Scenario!$B$11,"",IF(O$2&lt;&gt;"Ready",O$2,IF(ISNUMBER(P257),IF((P257+Q257)*(1+Scenario!$B$12/12)-R257&lt;0,"INSUFFICIENT FUNDS",(P257+Q257)*(1+Scenario!$B$12/12)-R257),"INSUFFICIENT FUNDS")))</f>
        <v/>
      </c>
      <c r="T257" s="6" t="str">
        <f>IF(O257&gt;Scenario!$B$11,"",IF(O$2&lt;&gt;"Ready",O$2,IF(ISNUMBER(S257),T256+R257,"INSUFFICIENT FUNDS")))</f>
        <v/>
      </c>
      <c r="U257" t="str">
        <f>IF(O257&gt;Scenario!$B$11,"",IF(O$2&lt;&gt;"Ready",O$2,IF(ISNUMBER(S257),"OK","INSUFFICIENT FUNDS")))</f>
        <v/>
      </c>
      <c r="V257">
        <v>253</v>
      </c>
      <c r="W257" s="6" t="str">
        <f>IF(V257&gt;Scenario!$B$11,"",IF(V$2&lt;&gt;"Ready",V$2,IF(AB256="OK",Z256,"INSUFFICIENT FUNDS")))</f>
        <v/>
      </c>
      <c r="X257" s="6" t="str">
        <f>IF(V257&gt;Scenario!$B$11,"",IF(V$2&lt;&gt;"Ready",V$2,IF(ISNUMBER(W257),IF(AND(V257&gt;=Scenario!$B$10,MOD(V257-Scenario!$B$10,Scenario!$B$18)=0),Scenario!$B$8,0),"INSUFFICIENT FUNDS")))</f>
        <v/>
      </c>
      <c r="Y257" s="6" t="str">
        <f>IF(V257&gt;Scenario!$B$11,"",IF(V$2&lt;&gt;"Ready",V$2,IF(ISNUMBER(W257),(W257+X257)*(N('Option B'!$E$14)+N('Option B'!$E$15)+IF(Scenario!$B$13="Gross",N('Option B'!$E$16),0))/12+((N('Option B'!$E$12)+N('Option B'!$E$13))/12+IF(AND(V257&gt;=Scenario!$B$10,MOD(V257-Scenario!$B$10,Scenario!$B$18)=0),0*0+0,0)+IF(V257=1,0*0+0,0)+IF(V257=Scenario!$B$11,0,0)),"INSUFFICIENT FUNDS")))</f>
        <v/>
      </c>
      <c r="Z257" s="6" t="str">
        <f>IF(V257&gt;Scenario!$B$11,"",IF(V$2&lt;&gt;"Ready",V$2,IF(ISNUMBER(W257),IF((W257+X257)*(1+Scenario!$B$12/12)-Y257&lt;0,"INSUFFICIENT FUNDS",(W257+X257)*(1+Scenario!$B$12/12)-Y257),"INSUFFICIENT FUNDS")))</f>
        <v/>
      </c>
      <c r="AA257" s="6" t="str">
        <f>IF(V257&gt;Scenario!$B$11,"",IF(V$2&lt;&gt;"Ready",V$2,IF(ISNUMBER(Z257),AA256+Y257,"INSUFFICIENT FUNDS")))</f>
        <v/>
      </c>
      <c r="AB257" t="str">
        <f>IF(V257&gt;Scenario!$B$11,"",IF(V$2&lt;&gt;"Ready",V$2,IF(ISNUMBER(Z257),"OK","INSUFFICIENT FUNDS")))</f>
        <v/>
      </c>
      <c r="AC257">
        <v>253</v>
      </c>
      <c r="AD257" s="6" t="str">
        <f>IF(AC257&gt;Scenario!$B$11,"",IF(AC$2&lt;&gt;"Ready",AC$2,IF(AI256="OK",AG256,"INSUFFICIENT FUNDS")))</f>
        <v/>
      </c>
      <c r="AE257" s="6" t="str">
        <f>IF(AC257&gt;Scenario!$B$11,"",IF(AC$2&lt;&gt;"Ready",AC$2,IF(ISNUMBER(AD257),IF(AND(AC257&gt;=Scenario!$B$10,MOD(AC257-Scenario!$B$10,Scenario!$B$18)=0),Scenario!$B$8,0),"INSUFFICIENT FUNDS")))</f>
        <v/>
      </c>
      <c r="AF257" s="6" t="str">
        <f>IF(AC257&gt;Scenario!$B$11,"",IF(AC$2&lt;&gt;"Ready",AC$2,IF(ISNUMBER(AD257),(AD257+AE257)*(N('Option B'!$E$14)+N('Option B'!$E$15)+IF(Scenario!$B$13="Gross",0,0))/12+((N('Option B'!$E$12)+N('Option B'!$E$13))/12+IF(AND(AC257&gt;=Scenario!$B$10,MOD(AC257-Scenario!$B$10,Scenario!$B$18)=0),N('Option B'!$E$17)*N('Option B'!$E$18)+N('Option B'!$E$20),0)+IF(AC257=1,N('Option B'!$E$17)*N('Option B'!$E$19)+N('Option B'!$E$21),0)+IF(AC257=Scenario!$B$11,N('Option B'!$E$22),0)),"INSUFFICIENT FUNDS")))</f>
        <v/>
      </c>
      <c r="AG257" s="6" t="str">
        <f>IF(AC257&gt;Scenario!$B$11,"",IF(AC$2&lt;&gt;"Ready",AC$2,IF(ISNUMBER(AD257),IF((AD257+AE257)*(1+Scenario!$B$12/12)-AF257&lt;0,"INSUFFICIENT FUNDS",(AD257+AE257)*(1+Scenario!$B$12/12)-AF257),"INSUFFICIENT FUNDS")))</f>
        <v/>
      </c>
      <c r="AH257" s="6" t="str">
        <f>IF(AC257&gt;Scenario!$B$11,"",IF(AC$2&lt;&gt;"Ready",AC$2,IF(ISNUMBER(AG257),AH256+AF257,"INSUFFICIENT FUNDS")))</f>
        <v/>
      </c>
      <c r="AI257" t="str">
        <f>IF(AC257&gt;Scenario!$B$11,"",IF(AC$2&lt;&gt;"Ready",AC$2,IF(ISNUMBER(AG257),"OK","INSUFFICIENT FUNDS")))</f>
        <v/>
      </c>
      <c r="AJ257">
        <v>253</v>
      </c>
      <c r="AK257" s="6" t="str">
        <f>IF(AJ257&gt;Scenario!$B$11,"",IF(AJ$2&lt;&gt;"Ready",AJ$2,IF(AP256="OK",AN256,"INSUFFICIENT FUNDS")))</f>
        <v/>
      </c>
      <c r="AL257" s="6" t="str">
        <f>IF(AJ257&gt;Scenario!$B$11,"",IF(AJ$2&lt;&gt;"Ready",AJ$2,IF(ISNUMBER(AK257),IF(AND(AJ257&gt;=Scenario!$B$10,MOD(AJ257-Scenario!$B$10,Scenario!$B$18)=0),Scenario!$B$8,0),"INSUFFICIENT FUNDS")))</f>
        <v/>
      </c>
      <c r="AM257" s="6" t="str">
        <f>IF(AJ257&gt;Scenario!$B$11,"",IF(AJ$2&lt;&gt;"Ready",AJ$2,IF(ISNUMBER(AK257),(AK257+AL257)*(0+0+IF(Scenario!$B$13="Gross",0,0))/12+((0+0)/12+IF(AND(AJ257&gt;=Scenario!$B$10,MOD(AJ257-Scenario!$B$10,Scenario!$B$18)=0),0*0+0,0)+IF(AJ257=1,0*0+0,0)+IF(AJ257=Scenario!$B$11,0,0)),"INSUFFICIENT FUNDS")))</f>
        <v/>
      </c>
      <c r="AN257" s="6" t="str">
        <f>IF(AJ257&gt;Scenario!$B$11,"",IF(AJ$2&lt;&gt;"Ready",AJ$2,IF(ISNUMBER(AK257),IF((AK257+AL257)*(1+Scenario!$B$12/12)-AM257&lt;0,"INSUFFICIENT FUNDS",(AK257+AL257)*(1+Scenario!$B$12/12)-AM257),"INSUFFICIENT FUNDS")))</f>
        <v/>
      </c>
      <c r="AO257" s="6" t="str">
        <f>IF(AJ257&gt;Scenario!$B$11,"",IF(AJ$2&lt;&gt;"Ready",AJ$2,IF(ISNUMBER(AN257),AO256+AM257,"INSUFFICIENT FUNDS")))</f>
        <v/>
      </c>
      <c r="AP257" t="str">
        <f>IF(AJ257&gt;Scenario!$B$11,"",IF(AJ$2&lt;&gt;"Ready",AJ$2,IF(ISNUMBER(AN257),"OK","INSUFFICIENT FUNDS")))</f>
        <v/>
      </c>
    </row>
    <row r="258" spans="1:42" ht="32.1" customHeight="1" x14ac:dyDescent="0.2">
      <c r="A258">
        <v>254</v>
      </c>
      <c r="B258" s="6" t="str">
        <f>IF(A258&gt;Scenario!$B$11,"",IF(A$2&lt;&gt;"Ready",A$2,IF(G257="OK",E257,"INSUFFICIENT FUNDS")))</f>
        <v/>
      </c>
      <c r="C258" s="6" t="str">
        <f>IF(A258&gt;Scenario!$B$11,"",IF(A$2&lt;&gt;"Ready",A$2,IF(ISNUMBER(B258),IF(AND(A258&gt;=Scenario!$B$10,MOD(A258-Scenario!$B$10,Scenario!$B$18)=0),Scenario!$B$8,0),"INSUFFICIENT FUNDS")))</f>
        <v/>
      </c>
      <c r="D258" s="6" t="str">
        <f>IF(A258&gt;Scenario!$B$11,"",IF(A$2&lt;&gt;"Ready",A$2,IF(ISNUMBER(B258),(B258+C258)*(N('Option B'!$E$14)+N('Option B'!$E$15)+IF(Scenario!$B$13="Gross",N('Option B'!$E$16),0))/12+((N('Option B'!$E$12)+N('Option B'!$E$13))/12+IF(AND(A258&gt;=Scenario!$B$10,MOD(A258-Scenario!$B$10,Scenario!$B$18)=0),N('Option B'!$E$17)*N('Option B'!$E$18)+N('Option B'!$E$20),0)+IF(A258=1,N('Option B'!$E$17)*N('Option B'!$E$19)+N('Option B'!$E$21),0)+IF(A258=Scenario!$B$11,N('Option B'!$E$22),0)),"INSUFFICIENT FUNDS")))</f>
        <v/>
      </c>
      <c r="E258" s="6" t="str">
        <f>IF(A258&gt;Scenario!$B$11,"",IF(A$2&lt;&gt;"Ready",A$2,IF(ISNUMBER(B258),IF((B258+C258)*(1+Scenario!$B$12/12)-D258&lt;0,"INSUFFICIENT FUNDS",(B258+C258)*(1+Scenario!$B$12/12)-D258),"INSUFFICIENT FUNDS")))</f>
        <v/>
      </c>
      <c r="F258" s="6" t="str">
        <f>IF(A258&gt;Scenario!$B$11,"",IF(A$2&lt;&gt;"Ready",A$2,IF(ISNUMBER(E258),F257+D258,"INSUFFICIENT FUNDS")))</f>
        <v/>
      </c>
      <c r="G258" t="str">
        <f>IF(A258&gt;Scenario!$B$11,"",IF(A$2&lt;&gt;"Ready",A$2,IF(ISNUMBER(E258),"OK","INSUFFICIENT FUNDS")))</f>
        <v/>
      </c>
      <c r="H258">
        <v>254</v>
      </c>
      <c r="I258" s="6" t="str">
        <f>IF(H258&gt;Scenario!$B$11,"",IF(H$2&lt;&gt;"Ready",H$2,IF(N257="OK",L257,"INSUFFICIENT FUNDS")))</f>
        <v/>
      </c>
      <c r="J258" s="6" t="str">
        <f>IF(H258&gt;Scenario!$B$11,"",IF(H$2&lt;&gt;"Ready",H$2,IF(ISNUMBER(I258),IF(AND(H258&gt;=Scenario!$B$10,MOD(H258-Scenario!$B$10,Scenario!$B$18)=0),Scenario!$B$8,0),"INSUFFICIENT FUNDS")))</f>
        <v/>
      </c>
      <c r="K258" s="6" t="str">
        <f>IF(H258&gt;Scenario!$B$11,"",IF(H$2&lt;&gt;"Ready",H$2,IF(ISNUMBER(I258),(I258+J258)*(N('Option B'!$E$14)+N('Option B'!$E$15)+IF(Scenario!$B$13="Gross",N('Option B'!$E$16),0))/12+((0+0)/12+IF(AND(H258&gt;=Scenario!$B$10,MOD(H258-Scenario!$B$10,Scenario!$B$18)=0),N('Option B'!$E$17)*N('Option B'!$E$18)+N('Option B'!$E$20),0)+IF(H258=1,N('Option B'!$E$17)*N('Option B'!$E$19)+N('Option B'!$E$21),0)+IF(H258=Scenario!$B$11,N('Option B'!$E$22),0)),"INSUFFICIENT FUNDS")))</f>
        <v/>
      </c>
      <c r="L258" s="6" t="str">
        <f>IF(H258&gt;Scenario!$B$11,"",IF(H$2&lt;&gt;"Ready",H$2,IF(ISNUMBER(I258),IF((I258+J258)*(1+Scenario!$B$12/12)-K258&lt;0,"INSUFFICIENT FUNDS",(I258+J258)*(1+Scenario!$B$12/12)-K258),"INSUFFICIENT FUNDS")))</f>
        <v/>
      </c>
      <c r="M258" s="6" t="str">
        <f>IF(H258&gt;Scenario!$B$11,"",IF(H$2&lt;&gt;"Ready",H$2,IF(ISNUMBER(L258),M257+K258,"INSUFFICIENT FUNDS")))</f>
        <v/>
      </c>
      <c r="N258" t="str">
        <f>IF(H258&gt;Scenario!$B$11,"",IF(H$2&lt;&gt;"Ready",H$2,IF(ISNUMBER(L258),"OK","INSUFFICIENT FUNDS")))</f>
        <v/>
      </c>
      <c r="O258">
        <v>254</v>
      </c>
      <c r="P258" s="6" t="str">
        <f>IF(O258&gt;Scenario!$B$11,"",IF(O$2&lt;&gt;"Ready",O$2,IF(U257="OK",S257,"INSUFFICIENT FUNDS")))</f>
        <v/>
      </c>
      <c r="Q258" s="6" t="str">
        <f>IF(O258&gt;Scenario!$B$11,"",IF(O$2&lt;&gt;"Ready",O$2,IF(ISNUMBER(P258),IF(AND(O258&gt;=Scenario!$B$10,MOD(O258-Scenario!$B$10,Scenario!$B$18)=0),Scenario!$B$8,0),"INSUFFICIENT FUNDS")))</f>
        <v/>
      </c>
      <c r="R258" s="6" t="str">
        <f>IF(O258&gt;Scenario!$B$11,"",IF(O$2&lt;&gt;"Ready",O$2,IF(ISNUMBER(P258),(P258+Q258)*(0+N('Option B'!$E$15)+IF(Scenario!$B$13="Gross",N('Option B'!$E$16),0))/12+((N('Option B'!$E$12)+N('Option B'!$E$13))/12+IF(AND(O258&gt;=Scenario!$B$10,MOD(O258-Scenario!$B$10,Scenario!$B$18)=0),N('Option B'!$E$17)*N('Option B'!$E$18)+N('Option B'!$E$20),0)+IF(O258=1,N('Option B'!$E$17)*N('Option B'!$E$19)+N('Option B'!$E$21),0)+IF(O258=Scenario!$B$11,N('Option B'!$E$22),0)),"INSUFFICIENT FUNDS")))</f>
        <v/>
      </c>
      <c r="S258" s="6" t="str">
        <f>IF(O258&gt;Scenario!$B$11,"",IF(O$2&lt;&gt;"Ready",O$2,IF(ISNUMBER(P258),IF((P258+Q258)*(1+Scenario!$B$12/12)-R258&lt;0,"INSUFFICIENT FUNDS",(P258+Q258)*(1+Scenario!$B$12/12)-R258),"INSUFFICIENT FUNDS")))</f>
        <v/>
      </c>
      <c r="T258" s="6" t="str">
        <f>IF(O258&gt;Scenario!$B$11,"",IF(O$2&lt;&gt;"Ready",O$2,IF(ISNUMBER(S258),T257+R258,"INSUFFICIENT FUNDS")))</f>
        <v/>
      </c>
      <c r="U258" t="str">
        <f>IF(O258&gt;Scenario!$B$11,"",IF(O$2&lt;&gt;"Ready",O$2,IF(ISNUMBER(S258),"OK","INSUFFICIENT FUNDS")))</f>
        <v/>
      </c>
      <c r="V258">
        <v>254</v>
      </c>
      <c r="W258" s="6" t="str">
        <f>IF(V258&gt;Scenario!$B$11,"",IF(V$2&lt;&gt;"Ready",V$2,IF(AB257="OK",Z257,"INSUFFICIENT FUNDS")))</f>
        <v/>
      </c>
      <c r="X258" s="6" t="str">
        <f>IF(V258&gt;Scenario!$B$11,"",IF(V$2&lt;&gt;"Ready",V$2,IF(ISNUMBER(W258),IF(AND(V258&gt;=Scenario!$B$10,MOD(V258-Scenario!$B$10,Scenario!$B$18)=0),Scenario!$B$8,0),"INSUFFICIENT FUNDS")))</f>
        <v/>
      </c>
      <c r="Y258" s="6" t="str">
        <f>IF(V258&gt;Scenario!$B$11,"",IF(V$2&lt;&gt;"Ready",V$2,IF(ISNUMBER(W258),(W258+X258)*(N('Option B'!$E$14)+N('Option B'!$E$15)+IF(Scenario!$B$13="Gross",N('Option B'!$E$16),0))/12+((N('Option B'!$E$12)+N('Option B'!$E$13))/12+IF(AND(V258&gt;=Scenario!$B$10,MOD(V258-Scenario!$B$10,Scenario!$B$18)=0),0*0+0,0)+IF(V258=1,0*0+0,0)+IF(V258=Scenario!$B$11,0,0)),"INSUFFICIENT FUNDS")))</f>
        <v/>
      </c>
      <c r="Z258" s="6" t="str">
        <f>IF(V258&gt;Scenario!$B$11,"",IF(V$2&lt;&gt;"Ready",V$2,IF(ISNUMBER(W258),IF((W258+X258)*(1+Scenario!$B$12/12)-Y258&lt;0,"INSUFFICIENT FUNDS",(W258+X258)*(1+Scenario!$B$12/12)-Y258),"INSUFFICIENT FUNDS")))</f>
        <v/>
      </c>
      <c r="AA258" s="6" t="str">
        <f>IF(V258&gt;Scenario!$B$11,"",IF(V$2&lt;&gt;"Ready",V$2,IF(ISNUMBER(Z258),AA257+Y258,"INSUFFICIENT FUNDS")))</f>
        <v/>
      </c>
      <c r="AB258" t="str">
        <f>IF(V258&gt;Scenario!$B$11,"",IF(V$2&lt;&gt;"Ready",V$2,IF(ISNUMBER(Z258),"OK","INSUFFICIENT FUNDS")))</f>
        <v/>
      </c>
      <c r="AC258">
        <v>254</v>
      </c>
      <c r="AD258" s="6" t="str">
        <f>IF(AC258&gt;Scenario!$B$11,"",IF(AC$2&lt;&gt;"Ready",AC$2,IF(AI257="OK",AG257,"INSUFFICIENT FUNDS")))</f>
        <v/>
      </c>
      <c r="AE258" s="6" t="str">
        <f>IF(AC258&gt;Scenario!$B$11,"",IF(AC$2&lt;&gt;"Ready",AC$2,IF(ISNUMBER(AD258),IF(AND(AC258&gt;=Scenario!$B$10,MOD(AC258-Scenario!$B$10,Scenario!$B$18)=0),Scenario!$B$8,0),"INSUFFICIENT FUNDS")))</f>
        <v/>
      </c>
      <c r="AF258" s="6" t="str">
        <f>IF(AC258&gt;Scenario!$B$11,"",IF(AC$2&lt;&gt;"Ready",AC$2,IF(ISNUMBER(AD258),(AD258+AE258)*(N('Option B'!$E$14)+N('Option B'!$E$15)+IF(Scenario!$B$13="Gross",0,0))/12+((N('Option B'!$E$12)+N('Option B'!$E$13))/12+IF(AND(AC258&gt;=Scenario!$B$10,MOD(AC258-Scenario!$B$10,Scenario!$B$18)=0),N('Option B'!$E$17)*N('Option B'!$E$18)+N('Option B'!$E$20),0)+IF(AC258=1,N('Option B'!$E$17)*N('Option B'!$E$19)+N('Option B'!$E$21),0)+IF(AC258=Scenario!$B$11,N('Option B'!$E$22),0)),"INSUFFICIENT FUNDS")))</f>
        <v/>
      </c>
      <c r="AG258" s="6" t="str">
        <f>IF(AC258&gt;Scenario!$B$11,"",IF(AC$2&lt;&gt;"Ready",AC$2,IF(ISNUMBER(AD258),IF((AD258+AE258)*(1+Scenario!$B$12/12)-AF258&lt;0,"INSUFFICIENT FUNDS",(AD258+AE258)*(1+Scenario!$B$12/12)-AF258),"INSUFFICIENT FUNDS")))</f>
        <v/>
      </c>
      <c r="AH258" s="6" t="str">
        <f>IF(AC258&gt;Scenario!$B$11,"",IF(AC$2&lt;&gt;"Ready",AC$2,IF(ISNUMBER(AG258),AH257+AF258,"INSUFFICIENT FUNDS")))</f>
        <v/>
      </c>
      <c r="AI258" t="str">
        <f>IF(AC258&gt;Scenario!$B$11,"",IF(AC$2&lt;&gt;"Ready",AC$2,IF(ISNUMBER(AG258),"OK","INSUFFICIENT FUNDS")))</f>
        <v/>
      </c>
      <c r="AJ258">
        <v>254</v>
      </c>
      <c r="AK258" s="6" t="str">
        <f>IF(AJ258&gt;Scenario!$B$11,"",IF(AJ$2&lt;&gt;"Ready",AJ$2,IF(AP257="OK",AN257,"INSUFFICIENT FUNDS")))</f>
        <v/>
      </c>
      <c r="AL258" s="6" t="str">
        <f>IF(AJ258&gt;Scenario!$B$11,"",IF(AJ$2&lt;&gt;"Ready",AJ$2,IF(ISNUMBER(AK258),IF(AND(AJ258&gt;=Scenario!$B$10,MOD(AJ258-Scenario!$B$10,Scenario!$B$18)=0),Scenario!$B$8,0),"INSUFFICIENT FUNDS")))</f>
        <v/>
      </c>
      <c r="AM258" s="6" t="str">
        <f>IF(AJ258&gt;Scenario!$B$11,"",IF(AJ$2&lt;&gt;"Ready",AJ$2,IF(ISNUMBER(AK258),(AK258+AL258)*(0+0+IF(Scenario!$B$13="Gross",0,0))/12+((0+0)/12+IF(AND(AJ258&gt;=Scenario!$B$10,MOD(AJ258-Scenario!$B$10,Scenario!$B$18)=0),0*0+0,0)+IF(AJ258=1,0*0+0,0)+IF(AJ258=Scenario!$B$11,0,0)),"INSUFFICIENT FUNDS")))</f>
        <v/>
      </c>
      <c r="AN258" s="6" t="str">
        <f>IF(AJ258&gt;Scenario!$B$11,"",IF(AJ$2&lt;&gt;"Ready",AJ$2,IF(ISNUMBER(AK258),IF((AK258+AL258)*(1+Scenario!$B$12/12)-AM258&lt;0,"INSUFFICIENT FUNDS",(AK258+AL258)*(1+Scenario!$B$12/12)-AM258),"INSUFFICIENT FUNDS")))</f>
        <v/>
      </c>
      <c r="AO258" s="6" t="str">
        <f>IF(AJ258&gt;Scenario!$B$11,"",IF(AJ$2&lt;&gt;"Ready",AJ$2,IF(ISNUMBER(AN258),AO257+AM258,"INSUFFICIENT FUNDS")))</f>
        <v/>
      </c>
      <c r="AP258" t="str">
        <f>IF(AJ258&gt;Scenario!$B$11,"",IF(AJ$2&lt;&gt;"Ready",AJ$2,IF(ISNUMBER(AN258),"OK","INSUFFICIENT FUNDS")))</f>
        <v/>
      </c>
    </row>
    <row r="259" spans="1:42" ht="32.1" customHeight="1" x14ac:dyDescent="0.2">
      <c r="A259">
        <v>255</v>
      </c>
      <c r="B259" s="6" t="str">
        <f>IF(A259&gt;Scenario!$B$11,"",IF(A$2&lt;&gt;"Ready",A$2,IF(G258="OK",E258,"INSUFFICIENT FUNDS")))</f>
        <v/>
      </c>
      <c r="C259" s="6" t="str">
        <f>IF(A259&gt;Scenario!$B$11,"",IF(A$2&lt;&gt;"Ready",A$2,IF(ISNUMBER(B259),IF(AND(A259&gt;=Scenario!$B$10,MOD(A259-Scenario!$B$10,Scenario!$B$18)=0),Scenario!$B$8,0),"INSUFFICIENT FUNDS")))</f>
        <v/>
      </c>
      <c r="D259" s="6" t="str">
        <f>IF(A259&gt;Scenario!$B$11,"",IF(A$2&lt;&gt;"Ready",A$2,IF(ISNUMBER(B259),(B259+C259)*(N('Option B'!$E$14)+N('Option B'!$E$15)+IF(Scenario!$B$13="Gross",N('Option B'!$E$16),0))/12+((N('Option B'!$E$12)+N('Option B'!$E$13))/12+IF(AND(A259&gt;=Scenario!$B$10,MOD(A259-Scenario!$B$10,Scenario!$B$18)=0),N('Option B'!$E$17)*N('Option B'!$E$18)+N('Option B'!$E$20),0)+IF(A259=1,N('Option B'!$E$17)*N('Option B'!$E$19)+N('Option B'!$E$21),0)+IF(A259=Scenario!$B$11,N('Option B'!$E$22),0)),"INSUFFICIENT FUNDS")))</f>
        <v/>
      </c>
      <c r="E259" s="6" t="str">
        <f>IF(A259&gt;Scenario!$B$11,"",IF(A$2&lt;&gt;"Ready",A$2,IF(ISNUMBER(B259),IF((B259+C259)*(1+Scenario!$B$12/12)-D259&lt;0,"INSUFFICIENT FUNDS",(B259+C259)*(1+Scenario!$B$12/12)-D259),"INSUFFICIENT FUNDS")))</f>
        <v/>
      </c>
      <c r="F259" s="6" t="str">
        <f>IF(A259&gt;Scenario!$B$11,"",IF(A$2&lt;&gt;"Ready",A$2,IF(ISNUMBER(E259),F258+D259,"INSUFFICIENT FUNDS")))</f>
        <v/>
      </c>
      <c r="G259" t="str">
        <f>IF(A259&gt;Scenario!$B$11,"",IF(A$2&lt;&gt;"Ready",A$2,IF(ISNUMBER(E259),"OK","INSUFFICIENT FUNDS")))</f>
        <v/>
      </c>
      <c r="H259">
        <v>255</v>
      </c>
      <c r="I259" s="6" t="str">
        <f>IF(H259&gt;Scenario!$B$11,"",IF(H$2&lt;&gt;"Ready",H$2,IF(N258="OK",L258,"INSUFFICIENT FUNDS")))</f>
        <v/>
      </c>
      <c r="J259" s="6" t="str">
        <f>IF(H259&gt;Scenario!$B$11,"",IF(H$2&lt;&gt;"Ready",H$2,IF(ISNUMBER(I259),IF(AND(H259&gt;=Scenario!$B$10,MOD(H259-Scenario!$B$10,Scenario!$B$18)=0),Scenario!$B$8,0),"INSUFFICIENT FUNDS")))</f>
        <v/>
      </c>
      <c r="K259" s="6" t="str">
        <f>IF(H259&gt;Scenario!$B$11,"",IF(H$2&lt;&gt;"Ready",H$2,IF(ISNUMBER(I259),(I259+J259)*(N('Option B'!$E$14)+N('Option B'!$E$15)+IF(Scenario!$B$13="Gross",N('Option B'!$E$16),0))/12+((0+0)/12+IF(AND(H259&gt;=Scenario!$B$10,MOD(H259-Scenario!$B$10,Scenario!$B$18)=0),N('Option B'!$E$17)*N('Option B'!$E$18)+N('Option B'!$E$20),0)+IF(H259=1,N('Option B'!$E$17)*N('Option B'!$E$19)+N('Option B'!$E$21),0)+IF(H259=Scenario!$B$11,N('Option B'!$E$22),0)),"INSUFFICIENT FUNDS")))</f>
        <v/>
      </c>
      <c r="L259" s="6" t="str">
        <f>IF(H259&gt;Scenario!$B$11,"",IF(H$2&lt;&gt;"Ready",H$2,IF(ISNUMBER(I259),IF((I259+J259)*(1+Scenario!$B$12/12)-K259&lt;0,"INSUFFICIENT FUNDS",(I259+J259)*(1+Scenario!$B$12/12)-K259),"INSUFFICIENT FUNDS")))</f>
        <v/>
      </c>
      <c r="M259" s="6" t="str">
        <f>IF(H259&gt;Scenario!$B$11,"",IF(H$2&lt;&gt;"Ready",H$2,IF(ISNUMBER(L259),M258+K259,"INSUFFICIENT FUNDS")))</f>
        <v/>
      </c>
      <c r="N259" t="str">
        <f>IF(H259&gt;Scenario!$B$11,"",IF(H$2&lt;&gt;"Ready",H$2,IF(ISNUMBER(L259),"OK","INSUFFICIENT FUNDS")))</f>
        <v/>
      </c>
      <c r="O259">
        <v>255</v>
      </c>
      <c r="P259" s="6" t="str">
        <f>IF(O259&gt;Scenario!$B$11,"",IF(O$2&lt;&gt;"Ready",O$2,IF(U258="OK",S258,"INSUFFICIENT FUNDS")))</f>
        <v/>
      </c>
      <c r="Q259" s="6" t="str">
        <f>IF(O259&gt;Scenario!$B$11,"",IF(O$2&lt;&gt;"Ready",O$2,IF(ISNUMBER(P259),IF(AND(O259&gt;=Scenario!$B$10,MOD(O259-Scenario!$B$10,Scenario!$B$18)=0),Scenario!$B$8,0),"INSUFFICIENT FUNDS")))</f>
        <v/>
      </c>
      <c r="R259" s="6" t="str">
        <f>IF(O259&gt;Scenario!$B$11,"",IF(O$2&lt;&gt;"Ready",O$2,IF(ISNUMBER(P259),(P259+Q259)*(0+N('Option B'!$E$15)+IF(Scenario!$B$13="Gross",N('Option B'!$E$16),0))/12+((N('Option B'!$E$12)+N('Option B'!$E$13))/12+IF(AND(O259&gt;=Scenario!$B$10,MOD(O259-Scenario!$B$10,Scenario!$B$18)=0),N('Option B'!$E$17)*N('Option B'!$E$18)+N('Option B'!$E$20),0)+IF(O259=1,N('Option B'!$E$17)*N('Option B'!$E$19)+N('Option B'!$E$21),0)+IF(O259=Scenario!$B$11,N('Option B'!$E$22),0)),"INSUFFICIENT FUNDS")))</f>
        <v/>
      </c>
      <c r="S259" s="6" t="str">
        <f>IF(O259&gt;Scenario!$B$11,"",IF(O$2&lt;&gt;"Ready",O$2,IF(ISNUMBER(P259),IF((P259+Q259)*(1+Scenario!$B$12/12)-R259&lt;0,"INSUFFICIENT FUNDS",(P259+Q259)*(1+Scenario!$B$12/12)-R259),"INSUFFICIENT FUNDS")))</f>
        <v/>
      </c>
      <c r="T259" s="6" t="str">
        <f>IF(O259&gt;Scenario!$B$11,"",IF(O$2&lt;&gt;"Ready",O$2,IF(ISNUMBER(S259),T258+R259,"INSUFFICIENT FUNDS")))</f>
        <v/>
      </c>
      <c r="U259" t="str">
        <f>IF(O259&gt;Scenario!$B$11,"",IF(O$2&lt;&gt;"Ready",O$2,IF(ISNUMBER(S259),"OK","INSUFFICIENT FUNDS")))</f>
        <v/>
      </c>
      <c r="V259">
        <v>255</v>
      </c>
      <c r="W259" s="6" t="str">
        <f>IF(V259&gt;Scenario!$B$11,"",IF(V$2&lt;&gt;"Ready",V$2,IF(AB258="OK",Z258,"INSUFFICIENT FUNDS")))</f>
        <v/>
      </c>
      <c r="X259" s="6" t="str">
        <f>IF(V259&gt;Scenario!$B$11,"",IF(V$2&lt;&gt;"Ready",V$2,IF(ISNUMBER(W259),IF(AND(V259&gt;=Scenario!$B$10,MOD(V259-Scenario!$B$10,Scenario!$B$18)=0),Scenario!$B$8,0),"INSUFFICIENT FUNDS")))</f>
        <v/>
      </c>
      <c r="Y259" s="6" t="str">
        <f>IF(V259&gt;Scenario!$B$11,"",IF(V$2&lt;&gt;"Ready",V$2,IF(ISNUMBER(W259),(W259+X259)*(N('Option B'!$E$14)+N('Option B'!$E$15)+IF(Scenario!$B$13="Gross",N('Option B'!$E$16),0))/12+((N('Option B'!$E$12)+N('Option B'!$E$13))/12+IF(AND(V259&gt;=Scenario!$B$10,MOD(V259-Scenario!$B$10,Scenario!$B$18)=0),0*0+0,0)+IF(V259=1,0*0+0,0)+IF(V259=Scenario!$B$11,0,0)),"INSUFFICIENT FUNDS")))</f>
        <v/>
      </c>
      <c r="Z259" s="6" t="str">
        <f>IF(V259&gt;Scenario!$B$11,"",IF(V$2&lt;&gt;"Ready",V$2,IF(ISNUMBER(W259),IF((W259+X259)*(1+Scenario!$B$12/12)-Y259&lt;0,"INSUFFICIENT FUNDS",(W259+X259)*(1+Scenario!$B$12/12)-Y259),"INSUFFICIENT FUNDS")))</f>
        <v/>
      </c>
      <c r="AA259" s="6" t="str">
        <f>IF(V259&gt;Scenario!$B$11,"",IF(V$2&lt;&gt;"Ready",V$2,IF(ISNUMBER(Z259),AA258+Y259,"INSUFFICIENT FUNDS")))</f>
        <v/>
      </c>
      <c r="AB259" t="str">
        <f>IF(V259&gt;Scenario!$B$11,"",IF(V$2&lt;&gt;"Ready",V$2,IF(ISNUMBER(Z259),"OK","INSUFFICIENT FUNDS")))</f>
        <v/>
      </c>
      <c r="AC259">
        <v>255</v>
      </c>
      <c r="AD259" s="6" t="str">
        <f>IF(AC259&gt;Scenario!$B$11,"",IF(AC$2&lt;&gt;"Ready",AC$2,IF(AI258="OK",AG258,"INSUFFICIENT FUNDS")))</f>
        <v/>
      </c>
      <c r="AE259" s="6" t="str">
        <f>IF(AC259&gt;Scenario!$B$11,"",IF(AC$2&lt;&gt;"Ready",AC$2,IF(ISNUMBER(AD259),IF(AND(AC259&gt;=Scenario!$B$10,MOD(AC259-Scenario!$B$10,Scenario!$B$18)=0),Scenario!$B$8,0),"INSUFFICIENT FUNDS")))</f>
        <v/>
      </c>
      <c r="AF259" s="6" t="str">
        <f>IF(AC259&gt;Scenario!$B$11,"",IF(AC$2&lt;&gt;"Ready",AC$2,IF(ISNUMBER(AD259),(AD259+AE259)*(N('Option B'!$E$14)+N('Option B'!$E$15)+IF(Scenario!$B$13="Gross",0,0))/12+((N('Option B'!$E$12)+N('Option B'!$E$13))/12+IF(AND(AC259&gt;=Scenario!$B$10,MOD(AC259-Scenario!$B$10,Scenario!$B$18)=0),N('Option B'!$E$17)*N('Option B'!$E$18)+N('Option B'!$E$20),0)+IF(AC259=1,N('Option B'!$E$17)*N('Option B'!$E$19)+N('Option B'!$E$21),0)+IF(AC259=Scenario!$B$11,N('Option B'!$E$22),0)),"INSUFFICIENT FUNDS")))</f>
        <v/>
      </c>
      <c r="AG259" s="6" t="str">
        <f>IF(AC259&gt;Scenario!$B$11,"",IF(AC$2&lt;&gt;"Ready",AC$2,IF(ISNUMBER(AD259),IF((AD259+AE259)*(1+Scenario!$B$12/12)-AF259&lt;0,"INSUFFICIENT FUNDS",(AD259+AE259)*(1+Scenario!$B$12/12)-AF259),"INSUFFICIENT FUNDS")))</f>
        <v/>
      </c>
      <c r="AH259" s="6" t="str">
        <f>IF(AC259&gt;Scenario!$B$11,"",IF(AC$2&lt;&gt;"Ready",AC$2,IF(ISNUMBER(AG259),AH258+AF259,"INSUFFICIENT FUNDS")))</f>
        <v/>
      </c>
      <c r="AI259" t="str">
        <f>IF(AC259&gt;Scenario!$B$11,"",IF(AC$2&lt;&gt;"Ready",AC$2,IF(ISNUMBER(AG259),"OK","INSUFFICIENT FUNDS")))</f>
        <v/>
      </c>
      <c r="AJ259">
        <v>255</v>
      </c>
      <c r="AK259" s="6" t="str">
        <f>IF(AJ259&gt;Scenario!$B$11,"",IF(AJ$2&lt;&gt;"Ready",AJ$2,IF(AP258="OK",AN258,"INSUFFICIENT FUNDS")))</f>
        <v/>
      </c>
      <c r="AL259" s="6" t="str">
        <f>IF(AJ259&gt;Scenario!$B$11,"",IF(AJ$2&lt;&gt;"Ready",AJ$2,IF(ISNUMBER(AK259),IF(AND(AJ259&gt;=Scenario!$B$10,MOD(AJ259-Scenario!$B$10,Scenario!$B$18)=0),Scenario!$B$8,0),"INSUFFICIENT FUNDS")))</f>
        <v/>
      </c>
      <c r="AM259" s="6" t="str">
        <f>IF(AJ259&gt;Scenario!$B$11,"",IF(AJ$2&lt;&gt;"Ready",AJ$2,IF(ISNUMBER(AK259),(AK259+AL259)*(0+0+IF(Scenario!$B$13="Gross",0,0))/12+((0+0)/12+IF(AND(AJ259&gt;=Scenario!$B$10,MOD(AJ259-Scenario!$B$10,Scenario!$B$18)=0),0*0+0,0)+IF(AJ259=1,0*0+0,0)+IF(AJ259=Scenario!$B$11,0,0)),"INSUFFICIENT FUNDS")))</f>
        <v/>
      </c>
      <c r="AN259" s="6" t="str">
        <f>IF(AJ259&gt;Scenario!$B$11,"",IF(AJ$2&lt;&gt;"Ready",AJ$2,IF(ISNUMBER(AK259),IF((AK259+AL259)*(1+Scenario!$B$12/12)-AM259&lt;0,"INSUFFICIENT FUNDS",(AK259+AL259)*(1+Scenario!$B$12/12)-AM259),"INSUFFICIENT FUNDS")))</f>
        <v/>
      </c>
      <c r="AO259" s="6" t="str">
        <f>IF(AJ259&gt;Scenario!$B$11,"",IF(AJ$2&lt;&gt;"Ready",AJ$2,IF(ISNUMBER(AN259),AO258+AM259,"INSUFFICIENT FUNDS")))</f>
        <v/>
      </c>
      <c r="AP259" t="str">
        <f>IF(AJ259&gt;Scenario!$B$11,"",IF(AJ$2&lt;&gt;"Ready",AJ$2,IF(ISNUMBER(AN259),"OK","INSUFFICIENT FUNDS")))</f>
        <v/>
      </c>
    </row>
    <row r="260" spans="1:42" ht="32.1" customHeight="1" x14ac:dyDescent="0.2">
      <c r="A260">
        <v>256</v>
      </c>
      <c r="B260" s="6" t="str">
        <f>IF(A260&gt;Scenario!$B$11,"",IF(A$2&lt;&gt;"Ready",A$2,IF(G259="OK",E259,"INSUFFICIENT FUNDS")))</f>
        <v/>
      </c>
      <c r="C260" s="6" t="str">
        <f>IF(A260&gt;Scenario!$B$11,"",IF(A$2&lt;&gt;"Ready",A$2,IF(ISNUMBER(B260),IF(AND(A260&gt;=Scenario!$B$10,MOD(A260-Scenario!$B$10,Scenario!$B$18)=0),Scenario!$B$8,0),"INSUFFICIENT FUNDS")))</f>
        <v/>
      </c>
      <c r="D260" s="6" t="str">
        <f>IF(A260&gt;Scenario!$B$11,"",IF(A$2&lt;&gt;"Ready",A$2,IF(ISNUMBER(B260),(B260+C260)*(N('Option B'!$E$14)+N('Option B'!$E$15)+IF(Scenario!$B$13="Gross",N('Option B'!$E$16),0))/12+((N('Option B'!$E$12)+N('Option B'!$E$13))/12+IF(AND(A260&gt;=Scenario!$B$10,MOD(A260-Scenario!$B$10,Scenario!$B$18)=0),N('Option B'!$E$17)*N('Option B'!$E$18)+N('Option B'!$E$20),0)+IF(A260=1,N('Option B'!$E$17)*N('Option B'!$E$19)+N('Option B'!$E$21),0)+IF(A260=Scenario!$B$11,N('Option B'!$E$22),0)),"INSUFFICIENT FUNDS")))</f>
        <v/>
      </c>
      <c r="E260" s="6" t="str">
        <f>IF(A260&gt;Scenario!$B$11,"",IF(A$2&lt;&gt;"Ready",A$2,IF(ISNUMBER(B260),IF((B260+C260)*(1+Scenario!$B$12/12)-D260&lt;0,"INSUFFICIENT FUNDS",(B260+C260)*(1+Scenario!$B$12/12)-D260),"INSUFFICIENT FUNDS")))</f>
        <v/>
      </c>
      <c r="F260" s="6" t="str">
        <f>IF(A260&gt;Scenario!$B$11,"",IF(A$2&lt;&gt;"Ready",A$2,IF(ISNUMBER(E260),F259+D260,"INSUFFICIENT FUNDS")))</f>
        <v/>
      </c>
      <c r="G260" t="str">
        <f>IF(A260&gt;Scenario!$B$11,"",IF(A$2&lt;&gt;"Ready",A$2,IF(ISNUMBER(E260),"OK","INSUFFICIENT FUNDS")))</f>
        <v/>
      </c>
      <c r="H260">
        <v>256</v>
      </c>
      <c r="I260" s="6" t="str">
        <f>IF(H260&gt;Scenario!$B$11,"",IF(H$2&lt;&gt;"Ready",H$2,IF(N259="OK",L259,"INSUFFICIENT FUNDS")))</f>
        <v/>
      </c>
      <c r="J260" s="6" t="str">
        <f>IF(H260&gt;Scenario!$B$11,"",IF(H$2&lt;&gt;"Ready",H$2,IF(ISNUMBER(I260),IF(AND(H260&gt;=Scenario!$B$10,MOD(H260-Scenario!$B$10,Scenario!$B$18)=0),Scenario!$B$8,0),"INSUFFICIENT FUNDS")))</f>
        <v/>
      </c>
      <c r="K260" s="6" t="str">
        <f>IF(H260&gt;Scenario!$B$11,"",IF(H$2&lt;&gt;"Ready",H$2,IF(ISNUMBER(I260),(I260+J260)*(N('Option B'!$E$14)+N('Option B'!$E$15)+IF(Scenario!$B$13="Gross",N('Option B'!$E$16),0))/12+((0+0)/12+IF(AND(H260&gt;=Scenario!$B$10,MOD(H260-Scenario!$B$10,Scenario!$B$18)=0),N('Option B'!$E$17)*N('Option B'!$E$18)+N('Option B'!$E$20),0)+IF(H260=1,N('Option B'!$E$17)*N('Option B'!$E$19)+N('Option B'!$E$21),0)+IF(H260=Scenario!$B$11,N('Option B'!$E$22),0)),"INSUFFICIENT FUNDS")))</f>
        <v/>
      </c>
      <c r="L260" s="6" t="str">
        <f>IF(H260&gt;Scenario!$B$11,"",IF(H$2&lt;&gt;"Ready",H$2,IF(ISNUMBER(I260),IF((I260+J260)*(1+Scenario!$B$12/12)-K260&lt;0,"INSUFFICIENT FUNDS",(I260+J260)*(1+Scenario!$B$12/12)-K260),"INSUFFICIENT FUNDS")))</f>
        <v/>
      </c>
      <c r="M260" s="6" t="str">
        <f>IF(H260&gt;Scenario!$B$11,"",IF(H$2&lt;&gt;"Ready",H$2,IF(ISNUMBER(L260),M259+K260,"INSUFFICIENT FUNDS")))</f>
        <v/>
      </c>
      <c r="N260" t="str">
        <f>IF(H260&gt;Scenario!$B$11,"",IF(H$2&lt;&gt;"Ready",H$2,IF(ISNUMBER(L260),"OK","INSUFFICIENT FUNDS")))</f>
        <v/>
      </c>
      <c r="O260">
        <v>256</v>
      </c>
      <c r="P260" s="6" t="str">
        <f>IF(O260&gt;Scenario!$B$11,"",IF(O$2&lt;&gt;"Ready",O$2,IF(U259="OK",S259,"INSUFFICIENT FUNDS")))</f>
        <v/>
      </c>
      <c r="Q260" s="6" t="str">
        <f>IF(O260&gt;Scenario!$B$11,"",IF(O$2&lt;&gt;"Ready",O$2,IF(ISNUMBER(P260),IF(AND(O260&gt;=Scenario!$B$10,MOD(O260-Scenario!$B$10,Scenario!$B$18)=0),Scenario!$B$8,0),"INSUFFICIENT FUNDS")))</f>
        <v/>
      </c>
      <c r="R260" s="6" t="str">
        <f>IF(O260&gt;Scenario!$B$11,"",IF(O$2&lt;&gt;"Ready",O$2,IF(ISNUMBER(P260),(P260+Q260)*(0+N('Option B'!$E$15)+IF(Scenario!$B$13="Gross",N('Option B'!$E$16),0))/12+((N('Option B'!$E$12)+N('Option B'!$E$13))/12+IF(AND(O260&gt;=Scenario!$B$10,MOD(O260-Scenario!$B$10,Scenario!$B$18)=0),N('Option B'!$E$17)*N('Option B'!$E$18)+N('Option B'!$E$20),0)+IF(O260=1,N('Option B'!$E$17)*N('Option B'!$E$19)+N('Option B'!$E$21),0)+IF(O260=Scenario!$B$11,N('Option B'!$E$22),0)),"INSUFFICIENT FUNDS")))</f>
        <v/>
      </c>
      <c r="S260" s="6" t="str">
        <f>IF(O260&gt;Scenario!$B$11,"",IF(O$2&lt;&gt;"Ready",O$2,IF(ISNUMBER(P260),IF((P260+Q260)*(1+Scenario!$B$12/12)-R260&lt;0,"INSUFFICIENT FUNDS",(P260+Q260)*(1+Scenario!$B$12/12)-R260),"INSUFFICIENT FUNDS")))</f>
        <v/>
      </c>
      <c r="T260" s="6" t="str">
        <f>IF(O260&gt;Scenario!$B$11,"",IF(O$2&lt;&gt;"Ready",O$2,IF(ISNUMBER(S260),T259+R260,"INSUFFICIENT FUNDS")))</f>
        <v/>
      </c>
      <c r="U260" t="str">
        <f>IF(O260&gt;Scenario!$B$11,"",IF(O$2&lt;&gt;"Ready",O$2,IF(ISNUMBER(S260),"OK","INSUFFICIENT FUNDS")))</f>
        <v/>
      </c>
      <c r="V260">
        <v>256</v>
      </c>
      <c r="W260" s="6" t="str">
        <f>IF(V260&gt;Scenario!$B$11,"",IF(V$2&lt;&gt;"Ready",V$2,IF(AB259="OK",Z259,"INSUFFICIENT FUNDS")))</f>
        <v/>
      </c>
      <c r="X260" s="6" t="str">
        <f>IF(V260&gt;Scenario!$B$11,"",IF(V$2&lt;&gt;"Ready",V$2,IF(ISNUMBER(W260),IF(AND(V260&gt;=Scenario!$B$10,MOD(V260-Scenario!$B$10,Scenario!$B$18)=0),Scenario!$B$8,0),"INSUFFICIENT FUNDS")))</f>
        <v/>
      </c>
      <c r="Y260" s="6" t="str">
        <f>IF(V260&gt;Scenario!$B$11,"",IF(V$2&lt;&gt;"Ready",V$2,IF(ISNUMBER(W260),(W260+X260)*(N('Option B'!$E$14)+N('Option B'!$E$15)+IF(Scenario!$B$13="Gross",N('Option B'!$E$16),0))/12+((N('Option B'!$E$12)+N('Option B'!$E$13))/12+IF(AND(V260&gt;=Scenario!$B$10,MOD(V260-Scenario!$B$10,Scenario!$B$18)=0),0*0+0,0)+IF(V260=1,0*0+0,0)+IF(V260=Scenario!$B$11,0,0)),"INSUFFICIENT FUNDS")))</f>
        <v/>
      </c>
      <c r="Z260" s="6" t="str">
        <f>IF(V260&gt;Scenario!$B$11,"",IF(V$2&lt;&gt;"Ready",V$2,IF(ISNUMBER(W260),IF((W260+X260)*(1+Scenario!$B$12/12)-Y260&lt;0,"INSUFFICIENT FUNDS",(W260+X260)*(1+Scenario!$B$12/12)-Y260),"INSUFFICIENT FUNDS")))</f>
        <v/>
      </c>
      <c r="AA260" s="6" t="str">
        <f>IF(V260&gt;Scenario!$B$11,"",IF(V$2&lt;&gt;"Ready",V$2,IF(ISNUMBER(Z260),AA259+Y260,"INSUFFICIENT FUNDS")))</f>
        <v/>
      </c>
      <c r="AB260" t="str">
        <f>IF(V260&gt;Scenario!$B$11,"",IF(V$2&lt;&gt;"Ready",V$2,IF(ISNUMBER(Z260),"OK","INSUFFICIENT FUNDS")))</f>
        <v/>
      </c>
      <c r="AC260">
        <v>256</v>
      </c>
      <c r="AD260" s="6" t="str">
        <f>IF(AC260&gt;Scenario!$B$11,"",IF(AC$2&lt;&gt;"Ready",AC$2,IF(AI259="OK",AG259,"INSUFFICIENT FUNDS")))</f>
        <v/>
      </c>
      <c r="AE260" s="6" t="str">
        <f>IF(AC260&gt;Scenario!$B$11,"",IF(AC$2&lt;&gt;"Ready",AC$2,IF(ISNUMBER(AD260),IF(AND(AC260&gt;=Scenario!$B$10,MOD(AC260-Scenario!$B$10,Scenario!$B$18)=0),Scenario!$B$8,0),"INSUFFICIENT FUNDS")))</f>
        <v/>
      </c>
      <c r="AF260" s="6" t="str">
        <f>IF(AC260&gt;Scenario!$B$11,"",IF(AC$2&lt;&gt;"Ready",AC$2,IF(ISNUMBER(AD260),(AD260+AE260)*(N('Option B'!$E$14)+N('Option B'!$E$15)+IF(Scenario!$B$13="Gross",0,0))/12+((N('Option B'!$E$12)+N('Option B'!$E$13))/12+IF(AND(AC260&gt;=Scenario!$B$10,MOD(AC260-Scenario!$B$10,Scenario!$B$18)=0),N('Option B'!$E$17)*N('Option B'!$E$18)+N('Option B'!$E$20),0)+IF(AC260=1,N('Option B'!$E$17)*N('Option B'!$E$19)+N('Option B'!$E$21),0)+IF(AC260=Scenario!$B$11,N('Option B'!$E$22),0)),"INSUFFICIENT FUNDS")))</f>
        <v/>
      </c>
      <c r="AG260" s="6" t="str">
        <f>IF(AC260&gt;Scenario!$B$11,"",IF(AC$2&lt;&gt;"Ready",AC$2,IF(ISNUMBER(AD260),IF((AD260+AE260)*(1+Scenario!$B$12/12)-AF260&lt;0,"INSUFFICIENT FUNDS",(AD260+AE260)*(1+Scenario!$B$12/12)-AF260),"INSUFFICIENT FUNDS")))</f>
        <v/>
      </c>
      <c r="AH260" s="6" t="str">
        <f>IF(AC260&gt;Scenario!$B$11,"",IF(AC$2&lt;&gt;"Ready",AC$2,IF(ISNUMBER(AG260),AH259+AF260,"INSUFFICIENT FUNDS")))</f>
        <v/>
      </c>
      <c r="AI260" t="str">
        <f>IF(AC260&gt;Scenario!$B$11,"",IF(AC$2&lt;&gt;"Ready",AC$2,IF(ISNUMBER(AG260),"OK","INSUFFICIENT FUNDS")))</f>
        <v/>
      </c>
      <c r="AJ260">
        <v>256</v>
      </c>
      <c r="AK260" s="6" t="str">
        <f>IF(AJ260&gt;Scenario!$B$11,"",IF(AJ$2&lt;&gt;"Ready",AJ$2,IF(AP259="OK",AN259,"INSUFFICIENT FUNDS")))</f>
        <v/>
      </c>
      <c r="AL260" s="6" t="str">
        <f>IF(AJ260&gt;Scenario!$B$11,"",IF(AJ$2&lt;&gt;"Ready",AJ$2,IF(ISNUMBER(AK260),IF(AND(AJ260&gt;=Scenario!$B$10,MOD(AJ260-Scenario!$B$10,Scenario!$B$18)=0),Scenario!$B$8,0),"INSUFFICIENT FUNDS")))</f>
        <v/>
      </c>
      <c r="AM260" s="6" t="str">
        <f>IF(AJ260&gt;Scenario!$B$11,"",IF(AJ$2&lt;&gt;"Ready",AJ$2,IF(ISNUMBER(AK260),(AK260+AL260)*(0+0+IF(Scenario!$B$13="Gross",0,0))/12+((0+0)/12+IF(AND(AJ260&gt;=Scenario!$B$10,MOD(AJ260-Scenario!$B$10,Scenario!$B$18)=0),0*0+0,0)+IF(AJ260=1,0*0+0,0)+IF(AJ260=Scenario!$B$11,0,0)),"INSUFFICIENT FUNDS")))</f>
        <v/>
      </c>
      <c r="AN260" s="6" t="str">
        <f>IF(AJ260&gt;Scenario!$B$11,"",IF(AJ$2&lt;&gt;"Ready",AJ$2,IF(ISNUMBER(AK260),IF((AK260+AL260)*(1+Scenario!$B$12/12)-AM260&lt;0,"INSUFFICIENT FUNDS",(AK260+AL260)*(1+Scenario!$B$12/12)-AM260),"INSUFFICIENT FUNDS")))</f>
        <v/>
      </c>
      <c r="AO260" s="6" t="str">
        <f>IF(AJ260&gt;Scenario!$B$11,"",IF(AJ$2&lt;&gt;"Ready",AJ$2,IF(ISNUMBER(AN260),AO259+AM260,"INSUFFICIENT FUNDS")))</f>
        <v/>
      </c>
      <c r="AP260" t="str">
        <f>IF(AJ260&gt;Scenario!$B$11,"",IF(AJ$2&lt;&gt;"Ready",AJ$2,IF(ISNUMBER(AN260),"OK","INSUFFICIENT FUNDS")))</f>
        <v/>
      </c>
    </row>
    <row r="261" spans="1:42" ht="32.1" customHeight="1" x14ac:dyDescent="0.2">
      <c r="A261">
        <v>257</v>
      </c>
      <c r="B261" s="6" t="str">
        <f>IF(A261&gt;Scenario!$B$11,"",IF(A$2&lt;&gt;"Ready",A$2,IF(G260="OK",E260,"INSUFFICIENT FUNDS")))</f>
        <v/>
      </c>
      <c r="C261" s="6" t="str">
        <f>IF(A261&gt;Scenario!$B$11,"",IF(A$2&lt;&gt;"Ready",A$2,IF(ISNUMBER(B261),IF(AND(A261&gt;=Scenario!$B$10,MOD(A261-Scenario!$B$10,Scenario!$B$18)=0),Scenario!$B$8,0),"INSUFFICIENT FUNDS")))</f>
        <v/>
      </c>
      <c r="D261" s="6" t="str">
        <f>IF(A261&gt;Scenario!$B$11,"",IF(A$2&lt;&gt;"Ready",A$2,IF(ISNUMBER(B261),(B261+C261)*(N('Option B'!$E$14)+N('Option B'!$E$15)+IF(Scenario!$B$13="Gross",N('Option B'!$E$16),0))/12+((N('Option B'!$E$12)+N('Option B'!$E$13))/12+IF(AND(A261&gt;=Scenario!$B$10,MOD(A261-Scenario!$B$10,Scenario!$B$18)=0),N('Option B'!$E$17)*N('Option B'!$E$18)+N('Option B'!$E$20),0)+IF(A261=1,N('Option B'!$E$17)*N('Option B'!$E$19)+N('Option B'!$E$21),0)+IF(A261=Scenario!$B$11,N('Option B'!$E$22),0)),"INSUFFICIENT FUNDS")))</f>
        <v/>
      </c>
      <c r="E261" s="6" t="str">
        <f>IF(A261&gt;Scenario!$B$11,"",IF(A$2&lt;&gt;"Ready",A$2,IF(ISNUMBER(B261),IF((B261+C261)*(1+Scenario!$B$12/12)-D261&lt;0,"INSUFFICIENT FUNDS",(B261+C261)*(1+Scenario!$B$12/12)-D261),"INSUFFICIENT FUNDS")))</f>
        <v/>
      </c>
      <c r="F261" s="6" t="str">
        <f>IF(A261&gt;Scenario!$B$11,"",IF(A$2&lt;&gt;"Ready",A$2,IF(ISNUMBER(E261),F260+D261,"INSUFFICIENT FUNDS")))</f>
        <v/>
      </c>
      <c r="G261" t="str">
        <f>IF(A261&gt;Scenario!$B$11,"",IF(A$2&lt;&gt;"Ready",A$2,IF(ISNUMBER(E261),"OK","INSUFFICIENT FUNDS")))</f>
        <v/>
      </c>
      <c r="H261">
        <v>257</v>
      </c>
      <c r="I261" s="6" t="str">
        <f>IF(H261&gt;Scenario!$B$11,"",IF(H$2&lt;&gt;"Ready",H$2,IF(N260="OK",L260,"INSUFFICIENT FUNDS")))</f>
        <v/>
      </c>
      <c r="J261" s="6" t="str">
        <f>IF(H261&gt;Scenario!$B$11,"",IF(H$2&lt;&gt;"Ready",H$2,IF(ISNUMBER(I261),IF(AND(H261&gt;=Scenario!$B$10,MOD(H261-Scenario!$B$10,Scenario!$B$18)=0),Scenario!$B$8,0),"INSUFFICIENT FUNDS")))</f>
        <v/>
      </c>
      <c r="K261" s="6" t="str">
        <f>IF(H261&gt;Scenario!$B$11,"",IF(H$2&lt;&gt;"Ready",H$2,IF(ISNUMBER(I261),(I261+J261)*(N('Option B'!$E$14)+N('Option B'!$E$15)+IF(Scenario!$B$13="Gross",N('Option B'!$E$16),0))/12+((0+0)/12+IF(AND(H261&gt;=Scenario!$B$10,MOD(H261-Scenario!$B$10,Scenario!$B$18)=0),N('Option B'!$E$17)*N('Option B'!$E$18)+N('Option B'!$E$20),0)+IF(H261=1,N('Option B'!$E$17)*N('Option B'!$E$19)+N('Option B'!$E$21),0)+IF(H261=Scenario!$B$11,N('Option B'!$E$22),0)),"INSUFFICIENT FUNDS")))</f>
        <v/>
      </c>
      <c r="L261" s="6" t="str">
        <f>IF(H261&gt;Scenario!$B$11,"",IF(H$2&lt;&gt;"Ready",H$2,IF(ISNUMBER(I261),IF((I261+J261)*(1+Scenario!$B$12/12)-K261&lt;0,"INSUFFICIENT FUNDS",(I261+J261)*(1+Scenario!$B$12/12)-K261),"INSUFFICIENT FUNDS")))</f>
        <v/>
      </c>
      <c r="M261" s="6" t="str">
        <f>IF(H261&gt;Scenario!$B$11,"",IF(H$2&lt;&gt;"Ready",H$2,IF(ISNUMBER(L261),M260+K261,"INSUFFICIENT FUNDS")))</f>
        <v/>
      </c>
      <c r="N261" t="str">
        <f>IF(H261&gt;Scenario!$B$11,"",IF(H$2&lt;&gt;"Ready",H$2,IF(ISNUMBER(L261),"OK","INSUFFICIENT FUNDS")))</f>
        <v/>
      </c>
      <c r="O261">
        <v>257</v>
      </c>
      <c r="P261" s="6" t="str">
        <f>IF(O261&gt;Scenario!$B$11,"",IF(O$2&lt;&gt;"Ready",O$2,IF(U260="OK",S260,"INSUFFICIENT FUNDS")))</f>
        <v/>
      </c>
      <c r="Q261" s="6" t="str">
        <f>IF(O261&gt;Scenario!$B$11,"",IF(O$2&lt;&gt;"Ready",O$2,IF(ISNUMBER(P261),IF(AND(O261&gt;=Scenario!$B$10,MOD(O261-Scenario!$B$10,Scenario!$B$18)=0),Scenario!$B$8,0),"INSUFFICIENT FUNDS")))</f>
        <v/>
      </c>
      <c r="R261" s="6" t="str">
        <f>IF(O261&gt;Scenario!$B$11,"",IF(O$2&lt;&gt;"Ready",O$2,IF(ISNUMBER(P261),(P261+Q261)*(0+N('Option B'!$E$15)+IF(Scenario!$B$13="Gross",N('Option B'!$E$16),0))/12+((N('Option B'!$E$12)+N('Option B'!$E$13))/12+IF(AND(O261&gt;=Scenario!$B$10,MOD(O261-Scenario!$B$10,Scenario!$B$18)=0),N('Option B'!$E$17)*N('Option B'!$E$18)+N('Option B'!$E$20),0)+IF(O261=1,N('Option B'!$E$17)*N('Option B'!$E$19)+N('Option B'!$E$21),0)+IF(O261=Scenario!$B$11,N('Option B'!$E$22),0)),"INSUFFICIENT FUNDS")))</f>
        <v/>
      </c>
      <c r="S261" s="6" t="str">
        <f>IF(O261&gt;Scenario!$B$11,"",IF(O$2&lt;&gt;"Ready",O$2,IF(ISNUMBER(P261),IF((P261+Q261)*(1+Scenario!$B$12/12)-R261&lt;0,"INSUFFICIENT FUNDS",(P261+Q261)*(1+Scenario!$B$12/12)-R261),"INSUFFICIENT FUNDS")))</f>
        <v/>
      </c>
      <c r="T261" s="6" t="str">
        <f>IF(O261&gt;Scenario!$B$11,"",IF(O$2&lt;&gt;"Ready",O$2,IF(ISNUMBER(S261),T260+R261,"INSUFFICIENT FUNDS")))</f>
        <v/>
      </c>
      <c r="U261" t="str">
        <f>IF(O261&gt;Scenario!$B$11,"",IF(O$2&lt;&gt;"Ready",O$2,IF(ISNUMBER(S261),"OK","INSUFFICIENT FUNDS")))</f>
        <v/>
      </c>
      <c r="V261">
        <v>257</v>
      </c>
      <c r="W261" s="6" t="str">
        <f>IF(V261&gt;Scenario!$B$11,"",IF(V$2&lt;&gt;"Ready",V$2,IF(AB260="OK",Z260,"INSUFFICIENT FUNDS")))</f>
        <v/>
      </c>
      <c r="X261" s="6" t="str">
        <f>IF(V261&gt;Scenario!$B$11,"",IF(V$2&lt;&gt;"Ready",V$2,IF(ISNUMBER(W261),IF(AND(V261&gt;=Scenario!$B$10,MOD(V261-Scenario!$B$10,Scenario!$B$18)=0),Scenario!$B$8,0),"INSUFFICIENT FUNDS")))</f>
        <v/>
      </c>
      <c r="Y261" s="6" t="str">
        <f>IF(V261&gt;Scenario!$B$11,"",IF(V$2&lt;&gt;"Ready",V$2,IF(ISNUMBER(W261),(W261+X261)*(N('Option B'!$E$14)+N('Option B'!$E$15)+IF(Scenario!$B$13="Gross",N('Option B'!$E$16),0))/12+((N('Option B'!$E$12)+N('Option B'!$E$13))/12+IF(AND(V261&gt;=Scenario!$B$10,MOD(V261-Scenario!$B$10,Scenario!$B$18)=0),0*0+0,0)+IF(V261=1,0*0+0,0)+IF(V261=Scenario!$B$11,0,0)),"INSUFFICIENT FUNDS")))</f>
        <v/>
      </c>
      <c r="Z261" s="6" t="str">
        <f>IF(V261&gt;Scenario!$B$11,"",IF(V$2&lt;&gt;"Ready",V$2,IF(ISNUMBER(W261),IF((W261+X261)*(1+Scenario!$B$12/12)-Y261&lt;0,"INSUFFICIENT FUNDS",(W261+X261)*(1+Scenario!$B$12/12)-Y261),"INSUFFICIENT FUNDS")))</f>
        <v/>
      </c>
      <c r="AA261" s="6" t="str">
        <f>IF(V261&gt;Scenario!$B$11,"",IF(V$2&lt;&gt;"Ready",V$2,IF(ISNUMBER(Z261),AA260+Y261,"INSUFFICIENT FUNDS")))</f>
        <v/>
      </c>
      <c r="AB261" t="str">
        <f>IF(V261&gt;Scenario!$B$11,"",IF(V$2&lt;&gt;"Ready",V$2,IF(ISNUMBER(Z261),"OK","INSUFFICIENT FUNDS")))</f>
        <v/>
      </c>
      <c r="AC261">
        <v>257</v>
      </c>
      <c r="AD261" s="6" t="str">
        <f>IF(AC261&gt;Scenario!$B$11,"",IF(AC$2&lt;&gt;"Ready",AC$2,IF(AI260="OK",AG260,"INSUFFICIENT FUNDS")))</f>
        <v/>
      </c>
      <c r="AE261" s="6" t="str">
        <f>IF(AC261&gt;Scenario!$B$11,"",IF(AC$2&lt;&gt;"Ready",AC$2,IF(ISNUMBER(AD261),IF(AND(AC261&gt;=Scenario!$B$10,MOD(AC261-Scenario!$B$10,Scenario!$B$18)=0),Scenario!$B$8,0),"INSUFFICIENT FUNDS")))</f>
        <v/>
      </c>
      <c r="AF261" s="6" t="str">
        <f>IF(AC261&gt;Scenario!$B$11,"",IF(AC$2&lt;&gt;"Ready",AC$2,IF(ISNUMBER(AD261),(AD261+AE261)*(N('Option B'!$E$14)+N('Option B'!$E$15)+IF(Scenario!$B$13="Gross",0,0))/12+((N('Option B'!$E$12)+N('Option B'!$E$13))/12+IF(AND(AC261&gt;=Scenario!$B$10,MOD(AC261-Scenario!$B$10,Scenario!$B$18)=0),N('Option B'!$E$17)*N('Option B'!$E$18)+N('Option B'!$E$20),0)+IF(AC261=1,N('Option B'!$E$17)*N('Option B'!$E$19)+N('Option B'!$E$21),0)+IF(AC261=Scenario!$B$11,N('Option B'!$E$22),0)),"INSUFFICIENT FUNDS")))</f>
        <v/>
      </c>
      <c r="AG261" s="6" t="str">
        <f>IF(AC261&gt;Scenario!$B$11,"",IF(AC$2&lt;&gt;"Ready",AC$2,IF(ISNUMBER(AD261),IF((AD261+AE261)*(1+Scenario!$B$12/12)-AF261&lt;0,"INSUFFICIENT FUNDS",(AD261+AE261)*(1+Scenario!$B$12/12)-AF261),"INSUFFICIENT FUNDS")))</f>
        <v/>
      </c>
      <c r="AH261" s="6" t="str">
        <f>IF(AC261&gt;Scenario!$B$11,"",IF(AC$2&lt;&gt;"Ready",AC$2,IF(ISNUMBER(AG261),AH260+AF261,"INSUFFICIENT FUNDS")))</f>
        <v/>
      </c>
      <c r="AI261" t="str">
        <f>IF(AC261&gt;Scenario!$B$11,"",IF(AC$2&lt;&gt;"Ready",AC$2,IF(ISNUMBER(AG261),"OK","INSUFFICIENT FUNDS")))</f>
        <v/>
      </c>
      <c r="AJ261">
        <v>257</v>
      </c>
      <c r="AK261" s="6" t="str">
        <f>IF(AJ261&gt;Scenario!$B$11,"",IF(AJ$2&lt;&gt;"Ready",AJ$2,IF(AP260="OK",AN260,"INSUFFICIENT FUNDS")))</f>
        <v/>
      </c>
      <c r="AL261" s="6" t="str">
        <f>IF(AJ261&gt;Scenario!$B$11,"",IF(AJ$2&lt;&gt;"Ready",AJ$2,IF(ISNUMBER(AK261),IF(AND(AJ261&gt;=Scenario!$B$10,MOD(AJ261-Scenario!$B$10,Scenario!$B$18)=0),Scenario!$B$8,0),"INSUFFICIENT FUNDS")))</f>
        <v/>
      </c>
      <c r="AM261" s="6" t="str">
        <f>IF(AJ261&gt;Scenario!$B$11,"",IF(AJ$2&lt;&gt;"Ready",AJ$2,IF(ISNUMBER(AK261),(AK261+AL261)*(0+0+IF(Scenario!$B$13="Gross",0,0))/12+((0+0)/12+IF(AND(AJ261&gt;=Scenario!$B$10,MOD(AJ261-Scenario!$B$10,Scenario!$B$18)=0),0*0+0,0)+IF(AJ261=1,0*0+0,0)+IF(AJ261=Scenario!$B$11,0,0)),"INSUFFICIENT FUNDS")))</f>
        <v/>
      </c>
      <c r="AN261" s="6" t="str">
        <f>IF(AJ261&gt;Scenario!$B$11,"",IF(AJ$2&lt;&gt;"Ready",AJ$2,IF(ISNUMBER(AK261),IF((AK261+AL261)*(1+Scenario!$B$12/12)-AM261&lt;0,"INSUFFICIENT FUNDS",(AK261+AL261)*(1+Scenario!$B$12/12)-AM261),"INSUFFICIENT FUNDS")))</f>
        <v/>
      </c>
      <c r="AO261" s="6" t="str">
        <f>IF(AJ261&gt;Scenario!$B$11,"",IF(AJ$2&lt;&gt;"Ready",AJ$2,IF(ISNUMBER(AN261),AO260+AM261,"INSUFFICIENT FUNDS")))</f>
        <v/>
      </c>
      <c r="AP261" t="str">
        <f>IF(AJ261&gt;Scenario!$B$11,"",IF(AJ$2&lt;&gt;"Ready",AJ$2,IF(ISNUMBER(AN261),"OK","INSUFFICIENT FUNDS")))</f>
        <v/>
      </c>
    </row>
    <row r="262" spans="1:42" ht="32.1" customHeight="1" x14ac:dyDescent="0.2">
      <c r="A262">
        <v>258</v>
      </c>
      <c r="B262" s="6" t="str">
        <f>IF(A262&gt;Scenario!$B$11,"",IF(A$2&lt;&gt;"Ready",A$2,IF(G261="OK",E261,"INSUFFICIENT FUNDS")))</f>
        <v/>
      </c>
      <c r="C262" s="6" t="str">
        <f>IF(A262&gt;Scenario!$B$11,"",IF(A$2&lt;&gt;"Ready",A$2,IF(ISNUMBER(B262),IF(AND(A262&gt;=Scenario!$B$10,MOD(A262-Scenario!$B$10,Scenario!$B$18)=0),Scenario!$B$8,0),"INSUFFICIENT FUNDS")))</f>
        <v/>
      </c>
      <c r="D262" s="6" t="str">
        <f>IF(A262&gt;Scenario!$B$11,"",IF(A$2&lt;&gt;"Ready",A$2,IF(ISNUMBER(B262),(B262+C262)*(N('Option B'!$E$14)+N('Option B'!$E$15)+IF(Scenario!$B$13="Gross",N('Option B'!$E$16),0))/12+((N('Option B'!$E$12)+N('Option B'!$E$13))/12+IF(AND(A262&gt;=Scenario!$B$10,MOD(A262-Scenario!$B$10,Scenario!$B$18)=0),N('Option B'!$E$17)*N('Option B'!$E$18)+N('Option B'!$E$20),0)+IF(A262=1,N('Option B'!$E$17)*N('Option B'!$E$19)+N('Option B'!$E$21),0)+IF(A262=Scenario!$B$11,N('Option B'!$E$22),0)),"INSUFFICIENT FUNDS")))</f>
        <v/>
      </c>
      <c r="E262" s="6" t="str">
        <f>IF(A262&gt;Scenario!$B$11,"",IF(A$2&lt;&gt;"Ready",A$2,IF(ISNUMBER(B262),IF((B262+C262)*(1+Scenario!$B$12/12)-D262&lt;0,"INSUFFICIENT FUNDS",(B262+C262)*(1+Scenario!$B$12/12)-D262),"INSUFFICIENT FUNDS")))</f>
        <v/>
      </c>
      <c r="F262" s="6" t="str">
        <f>IF(A262&gt;Scenario!$B$11,"",IF(A$2&lt;&gt;"Ready",A$2,IF(ISNUMBER(E262),F261+D262,"INSUFFICIENT FUNDS")))</f>
        <v/>
      </c>
      <c r="G262" t="str">
        <f>IF(A262&gt;Scenario!$B$11,"",IF(A$2&lt;&gt;"Ready",A$2,IF(ISNUMBER(E262),"OK","INSUFFICIENT FUNDS")))</f>
        <v/>
      </c>
      <c r="H262">
        <v>258</v>
      </c>
      <c r="I262" s="6" t="str">
        <f>IF(H262&gt;Scenario!$B$11,"",IF(H$2&lt;&gt;"Ready",H$2,IF(N261="OK",L261,"INSUFFICIENT FUNDS")))</f>
        <v/>
      </c>
      <c r="J262" s="6" t="str">
        <f>IF(H262&gt;Scenario!$B$11,"",IF(H$2&lt;&gt;"Ready",H$2,IF(ISNUMBER(I262),IF(AND(H262&gt;=Scenario!$B$10,MOD(H262-Scenario!$B$10,Scenario!$B$18)=0),Scenario!$B$8,0),"INSUFFICIENT FUNDS")))</f>
        <v/>
      </c>
      <c r="K262" s="6" t="str">
        <f>IF(H262&gt;Scenario!$B$11,"",IF(H$2&lt;&gt;"Ready",H$2,IF(ISNUMBER(I262),(I262+J262)*(N('Option B'!$E$14)+N('Option B'!$E$15)+IF(Scenario!$B$13="Gross",N('Option B'!$E$16),0))/12+((0+0)/12+IF(AND(H262&gt;=Scenario!$B$10,MOD(H262-Scenario!$B$10,Scenario!$B$18)=0),N('Option B'!$E$17)*N('Option B'!$E$18)+N('Option B'!$E$20),0)+IF(H262=1,N('Option B'!$E$17)*N('Option B'!$E$19)+N('Option B'!$E$21),0)+IF(H262=Scenario!$B$11,N('Option B'!$E$22),0)),"INSUFFICIENT FUNDS")))</f>
        <v/>
      </c>
      <c r="L262" s="6" t="str">
        <f>IF(H262&gt;Scenario!$B$11,"",IF(H$2&lt;&gt;"Ready",H$2,IF(ISNUMBER(I262),IF((I262+J262)*(1+Scenario!$B$12/12)-K262&lt;0,"INSUFFICIENT FUNDS",(I262+J262)*(1+Scenario!$B$12/12)-K262),"INSUFFICIENT FUNDS")))</f>
        <v/>
      </c>
      <c r="M262" s="6" t="str">
        <f>IF(H262&gt;Scenario!$B$11,"",IF(H$2&lt;&gt;"Ready",H$2,IF(ISNUMBER(L262),M261+K262,"INSUFFICIENT FUNDS")))</f>
        <v/>
      </c>
      <c r="N262" t="str">
        <f>IF(H262&gt;Scenario!$B$11,"",IF(H$2&lt;&gt;"Ready",H$2,IF(ISNUMBER(L262),"OK","INSUFFICIENT FUNDS")))</f>
        <v/>
      </c>
      <c r="O262">
        <v>258</v>
      </c>
      <c r="P262" s="6" t="str">
        <f>IF(O262&gt;Scenario!$B$11,"",IF(O$2&lt;&gt;"Ready",O$2,IF(U261="OK",S261,"INSUFFICIENT FUNDS")))</f>
        <v/>
      </c>
      <c r="Q262" s="6" t="str">
        <f>IF(O262&gt;Scenario!$B$11,"",IF(O$2&lt;&gt;"Ready",O$2,IF(ISNUMBER(P262),IF(AND(O262&gt;=Scenario!$B$10,MOD(O262-Scenario!$B$10,Scenario!$B$18)=0),Scenario!$B$8,0),"INSUFFICIENT FUNDS")))</f>
        <v/>
      </c>
      <c r="R262" s="6" t="str">
        <f>IF(O262&gt;Scenario!$B$11,"",IF(O$2&lt;&gt;"Ready",O$2,IF(ISNUMBER(P262),(P262+Q262)*(0+N('Option B'!$E$15)+IF(Scenario!$B$13="Gross",N('Option B'!$E$16),0))/12+((N('Option B'!$E$12)+N('Option B'!$E$13))/12+IF(AND(O262&gt;=Scenario!$B$10,MOD(O262-Scenario!$B$10,Scenario!$B$18)=0),N('Option B'!$E$17)*N('Option B'!$E$18)+N('Option B'!$E$20),0)+IF(O262=1,N('Option B'!$E$17)*N('Option B'!$E$19)+N('Option B'!$E$21),0)+IF(O262=Scenario!$B$11,N('Option B'!$E$22),0)),"INSUFFICIENT FUNDS")))</f>
        <v/>
      </c>
      <c r="S262" s="6" t="str">
        <f>IF(O262&gt;Scenario!$B$11,"",IF(O$2&lt;&gt;"Ready",O$2,IF(ISNUMBER(P262),IF((P262+Q262)*(1+Scenario!$B$12/12)-R262&lt;0,"INSUFFICIENT FUNDS",(P262+Q262)*(1+Scenario!$B$12/12)-R262),"INSUFFICIENT FUNDS")))</f>
        <v/>
      </c>
      <c r="T262" s="6" t="str">
        <f>IF(O262&gt;Scenario!$B$11,"",IF(O$2&lt;&gt;"Ready",O$2,IF(ISNUMBER(S262),T261+R262,"INSUFFICIENT FUNDS")))</f>
        <v/>
      </c>
      <c r="U262" t="str">
        <f>IF(O262&gt;Scenario!$B$11,"",IF(O$2&lt;&gt;"Ready",O$2,IF(ISNUMBER(S262),"OK","INSUFFICIENT FUNDS")))</f>
        <v/>
      </c>
      <c r="V262">
        <v>258</v>
      </c>
      <c r="W262" s="6" t="str">
        <f>IF(V262&gt;Scenario!$B$11,"",IF(V$2&lt;&gt;"Ready",V$2,IF(AB261="OK",Z261,"INSUFFICIENT FUNDS")))</f>
        <v/>
      </c>
      <c r="X262" s="6" t="str">
        <f>IF(V262&gt;Scenario!$B$11,"",IF(V$2&lt;&gt;"Ready",V$2,IF(ISNUMBER(W262),IF(AND(V262&gt;=Scenario!$B$10,MOD(V262-Scenario!$B$10,Scenario!$B$18)=0),Scenario!$B$8,0),"INSUFFICIENT FUNDS")))</f>
        <v/>
      </c>
      <c r="Y262" s="6" t="str">
        <f>IF(V262&gt;Scenario!$B$11,"",IF(V$2&lt;&gt;"Ready",V$2,IF(ISNUMBER(W262),(W262+X262)*(N('Option B'!$E$14)+N('Option B'!$E$15)+IF(Scenario!$B$13="Gross",N('Option B'!$E$16),0))/12+((N('Option B'!$E$12)+N('Option B'!$E$13))/12+IF(AND(V262&gt;=Scenario!$B$10,MOD(V262-Scenario!$B$10,Scenario!$B$18)=0),0*0+0,0)+IF(V262=1,0*0+0,0)+IF(V262=Scenario!$B$11,0,0)),"INSUFFICIENT FUNDS")))</f>
        <v/>
      </c>
      <c r="Z262" s="6" t="str">
        <f>IF(V262&gt;Scenario!$B$11,"",IF(V$2&lt;&gt;"Ready",V$2,IF(ISNUMBER(W262),IF((W262+X262)*(1+Scenario!$B$12/12)-Y262&lt;0,"INSUFFICIENT FUNDS",(W262+X262)*(1+Scenario!$B$12/12)-Y262),"INSUFFICIENT FUNDS")))</f>
        <v/>
      </c>
      <c r="AA262" s="6" t="str">
        <f>IF(V262&gt;Scenario!$B$11,"",IF(V$2&lt;&gt;"Ready",V$2,IF(ISNUMBER(Z262),AA261+Y262,"INSUFFICIENT FUNDS")))</f>
        <v/>
      </c>
      <c r="AB262" t="str">
        <f>IF(V262&gt;Scenario!$B$11,"",IF(V$2&lt;&gt;"Ready",V$2,IF(ISNUMBER(Z262),"OK","INSUFFICIENT FUNDS")))</f>
        <v/>
      </c>
      <c r="AC262">
        <v>258</v>
      </c>
      <c r="AD262" s="6" t="str">
        <f>IF(AC262&gt;Scenario!$B$11,"",IF(AC$2&lt;&gt;"Ready",AC$2,IF(AI261="OK",AG261,"INSUFFICIENT FUNDS")))</f>
        <v/>
      </c>
      <c r="AE262" s="6" t="str">
        <f>IF(AC262&gt;Scenario!$B$11,"",IF(AC$2&lt;&gt;"Ready",AC$2,IF(ISNUMBER(AD262),IF(AND(AC262&gt;=Scenario!$B$10,MOD(AC262-Scenario!$B$10,Scenario!$B$18)=0),Scenario!$B$8,0),"INSUFFICIENT FUNDS")))</f>
        <v/>
      </c>
      <c r="AF262" s="6" t="str">
        <f>IF(AC262&gt;Scenario!$B$11,"",IF(AC$2&lt;&gt;"Ready",AC$2,IF(ISNUMBER(AD262),(AD262+AE262)*(N('Option B'!$E$14)+N('Option B'!$E$15)+IF(Scenario!$B$13="Gross",0,0))/12+((N('Option B'!$E$12)+N('Option B'!$E$13))/12+IF(AND(AC262&gt;=Scenario!$B$10,MOD(AC262-Scenario!$B$10,Scenario!$B$18)=0),N('Option B'!$E$17)*N('Option B'!$E$18)+N('Option B'!$E$20),0)+IF(AC262=1,N('Option B'!$E$17)*N('Option B'!$E$19)+N('Option B'!$E$21),0)+IF(AC262=Scenario!$B$11,N('Option B'!$E$22),0)),"INSUFFICIENT FUNDS")))</f>
        <v/>
      </c>
      <c r="AG262" s="6" t="str">
        <f>IF(AC262&gt;Scenario!$B$11,"",IF(AC$2&lt;&gt;"Ready",AC$2,IF(ISNUMBER(AD262),IF((AD262+AE262)*(1+Scenario!$B$12/12)-AF262&lt;0,"INSUFFICIENT FUNDS",(AD262+AE262)*(1+Scenario!$B$12/12)-AF262),"INSUFFICIENT FUNDS")))</f>
        <v/>
      </c>
      <c r="AH262" s="6" t="str">
        <f>IF(AC262&gt;Scenario!$B$11,"",IF(AC$2&lt;&gt;"Ready",AC$2,IF(ISNUMBER(AG262),AH261+AF262,"INSUFFICIENT FUNDS")))</f>
        <v/>
      </c>
      <c r="AI262" t="str">
        <f>IF(AC262&gt;Scenario!$B$11,"",IF(AC$2&lt;&gt;"Ready",AC$2,IF(ISNUMBER(AG262),"OK","INSUFFICIENT FUNDS")))</f>
        <v/>
      </c>
      <c r="AJ262">
        <v>258</v>
      </c>
      <c r="AK262" s="6" t="str">
        <f>IF(AJ262&gt;Scenario!$B$11,"",IF(AJ$2&lt;&gt;"Ready",AJ$2,IF(AP261="OK",AN261,"INSUFFICIENT FUNDS")))</f>
        <v/>
      </c>
      <c r="AL262" s="6" t="str">
        <f>IF(AJ262&gt;Scenario!$B$11,"",IF(AJ$2&lt;&gt;"Ready",AJ$2,IF(ISNUMBER(AK262),IF(AND(AJ262&gt;=Scenario!$B$10,MOD(AJ262-Scenario!$B$10,Scenario!$B$18)=0),Scenario!$B$8,0),"INSUFFICIENT FUNDS")))</f>
        <v/>
      </c>
      <c r="AM262" s="6" t="str">
        <f>IF(AJ262&gt;Scenario!$B$11,"",IF(AJ$2&lt;&gt;"Ready",AJ$2,IF(ISNUMBER(AK262),(AK262+AL262)*(0+0+IF(Scenario!$B$13="Gross",0,0))/12+((0+0)/12+IF(AND(AJ262&gt;=Scenario!$B$10,MOD(AJ262-Scenario!$B$10,Scenario!$B$18)=0),0*0+0,0)+IF(AJ262=1,0*0+0,0)+IF(AJ262=Scenario!$B$11,0,0)),"INSUFFICIENT FUNDS")))</f>
        <v/>
      </c>
      <c r="AN262" s="6" t="str">
        <f>IF(AJ262&gt;Scenario!$B$11,"",IF(AJ$2&lt;&gt;"Ready",AJ$2,IF(ISNUMBER(AK262),IF((AK262+AL262)*(1+Scenario!$B$12/12)-AM262&lt;0,"INSUFFICIENT FUNDS",(AK262+AL262)*(1+Scenario!$B$12/12)-AM262),"INSUFFICIENT FUNDS")))</f>
        <v/>
      </c>
      <c r="AO262" s="6" t="str">
        <f>IF(AJ262&gt;Scenario!$B$11,"",IF(AJ$2&lt;&gt;"Ready",AJ$2,IF(ISNUMBER(AN262),AO261+AM262,"INSUFFICIENT FUNDS")))</f>
        <v/>
      </c>
      <c r="AP262" t="str">
        <f>IF(AJ262&gt;Scenario!$B$11,"",IF(AJ$2&lt;&gt;"Ready",AJ$2,IF(ISNUMBER(AN262),"OK","INSUFFICIENT FUNDS")))</f>
        <v/>
      </c>
    </row>
    <row r="263" spans="1:42" ht="32.1" customHeight="1" x14ac:dyDescent="0.2">
      <c r="A263">
        <v>259</v>
      </c>
      <c r="B263" s="6" t="str">
        <f>IF(A263&gt;Scenario!$B$11,"",IF(A$2&lt;&gt;"Ready",A$2,IF(G262="OK",E262,"INSUFFICIENT FUNDS")))</f>
        <v/>
      </c>
      <c r="C263" s="6" t="str">
        <f>IF(A263&gt;Scenario!$B$11,"",IF(A$2&lt;&gt;"Ready",A$2,IF(ISNUMBER(B263),IF(AND(A263&gt;=Scenario!$B$10,MOD(A263-Scenario!$B$10,Scenario!$B$18)=0),Scenario!$B$8,0),"INSUFFICIENT FUNDS")))</f>
        <v/>
      </c>
      <c r="D263" s="6" t="str">
        <f>IF(A263&gt;Scenario!$B$11,"",IF(A$2&lt;&gt;"Ready",A$2,IF(ISNUMBER(B263),(B263+C263)*(N('Option B'!$E$14)+N('Option B'!$E$15)+IF(Scenario!$B$13="Gross",N('Option B'!$E$16),0))/12+((N('Option B'!$E$12)+N('Option B'!$E$13))/12+IF(AND(A263&gt;=Scenario!$B$10,MOD(A263-Scenario!$B$10,Scenario!$B$18)=0),N('Option B'!$E$17)*N('Option B'!$E$18)+N('Option B'!$E$20),0)+IF(A263=1,N('Option B'!$E$17)*N('Option B'!$E$19)+N('Option B'!$E$21),0)+IF(A263=Scenario!$B$11,N('Option B'!$E$22),0)),"INSUFFICIENT FUNDS")))</f>
        <v/>
      </c>
      <c r="E263" s="6" t="str">
        <f>IF(A263&gt;Scenario!$B$11,"",IF(A$2&lt;&gt;"Ready",A$2,IF(ISNUMBER(B263),IF((B263+C263)*(1+Scenario!$B$12/12)-D263&lt;0,"INSUFFICIENT FUNDS",(B263+C263)*(1+Scenario!$B$12/12)-D263),"INSUFFICIENT FUNDS")))</f>
        <v/>
      </c>
      <c r="F263" s="6" t="str">
        <f>IF(A263&gt;Scenario!$B$11,"",IF(A$2&lt;&gt;"Ready",A$2,IF(ISNUMBER(E263),F262+D263,"INSUFFICIENT FUNDS")))</f>
        <v/>
      </c>
      <c r="G263" t="str">
        <f>IF(A263&gt;Scenario!$B$11,"",IF(A$2&lt;&gt;"Ready",A$2,IF(ISNUMBER(E263),"OK","INSUFFICIENT FUNDS")))</f>
        <v/>
      </c>
      <c r="H263">
        <v>259</v>
      </c>
      <c r="I263" s="6" t="str">
        <f>IF(H263&gt;Scenario!$B$11,"",IF(H$2&lt;&gt;"Ready",H$2,IF(N262="OK",L262,"INSUFFICIENT FUNDS")))</f>
        <v/>
      </c>
      <c r="J263" s="6" t="str">
        <f>IF(H263&gt;Scenario!$B$11,"",IF(H$2&lt;&gt;"Ready",H$2,IF(ISNUMBER(I263),IF(AND(H263&gt;=Scenario!$B$10,MOD(H263-Scenario!$B$10,Scenario!$B$18)=0),Scenario!$B$8,0),"INSUFFICIENT FUNDS")))</f>
        <v/>
      </c>
      <c r="K263" s="6" t="str">
        <f>IF(H263&gt;Scenario!$B$11,"",IF(H$2&lt;&gt;"Ready",H$2,IF(ISNUMBER(I263),(I263+J263)*(N('Option B'!$E$14)+N('Option B'!$E$15)+IF(Scenario!$B$13="Gross",N('Option B'!$E$16),0))/12+((0+0)/12+IF(AND(H263&gt;=Scenario!$B$10,MOD(H263-Scenario!$B$10,Scenario!$B$18)=0),N('Option B'!$E$17)*N('Option B'!$E$18)+N('Option B'!$E$20),0)+IF(H263=1,N('Option B'!$E$17)*N('Option B'!$E$19)+N('Option B'!$E$21),0)+IF(H263=Scenario!$B$11,N('Option B'!$E$22),0)),"INSUFFICIENT FUNDS")))</f>
        <v/>
      </c>
      <c r="L263" s="6" t="str">
        <f>IF(H263&gt;Scenario!$B$11,"",IF(H$2&lt;&gt;"Ready",H$2,IF(ISNUMBER(I263),IF((I263+J263)*(1+Scenario!$B$12/12)-K263&lt;0,"INSUFFICIENT FUNDS",(I263+J263)*(1+Scenario!$B$12/12)-K263),"INSUFFICIENT FUNDS")))</f>
        <v/>
      </c>
      <c r="M263" s="6" t="str">
        <f>IF(H263&gt;Scenario!$B$11,"",IF(H$2&lt;&gt;"Ready",H$2,IF(ISNUMBER(L263),M262+K263,"INSUFFICIENT FUNDS")))</f>
        <v/>
      </c>
      <c r="N263" t="str">
        <f>IF(H263&gt;Scenario!$B$11,"",IF(H$2&lt;&gt;"Ready",H$2,IF(ISNUMBER(L263),"OK","INSUFFICIENT FUNDS")))</f>
        <v/>
      </c>
      <c r="O263">
        <v>259</v>
      </c>
      <c r="P263" s="6" t="str">
        <f>IF(O263&gt;Scenario!$B$11,"",IF(O$2&lt;&gt;"Ready",O$2,IF(U262="OK",S262,"INSUFFICIENT FUNDS")))</f>
        <v/>
      </c>
      <c r="Q263" s="6" t="str">
        <f>IF(O263&gt;Scenario!$B$11,"",IF(O$2&lt;&gt;"Ready",O$2,IF(ISNUMBER(P263),IF(AND(O263&gt;=Scenario!$B$10,MOD(O263-Scenario!$B$10,Scenario!$B$18)=0),Scenario!$B$8,0),"INSUFFICIENT FUNDS")))</f>
        <v/>
      </c>
      <c r="R263" s="6" t="str">
        <f>IF(O263&gt;Scenario!$B$11,"",IF(O$2&lt;&gt;"Ready",O$2,IF(ISNUMBER(P263),(P263+Q263)*(0+N('Option B'!$E$15)+IF(Scenario!$B$13="Gross",N('Option B'!$E$16),0))/12+((N('Option B'!$E$12)+N('Option B'!$E$13))/12+IF(AND(O263&gt;=Scenario!$B$10,MOD(O263-Scenario!$B$10,Scenario!$B$18)=0),N('Option B'!$E$17)*N('Option B'!$E$18)+N('Option B'!$E$20),0)+IF(O263=1,N('Option B'!$E$17)*N('Option B'!$E$19)+N('Option B'!$E$21),0)+IF(O263=Scenario!$B$11,N('Option B'!$E$22),0)),"INSUFFICIENT FUNDS")))</f>
        <v/>
      </c>
      <c r="S263" s="6" t="str">
        <f>IF(O263&gt;Scenario!$B$11,"",IF(O$2&lt;&gt;"Ready",O$2,IF(ISNUMBER(P263),IF((P263+Q263)*(1+Scenario!$B$12/12)-R263&lt;0,"INSUFFICIENT FUNDS",(P263+Q263)*(1+Scenario!$B$12/12)-R263),"INSUFFICIENT FUNDS")))</f>
        <v/>
      </c>
      <c r="T263" s="6" t="str">
        <f>IF(O263&gt;Scenario!$B$11,"",IF(O$2&lt;&gt;"Ready",O$2,IF(ISNUMBER(S263),T262+R263,"INSUFFICIENT FUNDS")))</f>
        <v/>
      </c>
      <c r="U263" t="str">
        <f>IF(O263&gt;Scenario!$B$11,"",IF(O$2&lt;&gt;"Ready",O$2,IF(ISNUMBER(S263),"OK","INSUFFICIENT FUNDS")))</f>
        <v/>
      </c>
      <c r="V263">
        <v>259</v>
      </c>
      <c r="W263" s="6" t="str">
        <f>IF(V263&gt;Scenario!$B$11,"",IF(V$2&lt;&gt;"Ready",V$2,IF(AB262="OK",Z262,"INSUFFICIENT FUNDS")))</f>
        <v/>
      </c>
      <c r="X263" s="6" t="str">
        <f>IF(V263&gt;Scenario!$B$11,"",IF(V$2&lt;&gt;"Ready",V$2,IF(ISNUMBER(W263),IF(AND(V263&gt;=Scenario!$B$10,MOD(V263-Scenario!$B$10,Scenario!$B$18)=0),Scenario!$B$8,0),"INSUFFICIENT FUNDS")))</f>
        <v/>
      </c>
      <c r="Y263" s="6" t="str">
        <f>IF(V263&gt;Scenario!$B$11,"",IF(V$2&lt;&gt;"Ready",V$2,IF(ISNUMBER(W263),(W263+X263)*(N('Option B'!$E$14)+N('Option B'!$E$15)+IF(Scenario!$B$13="Gross",N('Option B'!$E$16),0))/12+((N('Option B'!$E$12)+N('Option B'!$E$13))/12+IF(AND(V263&gt;=Scenario!$B$10,MOD(V263-Scenario!$B$10,Scenario!$B$18)=0),0*0+0,0)+IF(V263=1,0*0+0,0)+IF(V263=Scenario!$B$11,0,0)),"INSUFFICIENT FUNDS")))</f>
        <v/>
      </c>
      <c r="Z263" s="6" t="str">
        <f>IF(V263&gt;Scenario!$B$11,"",IF(V$2&lt;&gt;"Ready",V$2,IF(ISNUMBER(W263),IF((W263+X263)*(1+Scenario!$B$12/12)-Y263&lt;0,"INSUFFICIENT FUNDS",(W263+X263)*(1+Scenario!$B$12/12)-Y263),"INSUFFICIENT FUNDS")))</f>
        <v/>
      </c>
      <c r="AA263" s="6" t="str">
        <f>IF(V263&gt;Scenario!$B$11,"",IF(V$2&lt;&gt;"Ready",V$2,IF(ISNUMBER(Z263),AA262+Y263,"INSUFFICIENT FUNDS")))</f>
        <v/>
      </c>
      <c r="AB263" t="str">
        <f>IF(V263&gt;Scenario!$B$11,"",IF(V$2&lt;&gt;"Ready",V$2,IF(ISNUMBER(Z263),"OK","INSUFFICIENT FUNDS")))</f>
        <v/>
      </c>
      <c r="AC263">
        <v>259</v>
      </c>
      <c r="AD263" s="6" t="str">
        <f>IF(AC263&gt;Scenario!$B$11,"",IF(AC$2&lt;&gt;"Ready",AC$2,IF(AI262="OK",AG262,"INSUFFICIENT FUNDS")))</f>
        <v/>
      </c>
      <c r="AE263" s="6" t="str">
        <f>IF(AC263&gt;Scenario!$B$11,"",IF(AC$2&lt;&gt;"Ready",AC$2,IF(ISNUMBER(AD263),IF(AND(AC263&gt;=Scenario!$B$10,MOD(AC263-Scenario!$B$10,Scenario!$B$18)=0),Scenario!$B$8,0),"INSUFFICIENT FUNDS")))</f>
        <v/>
      </c>
      <c r="AF263" s="6" t="str">
        <f>IF(AC263&gt;Scenario!$B$11,"",IF(AC$2&lt;&gt;"Ready",AC$2,IF(ISNUMBER(AD263),(AD263+AE263)*(N('Option B'!$E$14)+N('Option B'!$E$15)+IF(Scenario!$B$13="Gross",0,0))/12+((N('Option B'!$E$12)+N('Option B'!$E$13))/12+IF(AND(AC263&gt;=Scenario!$B$10,MOD(AC263-Scenario!$B$10,Scenario!$B$18)=0),N('Option B'!$E$17)*N('Option B'!$E$18)+N('Option B'!$E$20),0)+IF(AC263=1,N('Option B'!$E$17)*N('Option B'!$E$19)+N('Option B'!$E$21),0)+IF(AC263=Scenario!$B$11,N('Option B'!$E$22),0)),"INSUFFICIENT FUNDS")))</f>
        <v/>
      </c>
      <c r="AG263" s="6" t="str">
        <f>IF(AC263&gt;Scenario!$B$11,"",IF(AC$2&lt;&gt;"Ready",AC$2,IF(ISNUMBER(AD263),IF((AD263+AE263)*(1+Scenario!$B$12/12)-AF263&lt;0,"INSUFFICIENT FUNDS",(AD263+AE263)*(1+Scenario!$B$12/12)-AF263),"INSUFFICIENT FUNDS")))</f>
        <v/>
      </c>
      <c r="AH263" s="6" t="str">
        <f>IF(AC263&gt;Scenario!$B$11,"",IF(AC$2&lt;&gt;"Ready",AC$2,IF(ISNUMBER(AG263),AH262+AF263,"INSUFFICIENT FUNDS")))</f>
        <v/>
      </c>
      <c r="AI263" t="str">
        <f>IF(AC263&gt;Scenario!$B$11,"",IF(AC$2&lt;&gt;"Ready",AC$2,IF(ISNUMBER(AG263),"OK","INSUFFICIENT FUNDS")))</f>
        <v/>
      </c>
      <c r="AJ263">
        <v>259</v>
      </c>
      <c r="AK263" s="6" t="str">
        <f>IF(AJ263&gt;Scenario!$B$11,"",IF(AJ$2&lt;&gt;"Ready",AJ$2,IF(AP262="OK",AN262,"INSUFFICIENT FUNDS")))</f>
        <v/>
      </c>
      <c r="AL263" s="6" t="str">
        <f>IF(AJ263&gt;Scenario!$B$11,"",IF(AJ$2&lt;&gt;"Ready",AJ$2,IF(ISNUMBER(AK263),IF(AND(AJ263&gt;=Scenario!$B$10,MOD(AJ263-Scenario!$B$10,Scenario!$B$18)=0),Scenario!$B$8,0),"INSUFFICIENT FUNDS")))</f>
        <v/>
      </c>
      <c r="AM263" s="6" t="str">
        <f>IF(AJ263&gt;Scenario!$B$11,"",IF(AJ$2&lt;&gt;"Ready",AJ$2,IF(ISNUMBER(AK263),(AK263+AL263)*(0+0+IF(Scenario!$B$13="Gross",0,0))/12+((0+0)/12+IF(AND(AJ263&gt;=Scenario!$B$10,MOD(AJ263-Scenario!$B$10,Scenario!$B$18)=0),0*0+0,0)+IF(AJ263=1,0*0+0,0)+IF(AJ263=Scenario!$B$11,0,0)),"INSUFFICIENT FUNDS")))</f>
        <v/>
      </c>
      <c r="AN263" s="6" t="str">
        <f>IF(AJ263&gt;Scenario!$B$11,"",IF(AJ$2&lt;&gt;"Ready",AJ$2,IF(ISNUMBER(AK263),IF((AK263+AL263)*(1+Scenario!$B$12/12)-AM263&lt;0,"INSUFFICIENT FUNDS",(AK263+AL263)*(1+Scenario!$B$12/12)-AM263),"INSUFFICIENT FUNDS")))</f>
        <v/>
      </c>
      <c r="AO263" s="6" t="str">
        <f>IF(AJ263&gt;Scenario!$B$11,"",IF(AJ$2&lt;&gt;"Ready",AJ$2,IF(ISNUMBER(AN263),AO262+AM263,"INSUFFICIENT FUNDS")))</f>
        <v/>
      </c>
      <c r="AP263" t="str">
        <f>IF(AJ263&gt;Scenario!$B$11,"",IF(AJ$2&lt;&gt;"Ready",AJ$2,IF(ISNUMBER(AN263),"OK","INSUFFICIENT FUNDS")))</f>
        <v/>
      </c>
    </row>
    <row r="264" spans="1:42" ht="32.1" customHeight="1" x14ac:dyDescent="0.2">
      <c r="A264">
        <v>260</v>
      </c>
      <c r="B264" s="6" t="str">
        <f>IF(A264&gt;Scenario!$B$11,"",IF(A$2&lt;&gt;"Ready",A$2,IF(G263="OK",E263,"INSUFFICIENT FUNDS")))</f>
        <v/>
      </c>
      <c r="C264" s="6" t="str">
        <f>IF(A264&gt;Scenario!$B$11,"",IF(A$2&lt;&gt;"Ready",A$2,IF(ISNUMBER(B264),IF(AND(A264&gt;=Scenario!$B$10,MOD(A264-Scenario!$B$10,Scenario!$B$18)=0),Scenario!$B$8,0),"INSUFFICIENT FUNDS")))</f>
        <v/>
      </c>
      <c r="D264" s="6" t="str">
        <f>IF(A264&gt;Scenario!$B$11,"",IF(A$2&lt;&gt;"Ready",A$2,IF(ISNUMBER(B264),(B264+C264)*(N('Option B'!$E$14)+N('Option B'!$E$15)+IF(Scenario!$B$13="Gross",N('Option B'!$E$16),0))/12+((N('Option B'!$E$12)+N('Option B'!$E$13))/12+IF(AND(A264&gt;=Scenario!$B$10,MOD(A264-Scenario!$B$10,Scenario!$B$18)=0),N('Option B'!$E$17)*N('Option B'!$E$18)+N('Option B'!$E$20),0)+IF(A264=1,N('Option B'!$E$17)*N('Option B'!$E$19)+N('Option B'!$E$21),0)+IF(A264=Scenario!$B$11,N('Option B'!$E$22),0)),"INSUFFICIENT FUNDS")))</f>
        <v/>
      </c>
      <c r="E264" s="6" t="str">
        <f>IF(A264&gt;Scenario!$B$11,"",IF(A$2&lt;&gt;"Ready",A$2,IF(ISNUMBER(B264),IF((B264+C264)*(1+Scenario!$B$12/12)-D264&lt;0,"INSUFFICIENT FUNDS",(B264+C264)*(1+Scenario!$B$12/12)-D264),"INSUFFICIENT FUNDS")))</f>
        <v/>
      </c>
      <c r="F264" s="6" t="str">
        <f>IF(A264&gt;Scenario!$B$11,"",IF(A$2&lt;&gt;"Ready",A$2,IF(ISNUMBER(E264),F263+D264,"INSUFFICIENT FUNDS")))</f>
        <v/>
      </c>
      <c r="G264" t="str">
        <f>IF(A264&gt;Scenario!$B$11,"",IF(A$2&lt;&gt;"Ready",A$2,IF(ISNUMBER(E264),"OK","INSUFFICIENT FUNDS")))</f>
        <v/>
      </c>
      <c r="H264">
        <v>260</v>
      </c>
      <c r="I264" s="6" t="str">
        <f>IF(H264&gt;Scenario!$B$11,"",IF(H$2&lt;&gt;"Ready",H$2,IF(N263="OK",L263,"INSUFFICIENT FUNDS")))</f>
        <v/>
      </c>
      <c r="J264" s="6" t="str">
        <f>IF(H264&gt;Scenario!$B$11,"",IF(H$2&lt;&gt;"Ready",H$2,IF(ISNUMBER(I264),IF(AND(H264&gt;=Scenario!$B$10,MOD(H264-Scenario!$B$10,Scenario!$B$18)=0),Scenario!$B$8,0),"INSUFFICIENT FUNDS")))</f>
        <v/>
      </c>
      <c r="K264" s="6" t="str">
        <f>IF(H264&gt;Scenario!$B$11,"",IF(H$2&lt;&gt;"Ready",H$2,IF(ISNUMBER(I264),(I264+J264)*(N('Option B'!$E$14)+N('Option B'!$E$15)+IF(Scenario!$B$13="Gross",N('Option B'!$E$16),0))/12+((0+0)/12+IF(AND(H264&gt;=Scenario!$B$10,MOD(H264-Scenario!$B$10,Scenario!$B$18)=0),N('Option B'!$E$17)*N('Option B'!$E$18)+N('Option B'!$E$20),0)+IF(H264=1,N('Option B'!$E$17)*N('Option B'!$E$19)+N('Option B'!$E$21),0)+IF(H264=Scenario!$B$11,N('Option B'!$E$22),0)),"INSUFFICIENT FUNDS")))</f>
        <v/>
      </c>
      <c r="L264" s="6" t="str">
        <f>IF(H264&gt;Scenario!$B$11,"",IF(H$2&lt;&gt;"Ready",H$2,IF(ISNUMBER(I264),IF((I264+J264)*(1+Scenario!$B$12/12)-K264&lt;0,"INSUFFICIENT FUNDS",(I264+J264)*(1+Scenario!$B$12/12)-K264),"INSUFFICIENT FUNDS")))</f>
        <v/>
      </c>
      <c r="M264" s="6" t="str">
        <f>IF(H264&gt;Scenario!$B$11,"",IF(H$2&lt;&gt;"Ready",H$2,IF(ISNUMBER(L264),M263+K264,"INSUFFICIENT FUNDS")))</f>
        <v/>
      </c>
      <c r="N264" t="str">
        <f>IF(H264&gt;Scenario!$B$11,"",IF(H$2&lt;&gt;"Ready",H$2,IF(ISNUMBER(L264),"OK","INSUFFICIENT FUNDS")))</f>
        <v/>
      </c>
      <c r="O264">
        <v>260</v>
      </c>
      <c r="P264" s="6" t="str">
        <f>IF(O264&gt;Scenario!$B$11,"",IF(O$2&lt;&gt;"Ready",O$2,IF(U263="OK",S263,"INSUFFICIENT FUNDS")))</f>
        <v/>
      </c>
      <c r="Q264" s="6" t="str">
        <f>IF(O264&gt;Scenario!$B$11,"",IF(O$2&lt;&gt;"Ready",O$2,IF(ISNUMBER(P264),IF(AND(O264&gt;=Scenario!$B$10,MOD(O264-Scenario!$B$10,Scenario!$B$18)=0),Scenario!$B$8,0),"INSUFFICIENT FUNDS")))</f>
        <v/>
      </c>
      <c r="R264" s="6" t="str">
        <f>IF(O264&gt;Scenario!$B$11,"",IF(O$2&lt;&gt;"Ready",O$2,IF(ISNUMBER(P264),(P264+Q264)*(0+N('Option B'!$E$15)+IF(Scenario!$B$13="Gross",N('Option B'!$E$16),0))/12+((N('Option B'!$E$12)+N('Option B'!$E$13))/12+IF(AND(O264&gt;=Scenario!$B$10,MOD(O264-Scenario!$B$10,Scenario!$B$18)=0),N('Option B'!$E$17)*N('Option B'!$E$18)+N('Option B'!$E$20),0)+IF(O264=1,N('Option B'!$E$17)*N('Option B'!$E$19)+N('Option B'!$E$21),0)+IF(O264=Scenario!$B$11,N('Option B'!$E$22),0)),"INSUFFICIENT FUNDS")))</f>
        <v/>
      </c>
      <c r="S264" s="6" t="str">
        <f>IF(O264&gt;Scenario!$B$11,"",IF(O$2&lt;&gt;"Ready",O$2,IF(ISNUMBER(P264),IF((P264+Q264)*(1+Scenario!$B$12/12)-R264&lt;0,"INSUFFICIENT FUNDS",(P264+Q264)*(1+Scenario!$B$12/12)-R264),"INSUFFICIENT FUNDS")))</f>
        <v/>
      </c>
      <c r="T264" s="6" t="str">
        <f>IF(O264&gt;Scenario!$B$11,"",IF(O$2&lt;&gt;"Ready",O$2,IF(ISNUMBER(S264),T263+R264,"INSUFFICIENT FUNDS")))</f>
        <v/>
      </c>
      <c r="U264" t="str">
        <f>IF(O264&gt;Scenario!$B$11,"",IF(O$2&lt;&gt;"Ready",O$2,IF(ISNUMBER(S264),"OK","INSUFFICIENT FUNDS")))</f>
        <v/>
      </c>
      <c r="V264">
        <v>260</v>
      </c>
      <c r="W264" s="6" t="str">
        <f>IF(V264&gt;Scenario!$B$11,"",IF(V$2&lt;&gt;"Ready",V$2,IF(AB263="OK",Z263,"INSUFFICIENT FUNDS")))</f>
        <v/>
      </c>
      <c r="X264" s="6" t="str">
        <f>IF(V264&gt;Scenario!$B$11,"",IF(V$2&lt;&gt;"Ready",V$2,IF(ISNUMBER(W264),IF(AND(V264&gt;=Scenario!$B$10,MOD(V264-Scenario!$B$10,Scenario!$B$18)=0),Scenario!$B$8,0),"INSUFFICIENT FUNDS")))</f>
        <v/>
      </c>
      <c r="Y264" s="6" t="str">
        <f>IF(V264&gt;Scenario!$B$11,"",IF(V$2&lt;&gt;"Ready",V$2,IF(ISNUMBER(W264),(W264+X264)*(N('Option B'!$E$14)+N('Option B'!$E$15)+IF(Scenario!$B$13="Gross",N('Option B'!$E$16),0))/12+((N('Option B'!$E$12)+N('Option B'!$E$13))/12+IF(AND(V264&gt;=Scenario!$B$10,MOD(V264-Scenario!$B$10,Scenario!$B$18)=0),0*0+0,0)+IF(V264=1,0*0+0,0)+IF(V264=Scenario!$B$11,0,0)),"INSUFFICIENT FUNDS")))</f>
        <v/>
      </c>
      <c r="Z264" s="6" t="str">
        <f>IF(V264&gt;Scenario!$B$11,"",IF(V$2&lt;&gt;"Ready",V$2,IF(ISNUMBER(W264),IF((W264+X264)*(1+Scenario!$B$12/12)-Y264&lt;0,"INSUFFICIENT FUNDS",(W264+X264)*(1+Scenario!$B$12/12)-Y264),"INSUFFICIENT FUNDS")))</f>
        <v/>
      </c>
      <c r="AA264" s="6" t="str">
        <f>IF(V264&gt;Scenario!$B$11,"",IF(V$2&lt;&gt;"Ready",V$2,IF(ISNUMBER(Z264),AA263+Y264,"INSUFFICIENT FUNDS")))</f>
        <v/>
      </c>
      <c r="AB264" t="str">
        <f>IF(V264&gt;Scenario!$B$11,"",IF(V$2&lt;&gt;"Ready",V$2,IF(ISNUMBER(Z264),"OK","INSUFFICIENT FUNDS")))</f>
        <v/>
      </c>
      <c r="AC264">
        <v>260</v>
      </c>
      <c r="AD264" s="6" t="str">
        <f>IF(AC264&gt;Scenario!$B$11,"",IF(AC$2&lt;&gt;"Ready",AC$2,IF(AI263="OK",AG263,"INSUFFICIENT FUNDS")))</f>
        <v/>
      </c>
      <c r="AE264" s="6" t="str">
        <f>IF(AC264&gt;Scenario!$B$11,"",IF(AC$2&lt;&gt;"Ready",AC$2,IF(ISNUMBER(AD264),IF(AND(AC264&gt;=Scenario!$B$10,MOD(AC264-Scenario!$B$10,Scenario!$B$18)=0),Scenario!$B$8,0),"INSUFFICIENT FUNDS")))</f>
        <v/>
      </c>
      <c r="AF264" s="6" t="str">
        <f>IF(AC264&gt;Scenario!$B$11,"",IF(AC$2&lt;&gt;"Ready",AC$2,IF(ISNUMBER(AD264),(AD264+AE264)*(N('Option B'!$E$14)+N('Option B'!$E$15)+IF(Scenario!$B$13="Gross",0,0))/12+((N('Option B'!$E$12)+N('Option B'!$E$13))/12+IF(AND(AC264&gt;=Scenario!$B$10,MOD(AC264-Scenario!$B$10,Scenario!$B$18)=0),N('Option B'!$E$17)*N('Option B'!$E$18)+N('Option B'!$E$20),0)+IF(AC264=1,N('Option B'!$E$17)*N('Option B'!$E$19)+N('Option B'!$E$21),0)+IF(AC264=Scenario!$B$11,N('Option B'!$E$22),0)),"INSUFFICIENT FUNDS")))</f>
        <v/>
      </c>
      <c r="AG264" s="6" t="str">
        <f>IF(AC264&gt;Scenario!$B$11,"",IF(AC$2&lt;&gt;"Ready",AC$2,IF(ISNUMBER(AD264),IF((AD264+AE264)*(1+Scenario!$B$12/12)-AF264&lt;0,"INSUFFICIENT FUNDS",(AD264+AE264)*(1+Scenario!$B$12/12)-AF264),"INSUFFICIENT FUNDS")))</f>
        <v/>
      </c>
      <c r="AH264" s="6" t="str">
        <f>IF(AC264&gt;Scenario!$B$11,"",IF(AC$2&lt;&gt;"Ready",AC$2,IF(ISNUMBER(AG264),AH263+AF264,"INSUFFICIENT FUNDS")))</f>
        <v/>
      </c>
      <c r="AI264" t="str">
        <f>IF(AC264&gt;Scenario!$B$11,"",IF(AC$2&lt;&gt;"Ready",AC$2,IF(ISNUMBER(AG264),"OK","INSUFFICIENT FUNDS")))</f>
        <v/>
      </c>
      <c r="AJ264">
        <v>260</v>
      </c>
      <c r="AK264" s="6" t="str">
        <f>IF(AJ264&gt;Scenario!$B$11,"",IF(AJ$2&lt;&gt;"Ready",AJ$2,IF(AP263="OK",AN263,"INSUFFICIENT FUNDS")))</f>
        <v/>
      </c>
      <c r="AL264" s="6" t="str">
        <f>IF(AJ264&gt;Scenario!$B$11,"",IF(AJ$2&lt;&gt;"Ready",AJ$2,IF(ISNUMBER(AK264),IF(AND(AJ264&gt;=Scenario!$B$10,MOD(AJ264-Scenario!$B$10,Scenario!$B$18)=0),Scenario!$B$8,0),"INSUFFICIENT FUNDS")))</f>
        <v/>
      </c>
      <c r="AM264" s="6" t="str">
        <f>IF(AJ264&gt;Scenario!$B$11,"",IF(AJ$2&lt;&gt;"Ready",AJ$2,IF(ISNUMBER(AK264),(AK264+AL264)*(0+0+IF(Scenario!$B$13="Gross",0,0))/12+((0+0)/12+IF(AND(AJ264&gt;=Scenario!$B$10,MOD(AJ264-Scenario!$B$10,Scenario!$B$18)=0),0*0+0,0)+IF(AJ264=1,0*0+0,0)+IF(AJ264=Scenario!$B$11,0,0)),"INSUFFICIENT FUNDS")))</f>
        <v/>
      </c>
      <c r="AN264" s="6" t="str">
        <f>IF(AJ264&gt;Scenario!$B$11,"",IF(AJ$2&lt;&gt;"Ready",AJ$2,IF(ISNUMBER(AK264),IF((AK264+AL264)*(1+Scenario!$B$12/12)-AM264&lt;0,"INSUFFICIENT FUNDS",(AK264+AL264)*(1+Scenario!$B$12/12)-AM264),"INSUFFICIENT FUNDS")))</f>
        <v/>
      </c>
      <c r="AO264" s="6" t="str">
        <f>IF(AJ264&gt;Scenario!$B$11,"",IF(AJ$2&lt;&gt;"Ready",AJ$2,IF(ISNUMBER(AN264),AO263+AM264,"INSUFFICIENT FUNDS")))</f>
        <v/>
      </c>
      <c r="AP264" t="str">
        <f>IF(AJ264&gt;Scenario!$B$11,"",IF(AJ$2&lt;&gt;"Ready",AJ$2,IF(ISNUMBER(AN264),"OK","INSUFFICIENT FUNDS")))</f>
        <v/>
      </c>
    </row>
    <row r="265" spans="1:42" ht="32.1" customHeight="1" x14ac:dyDescent="0.2">
      <c r="A265">
        <v>261</v>
      </c>
      <c r="B265" s="6" t="str">
        <f>IF(A265&gt;Scenario!$B$11,"",IF(A$2&lt;&gt;"Ready",A$2,IF(G264="OK",E264,"INSUFFICIENT FUNDS")))</f>
        <v/>
      </c>
      <c r="C265" s="6" t="str">
        <f>IF(A265&gt;Scenario!$B$11,"",IF(A$2&lt;&gt;"Ready",A$2,IF(ISNUMBER(B265),IF(AND(A265&gt;=Scenario!$B$10,MOD(A265-Scenario!$B$10,Scenario!$B$18)=0),Scenario!$B$8,0),"INSUFFICIENT FUNDS")))</f>
        <v/>
      </c>
      <c r="D265" s="6" t="str">
        <f>IF(A265&gt;Scenario!$B$11,"",IF(A$2&lt;&gt;"Ready",A$2,IF(ISNUMBER(B265),(B265+C265)*(N('Option B'!$E$14)+N('Option B'!$E$15)+IF(Scenario!$B$13="Gross",N('Option B'!$E$16),0))/12+((N('Option B'!$E$12)+N('Option B'!$E$13))/12+IF(AND(A265&gt;=Scenario!$B$10,MOD(A265-Scenario!$B$10,Scenario!$B$18)=0),N('Option B'!$E$17)*N('Option B'!$E$18)+N('Option B'!$E$20),0)+IF(A265=1,N('Option B'!$E$17)*N('Option B'!$E$19)+N('Option B'!$E$21),0)+IF(A265=Scenario!$B$11,N('Option B'!$E$22),0)),"INSUFFICIENT FUNDS")))</f>
        <v/>
      </c>
      <c r="E265" s="6" t="str">
        <f>IF(A265&gt;Scenario!$B$11,"",IF(A$2&lt;&gt;"Ready",A$2,IF(ISNUMBER(B265),IF((B265+C265)*(1+Scenario!$B$12/12)-D265&lt;0,"INSUFFICIENT FUNDS",(B265+C265)*(1+Scenario!$B$12/12)-D265),"INSUFFICIENT FUNDS")))</f>
        <v/>
      </c>
      <c r="F265" s="6" t="str">
        <f>IF(A265&gt;Scenario!$B$11,"",IF(A$2&lt;&gt;"Ready",A$2,IF(ISNUMBER(E265),F264+D265,"INSUFFICIENT FUNDS")))</f>
        <v/>
      </c>
      <c r="G265" t="str">
        <f>IF(A265&gt;Scenario!$B$11,"",IF(A$2&lt;&gt;"Ready",A$2,IF(ISNUMBER(E265),"OK","INSUFFICIENT FUNDS")))</f>
        <v/>
      </c>
      <c r="H265">
        <v>261</v>
      </c>
      <c r="I265" s="6" t="str">
        <f>IF(H265&gt;Scenario!$B$11,"",IF(H$2&lt;&gt;"Ready",H$2,IF(N264="OK",L264,"INSUFFICIENT FUNDS")))</f>
        <v/>
      </c>
      <c r="J265" s="6" t="str">
        <f>IF(H265&gt;Scenario!$B$11,"",IF(H$2&lt;&gt;"Ready",H$2,IF(ISNUMBER(I265),IF(AND(H265&gt;=Scenario!$B$10,MOD(H265-Scenario!$B$10,Scenario!$B$18)=0),Scenario!$B$8,0),"INSUFFICIENT FUNDS")))</f>
        <v/>
      </c>
      <c r="K265" s="6" t="str">
        <f>IF(H265&gt;Scenario!$B$11,"",IF(H$2&lt;&gt;"Ready",H$2,IF(ISNUMBER(I265),(I265+J265)*(N('Option B'!$E$14)+N('Option B'!$E$15)+IF(Scenario!$B$13="Gross",N('Option B'!$E$16),0))/12+((0+0)/12+IF(AND(H265&gt;=Scenario!$B$10,MOD(H265-Scenario!$B$10,Scenario!$B$18)=0),N('Option B'!$E$17)*N('Option B'!$E$18)+N('Option B'!$E$20),0)+IF(H265=1,N('Option B'!$E$17)*N('Option B'!$E$19)+N('Option B'!$E$21),0)+IF(H265=Scenario!$B$11,N('Option B'!$E$22),0)),"INSUFFICIENT FUNDS")))</f>
        <v/>
      </c>
      <c r="L265" s="6" t="str">
        <f>IF(H265&gt;Scenario!$B$11,"",IF(H$2&lt;&gt;"Ready",H$2,IF(ISNUMBER(I265),IF((I265+J265)*(1+Scenario!$B$12/12)-K265&lt;0,"INSUFFICIENT FUNDS",(I265+J265)*(1+Scenario!$B$12/12)-K265),"INSUFFICIENT FUNDS")))</f>
        <v/>
      </c>
      <c r="M265" s="6" t="str">
        <f>IF(H265&gt;Scenario!$B$11,"",IF(H$2&lt;&gt;"Ready",H$2,IF(ISNUMBER(L265),M264+K265,"INSUFFICIENT FUNDS")))</f>
        <v/>
      </c>
      <c r="N265" t="str">
        <f>IF(H265&gt;Scenario!$B$11,"",IF(H$2&lt;&gt;"Ready",H$2,IF(ISNUMBER(L265),"OK","INSUFFICIENT FUNDS")))</f>
        <v/>
      </c>
      <c r="O265">
        <v>261</v>
      </c>
      <c r="P265" s="6" t="str">
        <f>IF(O265&gt;Scenario!$B$11,"",IF(O$2&lt;&gt;"Ready",O$2,IF(U264="OK",S264,"INSUFFICIENT FUNDS")))</f>
        <v/>
      </c>
      <c r="Q265" s="6" t="str">
        <f>IF(O265&gt;Scenario!$B$11,"",IF(O$2&lt;&gt;"Ready",O$2,IF(ISNUMBER(P265),IF(AND(O265&gt;=Scenario!$B$10,MOD(O265-Scenario!$B$10,Scenario!$B$18)=0),Scenario!$B$8,0),"INSUFFICIENT FUNDS")))</f>
        <v/>
      </c>
      <c r="R265" s="6" t="str">
        <f>IF(O265&gt;Scenario!$B$11,"",IF(O$2&lt;&gt;"Ready",O$2,IF(ISNUMBER(P265),(P265+Q265)*(0+N('Option B'!$E$15)+IF(Scenario!$B$13="Gross",N('Option B'!$E$16),0))/12+((N('Option B'!$E$12)+N('Option B'!$E$13))/12+IF(AND(O265&gt;=Scenario!$B$10,MOD(O265-Scenario!$B$10,Scenario!$B$18)=0),N('Option B'!$E$17)*N('Option B'!$E$18)+N('Option B'!$E$20),0)+IF(O265=1,N('Option B'!$E$17)*N('Option B'!$E$19)+N('Option B'!$E$21),0)+IF(O265=Scenario!$B$11,N('Option B'!$E$22),0)),"INSUFFICIENT FUNDS")))</f>
        <v/>
      </c>
      <c r="S265" s="6" t="str">
        <f>IF(O265&gt;Scenario!$B$11,"",IF(O$2&lt;&gt;"Ready",O$2,IF(ISNUMBER(P265),IF((P265+Q265)*(1+Scenario!$B$12/12)-R265&lt;0,"INSUFFICIENT FUNDS",(P265+Q265)*(1+Scenario!$B$12/12)-R265),"INSUFFICIENT FUNDS")))</f>
        <v/>
      </c>
      <c r="T265" s="6" t="str">
        <f>IF(O265&gt;Scenario!$B$11,"",IF(O$2&lt;&gt;"Ready",O$2,IF(ISNUMBER(S265),T264+R265,"INSUFFICIENT FUNDS")))</f>
        <v/>
      </c>
      <c r="U265" t="str">
        <f>IF(O265&gt;Scenario!$B$11,"",IF(O$2&lt;&gt;"Ready",O$2,IF(ISNUMBER(S265),"OK","INSUFFICIENT FUNDS")))</f>
        <v/>
      </c>
      <c r="V265">
        <v>261</v>
      </c>
      <c r="W265" s="6" t="str">
        <f>IF(V265&gt;Scenario!$B$11,"",IF(V$2&lt;&gt;"Ready",V$2,IF(AB264="OK",Z264,"INSUFFICIENT FUNDS")))</f>
        <v/>
      </c>
      <c r="X265" s="6" t="str">
        <f>IF(V265&gt;Scenario!$B$11,"",IF(V$2&lt;&gt;"Ready",V$2,IF(ISNUMBER(W265),IF(AND(V265&gt;=Scenario!$B$10,MOD(V265-Scenario!$B$10,Scenario!$B$18)=0),Scenario!$B$8,0),"INSUFFICIENT FUNDS")))</f>
        <v/>
      </c>
      <c r="Y265" s="6" t="str">
        <f>IF(V265&gt;Scenario!$B$11,"",IF(V$2&lt;&gt;"Ready",V$2,IF(ISNUMBER(W265),(W265+X265)*(N('Option B'!$E$14)+N('Option B'!$E$15)+IF(Scenario!$B$13="Gross",N('Option B'!$E$16),0))/12+((N('Option B'!$E$12)+N('Option B'!$E$13))/12+IF(AND(V265&gt;=Scenario!$B$10,MOD(V265-Scenario!$B$10,Scenario!$B$18)=0),0*0+0,0)+IF(V265=1,0*0+0,0)+IF(V265=Scenario!$B$11,0,0)),"INSUFFICIENT FUNDS")))</f>
        <v/>
      </c>
      <c r="Z265" s="6" t="str">
        <f>IF(V265&gt;Scenario!$B$11,"",IF(V$2&lt;&gt;"Ready",V$2,IF(ISNUMBER(W265),IF((W265+X265)*(1+Scenario!$B$12/12)-Y265&lt;0,"INSUFFICIENT FUNDS",(W265+X265)*(1+Scenario!$B$12/12)-Y265),"INSUFFICIENT FUNDS")))</f>
        <v/>
      </c>
      <c r="AA265" s="6" t="str">
        <f>IF(V265&gt;Scenario!$B$11,"",IF(V$2&lt;&gt;"Ready",V$2,IF(ISNUMBER(Z265),AA264+Y265,"INSUFFICIENT FUNDS")))</f>
        <v/>
      </c>
      <c r="AB265" t="str">
        <f>IF(V265&gt;Scenario!$B$11,"",IF(V$2&lt;&gt;"Ready",V$2,IF(ISNUMBER(Z265),"OK","INSUFFICIENT FUNDS")))</f>
        <v/>
      </c>
      <c r="AC265">
        <v>261</v>
      </c>
      <c r="AD265" s="6" t="str">
        <f>IF(AC265&gt;Scenario!$B$11,"",IF(AC$2&lt;&gt;"Ready",AC$2,IF(AI264="OK",AG264,"INSUFFICIENT FUNDS")))</f>
        <v/>
      </c>
      <c r="AE265" s="6" t="str">
        <f>IF(AC265&gt;Scenario!$B$11,"",IF(AC$2&lt;&gt;"Ready",AC$2,IF(ISNUMBER(AD265),IF(AND(AC265&gt;=Scenario!$B$10,MOD(AC265-Scenario!$B$10,Scenario!$B$18)=0),Scenario!$B$8,0),"INSUFFICIENT FUNDS")))</f>
        <v/>
      </c>
      <c r="AF265" s="6" t="str">
        <f>IF(AC265&gt;Scenario!$B$11,"",IF(AC$2&lt;&gt;"Ready",AC$2,IF(ISNUMBER(AD265),(AD265+AE265)*(N('Option B'!$E$14)+N('Option B'!$E$15)+IF(Scenario!$B$13="Gross",0,0))/12+((N('Option B'!$E$12)+N('Option B'!$E$13))/12+IF(AND(AC265&gt;=Scenario!$B$10,MOD(AC265-Scenario!$B$10,Scenario!$B$18)=0),N('Option B'!$E$17)*N('Option B'!$E$18)+N('Option B'!$E$20),0)+IF(AC265=1,N('Option B'!$E$17)*N('Option B'!$E$19)+N('Option B'!$E$21),0)+IF(AC265=Scenario!$B$11,N('Option B'!$E$22),0)),"INSUFFICIENT FUNDS")))</f>
        <v/>
      </c>
      <c r="AG265" s="6" t="str">
        <f>IF(AC265&gt;Scenario!$B$11,"",IF(AC$2&lt;&gt;"Ready",AC$2,IF(ISNUMBER(AD265),IF((AD265+AE265)*(1+Scenario!$B$12/12)-AF265&lt;0,"INSUFFICIENT FUNDS",(AD265+AE265)*(1+Scenario!$B$12/12)-AF265),"INSUFFICIENT FUNDS")))</f>
        <v/>
      </c>
      <c r="AH265" s="6" t="str">
        <f>IF(AC265&gt;Scenario!$B$11,"",IF(AC$2&lt;&gt;"Ready",AC$2,IF(ISNUMBER(AG265),AH264+AF265,"INSUFFICIENT FUNDS")))</f>
        <v/>
      </c>
      <c r="AI265" t="str">
        <f>IF(AC265&gt;Scenario!$B$11,"",IF(AC$2&lt;&gt;"Ready",AC$2,IF(ISNUMBER(AG265),"OK","INSUFFICIENT FUNDS")))</f>
        <v/>
      </c>
      <c r="AJ265">
        <v>261</v>
      </c>
      <c r="AK265" s="6" t="str">
        <f>IF(AJ265&gt;Scenario!$B$11,"",IF(AJ$2&lt;&gt;"Ready",AJ$2,IF(AP264="OK",AN264,"INSUFFICIENT FUNDS")))</f>
        <v/>
      </c>
      <c r="AL265" s="6" t="str">
        <f>IF(AJ265&gt;Scenario!$B$11,"",IF(AJ$2&lt;&gt;"Ready",AJ$2,IF(ISNUMBER(AK265),IF(AND(AJ265&gt;=Scenario!$B$10,MOD(AJ265-Scenario!$B$10,Scenario!$B$18)=0),Scenario!$B$8,0),"INSUFFICIENT FUNDS")))</f>
        <v/>
      </c>
      <c r="AM265" s="6" t="str">
        <f>IF(AJ265&gt;Scenario!$B$11,"",IF(AJ$2&lt;&gt;"Ready",AJ$2,IF(ISNUMBER(AK265),(AK265+AL265)*(0+0+IF(Scenario!$B$13="Gross",0,0))/12+((0+0)/12+IF(AND(AJ265&gt;=Scenario!$B$10,MOD(AJ265-Scenario!$B$10,Scenario!$B$18)=0),0*0+0,0)+IF(AJ265=1,0*0+0,0)+IF(AJ265=Scenario!$B$11,0,0)),"INSUFFICIENT FUNDS")))</f>
        <v/>
      </c>
      <c r="AN265" s="6" t="str">
        <f>IF(AJ265&gt;Scenario!$B$11,"",IF(AJ$2&lt;&gt;"Ready",AJ$2,IF(ISNUMBER(AK265),IF((AK265+AL265)*(1+Scenario!$B$12/12)-AM265&lt;0,"INSUFFICIENT FUNDS",(AK265+AL265)*(1+Scenario!$B$12/12)-AM265),"INSUFFICIENT FUNDS")))</f>
        <v/>
      </c>
      <c r="AO265" s="6" t="str">
        <f>IF(AJ265&gt;Scenario!$B$11,"",IF(AJ$2&lt;&gt;"Ready",AJ$2,IF(ISNUMBER(AN265),AO264+AM265,"INSUFFICIENT FUNDS")))</f>
        <v/>
      </c>
      <c r="AP265" t="str">
        <f>IF(AJ265&gt;Scenario!$B$11,"",IF(AJ$2&lt;&gt;"Ready",AJ$2,IF(ISNUMBER(AN265),"OK","INSUFFICIENT FUNDS")))</f>
        <v/>
      </c>
    </row>
    <row r="266" spans="1:42" ht="32.1" customHeight="1" x14ac:dyDescent="0.2">
      <c r="A266">
        <v>262</v>
      </c>
      <c r="B266" s="6" t="str">
        <f>IF(A266&gt;Scenario!$B$11,"",IF(A$2&lt;&gt;"Ready",A$2,IF(G265="OK",E265,"INSUFFICIENT FUNDS")))</f>
        <v/>
      </c>
      <c r="C266" s="6" t="str">
        <f>IF(A266&gt;Scenario!$B$11,"",IF(A$2&lt;&gt;"Ready",A$2,IF(ISNUMBER(B266),IF(AND(A266&gt;=Scenario!$B$10,MOD(A266-Scenario!$B$10,Scenario!$B$18)=0),Scenario!$B$8,0),"INSUFFICIENT FUNDS")))</f>
        <v/>
      </c>
      <c r="D266" s="6" t="str">
        <f>IF(A266&gt;Scenario!$B$11,"",IF(A$2&lt;&gt;"Ready",A$2,IF(ISNUMBER(B266),(B266+C266)*(N('Option B'!$E$14)+N('Option B'!$E$15)+IF(Scenario!$B$13="Gross",N('Option B'!$E$16),0))/12+((N('Option B'!$E$12)+N('Option B'!$E$13))/12+IF(AND(A266&gt;=Scenario!$B$10,MOD(A266-Scenario!$B$10,Scenario!$B$18)=0),N('Option B'!$E$17)*N('Option B'!$E$18)+N('Option B'!$E$20),0)+IF(A266=1,N('Option B'!$E$17)*N('Option B'!$E$19)+N('Option B'!$E$21),0)+IF(A266=Scenario!$B$11,N('Option B'!$E$22),0)),"INSUFFICIENT FUNDS")))</f>
        <v/>
      </c>
      <c r="E266" s="6" t="str">
        <f>IF(A266&gt;Scenario!$B$11,"",IF(A$2&lt;&gt;"Ready",A$2,IF(ISNUMBER(B266),IF((B266+C266)*(1+Scenario!$B$12/12)-D266&lt;0,"INSUFFICIENT FUNDS",(B266+C266)*(1+Scenario!$B$12/12)-D266),"INSUFFICIENT FUNDS")))</f>
        <v/>
      </c>
      <c r="F266" s="6" t="str">
        <f>IF(A266&gt;Scenario!$B$11,"",IF(A$2&lt;&gt;"Ready",A$2,IF(ISNUMBER(E266),F265+D266,"INSUFFICIENT FUNDS")))</f>
        <v/>
      </c>
      <c r="G266" t="str">
        <f>IF(A266&gt;Scenario!$B$11,"",IF(A$2&lt;&gt;"Ready",A$2,IF(ISNUMBER(E266),"OK","INSUFFICIENT FUNDS")))</f>
        <v/>
      </c>
      <c r="H266">
        <v>262</v>
      </c>
      <c r="I266" s="6" t="str">
        <f>IF(H266&gt;Scenario!$B$11,"",IF(H$2&lt;&gt;"Ready",H$2,IF(N265="OK",L265,"INSUFFICIENT FUNDS")))</f>
        <v/>
      </c>
      <c r="J266" s="6" t="str">
        <f>IF(H266&gt;Scenario!$B$11,"",IF(H$2&lt;&gt;"Ready",H$2,IF(ISNUMBER(I266),IF(AND(H266&gt;=Scenario!$B$10,MOD(H266-Scenario!$B$10,Scenario!$B$18)=0),Scenario!$B$8,0),"INSUFFICIENT FUNDS")))</f>
        <v/>
      </c>
      <c r="K266" s="6" t="str">
        <f>IF(H266&gt;Scenario!$B$11,"",IF(H$2&lt;&gt;"Ready",H$2,IF(ISNUMBER(I266),(I266+J266)*(N('Option B'!$E$14)+N('Option B'!$E$15)+IF(Scenario!$B$13="Gross",N('Option B'!$E$16),0))/12+((0+0)/12+IF(AND(H266&gt;=Scenario!$B$10,MOD(H266-Scenario!$B$10,Scenario!$B$18)=0),N('Option B'!$E$17)*N('Option B'!$E$18)+N('Option B'!$E$20),0)+IF(H266=1,N('Option B'!$E$17)*N('Option B'!$E$19)+N('Option B'!$E$21),0)+IF(H266=Scenario!$B$11,N('Option B'!$E$22),0)),"INSUFFICIENT FUNDS")))</f>
        <v/>
      </c>
      <c r="L266" s="6" t="str">
        <f>IF(H266&gt;Scenario!$B$11,"",IF(H$2&lt;&gt;"Ready",H$2,IF(ISNUMBER(I266),IF((I266+J266)*(1+Scenario!$B$12/12)-K266&lt;0,"INSUFFICIENT FUNDS",(I266+J266)*(1+Scenario!$B$12/12)-K266),"INSUFFICIENT FUNDS")))</f>
        <v/>
      </c>
      <c r="M266" s="6" t="str">
        <f>IF(H266&gt;Scenario!$B$11,"",IF(H$2&lt;&gt;"Ready",H$2,IF(ISNUMBER(L266),M265+K266,"INSUFFICIENT FUNDS")))</f>
        <v/>
      </c>
      <c r="N266" t="str">
        <f>IF(H266&gt;Scenario!$B$11,"",IF(H$2&lt;&gt;"Ready",H$2,IF(ISNUMBER(L266),"OK","INSUFFICIENT FUNDS")))</f>
        <v/>
      </c>
      <c r="O266">
        <v>262</v>
      </c>
      <c r="P266" s="6" t="str">
        <f>IF(O266&gt;Scenario!$B$11,"",IF(O$2&lt;&gt;"Ready",O$2,IF(U265="OK",S265,"INSUFFICIENT FUNDS")))</f>
        <v/>
      </c>
      <c r="Q266" s="6" t="str">
        <f>IF(O266&gt;Scenario!$B$11,"",IF(O$2&lt;&gt;"Ready",O$2,IF(ISNUMBER(P266),IF(AND(O266&gt;=Scenario!$B$10,MOD(O266-Scenario!$B$10,Scenario!$B$18)=0),Scenario!$B$8,0),"INSUFFICIENT FUNDS")))</f>
        <v/>
      </c>
      <c r="R266" s="6" t="str">
        <f>IF(O266&gt;Scenario!$B$11,"",IF(O$2&lt;&gt;"Ready",O$2,IF(ISNUMBER(P266),(P266+Q266)*(0+N('Option B'!$E$15)+IF(Scenario!$B$13="Gross",N('Option B'!$E$16),0))/12+((N('Option B'!$E$12)+N('Option B'!$E$13))/12+IF(AND(O266&gt;=Scenario!$B$10,MOD(O266-Scenario!$B$10,Scenario!$B$18)=0),N('Option B'!$E$17)*N('Option B'!$E$18)+N('Option B'!$E$20),0)+IF(O266=1,N('Option B'!$E$17)*N('Option B'!$E$19)+N('Option B'!$E$21),0)+IF(O266=Scenario!$B$11,N('Option B'!$E$22),0)),"INSUFFICIENT FUNDS")))</f>
        <v/>
      </c>
      <c r="S266" s="6" t="str">
        <f>IF(O266&gt;Scenario!$B$11,"",IF(O$2&lt;&gt;"Ready",O$2,IF(ISNUMBER(P266),IF((P266+Q266)*(1+Scenario!$B$12/12)-R266&lt;0,"INSUFFICIENT FUNDS",(P266+Q266)*(1+Scenario!$B$12/12)-R266),"INSUFFICIENT FUNDS")))</f>
        <v/>
      </c>
      <c r="T266" s="6" t="str">
        <f>IF(O266&gt;Scenario!$B$11,"",IF(O$2&lt;&gt;"Ready",O$2,IF(ISNUMBER(S266),T265+R266,"INSUFFICIENT FUNDS")))</f>
        <v/>
      </c>
      <c r="U266" t="str">
        <f>IF(O266&gt;Scenario!$B$11,"",IF(O$2&lt;&gt;"Ready",O$2,IF(ISNUMBER(S266),"OK","INSUFFICIENT FUNDS")))</f>
        <v/>
      </c>
      <c r="V266">
        <v>262</v>
      </c>
      <c r="W266" s="6" t="str">
        <f>IF(V266&gt;Scenario!$B$11,"",IF(V$2&lt;&gt;"Ready",V$2,IF(AB265="OK",Z265,"INSUFFICIENT FUNDS")))</f>
        <v/>
      </c>
      <c r="X266" s="6" t="str">
        <f>IF(V266&gt;Scenario!$B$11,"",IF(V$2&lt;&gt;"Ready",V$2,IF(ISNUMBER(W266),IF(AND(V266&gt;=Scenario!$B$10,MOD(V266-Scenario!$B$10,Scenario!$B$18)=0),Scenario!$B$8,0),"INSUFFICIENT FUNDS")))</f>
        <v/>
      </c>
      <c r="Y266" s="6" t="str">
        <f>IF(V266&gt;Scenario!$B$11,"",IF(V$2&lt;&gt;"Ready",V$2,IF(ISNUMBER(W266),(W266+X266)*(N('Option B'!$E$14)+N('Option B'!$E$15)+IF(Scenario!$B$13="Gross",N('Option B'!$E$16),0))/12+((N('Option B'!$E$12)+N('Option B'!$E$13))/12+IF(AND(V266&gt;=Scenario!$B$10,MOD(V266-Scenario!$B$10,Scenario!$B$18)=0),0*0+0,0)+IF(V266=1,0*0+0,0)+IF(V266=Scenario!$B$11,0,0)),"INSUFFICIENT FUNDS")))</f>
        <v/>
      </c>
      <c r="Z266" s="6" t="str">
        <f>IF(V266&gt;Scenario!$B$11,"",IF(V$2&lt;&gt;"Ready",V$2,IF(ISNUMBER(W266),IF((W266+X266)*(1+Scenario!$B$12/12)-Y266&lt;0,"INSUFFICIENT FUNDS",(W266+X266)*(1+Scenario!$B$12/12)-Y266),"INSUFFICIENT FUNDS")))</f>
        <v/>
      </c>
      <c r="AA266" s="6" t="str">
        <f>IF(V266&gt;Scenario!$B$11,"",IF(V$2&lt;&gt;"Ready",V$2,IF(ISNUMBER(Z266),AA265+Y266,"INSUFFICIENT FUNDS")))</f>
        <v/>
      </c>
      <c r="AB266" t="str">
        <f>IF(V266&gt;Scenario!$B$11,"",IF(V$2&lt;&gt;"Ready",V$2,IF(ISNUMBER(Z266),"OK","INSUFFICIENT FUNDS")))</f>
        <v/>
      </c>
      <c r="AC266">
        <v>262</v>
      </c>
      <c r="AD266" s="6" t="str">
        <f>IF(AC266&gt;Scenario!$B$11,"",IF(AC$2&lt;&gt;"Ready",AC$2,IF(AI265="OK",AG265,"INSUFFICIENT FUNDS")))</f>
        <v/>
      </c>
      <c r="AE266" s="6" t="str">
        <f>IF(AC266&gt;Scenario!$B$11,"",IF(AC$2&lt;&gt;"Ready",AC$2,IF(ISNUMBER(AD266),IF(AND(AC266&gt;=Scenario!$B$10,MOD(AC266-Scenario!$B$10,Scenario!$B$18)=0),Scenario!$B$8,0),"INSUFFICIENT FUNDS")))</f>
        <v/>
      </c>
      <c r="AF266" s="6" t="str">
        <f>IF(AC266&gt;Scenario!$B$11,"",IF(AC$2&lt;&gt;"Ready",AC$2,IF(ISNUMBER(AD266),(AD266+AE266)*(N('Option B'!$E$14)+N('Option B'!$E$15)+IF(Scenario!$B$13="Gross",0,0))/12+((N('Option B'!$E$12)+N('Option B'!$E$13))/12+IF(AND(AC266&gt;=Scenario!$B$10,MOD(AC266-Scenario!$B$10,Scenario!$B$18)=0),N('Option B'!$E$17)*N('Option B'!$E$18)+N('Option B'!$E$20),0)+IF(AC266=1,N('Option B'!$E$17)*N('Option B'!$E$19)+N('Option B'!$E$21),0)+IF(AC266=Scenario!$B$11,N('Option B'!$E$22),0)),"INSUFFICIENT FUNDS")))</f>
        <v/>
      </c>
      <c r="AG266" s="6" t="str">
        <f>IF(AC266&gt;Scenario!$B$11,"",IF(AC$2&lt;&gt;"Ready",AC$2,IF(ISNUMBER(AD266),IF((AD266+AE266)*(1+Scenario!$B$12/12)-AF266&lt;0,"INSUFFICIENT FUNDS",(AD266+AE266)*(1+Scenario!$B$12/12)-AF266),"INSUFFICIENT FUNDS")))</f>
        <v/>
      </c>
      <c r="AH266" s="6" t="str">
        <f>IF(AC266&gt;Scenario!$B$11,"",IF(AC$2&lt;&gt;"Ready",AC$2,IF(ISNUMBER(AG266),AH265+AF266,"INSUFFICIENT FUNDS")))</f>
        <v/>
      </c>
      <c r="AI266" t="str">
        <f>IF(AC266&gt;Scenario!$B$11,"",IF(AC$2&lt;&gt;"Ready",AC$2,IF(ISNUMBER(AG266),"OK","INSUFFICIENT FUNDS")))</f>
        <v/>
      </c>
      <c r="AJ266">
        <v>262</v>
      </c>
      <c r="AK266" s="6" t="str">
        <f>IF(AJ266&gt;Scenario!$B$11,"",IF(AJ$2&lt;&gt;"Ready",AJ$2,IF(AP265="OK",AN265,"INSUFFICIENT FUNDS")))</f>
        <v/>
      </c>
      <c r="AL266" s="6" t="str">
        <f>IF(AJ266&gt;Scenario!$B$11,"",IF(AJ$2&lt;&gt;"Ready",AJ$2,IF(ISNUMBER(AK266),IF(AND(AJ266&gt;=Scenario!$B$10,MOD(AJ266-Scenario!$B$10,Scenario!$B$18)=0),Scenario!$B$8,0),"INSUFFICIENT FUNDS")))</f>
        <v/>
      </c>
      <c r="AM266" s="6" t="str">
        <f>IF(AJ266&gt;Scenario!$B$11,"",IF(AJ$2&lt;&gt;"Ready",AJ$2,IF(ISNUMBER(AK266),(AK266+AL266)*(0+0+IF(Scenario!$B$13="Gross",0,0))/12+((0+0)/12+IF(AND(AJ266&gt;=Scenario!$B$10,MOD(AJ266-Scenario!$B$10,Scenario!$B$18)=0),0*0+0,0)+IF(AJ266=1,0*0+0,0)+IF(AJ266=Scenario!$B$11,0,0)),"INSUFFICIENT FUNDS")))</f>
        <v/>
      </c>
      <c r="AN266" s="6" t="str">
        <f>IF(AJ266&gt;Scenario!$B$11,"",IF(AJ$2&lt;&gt;"Ready",AJ$2,IF(ISNUMBER(AK266),IF((AK266+AL266)*(1+Scenario!$B$12/12)-AM266&lt;0,"INSUFFICIENT FUNDS",(AK266+AL266)*(1+Scenario!$B$12/12)-AM266),"INSUFFICIENT FUNDS")))</f>
        <v/>
      </c>
      <c r="AO266" s="6" t="str">
        <f>IF(AJ266&gt;Scenario!$B$11,"",IF(AJ$2&lt;&gt;"Ready",AJ$2,IF(ISNUMBER(AN266),AO265+AM266,"INSUFFICIENT FUNDS")))</f>
        <v/>
      </c>
      <c r="AP266" t="str">
        <f>IF(AJ266&gt;Scenario!$B$11,"",IF(AJ$2&lt;&gt;"Ready",AJ$2,IF(ISNUMBER(AN266),"OK","INSUFFICIENT FUNDS")))</f>
        <v/>
      </c>
    </row>
    <row r="267" spans="1:42" ht="32.1" customHeight="1" x14ac:dyDescent="0.2">
      <c r="A267">
        <v>263</v>
      </c>
      <c r="B267" s="6" t="str">
        <f>IF(A267&gt;Scenario!$B$11,"",IF(A$2&lt;&gt;"Ready",A$2,IF(G266="OK",E266,"INSUFFICIENT FUNDS")))</f>
        <v/>
      </c>
      <c r="C267" s="6" t="str">
        <f>IF(A267&gt;Scenario!$B$11,"",IF(A$2&lt;&gt;"Ready",A$2,IF(ISNUMBER(B267),IF(AND(A267&gt;=Scenario!$B$10,MOD(A267-Scenario!$B$10,Scenario!$B$18)=0),Scenario!$B$8,0),"INSUFFICIENT FUNDS")))</f>
        <v/>
      </c>
      <c r="D267" s="6" t="str">
        <f>IF(A267&gt;Scenario!$B$11,"",IF(A$2&lt;&gt;"Ready",A$2,IF(ISNUMBER(B267),(B267+C267)*(N('Option B'!$E$14)+N('Option B'!$E$15)+IF(Scenario!$B$13="Gross",N('Option B'!$E$16),0))/12+((N('Option B'!$E$12)+N('Option B'!$E$13))/12+IF(AND(A267&gt;=Scenario!$B$10,MOD(A267-Scenario!$B$10,Scenario!$B$18)=0),N('Option B'!$E$17)*N('Option B'!$E$18)+N('Option B'!$E$20),0)+IF(A267=1,N('Option B'!$E$17)*N('Option B'!$E$19)+N('Option B'!$E$21),0)+IF(A267=Scenario!$B$11,N('Option B'!$E$22),0)),"INSUFFICIENT FUNDS")))</f>
        <v/>
      </c>
      <c r="E267" s="6" t="str">
        <f>IF(A267&gt;Scenario!$B$11,"",IF(A$2&lt;&gt;"Ready",A$2,IF(ISNUMBER(B267),IF((B267+C267)*(1+Scenario!$B$12/12)-D267&lt;0,"INSUFFICIENT FUNDS",(B267+C267)*(1+Scenario!$B$12/12)-D267),"INSUFFICIENT FUNDS")))</f>
        <v/>
      </c>
      <c r="F267" s="6" t="str">
        <f>IF(A267&gt;Scenario!$B$11,"",IF(A$2&lt;&gt;"Ready",A$2,IF(ISNUMBER(E267),F266+D267,"INSUFFICIENT FUNDS")))</f>
        <v/>
      </c>
      <c r="G267" t="str">
        <f>IF(A267&gt;Scenario!$B$11,"",IF(A$2&lt;&gt;"Ready",A$2,IF(ISNUMBER(E267),"OK","INSUFFICIENT FUNDS")))</f>
        <v/>
      </c>
      <c r="H267">
        <v>263</v>
      </c>
      <c r="I267" s="6" t="str">
        <f>IF(H267&gt;Scenario!$B$11,"",IF(H$2&lt;&gt;"Ready",H$2,IF(N266="OK",L266,"INSUFFICIENT FUNDS")))</f>
        <v/>
      </c>
      <c r="J267" s="6" t="str">
        <f>IF(H267&gt;Scenario!$B$11,"",IF(H$2&lt;&gt;"Ready",H$2,IF(ISNUMBER(I267),IF(AND(H267&gt;=Scenario!$B$10,MOD(H267-Scenario!$B$10,Scenario!$B$18)=0),Scenario!$B$8,0),"INSUFFICIENT FUNDS")))</f>
        <v/>
      </c>
      <c r="K267" s="6" t="str">
        <f>IF(H267&gt;Scenario!$B$11,"",IF(H$2&lt;&gt;"Ready",H$2,IF(ISNUMBER(I267),(I267+J267)*(N('Option B'!$E$14)+N('Option B'!$E$15)+IF(Scenario!$B$13="Gross",N('Option B'!$E$16),0))/12+((0+0)/12+IF(AND(H267&gt;=Scenario!$B$10,MOD(H267-Scenario!$B$10,Scenario!$B$18)=0),N('Option B'!$E$17)*N('Option B'!$E$18)+N('Option B'!$E$20),0)+IF(H267=1,N('Option B'!$E$17)*N('Option B'!$E$19)+N('Option B'!$E$21),0)+IF(H267=Scenario!$B$11,N('Option B'!$E$22),0)),"INSUFFICIENT FUNDS")))</f>
        <v/>
      </c>
      <c r="L267" s="6" t="str">
        <f>IF(H267&gt;Scenario!$B$11,"",IF(H$2&lt;&gt;"Ready",H$2,IF(ISNUMBER(I267),IF((I267+J267)*(1+Scenario!$B$12/12)-K267&lt;0,"INSUFFICIENT FUNDS",(I267+J267)*(1+Scenario!$B$12/12)-K267),"INSUFFICIENT FUNDS")))</f>
        <v/>
      </c>
      <c r="M267" s="6" t="str">
        <f>IF(H267&gt;Scenario!$B$11,"",IF(H$2&lt;&gt;"Ready",H$2,IF(ISNUMBER(L267),M266+K267,"INSUFFICIENT FUNDS")))</f>
        <v/>
      </c>
      <c r="N267" t="str">
        <f>IF(H267&gt;Scenario!$B$11,"",IF(H$2&lt;&gt;"Ready",H$2,IF(ISNUMBER(L267),"OK","INSUFFICIENT FUNDS")))</f>
        <v/>
      </c>
      <c r="O267">
        <v>263</v>
      </c>
      <c r="P267" s="6" t="str">
        <f>IF(O267&gt;Scenario!$B$11,"",IF(O$2&lt;&gt;"Ready",O$2,IF(U266="OK",S266,"INSUFFICIENT FUNDS")))</f>
        <v/>
      </c>
      <c r="Q267" s="6" t="str">
        <f>IF(O267&gt;Scenario!$B$11,"",IF(O$2&lt;&gt;"Ready",O$2,IF(ISNUMBER(P267),IF(AND(O267&gt;=Scenario!$B$10,MOD(O267-Scenario!$B$10,Scenario!$B$18)=0),Scenario!$B$8,0),"INSUFFICIENT FUNDS")))</f>
        <v/>
      </c>
      <c r="R267" s="6" t="str">
        <f>IF(O267&gt;Scenario!$B$11,"",IF(O$2&lt;&gt;"Ready",O$2,IF(ISNUMBER(P267),(P267+Q267)*(0+N('Option B'!$E$15)+IF(Scenario!$B$13="Gross",N('Option B'!$E$16),0))/12+((N('Option B'!$E$12)+N('Option B'!$E$13))/12+IF(AND(O267&gt;=Scenario!$B$10,MOD(O267-Scenario!$B$10,Scenario!$B$18)=0),N('Option B'!$E$17)*N('Option B'!$E$18)+N('Option B'!$E$20),0)+IF(O267=1,N('Option B'!$E$17)*N('Option B'!$E$19)+N('Option B'!$E$21),0)+IF(O267=Scenario!$B$11,N('Option B'!$E$22),0)),"INSUFFICIENT FUNDS")))</f>
        <v/>
      </c>
      <c r="S267" s="6" t="str">
        <f>IF(O267&gt;Scenario!$B$11,"",IF(O$2&lt;&gt;"Ready",O$2,IF(ISNUMBER(P267),IF((P267+Q267)*(1+Scenario!$B$12/12)-R267&lt;0,"INSUFFICIENT FUNDS",(P267+Q267)*(1+Scenario!$B$12/12)-R267),"INSUFFICIENT FUNDS")))</f>
        <v/>
      </c>
      <c r="T267" s="6" t="str">
        <f>IF(O267&gt;Scenario!$B$11,"",IF(O$2&lt;&gt;"Ready",O$2,IF(ISNUMBER(S267),T266+R267,"INSUFFICIENT FUNDS")))</f>
        <v/>
      </c>
      <c r="U267" t="str">
        <f>IF(O267&gt;Scenario!$B$11,"",IF(O$2&lt;&gt;"Ready",O$2,IF(ISNUMBER(S267),"OK","INSUFFICIENT FUNDS")))</f>
        <v/>
      </c>
      <c r="V267">
        <v>263</v>
      </c>
      <c r="W267" s="6" t="str">
        <f>IF(V267&gt;Scenario!$B$11,"",IF(V$2&lt;&gt;"Ready",V$2,IF(AB266="OK",Z266,"INSUFFICIENT FUNDS")))</f>
        <v/>
      </c>
      <c r="X267" s="6" t="str">
        <f>IF(V267&gt;Scenario!$B$11,"",IF(V$2&lt;&gt;"Ready",V$2,IF(ISNUMBER(W267),IF(AND(V267&gt;=Scenario!$B$10,MOD(V267-Scenario!$B$10,Scenario!$B$18)=0),Scenario!$B$8,0),"INSUFFICIENT FUNDS")))</f>
        <v/>
      </c>
      <c r="Y267" s="6" t="str">
        <f>IF(V267&gt;Scenario!$B$11,"",IF(V$2&lt;&gt;"Ready",V$2,IF(ISNUMBER(W267),(W267+X267)*(N('Option B'!$E$14)+N('Option B'!$E$15)+IF(Scenario!$B$13="Gross",N('Option B'!$E$16),0))/12+((N('Option B'!$E$12)+N('Option B'!$E$13))/12+IF(AND(V267&gt;=Scenario!$B$10,MOD(V267-Scenario!$B$10,Scenario!$B$18)=0),0*0+0,0)+IF(V267=1,0*0+0,0)+IF(V267=Scenario!$B$11,0,0)),"INSUFFICIENT FUNDS")))</f>
        <v/>
      </c>
      <c r="Z267" s="6" t="str">
        <f>IF(V267&gt;Scenario!$B$11,"",IF(V$2&lt;&gt;"Ready",V$2,IF(ISNUMBER(W267),IF((W267+X267)*(1+Scenario!$B$12/12)-Y267&lt;0,"INSUFFICIENT FUNDS",(W267+X267)*(1+Scenario!$B$12/12)-Y267),"INSUFFICIENT FUNDS")))</f>
        <v/>
      </c>
      <c r="AA267" s="6" t="str">
        <f>IF(V267&gt;Scenario!$B$11,"",IF(V$2&lt;&gt;"Ready",V$2,IF(ISNUMBER(Z267),AA266+Y267,"INSUFFICIENT FUNDS")))</f>
        <v/>
      </c>
      <c r="AB267" t="str">
        <f>IF(V267&gt;Scenario!$B$11,"",IF(V$2&lt;&gt;"Ready",V$2,IF(ISNUMBER(Z267),"OK","INSUFFICIENT FUNDS")))</f>
        <v/>
      </c>
      <c r="AC267">
        <v>263</v>
      </c>
      <c r="AD267" s="6" t="str">
        <f>IF(AC267&gt;Scenario!$B$11,"",IF(AC$2&lt;&gt;"Ready",AC$2,IF(AI266="OK",AG266,"INSUFFICIENT FUNDS")))</f>
        <v/>
      </c>
      <c r="AE267" s="6" t="str">
        <f>IF(AC267&gt;Scenario!$B$11,"",IF(AC$2&lt;&gt;"Ready",AC$2,IF(ISNUMBER(AD267),IF(AND(AC267&gt;=Scenario!$B$10,MOD(AC267-Scenario!$B$10,Scenario!$B$18)=0),Scenario!$B$8,0),"INSUFFICIENT FUNDS")))</f>
        <v/>
      </c>
      <c r="AF267" s="6" t="str">
        <f>IF(AC267&gt;Scenario!$B$11,"",IF(AC$2&lt;&gt;"Ready",AC$2,IF(ISNUMBER(AD267),(AD267+AE267)*(N('Option B'!$E$14)+N('Option B'!$E$15)+IF(Scenario!$B$13="Gross",0,0))/12+((N('Option B'!$E$12)+N('Option B'!$E$13))/12+IF(AND(AC267&gt;=Scenario!$B$10,MOD(AC267-Scenario!$B$10,Scenario!$B$18)=0),N('Option B'!$E$17)*N('Option B'!$E$18)+N('Option B'!$E$20),0)+IF(AC267=1,N('Option B'!$E$17)*N('Option B'!$E$19)+N('Option B'!$E$21),0)+IF(AC267=Scenario!$B$11,N('Option B'!$E$22),0)),"INSUFFICIENT FUNDS")))</f>
        <v/>
      </c>
      <c r="AG267" s="6" t="str">
        <f>IF(AC267&gt;Scenario!$B$11,"",IF(AC$2&lt;&gt;"Ready",AC$2,IF(ISNUMBER(AD267),IF((AD267+AE267)*(1+Scenario!$B$12/12)-AF267&lt;0,"INSUFFICIENT FUNDS",(AD267+AE267)*(1+Scenario!$B$12/12)-AF267),"INSUFFICIENT FUNDS")))</f>
        <v/>
      </c>
      <c r="AH267" s="6" t="str">
        <f>IF(AC267&gt;Scenario!$B$11,"",IF(AC$2&lt;&gt;"Ready",AC$2,IF(ISNUMBER(AG267),AH266+AF267,"INSUFFICIENT FUNDS")))</f>
        <v/>
      </c>
      <c r="AI267" t="str">
        <f>IF(AC267&gt;Scenario!$B$11,"",IF(AC$2&lt;&gt;"Ready",AC$2,IF(ISNUMBER(AG267),"OK","INSUFFICIENT FUNDS")))</f>
        <v/>
      </c>
      <c r="AJ267">
        <v>263</v>
      </c>
      <c r="AK267" s="6" t="str">
        <f>IF(AJ267&gt;Scenario!$B$11,"",IF(AJ$2&lt;&gt;"Ready",AJ$2,IF(AP266="OK",AN266,"INSUFFICIENT FUNDS")))</f>
        <v/>
      </c>
      <c r="AL267" s="6" t="str">
        <f>IF(AJ267&gt;Scenario!$B$11,"",IF(AJ$2&lt;&gt;"Ready",AJ$2,IF(ISNUMBER(AK267),IF(AND(AJ267&gt;=Scenario!$B$10,MOD(AJ267-Scenario!$B$10,Scenario!$B$18)=0),Scenario!$B$8,0),"INSUFFICIENT FUNDS")))</f>
        <v/>
      </c>
      <c r="AM267" s="6" t="str">
        <f>IF(AJ267&gt;Scenario!$B$11,"",IF(AJ$2&lt;&gt;"Ready",AJ$2,IF(ISNUMBER(AK267),(AK267+AL267)*(0+0+IF(Scenario!$B$13="Gross",0,0))/12+((0+0)/12+IF(AND(AJ267&gt;=Scenario!$B$10,MOD(AJ267-Scenario!$B$10,Scenario!$B$18)=0),0*0+0,0)+IF(AJ267=1,0*0+0,0)+IF(AJ267=Scenario!$B$11,0,0)),"INSUFFICIENT FUNDS")))</f>
        <v/>
      </c>
      <c r="AN267" s="6" t="str">
        <f>IF(AJ267&gt;Scenario!$B$11,"",IF(AJ$2&lt;&gt;"Ready",AJ$2,IF(ISNUMBER(AK267),IF((AK267+AL267)*(1+Scenario!$B$12/12)-AM267&lt;0,"INSUFFICIENT FUNDS",(AK267+AL267)*(1+Scenario!$B$12/12)-AM267),"INSUFFICIENT FUNDS")))</f>
        <v/>
      </c>
      <c r="AO267" s="6" t="str">
        <f>IF(AJ267&gt;Scenario!$B$11,"",IF(AJ$2&lt;&gt;"Ready",AJ$2,IF(ISNUMBER(AN267),AO266+AM267,"INSUFFICIENT FUNDS")))</f>
        <v/>
      </c>
      <c r="AP267" t="str">
        <f>IF(AJ267&gt;Scenario!$B$11,"",IF(AJ$2&lt;&gt;"Ready",AJ$2,IF(ISNUMBER(AN267),"OK","INSUFFICIENT FUNDS")))</f>
        <v/>
      </c>
    </row>
    <row r="268" spans="1:42" ht="32.1" customHeight="1" x14ac:dyDescent="0.2">
      <c r="A268">
        <v>264</v>
      </c>
      <c r="B268" s="6" t="str">
        <f>IF(A268&gt;Scenario!$B$11,"",IF(A$2&lt;&gt;"Ready",A$2,IF(G267="OK",E267,"INSUFFICIENT FUNDS")))</f>
        <v/>
      </c>
      <c r="C268" s="6" t="str">
        <f>IF(A268&gt;Scenario!$B$11,"",IF(A$2&lt;&gt;"Ready",A$2,IF(ISNUMBER(B268),IF(AND(A268&gt;=Scenario!$B$10,MOD(A268-Scenario!$B$10,Scenario!$B$18)=0),Scenario!$B$8,0),"INSUFFICIENT FUNDS")))</f>
        <v/>
      </c>
      <c r="D268" s="6" t="str">
        <f>IF(A268&gt;Scenario!$B$11,"",IF(A$2&lt;&gt;"Ready",A$2,IF(ISNUMBER(B268),(B268+C268)*(N('Option B'!$E$14)+N('Option B'!$E$15)+IF(Scenario!$B$13="Gross",N('Option B'!$E$16),0))/12+((N('Option B'!$E$12)+N('Option B'!$E$13))/12+IF(AND(A268&gt;=Scenario!$B$10,MOD(A268-Scenario!$B$10,Scenario!$B$18)=0),N('Option B'!$E$17)*N('Option B'!$E$18)+N('Option B'!$E$20),0)+IF(A268=1,N('Option B'!$E$17)*N('Option B'!$E$19)+N('Option B'!$E$21),0)+IF(A268=Scenario!$B$11,N('Option B'!$E$22),0)),"INSUFFICIENT FUNDS")))</f>
        <v/>
      </c>
      <c r="E268" s="6" t="str">
        <f>IF(A268&gt;Scenario!$B$11,"",IF(A$2&lt;&gt;"Ready",A$2,IF(ISNUMBER(B268),IF((B268+C268)*(1+Scenario!$B$12/12)-D268&lt;0,"INSUFFICIENT FUNDS",(B268+C268)*(1+Scenario!$B$12/12)-D268),"INSUFFICIENT FUNDS")))</f>
        <v/>
      </c>
      <c r="F268" s="6" t="str">
        <f>IF(A268&gt;Scenario!$B$11,"",IF(A$2&lt;&gt;"Ready",A$2,IF(ISNUMBER(E268),F267+D268,"INSUFFICIENT FUNDS")))</f>
        <v/>
      </c>
      <c r="G268" t="str">
        <f>IF(A268&gt;Scenario!$B$11,"",IF(A$2&lt;&gt;"Ready",A$2,IF(ISNUMBER(E268),"OK","INSUFFICIENT FUNDS")))</f>
        <v/>
      </c>
      <c r="H268">
        <v>264</v>
      </c>
      <c r="I268" s="6" t="str">
        <f>IF(H268&gt;Scenario!$B$11,"",IF(H$2&lt;&gt;"Ready",H$2,IF(N267="OK",L267,"INSUFFICIENT FUNDS")))</f>
        <v/>
      </c>
      <c r="J268" s="6" t="str">
        <f>IF(H268&gt;Scenario!$B$11,"",IF(H$2&lt;&gt;"Ready",H$2,IF(ISNUMBER(I268),IF(AND(H268&gt;=Scenario!$B$10,MOD(H268-Scenario!$B$10,Scenario!$B$18)=0),Scenario!$B$8,0),"INSUFFICIENT FUNDS")))</f>
        <v/>
      </c>
      <c r="K268" s="6" t="str">
        <f>IF(H268&gt;Scenario!$B$11,"",IF(H$2&lt;&gt;"Ready",H$2,IF(ISNUMBER(I268),(I268+J268)*(N('Option B'!$E$14)+N('Option B'!$E$15)+IF(Scenario!$B$13="Gross",N('Option B'!$E$16),0))/12+((0+0)/12+IF(AND(H268&gt;=Scenario!$B$10,MOD(H268-Scenario!$B$10,Scenario!$B$18)=0),N('Option B'!$E$17)*N('Option B'!$E$18)+N('Option B'!$E$20),0)+IF(H268=1,N('Option B'!$E$17)*N('Option B'!$E$19)+N('Option B'!$E$21),0)+IF(H268=Scenario!$B$11,N('Option B'!$E$22),0)),"INSUFFICIENT FUNDS")))</f>
        <v/>
      </c>
      <c r="L268" s="6" t="str">
        <f>IF(H268&gt;Scenario!$B$11,"",IF(H$2&lt;&gt;"Ready",H$2,IF(ISNUMBER(I268),IF((I268+J268)*(1+Scenario!$B$12/12)-K268&lt;0,"INSUFFICIENT FUNDS",(I268+J268)*(1+Scenario!$B$12/12)-K268),"INSUFFICIENT FUNDS")))</f>
        <v/>
      </c>
      <c r="M268" s="6" t="str">
        <f>IF(H268&gt;Scenario!$B$11,"",IF(H$2&lt;&gt;"Ready",H$2,IF(ISNUMBER(L268),M267+K268,"INSUFFICIENT FUNDS")))</f>
        <v/>
      </c>
      <c r="N268" t="str">
        <f>IF(H268&gt;Scenario!$B$11,"",IF(H$2&lt;&gt;"Ready",H$2,IF(ISNUMBER(L268),"OK","INSUFFICIENT FUNDS")))</f>
        <v/>
      </c>
      <c r="O268">
        <v>264</v>
      </c>
      <c r="P268" s="6" t="str">
        <f>IF(O268&gt;Scenario!$B$11,"",IF(O$2&lt;&gt;"Ready",O$2,IF(U267="OK",S267,"INSUFFICIENT FUNDS")))</f>
        <v/>
      </c>
      <c r="Q268" s="6" t="str">
        <f>IF(O268&gt;Scenario!$B$11,"",IF(O$2&lt;&gt;"Ready",O$2,IF(ISNUMBER(P268),IF(AND(O268&gt;=Scenario!$B$10,MOD(O268-Scenario!$B$10,Scenario!$B$18)=0),Scenario!$B$8,0),"INSUFFICIENT FUNDS")))</f>
        <v/>
      </c>
      <c r="R268" s="6" t="str">
        <f>IF(O268&gt;Scenario!$B$11,"",IF(O$2&lt;&gt;"Ready",O$2,IF(ISNUMBER(P268),(P268+Q268)*(0+N('Option B'!$E$15)+IF(Scenario!$B$13="Gross",N('Option B'!$E$16),0))/12+((N('Option B'!$E$12)+N('Option B'!$E$13))/12+IF(AND(O268&gt;=Scenario!$B$10,MOD(O268-Scenario!$B$10,Scenario!$B$18)=0),N('Option B'!$E$17)*N('Option B'!$E$18)+N('Option B'!$E$20),0)+IF(O268=1,N('Option B'!$E$17)*N('Option B'!$E$19)+N('Option B'!$E$21),0)+IF(O268=Scenario!$B$11,N('Option B'!$E$22),0)),"INSUFFICIENT FUNDS")))</f>
        <v/>
      </c>
      <c r="S268" s="6" t="str">
        <f>IF(O268&gt;Scenario!$B$11,"",IF(O$2&lt;&gt;"Ready",O$2,IF(ISNUMBER(P268),IF((P268+Q268)*(1+Scenario!$B$12/12)-R268&lt;0,"INSUFFICIENT FUNDS",(P268+Q268)*(1+Scenario!$B$12/12)-R268),"INSUFFICIENT FUNDS")))</f>
        <v/>
      </c>
      <c r="T268" s="6" t="str">
        <f>IF(O268&gt;Scenario!$B$11,"",IF(O$2&lt;&gt;"Ready",O$2,IF(ISNUMBER(S268),T267+R268,"INSUFFICIENT FUNDS")))</f>
        <v/>
      </c>
      <c r="U268" t="str">
        <f>IF(O268&gt;Scenario!$B$11,"",IF(O$2&lt;&gt;"Ready",O$2,IF(ISNUMBER(S268),"OK","INSUFFICIENT FUNDS")))</f>
        <v/>
      </c>
      <c r="V268">
        <v>264</v>
      </c>
      <c r="W268" s="6" t="str">
        <f>IF(V268&gt;Scenario!$B$11,"",IF(V$2&lt;&gt;"Ready",V$2,IF(AB267="OK",Z267,"INSUFFICIENT FUNDS")))</f>
        <v/>
      </c>
      <c r="X268" s="6" t="str">
        <f>IF(V268&gt;Scenario!$B$11,"",IF(V$2&lt;&gt;"Ready",V$2,IF(ISNUMBER(W268),IF(AND(V268&gt;=Scenario!$B$10,MOD(V268-Scenario!$B$10,Scenario!$B$18)=0),Scenario!$B$8,0),"INSUFFICIENT FUNDS")))</f>
        <v/>
      </c>
      <c r="Y268" s="6" t="str">
        <f>IF(V268&gt;Scenario!$B$11,"",IF(V$2&lt;&gt;"Ready",V$2,IF(ISNUMBER(W268),(W268+X268)*(N('Option B'!$E$14)+N('Option B'!$E$15)+IF(Scenario!$B$13="Gross",N('Option B'!$E$16),0))/12+((N('Option B'!$E$12)+N('Option B'!$E$13))/12+IF(AND(V268&gt;=Scenario!$B$10,MOD(V268-Scenario!$B$10,Scenario!$B$18)=0),0*0+0,0)+IF(V268=1,0*0+0,0)+IF(V268=Scenario!$B$11,0,0)),"INSUFFICIENT FUNDS")))</f>
        <v/>
      </c>
      <c r="Z268" s="6" t="str">
        <f>IF(V268&gt;Scenario!$B$11,"",IF(V$2&lt;&gt;"Ready",V$2,IF(ISNUMBER(W268),IF((W268+X268)*(1+Scenario!$B$12/12)-Y268&lt;0,"INSUFFICIENT FUNDS",(W268+X268)*(1+Scenario!$B$12/12)-Y268),"INSUFFICIENT FUNDS")))</f>
        <v/>
      </c>
      <c r="AA268" s="6" t="str">
        <f>IF(V268&gt;Scenario!$B$11,"",IF(V$2&lt;&gt;"Ready",V$2,IF(ISNUMBER(Z268),AA267+Y268,"INSUFFICIENT FUNDS")))</f>
        <v/>
      </c>
      <c r="AB268" t="str">
        <f>IF(V268&gt;Scenario!$B$11,"",IF(V$2&lt;&gt;"Ready",V$2,IF(ISNUMBER(Z268),"OK","INSUFFICIENT FUNDS")))</f>
        <v/>
      </c>
      <c r="AC268">
        <v>264</v>
      </c>
      <c r="AD268" s="6" t="str">
        <f>IF(AC268&gt;Scenario!$B$11,"",IF(AC$2&lt;&gt;"Ready",AC$2,IF(AI267="OK",AG267,"INSUFFICIENT FUNDS")))</f>
        <v/>
      </c>
      <c r="AE268" s="6" t="str">
        <f>IF(AC268&gt;Scenario!$B$11,"",IF(AC$2&lt;&gt;"Ready",AC$2,IF(ISNUMBER(AD268),IF(AND(AC268&gt;=Scenario!$B$10,MOD(AC268-Scenario!$B$10,Scenario!$B$18)=0),Scenario!$B$8,0),"INSUFFICIENT FUNDS")))</f>
        <v/>
      </c>
      <c r="AF268" s="6" t="str">
        <f>IF(AC268&gt;Scenario!$B$11,"",IF(AC$2&lt;&gt;"Ready",AC$2,IF(ISNUMBER(AD268),(AD268+AE268)*(N('Option B'!$E$14)+N('Option B'!$E$15)+IF(Scenario!$B$13="Gross",0,0))/12+((N('Option B'!$E$12)+N('Option B'!$E$13))/12+IF(AND(AC268&gt;=Scenario!$B$10,MOD(AC268-Scenario!$B$10,Scenario!$B$18)=0),N('Option B'!$E$17)*N('Option B'!$E$18)+N('Option B'!$E$20),0)+IF(AC268=1,N('Option B'!$E$17)*N('Option B'!$E$19)+N('Option B'!$E$21),0)+IF(AC268=Scenario!$B$11,N('Option B'!$E$22),0)),"INSUFFICIENT FUNDS")))</f>
        <v/>
      </c>
      <c r="AG268" s="6" t="str">
        <f>IF(AC268&gt;Scenario!$B$11,"",IF(AC$2&lt;&gt;"Ready",AC$2,IF(ISNUMBER(AD268),IF((AD268+AE268)*(1+Scenario!$B$12/12)-AF268&lt;0,"INSUFFICIENT FUNDS",(AD268+AE268)*(1+Scenario!$B$12/12)-AF268),"INSUFFICIENT FUNDS")))</f>
        <v/>
      </c>
      <c r="AH268" s="6" t="str">
        <f>IF(AC268&gt;Scenario!$B$11,"",IF(AC$2&lt;&gt;"Ready",AC$2,IF(ISNUMBER(AG268),AH267+AF268,"INSUFFICIENT FUNDS")))</f>
        <v/>
      </c>
      <c r="AI268" t="str">
        <f>IF(AC268&gt;Scenario!$B$11,"",IF(AC$2&lt;&gt;"Ready",AC$2,IF(ISNUMBER(AG268),"OK","INSUFFICIENT FUNDS")))</f>
        <v/>
      </c>
      <c r="AJ268">
        <v>264</v>
      </c>
      <c r="AK268" s="6" t="str">
        <f>IF(AJ268&gt;Scenario!$B$11,"",IF(AJ$2&lt;&gt;"Ready",AJ$2,IF(AP267="OK",AN267,"INSUFFICIENT FUNDS")))</f>
        <v/>
      </c>
      <c r="AL268" s="6" t="str">
        <f>IF(AJ268&gt;Scenario!$B$11,"",IF(AJ$2&lt;&gt;"Ready",AJ$2,IF(ISNUMBER(AK268),IF(AND(AJ268&gt;=Scenario!$B$10,MOD(AJ268-Scenario!$B$10,Scenario!$B$18)=0),Scenario!$B$8,0),"INSUFFICIENT FUNDS")))</f>
        <v/>
      </c>
      <c r="AM268" s="6" t="str">
        <f>IF(AJ268&gt;Scenario!$B$11,"",IF(AJ$2&lt;&gt;"Ready",AJ$2,IF(ISNUMBER(AK268),(AK268+AL268)*(0+0+IF(Scenario!$B$13="Gross",0,0))/12+((0+0)/12+IF(AND(AJ268&gt;=Scenario!$B$10,MOD(AJ268-Scenario!$B$10,Scenario!$B$18)=0),0*0+0,0)+IF(AJ268=1,0*0+0,0)+IF(AJ268=Scenario!$B$11,0,0)),"INSUFFICIENT FUNDS")))</f>
        <v/>
      </c>
      <c r="AN268" s="6" t="str">
        <f>IF(AJ268&gt;Scenario!$B$11,"",IF(AJ$2&lt;&gt;"Ready",AJ$2,IF(ISNUMBER(AK268),IF((AK268+AL268)*(1+Scenario!$B$12/12)-AM268&lt;0,"INSUFFICIENT FUNDS",(AK268+AL268)*(1+Scenario!$B$12/12)-AM268),"INSUFFICIENT FUNDS")))</f>
        <v/>
      </c>
      <c r="AO268" s="6" t="str">
        <f>IF(AJ268&gt;Scenario!$B$11,"",IF(AJ$2&lt;&gt;"Ready",AJ$2,IF(ISNUMBER(AN268),AO267+AM268,"INSUFFICIENT FUNDS")))</f>
        <v/>
      </c>
      <c r="AP268" t="str">
        <f>IF(AJ268&gt;Scenario!$B$11,"",IF(AJ$2&lt;&gt;"Ready",AJ$2,IF(ISNUMBER(AN268),"OK","INSUFFICIENT FUNDS")))</f>
        <v/>
      </c>
    </row>
    <row r="269" spans="1:42" ht="32.1" customHeight="1" x14ac:dyDescent="0.2">
      <c r="A269">
        <v>265</v>
      </c>
      <c r="B269" s="6" t="str">
        <f>IF(A269&gt;Scenario!$B$11,"",IF(A$2&lt;&gt;"Ready",A$2,IF(G268="OK",E268,"INSUFFICIENT FUNDS")))</f>
        <v/>
      </c>
      <c r="C269" s="6" t="str">
        <f>IF(A269&gt;Scenario!$B$11,"",IF(A$2&lt;&gt;"Ready",A$2,IF(ISNUMBER(B269),IF(AND(A269&gt;=Scenario!$B$10,MOD(A269-Scenario!$B$10,Scenario!$B$18)=0),Scenario!$B$8,0),"INSUFFICIENT FUNDS")))</f>
        <v/>
      </c>
      <c r="D269" s="6" t="str">
        <f>IF(A269&gt;Scenario!$B$11,"",IF(A$2&lt;&gt;"Ready",A$2,IF(ISNUMBER(B269),(B269+C269)*(N('Option B'!$E$14)+N('Option B'!$E$15)+IF(Scenario!$B$13="Gross",N('Option B'!$E$16),0))/12+((N('Option B'!$E$12)+N('Option B'!$E$13))/12+IF(AND(A269&gt;=Scenario!$B$10,MOD(A269-Scenario!$B$10,Scenario!$B$18)=0),N('Option B'!$E$17)*N('Option B'!$E$18)+N('Option B'!$E$20),0)+IF(A269=1,N('Option B'!$E$17)*N('Option B'!$E$19)+N('Option B'!$E$21),0)+IF(A269=Scenario!$B$11,N('Option B'!$E$22),0)),"INSUFFICIENT FUNDS")))</f>
        <v/>
      </c>
      <c r="E269" s="6" t="str">
        <f>IF(A269&gt;Scenario!$B$11,"",IF(A$2&lt;&gt;"Ready",A$2,IF(ISNUMBER(B269),IF((B269+C269)*(1+Scenario!$B$12/12)-D269&lt;0,"INSUFFICIENT FUNDS",(B269+C269)*(1+Scenario!$B$12/12)-D269),"INSUFFICIENT FUNDS")))</f>
        <v/>
      </c>
      <c r="F269" s="6" t="str">
        <f>IF(A269&gt;Scenario!$B$11,"",IF(A$2&lt;&gt;"Ready",A$2,IF(ISNUMBER(E269),F268+D269,"INSUFFICIENT FUNDS")))</f>
        <v/>
      </c>
      <c r="G269" t="str">
        <f>IF(A269&gt;Scenario!$B$11,"",IF(A$2&lt;&gt;"Ready",A$2,IF(ISNUMBER(E269),"OK","INSUFFICIENT FUNDS")))</f>
        <v/>
      </c>
      <c r="H269">
        <v>265</v>
      </c>
      <c r="I269" s="6" t="str">
        <f>IF(H269&gt;Scenario!$B$11,"",IF(H$2&lt;&gt;"Ready",H$2,IF(N268="OK",L268,"INSUFFICIENT FUNDS")))</f>
        <v/>
      </c>
      <c r="J269" s="6" t="str">
        <f>IF(H269&gt;Scenario!$B$11,"",IF(H$2&lt;&gt;"Ready",H$2,IF(ISNUMBER(I269),IF(AND(H269&gt;=Scenario!$B$10,MOD(H269-Scenario!$B$10,Scenario!$B$18)=0),Scenario!$B$8,0),"INSUFFICIENT FUNDS")))</f>
        <v/>
      </c>
      <c r="K269" s="6" t="str">
        <f>IF(H269&gt;Scenario!$B$11,"",IF(H$2&lt;&gt;"Ready",H$2,IF(ISNUMBER(I269),(I269+J269)*(N('Option B'!$E$14)+N('Option B'!$E$15)+IF(Scenario!$B$13="Gross",N('Option B'!$E$16),0))/12+((0+0)/12+IF(AND(H269&gt;=Scenario!$B$10,MOD(H269-Scenario!$B$10,Scenario!$B$18)=0),N('Option B'!$E$17)*N('Option B'!$E$18)+N('Option B'!$E$20),0)+IF(H269=1,N('Option B'!$E$17)*N('Option B'!$E$19)+N('Option B'!$E$21),0)+IF(H269=Scenario!$B$11,N('Option B'!$E$22),0)),"INSUFFICIENT FUNDS")))</f>
        <v/>
      </c>
      <c r="L269" s="6" t="str">
        <f>IF(H269&gt;Scenario!$B$11,"",IF(H$2&lt;&gt;"Ready",H$2,IF(ISNUMBER(I269),IF((I269+J269)*(1+Scenario!$B$12/12)-K269&lt;0,"INSUFFICIENT FUNDS",(I269+J269)*(1+Scenario!$B$12/12)-K269),"INSUFFICIENT FUNDS")))</f>
        <v/>
      </c>
      <c r="M269" s="6" t="str">
        <f>IF(H269&gt;Scenario!$B$11,"",IF(H$2&lt;&gt;"Ready",H$2,IF(ISNUMBER(L269),M268+K269,"INSUFFICIENT FUNDS")))</f>
        <v/>
      </c>
      <c r="N269" t="str">
        <f>IF(H269&gt;Scenario!$B$11,"",IF(H$2&lt;&gt;"Ready",H$2,IF(ISNUMBER(L269),"OK","INSUFFICIENT FUNDS")))</f>
        <v/>
      </c>
      <c r="O269">
        <v>265</v>
      </c>
      <c r="P269" s="6" t="str">
        <f>IF(O269&gt;Scenario!$B$11,"",IF(O$2&lt;&gt;"Ready",O$2,IF(U268="OK",S268,"INSUFFICIENT FUNDS")))</f>
        <v/>
      </c>
      <c r="Q269" s="6" t="str">
        <f>IF(O269&gt;Scenario!$B$11,"",IF(O$2&lt;&gt;"Ready",O$2,IF(ISNUMBER(P269),IF(AND(O269&gt;=Scenario!$B$10,MOD(O269-Scenario!$B$10,Scenario!$B$18)=0),Scenario!$B$8,0),"INSUFFICIENT FUNDS")))</f>
        <v/>
      </c>
      <c r="R269" s="6" t="str">
        <f>IF(O269&gt;Scenario!$B$11,"",IF(O$2&lt;&gt;"Ready",O$2,IF(ISNUMBER(P269),(P269+Q269)*(0+N('Option B'!$E$15)+IF(Scenario!$B$13="Gross",N('Option B'!$E$16),0))/12+((N('Option B'!$E$12)+N('Option B'!$E$13))/12+IF(AND(O269&gt;=Scenario!$B$10,MOD(O269-Scenario!$B$10,Scenario!$B$18)=0),N('Option B'!$E$17)*N('Option B'!$E$18)+N('Option B'!$E$20),0)+IF(O269=1,N('Option B'!$E$17)*N('Option B'!$E$19)+N('Option B'!$E$21),0)+IF(O269=Scenario!$B$11,N('Option B'!$E$22),0)),"INSUFFICIENT FUNDS")))</f>
        <v/>
      </c>
      <c r="S269" s="6" t="str">
        <f>IF(O269&gt;Scenario!$B$11,"",IF(O$2&lt;&gt;"Ready",O$2,IF(ISNUMBER(P269),IF((P269+Q269)*(1+Scenario!$B$12/12)-R269&lt;0,"INSUFFICIENT FUNDS",(P269+Q269)*(1+Scenario!$B$12/12)-R269),"INSUFFICIENT FUNDS")))</f>
        <v/>
      </c>
      <c r="T269" s="6" t="str">
        <f>IF(O269&gt;Scenario!$B$11,"",IF(O$2&lt;&gt;"Ready",O$2,IF(ISNUMBER(S269),T268+R269,"INSUFFICIENT FUNDS")))</f>
        <v/>
      </c>
      <c r="U269" t="str">
        <f>IF(O269&gt;Scenario!$B$11,"",IF(O$2&lt;&gt;"Ready",O$2,IF(ISNUMBER(S269),"OK","INSUFFICIENT FUNDS")))</f>
        <v/>
      </c>
      <c r="V269">
        <v>265</v>
      </c>
      <c r="W269" s="6" t="str">
        <f>IF(V269&gt;Scenario!$B$11,"",IF(V$2&lt;&gt;"Ready",V$2,IF(AB268="OK",Z268,"INSUFFICIENT FUNDS")))</f>
        <v/>
      </c>
      <c r="X269" s="6" t="str">
        <f>IF(V269&gt;Scenario!$B$11,"",IF(V$2&lt;&gt;"Ready",V$2,IF(ISNUMBER(W269),IF(AND(V269&gt;=Scenario!$B$10,MOD(V269-Scenario!$B$10,Scenario!$B$18)=0),Scenario!$B$8,0),"INSUFFICIENT FUNDS")))</f>
        <v/>
      </c>
      <c r="Y269" s="6" t="str">
        <f>IF(V269&gt;Scenario!$B$11,"",IF(V$2&lt;&gt;"Ready",V$2,IF(ISNUMBER(W269),(W269+X269)*(N('Option B'!$E$14)+N('Option B'!$E$15)+IF(Scenario!$B$13="Gross",N('Option B'!$E$16),0))/12+((N('Option B'!$E$12)+N('Option B'!$E$13))/12+IF(AND(V269&gt;=Scenario!$B$10,MOD(V269-Scenario!$B$10,Scenario!$B$18)=0),0*0+0,0)+IF(V269=1,0*0+0,0)+IF(V269=Scenario!$B$11,0,0)),"INSUFFICIENT FUNDS")))</f>
        <v/>
      </c>
      <c r="Z269" s="6" t="str">
        <f>IF(V269&gt;Scenario!$B$11,"",IF(V$2&lt;&gt;"Ready",V$2,IF(ISNUMBER(W269),IF((W269+X269)*(1+Scenario!$B$12/12)-Y269&lt;0,"INSUFFICIENT FUNDS",(W269+X269)*(1+Scenario!$B$12/12)-Y269),"INSUFFICIENT FUNDS")))</f>
        <v/>
      </c>
      <c r="AA269" s="6" t="str">
        <f>IF(V269&gt;Scenario!$B$11,"",IF(V$2&lt;&gt;"Ready",V$2,IF(ISNUMBER(Z269),AA268+Y269,"INSUFFICIENT FUNDS")))</f>
        <v/>
      </c>
      <c r="AB269" t="str">
        <f>IF(V269&gt;Scenario!$B$11,"",IF(V$2&lt;&gt;"Ready",V$2,IF(ISNUMBER(Z269),"OK","INSUFFICIENT FUNDS")))</f>
        <v/>
      </c>
      <c r="AC269">
        <v>265</v>
      </c>
      <c r="AD269" s="6" t="str">
        <f>IF(AC269&gt;Scenario!$B$11,"",IF(AC$2&lt;&gt;"Ready",AC$2,IF(AI268="OK",AG268,"INSUFFICIENT FUNDS")))</f>
        <v/>
      </c>
      <c r="AE269" s="6" t="str">
        <f>IF(AC269&gt;Scenario!$B$11,"",IF(AC$2&lt;&gt;"Ready",AC$2,IF(ISNUMBER(AD269),IF(AND(AC269&gt;=Scenario!$B$10,MOD(AC269-Scenario!$B$10,Scenario!$B$18)=0),Scenario!$B$8,0),"INSUFFICIENT FUNDS")))</f>
        <v/>
      </c>
      <c r="AF269" s="6" t="str">
        <f>IF(AC269&gt;Scenario!$B$11,"",IF(AC$2&lt;&gt;"Ready",AC$2,IF(ISNUMBER(AD269),(AD269+AE269)*(N('Option B'!$E$14)+N('Option B'!$E$15)+IF(Scenario!$B$13="Gross",0,0))/12+((N('Option B'!$E$12)+N('Option B'!$E$13))/12+IF(AND(AC269&gt;=Scenario!$B$10,MOD(AC269-Scenario!$B$10,Scenario!$B$18)=0),N('Option B'!$E$17)*N('Option B'!$E$18)+N('Option B'!$E$20),0)+IF(AC269=1,N('Option B'!$E$17)*N('Option B'!$E$19)+N('Option B'!$E$21),0)+IF(AC269=Scenario!$B$11,N('Option B'!$E$22),0)),"INSUFFICIENT FUNDS")))</f>
        <v/>
      </c>
      <c r="AG269" s="6" t="str">
        <f>IF(AC269&gt;Scenario!$B$11,"",IF(AC$2&lt;&gt;"Ready",AC$2,IF(ISNUMBER(AD269),IF((AD269+AE269)*(1+Scenario!$B$12/12)-AF269&lt;0,"INSUFFICIENT FUNDS",(AD269+AE269)*(1+Scenario!$B$12/12)-AF269),"INSUFFICIENT FUNDS")))</f>
        <v/>
      </c>
      <c r="AH269" s="6" t="str">
        <f>IF(AC269&gt;Scenario!$B$11,"",IF(AC$2&lt;&gt;"Ready",AC$2,IF(ISNUMBER(AG269),AH268+AF269,"INSUFFICIENT FUNDS")))</f>
        <v/>
      </c>
      <c r="AI269" t="str">
        <f>IF(AC269&gt;Scenario!$B$11,"",IF(AC$2&lt;&gt;"Ready",AC$2,IF(ISNUMBER(AG269),"OK","INSUFFICIENT FUNDS")))</f>
        <v/>
      </c>
      <c r="AJ269">
        <v>265</v>
      </c>
      <c r="AK269" s="6" t="str">
        <f>IF(AJ269&gt;Scenario!$B$11,"",IF(AJ$2&lt;&gt;"Ready",AJ$2,IF(AP268="OK",AN268,"INSUFFICIENT FUNDS")))</f>
        <v/>
      </c>
      <c r="AL269" s="6" t="str">
        <f>IF(AJ269&gt;Scenario!$B$11,"",IF(AJ$2&lt;&gt;"Ready",AJ$2,IF(ISNUMBER(AK269),IF(AND(AJ269&gt;=Scenario!$B$10,MOD(AJ269-Scenario!$B$10,Scenario!$B$18)=0),Scenario!$B$8,0),"INSUFFICIENT FUNDS")))</f>
        <v/>
      </c>
      <c r="AM269" s="6" t="str">
        <f>IF(AJ269&gt;Scenario!$B$11,"",IF(AJ$2&lt;&gt;"Ready",AJ$2,IF(ISNUMBER(AK269),(AK269+AL269)*(0+0+IF(Scenario!$B$13="Gross",0,0))/12+((0+0)/12+IF(AND(AJ269&gt;=Scenario!$B$10,MOD(AJ269-Scenario!$B$10,Scenario!$B$18)=0),0*0+0,0)+IF(AJ269=1,0*0+0,0)+IF(AJ269=Scenario!$B$11,0,0)),"INSUFFICIENT FUNDS")))</f>
        <v/>
      </c>
      <c r="AN269" s="6" t="str">
        <f>IF(AJ269&gt;Scenario!$B$11,"",IF(AJ$2&lt;&gt;"Ready",AJ$2,IF(ISNUMBER(AK269),IF((AK269+AL269)*(1+Scenario!$B$12/12)-AM269&lt;0,"INSUFFICIENT FUNDS",(AK269+AL269)*(1+Scenario!$B$12/12)-AM269),"INSUFFICIENT FUNDS")))</f>
        <v/>
      </c>
      <c r="AO269" s="6" t="str">
        <f>IF(AJ269&gt;Scenario!$B$11,"",IF(AJ$2&lt;&gt;"Ready",AJ$2,IF(ISNUMBER(AN269),AO268+AM269,"INSUFFICIENT FUNDS")))</f>
        <v/>
      </c>
      <c r="AP269" t="str">
        <f>IF(AJ269&gt;Scenario!$B$11,"",IF(AJ$2&lt;&gt;"Ready",AJ$2,IF(ISNUMBER(AN269),"OK","INSUFFICIENT FUNDS")))</f>
        <v/>
      </c>
    </row>
    <row r="270" spans="1:42" ht="32.1" customHeight="1" x14ac:dyDescent="0.2">
      <c r="A270">
        <v>266</v>
      </c>
      <c r="B270" s="6" t="str">
        <f>IF(A270&gt;Scenario!$B$11,"",IF(A$2&lt;&gt;"Ready",A$2,IF(G269="OK",E269,"INSUFFICIENT FUNDS")))</f>
        <v/>
      </c>
      <c r="C270" s="6" t="str">
        <f>IF(A270&gt;Scenario!$B$11,"",IF(A$2&lt;&gt;"Ready",A$2,IF(ISNUMBER(B270),IF(AND(A270&gt;=Scenario!$B$10,MOD(A270-Scenario!$B$10,Scenario!$B$18)=0),Scenario!$B$8,0),"INSUFFICIENT FUNDS")))</f>
        <v/>
      </c>
      <c r="D270" s="6" t="str">
        <f>IF(A270&gt;Scenario!$B$11,"",IF(A$2&lt;&gt;"Ready",A$2,IF(ISNUMBER(B270),(B270+C270)*(N('Option B'!$E$14)+N('Option B'!$E$15)+IF(Scenario!$B$13="Gross",N('Option B'!$E$16),0))/12+((N('Option B'!$E$12)+N('Option B'!$E$13))/12+IF(AND(A270&gt;=Scenario!$B$10,MOD(A270-Scenario!$B$10,Scenario!$B$18)=0),N('Option B'!$E$17)*N('Option B'!$E$18)+N('Option B'!$E$20),0)+IF(A270=1,N('Option B'!$E$17)*N('Option B'!$E$19)+N('Option B'!$E$21),0)+IF(A270=Scenario!$B$11,N('Option B'!$E$22),0)),"INSUFFICIENT FUNDS")))</f>
        <v/>
      </c>
      <c r="E270" s="6" t="str">
        <f>IF(A270&gt;Scenario!$B$11,"",IF(A$2&lt;&gt;"Ready",A$2,IF(ISNUMBER(B270),IF((B270+C270)*(1+Scenario!$B$12/12)-D270&lt;0,"INSUFFICIENT FUNDS",(B270+C270)*(1+Scenario!$B$12/12)-D270),"INSUFFICIENT FUNDS")))</f>
        <v/>
      </c>
      <c r="F270" s="6" t="str">
        <f>IF(A270&gt;Scenario!$B$11,"",IF(A$2&lt;&gt;"Ready",A$2,IF(ISNUMBER(E270),F269+D270,"INSUFFICIENT FUNDS")))</f>
        <v/>
      </c>
      <c r="G270" t="str">
        <f>IF(A270&gt;Scenario!$B$11,"",IF(A$2&lt;&gt;"Ready",A$2,IF(ISNUMBER(E270),"OK","INSUFFICIENT FUNDS")))</f>
        <v/>
      </c>
      <c r="H270">
        <v>266</v>
      </c>
      <c r="I270" s="6" t="str">
        <f>IF(H270&gt;Scenario!$B$11,"",IF(H$2&lt;&gt;"Ready",H$2,IF(N269="OK",L269,"INSUFFICIENT FUNDS")))</f>
        <v/>
      </c>
      <c r="J270" s="6" t="str">
        <f>IF(H270&gt;Scenario!$B$11,"",IF(H$2&lt;&gt;"Ready",H$2,IF(ISNUMBER(I270),IF(AND(H270&gt;=Scenario!$B$10,MOD(H270-Scenario!$B$10,Scenario!$B$18)=0),Scenario!$B$8,0),"INSUFFICIENT FUNDS")))</f>
        <v/>
      </c>
      <c r="K270" s="6" t="str">
        <f>IF(H270&gt;Scenario!$B$11,"",IF(H$2&lt;&gt;"Ready",H$2,IF(ISNUMBER(I270),(I270+J270)*(N('Option B'!$E$14)+N('Option B'!$E$15)+IF(Scenario!$B$13="Gross",N('Option B'!$E$16),0))/12+((0+0)/12+IF(AND(H270&gt;=Scenario!$B$10,MOD(H270-Scenario!$B$10,Scenario!$B$18)=0),N('Option B'!$E$17)*N('Option B'!$E$18)+N('Option B'!$E$20),0)+IF(H270=1,N('Option B'!$E$17)*N('Option B'!$E$19)+N('Option B'!$E$21),0)+IF(H270=Scenario!$B$11,N('Option B'!$E$22),0)),"INSUFFICIENT FUNDS")))</f>
        <v/>
      </c>
      <c r="L270" s="6" t="str">
        <f>IF(H270&gt;Scenario!$B$11,"",IF(H$2&lt;&gt;"Ready",H$2,IF(ISNUMBER(I270),IF((I270+J270)*(1+Scenario!$B$12/12)-K270&lt;0,"INSUFFICIENT FUNDS",(I270+J270)*(1+Scenario!$B$12/12)-K270),"INSUFFICIENT FUNDS")))</f>
        <v/>
      </c>
      <c r="M270" s="6" t="str">
        <f>IF(H270&gt;Scenario!$B$11,"",IF(H$2&lt;&gt;"Ready",H$2,IF(ISNUMBER(L270),M269+K270,"INSUFFICIENT FUNDS")))</f>
        <v/>
      </c>
      <c r="N270" t="str">
        <f>IF(H270&gt;Scenario!$B$11,"",IF(H$2&lt;&gt;"Ready",H$2,IF(ISNUMBER(L270),"OK","INSUFFICIENT FUNDS")))</f>
        <v/>
      </c>
      <c r="O270">
        <v>266</v>
      </c>
      <c r="P270" s="6" t="str">
        <f>IF(O270&gt;Scenario!$B$11,"",IF(O$2&lt;&gt;"Ready",O$2,IF(U269="OK",S269,"INSUFFICIENT FUNDS")))</f>
        <v/>
      </c>
      <c r="Q270" s="6" t="str">
        <f>IF(O270&gt;Scenario!$B$11,"",IF(O$2&lt;&gt;"Ready",O$2,IF(ISNUMBER(P270),IF(AND(O270&gt;=Scenario!$B$10,MOD(O270-Scenario!$B$10,Scenario!$B$18)=0),Scenario!$B$8,0),"INSUFFICIENT FUNDS")))</f>
        <v/>
      </c>
      <c r="R270" s="6" t="str">
        <f>IF(O270&gt;Scenario!$B$11,"",IF(O$2&lt;&gt;"Ready",O$2,IF(ISNUMBER(P270),(P270+Q270)*(0+N('Option B'!$E$15)+IF(Scenario!$B$13="Gross",N('Option B'!$E$16),0))/12+((N('Option B'!$E$12)+N('Option B'!$E$13))/12+IF(AND(O270&gt;=Scenario!$B$10,MOD(O270-Scenario!$B$10,Scenario!$B$18)=0),N('Option B'!$E$17)*N('Option B'!$E$18)+N('Option B'!$E$20),0)+IF(O270=1,N('Option B'!$E$17)*N('Option B'!$E$19)+N('Option B'!$E$21),0)+IF(O270=Scenario!$B$11,N('Option B'!$E$22),0)),"INSUFFICIENT FUNDS")))</f>
        <v/>
      </c>
      <c r="S270" s="6" t="str">
        <f>IF(O270&gt;Scenario!$B$11,"",IF(O$2&lt;&gt;"Ready",O$2,IF(ISNUMBER(P270),IF((P270+Q270)*(1+Scenario!$B$12/12)-R270&lt;0,"INSUFFICIENT FUNDS",(P270+Q270)*(1+Scenario!$B$12/12)-R270),"INSUFFICIENT FUNDS")))</f>
        <v/>
      </c>
      <c r="T270" s="6" t="str">
        <f>IF(O270&gt;Scenario!$B$11,"",IF(O$2&lt;&gt;"Ready",O$2,IF(ISNUMBER(S270),T269+R270,"INSUFFICIENT FUNDS")))</f>
        <v/>
      </c>
      <c r="U270" t="str">
        <f>IF(O270&gt;Scenario!$B$11,"",IF(O$2&lt;&gt;"Ready",O$2,IF(ISNUMBER(S270),"OK","INSUFFICIENT FUNDS")))</f>
        <v/>
      </c>
      <c r="V270">
        <v>266</v>
      </c>
      <c r="W270" s="6" t="str">
        <f>IF(V270&gt;Scenario!$B$11,"",IF(V$2&lt;&gt;"Ready",V$2,IF(AB269="OK",Z269,"INSUFFICIENT FUNDS")))</f>
        <v/>
      </c>
      <c r="X270" s="6" t="str">
        <f>IF(V270&gt;Scenario!$B$11,"",IF(V$2&lt;&gt;"Ready",V$2,IF(ISNUMBER(W270),IF(AND(V270&gt;=Scenario!$B$10,MOD(V270-Scenario!$B$10,Scenario!$B$18)=0),Scenario!$B$8,0),"INSUFFICIENT FUNDS")))</f>
        <v/>
      </c>
      <c r="Y270" s="6" t="str">
        <f>IF(V270&gt;Scenario!$B$11,"",IF(V$2&lt;&gt;"Ready",V$2,IF(ISNUMBER(W270),(W270+X270)*(N('Option B'!$E$14)+N('Option B'!$E$15)+IF(Scenario!$B$13="Gross",N('Option B'!$E$16),0))/12+((N('Option B'!$E$12)+N('Option B'!$E$13))/12+IF(AND(V270&gt;=Scenario!$B$10,MOD(V270-Scenario!$B$10,Scenario!$B$18)=0),0*0+0,0)+IF(V270=1,0*0+0,0)+IF(V270=Scenario!$B$11,0,0)),"INSUFFICIENT FUNDS")))</f>
        <v/>
      </c>
      <c r="Z270" s="6" t="str">
        <f>IF(V270&gt;Scenario!$B$11,"",IF(V$2&lt;&gt;"Ready",V$2,IF(ISNUMBER(W270),IF((W270+X270)*(1+Scenario!$B$12/12)-Y270&lt;0,"INSUFFICIENT FUNDS",(W270+X270)*(1+Scenario!$B$12/12)-Y270),"INSUFFICIENT FUNDS")))</f>
        <v/>
      </c>
      <c r="AA270" s="6" t="str">
        <f>IF(V270&gt;Scenario!$B$11,"",IF(V$2&lt;&gt;"Ready",V$2,IF(ISNUMBER(Z270),AA269+Y270,"INSUFFICIENT FUNDS")))</f>
        <v/>
      </c>
      <c r="AB270" t="str">
        <f>IF(V270&gt;Scenario!$B$11,"",IF(V$2&lt;&gt;"Ready",V$2,IF(ISNUMBER(Z270),"OK","INSUFFICIENT FUNDS")))</f>
        <v/>
      </c>
      <c r="AC270">
        <v>266</v>
      </c>
      <c r="AD270" s="6" t="str">
        <f>IF(AC270&gt;Scenario!$B$11,"",IF(AC$2&lt;&gt;"Ready",AC$2,IF(AI269="OK",AG269,"INSUFFICIENT FUNDS")))</f>
        <v/>
      </c>
      <c r="AE270" s="6" t="str">
        <f>IF(AC270&gt;Scenario!$B$11,"",IF(AC$2&lt;&gt;"Ready",AC$2,IF(ISNUMBER(AD270),IF(AND(AC270&gt;=Scenario!$B$10,MOD(AC270-Scenario!$B$10,Scenario!$B$18)=0),Scenario!$B$8,0),"INSUFFICIENT FUNDS")))</f>
        <v/>
      </c>
      <c r="AF270" s="6" t="str">
        <f>IF(AC270&gt;Scenario!$B$11,"",IF(AC$2&lt;&gt;"Ready",AC$2,IF(ISNUMBER(AD270),(AD270+AE270)*(N('Option B'!$E$14)+N('Option B'!$E$15)+IF(Scenario!$B$13="Gross",0,0))/12+((N('Option B'!$E$12)+N('Option B'!$E$13))/12+IF(AND(AC270&gt;=Scenario!$B$10,MOD(AC270-Scenario!$B$10,Scenario!$B$18)=0),N('Option B'!$E$17)*N('Option B'!$E$18)+N('Option B'!$E$20),0)+IF(AC270=1,N('Option B'!$E$17)*N('Option B'!$E$19)+N('Option B'!$E$21),0)+IF(AC270=Scenario!$B$11,N('Option B'!$E$22),0)),"INSUFFICIENT FUNDS")))</f>
        <v/>
      </c>
      <c r="AG270" s="6" t="str">
        <f>IF(AC270&gt;Scenario!$B$11,"",IF(AC$2&lt;&gt;"Ready",AC$2,IF(ISNUMBER(AD270),IF((AD270+AE270)*(1+Scenario!$B$12/12)-AF270&lt;0,"INSUFFICIENT FUNDS",(AD270+AE270)*(1+Scenario!$B$12/12)-AF270),"INSUFFICIENT FUNDS")))</f>
        <v/>
      </c>
      <c r="AH270" s="6" t="str">
        <f>IF(AC270&gt;Scenario!$B$11,"",IF(AC$2&lt;&gt;"Ready",AC$2,IF(ISNUMBER(AG270),AH269+AF270,"INSUFFICIENT FUNDS")))</f>
        <v/>
      </c>
      <c r="AI270" t="str">
        <f>IF(AC270&gt;Scenario!$B$11,"",IF(AC$2&lt;&gt;"Ready",AC$2,IF(ISNUMBER(AG270),"OK","INSUFFICIENT FUNDS")))</f>
        <v/>
      </c>
      <c r="AJ270">
        <v>266</v>
      </c>
      <c r="AK270" s="6" t="str">
        <f>IF(AJ270&gt;Scenario!$B$11,"",IF(AJ$2&lt;&gt;"Ready",AJ$2,IF(AP269="OK",AN269,"INSUFFICIENT FUNDS")))</f>
        <v/>
      </c>
      <c r="AL270" s="6" t="str">
        <f>IF(AJ270&gt;Scenario!$B$11,"",IF(AJ$2&lt;&gt;"Ready",AJ$2,IF(ISNUMBER(AK270),IF(AND(AJ270&gt;=Scenario!$B$10,MOD(AJ270-Scenario!$B$10,Scenario!$B$18)=0),Scenario!$B$8,0),"INSUFFICIENT FUNDS")))</f>
        <v/>
      </c>
      <c r="AM270" s="6" t="str">
        <f>IF(AJ270&gt;Scenario!$B$11,"",IF(AJ$2&lt;&gt;"Ready",AJ$2,IF(ISNUMBER(AK270),(AK270+AL270)*(0+0+IF(Scenario!$B$13="Gross",0,0))/12+((0+0)/12+IF(AND(AJ270&gt;=Scenario!$B$10,MOD(AJ270-Scenario!$B$10,Scenario!$B$18)=0),0*0+0,0)+IF(AJ270=1,0*0+0,0)+IF(AJ270=Scenario!$B$11,0,0)),"INSUFFICIENT FUNDS")))</f>
        <v/>
      </c>
      <c r="AN270" s="6" t="str">
        <f>IF(AJ270&gt;Scenario!$B$11,"",IF(AJ$2&lt;&gt;"Ready",AJ$2,IF(ISNUMBER(AK270),IF((AK270+AL270)*(1+Scenario!$B$12/12)-AM270&lt;0,"INSUFFICIENT FUNDS",(AK270+AL270)*(1+Scenario!$B$12/12)-AM270),"INSUFFICIENT FUNDS")))</f>
        <v/>
      </c>
      <c r="AO270" s="6" t="str">
        <f>IF(AJ270&gt;Scenario!$B$11,"",IF(AJ$2&lt;&gt;"Ready",AJ$2,IF(ISNUMBER(AN270),AO269+AM270,"INSUFFICIENT FUNDS")))</f>
        <v/>
      </c>
      <c r="AP270" t="str">
        <f>IF(AJ270&gt;Scenario!$B$11,"",IF(AJ$2&lt;&gt;"Ready",AJ$2,IF(ISNUMBER(AN270),"OK","INSUFFICIENT FUNDS")))</f>
        <v/>
      </c>
    </row>
    <row r="271" spans="1:42" ht="32.1" customHeight="1" x14ac:dyDescent="0.2">
      <c r="A271">
        <v>267</v>
      </c>
      <c r="B271" s="6" t="str">
        <f>IF(A271&gt;Scenario!$B$11,"",IF(A$2&lt;&gt;"Ready",A$2,IF(G270="OK",E270,"INSUFFICIENT FUNDS")))</f>
        <v/>
      </c>
      <c r="C271" s="6" t="str">
        <f>IF(A271&gt;Scenario!$B$11,"",IF(A$2&lt;&gt;"Ready",A$2,IF(ISNUMBER(B271),IF(AND(A271&gt;=Scenario!$B$10,MOD(A271-Scenario!$B$10,Scenario!$B$18)=0),Scenario!$B$8,0),"INSUFFICIENT FUNDS")))</f>
        <v/>
      </c>
      <c r="D271" s="6" t="str">
        <f>IF(A271&gt;Scenario!$B$11,"",IF(A$2&lt;&gt;"Ready",A$2,IF(ISNUMBER(B271),(B271+C271)*(N('Option B'!$E$14)+N('Option B'!$E$15)+IF(Scenario!$B$13="Gross",N('Option B'!$E$16),0))/12+((N('Option B'!$E$12)+N('Option B'!$E$13))/12+IF(AND(A271&gt;=Scenario!$B$10,MOD(A271-Scenario!$B$10,Scenario!$B$18)=0),N('Option B'!$E$17)*N('Option B'!$E$18)+N('Option B'!$E$20),0)+IF(A271=1,N('Option B'!$E$17)*N('Option B'!$E$19)+N('Option B'!$E$21),0)+IF(A271=Scenario!$B$11,N('Option B'!$E$22),0)),"INSUFFICIENT FUNDS")))</f>
        <v/>
      </c>
      <c r="E271" s="6" t="str">
        <f>IF(A271&gt;Scenario!$B$11,"",IF(A$2&lt;&gt;"Ready",A$2,IF(ISNUMBER(B271),IF((B271+C271)*(1+Scenario!$B$12/12)-D271&lt;0,"INSUFFICIENT FUNDS",(B271+C271)*(1+Scenario!$B$12/12)-D271),"INSUFFICIENT FUNDS")))</f>
        <v/>
      </c>
      <c r="F271" s="6" t="str">
        <f>IF(A271&gt;Scenario!$B$11,"",IF(A$2&lt;&gt;"Ready",A$2,IF(ISNUMBER(E271),F270+D271,"INSUFFICIENT FUNDS")))</f>
        <v/>
      </c>
      <c r="G271" t="str">
        <f>IF(A271&gt;Scenario!$B$11,"",IF(A$2&lt;&gt;"Ready",A$2,IF(ISNUMBER(E271),"OK","INSUFFICIENT FUNDS")))</f>
        <v/>
      </c>
      <c r="H271">
        <v>267</v>
      </c>
      <c r="I271" s="6" t="str">
        <f>IF(H271&gt;Scenario!$B$11,"",IF(H$2&lt;&gt;"Ready",H$2,IF(N270="OK",L270,"INSUFFICIENT FUNDS")))</f>
        <v/>
      </c>
      <c r="J271" s="6" t="str">
        <f>IF(H271&gt;Scenario!$B$11,"",IF(H$2&lt;&gt;"Ready",H$2,IF(ISNUMBER(I271),IF(AND(H271&gt;=Scenario!$B$10,MOD(H271-Scenario!$B$10,Scenario!$B$18)=0),Scenario!$B$8,0),"INSUFFICIENT FUNDS")))</f>
        <v/>
      </c>
      <c r="K271" s="6" t="str">
        <f>IF(H271&gt;Scenario!$B$11,"",IF(H$2&lt;&gt;"Ready",H$2,IF(ISNUMBER(I271),(I271+J271)*(N('Option B'!$E$14)+N('Option B'!$E$15)+IF(Scenario!$B$13="Gross",N('Option B'!$E$16),0))/12+((0+0)/12+IF(AND(H271&gt;=Scenario!$B$10,MOD(H271-Scenario!$B$10,Scenario!$B$18)=0),N('Option B'!$E$17)*N('Option B'!$E$18)+N('Option B'!$E$20),0)+IF(H271=1,N('Option B'!$E$17)*N('Option B'!$E$19)+N('Option B'!$E$21),0)+IF(H271=Scenario!$B$11,N('Option B'!$E$22),0)),"INSUFFICIENT FUNDS")))</f>
        <v/>
      </c>
      <c r="L271" s="6" t="str">
        <f>IF(H271&gt;Scenario!$B$11,"",IF(H$2&lt;&gt;"Ready",H$2,IF(ISNUMBER(I271),IF((I271+J271)*(1+Scenario!$B$12/12)-K271&lt;0,"INSUFFICIENT FUNDS",(I271+J271)*(1+Scenario!$B$12/12)-K271),"INSUFFICIENT FUNDS")))</f>
        <v/>
      </c>
      <c r="M271" s="6" t="str">
        <f>IF(H271&gt;Scenario!$B$11,"",IF(H$2&lt;&gt;"Ready",H$2,IF(ISNUMBER(L271),M270+K271,"INSUFFICIENT FUNDS")))</f>
        <v/>
      </c>
      <c r="N271" t="str">
        <f>IF(H271&gt;Scenario!$B$11,"",IF(H$2&lt;&gt;"Ready",H$2,IF(ISNUMBER(L271),"OK","INSUFFICIENT FUNDS")))</f>
        <v/>
      </c>
      <c r="O271">
        <v>267</v>
      </c>
      <c r="P271" s="6" t="str">
        <f>IF(O271&gt;Scenario!$B$11,"",IF(O$2&lt;&gt;"Ready",O$2,IF(U270="OK",S270,"INSUFFICIENT FUNDS")))</f>
        <v/>
      </c>
      <c r="Q271" s="6" t="str">
        <f>IF(O271&gt;Scenario!$B$11,"",IF(O$2&lt;&gt;"Ready",O$2,IF(ISNUMBER(P271),IF(AND(O271&gt;=Scenario!$B$10,MOD(O271-Scenario!$B$10,Scenario!$B$18)=0),Scenario!$B$8,0),"INSUFFICIENT FUNDS")))</f>
        <v/>
      </c>
      <c r="R271" s="6" t="str">
        <f>IF(O271&gt;Scenario!$B$11,"",IF(O$2&lt;&gt;"Ready",O$2,IF(ISNUMBER(P271),(P271+Q271)*(0+N('Option B'!$E$15)+IF(Scenario!$B$13="Gross",N('Option B'!$E$16),0))/12+((N('Option B'!$E$12)+N('Option B'!$E$13))/12+IF(AND(O271&gt;=Scenario!$B$10,MOD(O271-Scenario!$B$10,Scenario!$B$18)=0),N('Option B'!$E$17)*N('Option B'!$E$18)+N('Option B'!$E$20),0)+IF(O271=1,N('Option B'!$E$17)*N('Option B'!$E$19)+N('Option B'!$E$21),0)+IF(O271=Scenario!$B$11,N('Option B'!$E$22),0)),"INSUFFICIENT FUNDS")))</f>
        <v/>
      </c>
      <c r="S271" s="6" t="str">
        <f>IF(O271&gt;Scenario!$B$11,"",IF(O$2&lt;&gt;"Ready",O$2,IF(ISNUMBER(P271),IF((P271+Q271)*(1+Scenario!$B$12/12)-R271&lt;0,"INSUFFICIENT FUNDS",(P271+Q271)*(1+Scenario!$B$12/12)-R271),"INSUFFICIENT FUNDS")))</f>
        <v/>
      </c>
      <c r="T271" s="6" t="str">
        <f>IF(O271&gt;Scenario!$B$11,"",IF(O$2&lt;&gt;"Ready",O$2,IF(ISNUMBER(S271),T270+R271,"INSUFFICIENT FUNDS")))</f>
        <v/>
      </c>
      <c r="U271" t="str">
        <f>IF(O271&gt;Scenario!$B$11,"",IF(O$2&lt;&gt;"Ready",O$2,IF(ISNUMBER(S271),"OK","INSUFFICIENT FUNDS")))</f>
        <v/>
      </c>
      <c r="V271">
        <v>267</v>
      </c>
      <c r="W271" s="6" t="str">
        <f>IF(V271&gt;Scenario!$B$11,"",IF(V$2&lt;&gt;"Ready",V$2,IF(AB270="OK",Z270,"INSUFFICIENT FUNDS")))</f>
        <v/>
      </c>
      <c r="X271" s="6" t="str">
        <f>IF(V271&gt;Scenario!$B$11,"",IF(V$2&lt;&gt;"Ready",V$2,IF(ISNUMBER(W271),IF(AND(V271&gt;=Scenario!$B$10,MOD(V271-Scenario!$B$10,Scenario!$B$18)=0),Scenario!$B$8,0),"INSUFFICIENT FUNDS")))</f>
        <v/>
      </c>
      <c r="Y271" s="6" t="str">
        <f>IF(V271&gt;Scenario!$B$11,"",IF(V$2&lt;&gt;"Ready",V$2,IF(ISNUMBER(W271),(W271+X271)*(N('Option B'!$E$14)+N('Option B'!$E$15)+IF(Scenario!$B$13="Gross",N('Option B'!$E$16),0))/12+((N('Option B'!$E$12)+N('Option B'!$E$13))/12+IF(AND(V271&gt;=Scenario!$B$10,MOD(V271-Scenario!$B$10,Scenario!$B$18)=0),0*0+0,0)+IF(V271=1,0*0+0,0)+IF(V271=Scenario!$B$11,0,0)),"INSUFFICIENT FUNDS")))</f>
        <v/>
      </c>
      <c r="Z271" s="6" t="str">
        <f>IF(V271&gt;Scenario!$B$11,"",IF(V$2&lt;&gt;"Ready",V$2,IF(ISNUMBER(W271),IF((W271+X271)*(1+Scenario!$B$12/12)-Y271&lt;0,"INSUFFICIENT FUNDS",(W271+X271)*(1+Scenario!$B$12/12)-Y271),"INSUFFICIENT FUNDS")))</f>
        <v/>
      </c>
      <c r="AA271" s="6" t="str">
        <f>IF(V271&gt;Scenario!$B$11,"",IF(V$2&lt;&gt;"Ready",V$2,IF(ISNUMBER(Z271),AA270+Y271,"INSUFFICIENT FUNDS")))</f>
        <v/>
      </c>
      <c r="AB271" t="str">
        <f>IF(V271&gt;Scenario!$B$11,"",IF(V$2&lt;&gt;"Ready",V$2,IF(ISNUMBER(Z271),"OK","INSUFFICIENT FUNDS")))</f>
        <v/>
      </c>
      <c r="AC271">
        <v>267</v>
      </c>
      <c r="AD271" s="6" t="str">
        <f>IF(AC271&gt;Scenario!$B$11,"",IF(AC$2&lt;&gt;"Ready",AC$2,IF(AI270="OK",AG270,"INSUFFICIENT FUNDS")))</f>
        <v/>
      </c>
      <c r="AE271" s="6" t="str">
        <f>IF(AC271&gt;Scenario!$B$11,"",IF(AC$2&lt;&gt;"Ready",AC$2,IF(ISNUMBER(AD271),IF(AND(AC271&gt;=Scenario!$B$10,MOD(AC271-Scenario!$B$10,Scenario!$B$18)=0),Scenario!$B$8,0),"INSUFFICIENT FUNDS")))</f>
        <v/>
      </c>
      <c r="AF271" s="6" t="str">
        <f>IF(AC271&gt;Scenario!$B$11,"",IF(AC$2&lt;&gt;"Ready",AC$2,IF(ISNUMBER(AD271),(AD271+AE271)*(N('Option B'!$E$14)+N('Option B'!$E$15)+IF(Scenario!$B$13="Gross",0,0))/12+((N('Option B'!$E$12)+N('Option B'!$E$13))/12+IF(AND(AC271&gt;=Scenario!$B$10,MOD(AC271-Scenario!$B$10,Scenario!$B$18)=0),N('Option B'!$E$17)*N('Option B'!$E$18)+N('Option B'!$E$20),0)+IF(AC271=1,N('Option B'!$E$17)*N('Option B'!$E$19)+N('Option B'!$E$21),0)+IF(AC271=Scenario!$B$11,N('Option B'!$E$22),0)),"INSUFFICIENT FUNDS")))</f>
        <v/>
      </c>
      <c r="AG271" s="6" t="str">
        <f>IF(AC271&gt;Scenario!$B$11,"",IF(AC$2&lt;&gt;"Ready",AC$2,IF(ISNUMBER(AD271),IF((AD271+AE271)*(1+Scenario!$B$12/12)-AF271&lt;0,"INSUFFICIENT FUNDS",(AD271+AE271)*(1+Scenario!$B$12/12)-AF271),"INSUFFICIENT FUNDS")))</f>
        <v/>
      </c>
      <c r="AH271" s="6" t="str">
        <f>IF(AC271&gt;Scenario!$B$11,"",IF(AC$2&lt;&gt;"Ready",AC$2,IF(ISNUMBER(AG271),AH270+AF271,"INSUFFICIENT FUNDS")))</f>
        <v/>
      </c>
      <c r="AI271" t="str">
        <f>IF(AC271&gt;Scenario!$B$11,"",IF(AC$2&lt;&gt;"Ready",AC$2,IF(ISNUMBER(AG271),"OK","INSUFFICIENT FUNDS")))</f>
        <v/>
      </c>
      <c r="AJ271">
        <v>267</v>
      </c>
      <c r="AK271" s="6" t="str">
        <f>IF(AJ271&gt;Scenario!$B$11,"",IF(AJ$2&lt;&gt;"Ready",AJ$2,IF(AP270="OK",AN270,"INSUFFICIENT FUNDS")))</f>
        <v/>
      </c>
      <c r="AL271" s="6" t="str">
        <f>IF(AJ271&gt;Scenario!$B$11,"",IF(AJ$2&lt;&gt;"Ready",AJ$2,IF(ISNUMBER(AK271),IF(AND(AJ271&gt;=Scenario!$B$10,MOD(AJ271-Scenario!$B$10,Scenario!$B$18)=0),Scenario!$B$8,0),"INSUFFICIENT FUNDS")))</f>
        <v/>
      </c>
      <c r="AM271" s="6" t="str">
        <f>IF(AJ271&gt;Scenario!$B$11,"",IF(AJ$2&lt;&gt;"Ready",AJ$2,IF(ISNUMBER(AK271),(AK271+AL271)*(0+0+IF(Scenario!$B$13="Gross",0,0))/12+((0+0)/12+IF(AND(AJ271&gt;=Scenario!$B$10,MOD(AJ271-Scenario!$B$10,Scenario!$B$18)=0),0*0+0,0)+IF(AJ271=1,0*0+0,0)+IF(AJ271=Scenario!$B$11,0,0)),"INSUFFICIENT FUNDS")))</f>
        <v/>
      </c>
      <c r="AN271" s="6" t="str">
        <f>IF(AJ271&gt;Scenario!$B$11,"",IF(AJ$2&lt;&gt;"Ready",AJ$2,IF(ISNUMBER(AK271),IF((AK271+AL271)*(1+Scenario!$B$12/12)-AM271&lt;0,"INSUFFICIENT FUNDS",(AK271+AL271)*(1+Scenario!$B$12/12)-AM271),"INSUFFICIENT FUNDS")))</f>
        <v/>
      </c>
      <c r="AO271" s="6" t="str">
        <f>IF(AJ271&gt;Scenario!$B$11,"",IF(AJ$2&lt;&gt;"Ready",AJ$2,IF(ISNUMBER(AN271),AO270+AM271,"INSUFFICIENT FUNDS")))</f>
        <v/>
      </c>
      <c r="AP271" t="str">
        <f>IF(AJ271&gt;Scenario!$B$11,"",IF(AJ$2&lt;&gt;"Ready",AJ$2,IF(ISNUMBER(AN271),"OK","INSUFFICIENT FUNDS")))</f>
        <v/>
      </c>
    </row>
    <row r="272" spans="1:42" ht="32.1" customHeight="1" x14ac:dyDescent="0.2">
      <c r="A272">
        <v>268</v>
      </c>
      <c r="B272" s="6" t="str">
        <f>IF(A272&gt;Scenario!$B$11,"",IF(A$2&lt;&gt;"Ready",A$2,IF(G271="OK",E271,"INSUFFICIENT FUNDS")))</f>
        <v/>
      </c>
      <c r="C272" s="6" t="str">
        <f>IF(A272&gt;Scenario!$B$11,"",IF(A$2&lt;&gt;"Ready",A$2,IF(ISNUMBER(B272),IF(AND(A272&gt;=Scenario!$B$10,MOD(A272-Scenario!$B$10,Scenario!$B$18)=0),Scenario!$B$8,0),"INSUFFICIENT FUNDS")))</f>
        <v/>
      </c>
      <c r="D272" s="6" t="str">
        <f>IF(A272&gt;Scenario!$B$11,"",IF(A$2&lt;&gt;"Ready",A$2,IF(ISNUMBER(B272),(B272+C272)*(N('Option B'!$E$14)+N('Option B'!$E$15)+IF(Scenario!$B$13="Gross",N('Option B'!$E$16),0))/12+((N('Option B'!$E$12)+N('Option B'!$E$13))/12+IF(AND(A272&gt;=Scenario!$B$10,MOD(A272-Scenario!$B$10,Scenario!$B$18)=0),N('Option B'!$E$17)*N('Option B'!$E$18)+N('Option B'!$E$20),0)+IF(A272=1,N('Option B'!$E$17)*N('Option B'!$E$19)+N('Option B'!$E$21),0)+IF(A272=Scenario!$B$11,N('Option B'!$E$22),0)),"INSUFFICIENT FUNDS")))</f>
        <v/>
      </c>
      <c r="E272" s="6" t="str">
        <f>IF(A272&gt;Scenario!$B$11,"",IF(A$2&lt;&gt;"Ready",A$2,IF(ISNUMBER(B272),IF((B272+C272)*(1+Scenario!$B$12/12)-D272&lt;0,"INSUFFICIENT FUNDS",(B272+C272)*(1+Scenario!$B$12/12)-D272),"INSUFFICIENT FUNDS")))</f>
        <v/>
      </c>
      <c r="F272" s="6" t="str">
        <f>IF(A272&gt;Scenario!$B$11,"",IF(A$2&lt;&gt;"Ready",A$2,IF(ISNUMBER(E272),F271+D272,"INSUFFICIENT FUNDS")))</f>
        <v/>
      </c>
      <c r="G272" t="str">
        <f>IF(A272&gt;Scenario!$B$11,"",IF(A$2&lt;&gt;"Ready",A$2,IF(ISNUMBER(E272),"OK","INSUFFICIENT FUNDS")))</f>
        <v/>
      </c>
      <c r="H272">
        <v>268</v>
      </c>
      <c r="I272" s="6" t="str">
        <f>IF(H272&gt;Scenario!$B$11,"",IF(H$2&lt;&gt;"Ready",H$2,IF(N271="OK",L271,"INSUFFICIENT FUNDS")))</f>
        <v/>
      </c>
      <c r="J272" s="6" t="str">
        <f>IF(H272&gt;Scenario!$B$11,"",IF(H$2&lt;&gt;"Ready",H$2,IF(ISNUMBER(I272),IF(AND(H272&gt;=Scenario!$B$10,MOD(H272-Scenario!$B$10,Scenario!$B$18)=0),Scenario!$B$8,0),"INSUFFICIENT FUNDS")))</f>
        <v/>
      </c>
      <c r="K272" s="6" t="str">
        <f>IF(H272&gt;Scenario!$B$11,"",IF(H$2&lt;&gt;"Ready",H$2,IF(ISNUMBER(I272),(I272+J272)*(N('Option B'!$E$14)+N('Option B'!$E$15)+IF(Scenario!$B$13="Gross",N('Option B'!$E$16),0))/12+((0+0)/12+IF(AND(H272&gt;=Scenario!$B$10,MOD(H272-Scenario!$B$10,Scenario!$B$18)=0),N('Option B'!$E$17)*N('Option B'!$E$18)+N('Option B'!$E$20),0)+IF(H272=1,N('Option B'!$E$17)*N('Option B'!$E$19)+N('Option B'!$E$21),0)+IF(H272=Scenario!$B$11,N('Option B'!$E$22),0)),"INSUFFICIENT FUNDS")))</f>
        <v/>
      </c>
      <c r="L272" s="6" t="str">
        <f>IF(H272&gt;Scenario!$B$11,"",IF(H$2&lt;&gt;"Ready",H$2,IF(ISNUMBER(I272),IF((I272+J272)*(1+Scenario!$B$12/12)-K272&lt;0,"INSUFFICIENT FUNDS",(I272+J272)*(1+Scenario!$B$12/12)-K272),"INSUFFICIENT FUNDS")))</f>
        <v/>
      </c>
      <c r="M272" s="6" t="str">
        <f>IF(H272&gt;Scenario!$B$11,"",IF(H$2&lt;&gt;"Ready",H$2,IF(ISNUMBER(L272),M271+K272,"INSUFFICIENT FUNDS")))</f>
        <v/>
      </c>
      <c r="N272" t="str">
        <f>IF(H272&gt;Scenario!$B$11,"",IF(H$2&lt;&gt;"Ready",H$2,IF(ISNUMBER(L272),"OK","INSUFFICIENT FUNDS")))</f>
        <v/>
      </c>
      <c r="O272">
        <v>268</v>
      </c>
      <c r="P272" s="6" t="str">
        <f>IF(O272&gt;Scenario!$B$11,"",IF(O$2&lt;&gt;"Ready",O$2,IF(U271="OK",S271,"INSUFFICIENT FUNDS")))</f>
        <v/>
      </c>
      <c r="Q272" s="6" t="str">
        <f>IF(O272&gt;Scenario!$B$11,"",IF(O$2&lt;&gt;"Ready",O$2,IF(ISNUMBER(P272),IF(AND(O272&gt;=Scenario!$B$10,MOD(O272-Scenario!$B$10,Scenario!$B$18)=0),Scenario!$B$8,0),"INSUFFICIENT FUNDS")))</f>
        <v/>
      </c>
      <c r="R272" s="6" t="str">
        <f>IF(O272&gt;Scenario!$B$11,"",IF(O$2&lt;&gt;"Ready",O$2,IF(ISNUMBER(P272),(P272+Q272)*(0+N('Option B'!$E$15)+IF(Scenario!$B$13="Gross",N('Option B'!$E$16),0))/12+((N('Option B'!$E$12)+N('Option B'!$E$13))/12+IF(AND(O272&gt;=Scenario!$B$10,MOD(O272-Scenario!$B$10,Scenario!$B$18)=0),N('Option B'!$E$17)*N('Option B'!$E$18)+N('Option B'!$E$20),0)+IF(O272=1,N('Option B'!$E$17)*N('Option B'!$E$19)+N('Option B'!$E$21),0)+IF(O272=Scenario!$B$11,N('Option B'!$E$22),0)),"INSUFFICIENT FUNDS")))</f>
        <v/>
      </c>
      <c r="S272" s="6" t="str">
        <f>IF(O272&gt;Scenario!$B$11,"",IF(O$2&lt;&gt;"Ready",O$2,IF(ISNUMBER(P272),IF((P272+Q272)*(1+Scenario!$B$12/12)-R272&lt;0,"INSUFFICIENT FUNDS",(P272+Q272)*(1+Scenario!$B$12/12)-R272),"INSUFFICIENT FUNDS")))</f>
        <v/>
      </c>
      <c r="T272" s="6" t="str">
        <f>IF(O272&gt;Scenario!$B$11,"",IF(O$2&lt;&gt;"Ready",O$2,IF(ISNUMBER(S272),T271+R272,"INSUFFICIENT FUNDS")))</f>
        <v/>
      </c>
      <c r="U272" t="str">
        <f>IF(O272&gt;Scenario!$B$11,"",IF(O$2&lt;&gt;"Ready",O$2,IF(ISNUMBER(S272),"OK","INSUFFICIENT FUNDS")))</f>
        <v/>
      </c>
      <c r="V272">
        <v>268</v>
      </c>
      <c r="W272" s="6" t="str">
        <f>IF(V272&gt;Scenario!$B$11,"",IF(V$2&lt;&gt;"Ready",V$2,IF(AB271="OK",Z271,"INSUFFICIENT FUNDS")))</f>
        <v/>
      </c>
      <c r="X272" s="6" t="str">
        <f>IF(V272&gt;Scenario!$B$11,"",IF(V$2&lt;&gt;"Ready",V$2,IF(ISNUMBER(W272),IF(AND(V272&gt;=Scenario!$B$10,MOD(V272-Scenario!$B$10,Scenario!$B$18)=0),Scenario!$B$8,0),"INSUFFICIENT FUNDS")))</f>
        <v/>
      </c>
      <c r="Y272" s="6" t="str">
        <f>IF(V272&gt;Scenario!$B$11,"",IF(V$2&lt;&gt;"Ready",V$2,IF(ISNUMBER(W272),(W272+X272)*(N('Option B'!$E$14)+N('Option B'!$E$15)+IF(Scenario!$B$13="Gross",N('Option B'!$E$16),0))/12+((N('Option B'!$E$12)+N('Option B'!$E$13))/12+IF(AND(V272&gt;=Scenario!$B$10,MOD(V272-Scenario!$B$10,Scenario!$B$18)=0),0*0+0,0)+IF(V272=1,0*0+0,0)+IF(V272=Scenario!$B$11,0,0)),"INSUFFICIENT FUNDS")))</f>
        <v/>
      </c>
      <c r="Z272" s="6" t="str">
        <f>IF(V272&gt;Scenario!$B$11,"",IF(V$2&lt;&gt;"Ready",V$2,IF(ISNUMBER(W272),IF((W272+X272)*(1+Scenario!$B$12/12)-Y272&lt;0,"INSUFFICIENT FUNDS",(W272+X272)*(1+Scenario!$B$12/12)-Y272),"INSUFFICIENT FUNDS")))</f>
        <v/>
      </c>
      <c r="AA272" s="6" t="str">
        <f>IF(V272&gt;Scenario!$B$11,"",IF(V$2&lt;&gt;"Ready",V$2,IF(ISNUMBER(Z272),AA271+Y272,"INSUFFICIENT FUNDS")))</f>
        <v/>
      </c>
      <c r="AB272" t="str">
        <f>IF(V272&gt;Scenario!$B$11,"",IF(V$2&lt;&gt;"Ready",V$2,IF(ISNUMBER(Z272),"OK","INSUFFICIENT FUNDS")))</f>
        <v/>
      </c>
      <c r="AC272">
        <v>268</v>
      </c>
      <c r="AD272" s="6" t="str">
        <f>IF(AC272&gt;Scenario!$B$11,"",IF(AC$2&lt;&gt;"Ready",AC$2,IF(AI271="OK",AG271,"INSUFFICIENT FUNDS")))</f>
        <v/>
      </c>
      <c r="AE272" s="6" t="str">
        <f>IF(AC272&gt;Scenario!$B$11,"",IF(AC$2&lt;&gt;"Ready",AC$2,IF(ISNUMBER(AD272),IF(AND(AC272&gt;=Scenario!$B$10,MOD(AC272-Scenario!$B$10,Scenario!$B$18)=0),Scenario!$B$8,0),"INSUFFICIENT FUNDS")))</f>
        <v/>
      </c>
      <c r="AF272" s="6" t="str">
        <f>IF(AC272&gt;Scenario!$B$11,"",IF(AC$2&lt;&gt;"Ready",AC$2,IF(ISNUMBER(AD272),(AD272+AE272)*(N('Option B'!$E$14)+N('Option B'!$E$15)+IF(Scenario!$B$13="Gross",0,0))/12+((N('Option B'!$E$12)+N('Option B'!$E$13))/12+IF(AND(AC272&gt;=Scenario!$B$10,MOD(AC272-Scenario!$B$10,Scenario!$B$18)=0),N('Option B'!$E$17)*N('Option B'!$E$18)+N('Option B'!$E$20),0)+IF(AC272=1,N('Option B'!$E$17)*N('Option B'!$E$19)+N('Option B'!$E$21),0)+IF(AC272=Scenario!$B$11,N('Option B'!$E$22),0)),"INSUFFICIENT FUNDS")))</f>
        <v/>
      </c>
      <c r="AG272" s="6" t="str">
        <f>IF(AC272&gt;Scenario!$B$11,"",IF(AC$2&lt;&gt;"Ready",AC$2,IF(ISNUMBER(AD272),IF((AD272+AE272)*(1+Scenario!$B$12/12)-AF272&lt;0,"INSUFFICIENT FUNDS",(AD272+AE272)*(1+Scenario!$B$12/12)-AF272),"INSUFFICIENT FUNDS")))</f>
        <v/>
      </c>
      <c r="AH272" s="6" t="str">
        <f>IF(AC272&gt;Scenario!$B$11,"",IF(AC$2&lt;&gt;"Ready",AC$2,IF(ISNUMBER(AG272),AH271+AF272,"INSUFFICIENT FUNDS")))</f>
        <v/>
      </c>
      <c r="AI272" t="str">
        <f>IF(AC272&gt;Scenario!$B$11,"",IF(AC$2&lt;&gt;"Ready",AC$2,IF(ISNUMBER(AG272),"OK","INSUFFICIENT FUNDS")))</f>
        <v/>
      </c>
      <c r="AJ272">
        <v>268</v>
      </c>
      <c r="AK272" s="6" t="str">
        <f>IF(AJ272&gt;Scenario!$B$11,"",IF(AJ$2&lt;&gt;"Ready",AJ$2,IF(AP271="OK",AN271,"INSUFFICIENT FUNDS")))</f>
        <v/>
      </c>
      <c r="AL272" s="6" t="str">
        <f>IF(AJ272&gt;Scenario!$B$11,"",IF(AJ$2&lt;&gt;"Ready",AJ$2,IF(ISNUMBER(AK272),IF(AND(AJ272&gt;=Scenario!$B$10,MOD(AJ272-Scenario!$B$10,Scenario!$B$18)=0),Scenario!$B$8,0),"INSUFFICIENT FUNDS")))</f>
        <v/>
      </c>
      <c r="AM272" s="6" t="str">
        <f>IF(AJ272&gt;Scenario!$B$11,"",IF(AJ$2&lt;&gt;"Ready",AJ$2,IF(ISNUMBER(AK272),(AK272+AL272)*(0+0+IF(Scenario!$B$13="Gross",0,0))/12+((0+0)/12+IF(AND(AJ272&gt;=Scenario!$B$10,MOD(AJ272-Scenario!$B$10,Scenario!$B$18)=0),0*0+0,0)+IF(AJ272=1,0*0+0,0)+IF(AJ272=Scenario!$B$11,0,0)),"INSUFFICIENT FUNDS")))</f>
        <v/>
      </c>
      <c r="AN272" s="6" t="str">
        <f>IF(AJ272&gt;Scenario!$B$11,"",IF(AJ$2&lt;&gt;"Ready",AJ$2,IF(ISNUMBER(AK272),IF((AK272+AL272)*(1+Scenario!$B$12/12)-AM272&lt;0,"INSUFFICIENT FUNDS",(AK272+AL272)*(1+Scenario!$B$12/12)-AM272),"INSUFFICIENT FUNDS")))</f>
        <v/>
      </c>
      <c r="AO272" s="6" t="str">
        <f>IF(AJ272&gt;Scenario!$B$11,"",IF(AJ$2&lt;&gt;"Ready",AJ$2,IF(ISNUMBER(AN272),AO271+AM272,"INSUFFICIENT FUNDS")))</f>
        <v/>
      </c>
      <c r="AP272" t="str">
        <f>IF(AJ272&gt;Scenario!$B$11,"",IF(AJ$2&lt;&gt;"Ready",AJ$2,IF(ISNUMBER(AN272),"OK","INSUFFICIENT FUNDS")))</f>
        <v/>
      </c>
    </row>
    <row r="273" spans="1:42" ht="32.1" customHeight="1" x14ac:dyDescent="0.2">
      <c r="A273">
        <v>269</v>
      </c>
      <c r="B273" s="6" t="str">
        <f>IF(A273&gt;Scenario!$B$11,"",IF(A$2&lt;&gt;"Ready",A$2,IF(G272="OK",E272,"INSUFFICIENT FUNDS")))</f>
        <v/>
      </c>
      <c r="C273" s="6" t="str">
        <f>IF(A273&gt;Scenario!$B$11,"",IF(A$2&lt;&gt;"Ready",A$2,IF(ISNUMBER(B273),IF(AND(A273&gt;=Scenario!$B$10,MOD(A273-Scenario!$B$10,Scenario!$B$18)=0),Scenario!$B$8,0),"INSUFFICIENT FUNDS")))</f>
        <v/>
      </c>
      <c r="D273" s="6" t="str">
        <f>IF(A273&gt;Scenario!$B$11,"",IF(A$2&lt;&gt;"Ready",A$2,IF(ISNUMBER(B273),(B273+C273)*(N('Option B'!$E$14)+N('Option B'!$E$15)+IF(Scenario!$B$13="Gross",N('Option B'!$E$16),0))/12+((N('Option B'!$E$12)+N('Option B'!$E$13))/12+IF(AND(A273&gt;=Scenario!$B$10,MOD(A273-Scenario!$B$10,Scenario!$B$18)=0),N('Option B'!$E$17)*N('Option B'!$E$18)+N('Option B'!$E$20),0)+IF(A273=1,N('Option B'!$E$17)*N('Option B'!$E$19)+N('Option B'!$E$21),0)+IF(A273=Scenario!$B$11,N('Option B'!$E$22),0)),"INSUFFICIENT FUNDS")))</f>
        <v/>
      </c>
      <c r="E273" s="6" t="str">
        <f>IF(A273&gt;Scenario!$B$11,"",IF(A$2&lt;&gt;"Ready",A$2,IF(ISNUMBER(B273),IF((B273+C273)*(1+Scenario!$B$12/12)-D273&lt;0,"INSUFFICIENT FUNDS",(B273+C273)*(1+Scenario!$B$12/12)-D273),"INSUFFICIENT FUNDS")))</f>
        <v/>
      </c>
      <c r="F273" s="6" t="str">
        <f>IF(A273&gt;Scenario!$B$11,"",IF(A$2&lt;&gt;"Ready",A$2,IF(ISNUMBER(E273),F272+D273,"INSUFFICIENT FUNDS")))</f>
        <v/>
      </c>
      <c r="G273" t="str">
        <f>IF(A273&gt;Scenario!$B$11,"",IF(A$2&lt;&gt;"Ready",A$2,IF(ISNUMBER(E273),"OK","INSUFFICIENT FUNDS")))</f>
        <v/>
      </c>
      <c r="H273">
        <v>269</v>
      </c>
      <c r="I273" s="6" t="str">
        <f>IF(H273&gt;Scenario!$B$11,"",IF(H$2&lt;&gt;"Ready",H$2,IF(N272="OK",L272,"INSUFFICIENT FUNDS")))</f>
        <v/>
      </c>
      <c r="J273" s="6" t="str">
        <f>IF(H273&gt;Scenario!$B$11,"",IF(H$2&lt;&gt;"Ready",H$2,IF(ISNUMBER(I273),IF(AND(H273&gt;=Scenario!$B$10,MOD(H273-Scenario!$B$10,Scenario!$B$18)=0),Scenario!$B$8,0),"INSUFFICIENT FUNDS")))</f>
        <v/>
      </c>
      <c r="K273" s="6" t="str">
        <f>IF(H273&gt;Scenario!$B$11,"",IF(H$2&lt;&gt;"Ready",H$2,IF(ISNUMBER(I273),(I273+J273)*(N('Option B'!$E$14)+N('Option B'!$E$15)+IF(Scenario!$B$13="Gross",N('Option B'!$E$16),0))/12+((0+0)/12+IF(AND(H273&gt;=Scenario!$B$10,MOD(H273-Scenario!$B$10,Scenario!$B$18)=0),N('Option B'!$E$17)*N('Option B'!$E$18)+N('Option B'!$E$20),0)+IF(H273=1,N('Option B'!$E$17)*N('Option B'!$E$19)+N('Option B'!$E$21),0)+IF(H273=Scenario!$B$11,N('Option B'!$E$22),0)),"INSUFFICIENT FUNDS")))</f>
        <v/>
      </c>
      <c r="L273" s="6" t="str">
        <f>IF(H273&gt;Scenario!$B$11,"",IF(H$2&lt;&gt;"Ready",H$2,IF(ISNUMBER(I273),IF((I273+J273)*(1+Scenario!$B$12/12)-K273&lt;0,"INSUFFICIENT FUNDS",(I273+J273)*(1+Scenario!$B$12/12)-K273),"INSUFFICIENT FUNDS")))</f>
        <v/>
      </c>
      <c r="M273" s="6" t="str">
        <f>IF(H273&gt;Scenario!$B$11,"",IF(H$2&lt;&gt;"Ready",H$2,IF(ISNUMBER(L273),M272+K273,"INSUFFICIENT FUNDS")))</f>
        <v/>
      </c>
      <c r="N273" t="str">
        <f>IF(H273&gt;Scenario!$B$11,"",IF(H$2&lt;&gt;"Ready",H$2,IF(ISNUMBER(L273),"OK","INSUFFICIENT FUNDS")))</f>
        <v/>
      </c>
      <c r="O273">
        <v>269</v>
      </c>
      <c r="P273" s="6" t="str">
        <f>IF(O273&gt;Scenario!$B$11,"",IF(O$2&lt;&gt;"Ready",O$2,IF(U272="OK",S272,"INSUFFICIENT FUNDS")))</f>
        <v/>
      </c>
      <c r="Q273" s="6" t="str">
        <f>IF(O273&gt;Scenario!$B$11,"",IF(O$2&lt;&gt;"Ready",O$2,IF(ISNUMBER(P273),IF(AND(O273&gt;=Scenario!$B$10,MOD(O273-Scenario!$B$10,Scenario!$B$18)=0),Scenario!$B$8,0),"INSUFFICIENT FUNDS")))</f>
        <v/>
      </c>
      <c r="R273" s="6" t="str">
        <f>IF(O273&gt;Scenario!$B$11,"",IF(O$2&lt;&gt;"Ready",O$2,IF(ISNUMBER(P273),(P273+Q273)*(0+N('Option B'!$E$15)+IF(Scenario!$B$13="Gross",N('Option B'!$E$16),0))/12+((N('Option B'!$E$12)+N('Option B'!$E$13))/12+IF(AND(O273&gt;=Scenario!$B$10,MOD(O273-Scenario!$B$10,Scenario!$B$18)=0),N('Option B'!$E$17)*N('Option B'!$E$18)+N('Option B'!$E$20),0)+IF(O273=1,N('Option B'!$E$17)*N('Option B'!$E$19)+N('Option B'!$E$21),0)+IF(O273=Scenario!$B$11,N('Option B'!$E$22),0)),"INSUFFICIENT FUNDS")))</f>
        <v/>
      </c>
      <c r="S273" s="6" t="str">
        <f>IF(O273&gt;Scenario!$B$11,"",IF(O$2&lt;&gt;"Ready",O$2,IF(ISNUMBER(P273),IF((P273+Q273)*(1+Scenario!$B$12/12)-R273&lt;0,"INSUFFICIENT FUNDS",(P273+Q273)*(1+Scenario!$B$12/12)-R273),"INSUFFICIENT FUNDS")))</f>
        <v/>
      </c>
      <c r="T273" s="6" t="str">
        <f>IF(O273&gt;Scenario!$B$11,"",IF(O$2&lt;&gt;"Ready",O$2,IF(ISNUMBER(S273),T272+R273,"INSUFFICIENT FUNDS")))</f>
        <v/>
      </c>
      <c r="U273" t="str">
        <f>IF(O273&gt;Scenario!$B$11,"",IF(O$2&lt;&gt;"Ready",O$2,IF(ISNUMBER(S273),"OK","INSUFFICIENT FUNDS")))</f>
        <v/>
      </c>
      <c r="V273">
        <v>269</v>
      </c>
      <c r="W273" s="6" t="str">
        <f>IF(V273&gt;Scenario!$B$11,"",IF(V$2&lt;&gt;"Ready",V$2,IF(AB272="OK",Z272,"INSUFFICIENT FUNDS")))</f>
        <v/>
      </c>
      <c r="X273" s="6" t="str">
        <f>IF(V273&gt;Scenario!$B$11,"",IF(V$2&lt;&gt;"Ready",V$2,IF(ISNUMBER(W273),IF(AND(V273&gt;=Scenario!$B$10,MOD(V273-Scenario!$B$10,Scenario!$B$18)=0),Scenario!$B$8,0),"INSUFFICIENT FUNDS")))</f>
        <v/>
      </c>
      <c r="Y273" s="6" t="str">
        <f>IF(V273&gt;Scenario!$B$11,"",IF(V$2&lt;&gt;"Ready",V$2,IF(ISNUMBER(W273),(W273+X273)*(N('Option B'!$E$14)+N('Option B'!$E$15)+IF(Scenario!$B$13="Gross",N('Option B'!$E$16),0))/12+((N('Option B'!$E$12)+N('Option B'!$E$13))/12+IF(AND(V273&gt;=Scenario!$B$10,MOD(V273-Scenario!$B$10,Scenario!$B$18)=0),0*0+0,0)+IF(V273=1,0*0+0,0)+IF(V273=Scenario!$B$11,0,0)),"INSUFFICIENT FUNDS")))</f>
        <v/>
      </c>
      <c r="Z273" s="6" t="str">
        <f>IF(V273&gt;Scenario!$B$11,"",IF(V$2&lt;&gt;"Ready",V$2,IF(ISNUMBER(W273),IF((W273+X273)*(1+Scenario!$B$12/12)-Y273&lt;0,"INSUFFICIENT FUNDS",(W273+X273)*(1+Scenario!$B$12/12)-Y273),"INSUFFICIENT FUNDS")))</f>
        <v/>
      </c>
      <c r="AA273" s="6" t="str">
        <f>IF(V273&gt;Scenario!$B$11,"",IF(V$2&lt;&gt;"Ready",V$2,IF(ISNUMBER(Z273),AA272+Y273,"INSUFFICIENT FUNDS")))</f>
        <v/>
      </c>
      <c r="AB273" t="str">
        <f>IF(V273&gt;Scenario!$B$11,"",IF(V$2&lt;&gt;"Ready",V$2,IF(ISNUMBER(Z273),"OK","INSUFFICIENT FUNDS")))</f>
        <v/>
      </c>
      <c r="AC273">
        <v>269</v>
      </c>
      <c r="AD273" s="6" t="str">
        <f>IF(AC273&gt;Scenario!$B$11,"",IF(AC$2&lt;&gt;"Ready",AC$2,IF(AI272="OK",AG272,"INSUFFICIENT FUNDS")))</f>
        <v/>
      </c>
      <c r="AE273" s="6" t="str">
        <f>IF(AC273&gt;Scenario!$B$11,"",IF(AC$2&lt;&gt;"Ready",AC$2,IF(ISNUMBER(AD273),IF(AND(AC273&gt;=Scenario!$B$10,MOD(AC273-Scenario!$B$10,Scenario!$B$18)=0),Scenario!$B$8,0),"INSUFFICIENT FUNDS")))</f>
        <v/>
      </c>
      <c r="AF273" s="6" t="str">
        <f>IF(AC273&gt;Scenario!$B$11,"",IF(AC$2&lt;&gt;"Ready",AC$2,IF(ISNUMBER(AD273),(AD273+AE273)*(N('Option B'!$E$14)+N('Option B'!$E$15)+IF(Scenario!$B$13="Gross",0,0))/12+((N('Option B'!$E$12)+N('Option B'!$E$13))/12+IF(AND(AC273&gt;=Scenario!$B$10,MOD(AC273-Scenario!$B$10,Scenario!$B$18)=0),N('Option B'!$E$17)*N('Option B'!$E$18)+N('Option B'!$E$20),0)+IF(AC273=1,N('Option B'!$E$17)*N('Option B'!$E$19)+N('Option B'!$E$21),0)+IF(AC273=Scenario!$B$11,N('Option B'!$E$22),0)),"INSUFFICIENT FUNDS")))</f>
        <v/>
      </c>
      <c r="AG273" s="6" t="str">
        <f>IF(AC273&gt;Scenario!$B$11,"",IF(AC$2&lt;&gt;"Ready",AC$2,IF(ISNUMBER(AD273),IF((AD273+AE273)*(1+Scenario!$B$12/12)-AF273&lt;0,"INSUFFICIENT FUNDS",(AD273+AE273)*(1+Scenario!$B$12/12)-AF273),"INSUFFICIENT FUNDS")))</f>
        <v/>
      </c>
      <c r="AH273" s="6" t="str">
        <f>IF(AC273&gt;Scenario!$B$11,"",IF(AC$2&lt;&gt;"Ready",AC$2,IF(ISNUMBER(AG273),AH272+AF273,"INSUFFICIENT FUNDS")))</f>
        <v/>
      </c>
      <c r="AI273" t="str">
        <f>IF(AC273&gt;Scenario!$B$11,"",IF(AC$2&lt;&gt;"Ready",AC$2,IF(ISNUMBER(AG273),"OK","INSUFFICIENT FUNDS")))</f>
        <v/>
      </c>
      <c r="AJ273">
        <v>269</v>
      </c>
      <c r="AK273" s="6" t="str">
        <f>IF(AJ273&gt;Scenario!$B$11,"",IF(AJ$2&lt;&gt;"Ready",AJ$2,IF(AP272="OK",AN272,"INSUFFICIENT FUNDS")))</f>
        <v/>
      </c>
      <c r="AL273" s="6" t="str">
        <f>IF(AJ273&gt;Scenario!$B$11,"",IF(AJ$2&lt;&gt;"Ready",AJ$2,IF(ISNUMBER(AK273),IF(AND(AJ273&gt;=Scenario!$B$10,MOD(AJ273-Scenario!$B$10,Scenario!$B$18)=0),Scenario!$B$8,0),"INSUFFICIENT FUNDS")))</f>
        <v/>
      </c>
      <c r="AM273" s="6" t="str">
        <f>IF(AJ273&gt;Scenario!$B$11,"",IF(AJ$2&lt;&gt;"Ready",AJ$2,IF(ISNUMBER(AK273),(AK273+AL273)*(0+0+IF(Scenario!$B$13="Gross",0,0))/12+((0+0)/12+IF(AND(AJ273&gt;=Scenario!$B$10,MOD(AJ273-Scenario!$B$10,Scenario!$B$18)=0),0*0+0,0)+IF(AJ273=1,0*0+0,0)+IF(AJ273=Scenario!$B$11,0,0)),"INSUFFICIENT FUNDS")))</f>
        <v/>
      </c>
      <c r="AN273" s="6" t="str">
        <f>IF(AJ273&gt;Scenario!$B$11,"",IF(AJ$2&lt;&gt;"Ready",AJ$2,IF(ISNUMBER(AK273),IF((AK273+AL273)*(1+Scenario!$B$12/12)-AM273&lt;0,"INSUFFICIENT FUNDS",(AK273+AL273)*(1+Scenario!$B$12/12)-AM273),"INSUFFICIENT FUNDS")))</f>
        <v/>
      </c>
      <c r="AO273" s="6" t="str">
        <f>IF(AJ273&gt;Scenario!$B$11,"",IF(AJ$2&lt;&gt;"Ready",AJ$2,IF(ISNUMBER(AN273),AO272+AM273,"INSUFFICIENT FUNDS")))</f>
        <v/>
      </c>
      <c r="AP273" t="str">
        <f>IF(AJ273&gt;Scenario!$B$11,"",IF(AJ$2&lt;&gt;"Ready",AJ$2,IF(ISNUMBER(AN273),"OK","INSUFFICIENT FUNDS")))</f>
        <v/>
      </c>
    </row>
    <row r="274" spans="1:42" ht="32.1" customHeight="1" x14ac:dyDescent="0.2">
      <c r="A274">
        <v>270</v>
      </c>
      <c r="B274" s="6" t="str">
        <f>IF(A274&gt;Scenario!$B$11,"",IF(A$2&lt;&gt;"Ready",A$2,IF(G273="OK",E273,"INSUFFICIENT FUNDS")))</f>
        <v/>
      </c>
      <c r="C274" s="6" t="str">
        <f>IF(A274&gt;Scenario!$B$11,"",IF(A$2&lt;&gt;"Ready",A$2,IF(ISNUMBER(B274),IF(AND(A274&gt;=Scenario!$B$10,MOD(A274-Scenario!$B$10,Scenario!$B$18)=0),Scenario!$B$8,0),"INSUFFICIENT FUNDS")))</f>
        <v/>
      </c>
      <c r="D274" s="6" t="str">
        <f>IF(A274&gt;Scenario!$B$11,"",IF(A$2&lt;&gt;"Ready",A$2,IF(ISNUMBER(B274),(B274+C274)*(N('Option B'!$E$14)+N('Option B'!$E$15)+IF(Scenario!$B$13="Gross",N('Option B'!$E$16),0))/12+((N('Option B'!$E$12)+N('Option B'!$E$13))/12+IF(AND(A274&gt;=Scenario!$B$10,MOD(A274-Scenario!$B$10,Scenario!$B$18)=0),N('Option B'!$E$17)*N('Option B'!$E$18)+N('Option B'!$E$20),0)+IF(A274=1,N('Option B'!$E$17)*N('Option B'!$E$19)+N('Option B'!$E$21),0)+IF(A274=Scenario!$B$11,N('Option B'!$E$22),0)),"INSUFFICIENT FUNDS")))</f>
        <v/>
      </c>
      <c r="E274" s="6" t="str">
        <f>IF(A274&gt;Scenario!$B$11,"",IF(A$2&lt;&gt;"Ready",A$2,IF(ISNUMBER(B274),IF((B274+C274)*(1+Scenario!$B$12/12)-D274&lt;0,"INSUFFICIENT FUNDS",(B274+C274)*(1+Scenario!$B$12/12)-D274),"INSUFFICIENT FUNDS")))</f>
        <v/>
      </c>
      <c r="F274" s="6" t="str">
        <f>IF(A274&gt;Scenario!$B$11,"",IF(A$2&lt;&gt;"Ready",A$2,IF(ISNUMBER(E274),F273+D274,"INSUFFICIENT FUNDS")))</f>
        <v/>
      </c>
      <c r="G274" t="str">
        <f>IF(A274&gt;Scenario!$B$11,"",IF(A$2&lt;&gt;"Ready",A$2,IF(ISNUMBER(E274),"OK","INSUFFICIENT FUNDS")))</f>
        <v/>
      </c>
      <c r="H274">
        <v>270</v>
      </c>
      <c r="I274" s="6" t="str">
        <f>IF(H274&gt;Scenario!$B$11,"",IF(H$2&lt;&gt;"Ready",H$2,IF(N273="OK",L273,"INSUFFICIENT FUNDS")))</f>
        <v/>
      </c>
      <c r="J274" s="6" t="str">
        <f>IF(H274&gt;Scenario!$B$11,"",IF(H$2&lt;&gt;"Ready",H$2,IF(ISNUMBER(I274),IF(AND(H274&gt;=Scenario!$B$10,MOD(H274-Scenario!$B$10,Scenario!$B$18)=0),Scenario!$B$8,0),"INSUFFICIENT FUNDS")))</f>
        <v/>
      </c>
      <c r="K274" s="6" t="str">
        <f>IF(H274&gt;Scenario!$B$11,"",IF(H$2&lt;&gt;"Ready",H$2,IF(ISNUMBER(I274),(I274+J274)*(N('Option B'!$E$14)+N('Option B'!$E$15)+IF(Scenario!$B$13="Gross",N('Option B'!$E$16),0))/12+((0+0)/12+IF(AND(H274&gt;=Scenario!$B$10,MOD(H274-Scenario!$B$10,Scenario!$B$18)=0),N('Option B'!$E$17)*N('Option B'!$E$18)+N('Option B'!$E$20),0)+IF(H274=1,N('Option B'!$E$17)*N('Option B'!$E$19)+N('Option B'!$E$21),0)+IF(H274=Scenario!$B$11,N('Option B'!$E$22),0)),"INSUFFICIENT FUNDS")))</f>
        <v/>
      </c>
      <c r="L274" s="6" t="str">
        <f>IF(H274&gt;Scenario!$B$11,"",IF(H$2&lt;&gt;"Ready",H$2,IF(ISNUMBER(I274),IF((I274+J274)*(1+Scenario!$B$12/12)-K274&lt;0,"INSUFFICIENT FUNDS",(I274+J274)*(1+Scenario!$B$12/12)-K274),"INSUFFICIENT FUNDS")))</f>
        <v/>
      </c>
      <c r="M274" s="6" t="str">
        <f>IF(H274&gt;Scenario!$B$11,"",IF(H$2&lt;&gt;"Ready",H$2,IF(ISNUMBER(L274),M273+K274,"INSUFFICIENT FUNDS")))</f>
        <v/>
      </c>
      <c r="N274" t="str">
        <f>IF(H274&gt;Scenario!$B$11,"",IF(H$2&lt;&gt;"Ready",H$2,IF(ISNUMBER(L274),"OK","INSUFFICIENT FUNDS")))</f>
        <v/>
      </c>
      <c r="O274">
        <v>270</v>
      </c>
      <c r="P274" s="6" t="str">
        <f>IF(O274&gt;Scenario!$B$11,"",IF(O$2&lt;&gt;"Ready",O$2,IF(U273="OK",S273,"INSUFFICIENT FUNDS")))</f>
        <v/>
      </c>
      <c r="Q274" s="6" t="str">
        <f>IF(O274&gt;Scenario!$B$11,"",IF(O$2&lt;&gt;"Ready",O$2,IF(ISNUMBER(P274),IF(AND(O274&gt;=Scenario!$B$10,MOD(O274-Scenario!$B$10,Scenario!$B$18)=0),Scenario!$B$8,0),"INSUFFICIENT FUNDS")))</f>
        <v/>
      </c>
      <c r="R274" s="6" t="str">
        <f>IF(O274&gt;Scenario!$B$11,"",IF(O$2&lt;&gt;"Ready",O$2,IF(ISNUMBER(P274),(P274+Q274)*(0+N('Option B'!$E$15)+IF(Scenario!$B$13="Gross",N('Option B'!$E$16),0))/12+((N('Option B'!$E$12)+N('Option B'!$E$13))/12+IF(AND(O274&gt;=Scenario!$B$10,MOD(O274-Scenario!$B$10,Scenario!$B$18)=0),N('Option B'!$E$17)*N('Option B'!$E$18)+N('Option B'!$E$20),0)+IF(O274=1,N('Option B'!$E$17)*N('Option B'!$E$19)+N('Option B'!$E$21),0)+IF(O274=Scenario!$B$11,N('Option B'!$E$22),0)),"INSUFFICIENT FUNDS")))</f>
        <v/>
      </c>
      <c r="S274" s="6" t="str">
        <f>IF(O274&gt;Scenario!$B$11,"",IF(O$2&lt;&gt;"Ready",O$2,IF(ISNUMBER(P274),IF((P274+Q274)*(1+Scenario!$B$12/12)-R274&lt;0,"INSUFFICIENT FUNDS",(P274+Q274)*(1+Scenario!$B$12/12)-R274),"INSUFFICIENT FUNDS")))</f>
        <v/>
      </c>
      <c r="T274" s="6" t="str">
        <f>IF(O274&gt;Scenario!$B$11,"",IF(O$2&lt;&gt;"Ready",O$2,IF(ISNUMBER(S274),T273+R274,"INSUFFICIENT FUNDS")))</f>
        <v/>
      </c>
      <c r="U274" t="str">
        <f>IF(O274&gt;Scenario!$B$11,"",IF(O$2&lt;&gt;"Ready",O$2,IF(ISNUMBER(S274),"OK","INSUFFICIENT FUNDS")))</f>
        <v/>
      </c>
      <c r="V274">
        <v>270</v>
      </c>
      <c r="W274" s="6" t="str">
        <f>IF(V274&gt;Scenario!$B$11,"",IF(V$2&lt;&gt;"Ready",V$2,IF(AB273="OK",Z273,"INSUFFICIENT FUNDS")))</f>
        <v/>
      </c>
      <c r="X274" s="6" t="str">
        <f>IF(V274&gt;Scenario!$B$11,"",IF(V$2&lt;&gt;"Ready",V$2,IF(ISNUMBER(W274),IF(AND(V274&gt;=Scenario!$B$10,MOD(V274-Scenario!$B$10,Scenario!$B$18)=0),Scenario!$B$8,0),"INSUFFICIENT FUNDS")))</f>
        <v/>
      </c>
      <c r="Y274" s="6" t="str">
        <f>IF(V274&gt;Scenario!$B$11,"",IF(V$2&lt;&gt;"Ready",V$2,IF(ISNUMBER(W274),(W274+X274)*(N('Option B'!$E$14)+N('Option B'!$E$15)+IF(Scenario!$B$13="Gross",N('Option B'!$E$16),0))/12+((N('Option B'!$E$12)+N('Option B'!$E$13))/12+IF(AND(V274&gt;=Scenario!$B$10,MOD(V274-Scenario!$B$10,Scenario!$B$18)=0),0*0+0,0)+IF(V274=1,0*0+0,0)+IF(V274=Scenario!$B$11,0,0)),"INSUFFICIENT FUNDS")))</f>
        <v/>
      </c>
      <c r="Z274" s="6" t="str">
        <f>IF(V274&gt;Scenario!$B$11,"",IF(V$2&lt;&gt;"Ready",V$2,IF(ISNUMBER(W274),IF((W274+X274)*(1+Scenario!$B$12/12)-Y274&lt;0,"INSUFFICIENT FUNDS",(W274+X274)*(1+Scenario!$B$12/12)-Y274),"INSUFFICIENT FUNDS")))</f>
        <v/>
      </c>
      <c r="AA274" s="6" t="str">
        <f>IF(V274&gt;Scenario!$B$11,"",IF(V$2&lt;&gt;"Ready",V$2,IF(ISNUMBER(Z274),AA273+Y274,"INSUFFICIENT FUNDS")))</f>
        <v/>
      </c>
      <c r="AB274" t="str">
        <f>IF(V274&gt;Scenario!$B$11,"",IF(V$2&lt;&gt;"Ready",V$2,IF(ISNUMBER(Z274),"OK","INSUFFICIENT FUNDS")))</f>
        <v/>
      </c>
      <c r="AC274">
        <v>270</v>
      </c>
      <c r="AD274" s="6" t="str">
        <f>IF(AC274&gt;Scenario!$B$11,"",IF(AC$2&lt;&gt;"Ready",AC$2,IF(AI273="OK",AG273,"INSUFFICIENT FUNDS")))</f>
        <v/>
      </c>
      <c r="AE274" s="6" t="str">
        <f>IF(AC274&gt;Scenario!$B$11,"",IF(AC$2&lt;&gt;"Ready",AC$2,IF(ISNUMBER(AD274),IF(AND(AC274&gt;=Scenario!$B$10,MOD(AC274-Scenario!$B$10,Scenario!$B$18)=0),Scenario!$B$8,0),"INSUFFICIENT FUNDS")))</f>
        <v/>
      </c>
      <c r="AF274" s="6" t="str">
        <f>IF(AC274&gt;Scenario!$B$11,"",IF(AC$2&lt;&gt;"Ready",AC$2,IF(ISNUMBER(AD274),(AD274+AE274)*(N('Option B'!$E$14)+N('Option B'!$E$15)+IF(Scenario!$B$13="Gross",0,0))/12+((N('Option B'!$E$12)+N('Option B'!$E$13))/12+IF(AND(AC274&gt;=Scenario!$B$10,MOD(AC274-Scenario!$B$10,Scenario!$B$18)=0),N('Option B'!$E$17)*N('Option B'!$E$18)+N('Option B'!$E$20),0)+IF(AC274=1,N('Option B'!$E$17)*N('Option B'!$E$19)+N('Option B'!$E$21),0)+IF(AC274=Scenario!$B$11,N('Option B'!$E$22),0)),"INSUFFICIENT FUNDS")))</f>
        <v/>
      </c>
      <c r="AG274" s="6" t="str">
        <f>IF(AC274&gt;Scenario!$B$11,"",IF(AC$2&lt;&gt;"Ready",AC$2,IF(ISNUMBER(AD274),IF((AD274+AE274)*(1+Scenario!$B$12/12)-AF274&lt;0,"INSUFFICIENT FUNDS",(AD274+AE274)*(1+Scenario!$B$12/12)-AF274),"INSUFFICIENT FUNDS")))</f>
        <v/>
      </c>
      <c r="AH274" s="6" t="str">
        <f>IF(AC274&gt;Scenario!$B$11,"",IF(AC$2&lt;&gt;"Ready",AC$2,IF(ISNUMBER(AG274),AH273+AF274,"INSUFFICIENT FUNDS")))</f>
        <v/>
      </c>
      <c r="AI274" t="str">
        <f>IF(AC274&gt;Scenario!$B$11,"",IF(AC$2&lt;&gt;"Ready",AC$2,IF(ISNUMBER(AG274),"OK","INSUFFICIENT FUNDS")))</f>
        <v/>
      </c>
      <c r="AJ274">
        <v>270</v>
      </c>
      <c r="AK274" s="6" t="str">
        <f>IF(AJ274&gt;Scenario!$B$11,"",IF(AJ$2&lt;&gt;"Ready",AJ$2,IF(AP273="OK",AN273,"INSUFFICIENT FUNDS")))</f>
        <v/>
      </c>
      <c r="AL274" s="6" t="str">
        <f>IF(AJ274&gt;Scenario!$B$11,"",IF(AJ$2&lt;&gt;"Ready",AJ$2,IF(ISNUMBER(AK274),IF(AND(AJ274&gt;=Scenario!$B$10,MOD(AJ274-Scenario!$B$10,Scenario!$B$18)=0),Scenario!$B$8,0),"INSUFFICIENT FUNDS")))</f>
        <v/>
      </c>
      <c r="AM274" s="6" t="str">
        <f>IF(AJ274&gt;Scenario!$B$11,"",IF(AJ$2&lt;&gt;"Ready",AJ$2,IF(ISNUMBER(AK274),(AK274+AL274)*(0+0+IF(Scenario!$B$13="Gross",0,0))/12+((0+0)/12+IF(AND(AJ274&gt;=Scenario!$B$10,MOD(AJ274-Scenario!$B$10,Scenario!$B$18)=0),0*0+0,0)+IF(AJ274=1,0*0+0,0)+IF(AJ274=Scenario!$B$11,0,0)),"INSUFFICIENT FUNDS")))</f>
        <v/>
      </c>
      <c r="AN274" s="6" t="str">
        <f>IF(AJ274&gt;Scenario!$B$11,"",IF(AJ$2&lt;&gt;"Ready",AJ$2,IF(ISNUMBER(AK274),IF((AK274+AL274)*(1+Scenario!$B$12/12)-AM274&lt;0,"INSUFFICIENT FUNDS",(AK274+AL274)*(1+Scenario!$B$12/12)-AM274),"INSUFFICIENT FUNDS")))</f>
        <v/>
      </c>
      <c r="AO274" s="6" t="str">
        <f>IF(AJ274&gt;Scenario!$B$11,"",IF(AJ$2&lt;&gt;"Ready",AJ$2,IF(ISNUMBER(AN274),AO273+AM274,"INSUFFICIENT FUNDS")))</f>
        <v/>
      </c>
      <c r="AP274" t="str">
        <f>IF(AJ274&gt;Scenario!$B$11,"",IF(AJ$2&lt;&gt;"Ready",AJ$2,IF(ISNUMBER(AN274),"OK","INSUFFICIENT FUNDS")))</f>
        <v/>
      </c>
    </row>
    <row r="275" spans="1:42" ht="32.1" customHeight="1" x14ac:dyDescent="0.2">
      <c r="A275">
        <v>271</v>
      </c>
      <c r="B275" s="6" t="str">
        <f>IF(A275&gt;Scenario!$B$11,"",IF(A$2&lt;&gt;"Ready",A$2,IF(G274="OK",E274,"INSUFFICIENT FUNDS")))</f>
        <v/>
      </c>
      <c r="C275" s="6" t="str">
        <f>IF(A275&gt;Scenario!$B$11,"",IF(A$2&lt;&gt;"Ready",A$2,IF(ISNUMBER(B275),IF(AND(A275&gt;=Scenario!$B$10,MOD(A275-Scenario!$B$10,Scenario!$B$18)=0),Scenario!$B$8,0),"INSUFFICIENT FUNDS")))</f>
        <v/>
      </c>
      <c r="D275" s="6" t="str">
        <f>IF(A275&gt;Scenario!$B$11,"",IF(A$2&lt;&gt;"Ready",A$2,IF(ISNUMBER(B275),(B275+C275)*(N('Option B'!$E$14)+N('Option B'!$E$15)+IF(Scenario!$B$13="Gross",N('Option B'!$E$16),0))/12+((N('Option B'!$E$12)+N('Option B'!$E$13))/12+IF(AND(A275&gt;=Scenario!$B$10,MOD(A275-Scenario!$B$10,Scenario!$B$18)=0),N('Option B'!$E$17)*N('Option B'!$E$18)+N('Option B'!$E$20),0)+IF(A275=1,N('Option B'!$E$17)*N('Option B'!$E$19)+N('Option B'!$E$21),0)+IF(A275=Scenario!$B$11,N('Option B'!$E$22),0)),"INSUFFICIENT FUNDS")))</f>
        <v/>
      </c>
      <c r="E275" s="6" t="str">
        <f>IF(A275&gt;Scenario!$B$11,"",IF(A$2&lt;&gt;"Ready",A$2,IF(ISNUMBER(B275),IF((B275+C275)*(1+Scenario!$B$12/12)-D275&lt;0,"INSUFFICIENT FUNDS",(B275+C275)*(1+Scenario!$B$12/12)-D275),"INSUFFICIENT FUNDS")))</f>
        <v/>
      </c>
      <c r="F275" s="6" t="str">
        <f>IF(A275&gt;Scenario!$B$11,"",IF(A$2&lt;&gt;"Ready",A$2,IF(ISNUMBER(E275),F274+D275,"INSUFFICIENT FUNDS")))</f>
        <v/>
      </c>
      <c r="G275" t="str">
        <f>IF(A275&gt;Scenario!$B$11,"",IF(A$2&lt;&gt;"Ready",A$2,IF(ISNUMBER(E275),"OK","INSUFFICIENT FUNDS")))</f>
        <v/>
      </c>
      <c r="H275">
        <v>271</v>
      </c>
      <c r="I275" s="6" t="str">
        <f>IF(H275&gt;Scenario!$B$11,"",IF(H$2&lt;&gt;"Ready",H$2,IF(N274="OK",L274,"INSUFFICIENT FUNDS")))</f>
        <v/>
      </c>
      <c r="J275" s="6" t="str">
        <f>IF(H275&gt;Scenario!$B$11,"",IF(H$2&lt;&gt;"Ready",H$2,IF(ISNUMBER(I275),IF(AND(H275&gt;=Scenario!$B$10,MOD(H275-Scenario!$B$10,Scenario!$B$18)=0),Scenario!$B$8,0),"INSUFFICIENT FUNDS")))</f>
        <v/>
      </c>
      <c r="K275" s="6" t="str">
        <f>IF(H275&gt;Scenario!$B$11,"",IF(H$2&lt;&gt;"Ready",H$2,IF(ISNUMBER(I275),(I275+J275)*(N('Option B'!$E$14)+N('Option B'!$E$15)+IF(Scenario!$B$13="Gross",N('Option B'!$E$16),0))/12+((0+0)/12+IF(AND(H275&gt;=Scenario!$B$10,MOD(H275-Scenario!$B$10,Scenario!$B$18)=0),N('Option B'!$E$17)*N('Option B'!$E$18)+N('Option B'!$E$20),0)+IF(H275=1,N('Option B'!$E$17)*N('Option B'!$E$19)+N('Option B'!$E$21),0)+IF(H275=Scenario!$B$11,N('Option B'!$E$22),0)),"INSUFFICIENT FUNDS")))</f>
        <v/>
      </c>
      <c r="L275" s="6" t="str">
        <f>IF(H275&gt;Scenario!$B$11,"",IF(H$2&lt;&gt;"Ready",H$2,IF(ISNUMBER(I275),IF((I275+J275)*(1+Scenario!$B$12/12)-K275&lt;0,"INSUFFICIENT FUNDS",(I275+J275)*(1+Scenario!$B$12/12)-K275),"INSUFFICIENT FUNDS")))</f>
        <v/>
      </c>
      <c r="M275" s="6" t="str">
        <f>IF(H275&gt;Scenario!$B$11,"",IF(H$2&lt;&gt;"Ready",H$2,IF(ISNUMBER(L275),M274+K275,"INSUFFICIENT FUNDS")))</f>
        <v/>
      </c>
      <c r="N275" t="str">
        <f>IF(H275&gt;Scenario!$B$11,"",IF(H$2&lt;&gt;"Ready",H$2,IF(ISNUMBER(L275),"OK","INSUFFICIENT FUNDS")))</f>
        <v/>
      </c>
      <c r="O275">
        <v>271</v>
      </c>
      <c r="P275" s="6" t="str">
        <f>IF(O275&gt;Scenario!$B$11,"",IF(O$2&lt;&gt;"Ready",O$2,IF(U274="OK",S274,"INSUFFICIENT FUNDS")))</f>
        <v/>
      </c>
      <c r="Q275" s="6" t="str">
        <f>IF(O275&gt;Scenario!$B$11,"",IF(O$2&lt;&gt;"Ready",O$2,IF(ISNUMBER(P275),IF(AND(O275&gt;=Scenario!$B$10,MOD(O275-Scenario!$B$10,Scenario!$B$18)=0),Scenario!$B$8,0),"INSUFFICIENT FUNDS")))</f>
        <v/>
      </c>
      <c r="R275" s="6" t="str">
        <f>IF(O275&gt;Scenario!$B$11,"",IF(O$2&lt;&gt;"Ready",O$2,IF(ISNUMBER(P275),(P275+Q275)*(0+N('Option B'!$E$15)+IF(Scenario!$B$13="Gross",N('Option B'!$E$16),0))/12+((N('Option B'!$E$12)+N('Option B'!$E$13))/12+IF(AND(O275&gt;=Scenario!$B$10,MOD(O275-Scenario!$B$10,Scenario!$B$18)=0),N('Option B'!$E$17)*N('Option B'!$E$18)+N('Option B'!$E$20),0)+IF(O275=1,N('Option B'!$E$17)*N('Option B'!$E$19)+N('Option B'!$E$21),0)+IF(O275=Scenario!$B$11,N('Option B'!$E$22),0)),"INSUFFICIENT FUNDS")))</f>
        <v/>
      </c>
      <c r="S275" s="6" t="str">
        <f>IF(O275&gt;Scenario!$B$11,"",IF(O$2&lt;&gt;"Ready",O$2,IF(ISNUMBER(P275),IF((P275+Q275)*(1+Scenario!$B$12/12)-R275&lt;0,"INSUFFICIENT FUNDS",(P275+Q275)*(1+Scenario!$B$12/12)-R275),"INSUFFICIENT FUNDS")))</f>
        <v/>
      </c>
      <c r="T275" s="6" t="str">
        <f>IF(O275&gt;Scenario!$B$11,"",IF(O$2&lt;&gt;"Ready",O$2,IF(ISNUMBER(S275),T274+R275,"INSUFFICIENT FUNDS")))</f>
        <v/>
      </c>
      <c r="U275" t="str">
        <f>IF(O275&gt;Scenario!$B$11,"",IF(O$2&lt;&gt;"Ready",O$2,IF(ISNUMBER(S275),"OK","INSUFFICIENT FUNDS")))</f>
        <v/>
      </c>
      <c r="V275">
        <v>271</v>
      </c>
      <c r="W275" s="6" t="str">
        <f>IF(V275&gt;Scenario!$B$11,"",IF(V$2&lt;&gt;"Ready",V$2,IF(AB274="OK",Z274,"INSUFFICIENT FUNDS")))</f>
        <v/>
      </c>
      <c r="X275" s="6" t="str">
        <f>IF(V275&gt;Scenario!$B$11,"",IF(V$2&lt;&gt;"Ready",V$2,IF(ISNUMBER(W275),IF(AND(V275&gt;=Scenario!$B$10,MOD(V275-Scenario!$B$10,Scenario!$B$18)=0),Scenario!$B$8,0),"INSUFFICIENT FUNDS")))</f>
        <v/>
      </c>
      <c r="Y275" s="6" t="str">
        <f>IF(V275&gt;Scenario!$B$11,"",IF(V$2&lt;&gt;"Ready",V$2,IF(ISNUMBER(W275),(W275+X275)*(N('Option B'!$E$14)+N('Option B'!$E$15)+IF(Scenario!$B$13="Gross",N('Option B'!$E$16),0))/12+((N('Option B'!$E$12)+N('Option B'!$E$13))/12+IF(AND(V275&gt;=Scenario!$B$10,MOD(V275-Scenario!$B$10,Scenario!$B$18)=0),0*0+0,0)+IF(V275=1,0*0+0,0)+IF(V275=Scenario!$B$11,0,0)),"INSUFFICIENT FUNDS")))</f>
        <v/>
      </c>
      <c r="Z275" s="6" t="str">
        <f>IF(V275&gt;Scenario!$B$11,"",IF(V$2&lt;&gt;"Ready",V$2,IF(ISNUMBER(W275),IF((W275+X275)*(1+Scenario!$B$12/12)-Y275&lt;0,"INSUFFICIENT FUNDS",(W275+X275)*(1+Scenario!$B$12/12)-Y275),"INSUFFICIENT FUNDS")))</f>
        <v/>
      </c>
      <c r="AA275" s="6" t="str">
        <f>IF(V275&gt;Scenario!$B$11,"",IF(V$2&lt;&gt;"Ready",V$2,IF(ISNUMBER(Z275),AA274+Y275,"INSUFFICIENT FUNDS")))</f>
        <v/>
      </c>
      <c r="AB275" t="str">
        <f>IF(V275&gt;Scenario!$B$11,"",IF(V$2&lt;&gt;"Ready",V$2,IF(ISNUMBER(Z275),"OK","INSUFFICIENT FUNDS")))</f>
        <v/>
      </c>
      <c r="AC275">
        <v>271</v>
      </c>
      <c r="AD275" s="6" t="str">
        <f>IF(AC275&gt;Scenario!$B$11,"",IF(AC$2&lt;&gt;"Ready",AC$2,IF(AI274="OK",AG274,"INSUFFICIENT FUNDS")))</f>
        <v/>
      </c>
      <c r="AE275" s="6" t="str">
        <f>IF(AC275&gt;Scenario!$B$11,"",IF(AC$2&lt;&gt;"Ready",AC$2,IF(ISNUMBER(AD275),IF(AND(AC275&gt;=Scenario!$B$10,MOD(AC275-Scenario!$B$10,Scenario!$B$18)=0),Scenario!$B$8,0),"INSUFFICIENT FUNDS")))</f>
        <v/>
      </c>
      <c r="AF275" s="6" t="str">
        <f>IF(AC275&gt;Scenario!$B$11,"",IF(AC$2&lt;&gt;"Ready",AC$2,IF(ISNUMBER(AD275),(AD275+AE275)*(N('Option B'!$E$14)+N('Option B'!$E$15)+IF(Scenario!$B$13="Gross",0,0))/12+((N('Option B'!$E$12)+N('Option B'!$E$13))/12+IF(AND(AC275&gt;=Scenario!$B$10,MOD(AC275-Scenario!$B$10,Scenario!$B$18)=0),N('Option B'!$E$17)*N('Option B'!$E$18)+N('Option B'!$E$20),0)+IF(AC275=1,N('Option B'!$E$17)*N('Option B'!$E$19)+N('Option B'!$E$21),0)+IF(AC275=Scenario!$B$11,N('Option B'!$E$22),0)),"INSUFFICIENT FUNDS")))</f>
        <v/>
      </c>
      <c r="AG275" s="6" t="str">
        <f>IF(AC275&gt;Scenario!$B$11,"",IF(AC$2&lt;&gt;"Ready",AC$2,IF(ISNUMBER(AD275),IF((AD275+AE275)*(1+Scenario!$B$12/12)-AF275&lt;0,"INSUFFICIENT FUNDS",(AD275+AE275)*(1+Scenario!$B$12/12)-AF275),"INSUFFICIENT FUNDS")))</f>
        <v/>
      </c>
      <c r="AH275" s="6" t="str">
        <f>IF(AC275&gt;Scenario!$B$11,"",IF(AC$2&lt;&gt;"Ready",AC$2,IF(ISNUMBER(AG275),AH274+AF275,"INSUFFICIENT FUNDS")))</f>
        <v/>
      </c>
      <c r="AI275" t="str">
        <f>IF(AC275&gt;Scenario!$B$11,"",IF(AC$2&lt;&gt;"Ready",AC$2,IF(ISNUMBER(AG275),"OK","INSUFFICIENT FUNDS")))</f>
        <v/>
      </c>
      <c r="AJ275">
        <v>271</v>
      </c>
      <c r="AK275" s="6" t="str">
        <f>IF(AJ275&gt;Scenario!$B$11,"",IF(AJ$2&lt;&gt;"Ready",AJ$2,IF(AP274="OK",AN274,"INSUFFICIENT FUNDS")))</f>
        <v/>
      </c>
      <c r="AL275" s="6" t="str">
        <f>IF(AJ275&gt;Scenario!$B$11,"",IF(AJ$2&lt;&gt;"Ready",AJ$2,IF(ISNUMBER(AK275),IF(AND(AJ275&gt;=Scenario!$B$10,MOD(AJ275-Scenario!$B$10,Scenario!$B$18)=0),Scenario!$B$8,0),"INSUFFICIENT FUNDS")))</f>
        <v/>
      </c>
      <c r="AM275" s="6" t="str">
        <f>IF(AJ275&gt;Scenario!$B$11,"",IF(AJ$2&lt;&gt;"Ready",AJ$2,IF(ISNUMBER(AK275),(AK275+AL275)*(0+0+IF(Scenario!$B$13="Gross",0,0))/12+((0+0)/12+IF(AND(AJ275&gt;=Scenario!$B$10,MOD(AJ275-Scenario!$B$10,Scenario!$B$18)=0),0*0+0,0)+IF(AJ275=1,0*0+0,0)+IF(AJ275=Scenario!$B$11,0,0)),"INSUFFICIENT FUNDS")))</f>
        <v/>
      </c>
      <c r="AN275" s="6" t="str">
        <f>IF(AJ275&gt;Scenario!$B$11,"",IF(AJ$2&lt;&gt;"Ready",AJ$2,IF(ISNUMBER(AK275),IF((AK275+AL275)*(1+Scenario!$B$12/12)-AM275&lt;0,"INSUFFICIENT FUNDS",(AK275+AL275)*(1+Scenario!$B$12/12)-AM275),"INSUFFICIENT FUNDS")))</f>
        <v/>
      </c>
      <c r="AO275" s="6" t="str">
        <f>IF(AJ275&gt;Scenario!$B$11,"",IF(AJ$2&lt;&gt;"Ready",AJ$2,IF(ISNUMBER(AN275),AO274+AM275,"INSUFFICIENT FUNDS")))</f>
        <v/>
      </c>
      <c r="AP275" t="str">
        <f>IF(AJ275&gt;Scenario!$B$11,"",IF(AJ$2&lt;&gt;"Ready",AJ$2,IF(ISNUMBER(AN275),"OK","INSUFFICIENT FUNDS")))</f>
        <v/>
      </c>
    </row>
    <row r="276" spans="1:42" ht="32.1" customHeight="1" x14ac:dyDescent="0.2">
      <c r="A276">
        <v>272</v>
      </c>
      <c r="B276" s="6" t="str">
        <f>IF(A276&gt;Scenario!$B$11,"",IF(A$2&lt;&gt;"Ready",A$2,IF(G275="OK",E275,"INSUFFICIENT FUNDS")))</f>
        <v/>
      </c>
      <c r="C276" s="6" t="str">
        <f>IF(A276&gt;Scenario!$B$11,"",IF(A$2&lt;&gt;"Ready",A$2,IF(ISNUMBER(B276),IF(AND(A276&gt;=Scenario!$B$10,MOD(A276-Scenario!$B$10,Scenario!$B$18)=0),Scenario!$B$8,0),"INSUFFICIENT FUNDS")))</f>
        <v/>
      </c>
      <c r="D276" s="6" t="str">
        <f>IF(A276&gt;Scenario!$B$11,"",IF(A$2&lt;&gt;"Ready",A$2,IF(ISNUMBER(B276),(B276+C276)*(N('Option B'!$E$14)+N('Option B'!$E$15)+IF(Scenario!$B$13="Gross",N('Option B'!$E$16),0))/12+((N('Option B'!$E$12)+N('Option B'!$E$13))/12+IF(AND(A276&gt;=Scenario!$B$10,MOD(A276-Scenario!$B$10,Scenario!$B$18)=0),N('Option B'!$E$17)*N('Option B'!$E$18)+N('Option B'!$E$20),0)+IF(A276=1,N('Option B'!$E$17)*N('Option B'!$E$19)+N('Option B'!$E$21),0)+IF(A276=Scenario!$B$11,N('Option B'!$E$22),0)),"INSUFFICIENT FUNDS")))</f>
        <v/>
      </c>
      <c r="E276" s="6" t="str">
        <f>IF(A276&gt;Scenario!$B$11,"",IF(A$2&lt;&gt;"Ready",A$2,IF(ISNUMBER(B276),IF((B276+C276)*(1+Scenario!$B$12/12)-D276&lt;0,"INSUFFICIENT FUNDS",(B276+C276)*(1+Scenario!$B$12/12)-D276),"INSUFFICIENT FUNDS")))</f>
        <v/>
      </c>
      <c r="F276" s="6" t="str">
        <f>IF(A276&gt;Scenario!$B$11,"",IF(A$2&lt;&gt;"Ready",A$2,IF(ISNUMBER(E276),F275+D276,"INSUFFICIENT FUNDS")))</f>
        <v/>
      </c>
      <c r="G276" t="str">
        <f>IF(A276&gt;Scenario!$B$11,"",IF(A$2&lt;&gt;"Ready",A$2,IF(ISNUMBER(E276),"OK","INSUFFICIENT FUNDS")))</f>
        <v/>
      </c>
      <c r="H276">
        <v>272</v>
      </c>
      <c r="I276" s="6" t="str">
        <f>IF(H276&gt;Scenario!$B$11,"",IF(H$2&lt;&gt;"Ready",H$2,IF(N275="OK",L275,"INSUFFICIENT FUNDS")))</f>
        <v/>
      </c>
      <c r="J276" s="6" t="str">
        <f>IF(H276&gt;Scenario!$B$11,"",IF(H$2&lt;&gt;"Ready",H$2,IF(ISNUMBER(I276),IF(AND(H276&gt;=Scenario!$B$10,MOD(H276-Scenario!$B$10,Scenario!$B$18)=0),Scenario!$B$8,0),"INSUFFICIENT FUNDS")))</f>
        <v/>
      </c>
      <c r="K276" s="6" t="str">
        <f>IF(H276&gt;Scenario!$B$11,"",IF(H$2&lt;&gt;"Ready",H$2,IF(ISNUMBER(I276),(I276+J276)*(N('Option B'!$E$14)+N('Option B'!$E$15)+IF(Scenario!$B$13="Gross",N('Option B'!$E$16),0))/12+((0+0)/12+IF(AND(H276&gt;=Scenario!$B$10,MOD(H276-Scenario!$B$10,Scenario!$B$18)=0),N('Option B'!$E$17)*N('Option B'!$E$18)+N('Option B'!$E$20),0)+IF(H276=1,N('Option B'!$E$17)*N('Option B'!$E$19)+N('Option B'!$E$21),0)+IF(H276=Scenario!$B$11,N('Option B'!$E$22),0)),"INSUFFICIENT FUNDS")))</f>
        <v/>
      </c>
      <c r="L276" s="6" t="str">
        <f>IF(H276&gt;Scenario!$B$11,"",IF(H$2&lt;&gt;"Ready",H$2,IF(ISNUMBER(I276),IF((I276+J276)*(1+Scenario!$B$12/12)-K276&lt;0,"INSUFFICIENT FUNDS",(I276+J276)*(1+Scenario!$B$12/12)-K276),"INSUFFICIENT FUNDS")))</f>
        <v/>
      </c>
      <c r="M276" s="6" t="str">
        <f>IF(H276&gt;Scenario!$B$11,"",IF(H$2&lt;&gt;"Ready",H$2,IF(ISNUMBER(L276),M275+K276,"INSUFFICIENT FUNDS")))</f>
        <v/>
      </c>
      <c r="N276" t="str">
        <f>IF(H276&gt;Scenario!$B$11,"",IF(H$2&lt;&gt;"Ready",H$2,IF(ISNUMBER(L276),"OK","INSUFFICIENT FUNDS")))</f>
        <v/>
      </c>
      <c r="O276">
        <v>272</v>
      </c>
      <c r="P276" s="6" t="str">
        <f>IF(O276&gt;Scenario!$B$11,"",IF(O$2&lt;&gt;"Ready",O$2,IF(U275="OK",S275,"INSUFFICIENT FUNDS")))</f>
        <v/>
      </c>
      <c r="Q276" s="6" t="str">
        <f>IF(O276&gt;Scenario!$B$11,"",IF(O$2&lt;&gt;"Ready",O$2,IF(ISNUMBER(P276),IF(AND(O276&gt;=Scenario!$B$10,MOD(O276-Scenario!$B$10,Scenario!$B$18)=0),Scenario!$B$8,0),"INSUFFICIENT FUNDS")))</f>
        <v/>
      </c>
      <c r="R276" s="6" t="str">
        <f>IF(O276&gt;Scenario!$B$11,"",IF(O$2&lt;&gt;"Ready",O$2,IF(ISNUMBER(P276),(P276+Q276)*(0+N('Option B'!$E$15)+IF(Scenario!$B$13="Gross",N('Option B'!$E$16),0))/12+((N('Option B'!$E$12)+N('Option B'!$E$13))/12+IF(AND(O276&gt;=Scenario!$B$10,MOD(O276-Scenario!$B$10,Scenario!$B$18)=0),N('Option B'!$E$17)*N('Option B'!$E$18)+N('Option B'!$E$20),0)+IF(O276=1,N('Option B'!$E$17)*N('Option B'!$E$19)+N('Option B'!$E$21),0)+IF(O276=Scenario!$B$11,N('Option B'!$E$22),0)),"INSUFFICIENT FUNDS")))</f>
        <v/>
      </c>
      <c r="S276" s="6" t="str">
        <f>IF(O276&gt;Scenario!$B$11,"",IF(O$2&lt;&gt;"Ready",O$2,IF(ISNUMBER(P276),IF((P276+Q276)*(1+Scenario!$B$12/12)-R276&lt;0,"INSUFFICIENT FUNDS",(P276+Q276)*(1+Scenario!$B$12/12)-R276),"INSUFFICIENT FUNDS")))</f>
        <v/>
      </c>
      <c r="T276" s="6" t="str">
        <f>IF(O276&gt;Scenario!$B$11,"",IF(O$2&lt;&gt;"Ready",O$2,IF(ISNUMBER(S276),T275+R276,"INSUFFICIENT FUNDS")))</f>
        <v/>
      </c>
      <c r="U276" t="str">
        <f>IF(O276&gt;Scenario!$B$11,"",IF(O$2&lt;&gt;"Ready",O$2,IF(ISNUMBER(S276),"OK","INSUFFICIENT FUNDS")))</f>
        <v/>
      </c>
      <c r="V276">
        <v>272</v>
      </c>
      <c r="W276" s="6" t="str">
        <f>IF(V276&gt;Scenario!$B$11,"",IF(V$2&lt;&gt;"Ready",V$2,IF(AB275="OK",Z275,"INSUFFICIENT FUNDS")))</f>
        <v/>
      </c>
      <c r="X276" s="6" t="str">
        <f>IF(V276&gt;Scenario!$B$11,"",IF(V$2&lt;&gt;"Ready",V$2,IF(ISNUMBER(W276),IF(AND(V276&gt;=Scenario!$B$10,MOD(V276-Scenario!$B$10,Scenario!$B$18)=0),Scenario!$B$8,0),"INSUFFICIENT FUNDS")))</f>
        <v/>
      </c>
      <c r="Y276" s="6" t="str">
        <f>IF(V276&gt;Scenario!$B$11,"",IF(V$2&lt;&gt;"Ready",V$2,IF(ISNUMBER(W276),(W276+X276)*(N('Option B'!$E$14)+N('Option B'!$E$15)+IF(Scenario!$B$13="Gross",N('Option B'!$E$16),0))/12+((N('Option B'!$E$12)+N('Option B'!$E$13))/12+IF(AND(V276&gt;=Scenario!$B$10,MOD(V276-Scenario!$B$10,Scenario!$B$18)=0),0*0+0,0)+IF(V276=1,0*0+0,0)+IF(V276=Scenario!$B$11,0,0)),"INSUFFICIENT FUNDS")))</f>
        <v/>
      </c>
      <c r="Z276" s="6" t="str">
        <f>IF(V276&gt;Scenario!$B$11,"",IF(V$2&lt;&gt;"Ready",V$2,IF(ISNUMBER(W276),IF((W276+X276)*(1+Scenario!$B$12/12)-Y276&lt;0,"INSUFFICIENT FUNDS",(W276+X276)*(1+Scenario!$B$12/12)-Y276),"INSUFFICIENT FUNDS")))</f>
        <v/>
      </c>
      <c r="AA276" s="6" t="str">
        <f>IF(V276&gt;Scenario!$B$11,"",IF(V$2&lt;&gt;"Ready",V$2,IF(ISNUMBER(Z276),AA275+Y276,"INSUFFICIENT FUNDS")))</f>
        <v/>
      </c>
      <c r="AB276" t="str">
        <f>IF(V276&gt;Scenario!$B$11,"",IF(V$2&lt;&gt;"Ready",V$2,IF(ISNUMBER(Z276),"OK","INSUFFICIENT FUNDS")))</f>
        <v/>
      </c>
      <c r="AC276">
        <v>272</v>
      </c>
      <c r="AD276" s="6" t="str">
        <f>IF(AC276&gt;Scenario!$B$11,"",IF(AC$2&lt;&gt;"Ready",AC$2,IF(AI275="OK",AG275,"INSUFFICIENT FUNDS")))</f>
        <v/>
      </c>
      <c r="AE276" s="6" t="str">
        <f>IF(AC276&gt;Scenario!$B$11,"",IF(AC$2&lt;&gt;"Ready",AC$2,IF(ISNUMBER(AD276),IF(AND(AC276&gt;=Scenario!$B$10,MOD(AC276-Scenario!$B$10,Scenario!$B$18)=0),Scenario!$B$8,0),"INSUFFICIENT FUNDS")))</f>
        <v/>
      </c>
      <c r="AF276" s="6" t="str">
        <f>IF(AC276&gt;Scenario!$B$11,"",IF(AC$2&lt;&gt;"Ready",AC$2,IF(ISNUMBER(AD276),(AD276+AE276)*(N('Option B'!$E$14)+N('Option B'!$E$15)+IF(Scenario!$B$13="Gross",0,0))/12+((N('Option B'!$E$12)+N('Option B'!$E$13))/12+IF(AND(AC276&gt;=Scenario!$B$10,MOD(AC276-Scenario!$B$10,Scenario!$B$18)=0),N('Option B'!$E$17)*N('Option B'!$E$18)+N('Option B'!$E$20),0)+IF(AC276=1,N('Option B'!$E$17)*N('Option B'!$E$19)+N('Option B'!$E$21),0)+IF(AC276=Scenario!$B$11,N('Option B'!$E$22),0)),"INSUFFICIENT FUNDS")))</f>
        <v/>
      </c>
      <c r="AG276" s="6" t="str">
        <f>IF(AC276&gt;Scenario!$B$11,"",IF(AC$2&lt;&gt;"Ready",AC$2,IF(ISNUMBER(AD276),IF((AD276+AE276)*(1+Scenario!$B$12/12)-AF276&lt;0,"INSUFFICIENT FUNDS",(AD276+AE276)*(1+Scenario!$B$12/12)-AF276),"INSUFFICIENT FUNDS")))</f>
        <v/>
      </c>
      <c r="AH276" s="6" t="str">
        <f>IF(AC276&gt;Scenario!$B$11,"",IF(AC$2&lt;&gt;"Ready",AC$2,IF(ISNUMBER(AG276),AH275+AF276,"INSUFFICIENT FUNDS")))</f>
        <v/>
      </c>
      <c r="AI276" t="str">
        <f>IF(AC276&gt;Scenario!$B$11,"",IF(AC$2&lt;&gt;"Ready",AC$2,IF(ISNUMBER(AG276),"OK","INSUFFICIENT FUNDS")))</f>
        <v/>
      </c>
      <c r="AJ276">
        <v>272</v>
      </c>
      <c r="AK276" s="6" t="str">
        <f>IF(AJ276&gt;Scenario!$B$11,"",IF(AJ$2&lt;&gt;"Ready",AJ$2,IF(AP275="OK",AN275,"INSUFFICIENT FUNDS")))</f>
        <v/>
      </c>
      <c r="AL276" s="6" t="str">
        <f>IF(AJ276&gt;Scenario!$B$11,"",IF(AJ$2&lt;&gt;"Ready",AJ$2,IF(ISNUMBER(AK276),IF(AND(AJ276&gt;=Scenario!$B$10,MOD(AJ276-Scenario!$B$10,Scenario!$B$18)=0),Scenario!$B$8,0),"INSUFFICIENT FUNDS")))</f>
        <v/>
      </c>
      <c r="AM276" s="6" t="str">
        <f>IF(AJ276&gt;Scenario!$B$11,"",IF(AJ$2&lt;&gt;"Ready",AJ$2,IF(ISNUMBER(AK276),(AK276+AL276)*(0+0+IF(Scenario!$B$13="Gross",0,0))/12+((0+0)/12+IF(AND(AJ276&gt;=Scenario!$B$10,MOD(AJ276-Scenario!$B$10,Scenario!$B$18)=0),0*0+0,0)+IF(AJ276=1,0*0+0,0)+IF(AJ276=Scenario!$B$11,0,0)),"INSUFFICIENT FUNDS")))</f>
        <v/>
      </c>
      <c r="AN276" s="6" t="str">
        <f>IF(AJ276&gt;Scenario!$B$11,"",IF(AJ$2&lt;&gt;"Ready",AJ$2,IF(ISNUMBER(AK276),IF((AK276+AL276)*(1+Scenario!$B$12/12)-AM276&lt;0,"INSUFFICIENT FUNDS",(AK276+AL276)*(1+Scenario!$B$12/12)-AM276),"INSUFFICIENT FUNDS")))</f>
        <v/>
      </c>
      <c r="AO276" s="6" t="str">
        <f>IF(AJ276&gt;Scenario!$B$11,"",IF(AJ$2&lt;&gt;"Ready",AJ$2,IF(ISNUMBER(AN276),AO275+AM276,"INSUFFICIENT FUNDS")))</f>
        <v/>
      </c>
      <c r="AP276" t="str">
        <f>IF(AJ276&gt;Scenario!$B$11,"",IF(AJ$2&lt;&gt;"Ready",AJ$2,IF(ISNUMBER(AN276),"OK","INSUFFICIENT FUNDS")))</f>
        <v/>
      </c>
    </row>
    <row r="277" spans="1:42" ht="32.1" customHeight="1" x14ac:dyDescent="0.2">
      <c r="A277">
        <v>273</v>
      </c>
      <c r="B277" s="6" t="str">
        <f>IF(A277&gt;Scenario!$B$11,"",IF(A$2&lt;&gt;"Ready",A$2,IF(G276="OK",E276,"INSUFFICIENT FUNDS")))</f>
        <v/>
      </c>
      <c r="C277" s="6" t="str">
        <f>IF(A277&gt;Scenario!$B$11,"",IF(A$2&lt;&gt;"Ready",A$2,IF(ISNUMBER(B277),IF(AND(A277&gt;=Scenario!$B$10,MOD(A277-Scenario!$B$10,Scenario!$B$18)=0),Scenario!$B$8,0),"INSUFFICIENT FUNDS")))</f>
        <v/>
      </c>
      <c r="D277" s="6" t="str">
        <f>IF(A277&gt;Scenario!$B$11,"",IF(A$2&lt;&gt;"Ready",A$2,IF(ISNUMBER(B277),(B277+C277)*(N('Option B'!$E$14)+N('Option B'!$E$15)+IF(Scenario!$B$13="Gross",N('Option B'!$E$16),0))/12+((N('Option B'!$E$12)+N('Option B'!$E$13))/12+IF(AND(A277&gt;=Scenario!$B$10,MOD(A277-Scenario!$B$10,Scenario!$B$18)=0),N('Option B'!$E$17)*N('Option B'!$E$18)+N('Option B'!$E$20),0)+IF(A277=1,N('Option B'!$E$17)*N('Option B'!$E$19)+N('Option B'!$E$21),0)+IF(A277=Scenario!$B$11,N('Option B'!$E$22),0)),"INSUFFICIENT FUNDS")))</f>
        <v/>
      </c>
      <c r="E277" s="6" t="str">
        <f>IF(A277&gt;Scenario!$B$11,"",IF(A$2&lt;&gt;"Ready",A$2,IF(ISNUMBER(B277),IF((B277+C277)*(1+Scenario!$B$12/12)-D277&lt;0,"INSUFFICIENT FUNDS",(B277+C277)*(1+Scenario!$B$12/12)-D277),"INSUFFICIENT FUNDS")))</f>
        <v/>
      </c>
      <c r="F277" s="6" t="str">
        <f>IF(A277&gt;Scenario!$B$11,"",IF(A$2&lt;&gt;"Ready",A$2,IF(ISNUMBER(E277),F276+D277,"INSUFFICIENT FUNDS")))</f>
        <v/>
      </c>
      <c r="G277" t="str">
        <f>IF(A277&gt;Scenario!$B$11,"",IF(A$2&lt;&gt;"Ready",A$2,IF(ISNUMBER(E277),"OK","INSUFFICIENT FUNDS")))</f>
        <v/>
      </c>
      <c r="H277">
        <v>273</v>
      </c>
      <c r="I277" s="6" t="str">
        <f>IF(H277&gt;Scenario!$B$11,"",IF(H$2&lt;&gt;"Ready",H$2,IF(N276="OK",L276,"INSUFFICIENT FUNDS")))</f>
        <v/>
      </c>
      <c r="J277" s="6" t="str">
        <f>IF(H277&gt;Scenario!$B$11,"",IF(H$2&lt;&gt;"Ready",H$2,IF(ISNUMBER(I277),IF(AND(H277&gt;=Scenario!$B$10,MOD(H277-Scenario!$B$10,Scenario!$B$18)=0),Scenario!$B$8,0),"INSUFFICIENT FUNDS")))</f>
        <v/>
      </c>
      <c r="K277" s="6" t="str">
        <f>IF(H277&gt;Scenario!$B$11,"",IF(H$2&lt;&gt;"Ready",H$2,IF(ISNUMBER(I277),(I277+J277)*(N('Option B'!$E$14)+N('Option B'!$E$15)+IF(Scenario!$B$13="Gross",N('Option B'!$E$16),0))/12+((0+0)/12+IF(AND(H277&gt;=Scenario!$B$10,MOD(H277-Scenario!$B$10,Scenario!$B$18)=0),N('Option B'!$E$17)*N('Option B'!$E$18)+N('Option B'!$E$20),0)+IF(H277=1,N('Option B'!$E$17)*N('Option B'!$E$19)+N('Option B'!$E$21),0)+IF(H277=Scenario!$B$11,N('Option B'!$E$22),0)),"INSUFFICIENT FUNDS")))</f>
        <v/>
      </c>
      <c r="L277" s="6" t="str">
        <f>IF(H277&gt;Scenario!$B$11,"",IF(H$2&lt;&gt;"Ready",H$2,IF(ISNUMBER(I277),IF((I277+J277)*(1+Scenario!$B$12/12)-K277&lt;0,"INSUFFICIENT FUNDS",(I277+J277)*(1+Scenario!$B$12/12)-K277),"INSUFFICIENT FUNDS")))</f>
        <v/>
      </c>
      <c r="M277" s="6" t="str">
        <f>IF(H277&gt;Scenario!$B$11,"",IF(H$2&lt;&gt;"Ready",H$2,IF(ISNUMBER(L277),M276+K277,"INSUFFICIENT FUNDS")))</f>
        <v/>
      </c>
      <c r="N277" t="str">
        <f>IF(H277&gt;Scenario!$B$11,"",IF(H$2&lt;&gt;"Ready",H$2,IF(ISNUMBER(L277),"OK","INSUFFICIENT FUNDS")))</f>
        <v/>
      </c>
      <c r="O277">
        <v>273</v>
      </c>
      <c r="P277" s="6" t="str">
        <f>IF(O277&gt;Scenario!$B$11,"",IF(O$2&lt;&gt;"Ready",O$2,IF(U276="OK",S276,"INSUFFICIENT FUNDS")))</f>
        <v/>
      </c>
      <c r="Q277" s="6" t="str">
        <f>IF(O277&gt;Scenario!$B$11,"",IF(O$2&lt;&gt;"Ready",O$2,IF(ISNUMBER(P277),IF(AND(O277&gt;=Scenario!$B$10,MOD(O277-Scenario!$B$10,Scenario!$B$18)=0),Scenario!$B$8,0),"INSUFFICIENT FUNDS")))</f>
        <v/>
      </c>
      <c r="R277" s="6" t="str">
        <f>IF(O277&gt;Scenario!$B$11,"",IF(O$2&lt;&gt;"Ready",O$2,IF(ISNUMBER(P277),(P277+Q277)*(0+N('Option B'!$E$15)+IF(Scenario!$B$13="Gross",N('Option B'!$E$16),0))/12+((N('Option B'!$E$12)+N('Option B'!$E$13))/12+IF(AND(O277&gt;=Scenario!$B$10,MOD(O277-Scenario!$B$10,Scenario!$B$18)=0),N('Option B'!$E$17)*N('Option B'!$E$18)+N('Option B'!$E$20),0)+IF(O277=1,N('Option B'!$E$17)*N('Option B'!$E$19)+N('Option B'!$E$21),0)+IF(O277=Scenario!$B$11,N('Option B'!$E$22),0)),"INSUFFICIENT FUNDS")))</f>
        <v/>
      </c>
      <c r="S277" s="6" t="str">
        <f>IF(O277&gt;Scenario!$B$11,"",IF(O$2&lt;&gt;"Ready",O$2,IF(ISNUMBER(P277),IF((P277+Q277)*(1+Scenario!$B$12/12)-R277&lt;0,"INSUFFICIENT FUNDS",(P277+Q277)*(1+Scenario!$B$12/12)-R277),"INSUFFICIENT FUNDS")))</f>
        <v/>
      </c>
      <c r="T277" s="6" t="str">
        <f>IF(O277&gt;Scenario!$B$11,"",IF(O$2&lt;&gt;"Ready",O$2,IF(ISNUMBER(S277),T276+R277,"INSUFFICIENT FUNDS")))</f>
        <v/>
      </c>
      <c r="U277" t="str">
        <f>IF(O277&gt;Scenario!$B$11,"",IF(O$2&lt;&gt;"Ready",O$2,IF(ISNUMBER(S277),"OK","INSUFFICIENT FUNDS")))</f>
        <v/>
      </c>
      <c r="V277">
        <v>273</v>
      </c>
      <c r="W277" s="6" t="str">
        <f>IF(V277&gt;Scenario!$B$11,"",IF(V$2&lt;&gt;"Ready",V$2,IF(AB276="OK",Z276,"INSUFFICIENT FUNDS")))</f>
        <v/>
      </c>
      <c r="X277" s="6" t="str">
        <f>IF(V277&gt;Scenario!$B$11,"",IF(V$2&lt;&gt;"Ready",V$2,IF(ISNUMBER(W277),IF(AND(V277&gt;=Scenario!$B$10,MOD(V277-Scenario!$B$10,Scenario!$B$18)=0),Scenario!$B$8,0),"INSUFFICIENT FUNDS")))</f>
        <v/>
      </c>
      <c r="Y277" s="6" t="str">
        <f>IF(V277&gt;Scenario!$B$11,"",IF(V$2&lt;&gt;"Ready",V$2,IF(ISNUMBER(W277),(W277+X277)*(N('Option B'!$E$14)+N('Option B'!$E$15)+IF(Scenario!$B$13="Gross",N('Option B'!$E$16),0))/12+((N('Option B'!$E$12)+N('Option B'!$E$13))/12+IF(AND(V277&gt;=Scenario!$B$10,MOD(V277-Scenario!$B$10,Scenario!$B$18)=0),0*0+0,0)+IF(V277=1,0*0+0,0)+IF(V277=Scenario!$B$11,0,0)),"INSUFFICIENT FUNDS")))</f>
        <v/>
      </c>
      <c r="Z277" s="6" t="str">
        <f>IF(V277&gt;Scenario!$B$11,"",IF(V$2&lt;&gt;"Ready",V$2,IF(ISNUMBER(W277),IF((W277+X277)*(1+Scenario!$B$12/12)-Y277&lt;0,"INSUFFICIENT FUNDS",(W277+X277)*(1+Scenario!$B$12/12)-Y277),"INSUFFICIENT FUNDS")))</f>
        <v/>
      </c>
      <c r="AA277" s="6" t="str">
        <f>IF(V277&gt;Scenario!$B$11,"",IF(V$2&lt;&gt;"Ready",V$2,IF(ISNUMBER(Z277),AA276+Y277,"INSUFFICIENT FUNDS")))</f>
        <v/>
      </c>
      <c r="AB277" t="str">
        <f>IF(V277&gt;Scenario!$B$11,"",IF(V$2&lt;&gt;"Ready",V$2,IF(ISNUMBER(Z277),"OK","INSUFFICIENT FUNDS")))</f>
        <v/>
      </c>
      <c r="AC277">
        <v>273</v>
      </c>
      <c r="AD277" s="6" t="str">
        <f>IF(AC277&gt;Scenario!$B$11,"",IF(AC$2&lt;&gt;"Ready",AC$2,IF(AI276="OK",AG276,"INSUFFICIENT FUNDS")))</f>
        <v/>
      </c>
      <c r="AE277" s="6" t="str">
        <f>IF(AC277&gt;Scenario!$B$11,"",IF(AC$2&lt;&gt;"Ready",AC$2,IF(ISNUMBER(AD277),IF(AND(AC277&gt;=Scenario!$B$10,MOD(AC277-Scenario!$B$10,Scenario!$B$18)=0),Scenario!$B$8,0),"INSUFFICIENT FUNDS")))</f>
        <v/>
      </c>
      <c r="AF277" s="6" t="str">
        <f>IF(AC277&gt;Scenario!$B$11,"",IF(AC$2&lt;&gt;"Ready",AC$2,IF(ISNUMBER(AD277),(AD277+AE277)*(N('Option B'!$E$14)+N('Option B'!$E$15)+IF(Scenario!$B$13="Gross",0,0))/12+((N('Option B'!$E$12)+N('Option B'!$E$13))/12+IF(AND(AC277&gt;=Scenario!$B$10,MOD(AC277-Scenario!$B$10,Scenario!$B$18)=0),N('Option B'!$E$17)*N('Option B'!$E$18)+N('Option B'!$E$20),0)+IF(AC277=1,N('Option B'!$E$17)*N('Option B'!$E$19)+N('Option B'!$E$21),0)+IF(AC277=Scenario!$B$11,N('Option B'!$E$22),0)),"INSUFFICIENT FUNDS")))</f>
        <v/>
      </c>
      <c r="AG277" s="6" t="str">
        <f>IF(AC277&gt;Scenario!$B$11,"",IF(AC$2&lt;&gt;"Ready",AC$2,IF(ISNUMBER(AD277),IF((AD277+AE277)*(1+Scenario!$B$12/12)-AF277&lt;0,"INSUFFICIENT FUNDS",(AD277+AE277)*(1+Scenario!$B$12/12)-AF277),"INSUFFICIENT FUNDS")))</f>
        <v/>
      </c>
      <c r="AH277" s="6" t="str">
        <f>IF(AC277&gt;Scenario!$B$11,"",IF(AC$2&lt;&gt;"Ready",AC$2,IF(ISNUMBER(AG277),AH276+AF277,"INSUFFICIENT FUNDS")))</f>
        <v/>
      </c>
      <c r="AI277" t="str">
        <f>IF(AC277&gt;Scenario!$B$11,"",IF(AC$2&lt;&gt;"Ready",AC$2,IF(ISNUMBER(AG277),"OK","INSUFFICIENT FUNDS")))</f>
        <v/>
      </c>
      <c r="AJ277">
        <v>273</v>
      </c>
      <c r="AK277" s="6" t="str">
        <f>IF(AJ277&gt;Scenario!$B$11,"",IF(AJ$2&lt;&gt;"Ready",AJ$2,IF(AP276="OK",AN276,"INSUFFICIENT FUNDS")))</f>
        <v/>
      </c>
      <c r="AL277" s="6" t="str">
        <f>IF(AJ277&gt;Scenario!$B$11,"",IF(AJ$2&lt;&gt;"Ready",AJ$2,IF(ISNUMBER(AK277),IF(AND(AJ277&gt;=Scenario!$B$10,MOD(AJ277-Scenario!$B$10,Scenario!$B$18)=0),Scenario!$B$8,0),"INSUFFICIENT FUNDS")))</f>
        <v/>
      </c>
      <c r="AM277" s="6" t="str">
        <f>IF(AJ277&gt;Scenario!$B$11,"",IF(AJ$2&lt;&gt;"Ready",AJ$2,IF(ISNUMBER(AK277),(AK277+AL277)*(0+0+IF(Scenario!$B$13="Gross",0,0))/12+((0+0)/12+IF(AND(AJ277&gt;=Scenario!$B$10,MOD(AJ277-Scenario!$B$10,Scenario!$B$18)=0),0*0+0,0)+IF(AJ277=1,0*0+0,0)+IF(AJ277=Scenario!$B$11,0,0)),"INSUFFICIENT FUNDS")))</f>
        <v/>
      </c>
      <c r="AN277" s="6" t="str">
        <f>IF(AJ277&gt;Scenario!$B$11,"",IF(AJ$2&lt;&gt;"Ready",AJ$2,IF(ISNUMBER(AK277),IF((AK277+AL277)*(1+Scenario!$B$12/12)-AM277&lt;0,"INSUFFICIENT FUNDS",(AK277+AL277)*(1+Scenario!$B$12/12)-AM277),"INSUFFICIENT FUNDS")))</f>
        <v/>
      </c>
      <c r="AO277" s="6" t="str">
        <f>IF(AJ277&gt;Scenario!$B$11,"",IF(AJ$2&lt;&gt;"Ready",AJ$2,IF(ISNUMBER(AN277),AO276+AM277,"INSUFFICIENT FUNDS")))</f>
        <v/>
      </c>
      <c r="AP277" t="str">
        <f>IF(AJ277&gt;Scenario!$B$11,"",IF(AJ$2&lt;&gt;"Ready",AJ$2,IF(ISNUMBER(AN277),"OK","INSUFFICIENT FUNDS")))</f>
        <v/>
      </c>
    </row>
    <row r="278" spans="1:42" ht="32.1" customHeight="1" x14ac:dyDescent="0.2">
      <c r="A278">
        <v>274</v>
      </c>
      <c r="B278" s="6" t="str">
        <f>IF(A278&gt;Scenario!$B$11,"",IF(A$2&lt;&gt;"Ready",A$2,IF(G277="OK",E277,"INSUFFICIENT FUNDS")))</f>
        <v/>
      </c>
      <c r="C278" s="6" t="str">
        <f>IF(A278&gt;Scenario!$B$11,"",IF(A$2&lt;&gt;"Ready",A$2,IF(ISNUMBER(B278),IF(AND(A278&gt;=Scenario!$B$10,MOD(A278-Scenario!$B$10,Scenario!$B$18)=0),Scenario!$B$8,0),"INSUFFICIENT FUNDS")))</f>
        <v/>
      </c>
      <c r="D278" s="6" t="str">
        <f>IF(A278&gt;Scenario!$B$11,"",IF(A$2&lt;&gt;"Ready",A$2,IF(ISNUMBER(B278),(B278+C278)*(N('Option B'!$E$14)+N('Option B'!$E$15)+IF(Scenario!$B$13="Gross",N('Option B'!$E$16),0))/12+((N('Option B'!$E$12)+N('Option B'!$E$13))/12+IF(AND(A278&gt;=Scenario!$B$10,MOD(A278-Scenario!$B$10,Scenario!$B$18)=0),N('Option B'!$E$17)*N('Option B'!$E$18)+N('Option B'!$E$20),0)+IF(A278=1,N('Option B'!$E$17)*N('Option B'!$E$19)+N('Option B'!$E$21),0)+IF(A278=Scenario!$B$11,N('Option B'!$E$22),0)),"INSUFFICIENT FUNDS")))</f>
        <v/>
      </c>
      <c r="E278" s="6" t="str">
        <f>IF(A278&gt;Scenario!$B$11,"",IF(A$2&lt;&gt;"Ready",A$2,IF(ISNUMBER(B278),IF((B278+C278)*(1+Scenario!$B$12/12)-D278&lt;0,"INSUFFICIENT FUNDS",(B278+C278)*(1+Scenario!$B$12/12)-D278),"INSUFFICIENT FUNDS")))</f>
        <v/>
      </c>
      <c r="F278" s="6" t="str">
        <f>IF(A278&gt;Scenario!$B$11,"",IF(A$2&lt;&gt;"Ready",A$2,IF(ISNUMBER(E278),F277+D278,"INSUFFICIENT FUNDS")))</f>
        <v/>
      </c>
      <c r="G278" t="str">
        <f>IF(A278&gt;Scenario!$B$11,"",IF(A$2&lt;&gt;"Ready",A$2,IF(ISNUMBER(E278),"OK","INSUFFICIENT FUNDS")))</f>
        <v/>
      </c>
      <c r="H278">
        <v>274</v>
      </c>
      <c r="I278" s="6" t="str">
        <f>IF(H278&gt;Scenario!$B$11,"",IF(H$2&lt;&gt;"Ready",H$2,IF(N277="OK",L277,"INSUFFICIENT FUNDS")))</f>
        <v/>
      </c>
      <c r="J278" s="6" t="str">
        <f>IF(H278&gt;Scenario!$B$11,"",IF(H$2&lt;&gt;"Ready",H$2,IF(ISNUMBER(I278),IF(AND(H278&gt;=Scenario!$B$10,MOD(H278-Scenario!$B$10,Scenario!$B$18)=0),Scenario!$B$8,0),"INSUFFICIENT FUNDS")))</f>
        <v/>
      </c>
      <c r="K278" s="6" t="str">
        <f>IF(H278&gt;Scenario!$B$11,"",IF(H$2&lt;&gt;"Ready",H$2,IF(ISNUMBER(I278),(I278+J278)*(N('Option B'!$E$14)+N('Option B'!$E$15)+IF(Scenario!$B$13="Gross",N('Option B'!$E$16),0))/12+((0+0)/12+IF(AND(H278&gt;=Scenario!$B$10,MOD(H278-Scenario!$B$10,Scenario!$B$18)=0),N('Option B'!$E$17)*N('Option B'!$E$18)+N('Option B'!$E$20),0)+IF(H278=1,N('Option B'!$E$17)*N('Option B'!$E$19)+N('Option B'!$E$21),0)+IF(H278=Scenario!$B$11,N('Option B'!$E$22),0)),"INSUFFICIENT FUNDS")))</f>
        <v/>
      </c>
      <c r="L278" s="6" t="str">
        <f>IF(H278&gt;Scenario!$B$11,"",IF(H$2&lt;&gt;"Ready",H$2,IF(ISNUMBER(I278),IF((I278+J278)*(1+Scenario!$B$12/12)-K278&lt;0,"INSUFFICIENT FUNDS",(I278+J278)*(1+Scenario!$B$12/12)-K278),"INSUFFICIENT FUNDS")))</f>
        <v/>
      </c>
      <c r="M278" s="6" t="str">
        <f>IF(H278&gt;Scenario!$B$11,"",IF(H$2&lt;&gt;"Ready",H$2,IF(ISNUMBER(L278),M277+K278,"INSUFFICIENT FUNDS")))</f>
        <v/>
      </c>
      <c r="N278" t="str">
        <f>IF(H278&gt;Scenario!$B$11,"",IF(H$2&lt;&gt;"Ready",H$2,IF(ISNUMBER(L278),"OK","INSUFFICIENT FUNDS")))</f>
        <v/>
      </c>
      <c r="O278">
        <v>274</v>
      </c>
      <c r="P278" s="6" t="str">
        <f>IF(O278&gt;Scenario!$B$11,"",IF(O$2&lt;&gt;"Ready",O$2,IF(U277="OK",S277,"INSUFFICIENT FUNDS")))</f>
        <v/>
      </c>
      <c r="Q278" s="6" t="str">
        <f>IF(O278&gt;Scenario!$B$11,"",IF(O$2&lt;&gt;"Ready",O$2,IF(ISNUMBER(P278),IF(AND(O278&gt;=Scenario!$B$10,MOD(O278-Scenario!$B$10,Scenario!$B$18)=0),Scenario!$B$8,0),"INSUFFICIENT FUNDS")))</f>
        <v/>
      </c>
      <c r="R278" s="6" t="str">
        <f>IF(O278&gt;Scenario!$B$11,"",IF(O$2&lt;&gt;"Ready",O$2,IF(ISNUMBER(P278),(P278+Q278)*(0+N('Option B'!$E$15)+IF(Scenario!$B$13="Gross",N('Option B'!$E$16),0))/12+((N('Option B'!$E$12)+N('Option B'!$E$13))/12+IF(AND(O278&gt;=Scenario!$B$10,MOD(O278-Scenario!$B$10,Scenario!$B$18)=0),N('Option B'!$E$17)*N('Option B'!$E$18)+N('Option B'!$E$20),0)+IF(O278=1,N('Option B'!$E$17)*N('Option B'!$E$19)+N('Option B'!$E$21),0)+IF(O278=Scenario!$B$11,N('Option B'!$E$22),0)),"INSUFFICIENT FUNDS")))</f>
        <v/>
      </c>
      <c r="S278" s="6" t="str">
        <f>IF(O278&gt;Scenario!$B$11,"",IF(O$2&lt;&gt;"Ready",O$2,IF(ISNUMBER(P278),IF((P278+Q278)*(1+Scenario!$B$12/12)-R278&lt;0,"INSUFFICIENT FUNDS",(P278+Q278)*(1+Scenario!$B$12/12)-R278),"INSUFFICIENT FUNDS")))</f>
        <v/>
      </c>
      <c r="T278" s="6" t="str">
        <f>IF(O278&gt;Scenario!$B$11,"",IF(O$2&lt;&gt;"Ready",O$2,IF(ISNUMBER(S278),T277+R278,"INSUFFICIENT FUNDS")))</f>
        <v/>
      </c>
      <c r="U278" t="str">
        <f>IF(O278&gt;Scenario!$B$11,"",IF(O$2&lt;&gt;"Ready",O$2,IF(ISNUMBER(S278),"OK","INSUFFICIENT FUNDS")))</f>
        <v/>
      </c>
      <c r="V278">
        <v>274</v>
      </c>
      <c r="W278" s="6" t="str">
        <f>IF(V278&gt;Scenario!$B$11,"",IF(V$2&lt;&gt;"Ready",V$2,IF(AB277="OK",Z277,"INSUFFICIENT FUNDS")))</f>
        <v/>
      </c>
      <c r="X278" s="6" t="str">
        <f>IF(V278&gt;Scenario!$B$11,"",IF(V$2&lt;&gt;"Ready",V$2,IF(ISNUMBER(W278),IF(AND(V278&gt;=Scenario!$B$10,MOD(V278-Scenario!$B$10,Scenario!$B$18)=0),Scenario!$B$8,0),"INSUFFICIENT FUNDS")))</f>
        <v/>
      </c>
      <c r="Y278" s="6" t="str">
        <f>IF(V278&gt;Scenario!$B$11,"",IF(V$2&lt;&gt;"Ready",V$2,IF(ISNUMBER(W278),(W278+X278)*(N('Option B'!$E$14)+N('Option B'!$E$15)+IF(Scenario!$B$13="Gross",N('Option B'!$E$16),0))/12+((N('Option B'!$E$12)+N('Option B'!$E$13))/12+IF(AND(V278&gt;=Scenario!$B$10,MOD(V278-Scenario!$B$10,Scenario!$B$18)=0),0*0+0,0)+IF(V278=1,0*0+0,0)+IF(V278=Scenario!$B$11,0,0)),"INSUFFICIENT FUNDS")))</f>
        <v/>
      </c>
      <c r="Z278" s="6" t="str">
        <f>IF(V278&gt;Scenario!$B$11,"",IF(V$2&lt;&gt;"Ready",V$2,IF(ISNUMBER(W278),IF((W278+X278)*(1+Scenario!$B$12/12)-Y278&lt;0,"INSUFFICIENT FUNDS",(W278+X278)*(1+Scenario!$B$12/12)-Y278),"INSUFFICIENT FUNDS")))</f>
        <v/>
      </c>
      <c r="AA278" s="6" t="str">
        <f>IF(V278&gt;Scenario!$B$11,"",IF(V$2&lt;&gt;"Ready",V$2,IF(ISNUMBER(Z278),AA277+Y278,"INSUFFICIENT FUNDS")))</f>
        <v/>
      </c>
      <c r="AB278" t="str">
        <f>IF(V278&gt;Scenario!$B$11,"",IF(V$2&lt;&gt;"Ready",V$2,IF(ISNUMBER(Z278),"OK","INSUFFICIENT FUNDS")))</f>
        <v/>
      </c>
      <c r="AC278">
        <v>274</v>
      </c>
      <c r="AD278" s="6" t="str">
        <f>IF(AC278&gt;Scenario!$B$11,"",IF(AC$2&lt;&gt;"Ready",AC$2,IF(AI277="OK",AG277,"INSUFFICIENT FUNDS")))</f>
        <v/>
      </c>
      <c r="AE278" s="6" t="str">
        <f>IF(AC278&gt;Scenario!$B$11,"",IF(AC$2&lt;&gt;"Ready",AC$2,IF(ISNUMBER(AD278),IF(AND(AC278&gt;=Scenario!$B$10,MOD(AC278-Scenario!$B$10,Scenario!$B$18)=0),Scenario!$B$8,0),"INSUFFICIENT FUNDS")))</f>
        <v/>
      </c>
      <c r="AF278" s="6" t="str">
        <f>IF(AC278&gt;Scenario!$B$11,"",IF(AC$2&lt;&gt;"Ready",AC$2,IF(ISNUMBER(AD278),(AD278+AE278)*(N('Option B'!$E$14)+N('Option B'!$E$15)+IF(Scenario!$B$13="Gross",0,0))/12+((N('Option B'!$E$12)+N('Option B'!$E$13))/12+IF(AND(AC278&gt;=Scenario!$B$10,MOD(AC278-Scenario!$B$10,Scenario!$B$18)=0),N('Option B'!$E$17)*N('Option B'!$E$18)+N('Option B'!$E$20),0)+IF(AC278=1,N('Option B'!$E$17)*N('Option B'!$E$19)+N('Option B'!$E$21),0)+IF(AC278=Scenario!$B$11,N('Option B'!$E$22),0)),"INSUFFICIENT FUNDS")))</f>
        <v/>
      </c>
      <c r="AG278" s="6" t="str">
        <f>IF(AC278&gt;Scenario!$B$11,"",IF(AC$2&lt;&gt;"Ready",AC$2,IF(ISNUMBER(AD278),IF((AD278+AE278)*(1+Scenario!$B$12/12)-AF278&lt;0,"INSUFFICIENT FUNDS",(AD278+AE278)*(1+Scenario!$B$12/12)-AF278),"INSUFFICIENT FUNDS")))</f>
        <v/>
      </c>
      <c r="AH278" s="6" t="str">
        <f>IF(AC278&gt;Scenario!$B$11,"",IF(AC$2&lt;&gt;"Ready",AC$2,IF(ISNUMBER(AG278),AH277+AF278,"INSUFFICIENT FUNDS")))</f>
        <v/>
      </c>
      <c r="AI278" t="str">
        <f>IF(AC278&gt;Scenario!$B$11,"",IF(AC$2&lt;&gt;"Ready",AC$2,IF(ISNUMBER(AG278),"OK","INSUFFICIENT FUNDS")))</f>
        <v/>
      </c>
      <c r="AJ278">
        <v>274</v>
      </c>
      <c r="AK278" s="6" t="str">
        <f>IF(AJ278&gt;Scenario!$B$11,"",IF(AJ$2&lt;&gt;"Ready",AJ$2,IF(AP277="OK",AN277,"INSUFFICIENT FUNDS")))</f>
        <v/>
      </c>
      <c r="AL278" s="6" t="str">
        <f>IF(AJ278&gt;Scenario!$B$11,"",IF(AJ$2&lt;&gt;"Ready",AJ$2,IF(ISNUMBER(AK278),IF(AND(AJ278&gt;=Scenario!$B$10,MOD(AJ278-Scenario!$B$10,Scenario!$B$18)=0),Scenario!$B$8,0),"INSUFFICIENT FUNDS")))</f>
        <v/>
      </c>
      <c r="AM278" s="6" t="str">
        <f>IF(AJ278&gt;Scenario!$B$11,"",IF(AJ$2&lt;&gt;"Ready",AJ$2,IF(ISNUMBER(AK278),(AK278+AL278)*(0+0+IF(Scenario!$B$13="Gross",0,0))/12+((0+0)/12+IF(AND(AJ278&gt;=Scenario!$B$10,MOD(AJ278-Scenario!$B$10,Scenario!$B$18)=0),0*0+0,0)+IF(AJ278=1,0*0+0,0)+IF(AJ278=Scenario!$B$11,0,0)),"INSUFFICIENT FUNDS")))</f>
        <v/>
      </c>
      <c r="AN278" s="6" t="str">
        <f>IF(AJ278&gt;Scenario!$B$11,"",IF(AJ$2&lt;&gt;"Ready",AJ$2,IF(ISNUMBER(AK278),IF((AK278+AL278)*(1+Scenario!$B$12/12)-AM278&lt;0,"INSUFFICIENT FUNDS",(AK278+AL278)*(1+Scenario!$B$12/12)-AM278),"INSUFFICIENT FUNDS")))</f>
        <v/>
      </c>
      <c r="AO278" s="6" t="str">
        <f>IF(AJ278&gt;Scenario!$B$11,"",IF(AJ$2&lt;&gt;"Ready",AJ$2,IF(ISNUMBER(AN278),AO277+AM278,"INSUFFICIENT FUNDS")))</f>
        <v/>
      </c>
      <c r="AP278" t="str">
        <f>IF(AJ278&gt;Scenario!$B$11,"",IF(AJ$2&lt;&gt;"Ready",AJ$2,IF(ISNUMBER(AN278),"OK","INSUFFICIENT FUNDS")))</f>
        <v/>
      </c>
    </row>
    <row r="279" spans="1:42" ht="32.1" customHeight="1" x14ac:dyDescent="0.2">
      <c r="A279">
        <v>275</v>
      </c>
      <c r="B279" s="6" t="str">
        <f>IF(A279&gt;Scenario!$B$11,"",IF(A$2&lt;&gt;"Ready",A$2,IF(G278="OK",E278,"INSUFFICIENT FUNDS")))</f>
        <v/>
      </c>
      <c r="C279" s="6" t="str">
        <f>IF(A279&gt;Scenario!$B$11,"",IF(A$2&lt;&gt;"Ready",A$2,IF(ISNUMBER(B279),IF(AND(A279&gt;=Scenario!$B$10,MOD(A279-Scenario!$B$10,Scenario!$B$18)=0),Scenario!$B$8,0),"INSUFFICIENT FUNDS")))</f>
        <v/>
      </c>
      <c r="D279" s="6" t="str">
        <f>IF(A279&gt;Scenario!$B$11,"",IF(A$2&lt;&gt;"Ready",A$2,IF(ISNUMBER(B279),(B279+C279)*(N('Option B'!$E$14)+N('Option B'!$E$15)+IF(Scenario!$B$13="Gross",N('Option B'!$E$16),0))/12+((N('Option B'!$E$12)+N('Option B'!$E$13))/12+IF(AND(A279&gt;=Scenario!$B$10,MOD(A279-Scenario!$B$10,Scenario!$B$18)=0),N('Option B'!$E$17)*N('Option B'!$E$18)+N('Option B'!$E$20),0)+IF(A279=1,N('Option B'!$E$17)*N('Option B'!$E$19)+N('Option B'!$E$21),0)+IF(A279=Scenario!$B$11,N('Option B'!$E$22),0)),"INSUFFICIENT FUNDS")))</f>
        <v/>
      </c>
      <c r="E279" s="6" t="str">
        <f>IF(A279&gt;Scenario!$B$11,"",IF(A$2&lt;&gt;"Ready",A$2,IF(ISNUMBER(B279),IF((B279+C279)*(1+Scenario!$B$12/12)-D279&lt;0,"INSUFFICIENT FUNDS",(B279+C279)*(1+Scenario!$B$12/12)-D279),"INSUFFICIENT FUNDS")))</f>
        <v/>
      </c>
      <c r="F279" s="6" t="str">
        <f>IF(A279&gt;Scenario!$B$11,"",IF(A$2&lt;&gt;"Ready",A$2,IF(ISNUMBER(E279),F278+D279,"INSUFFICIENT FUNDS")))</f>
        <v/>
      </c>
      <c r="G279" t="str">
        <f>IF(A279&gt;Scenario!$B$11,"",IF(A$2&lt;&gt;"Ready",A$2,IF(ISNUMBER(E279),"OK","INSUFFICIENT FUNDS")))</f>
        <v/>
      </c>
      <c r="H279">
        <v>275</v>
      </c>
      <c r="I279" s="6" t="str">
        <f>IF(H279&gt;Scenario!$B$11,"",IF(H$2&lt;&gt;"Ready",H$2,IF(N278="OK",L278,"INSUFFICIENT FUNDS")))</f>
        <v/>
      </c>
      <c r="J279" s="6" t="str">
        <f>IF(H279&gt;Scenario!$B$11,"",IF(H$2&lt;&gt;"Ready",H$2,IF(ISNUMBER(I279),IF(AND(H279&gt;=Scenario!$B$10,MOD(H279-Scenario!$B$10,Scenario!$B$18)=0),Scenario!$B$8,0),"INSUFFICIENT FUNDS")))</f>
        <v/>
      </c>
      <c r="K279" s="6" t="str">
        <f>IF(H279&gt;Scenario!$B$11,"",IF(H$2&lt;&gt;"Ready",H$2,IF(ISNUMBER(I279),(I279+J279)*(N('Option B'!$E$14)+N('Option B'!$E$15)+IF(Scenario!$B$13="Gross",N('Option B'!$E$16),0))/12+((0+0)/12+IF(AND(H279&gt;=Scenario!$B$10,MOD(H279-Scenario!$B$10,Scenario!$B$18)=0),N('Option B'!$E$17)*N('Option B'!$E$18)+N('Option B'!$E$20),0)+IF(H279=1,N('Option B'!$E$17)*N('Option B'!$E$19)+N('Option B'!$E$21),0)+IF(H279=Scenario!$B$11,N('Option B'!$E$22),0)),"INSUFFICIENT FUNDS")))</f>
        <v/>
      </c>
      <c r="L279" s="6" t="str">
        <f>IF(H279&gt;Scenario!$B$11,"",IF(H$2&lt;&gt;"Ready",H$2,IF(ISNUMBER(I279),IF((I279+J279)*(1+Scenario!$B$12/12)-K279&lt;0,"INSUFFICIENT FUNDS",(I279+J279)*(1+Scenario!$B$12/12)-K279),"INSUFFICIENT FUNDS")))</f>
        <v/>
      </c>
      <c r="M279" s="6" t="str">
        <f>IF(H279&gt;Scenario!$B$11,"",IF(H$2&lt;&gt;"Ready",H$2,IF(ISNUMBER(L279),M278+K279,"INSUFFICIENT FUNDS")))</f>
        <v/>
      </c>
      <c r="N279" t="str">
        <f>IF(H279&gt;Scenario!$B$11,"",IF(H$2&lt;&gt;"Ready",H$2,IF(ISNUMBER(L279),"OK","INSUFFICIENT FUNDS")))</f>
        <v/>
      </c>
      <c r="O279">
        <v>275</v>
      </c>
      <c r="P279" s="6" t="str">
        <f>IF(O279&gt;Scenario!$B$11,"",IF(O$2&lt;&gt;"Ready",O$2,IF(U278="OK",S278,"INSUFFICIENT FUNDS")))</f>
        <v/>
      </c>
      <c r="Q279" s="6" t="str">
        <f>IF(O279&gt;Scenario!$B$11,"",IF(O$2&lt;&gt;"Ready",O$2,IF(ISNUMBER(P279),IF(AND(O279&gt;=Scenario!$B$10,MOD(O279-Scenario!$B$10,Scenario!$B$18)=0),Scenario!$B$8,0),"INSUFFICIENT FUNDS")))</f>
        <v/>
      </c>
      <c r="R279" s="6" t="str">
        <f>IF(O279&gt;Scenario!$B$11,"",IF(O$2&lt;&gt;"Ready",O$2,IF(ISNUMBER(P279),(P279+Q279)*(0+N('Option B'!$E$15)+IF(Scenario!$B$13="Gross",N('Option B'!$E$16),0))/12+((N('Option B'!$E$12)+N('Option B'!$E$13))/12+IF(AND(O279&gt;=Scenario!$B$10,MOD(O279-Scenario!$B$10,Scenario!$B$18)=0),N('Option B'!$E$17)*N('Option B'!$E$18)+N('Option B'!$E$20),0)+IF(O279=1,N('Option B'!$E$17)*N('Option B'!$E$19)+N('Option B'!$E$21),0)+IF(O279=Scenario!$B$11,N('Option B'!$E$22),0)),"INSUFFICIENT FUNDS")))</f>
        <v/>
      </c>
      <c r="S279" s="6" t="str">
        <f>IF(O279&gt;Scenario!$B$11,"",IF(O$2&lt;&gt;"Ready",O$2,IF(ISNUMBER(P279),IF((P279+Q279)*(1+Scenario!$B$12/12)-R279&lt;0,"INSUFFICIENT FUNDS",(P279+Q279)*(1+Scenario!$B$12/12)-R279),"INSUFFICIENT FUNDS")))</f>
        <v/>
      </c>
      <c r="T279" s="6" t="str">
        <f>IF(O279&gt;Scenario!$B$11,"",IF(O$2&lt;&gt;"Ready",O$2,IF(ISNUMBER(S279),T278+R279,"INSUFFICIENT FUNDS")))</f>
        <v/>
      </c>
      <c r="U279" t="str">
        <f>IF(O279&gt;Scenario!$B$11,"",IF(O$2&lt;&gt;"Ready",O$2,IF(ISNUMBER(S279),"OK","INSUFFICIENT FUNDS")))</f>
        <v/>
      </c>
      <c r="V279">
        <v>275</v>
      </c>
      <c r="W279" s="6" t="str">
        <f>IF(V279&gt;Scenario!$B$11,"",IF(V$2&lt;&gt;"Ready",V$2,IF(AB278="OK",Z278,"INSUFFICIENT FUNDS")))</f>
        <v/>
      </c>
      <c r="X279" s="6" t="str">
        <f>IF(V279&gt;Scenario!$B$11,"",IF(V$2&lt;&gt;"Ready",V$2,IF(ISNUMBER(W279),IF(AND(V279&gt;=Scenario!$B$10,MOD(V279-Scenario!$B$10,Scenario!$B$18)=0),Scenario!$B$8,0),"INSUFFICIENT FUNDS")))</f>
        <v/>
      </c>
      <c r="Y279" s="6" t="str">
        <f>IF(V279&gt;Scenario!$B$11,"",IF(V$2&lt;&gt;"Ready",V$2,IF(ISNUMBER(W279),(W279+X279)*(N('Option B'!$E$14)+N('Option B'!$E$15)+IF(Scenario!$B$13="Gross",N('Option B'!$E$16),0))/12+((N('Option B'!$E$12)+N('Option B'!$E$13))/12+IF(AND(V279&gt;=Scenario!$B$10,MOD(V279-Scenario!$B$10,Scenario!$B$18)=0),0*0+0,0)+IF(V279=1,0*0+0,0)+IF(V279=Scenario!$B$11,0,0)),"INSUFFICIENT FUNDS")))</f>
        <v/>
      </c>
      <c r="Z279" s="6" t="str">
        <f>IF(V279&gt;Scenario!$B$11,"",IF(V$2&lt;&gt;"Ready",V$2,IF(ISNUMBER(W279),IF((W279+X279)*(1+Scenario!$B$12/12)-Y279&lt;0,"INSUFFICIENT FUNDS",(W279+X279)*(1+Scenario!$B$12/12)-Y279),"INSUFFICIENT FUNDS")))</f>
        <v/>
      </c>
      <c r="AA279" s="6" t="str">
        <f>IF(V279&gt;Scenario!$B$11,"",IF(V$2&lt;&gt;"Ready",V$2,IF(ISNUMBER(Z279),AA278+Y279,"INSUFFICIENT FUNDS")))</f>
        <v/>
      </c>
      <c r="AB279" t="str">
        <f>IF(V279&gt;Scenario!$B$11,"",IF(V$2&lt;&gt;"Ready",V$2,IF(ISNUMBER(Z279),"OK","INSUFFICIENT FUNDS")))</f>
        <v/>
      </c>
      <c r="AC279">
        <v>275</v>
      </c>
      <c r="AD279" s="6" t="str">
        <f>IF(AC279&gt;Scenario!$B$11,"",IF(AC$2&lt;&gt;"Ready",AC$2,IF(AI278="OK",AG278,"INSUFFICIENT FUNDS")))</f>
        <v/>
      </c>
      <c r="AE279" s="6" t="str">
        <f>IF(AC279&gt;Scenario!$B$11,"",IF(AC$2&lt;&gt;"Ready",AC$2,IF(ISNUMBER(AD279),IF(AND(AC279&gt;=Scenario!$B$10,MOD(AC279-Scenario!$B$10,Scenario!$B$18)=0),Scenario!$B$8,0),"INSUFFICIENT FUNDS")))</f>
        <v/>
      </c>
      <c r="AF279" s="6" t="str">
        <f>IF(AC279&gt;Scenario!$B$11,"",IF(AC$2&lt;&gt;"Ready",AC$2,IF(ISNUMBER(AD279),(AD279+AE279)*(N('Option B'!$E$14)+N('Option B'!$E$15)+IF(Scenario!$B$13="Gross",0,0))/12+((N('Option B'!$E$12)+N('Option B'!$E$13))/12+IF(AND(AC279&gt;=Scenario!$B$10,MOD(AC279-Scenario!$B$10,Scenario!$B$18)=0),N('Option B'!$E$17)*N('Option B'!$E$18)+N('Option B'!$E$20),0)+IF(AC279=1,N('Option B'!$E$17)*N('Option B'!$E$19)+N('Option B'!$E$21),0)+IF(AC279=Scenario!$B$11,N('Option B'!$E$22),0)),"INSUFFICIENT FUNDS")))</f>
        <v/>
      </c>
      <c r="AG279" s="6" t="str">
        <f>IF(AC279&gt;Scenario!$B$11,"",IF(AC$2&lt;&gt;"Ready",AC$2,IF(ISNUMBER(AD279),IF((AD279+AE279)*(1+Scenario!$B$12/12)-AF279&lt;0,"INSUFFICIENT FUNDS",(AD279+AE279)*(1+Scenario!$B$12/12)-AF279),"INSUFFICIENT FUNDS")))</f>
        <v/>
      </c>
      <c r="AH279" s="6" t="str">
        <f>IF(AC279&gt;Scenario!$B$11,"",IF(AC$2&lt;&gt;"Ready",AC$2,IF(ISNUMBER(AG279),AH278+AF279,"INSUFFICIENT FUNDS")))</f>
        <v/>
      </c>
      <c r="AI279" t="str">
        <f>IF(AC279&gt;Scenario!$B$11,"",IF(AC$2&lt;&gt;"Ready",AC$2,IF(ISNUMBER(AG279),"OK","INSUFFICIENT FUNDS")))</f>
        <v/>
      </c>
      <c r="AJ279">
        <v>275</v>
      </c>
      <c r="AK279" s="6" t="str">
        <f>IF(AJ279&gt;Scenario!$B$11,"",IF(AJ$2&lt;&gt;"Ready",AJ$2,IF(AP278="OK",AN278,"INSUFFICIENT FUNDS")))</f>
        <v/>
      </c>
      <c r="AL279" s="6" t="str">
        <f>IF(AJ279&gt;Scenario!$B$11,"",IF(AJ$2&lt;&gt;"Ready",AJ$2,IF(ISNUMBER(AK279),IF(AND(AJ279&gt;=Scenario!$B$10,MOD(AJ279-Scenario!$B$10,Scenario!$B$18)=0),Scenario!$B$8,0),"INSUFFICIENT FUNDS")))</f>
        <v/>
      </c>
      <c r="AM279" s="6" t="str">
        <f>IF(AJ279&gt;Scenario!$B$11,"",IF(AJ$2&lt;&gt;"Ready",AJ$2,IF(ISNUMBER(AK279),(AK279+AL279)*(0+0+IF(Scenario!$B$13="Gross",0,0))/12+((0+0)/12+IF(AND(AJ279&gt;=Scenario!$B$10,MOD(AJ279-Scenario!$B$10,Scenario!$B$18)=0),0*0+0,0)+IF(AJ279=1,0*0+0,0)+IF(AJ279=Scenario!$B$11,0,0)),"INSUFFICIENT FUNDS")))</f>
        <v/>
      </c>
      <c r="AN279" s="6" t="str">
        <f>IF(AJ279&gt;Scenario!$B$11,"",IF(AJ$2&lt;&gt;"Ready",AJ$2,IF(ISNUMBER(AK279),IF((AK279+AL279)*(1+Scenario!$B$12/12)-AM279&lt;0,"INSUFFICIENT FUNDS",(AK279+AL279)*(1+Scenario!$B$12/12)-AM279),"INSUFFICIENT FUNDS")))</f>
        <v/>
      </c>
      <c r="AO279" s="6" t="str">
        <f>IF(AJ279&gt;Scenario!$B$11,"",IF(AJ$2&lt;&gt;"Ready",AJ$2,IF(ISNUMBER(AN279),AO278+AM279,"INSUFFICIENT FUNDS")))</f>
        <v/>
      </c>
      <c r="AP279" t="str">
        <f>IF(AJ279&gt;Scenario!$B$11,"",IF(AJ$2&lt;&gt;"Ready",AJ$2,IF(ISNUMBER(AN279),"OK","INSUFFICIENT FUNDS")))</f>
        <v/>
      </c>
    </row>
    <row r="280" spans="1:42" ht="32.1" customHeight="1" x14ac:dyDescent="0.2">
      <c r="A280">
        <v>276</v>
      </c>
      <c r="B280" s="6" t="str">
        <f>IF(A280&gt;Scenario!$B$11,"",IF(A$2&lt;&gt;"Ready",A$2,IF(G279="OK",E279,"INSUFFICIENT FUNDS")))</f>
        <v/>
      </c>
      <c r="C280" s="6" t="str">
        <f>IF(A280&gt;Scenario!$B$11,"",IF(A$2&lt;&gt;"Ready",A$2,IF(ISNUMBER(B280),IF(AND(A280&gt;=Scenario!$B$10,MOD(A280-Scenario!$B$10,Scenario!$B$18)=0),Scenario!$B$8,0),"INSUFFICIENT FUNDS")))</f>
        <v/>
      </c>
      <c r="D280" s="6" t="str">
        <f>IF(A280&gt;Scenario!$B$11,"",IF(A$2&lt;&gt;"Ready",A$2,IF(ISNUMBER(B280),(B280+C280)*(N('Option B'!$E$14)+N('Option B'!$E$15)+IF(Scenario!$B$13="Gross",N('Option B'!$E$16),0))/12+((N('Option B'!$E$12)+N('Option B'!$E$13))/12+IF(AND(A280&gt;=Scenario!$B$10,MOD(A280-Scenario!$B$10,Scenario!$B$18)=0),N('Option B'!$E$17)*N('Option B'!$E$18)+N('Option B'!$E$20),0)+IF(A280=1,N('Option B'!$E$17)*N('Option B'!$E$19)+N('Option B'!$E$21),0)+IF(A280=Scenario!$B$11,N('Option B'!$E$22),0)),"INSUFFICIENT FUNDS")))</f>
        <v/>
      </c>
      <c r="E280" s="6" t="str">
        <f>IF(A280&gt;Scenario!$B$11,"",IF(A$2&lt;&gt;"Ready",A$2,IF(ISNUMBER(B280),IF((B280+C280)*(1+Scenario!$B$12/12)-D280&lt;0,"INSUFFICIENT FUNDS",(B280+C280)*(1+Scenario!$B$12/12)-D280),"INSUFFICIENT FUNDS")))</f>
        <v/>
      </c>
      <c r="F280" s="6" t="str">
        <f>IF(A280&gt;Scenario!$B$11,"",IF(A$2&lt;&gt;"Ready",A$2,IF(ISNUMBER(E280),F279+D280,"INSUFFICIENT FUNDS")))</f>
        <v/>
      </c>
      <c r="G280" t="str">
        <f>IF(A280&gt;Scenario!$B$11,"",IF(A$2&lt;&gt;"Ready",A$2,IF(ISNUMBER(E280),"OK","INSUFFICIENT FUNDS")))</f>
        <v/>
      </c>
      <c r="H280">
        <v>276</v>
      </c>
      <c r="I280" s="6" t="str">
        <f>IF(H280&gt;Scenario!$B$11,"",IF(H$2&lt;&gt;"Ready",H$2,IF(N279="OK",L279,"INSUFFICIENT FUNDS")))</f>
        <v/>
      </c>
      <c r="J280" s="6" t="str">
        <f>IF(H280&gt;Scenario!$B$11,"",IF(H$2&lt;&gt;"Ready",H$2,IF(ISNUMBER(I280),IF(AND(H280&gt;=Scenario!$B$10,MOD(H280-Scenario!$B$10,Scenario!$B$18)=0),Scenario!$B$8,0),"INSUFFICIENT FUNDS")))</f>
        <v/>
      </c>
      <c r="K280" s="6" t="str">
        <f>IF(H280&gt;Scenario!$B$11,"",IF(H$2&lt;&gt;"Ready",H$2,IF(ISNUMBER(I280),(I280+J280)*(N('Option B'!$E$14)+N('Option B'!$E$15)+IF(Scenario!$B$13="Gross",N('Option B'!$E$16),0))/12+((0+0)/12+IF(AND(H280&gt;=Scenario!$B$10,MOD(H280-Scenario!$B$10,Scenario!$B$18)=0),N('Option B'!$E$17)*N('Option B'!$E$18)+N('Option B'!$E$20),0)+IF(H280=1,N('Option B'!$E$17)*N('Option B'!$E$19)+N('Option B'!$E$21),0)+IF(H280=Scenario!$B$11,N('Option B'!$E$22),0)),"INSUFFICIENT FUNDS")))</f>
        <v/>
      </c>
      <c r="L280" s="6" t="str">
        <f>IF(H280&gt;Scenario!$B$11,"",IF(H$2&lt;&gt;"Ready",H$2,IF(ISNUMBER(I280),IF((I280+J280)*(1+Scenario!$B$12/12)-K280&lt;0,"INSUFFICIENT FUNDS",(I280+J280)*(1+Scenario!$B$12/12)-K280),"INSUFFICIENT FUNDS")))</f>
        <v/>
      </c>
      <c r="M280" s="6" t="str">
        <f>IF(H280&gt;Scenario!$B$11,"",IF(H$2&lt;&gt;"Ready",H$2,IF(ISNUMBER(L280),M279+K280,"INSUFFICIENT FUNDS")))</f>
        <v/>
      </c>
      <c r="N280" t="str">
        <f>IF(H280&gt;Scenario!$B$11,"",IF(H$2&lt;&gt;"Ready",H$2,IF(ISNUMBER(L280),"OK","INSUFFICIENT FUNDS")))</f>
        <v/>
      </c>
      <c r="O280">
        <v>276</v>
      </c>
      <c r="P280" s="6" t="str">
        <f>IF(O280&gt;Scenario!$B$11,"",IF(O$2&lt;&gt;"Ready",O$2,IF(U279="OK",S279,"INSUFFICIENT FUNDS")))</f>
        <v/>
      </c>
      <c r="Q280" s="6" t="str">
        <f>IF(O280&gt;Scenario!$B$11,"",IF(O$2&lt;&gt;"Ready",O$2,IF(ISNUMBER(P280),IF(AND(O280&gt;=Scenario!$B$10,MOD(O280-Scenario!$B$10,Scenario!$B$18)=0),Scenario!$B$8,0),"INSUFFICIENT FUNDS")))</f>
        <v/>
      </c>
      <c r="R280" s="6" t="str">
        <f>IF(O280&gt;Scenario!$B$11,"",IF(O$2&lt;&gt;"Ready",O$2,IF(ISNUMBER(P280),(P280+Q280)*(0+N('Option B'!$E$15)+IF(Scenario!$B$13="Gross",N('Option B'!$E$16),0))/12+((N('Option B'!$E$12)+N('Option B'!$E$13))/12+IF(AND(O280&gt;=Scenario!$B$10,MOD(O280-Scenario!$B$10,Scenario!$B$18)=0),N('Option B'!$E$17)*N('Option B'!$E$18)+N('Option B'!$E$20),0)+IF(O280=1,N('Option B'!$E$17)*N('Option B'!$E$19)+N('Option B'!$E$21),0)+IF(O280=Scenario!$B$11,N('Option B'!$E$22),0)),"INSUFFICIENT FUNDS")))</f>
        <v/>
      </c>
      <c r="S280" s="6" t="str">
        <f>IF(O280&gt;Scenario!$B$11,"",IF(O$2&lt;&gt;"Ready",O$2,IF(ISNUMBER(P280),IF((P280+Q280)*(1+Scenario!$B$12/12)-R280&lt;0,"INSUFFICIENT FUNDS",(P280+Q280)*(1+Scenario!$B$12/12)-R280),"INSUFFICIENT FUNDS")))</f>
        <v/>
      </c>
      <c r="T280" s="6" t="str">
        <f>IF(O280&gt;Scenario!$B$11,"",IF(O$2&lt;&gt;"Ready",O$2,IF(ISNUMBER(S280),T279+R280,"INSUFFICIENT FUNDS")))</f>
        <v/>
      </c>
      <c r="U280" t="str">
        <f>IF(O280&gt;Scenario!$B$11,"",IF(O$2&lt;&gt;"Ready",O$2,IF(ISNUMBER(S280),"OK","INSUFFICIENT FUNDS")))</f>
        <v/>
      </c>
      <c r="V280">
        <v>276</v>
      </c>
      <c r="W280" s="6" t="str">
        <f>IF(V280&gt;Scenario!$B$11,"",IF(V$2&lt;&gt;"Ready",V$2,IF(AB279="OK",Z279,"INSUFFICIENT FUNDS")))</f>
        <v/>
      </c>
      <c r="X280" s="6" t="str">
        <f>IF(V280&gt;Scenario!$B$11,"",IF(V$2&lt;&gt;"Ready",V$2,IF(ISNUMBER(W280),IF(AND(V280&gt;=Scenario!$B$10,MOD(V280-Scenario!$B$10,Scenario!$B$18)=0),Scenario!$B$8,0),"INSUFFICIENT FUNDS")))</f>
        <v/>
      </c>
      <c r="Y280" s="6" t="str">
        <f>IF(V280&gt;Scenario!$B$11,"",IF(V$2&lt;&gt;"Ready",V$2,IF(ISNUMBER(W280),(W280+X280)*(N('Option B'!$E$14)+N('Option B'!$E$15)+IF(Scenario!$B$13="Gross",N('Option B'!$E$16),0))/12+((N('Option B'!$E$12)+N('Option B'!$E$13))/12+IF(AND(V280&gt;=Scenario!$B$10,MOD(V280-Scenario!$B$10,Scenario!$B$18)=0),0*0+0,0)+IF(V280=1,0*0+0,0)+IF(V280=Scenario!$B$11,0,0)),"INSUFFICIENT FUNDS")))</f>
        <v/>
      </c>
      <c r="Z280" s="6" t="str">
        <f>IF(V280&gt;Scenario!$B$11,"",IF(V$2&lt;&gt;"Ready",V$2,IF(ISNUMBER(W280),IF((W280+X280)*(1+Scenario!$B$12/12)-Y280&lt;0,"INSUFFICIENT FUNDS",(W280+X280)*(1+Scenario!$B$12/12)-Y280),"INSUFFICIENT FUNDS")))</f>
        <v/>
      </c>
      <c r="AA280" s="6" t="str">
        <f>IF(V280&gt;Scenario!$B$11,"",IF(V$2&lt;&gt;"Ready",V$2,IF(ISNUMBER(Z280),AA279+Y280,"INSUFFICIENT FUNDS")))</f>
        <v/>
      </c>
      <c r="AB280" t="str">
        <f>IF(V280&gt;Scenario!$B$11,"",IF(V$2&lt;&gt;"Ready",V$2,IF(ISNUMBER(Z280),"OK","INSUFFICIENT FUNDS")))</f>
        <v/>
      </c>
      <c r="AC280">
        <v>276</v>
      </c>
      <c r="AD280" s="6" t="str">
        <f>IF(AC280&gt;Scenario!$B$11,"",IF(AC$2&lt;&gt;"Ready",AC$2,IF(AI279="OK",AG279,"INSUFFICIENT FUNDS")))</f>
        <v/>
      </c>
      <c r="AE280" s="6" t="str">
        <f>IF(AC280&gt;Scenario!$B$11,"",IF(AC$2&lt;&gt;"Ready",AC$2,IF(ISNUMBER(AD280),IF(AND(AC280&gt;=Scenario!$B$10,MOD(AC280-Scenario!$B$10,Scenario!$B$18)=0),Scenario!$B$8,0),"INSUFFICIENT FUNDS")))</f>
        <v/>
      </c>
      <c r="AF280" s="6" t="str">
        <f>IF(AC280&gt;Scenario!$B$11,"",IF(AC$2&lt;&gt;"Ready",AC$2,IF(ISNUMBER(AD280),(AD280+AE280)*(N('Option B'!$E$14)+N('Option B'!$E$15)+IF(Scenario!$B$13="Gross",0,0))/12+((N('Option B'!$E$12)+N('Option B'!$E$13))/12+IF(AND(AC280&gt;=Scenario!$B$10,MOD(AC280-Scenario!$B$10,Scenario!$B$18)=0),N('Option B'!$E$17)*N('Option B'!$E$18)+N('Option B'!$E$20),0)+IF(AC280=1,N('Option B'!$E$17)*N('Option B'!$E$19)+N('Option B'!$E$21),0)+IF(AC280=Scenario!$B$11,N('Option B'!$E$22),0)),"INSUFFICIENT FUNDS")))</f>
        <v/>
      </c>
      <c r="AG280" s="6" t="str">
        <f>IF(AC280&gt;Scenario!$B$11,"",IF(AC$2&lt;&gt;"Ready",AC$2,IF(ISNUMBER(AD280),IF((AD280+AE280)*(1+Scenario!$B$12/12)-AF280&lt;0,"INSUFFICIENT FUNDS",(AD280+AE280)*(1+Scenario!$B$12/12)-AF280),"INSUFFICIENT FUNDS")))</f>
        <v/>
      </c>
      <c r="AH280" s="6" t="str">
        <f>IF(AC280&gt;Scenario!$B$11,"",IF(AC$2&lt;&gt;"Ready",AC$2,IF(ISNUMBER(AG280),AH279+AF280,"INSUFFICIENT FUNDS")))</f>
        <v/>
      </c>
      <c r="AI280" t="str">
        <f>IF(AC280&gt;Scenario!$B$11,"",IF(AC$2&lt;&gt;"Ready",AC$2,IF(ISNUMBER(AG280),"OK","INSUFFICIENT FUNDS")))</f>
        <v/>
      </c>
      <c r="AJ280">
        <v>276</v>
      </c>
      <c r="AK280" s="6" t="str">
        <f>IF(AJ280&gt;Scenario!$B$11,"",IF(AJ$2&lt;&gt;"Ready",AJ$2,IF(AP279="OK",AN279,"INSUFFICIENT FUNDS")))</f>
        <v/>
      </c>
      <c r="AL280" s="6" t="str">
        <f>IF(AJ280&gt;Scenario!$B$11,"",IF(AJ$2&lt;&gt;"Ready",AJ$2,IF(ISNUMBER(AK280),IF(AND(AJ280&gt;=Scenario!$B$10,MOD(AJ280-Scenario!$B$10,Scenario!$B$18)=0),Scenario!$B$8,0),"INSUFFICIENT FUNDS")))</f>
        <v/>
      </c>
      <c r="AM280" s="6" t="str">
        <f>IF(AJ280&gt;Scenario!$B$11,"",IF(AJ$2&lt;&gt;"Ready",AJ$2,IF(ISNUMBER(AK280),(AK280+AL280)*(0+0+IF(Scenario!$B$13="Gross",0,0))/12+((0+0)/12+IF(AND(AJ280&gt;=Scenario!$B$10,MOD(AJ280-Scenario!$B$10,Scenario!$B$18)=0),0*0+0,0)+IF(AJ280=1,0*0+0,0)+IF(AJ280=Scenario!$B$11,0,0)),"INSUFFICIENT FUNDS")))</f>
        <v/>
      </c>
      <c r="AN280" s="6" t="str">
        <f>IF(AJ280&gt;Scenario!$B$11,"",IF(AJ$2&lt;&gt;"Ready",AJ$2,IF(ISNUMBER(AK280),IF((AK280+AL280)*(1+Scenario!$B$12/12)-AM280&lt;0,"INSUFFICIENT FUNDS",(AK280+AL280)*(1+Scenario!$B$12/12)-AM280),"INSUFFICIENT FUNDS")))</f>
        <v/>
      </c>
      <c r="AO280" s="6" t="str">
        <f>IF(AJ280&gt;Scenario!$B$11,"",IF(AJ$2&lt;&gt;"Ready",AJ$2,IF(ISNUMBER(AN280),AO279+AM280,"INSUFFICIENT FUNDS")))</f>
        <v/>
      </c>
      <c r="AP280" t="str">
        <f>IF(AJ280&gt;Scenario!$B$11,"",IF(AJ$2&lt;&gt;"Ready",AJ$2,IF(ISNUMBER(AN280),"OK","INSUFFICIENT FUNDS")))</f>
        <v/>
      </c>
    </row>
    <row r="281" spans="1:42" ht="32.1" customHeight="1" x14ac:dyDescent="0.2">
      <c r="A281">
        <v>277</v>
      </c>
      <c r="B281" s="6" t="str">
        <f>IF(A281&gt;Scenario!$B$11,"",IF(A$2&lt;&gt;"Ready",A$2,IF(G280="OK",E280,"INSUFFICIENT FUNDS")))</f>
        <v/>
      </c>
      <c r="C281" s="6" t="str">
        <f>IF(A281&gt;Scenario!$B$11,"",IF(A$2&lt;&gt;"Ready",A$2,IF(ISNUMBER(B281),IF(AND(A281&gt;=Scenario!$B$10,MOD(A281-Scenario!$B$10,Scenario!$B$18)=0),Scenario!$B$8,0),"INSUFFICIENT FUNDS")))</f>
        <v/>
      </c>
      <c r="D281" s="6" t="str">
        <f>IF(A281&gt;Scenario!$B$11,"",IF(A$2&lt;&gt;"Ready",A$2,IF(ISNUMBER(B281),(B281+C281)*(N('Option B'!$E$14)+N('Option B'!$E$15)+IF(Scenario!$B$13="Gross",N('Option B'!$E$16),0))/12+((N('Option B'!$E$12)+N('Option B'!$E$13))/12+IF(AND(A281&gt;=Scenario!$B$10,MOD(A281-Scenario!$B$10,Scenario!$B$18)=0),N('Option B'!$E$17)*N('Option B'!$E$18)+N('Option B'!$E$20),0)+IF(A281=1,N('Option B'!$E$17)*N('Option B'!$E$19)+N('Option B'!$E$21),0)+IF(A281=Scenario!$B$11,N('Option B'!$E$22),0)),"INSUFFICIENT FUNDS")))</f>
        <v/>
      </c>
      <c r="E281" s="6" t="str">
        <f>IF(A281&gt;Scenario!$B$11,"",IF(A$2&lt;&gt;"Ready",A$2,IF(ISNUMBER(B281),IF((B281+C281)*(1+Scenario!$B$12/12)-D281&lt;0,"INSUFFICIENT FUNDS",(B281+C281)*(1+Scenario!$B$12/12)-D281),"INSUFFICIENT FUNDS")))</f>
        <v/>
      </c>
      <c r="F281" s="6" t="str">
        <f>IF(A281&gt;Scenario!$B$11,"",IF(A$2&lt;&gt;"Ready",A$2,IF(ISNUMBER(E281),F280+D281,"INSUFFICIENT FUNDS")))</f>
        <v/>
      </c>
      <c r="G281" t="str">
        <f>IF(A281&gt;Scenario!$B$11,"",IF(A$2&lt;&gt;"Ready",A$2,IF(ISNUMBER(E281),"OK","INSUFFICIENT FUNDS")))</f>
        <v/>
      </c>
      <c r="H281">
        <v>277</v>
      </c>
      <c r="I281" s="6" t="str">
        <f>IF(H281&gt;Scenario!$B$11,"",IF(H$2&lt;&gt;"Ready",H$2,IF(N280="OK",L280,"INSUFFICIENT FUNDS")))</f>
        <v/>
      </c>
      <c r="J281" s="6" t="str">
        <f>IF(H281&gt;Scenario!$B$11,"",IF(H$2&lt;&gt;"Ready",H$2,IF(ISNUMBER(I281),IF(AND(H281&gt;=Scenario!$B$10,MOD(H281-Scenario!$B$10,Scenario!$B$18)=0),Scenario!$B$8,0),"INSUFFICIENT FUNDS")))</f>
        <v/>
      </c>
      <c r="K281" s="6" t="str">
        <f>IF(H281&gt;Scenario!$B$11,"",IF(H$2&lt;&gt;"Ready",H$2,IF(ISNUMBER(I281),(I281+J281)*(N('Option B'!$E$14)+N('Option B'!$E$15)+IF(Scenario!$B$13="Gross",N('Option B'!$E$16),0))/12+((0+0)/12+IF(AND(H281&gt;=Scenario!$B$10,MOD(H281-Scenario!$B$10,Scenario!$B$18)=0),N('Option B'!$E$17)*N('Option B'!$E$18)+N('Option B'!$E$20),0)+IF(H281=1,N('Option B'!$E$17)*N('Option B'!$E$19)+N('Option B'!$E$21),0)+IF(H281=Scenario!$B$11,N('Option B'!$E$22),0)),"INSUFFICIENT FUNDS")))</f>
        <v/>
      </c>
      <c r="L281" s="6" t="str">
        <f>IF(H281&gt;Scenario!$B$11,"",IF(H$2&lt;&gt;"Ready",H$2,IF(ISNUMBER(I281),IF((I281+J281)*(1+Scenario!$B$12/12)-K281&lt;0,"INSUFFICIENT FUNDS",(I281+J281)*(1+Scenario!$B$12/12)-K281),"INSUFFICIENT FUNDS")))</f>
        <v/>
      </c>
      <c r="M281" s="6" t="str">
        <f>IF(H281&gt;Scenario!$B$11,"",IF(H$2&lt;&gt;"Ready",H$2,IF(ISNUMBER(L281),M280+K281,"INSUFFICIENT FUNDS")))</f>
        <v/>
      </c>
      <c r="N281" t="str">
        <f>IF(H281&gt;Scenario!$B$11,"",IF(H$2&lt;&gt;"Ready",H$2,IF(ISNUMBER(L281),"OK","INSUFFICIENT FUNDS")))</f>
        <v/>
      </c>
      <c r="O281">
        <v>277</v>
      </c>
      <c r="P281" s="6" t="str">
        <f>IF(O281&gt;Scenario!$B$11,"",IF(O$2&lt;&gt;"Ready",O$2,IF(U280="OK",S280,"INSUFFICIENT FUNDS")))</f>
        <v/>
      </c>
      <c r="Q281" s="6" t="str">
        <f>IF(O281&gt;Scenario!$B$11,"",IF(O$2&lt;&gt;"Ready",O$2,IF(ISNUMBER(P281),IF(AND(O281&gt;=Scenario!$B$10,MOD(O281-Scenario!$B$10,Scenario!$B$18)=0),Scenario!$B$8,0),"INSUFFICIENT FUNDS")))</f>
        <v/>
      </c>
      <c r="R281" s="6" t="str">
        <f>IF(O281&gt;Scenario!$B$11,"",IF(O$2&lt;&gt;"Ready",O$2,IF(ISNUMBER(P281),(P281+Q281)*(0+N('Option B'!$E$15)+IF(Scenario!$B$13="Gross",N('Option B'!$E$16),0))/12+((N('Option B'!$E$12)+N('Option B'!$E$13))/12+IF(AND(O281&gt;=Scenario!$B$10,MOD(O281-Scenario!$B$10,Scenario!$B$18)=0),N('Option B'!$E$17)*N('Option B'!$E$18)+N('Option B'!$E$20),0)+IF(O281=1,N('Option B'!$E$17)*N('Option B'!$E$19)+N('Option B'!$E$21),0)+IF(O281=Scenario!$B$11,N('Option B'!$E$22),0)),"INSUFFICIENT FUNDS")))</f>
        <v/>
      </c>
      <c r="S281" s="6" t="str">
        <f>IF(O281&gt;Scenario!$B$11,"",IF(O$2&lt;&gt;"Ready",O$2,IF(ISNUMBER(P281),IF((P281+Q281)*(1+Scenario!$B$12/12)-R281&lt;0,"INSUFFICIENT FUNDS",(P281+Q281)*(1+Scenario!$B$12/12)-R281),"INSUFFICIENT FUNDS")))</f>
        <v/>
      </c>
      <c r="T281" s="6" t="str">
        <f>IF(O281&gt;Scenario!$B$11,"",IF(O$2&lt;&gt;"Ready",O$2,IF(ISNUMBER(S281),T280+R281,"INSUFFICIENT FUNDS")))</f>
        <v/>
      </c>
      <c r="U281" t="str">
        <f>IF(O281&gt;Scenario!$B$11,"",IF(O$2&lt;&gt;"Ready",O$2,IF(ISNUMBER(S281),"OK","INSUFFICIENT FUNDS")))</f>
        <v/>
      </c>
      <c r="V281">
        <v>277</v>
      </c>
      <c r="W281" s="6" t="str">
        <f>IF(V281&gt;Scenario!$B$11,"",IF(V$2&lt;&gt;"Ready",V$2,IF(AB280="OK",Z280,"INSUFFICIENT FUNDS")))</f>
        <v/>
      </c>
      <c r="X281" s="6" t="str">
        <f>IF(V281&gt;Scenario!$B$11,"",IF(V$2&lt;&gt;"Ready",V$2,IF(ISNUMBER(W281),IF(AND(V281&gt;=Scenario!$B$10,MOD(V281-Scenario!$B$10,Scenario!$B$18)=0),Scenario!$B$8,0),"INSUFFICIENT FUNDS")))</f>
        <v/>
      </c>
      <c r="Y281" s="6" t="str">
        <f>IF(V281&gt;Scenario!$B$11,"",IF(V$2&lt;&gt;"Ready",V$2,IF(ISNUMBER(W281),(W281+X281)*(N('Option B'!$E$14)+N('Option B'!$E$15)+IF(Scenario!$B$13="Gross",N('Option B'!$E$16),0))/12+((N('Option B'!$E$12)+N('Option B'!$E$13))/12+IF(AND(V281&gt;=Scenario!$B$10,MOD(V281-Scenario!$B$10,Scenario!$B$18)=0),0*0+0,0)+IF(V281=1,0*0+0,0)+IF(V281=Scenario!$B$11,0,0)),"INSUFFICIENT FUNDS")))</f>
        <v/>
      </c>
      <c r="Z281" s="6" t="str">
        <f>IF(V281&gt;Scenario!$B$11,"",IF(V$2&lt;&gt;"Ready",V$2,IF(ISNUMBER(W281),IF((W281+X281)*(1+Scenario!$B$12/12)-Y281&lt;0,"INSUFFICIENT FUNDS",(W281+X281)*(1+Scenario!$B$12/12)-Y281),"INSUFFICIENT FUNDS")))</f>
        <v/>
      </c>
      <c r="AA281" s="6" t="str">
        <f>IF(V281&gt;Scenario!$B$11,"",IF(V$2&lt;&gt;"Ready",V$2,IF(ISNUMBER(Z281),AA280+Y281,"INSUFFICIENT FUNDS")))</f>
        <v/>
      </c>
      <c r="AB281" t="str">
        <f>IF(V281&gt;Scenario!$B$11,"",IF(V$2&lt;&gt;"Ready",V$2,IF(ISNUMBER(Z281),"OK","INSUFFICIENT FUNDS")))</f>
        <v/>
      </c>
      <c r="AC281">
        <v>277</v>
      </c>
      <c r="AD281" s="6" t="str">
        <f>IF(AC281&gt;Scenario!$B$11,"",IF(AC$2&lt;&gt;"Ready",AC$2,IF(AI280="OK",AG280,"INSUFFICIENT FUNDS")))</f>
        <v/>
      </c>
      <c r="AE281" s="6" t="str">
        <f>IF(AC281&gt;Scenario!$B$11,"",IF(AC$2&lt;&gt;"Ready",AC$2,IF(ISNUMBER(AD281),IF(AND(AC281&gt;=Scenario!$B$10,MOD(AC281-Scenario!$B$10,Scenario!$B$18)=0),Scenario!$B$8,0),"INSUFFICIENT FUNDS")))</f>
        <v/>
      </c>
      <c r="AF281" s="6" t="str">
        <f>IF(AC281&gt;Scenario!$B$11,"",IF(AC$2&lt;&gt;"Ready",AC$2,IF(ISNUMBER(AD281),(AD281+AE281)*(N('Option B'!$E$14)+N('Option B'!$E$15)+IF(Scenario!$B$13="Gross",0,0))/12+((N('Option B'!$E$12)+N('Option B'!$E$13))/12+IF(AND(AC281&gt;=Scenario!$B$10,MOD(AC281-Scenario!$B$10,Scenario!$B$18)=0),N('Option B'!$E$17)*N('Option B'!$E$18)+N('Option B'!$E$20),0)+IF(AC281=1,N('Option B'!$E$17)*N('Option B'!$E$19)+N('Option B'!$E$21),0)+IF(AC281=Scenario!$B$11,N('Option B'!$E$22),0)),"INSUFFICIENT FUNDS")))</f>
        <v/>
      </c>
      <c r="AG281" s="6" t="str">
        <f>IF(AC281&gt;Scenario!$B$11,"",IF(AC$2&lt;&gt;"Ready",AC$2,IF(ISNUMBER(AD281),IF((AD281+AE281)*(1+Scenario!$B$12/12)-AF281&lt;0,"INSUFFICIENT FUNDS",(AD281+AE281)*(1+Scenario!$B$12/12)-AF281),"INSUFFICIENT FUNDS")))</f>
        <v/>
      </c>
      <c r="AH281" s="6" t="str">
        <f>IF(AC281&gt;Scenario!$B$11,"",IF(AC$2&lt;&gt;"Ready",AC$2,IF(ISNUMBER(AG281),AH280+AF281,"INSUFFICIENT FUNDS")))</f>
        <v/>
      </c>
      <c r="AI281" t="str">
        <f>IF(AC281&gt;Scenario!$B$11,"",IF(AC$2&lt;&gt;"Ready",AC$2,IF(ISNUMBER(AG281),"OK","INSUFFICIENT FUNDS")))</f>
        <v/>
      </c>
      <c r="AJ281">
        <v>277</v>
      </c>
      <c r="AK281" s="6" t="str">
        <f>IF(AJ281&gt;Scenario!$B$11,"",IF(AJ$2&lt;&gt;"Ready",AJ$2,IF(AP280="OK",AN280,"INSUFFICIENT FUNDS")))</f>
        <v/>
      </c>
      <c r="AL281" s="6" t="str">
        <f>IF(AJ281&gt;Scenario!$B$11,"",IF(AJ$2&lt;&gt;"Ready",AJ$2,IF(ISNUMBER(AK281),IF(AND(AJ281&gt;=Scenario!$B$10,MOD(AJ281-Scenario!$B$10,Scenario!$B$18)=0),Scenario!$B$8,0),"INSUFFICIENT FUNDS")))</f>
        <v/>
      </c>
      <c r="AM281" s="6" t="str">
        <f>IF(AJ281&gt;Scenario!$B$11,"",IF(AJ$2&lt;&gt;"Ready",AJ$2,IF(ISNUMBER(AK281),(AK281+AL281)*(0+0+IF(Scenario!$B$13="Gross",0,0))/12+((0+0)/12+IF(AND(AJ281&gt;=Scenario!$B$10,MOD(AJ281-Scenario!$B$10,Scenario!$B$18)=0),0*0+0,0)+IF(AJ281=1,0*0+0,0)+IF(AJ281=Scenario!$B$11,0,0)),"INSUFFICIENT FUNDS")))</f>
        <v/>
      </c>
      <c r="AN281" s="6" t="str">
        <f>IF(AJ281&gt;Scenario!$B$11,"",IF(AJ$2&lt;&gt;"Ready",AJ$2,IF(ISNUMBER(AK281),IF((AK281+AL281)*(1+Scenario!$B$12/12)-AM281&lt;0,"INSUFFICIENT FUNDS",(AK281+AL281)*(1+Scenario!$B$12/12)-AM281),"INSUFFICIENT FUNDS")))</f>
        <v/>
      </c>
      <c r="AO281" s="6" t="str">
        <f>IF(AJ281&gt;Scenario!$B$11,"",IF(AJ$2&lt;&gt;"Ready",AJ$2,IF(ISNUMBER(AN281),AO280+AM281,"INSUFFICIENT FUNDS")))</f>
        <v/>
      </c>
      <c r="AP281" t="str">
        <f>IF(AJ281&gt;Scenario!$B$11,"",IF(AJ$2&lt;&gt;"Ready",AJ$2,IF(ISNUMBER(AN281),"OK","INSUFFICIENT FUNDS")))</f>
        <v/>
      </c>
    </row>
    <row r="282" spans="1:42" ht="32.1" customHeight="1" x14ac:dyDescent="0.2">
      <c r="A282">
        <v>278</v>
      </c>
      <c r="B282" s="6" t="str">
        <f>IF(A282&gt;Scenario!$B$11,"",IF(A$2&lt;&gt;"Ready",A$2,IF(G281="OK",E281,"INSUFFICIENT FUNDS")))</f>
        <v/>
      </c>
      <c r="C282" s="6" t="str">
        <f>IF(A282&gt;Scenario!$B$11,"",IF(A$2&lt;&gt;"Ready",A$2,IF(ISNUMBER(B282),IF(AND(A282&gt;=Scenario!$B$10,MOD(A282-Scenario!$B$10,Scenario!$B$18)=0),Scenario!$B$8,0),"INSUFFICIENT FUNDS")))</f>
        <v/>
      </c>
      <c r="D282" s="6" t="str">
        <f>IF(A282&gt;Scenario!$B$11,"",IF(A$2&lt;&gt;"Ready",A$2,IF(ISNUMBER(B282),(B282+C282)*(N('Option B'!$E$14)+N('Option B'!$E$15)+IF(Scenario!$B$13="Gross",N('Option B'!$E$16),0))/12+((N('Option B'!$E$12)+N('Option B'!$E$13))/12+IF(AND(A282&gt;=Scenario!$B$10,MOD(A282-Scenario!$B$10,Scenario!$B$18)=0),N('Option B'!$E$17)*N('Option B'!$E$18)+N('Option B'!$E$20),0)+IF(A282=1,N('Option B'!$E$17)*N('Option B'!$E$19)+N('Option B'!$E$21),0)+IF(A282=Scenario!$B$11,N('Option B'!$E$22),0)),"INSUFFICIENT FUNDS")))</f>
        <v/>
      </c>
      <c r="E282" s="6" t="str">
        <f>IF(A282&gt;Scenario!$B$11,"",IF(A$2&lt;&gt;"Ready",A$2,IF(ISNUMBER(B282),IF((B282+C282)*(1+Scenario!$B$12/12)-D282&lt;0,"INSUFFICIENT FUNDS",(B282+C282)*(1+Scenario!$B$12/12)-D282),"INSUFFICIENT FUNDS")))</f>
        <v/>
      </c>
      <c r="F282" s="6" t="str">
        <f>IF(A282&gt;Scenario!$B$11,"",IF(A$2&lt;&gt;"Ready",A$2,IF(ISNUMBER(E282),F281+D282,"INSUFFICIENT FUNDS")))</f>
        <v/>
      </c>
      <c r="G282" t="str">
        <f>IF(A282&gt;Scenario!$B$11,"",IF(A$2&lt;&gt;"Ready",A$2,IF(ISNUMBER(E282),"OK","INSUFFICIENT FUNDS")))</f>
        <v/>
      </c>
      <c r="H282">
        <v>278</v>
      </c>
      <c r="I282" s="6" t="str">
        <f>IF(H282&gt;Scenario!$B$11,"",IF(H$2&lt;&gt;"Ready",H$2,IF(N281="OK",L281,"INSUFFICIENT FUNDS")))</f>
        <v/>
      </c>
      <c r="J282" s="6" t="str">
        <f>IF(H282&gt;Scenario!$B$11,"",IF(H$2&lt;&gt;"Ready",H$2,IF(ISNUMBER(I282),IF(AND(H282&gt;=Scenario!$B$10,MOD(H282-Scenario!$B$10,Scenario!$B$18)=0),Scenario!$B$8,0),"INSUFFICIENT FUNDS")))</f>
        <v/>
      </c>
      <c r="K282" s="6" t="str">
        <f>IF(H282&gt;Scenario!$B$11,"",IF(H$2&lt;&gt;"Ready",H$2,IF(ISNUMBER(I282),(I282+J282)*(N('Option B'!$E$14)+N('Option B'!$E$15)+IF(Scenario!$B$13="Gross",N('Option B'!$E$16),0))/12+((0+0)/12+IF(AND(H282&gt;=Scenario!$B$10,MOD(H282-Scenario!$B$10,Scenario!$B$18)=0),N('Option B'!$E$17)*N('Option B'!$E$18)+N('Option B'!$E$20),0)+IF(H282=1,N('Option B'!$E$17)*N('Option B'!$E$19)+N('Option B'!$E$21),0)+IF(H282=Scenario!$B$11,N('Option B'!$E$22),0)),"INSUFFICIENT FUNDS")))</f>
        <v/>
      </c>
      <c r="L282" s="6" t="str">
        <f>IF(H282&gt;Scenario!$B$11,"",IF(H$2&lt;&gt;"Ready",H$2,IF(ISNUMBER(I282),IF((I282+J282)*(1+Scenario!$B$12/12)-K282&lt;0,"INSUFFICIENT FUNDS",(I282+J282)*(1+Scenario!$B$12/12)-K282),"INSUFFICIENT FUNDS")))</f>
        <v/>
      </c>
      <c r="M282" s="6" t="str">
        <f>IF(H282&gt;Scenario!$B$11,"",IF(H$2&lt;&gt;"Ready",H$2,IF(ISNUMBER(L282),M281+K282,"INSUFFICIENT FUNDS")))</f>
        <v/>
      </c>
      <c r="N282" t="str">
        <f>IF(H282&gt;Scenario!$B$11,"",IF(H$2&lt;&gt;"Ready",H$2,IF(ISNUMBER(L282),"OK","INSUFFICIENT FUNDS")))</f>
        <v/>
      </c>
      <c r="O282">
        <v>278</v>
      </c>
      <c r="P282" s="6" t="str">
        <f>IF(O282&gt;Scenario!$B$11,"",IF(O$2&lt;&gt;"Ready",O$2,IF(U281="OK",S281,"INSUFFICIENT FUNDS")))</f>
        <v/>
      </c>
      <c r="Q282" s="6" t="str">
        <f>IF(O282&gt;Scenario!$B$11,"",IF(O$2&lt;&gt;"Ready",O$2,IF(ISNUMBER(P282),IF(AND(O282&gt;=Scenario!$B$10,MOD(O282-Scenario!$B$10,Scenario!$B$18)=0),Scenario!$B$8,0),"INSUFFICIENT FUNDS")))</f>
        <v/>
      </c>
      <c r="R282" s="6" t="str">
        <f>IF(O282&gt;Scenario!$B$11,"",IF(O$2&lt;&gt;"Ready",O$2,IF(ISNUMBER(P282),(P282+Q282)*(0+N('Option B'!$E$15)+IF(Scenario!$B$13="Gross",N('Option B'!$E$16),0))/12+((N('Option B'!$E$12)+N('Option B'!$E$13))/12+IF(AND(O282&gt;=Scenario!$B$10,MOD(O282-Scenario!$B$10,Scenario!$B$18)=0),N('Option B'!$E$17)*N('Option B'!$E$18)+N('Option B'!$E$20),0)+IF(O282=1,N('Option B'!$E$17)*N('Option B'!$E$19)+N('Option B'!$E$21),0)+IF(O282=Scenario!$B$11,N('Option B'!$E$22),0)),"INSUFFICIENT FUNDS")))</f>
        <v/>
      </c>
      <c r="S282" s="6" t="str">
        <f>IF(O282&gt;Scenario!$B$11,"",IF(O$2&lt;&gt;"Ready",O$2,IF(ISNUMBER(P282),IF((P282+Q282)*(1+Scenario!$B$12/12)-R282&lt;0,"INSUFFICIENT FUNDS",(P282+Q282)*(1+Scenario!$B$12/12)-R282),"INSUFFICIENT FUNDS")))</f>
        <v/>
      </c>
      <c r="T282" s="6" t="str">
        <f>IF(O282&gt;Scenario!$B$11,"",IF(O$2&lt;&gt;"Ready",O$2,IF(ISNUMBER(S282),T281+R282,"INSUFFICIENT FUNDS")))</f>
        <v/>
      </c>
      <c r="U282" t="str">
        <f>IF(O282&gt;Scenario!$B$11,"",IF(O$2&lt;&gt;"Ready",O$2,IF(ISNUMBER(S282),"OK","INSUFFICIENT FUNDS")))</f>
        <v/>
      </c>
      <c r="V282">
        <v>278</v>
      </c>
      <c r="W282" s="6" t="str">
        <f>IF(V282&gt;Scenario!$B$11,"",IF(V$2&lt;&gt;"Ready",V$2,IF(AB281="OK",Z281,"INSUFFICIENT FUNDS")))</f>
        <v/>
      </c>
      <c r="X282" s="6" t="str">
        <f>IF(V282&gt;Scenario!$B$11,"",IF(V$2&lt;&gt;"Ready",V$2,IF(ISNUMBER(W282),IF(AND(V282&gt;=Scenario!$B$10,MOD(V282-Scenario!$B$10,Scenario!$B$18)=0),Scenario!$B$8,0),"INSUFFICIENT FUNDS")))</f>
        <v/>
      </c>
      <c r="Y282" s="6" t="str">
        <f>IF(V282&gt;Scenario!$B$11,"",IF(V$2&lt;&gt;"Ready",V$2,IF(ISNUMBER(W282),(W282+X282)*(N('Option B'!$E$14)+N('Option B'!$E$15)+IF(Scenario!$B$13="Gross",N('Option B'!$E$16),0))/12+((N('Option B'!$E$12)+N('Option B'!$E$13))/12+IF(AND(V282&gt;=Scenario!$B$10,MOD(V282-Scenario!$B$10,Scenario!$B$18)=0),0*0+0,0)+IF(V282=1,0*0+0,0)+IF(V282=Scenario!$B$11,0,0)),"INSUFFICIENT FUNDS")))</f>
        <v/>
      </c>
      <c r="Z282" s="6" t="str">
        <f>IF(V282&gt;Scenario!$B$11,"",IF(V$2&lt;&gt;"Ready",V$2,IF(ISNUMBER(W282),IF((W282+X282)*(1+Scenario!$B$12/12)-Y282&lt;0,"INSUFFICIENT FUNDS",(W282+X282)*(1+Scenario!$B$12/12)-Y282),"INSUFFICIENT FUNDS")))</f>
        <v/>
      </c>
      <c r="AA282" s="6" t="str">
        <f>IF(V282&gt;Scenario!$B$11,"",IF(V$2&lt;&gt;"Ready",V$2,IF(ISNUMBER(Z282),AA281+Y282,"INSUFFICIENT FUNDS")))</f>
        <v/>
      </c>
      <c r="AB282" t="str">
        <f>IF(V282&gt;Scenario!$B$11,"",IF(V$2&lt;&gt;"Ready",V$2,IF(ISNUMBER(Z282),"OK","INSUFFICIENT FUNDS")))</f>
        <v/>
      </c>
      <c r="AC282">
        <v>278</v>
      </c>
      <c r="AD282" s="6" t="str">
        <f>IF(AC282&gt;Scenario!$B$11,"",IF(AC$2&lt;&gt;"Ready",AC$2,IF(AI281="OK",AG281,"INSUFFICIENT FUNDS")))</f>
        <v/>
      </c>
      <c r="AE282" s="6" t="str">
        <f>IF(AC282&gt;Scenario!$B$11,"",IF(AC$2&lt;&gt;"Ready",AC$2,IF(ISNUMBER(AD282),IF(AND(AC282&gt;=Scenario!$B$10,MOD(AC282-Scenario!$B$10,Scenario!$B$18)=0),Scenario!$B$8,0),"INSUFFICIENT FUNDS")))</f>
        <v/>
      </c>
      <c r="AF282" s="6" t="str">
        <f>IF(AC282&gt;Scenario!$B$11,"",IF(AC$2&lt;&gt;"Ready",AC$2,IF(ISNUMBER(AD282),(AD282+AE282)*(N('Option B'!$E$14)+N('Option B'!$E$15)+IF(Scenario!$B$13="Gross",0,0))/12+((N('Option B'!$E$12)+N('Option B'!$E$13))/12+IF(AND(AC282&gt;=Scenario!$B$10,MOD(AC282-Scenario!$B$10,Scenario!$B$18)=0),N('Option B'!$E$17)*N('Option B'!$E$18)+N('Option B'!$E$20),0)+IF(AC282=1,N('Option B'!$E$17)*N('Option B'!$E$19)+N('Option B'!$E$21),0)+IF(AC282=Scenario!$B$11,N('Option B'!$E$22),0)),"INSUFFICIENT FUNDS")))</f>
        <v/>
      </c>
      <c r="AG282" s="6" t="str">
        <f>IF(AC282&gt;Scenario!$B$11,"",IF(AC$2&lt;&gt;"Ready",AC$2,IF(ISNUMBER(AD282),IF((AD282+AE282)*(1+Scenario!$B$12/12)-AF282&lt;0,"INSUFFICIENT FUNDS",(AD282+AE282)*(1+Scenario!$B$12/12)-AF282),"INSUFFICIENT FUNDS")))</f>
        <v/>
      </c>
      <c r="AH282" s="6" t="str">
        <f>IF(AC282&gt;Scenario!$B$11,"",IF(AC$2&lt;&gt;"Ready",AC$2,IF(ISNUMBER(AG282),AH281+AF282,"INSUFFICIENT FUNDS")))</f>
        <v/>
      </c>
      <c r="AI282" t="str">
        <f>IF(AC282&gt;Scenario!$B$11,"",IF(AC$2&lt;&gt;"Ready",AC$2,IF(ISNUMBER(AG282),"OK","INSUFFICIENT FUNDS")))</f>
        <v/>
      </c>
      <c r="AJ282">
        <v>278</v>
      </c>
      <c r="AK282" s="6" t="str">
        <f>IF(AJ282&gt;Scenario!$B$11,"",IF(AJ$2&lt;&gt;"Ready",AJ$2,IF(AP281="OK",AN281,"INSUFFICIENT FUNDS")))</f>
        <v/>
      </c>
      <c r="AL282" s="6" t="str">
        <f>IF(AJ282&gt;Scenario!$B$11,"",IF(AJ$2&lt;&gt;"Ready",AJ$2,IF(ISNUMBER(AK282),IF(AND(AJ282&gt;=Scenario!$B$10,MOD(AJ282-Scenario!$B$10,Scenario!$B$18)=0),Scenario!$B$8,0),"INSUFFICIENT FUNDS")))</f>
        <v/>
      </c>
      <c r="AM282" s="6" t="str">
        <f>IF(AJ282&gt;Scenario!$B$11,"",IF(AJ$2&lt;&gt;"Ready",AJ$2,IF(ISNUMBER(AK282),(AK282+AL282)*(0+0+IF(Scenario!$B$13="Gross",0,0))/12+((0+0)/12+IF(AND(AJ282&gt;=Scenario!$B$10,MOD(AJ282-Scenario!$B$10,Scenario!$B$18)=0),0*0+0,0)+IF(AJ282=1,0*0+0,0)+IF(AJ282=Scenario!$B$11,0,0)),"INSUFFICIENT FUNDS")))</f>
        <v/>
      </c>
      <c r="AN282" s="6" t="str">
        <f>IF(AJ282&gt;Scenario!$B$11,"",IF(AJ$2&lt;&gt;"Ready",AJ$2,IF(ISNUMBER(AK282),IF((AK282+AL282)*(1+Scenario!$B$12/12)-AM282&lt;0,"INSUFFICIENT FUNDS",(AK282+AL282)*(1+Scenario!$B$12/12)-AM282),"INSUFFICIENT FUNDS")))</f>
        <v/>
      </c>
      <c r="AO282" s="6" t="str">
        <f>IF(AJ282&gt;Scenario!$B$11,"",IF(AJ$2&lt;&gt;"Ready",AJ$2,IF(ISNUMBER(AN282),AO281+AM282,"INSUFFICIENT FUNDS")))</f>
        <v/>
      </c>
      <c r="AP282" t="str">
        <f>IF(AJ282&gt;Scenario!$B$11,"",IF(AJ$2&lt;&gt;"Ready",AJ$2,IF(ISNUMBER(AN282),"OK","INSUFFICIENT FUNDS")))</f>
        <v/>
      </c>
    </row>
    <row r="283" spans="1:42" ht="32.1" customHeight="1" x14ac:dyDescent="0.2">
      <c r="A283">
        <v>279</v>
      </c>
      <c r="B283" s="6" t="str">
        <f>IF(A283&gt;Scenario!$B$11,"",IF(A$2&lt;&gt;"Ready",A$2,IF(G282="OK",E282,"INSUFFICIENT FUNDS")))</f>
        <v/>
      </c>
      <c r="C283" s="6" t="str">
        <f>IF(A283&gt;Scenario!$B$11,"",IF(A$2&lt;&gt;"Ready",A$2,IF(ISNUMBER(B283),IF(AND(A283&gt;=Scenario!$B$10,MOD(A283-Scenario!$B$10,Scenario!$B$18)=0),Scenario!$B$8,0),"INSUFFICIENT FUNDS")))</f>
        <v/>
      </c>
      <c r="D283" s="6" t="str">
        <f>IF(A283&gt;Scenario!$B$11,"",IF(A$2&lt;&gt;"Ready",A$2,IF(ISNUMBER(B283),(B283+C283)*(N('Option B'!$E$14)+N('Option B'!$E$15)+IF(Scenario!$B$13="Gross",N('Option B'!$E$16),0))/12+((N('Option B'!$E$12)+N('Option B'!$E$13))/12+IF(AND(A283&gt;=Scenario!$B$10,MOD(A283-Scenario!$B$10,Scenario!$B$18)=0),N('Option B'!$E$17)*N('Option B'!$E$18)+N('Option B'!$E$20),0)+IF(A283=1,N('Option B'!$E$17)*N('Option B'!$E$19)+N('Option B'!$E$21),0)+IF(A283=Scenario!$B$11,N('Option B'!$E$22),0)),"INSUFFICIENT FUNDS")))</f>
        <v/>
      </c>
      <c r="E283" s="6" t="str">
        <f>IF(A283&gt;Scenario!$B$11,"",IF(A$2&lt;&gt;"Ready",A$2,IF(ISNUMBER(B283),IF((B283+C283)*(1+Scenario!$B$12/12)-D283&lt;0,"INSUFFICIENT FUNDS",(B283+C283)*(1+Scenario!$B$12/12)-D283),"INSUFFICIENT FUNDS")))</f>
        <v/>
      </c>
      <c r="F283" s="6" t="str">
        <f>IF(A283&gt;Scenario!$B$11,"",IF(A$2&lt;&gt;"Ready",A$2,IF(ISNUMBER(E283),F282+D283,"INSUFFICIENT FUNDS")))</f>
        <v/>
      </c>
      <c r="G283" t="str">
        <f>IF(A283&gt;Scenario!$B$11,"",IF(A$2&lt;&gt;"Ready",A$2,IF(ISNUMBER(E283),"OK","INSUFFICIENT FUNDS")))</f>
        <v/>
      </c>
      <c r="H283">
        <v>279</v>
      </c>
      <c r="I283" s="6" t="str">
        <f>IF(H283&gt;Scenario!$B$11,"",IF(H$2&lt;&gt;"Ready",H$2,IF(N282="OK",L282,"INSUFFICIENT FUNDS")))</f>
        <v/>
      </c>
      <c r="J283" s="6" t="str">
        <f>IF(H283&gt;Scenario!$B$11,"",IF(H$2&lt;&gt;"Ready",H$2,IF(ISNUMBER(I283),IF(AND(H283&gt;=Scenario!$B$10,MOD(H283-Scenario!$B$10,Scenario!$B$18)=0),Scenario!$B$8,0),"INSUFFICIENT FUNDS")))</f>
        <v/>
      </c>
      <c r="K283" s="6" t="str">
        <f>IF(H283&gt;Scenario!$B$11,"",IF(H$2&lt;&gt;"Ready",H$2,IF(ISNUMBER(I283),(I283+J283)*(N('Option B'!$E$14)+N('Option B'!$E$15)+IF(Scenario!$B$13="Gross",N('Option B'!$E$16),0))/12+((0+0)/12+IF(AND(H283&gt;=Scenario!$B$10,MOD(H283-Scenario!$B$10,Scenario!$B$18)=0),N('Option B'!$E$17)*N('Option B'!$E$18)+N('Option B'!$E$20),0)+IF(H283=1,N('Option B'!$E$17)*N('Option B'!$E$19)+N('Option B'!$E$21),0)+IF(H283=Scenario!$B$11,N('Option B'!$E$22),0)),"INSUFFICIENT FUNDS")))</f>
        <v/>
      </c>
      <c r="L283" s="6" t="str">
        <f>IF(H283&gt;Scenario!$B$11,"",IF(H$2&lt;&gt;"Ready",H$2,IF(ISNUMBER(I283),IF((I283+J283)*(1+Scenario!$B$12/12)-K283&lt;0,"INSUFFICIENT FUNDS",(I283+J283)*(1+Scenario!$B$12/12)-K283),"INSUFFICIENT FUNDS")))</f>
        <v/>
      </c>
      <c r="M283" s="6" t="str">
        <f>IF(H283&gt;Scenario!$B$11,"",IF(H$2&lt;&gt;"Ready",H$2,IF(ISNUMBER(L283),M282+K283,"INSUFFICIENT FUNDS")))</f>
        <v/>
      </c>
      <c r="N283" t="str">
        <f>IF(H283&gt;Scenario!$B$11,"",IF(H$2&lt;&gt;"Ready",H$2,IF(ISNUMBER(L283),"OK","INSUFFICIENT FUNDS")))</f>
        <v/>
      </c>
      <c r="O283">
        <v>279</v>
      </c>
      <c r="P283" s="6" t="str">
        <f>IF(O283&gt;Scenario!$B$11,"",IF(O$2&lt;&gt;"Ready",O$2,IF(U282="OK",S282,"INSUFFICIENT FUNDS")))</f>
        <v/>
      </c>
      <c r="Q283" s="6" t="str">
        <f>IF(O283&gt;Scenario!$B$11,"",IF(O$2&lt;&gt;"Ready",O$2,IF(ISNUMBER(P283),IF(AND(O283&gt;=Scenario!$B$10,MOD(O283-Scenario!$B$10,Scenario!$B$18)=0),Scenario!$B$8,0),"INSUFFICIENT FUNDS")))</f>
        <v/>
      </c>
      <c r="R283" s="6" t="str">
        <f>IF(O283&gt;Scenario!$B$11,"",IF(O$2&lt;&gt;"Ready",O$2,IF(ISNUMBER(P283),(P283+Q283)*(0+N('Option B'!$E$15)+IF(Scenario!$B$13="Gross",N('Option B'!$E$16),0))/12+((N('Option B'!$E$12)+N('Option B'!$E$13))/12+IF(AND(O283&gt;=Scenario!$B$10,MOD(O283-Scenario!$B$10,Scenario!$B$18)=0),N('Option B'!$E$17)*N('Option B'!$E$18)+N('Option B'!$E$20),0)+IF(O283=1,N('Option B'!$E$17)*N('Option B'!$E$19)+N('Option B'!$E$21),0)+IF(O283=Scenario!$B$11,N('Option B'!$E$22),0)),"INSUFFICIENT FUNDS")))</f>
        <v/>
      </c>
      <c r="S283" s="6" t="str">
        <f>IF(O283&gt;Scenario!$B$11,"",IF(O$2&lt;&gt;"Ready",O$2,IF(ISNUMBER(P283),IF((P283+Q283)*(1+Scenario!$B$12/12)-R283&lt;0,"INSUFFICIENT FUNDS",(P283+Q283)*(1+Scenario!$B$12/12)-R283),"INSUFFICIENT FUNDS")))</f>
        <v/>
      </c>
      <c r="T283" s="6" t="str">
        <f>IF(O283&gt;Scenario!$B$11,"",IF(O$2&lt;&gt;"Ready",O$2,IF(ISNUMBER(S283),T282+R283,"INSUFFICIENT FUNDS")))</f>
        <v/>
      </c>
      <c r="U283" t="str">
        <f>IF(O283&gt;Scenario!$B$11,"",IF(O$2&lt;&gt;"Ready",O$2,IF(ISNUMBER(S283),"OK","INSUFFICIENT FUNDS")))</f>
        <v/>
      </c>
      <c r="V283">
        <v>279</v>
      </c>
      <c r="W283" s="6" t="str">
        <f>IF(V283&gt;Scenario!$B$11,"",IF(V$2&lt;&gt;"Ready",V$2,IF(AB282="OK",Z282,"INSUFFICIENT FUNDS")))</f>
        <v/>
      </c>
      <c r="X283" s="6" t="str">
        <f>IF(V283&gt;Scenario!$B$11,"",IF(V$2&lt;&gt;"Ready",V$2,IF(ISNUMBER(W283),IF(AND(V283&gt;=Scenario!$B$10,MOD(V283-Scenario!$B$10,Scenario!$B$18)=0),Scenario!$B$8,0),"INSUFFICIENT FUNDS")))</f>
        <v/>
      </c>
      <c r="Y283" s="6" t="str">
        <f>IF(V283&gt;Scenario!$B$11,"",IF(V$2&lt;&gt;"Ready",V$2,IF(ISNUMBER(W283),(W283+X283)*(N('Option B'!$E$14)+N('Option B'!$E$15)+IF(Scenario!$B$13="Gross",N('Option B'!$E$16),0))/12+((N('Option B'!$E$12)+N('Option B'!$E$13))/12+IF(AND(V283&gt;=Scenario!$B$10,MOD(V283-Scenario!$B$10,Scenario!$B$18)=0),0*0+0,0)+IF(V283=1,0*0+0,0)+IF(V283=Scenario!$B$11,0,0)),"INSUFFICIENT FUNDS")))</f>
        <v/>
      </c>
      <c r="Z283" s="6" t="str">
        <f>IF(V283&gt;Scenario!$B$11,"",IF(V$2&lt;&gt;"Ready",V$2,IF(ISNUMBER(W283),IF((W283+X283)*(1+Scenario!$B$12/12)-Y283&lt;0,"INSUFFICIENT FUNDS",(W283+X283)*(1+Scenario!$B$12/12)-Y283),"INSUFFICIENT FUNDS")))</f>
        <v/>
      </c>
      <c r="AA283" s="6" t="str">
        <f>IF(V283&gt;Scenario!$B$11,"",IF(V$2&lt;&gt;"Ready",V$2,IF(ISNUMBER(Z283),AA282+Y283,"INSUFFICIENT FUNDS")))</f>
        <v/>
      </c>
      <c r="AB283" t="str">
        <f>IF(V283&gt;Scenario!$B$11,"",IF(V$2&lt;&gt;"Ready",V$2,IF(ISNUMBER(Z283),"OK","INSUFFICIENT FUNDS")))</f>
        <v/>
      </c>
      <c r="AC283">
        <v>279</v>
      </c>
      <c r="AD283" s="6" t="str">
        <f>IF(AC283&gt;Scenario!$B$11,"",IF(AC$2&lt;&gt;"Ready",AC$2,IF(AI282="OK",AG282,"INSUFFICIENT FUNDS")))</f>
        <v/>
      </c>
      <c r="AE283" s="6" t="str">
        <f>IF(AC283&gt;Scenario!$B$11,"",IF(AC$2&lt;&gt;"Ready",AC$2,IF(ISNUMBER(AD283),IF(AND(AC283&gt;=Scenario!$B$10,MOD(AC283-Scenario!$B$10,Scenario!$B$18)=0),Scenario!$B$8,0),"INSUFFICIENT FUNDS")))</f>
        <v/>
      </c>
      <c r="AF283" s="6" t="str">
        <f>IF(AC283&gt;Scenario!$B$11,"",IF(AC$2&lt;&gt;"Ready",AC$2,IF(ISNUMBER(AD283),(AD283+AE283)*(N('Option B'!$E$14)+N('Option B'!$E$15)+IF(Scenario!$B$13="Gross",0,0))/12+((N('Option B'!$E$12)+N('Option B'!$E$13))/12+IF(AND(AC283&gt;=Scenario!$B$10,MOD(AC283-Scenario!$B$10,Scenario!$B$18)=0),N('Option B'!$E$17)*N('Option B'!$E$18)+N('Option B'!$E$20),0)+IF(AC283=1,N('Option B'!$E$17)*N('Option B'!$E$19)+N('Option B'!$E$21),0)+IF(AC283=Scenario!$B$11,N('Option B'!$E$22),0)),"INSUFFICIENT FUNDS")))</f>
        <v/>
      </c>
      <c r="AG283" s="6" t="str">
        <f>IF(AC283&gt;Scenario!$B$11,"",IF(AC$2&lt;&gt;"Ready",AC$2,IF(ISNUMBER(AD283),IF((AD283+AE283)*(1+Scenario!$B$12/12)-AF283&lt;0,"INSUFFICIENT FUNDS",(AD283+AE283)*(1+Scenario!$B$12/12)-AF283),"INSUFFICIENT FUNDS")))</f>
        <v/>
      </c>
      <c r="AH283" s="6" t="str">
        <f>IF(AC283&gt;Scenario!$B$11,"",IF(AC$2&lt;&gt;"Ready",AC$2,IF(ISNUMBER(AG283),AH282+AF283,"INSUFFICIENT FUNDS")))</f>
        <v/>
      </c>
      <c r="AI283" t="str">
        <f>IF(AC283&gt;Scenario!$B$11,"",IF(AC$2&lt;&gt;"Ready",AC$2,IF(ISNUMBER(AG283),"OK","INSUFFICIENT FUNDS")))</f>
        <v/>
      </c>
      <c r="AJ283">
        <v>279</v>
      </c>
      <c r="AK283" s="6" t="str">
        <f>IF(AJ283&gt;Scenario!$B$11,"",IF(AJ$2&lt;&gt;"Ready",AJ$2,IF(AP282="OK",AN282,"INSUFFICIENT FUNDS")))</f>
        <v/>
      </c>
      <c r="AL283" s="6" t="str">
        <f>IF(AJ283&gt;Scenario!$B$11,"",IF(AJ$2&lt;&gt;"Ready",AJ$2,IF(ISNUMBER(AK283),IF(AND(AJ283&gt;=Scenario!$B$10,MOD(AJ283-Scenario!$B$10,Scenario!$B$18)=0),Scenario!$B$8,0),"INSUFFICIENT FUNDS")))</f>
        <v/>
      </c>
      <c r="AM283" s="6" t="str">
        <f>IF(AJ283&gt;Scenario!$B$11,"",IF(AJ$2&lt;&gt;"Ready",AJ$2,IF(ISNUMBER(AK283),(AK283+AL283)*(0+0+IF(Scenario!$B$13="Gross",0,0))/12+((0+0)/12+IF(AND(AJ283&gt;=Scenario!$B$10,MOD(AJ283-Scenario!$B$10,Scenario!$B$18)=0),0*0+0,0)+IF(AJ283=1,0*0+0,0)+IF(AJ283=Scenario!$B$11,0,0)),"INSUFFICIENT FUNDS")))</f>
        <v/>
      </c>
      <c r="AN283" s="6" t="str">
        <f>IF(AJ283&gt;Scenario!$B$11,"",IF(AJ$2&lt;&gt;"Ready",AJ$2,IF(ISNUMBER(AK283),IF((AK283+AL283)*(1+Scenario!$B$12/12)-AM283&lt;0,"INSUFFICIENT FUNDS",(AK283+AL283)*(1+Scenario!$B$12/12)-AM283),"INSUFFICIENT FUNDS")))</f>
        <v/>
      </c>
      <c r="AO283" s="6" t="str">
        <f>IF(AJ283&gt;Scenario!$B$11,"",IF(AJ$2&lt;&gt;"Ready",AJ$2,IF(ISNUMBER(AN283),AO282+AM283,"INSUFFICIENT FUNDS")))</f>
        <v/>
      </c>
      <c r="AP283" t="str">
        <f>IF(AJ283&gt;Scenario!$B$11,"",IF(AJ$2&lt;&gt;"Ready",AJ$2,IF(ISNUMBER(AN283),"OK","INSUFFICIENT FUNDS")))</f>
        <v/>
      </c>
    </row>
    <row r="284" spans="1:42" ht="32.1" customHeight="1" x14ac:dyDescent="0.2">
      <c r="A284">
        <v>280</v>
      </c>
      <c r="B284" s="6" t="str">
        <f>IF(A284&gt;Scenario!$B$11,"",IF(A$2&lt;&gt;"Ready",A$2,IF(G283="OK",E283,"INSUFFICIENT FUNDS")))</f>
        <v/>
      </c>
      <c r="C284" s="6" t="str">
        <f>IF(A284&gt;Scenario!$B$11,"",IF(A$2&lt;&gt;"Ready",A$2,IF(ISNUMBER(B284),IF(AND(A284&gt;=Scenario!$B$10,MOD(A284-Scenario!$B$10,Scenario!$B$18)=0),Scenario!$B$8,0),"INSUFFICIENT FUNDS")))</f>
        <v/>
      </c>
      <c r="D284" s="6" t="str">
        <f>IF(A284&gt;Scenario!$B$11,"",IF(A$2&lt;&gt;"Ready",A$2,IF(ISNUMBER(B284),(B284+C284)*(N('Option B'!$E$14)+N('Option B'!$E$15)+IF(Scenario!$B$13="Gross",N('Option B'!$E$16),0))/12+((N('Option B'!$E$12)+N('Option B'!$E$13))/12+IF(AND(A284&gt;=Scenario!$B$10,MOD(A284-Scenario!$B$10,Scenario!$B$18)=0),N('Option B'!$E$17)*N('Option B'!$E$18)+N('Option B'!$E$20),0)+IF(A284=1,N('Option B'!$E$17)*N('Option B'!$E$19)+N('Option B'!$E$21),0)+IF(A284=Scenario!$B$11,N('Option B'!$E$22),0)),"INSUFFICIENT FUNDS")))</f>
        <v/>
      </c>
      <c r="E284" s="6" t="str">
        <f>IF(A284&gt;Scenario!$B$11,"",IF(A$2&lt;&gt;"Ready",A$2,IF(ISNUMBER(B284),IF((B284+C284)*(1+Scenario!$B$12/12)-D284&lt;0,"INSUFFICIENT FUNDS",(B284+C284)*(1+Scenario!$B$12/12)-D284),"INSUFFICIENT FUNDS")))</f>
        <v/>
      </c>
      <c r="F284" s="6" t="str">
        <f>IF(A284&gt;Scenario!$B$11,"",IF(A$2&lt;&gt;"Ready",A$2,IF(ISNUMBER(E284),F283+D284,"INSUFFICIENT FUNDS")))</f>
        <v/>
      </c>
      <c r="G284" t="str">
        <f>IF(A284&gt;Scenario!$B$11,"",IF(A$2&lt;&gt;"Ready",A$2,IF(ISNUMBER(E284),"OK","INSUFFICIENT FUNDS")))</f>
        <v/>
      </c>
      <c r="H284">
        <v>280</v>
      </c>
      <c r="I284" s="6" t="str">
        <f>IF(H284&gt;Scenario!$B$11,"",IF(H$2&lt;&gt;"Ready",H$2,IF(N283="OK",L283,"INSUFFICIENT FUNDS")))</f>
        <v/>
      </c>
      <c r="J284" s="6" t="str">
        <f>IF(H284&gt;Scenario!$B$11,"",IF(H$2&lt;&gt;"Ready",H$2,IF(ISNUMBER(I284),IF(AND(H284&gt;=Scenario!$B$10,MOD(H284-Scenario!$B$10,Scenario!$B$18)=0),Scenario!$B$8,0),"INSUFFICIENT FUNDS")))</f>
        <v/>
      </c>
      <c r="K284" s="6" t="str">
        <f>IF(H284&gt;Scenario!$B$11,"",IF(H$2&lt;&gt;"Ready",H$2,IF(ISNUMBER(I284),(I284+J284)*(N('Option B'!$E$14)+N('Option B'!$E$15)+IF(Scenario!$B$13="Gross",N('Option B'!$E$16),0))/12+((0+0)/12+IF(AND(H284&gt;=Scenario!$B$10,MOD(H284-Scenario!$B$10,Scenario!$B$18)=0),N('Option B'!$E$17)*N('Option B'!$E$18)+N('Option B'!$E$20),0)+IF(H284=1,N('Option B'!$E$17)*N('Option B'!$E$19)+N('Option B'!$E$21),0)+IF(H284=Scenario!$B$11,N('Option B'!$E$22),0)),"INSUFFICIENT FUNDS")))</f>
        <v/>
      </c>
      <c r="L284" s="6" t="str">
        <f>IF(H284&gt;Scenario!$B$11,"",IF(H$2&lt;&gt;"Ready",H$2,IF(ISNUMBER(I284),IF((I284+J284)*(1+Scenario!$B$12/12)-K284&lt;0,"INSUFFICIENT FUNDS",(I284+J284)*(1+Scenario!$B$12/12)-K284),"INSUFFICIENT FUNDS")))</f>
        <v/>
      </c>
      <c r="M284" s="6" t="str">
        <f>IF(H284&gt;Scenario!$B$11,"",IF(H$2&lt;&gt;"Ready",H$2,IF(ISNUMBER(L284),M283+K284,"INSUFFICIENT FUNDS")))</f>
        <v/>
      </c>
      <c r="N284" t="str">
        <f>IF(H284&gt;Scenario!$B$11,"",IF(H$2&lt;&gt;"Ready",H$2,IF(ISNUMBER(L284),"OK","INSUFFICIENT FUNDS")))</f>
        <v/>
      </c>
      <c r="O284">
        <v>280</v>
      </c>
      <c r="P284" s="6" t="str">
        <f>IF(O284&gt;Scenario!$B$11,"",IF(O$2&lt;&gt;"Ready",O$2,IF(U283="OK",S283,"INSUFFICIENT FUNDS")))</f>
        <v/>
      </c>
      <c r="Q284" s="6" t="str">
        <f>IF(O284&gt;Scenario!$B$11,"",IF(O$2&lt;&gt;"Ready",O$2,IF(ISNUMBER(P284),IF(AND(O284&gt;=Scenario!$B$10,MOD(O284-Scenario!$B$10,Scenario!$B$18)=0),Scenario!$B$8,0),"INSUFFICIENT FUNDS")))</f>
        <v/>
      </c>
      <c r="R284" s="6" t="str">
        <f>IF(O284&gt;Scenario!$B$11,"",IF(O$2&lt;&gt;"Ready",O$2,IF(ISNUMBER(P284),(P284+Q284)*(0+N('Option B'!$E$15)+IF(Scenario!$B$13="Gross",N('Option B'!$E$16),0))/12+((N('Option B'!$E$12)+N('Option B'!$E$13))/12+IF(AND(O284&gt;=Scenario!$B$10,MOD(O284-Scenario!$B$10,Scenario!$B$18)=0),N('Option B'!$E$17)*N('Option B'!$E$18)+N('Option B'!$E$20),0)+IF(O284=1,N('Option B'!$E$17)*N('Option B'!$E$19)+N('Option B'!$E$21),0)+IF(O284=Scenario!$B$11,N('Option B'!$E$22),0)),"INSUFFICIENT FUNDS")))</f>
        <v/>
      </c>
      <c r="S284" s="6" t="str">
        <f>IF(O284&gt;Scenario!$B$11,"",IF(O$2&lt;&gt;"Ready",O$2,IF(ISNUMBER(P284),IF((P284+Q284)*(1+Scenario!$B$12/12)-R284&lt;0,"INSUFFICIENT FUNDS",(P284+Q284)*(1+Scenario!$B$12/12)-R284),"INSUFFICIENT FUNDS")))</f>
        <v/>
      </c>
      <c r="T284" s="6" t="str">
        <f>IF(O284&gt;Scenario!$B$11,"",IF(O$2&lt;&gt;"Ready",O$2,IF(ISNUMBER(S284),T283+R284,"INSUFFICIENT FUNDS")))</f>
        <v/>
      </c>
      <c r="U284" t="str">
        <f>IF(O284&gt;Scenario!$B$11,"",IF(O$2&lt;&gt;"Ready",O$2,IF(ISNUMBER(S284),"OK","INSUFFICIENT FUNDS")))</f>
        <v/>
      </c>
      <c r="V284">
        <v>280</v>
      </c>
      <c r="W284" s="6" t="str">
        <f>IF(V284&gt;Scenario!$B$11,"",IF(V$2&lt;&gt;"Ready",V$2,IF(AB283="OK",Z283,"INSUFFICIENT FUNDS")))</f>
        <v/>
      </c>
      <c r="X284" s="6" t="str">
        <f>IF(V284&gt;Scenario!$B$11,"",IF(V$2&lt;&gt;"Ready",V$2,IF(ISNUMBER(W284),IF(AND(V284&gt;=Scenario!$B$10,MOD(V284-Scenario!$B$10,Scenario!$B$18)=0),Scenario!$B$8,0),"INSUFFICIENT FUNDS")))</f>
        <v/>
      </c>
      <c r="Y284" s="6" t="str">
        <f>IF(V284&gt;Scenario!$B$11,"",IF(V$2&lt;&gt;"Ready",V$2,IF(ISNUMBER(W284),(W284+X284)*(N('Option B'!$E$14)+N('Option B'!$E$15)+IF(Scenario!$B$13="Gross",N('Option B'!$E$16),0))/12+((N('Option B'!$E$12)+N('Option B'!$E$13))/12+IF(AND(V284&gt;=Scenario!$B$10,MOD(V284-Scenario!$B$10,Scenario!$B$18)=0),0*0+0,0)+IF(V284=1,0*0+0,0)+IF(V284=Scenario!$B$11,0,0)),"INSUFFICIENT FUNDS")))</f>
        <v/>
      </c>
      <c r="Z284" s="6" t="str">
        <f>IF(V284&gt;Scenario!$B$11,"",IF(V$2&lt;&gt;"Ready",V$2,IF(ISNUMBER(W284),IF((W284+X284)*(1+Scenario!$B$12/12)-Y284&lt;0,"INSUFFICIENT FUNDS",(W284+X284)*(1+Scenario!$B$12/12)-Y284),"INSUFFICIENT FUNDS")))</f>
        <v/>
      </c>
      <c r="AA284" s="6" t="str">
        <f>IF(V284&gt;Scenario!$B$11,"",IF(V$2&lt;&gt;"Ready",V$2,IF(ISNUMBER(Z284),AA283+Y284,"INSUFFICIENT FUNDS")))</f>
        <v/>
      </c>
      <c r="AB284" t="str">
        <f>IF(V284&gt;Scenario!$B$11,"",IF(V$2&lt;&gt;"Ready",V$2,IF(ISNUMBER(Z284),"OK","INSUFFICIENT FUNDS")))</f>
        <v/>
      </c>
      <c r="AC284">
        <v>280</v>
      </c>
      <c r="AD284" s="6" t="str">
        <f>IF(AC284&gt;Scenario!$B$11,"",IF(AC$2&lt;&gt;"Ready",AC$2,IF(AI283="OK",AG283,"INSUFFICIENT FUNDS")))</f>
        <v/>
      </c>
      <c r="AE284" s="6" t="str">
        <f>IF(AC284&gt;Scenario!$B$11,"",IF(AC$2&lt;&gt;"Ready",AC$2,IF(ISNUMBER(AD284),IF(AND(AC284&gt;=Scenario!$B$10,MOD(AC284-Scenario!$B$10,Scenario!$B$18)=0),Scenario!$B$8,0),"INSUFFICIENT FUNDS")))</f>
        <v/>
      </c>
      <c r="AF284" s="6" t="str">
        <f>IF(AC284&gt;Scenario!$B$11,"",IF(AC$2&lt;&gt;"Ready",AC$2,IF(ISNUMBER(AD284),(AD284+AE284)*(N('Option B'!$E$14)+N('Option B'!$E$15)+IF(Scenario!$B$13="Gross",0,0))/12+((N('Option B'!$E$12)+N('Option B'!$E$13))/12+IF(AND(AC284&gt;=Scenario!$B$10,MOD(AC284-Scenario!$B$10,Scenario!$B$18)=0),N('Option B'!$E$17)*N('Option B'!$E$18)+N('Option B'!$E$20),0)+IF(AC284=1,N('Option B'!$E$17)*N('Option B'!$E$19)+N('Option B'!$E$21),0)+IF(AC284=Scenario!$B$11,N('Option B'!$E$22),0)),"INSUFFICIENT FUNDS")))</f>
        <v/>
      </c>
      <c r="AG284" s="6" t="str">
        <f>IF(AC284&gt;Scenario!$B$11,"",IF(AC$2&lt;&gt;"Ready",AC$2,IF(ISNUMBER(AD284),IF((AD284+AE284)*(1+Scenario!$B$12/12)-AF284&lt;0,"INSUFFICIENT FUNDS",(AD284+AE284)*(1+Scenario!$B$12/12)-AF284),"INSUFFICIENT FUNDS")))</f>
        <v/>
      </c>
      <c r="AH284" s="6" t="str">
        <f>IF(AC284&gt;Scenario!$B$11,"",IF(AC$2&lt;&gt;"Ready",AC$2,IF(ISNUMBER(AG284),AH283+AF284,"INSUFFICIENT FUNDS")))</f>
        <v/>
      </c>
      <c r="AI284" t="str">
        <f>IF(AC284&gt;Scenario!$B$11,"",IF(AC$2&lt;&gt;"Ready",AC$2,IF(ISNUMBER(AG284),"OK","INSUFFICIENT FUNDS")))</f>
        <v/>
      </c>
      <c r="AJ284">
        <v>280</v>
      </c>
      <c r="AK284" s="6" t="str">
        <f>IF(AJ284&gt;Scenario!$B$11,"",IF(AJ$2&lt;&gt;"Ready",AJ$2,IF(AP283="OK",AN283,"INSUFFICIENT FUNDS")))</f>
        <v/>
      </c>
      <c r="AL284" s="6" t="str">
        <f>IF(AJ284&gt;Scenario!$B$11,"",IF(AJ$2&lt;&gt;"Ready",AJ$2,IF(ISNUMBER(AK284),IF(AND(AJ284&gt;=Scenario!$B$10,MOD(AJ284-Scenario!$B$10,Scenario!$B$18)=0),Scenario!$B$8,0),"INSUFFICIENT FUNDS")))</f>
        <v/>
      </c>
      <c r="AM284" s="6" t="str">
        <f>IF(AJ284&gt;Scenario!$B$11,"",IF(AJ$2&lt;&gt;"Ready",AJ$2,IF(ISNUMBER(AK284),(AK284+AL284)*(0+0+IF(Scenario!$B$13="Gross",0,0))/12+((0+0)/12+IF(AND(AJ284&gt;=Scenario!$B$10,MOD(AJ284-Scenario!$B$10,Scenario!$B$18)=0),0*0+0,0)+IF(AJ284=1,0*0+0,0)+IF(AJ284=Scenario!$B$11,0,0)),"INSUFFICIENT FUNDS")))</f>
        <v/>
      </c>
      <c r="AN284" s="6" t="str">
        <f>IF(AJ284&gt;Scenario!$B$11,"",IF(AJ$2&lt;&gt;"Ready",AJ$2,IF(ISNUMBER(AK284),IF((AK284+AL284)*(1+Scenario!$B$12/12)-AM284&lt;0,"INSUFFICIENT FUNDS",(AK284+AL284)*(1+Scenario!$B$12/12)-AM284),"INSUFFICIENT FUNDS")))</f>
        <v/>
      </c>
      <c r="AO284" s="6" t="str">
        <f>IF(AJ284&gt;Scenario!$B$11,"",IF(AJ$2&lt;&gt;"Ready",AJ$2,IF(ISNUMBER(AN284),AO283+AM284,"INSUFFICIENT FUNDS")))</f>
        <v/>
      </c>
      <c r="AP284" t="str">
        <f>IF(AJ284&gt;Scenario!$B$11,"",IF(AJ$2&lt;&gt;"Ready",AJ$2,IF(ISNUMBER(AN284),"OK","INSUFFICIENT FUNDS")))</f>
        <v/>
      </c>
    </row>
    <row r="285" spans="1:42" ht="32.1" customHeight="1" x14ac:dyDescent="0.2">
      <c r="A285">
        <v>281</v>
      </c>
      <c r="B285" s="6" t="str">
        <f>IF(A285&gt;Scenario!$B$11,"",IF(A$2&lt;&gt;"Ready",A$2,IF(G284="OK",E284,"INSUFFICIENT FUNDS")))</f>
        <v/>
      </c>
      <c r="C285" s="6" t="str">
        <f>IF(A285&gt;Scenario!$B$11,"",IF(A$2&lt;&gt;"Ready",A$2,IF(ISNUMBER(B285),IF(AND(A285&gt;=Scenario!$B$10,MOD(A285-Scenario!$B$10,Scenario!$B$18)=0),Scenario!$B$8,0),"INSUFFICIENT FUNDS")))</f>
        <v/>
      </c>
      <c r="D285" s="6" t="str">
        <f>IF(A285&gt;Scenario!$B$11,"",IF(A$2&lt;&gt;"Ready",A$2,IF(ISNUMBER(B285),(B285+C285)*(N('Option B'!$E$14)+N('Option B'!$E$15)+IF(Scenario!$B$13="Gross",N('Option B'!$E$16),0))/12+((N('Option B'!$E$12)+N('Option B'!$E$13))/12+IF(AND(A285&gt;=Scenario!$B$10,MOD(A285-Scenario!$B$10,Scenario!$B$18)=0),N('Option B'!$E$17)*N('Option B'!$E$18)+N('Option B'!$E$20),0)+IF(A285=1,N('Option B'!$E$17)*N('Option B'!$E$19)+N('Option B'!$E$21),0)+IF(A285=Scenario!$B$11,N('Option B'!$E$22),0)),"INSUFFICIENT FUNDS")))</f>
        <v/>
      </c>
      <c r="E285" s="6" t="str">
        <f>IF(A285&gt;Scenario!$B$11,"",IF(A$2&lt;&gt;"Ready",A$2,IF(ISNUMBER(B285),IF((B285+C285)*(1+Scenario!$B$12/12)-D285&lt;0,"INSUFFICIENT FUNDS",(B285+C285)*(1+Scenario!$B$12/12)-D285),"INSUFFICIENT FUNDS")))</f>
        <v/>
      </c>
      <c r="F285" s="6" t="str">
        <f>IF(A285&gt;Scenario!$B$11,"",IF(A$2&lt;&gt;"Ready",A$2,IF(ISNUMBER(E285),F284+D285,"INSUFFICIENT FUNDS")))</f>
        <v/>
      </c>
      <c r="G285" t="str">
        <f>IF(A285&gt;Scenario!$B$11,"",IF(A$2&lt;&gt;"Ready",A$2,IF(ISNUMBER(E285),"OK","INSUFFICIENT FUNDS")))</f>
        <v/>
      </c>
      <c r="H285">
        <v>281</v>
      </c>
      <c r="I285" s="6" t="str">
        <f>IF(H285&gt;Scenario!$B$11,"",IF(H$2&lt;&gt;"Ready",H$2,IF(N284="OK",L284,"INSUFFICIENT FUNDS")))</f>
        <v/>
      </c>
      <c r="J285" s="6" t="str">
        <f>IF(H285&gt;Scenario!$B$11,"",IF(H$2&lt;&gt;"Ready",H$2,IF(ISNUMBER(I285),IF(AND(H285&gt;=Scenario!$B$10,MOD(H285-Scenario!$B$10,Scenario!$B$18)=0),Scenario!$B$8,0),"INSUFFICIENT FUNDS")))</f>
        <v/>
      </c>
      <c r="K285" s="6" t="str">
        <f>IF(H285&gt;Scenario!$B$11,"",IF(H$2&lt;&gt;"Ready",H$2,IF(ISNUMBER(I285),(I285+J285)*(N('Option B'!$E$14)+N('Option B'!$E$15)+IF(Scenario!$B$13="Gross",N('Option B'!$E$16),0))/12+((0+0)/12+IF(AND(H285&gt;=Scenario!$B$10,MOD(H285-Scenario!$B$10,Scenario!$B$18)=0),N('Option B'!$E$17)*N('Option B'!$E$18)+N('Option B'!$E$20),0)+IF(H285=1,N('Option B'!$E$17)*N('Option B'!$E$19)+N('Option B'!$E$21),0)+IF(H285=Scenario!$B$11,N('Option B'!$E$22),0)),"INSUFFICIENT FUNDS")))</f>
        <v/>
      </c>
      <c r="L285" s="6" t="str">
        <f>IF(H285&gt;Scenario!$B$11,"",IF(H$2&lt;&gt;"Ready",H$2,IF(ISNUMBER(I285),IF((I285+J285)*(1+Scenario!$B$12/12)-K285&lt;0,"INSUFFICIENT FUNDS",(I285+J285)*(1+Scenario!$B$12/12)-K285),"INSUFFICIENT FUNDS")))</f>
        <v/>
      </c>
      <c r="M285" s="6" t="str">
        <f>IF(H285&gt;Scenario!$B$11,"",IF(H$2&lt;&gt;"Ready",H$2,IF(ISNUMBER(L285),M284+K285,"INSUFFICIENT FUNDS")))</f>
        <v/>
      </c>
      <c r="N285" t="str">
        <f>IF(H285&gt;Scenario!$B$11,"",IF(H$2&lt;&gt;"Ready",H$2,IF(ISNUMBER(L285),"OK","INSUFFICIENT FUNDS")))</f>
        <v/>
      </c>
      <c r="O285">
        <v>281</v>
      </c>
      <c r="P285" s="6" t="str">
        <f>IF(O285&gt;Scenario!$B$11,"",IF(O$2&lt;&gt;"Ready",O$2,IF(U284="OK",S284,"INSUFFICIENT FUNDS")))</f>
        <v/>
      </c>
      <c r="Q285" s="6" t="str">
        <f>IF(O285&gt;Scenario!$B$11,"",IF(O$2&lt;&gt;"Ready",O$2,IF(ISNUMBER(P285),IF(AND(O285&gt;=Scenario!$B$10,MOD(O285-Scenario!$B$10,Scenario!$B$18)=0),Scenario!$B$8,0),"INSUFFICIENT FUNDS")))</f>
        <v/>
      </c>
      <c r="R285" s="6" t="str">
        <f>IF(O285&gt;Scenario!$B$11,"",IF(O$2&lt;&gt;"Ready",O$2,IF(ISNUMBER(P285),(P285+Q285)*(0+N('Option B'!$E$15)+IF(Scenario!$B$13="Gross",N('Option B'!$E$16),0))/12+((N('Option B'!$E$12)+N('Option B'!$E$13))/12+IF(AND(O285&gt;=Scenario!$B$10,MOD(O285-Scenario!$B$10,Scenario!$B$18)=0),N('Option B'!$E$17)*N('Option B'!$E$18)+N('Option B'!$E$20),0)+IF(O285=1,N('Option B'!$E$17)*N('Option B'!$E$19)+N('Option B'!$E$21),0)+IF(O285=Scenario!$B$11,N('Option B'!$E$22),0)),"INSUFFICIENT FUNDS")))</f>
        <v/>
      </c>
      <c r="S285" s="6" t="str">
        <f>IF(O285&gt;Scenario!$B$11,"",IF(O$2&lt;&gt;"Ready",O$2,IF(ISNUMBER(P285),IF((P285+Q285)*(1+Scenario!$B$12/12)-R285&lt;0,"INSUFFICIENT FUNDS",(P285+Q285)*(1+Scenario!$B$12/12)-R285),"INSUFFICIENT FUNDS")))</f>
        <v/>
      </c>
      <c r="T285" s="6" t="str">
        <f>IF(O285&gt;Scenario!$B$11,"",IF(O$2&lt;&gt;"Ready",O$2,IF(ISNUMBER(S285),T284+R285,"INSUFFICIENT FUNDS")))</f>
        <v/>
      </c>
      <c r="U285" t="str">
        <f>IF(O285&gt;Scenario!$B$11,"",IF(O$2&lt;&gt;"Ready",O$2,IF(ISNUMBER(S285),"OK","INSUFFICIENT FUNDS")))</f>
        <v/>
      </c>
      <c r="V285">
        <v>281</v>
      </c>
      <c r="W285" s="6" t="str">
        <f>IF(V285&gt;Scenario!$B$11,"",IF(V$2&lt;&gt;"Ready",V$2,IF(AB284="OK",Z284,"INSUFFICIENT FUNDS")))</f>
        <v/>
      </c>
      <c r="X285" s="6" t="str">
        <f>IF(V285&gt;Scenario!$B$11,"",IF(V$2&lt;&gt;"Ready",V$2,IF(ISNUMBER(W285),IF(AND(V285&gt;=Scenario!$B$10,MOD(V285-Scenario!$B$10,Scenario!$B$18)=0),Scenario!$B$8,0),"INSUFFICIENT FUNDS")))</f>
        <v/>
      </c>
      <c r="Y285" s="6" t="str">
        <f>IF(V285&gt;Scenario!$B$11,"",IF(V$2&lt;&gt;"Ready",V$2,IF(ISNUMBER(W285),(W285+X285)*(N('Option B'!$E$14)+N('Option B'!$E$15)+IF(Scenario!$B$13="Gross",N('Option B'!$E$16),0))/12+((N('Option B'!$E$12)+N('Option B'!$E$13))/12+IF(AND(V285&gt;=Scenario!$B$10,MOD(V285-Scenario!$B$10,Scenario!$B$18)=0),0*0+0,0)+IF(V285=1,0*0+0,0)+IF(V285=Scenario!$B$11,0,0)),"INSUFFICIENT FUNDS")))</f>
        <v/>
      </c>
      <c r="Z285" s="6" t="str">
        <f>IF(V285&gt;Scenario!$B$11,"",IF(V$2&lt;&gt;"Ready",V$2,IF(ISNUMBER(W285),IF((W285+X285)*(1+Scenario!$B$12/12)-Y285&lt;0,"INSUFFICIENT FUNDS",(W285+X285)*(1+Scenario!$B$12/12)-Y285),"INSUFFICIENT FUNDS")))</f>
        <v/>
      </c>
      <c r="AA285" s="6" t="str">
        <f>IF(V285&gt;Scenario!$B$11,"",IF(V$2&lt;&gt;"Ready",V$2,IF(ISNUMBER(Z285),AA284+Y285,"INSUFFICIENT FUNDS")))</f>
        <v/>
      </c>
      <c r="AB285" t="str">
        <f>IF(V285&gt;Scenario!$B$11,"",IF(V$2&lt;&gt;"Ready",V$2,IF(ISNUMBER(Z285),"OK","INSUFFICIENT FUNDS")))</f>
        <v/>
      </c>
      <c r="AC285">
        <v>281</v>
      </c>
      <c r="AD285" s="6" t="str">
        <f>IF(AC285&gt;Scenario!$B$11,"",IF(AC$2&lt;&gt;"Ready",AC$2,IF(AI284="OK",AG284,"INSUFFICIENT FUNDS")))</f>
        <v/>
      </c>
      <c r="AE285" s="6" t="str">
        <f>IF(AC285&gt;Scenario!$B$11,"",IF(AC$2&lt;&gt;"Ready",AC$2,IF(ISNUMBER(AD285),IF(AND(AC285&gt;=Scenario!$B$10,MOD(AC285-Scenario!$B$10,Scenario!$B$18)=0),Scenario!$B$8,0),"INSUFFICIENT FUNDS")))</f>
        <v/>
      </c>
      <c r="AF285" s="6" t="str">
        <f>IF(AC285&gt;Scenario!$B$11,"",IF(AC$2&lt;&gt;"Ready",AC$2,IF(ISNUMBER(AD285),(AD285+AE285)*(N('Option B'!$E$14)+N('Option B'!$E$15)+IF(Scenario!$B$13="Gross",0,0))/12+((N('Option B'!$E$12)+N('Option B'!$E$13))/12+IF(AND(AC285&gt;=Scenario!$B$10,MOD(AC285-Scenario!$B$10,Scenario!$B$18)=0),N('Option B'!$E$17)*N('Option B'!$E$18)+N('Option B'!$E$20),0)+IF(AC285=1,N('Option B'!$E$17)*N('Option B'!$E$19)+N('Option B'!$E$21),0)+IF(AC285=Scenario!$B$11,N('Option B'!$E$22),0)),"INSUFFICIENT FUNDS")))</f>
        <v/>
      </c>
      <c r="AG285" s="6" t="str">
        <f>IF(AC285&gt;Scenario!$B$11,"",IF(AC$2&lt;&gt;"Ready",AC$2,IF(ISNUMBER(AD285),IF((AD285+AE285)*(1+Scenario!$B$12/12)-AF285&lt;0,"INSUFFICIENT FUNDS",(AD285+AE285)*(1+Scenario!$B$12/12)-AF285),"INSUFFICIENT FUNDS")))</f>
        <v/>
      </c>
      <c r="AH285" s="6" t="str">
        <f>IF(AC285&gt;Scenario!$B$11,"",IF(AC$2&lt;&gt;"Ready",AC$2,IF(ISNUMBER(AG285),AH284+AF285,"INSUFFICIENT FUNDS")))</f>
        <v/>
      </c>
      <c r="AI285" t="str">
        <f>IF(AC285&gt;Scenario!$B$11,"",IF(AC$2&lt;&gt;"Ready",AC$2,IF(ISNUMBER(AG285),"OK","INSUFFICIENT FUNDS")))</f>
        <v/>
      </c>
      <c r="AJ285">
        <v>281</v>
      </c>
      <c r="AK285" s="6" t="str">
        <f>IF(AJ285&gt;Scenario!$B$11,"",IF(AJ$2&lt;&gt;"Ready",AJ$2,IF(AP284="OK",AN284,"INSUFFICIENT FUNDS")))</f>
        <v/>
      </c>
      <c r="AL285" s="6" t="str">
        <f>IF(AJ285&gt;Scenario!$B$11,"",IF(AJ$2&lt;&gt;"Ready",AJ$2,IF(ISNUMBER(AK285),IF(AND(AJ285&gt;=Scenario!$B$10,MOD(AJ285-Scenario!$B$10,Scenario!$B$18)=0),Scenario!$B$8,0),"INSUFFICIENT FUNDS")))</f>
        <v/>
      </c>
      <c r="AM285" s="6" t="str">
        <f>IF(AJ285&gt;Scenario!$B$11,"",IF(AJ$2&lt;&gt;"Ready",AJ$2,IF(ISNUMBER(AK285),(AK285+AL285)*(0+0+IF(Scenario!$B$13="Gross",0,0))/12+((0+0)/12+IF(AND(AJ285&gt;=Scenario!$B$10,MOD(AJ285-Scenario!$B$10,Scenario!$B$18)=0),0*0+0,0)+IF(AJ285=1,0*0+0,0)+IF(AJ285=Scenario!$B$11,0,0)),"INSUFFICIENT FUNDS")))</f>
        <v/>
      </c>
      <c r="AN285" s="6" t="str">
        <f>IF(AJ285&gt;Scenario!$B$11,"",IF(AJ$2&lt;&gt;"Ready",AJ$2,IF(ISNUMBER(AK285),IF((AK285+AL285)*(1+Scenario!$B$12/12)-AM285&lt;0,"INSUFFICIENT FUNDS",(AK285+AL285)*(1+Scenario!$B$12/12)-AM285),"INSUFFICIENT FUNDS")))</f>
        <v/>
      </c>
      <c r="AO285" s="6" t="str">
        <f>IF(AJ285&gt;Scenario!$B$11,"",IF(AJ$2&lt;&gt;"Ready",AJ$2,IF(ISNUMBER(AN285),AO284+AM285,"INSUFFICIENT FUNDS")))</f>
        <v/>
      </c>
      <c r="AP285" t="str">
        <f>IF(AJ285&gt;Scenario!$B$11,"",IF(AJ$2&lt;&gt;"Ready",AJ$2,IF(ISNUMBER(AN285),"OK","INSUFFICIENT FUNDS")))</f>
        <v/>
      </c>
    </row>
    <row r="286" spans="1:42" ht="32.1" customHeight="1" x14ac:dyDescent="0.2">
      <c r="A286">
        <v>282</v>
      </c>
      <c r="B286" s="6" t="str">
        <f>IF(A286&gt;Scenario!$B$11,"",IF(A$2&lt;&gt;"Ready",A$2,IF(G285="OK",E285,"INSUFFICIENT FUNDS")))</f>
        <v/>
      </c>
      <c r="C286" s="6" t="str">
        <f>IF(A286&gt;Scenario!$B$11,"",IF(A$2&lt;&gt;"Ready",A$2,IF(ISNUMBER(B286),IF(AND(A286&gt;=Scenario!$B$10,MOD(A286-Scenario!$B$10,Scenario!$B$18)=0),Scenario!$B$8,0),"INSUFFICIENT FUNDS")))</f>
        <v/>
      </c>
      <c r="D286" s="6" t="str">
        <f>IF(A286&gt;Scenario!$B$11,"",IF(A$2&lt;&gt;"Ready",A$2,IF(ISNUMBER(B286),(B286+C286)*(N('Option B'!$E$14)+N('Option B'!$E$15)+IF(Scenario!$B$13="Gross",N('Option B'!$E$16),0))/12+((N('Option B'!$E$12)+N('Option B'!$E$13))/12+IF(AND(A286&gt;=Scenario!$B$10,MOD(A286-Scenario!$B$10,Scenario!$B$18)=0),N('Option B'!$E$17)*N('Option B'!$E$18)+N('Option B'!$E$20),0)+IF(A286=1,N('Option B'!$E$17)*N('Option B'!$E$19)+N('Option B'!$E$21),0)+IF(A286=Scenario!$B$11,N('Option B'!$E$22),0)),"INSUFFICIENT FUNDS")))</f>
        <v/>
      </c>
      <c r="E286" s="6" t="str">
        <f>IF(A286&gt;Scenario!$B$11,"",IF(A$2&lt;&gt;"Ready",A$2,IF(ISNUMBER(B286),IF((B286+C286)*(1+Scenario!$B$12/12)-D286&lt;0,"INSUFFICIENT FUNDS",(B286+C286)*(1+Scenario!$B$12/12)-D286),"INSUFFICIENT FUNDS")))</f>
        <v/>
      </c>
      <c r="F286" s="6" t="str">
        <f>IF(A286&gt;Scenario!$B$11,"",IF(A$2&lt;&gt;"Ready",A$2,IF(ISNUMBER(E286),F285+D286,"INSUFFICIENT FUNDS")))</f>
        <v/>
      </c>
      <c r="G286" t="str">
        <f>IF(A286&gt;Scenario!$B$11,"",IF(A$2&lt;&gt;"Ready",A$2,IF(ISNUMBER(E286),"OK","INSUFFICIENT FUNDS")))</f>
        <v/>
      </c>
      <c r="H286">
        <v>282</v>
      </c>
      <c r="I286" s="6" t="str">
        <f>IF(H286&gt;Scenario!$B$11,"",IF(H$2&lt;&gt;"Ready",H$2,IF(N285="OK",L285,"INSUFFICIENT FUNDS")))</f>
        <v/>
      </c>
      <c r="J286" s="6" t="str">
        <f>IF(H286&gt;Scenario!$B$11,"",IF(H$2&lt;&gt;"Ready",H$2,IF(ISNUMBER(I286),IF(AND(H286&gt;=Scenario!$B$10,MOD(H286-Scenario!$B$10,Scenario!$B$18)=0),Scenario!$B$8,0),"INSUFFICIENT FUNDS")))</f>
        <v/>
      </c>
      <c r="K286" s="6" t="str">
        <f>IF(H286&gt;Scenario!$B$11,"",IF(H$2&lt;&gt;"Ready",H$2,IF(ISNUMBER(I286),(I286+J286)*(N('Option B'!$E$14)+N('Option B'!$E$15)+IF(Scenario!$B$13="Gross",N('Option B'!$E$16),0))/12+((0+0)/12+IF(AND(H286&gt;=Scenario!$B$10,MOD(H286-Scenario!$B$10,Scenario!$B$18)=0),N('Option B'!$E$17)*N('Option B'!$E$18)+N('Option B'!$E$20),0)+IF(H286=1,N('Option B'!$E$17)*N('Option B'!$E$19)+N('Option B'!$E$21),0)+IF(H286=Scenario!$B$11,N('Option B'!$E$22),0)),"INSUFFICIENT FUNDS")))</f>
        <v/>
      </c>
      <c r="L286" s="6" t="str">
        <f>IF(H286&gt;Scenario!$B$11,"",IF(H$2&lt;&gt;"Ready",H$2,IF(ISNUMBER(I286),IF((I286+J286)*(1+Scenario!$B$12/12)-K286&lt;0,"INSUFFICIENT FUNDS",(I286+J286)*(1+Scenario!$B$12/12)-K286),"INSUFFICIENT FUNDS")))</f>
        <v/>
      </c>
      <c r="M286" s="6" t="str">
        <f>IF(H286&gt;Scenario!$B$11,"",IF(H$2&lt;&gt;"Ready",H$2,IF(ISNUMBER(L286),M285+K286,"INSUFFICIENT FUNDS")))</f>
        <v/>
      </c>
      <c r="N286" t="str">
        <f>IF(H286&gt;Scenario!$B$11,"",IF(H$2&lt;&gt;"Ready",H$2,IF(ISNUMBER(L286),"OK","INSUFFICIENT FUNDS")))</f>
        <v/>
      </c>
      <c r="O286">
        <v>282</v>
      </c>
      <c r="P286" s="6" t="str">
        <f>IF(O286&gt;Scenario!$B$11,"",IF(O$2&lt;&gt;"Ready",O$2,IF(U285="OK",S285,"INSUFFICIENT FUNDS")))</f>
        <v/>
      </c>
      <c r="Q286" s="6" t="str">
        <f>IF(O286&gt;Scenario!$B$11,"",IF(O$2&lt;&gt;"Ready",O$2,IF(ISNUMBER(P286),IF(AND(O286&gt;=Scenario!$B$10,MOD(O286-Scenario!$B$10,Scenario!$B$18)=0),Scenario!$B$8,0),"INSUFFICIENT FUNDS")))</f>
        <v/>
      </c>
      <c r="R286" s="6" t="str">
        <f>IF(O286&gt;Scenario!$B$11,"",IF(O$2&lt;&gt;"Ready",O$2,IF(ISNUMBER(P286),(P286+Q286)*(0+N('Option B'!$E$15)+IF(Scenario!$B$13="Gross",N('Option B'!$E$16),0))/12+((N('Option B'!$E$12)+N('Option B'!$E$13))/12+IF(AND(O286&gt;=Scenario!$B$10,MOD(O286-Scenario!$B$10,Scenario!$B$18)=0),N('Option B'!$E$17)*N('Option B'!$E$18)+N('Option B'!$E$20),0)+IF(O286=1,N('Option B'!$E$17)*N('Option B'!$E$19)+N('Option B'!$E$21),0)+IF(O286=Scenario!$B$11,N('Option B'!$E$22),0)),"INSUFFICIENT FUNDS")))</f>
        <v/>
      </c>
      <c r="S286" s="6" t="str">
        <f>IF(O286&gt;Scenario!$B$11,"",IF(O$2&lt;&gt;"Ready",O$2,IF(ISNUMBER(P286),IF((P286+Q286)*(1+Scenario!$B$12/12)-R286&lt;0,"INSUFFICIENT FUNDS",(P286+Q286)*(1+Scenario!$B$12/12)-R286),"INSUFFICIENT FUNDS")))</f>
        <v/>
      </c>
      <c r="T286" s="6" t="str">
        <f>IF(O286&gt;Scenario!$B$11,"",IF(O$2&lt;&gt;"Ready",O$2,IF(ISNUMBER(S286),T285+R286,"INSUFFICIENT FUNDS")))</f>
        <v/>
      </c>
      <c r="U286" t="str">
        <f>IF(O286&gt;Scenario!$B$11,"",IF(O$2&lt;&gt;"Ready",O$2,IF(ISNUMBER(S286),"OK","INSUFFICIENT FUNDS")))</f>
        <v/>
      </c>
      <c r="V286">
        <v>282</v>
      </c>
      <c r="W286" s="6" t="str">
        <f>IF(V286&gt;Scenario!$B$11,"",IF(V$2&lt;&gt;"Ready",V$2,IF(AB285="OK",Z285,"INSUFFICIENT FUNDS")))</f>
        <v/>
      </c>
      <c r="X286" s="6" t="str">
        <f>IF(V286&gt;Scenario!$B$11,"",IF(V$2&lt;&gt;"Ready",V$2,IF(ISNUMBER(W286),IF(AND(V286&gt;=Scenario!$B$10,MOD(V286-Scenario!$B$10,Scenario!$B$18)=0),Scenario!$B$8,0),"INSUFFICIENT FUNDS")))</f>
        <v/>
      </c>
      <c r="Y286" s="6" t="str">
        <f>IF(V286&gt;Scenario!$B$11,"",IF(V$2&lt;&gt;"Ready",V$2,IF(ISNUMBER(W286),(W286+X286)*(N('Option B'!$E$14)+N('Option B'!$E$15)+IF(Scenario!$B$13="Gross",N('Option B'!$E$16),0))/12+((N('Option B'!$E$12)+N('Option B'!$E$13))/12+IF(AND(V286&gt;=Scenario!$B$10,MOD(V286-Scenario!$B$10,Scenario!$B$18)=0),0*0+0,0)+IF(V286=1,0*0+0,0)+IF(V286=Scenario!$B$11,0,0)),"INSUFFICIENT FUNDS")))</f>
        <v/>
      </c>
      <c r="Z286" s="6" t="str">
        <f>IF(V286&gt;Scenario!$B$11,"",IF(V$2&lt;&gt;"Ready",V$2,IF(ISNUMBER(W286),IF((W286+X286)*(1+Scenario!$B$12/12)-Y286&lt;0,"INSUFFICIENT FUNDS",(W286+X286)*(1+Scenario!$B$12/12)-Y286),"INSUFFICIENT FUNDS")))</f>
        <v/>
      </c>
      <c r="AA286" s="6" t="str">
        <f>IF(V286&gt;Scenario!$B$11,"",IF(V$2&lt;&gt;"Ready",V$2,IF(ISNUMBER(Z286),AA285+Y286,"INSUFFICIENT FUNDS")))</f>
        <v/>
      </c>
      <c r="AB286" t="str">
        <f>IF(V286&gt;Scenario!$B$11,"",IF(V$2&lt;&gt;"Ready",V$2,IF(ISNUMBER(Z286),"OK","INSUFFICIENT FUNDS")))</f>
        <v/>
      </c>
      <c r="AC286">
        <v>282</v>
      </c>
      <c r="AD286" s="6" t="str">
        <f>IF(AC286&gt;Scenario!$B$11,"",IF(AC$2&lt;&gt;"Ready",AC$2,IF(AI285="OK",AG285,"INSUFFICIENT FUNDS")))</f>
        <v/>
      </c>
      <c r="AE286" s="6" t="str">
        <f>IF(AC286&gt;Scenario!$B$11,"",IF(AC$2&lt;&gt;"Ready",AC$2,IF(ISNUMBER(AD286),IF(AND(AC286&gt;=Scenario!$B$10,MOD(AC286-Scenario!$B$10,Scenario!$B$18)=0),Scenario!$B$8,0),"INSUFFICIENT FUNDS")))</f>
        <v/>
      </c>
      <c r="AF286" s="6" t="str">
        <f>IF(AC286&gt;Scenario!$B$11,"",IF(AC$2&lt;&gt;"Ready",AC$2,IF(ISNUMBER(AD286),(AD286+AE286)*(N('Option B'!$E$14)+N('Option B'!$E$15)+IF(Scenario!$B$13="Gross",0,0))/12+((N('Option B'!$E$12)+N('Option B'!$E$13))/12+IF(AND(AC286&gt;=Scenario!$B$10,MOD(AC286-Scenario!$B$10,Scenario!$B$18)=0),N('Option B'!$E$17)*N('Option B'!$E$18)+N('Option B'!$E$20),0)+IF(AC286=1,N('Option B'!$E$17)*N('Option B'!$E$19)+N('Option B'!$E$21),0)+IF(AC286=Scenario!$B$11,N('Option B'!$E$22),0)),"INSUFFICIENT FUNDS")))</f>
        <v/>
      </c>
      <c r="AG286" s="6" t="str">
        <f>IF(AC286&gt;Scenario!$B$11,"",IF(AC$2&lt;&gt;"Ready",AC$2,IF(ISNUMBER(AD286),IF((AD286+AE286)*(1+Scenario!$B$12/12)-AF286&lt;0,"INSUFFICIENT FUNDS",(AD286+AE286)*(1+Scenario!$B$12/12)-AF286),"INSUFFICIENT FUNDS")))</f>
        <v/>
      </c>
      <c r="AH286" s="6" t="str">
        <f>IF(AC286&gt;Scenario!$B$11,"",IF(AC$2&lt;&gt;"Ready",AC$2,IF(ISNUMBER(AG286),AH285+AF286,"INSUFFICIENT FUNDS")))</f>
        <v/>
      </c>
      <c r="AI286" t="str">
        <f>IF(AC286&gt;Scenario!$B$11,"",IF(AC$2&lt;&gt;"Ready",AC$2,IF(ISNUMBER(AG286),"OK","INSUFFICIENT FUNDS")))</f>
        <v/>
      </c>
      <c r="AJ286">
        <v>282</v>
      </c>
      <c r="AK286" s="6" t="str">
        <f>IF(AJ286&gt;Scenario!$B$11,"",IF(AJ$2&lt;&gt;"Ready",AJ$2,IF(AP285="OK",AN285,"INSUFFICIENT FUNDS")))</f>
        <v/>
      </c>
      <c r="AL286" s="6" t="str">
        <f>IF(AJ286&gt;Scenario!$B$11,"",IF(AJ$2&lt;&gt;"Ready",AJ$2,IF(ISNUMBER(AK286),IF(AND(AJ286&gt;=Scenario!$B$10,MOD(AJ286-Scenario!$B$10,Scenario!$B$18)=0),Scenario!$B$8,0),"INSUFFICIENT FUNDS")))</f>
        <v/>
      </c>
      <c r="AM286" s="6" t="str">
        <f>IF(AJ286&gt;Scenario!$B$11,"",IF(AJ$2&lt;&gt;"Ready",AJ$2,IF(ISNUMBER(AK286),(AK286+AL286)*(0+0+IF(Scenario!$B$13="Gross",0,0))/12+((0+0)/12+IF(AND(AJ286&gt;=Scenario!$B$10,MOD(AJ286-Scenario!$B$10,Scenario!$B$18)=0),0*0+0,0)+IF(AJ286=1,0*0+0,0)+IF(AJ286=Scenario!$B$11,0,0)),"INSUFFICIENT FUNDS")))</f>
        <v/>
      </c>
      <c r="AN286" s="6" t="str">
        <f>IF(AJ286&gt;Scenario!$B$11,"",IF(AJ$2&lt;&gt;"Ready",AJ$2,IF(ISNUMBER(AK286),IF((AK286+AL286)*(1+Scenario!$B$12/12)-AM286&lt;0,"INSUFFICIENT FUNDS",(AK286+AL286)*(1+Scenario!$B$12/12)-AM286),"INSUFFICIENT FUNDS")))</f>
        <v/>
      </c>
      <c r="AO286" s="6" t="str">
        <f>IF(AJ286&gt;Scenario!$B$11,"",IF(AJ$2&lt;&gt;"Ready",AJ$2,IF(ISNUMBER(AN286),AO285+AM286,"INSUFFICIENT FUNDS")))</f>
        <v/>
      </c>
      <c r="AP286" t="str">
        <f>IF(AJ286&gt;Scenario!$B$11,"",IF(AJ$2&lt;&gt;"Ready",AJ$2,IF(ISNUMBER(AN286),"OK","INSUFFICIENT FUNDS")))</f>
        <v/>
      </c>
    </row>
    <row r="287" spans="1:42" ht="32.1" customHeight="1" x14ac:dyDescent="0.2">
      <c r="A287">
        <v>283</v>
      </c>
      <c r="B287" s="6" t="str">
        <f>IF(A287&gt;Scenario!$B$11,"",IF(A$2&lt;&gt;"Ready",A$2,IF(G286="OK",E286,"INSUFFICIENT FUNDS")))</f>
        <v/>
      </c>
      <c r="C287" s="6" t="str">
        <f>IF(A287&gt;Scenario!$B$11,"",IF(A$2&lt;&gt;"Ready",A$2,IF(ISNUMBER(B287),IF(AND(A287&gt;=Scenario!$B$10,MOD(A287-Scenario!$B$10,Scenario!$B$18)=0),Scenario!$B$8,0),"INSUFFICIENT FUNDS")))</f>
        <v/>
      </c>
      <c r="D287" s="6" t="str">
        <f>IF(A287&gt;Scenario!$B$11,"",IF(A$2&lt;&gt;"Ready",A$2,IF(ISNUMBER(B287),(B287+C287)*(N('Option B'!$E$14)+N('Option B'!$E$15)+IF(Scenario!$B$13="Gross",N('Option B'!$E$16),0))/12+((N('Option B'!$E$12)+N('Option B'!$E$13))/12+IF(AND(A287&gt;=Scenario!$B$10,MOD(A287-Scenario!$B$10,Scenario!$B$18)=0),N('Option B'!$E$17)*N('Option B'!$E$18)+N('Option B'!$E$20),0)+IF(A287=1,N('Option B'!$E$17)*N('Option B'!$E$19)+N('Option B'!$E$21),0)+IF(A287=Scenario!$B$11,N('Option B'!$E$22),0)),"INSUFFICIENT FUNDS")))</f>
        <v/>
      </c>
      <c r="E287" s="6" t="str">
        <f>IF(A287&gt;Scenario!$B$11,"",IF(A$2&lt;&gt;"Ready",A$2,IF(ISNUMBER(B287),IF((B287+C287)*(1+Scenario!$B$12/12)-D287&lt;0,"INSUFFICIENT FUNDS",(B287+C287)*(1+Scenario!$B$12/12)-D287),"INSUFFICIENT FUNDS")))</f>
        <v/>
      </c>
      <c r="F287" s="6" t="str">
        <f>IF(A287&gt;Scenario!$B$11,"",IF(A$2&lt;&gt;"Ready",A$2,IF(ISNUMBER(E287),F286+D287,"INSUFFICIENT FUNDS")))</f>
        <v/>
      </c>
      <c r="G287" t="str">
        <f>IF(A287&gt;Scenario!$B$11,"",IF(A$2&lt;&gt;"Ready",A$2,IF(ISNUMBER(E287),"OK","INSUFFICIENT FUNDS")))</f>
        <v/>
      </c>
      <c r="H287">
        <v>283</v>
      </c>
      <c r="I287" s="6" t="str">
        <f>IF(H287&gt;Scenario!$B$11,"",IF(H$2&lt;&gt;"Ready",H$2,IF(N286="OK",L286,"INSUFFICIENT FUNDS")))</f>
        <v/>
      </c>
      <c r="J287" s="6" t="str">
        <f>IF(H287&gt;Scenario!$B$11,"",IF(H$2&lt;&gt;"Ready",H$2,IF(ISNUMBER(I287),IF(AND(H287&gt;=Scenario!$B$10,MOD(H287-Scenario!$B$10,Scenario!$B$18)=0),Scenario!$B$8,0),"INSUFFICIENT FUNDS")))</f>
        <v/>
      </c>
      <c r="K287" s="6" t="str">
        <f>IF(H287&gt;Scenario!$B$11,"",IF(H$2&lt;&gt;"Ready",H$2,IF(ISNUMBER(I287),(I287+J287)*(N('Option B'!$E$14)+N('Option B'!$E$15)+IF(Scenario!$B$13="Gross",N('Option B'!$E$16),0))/12+((0+0)/12+IF(AND(H287&gt;=Scenario!$B$10,MOD(H287-Scenario!$B$10,Scenario!$B$18)=0),N('Option B'!$E$17)*N('Option B'!$E$18)+N('Option B'!$E$20),0)+IF(H287=1,N('Option B'!$E$17)*N('Option B'!$E$19)+N('Option B'!$E$21),0)+IF(H287=Scenario!$B$11,N('Option B'!$E$22),0)),"INSUFFICIENT FUNDS")))</f>
        <v/>
      </c>
      <c r="L287" s="6" t="str">
        <f>IF(H287&gt;Scenario!$B$11,"",IF(H$2&lt;&gt;"Ready",H$2,IF(ISNUMBER(I287),IF((I287+J287)*(1+Scenario!$B$12/12)-K287&lt;0,"INSUFFICIENT FUNDS",(I287+J287)*(1+Scenario!$B$12/12)-K287),"INSUFFICIENT FUNDS")))</f>
        <v/>
      </c>
      <c r="M287" s="6" t="str">
        <f>IF(H287&gt;Scenario!$B$11,"",IF(H$2&lt;&gt;"Ready",H$2,IF(ISNUMBER(L287),M286+K287,"INSUFFICIENT FUNDS")))</f>
        <v/>
      </c>
      <c r="N287" t="str">
        <f>IF(H287&gt;Scenario!$B$11,"",IF(H$2&lt;&gt;"Ready",H$2,IF(ISNUMBER(L287),"OK","INSUFFICIENT FUNDS")))</f>
        <v/>
      </c>
      <c r="O287">
        <v>283</v>
      </c>
      <c r="P287" s="6" t="str">
        <f>IF(O287&gt;Scenario!$B$11,"",IF(O$2&lt;&gt;"Ready",O$2,IF(U286="OK",S286,"INSUFFICIENT FUNDS")))</f>
        <v/>
      </c>
      <c r="Q287" s="6" t="str">
        <f>IF(O287&gt;Scenario!$B$11,"",IF(O$2&lt;&gt;"Ready",O$2,IF(ISNUMBER(P287),IF(AND(O287&gt;=Scenario!$B$10,MOD(O287-Scenario!$B$10,Scenario!$B$18)=0),Scenario!$B$8,0),"INSUFFICIENT FUNDS")))</f>
        <v/>
      </c>
      <c r="R287" s="6" t="str">
        <f>IF(O287&gt;Scenario!$B$11,"",IF(O$2&lt;&gt;"Ready",O$2,IF(ISNUMBER(P287),(P287+Q287)*(0+N('Option B'!$E$15)+IF(Scenario!$B$13="Gross",N('Option B'!$E$16),0))/12+((N('Option B'!$E$12)+N('Option B'!$E$13))/12+IF(AND(O287&gt;=Scenario!$B$10,MOD(O287-Scenario!$B$10,Scenario!$B$18)=0),N('Option B'!$E$17)*N('Option B'!$E$18)+N('Option B'!$E$20),0)+IF(O287=1,N('Option B'!$E$17)*N('Option B'!$E$19)+N('Option B'!$E$21),0)+IF(O287=Scenario!$B$11,N('Option B'!$E$22),0)),"INSUFFICIENT FUNDS")))</f>
        <v/>
      </c>
      <c r="S287" s="6" t="str">
        <f>IF(O287&gt;Scenario!$B$11,"",IF(O$2&lt;&gt;"Ready",O$2,IF(ISNUMBER(P287),IF((P287+Q287)*(1+Scenario!$B$12/12)-R287&lt;0,"INSUFFICIENT FUNDS",(P287+Q287)*(1+Scenario!$B$12/12)-R287),"INSUFFICIENT FUNDS")))</f>
        <v/>
      </c>
      <c r="T287" s="6" t="str">
        <f>IF(O287&gt;Scenario!$B$11,"",IF(O$2&lt;&gt;"Ready",O$2,IF(ISNUMBER(S287),T286+R287,"INSUFFICIENT FUNDS")))</f>
        <v/>
      </c>
      <c r="U287" t="str">
        <f>IF(O287&gt;Scenario!$B$11,"",IF(O$2&lt;&gt;"Ready",O$2,IF(ISNUMBER(S287),"OK","INSUFFICIENT FUNDS")))</f>
        <v/>
      </c>
      <c r="V287">
        <v>283</v>
      </c>
      <c r="W287" s="6" t="str">
        <f>IF(V287&gt;Scenario!$B$11,"",IF(V$2&lt;&gt;"Ready",V$2,IF(AB286="OK",Z286,"INSUFFICIENT FUNDS")))</f>
        <v/>
      </c>
      <c r="X287" s="6" t="str">
        <f>IF(V287&gt;Scenario!$B$11,"",IF(V$2&lt;&gt;"Ready",V$2,IF(ISNUMBER(W287),IF(AND(V287&gt;=Scenario!$B$10,MOD(V287-Scenario!$B$10,Scenario!$B$18)=0),Scenario!$B$8,0),"INSUFFICIENT FUNDS")))</f>
        <v/>
      </c>
      <c r="Y287" s="6" t="str">
        <f>IF(V287&gt;Scenario!$B$11,"",IF(V$2&lt;&gt;"Ready",V$2,IF(ISNUMBER(W287),(W287+X287)*(N('Option B'!$E$14)+N('Option B'!$E$15)+IF(Scenario!$B$13="Gross",N('Option B'!$E$16),0))/12+((N('Option B'!$E$12)+N('Option B'!$E$13))/12+IF(AND(V287&gt;=Scenario!$B$10,MOD(V287-Scenario!$B$10,Scenario!$B$18)=0),0*0+0,0)+IF(V287=1,0*0+0,0)+IF(V287=Scenario!$B$11,0,0)),"INSUFFICIENT FUNDS")))</f>
        <v/>
      </c>
      <c r="Z287" s="6" t="str">
        <f>IF(V287&gt;Scenario!$B$11,"",IF(V$2&lt;&gt;"Ready",V$2,IF(ISNUMBER(W287),IF((W287+X287)*(1+Scenario!$B$12/12)-Y287&lt;0,"INSUFFICIENT FUNDS",(W287+X287)*(1+Scenario!$B$12/12)-Y287),"INSUFFICIENT FUNDS")))</f>
        <v/>
      </c>
      <c r="AA287" s="6" t="str">
        <f>IF(V287&gt;Scenario!$B$11,"",IF(V$2&lt;&gt;"Ready",V$2,IF(ISNUMBER(Z287),AA286+Y287,"INSUFFICIENT FUNDS")))</f>
        <v/>
      </c>
      <c r="AB287" t="str">
        <f>IF(V287&gt;Scenario!$B$11,"",IF(V$2&lt;&gt;"Ready",V$2,IF(ISNUMBER(Z287),"OK","INSUFFICIENT FUNDS")))</f>
        <v/>
      </c>
      <c r="AC287">
        <v>283</v>
      </c>
      <c r="AD287" s="6" t="str">
        <f>IF(AC287&gt;Scenario!$B$11,"",IF(AC$2&lt;&gt;"Ready",AC$2,IF(AI286="OK",AG286,"INSUFFICIENT FUNDS")))</f>
        <v/>
      </c>
      <c r="AE287" s="6" t="str">
        <f>IF(AC287&gt;Scenario!$B$11,"",IF(AC$2&lt;&gt;"Ready",AC$2,IF(ISNUMBER(AD287),IF(AND(AC287&gt;=Scenario!$B$10,MOD(AC287-Scenario!$B$10,Scenario!$B$18)=0),Scenario!$B$8,0),"INSUFFICIENT FUNDS")))</f>
        <v/>
      </c>
      <c r="AF287" s="6" t="str">
        <f>IF(AC287&gt;Scenario!$B$11,"",IF(AC$2&lt;&gt;"Ready",AC$2,IF(ISNUMBER(AD287),(AD287+AE287)*(N('Option B'!$E$14)+N('Option B'!$E$15)+IF(Scenario!$B$13="Gross",0,0))/12+((N('Option B'!$E$12)+N('Option B'!$E$13))/12+IF(AND(AC287&gt;=Scenario!$B$10,MOD(AC287-Scenario!$B$10,Scenario!$B$18)=0),N('Option B'!$E$17)*N('Option B'!$E$18)+N('Option B'!$E$20),0)+IF(AC287=1,N('Option B'!$E$17)*N('Option B'!$E$19)+N('Option B'!$E$21),0)+IF(AC287=Scenario!$B$11,N('Option B'!$E$22),0)),"INSUFFICIENT FUNDS")))</f>
        <v/>
      </c>
      <c r="AG287" s="6" t="str">
        <f>IF(AC287&gt;Scenario!$B$11,"",IF(AC$2&lt;&gt;"Ready",AC$2,IF(ISNUMBER(AD287),IF((AD287+AE287)*(1+Scenario!$B$12/12)-AF287&lt;0,"INSUFFICIENT FUNDS",(AD287+AE287)*(1+Scenario!$B$12/12)-AF287),"INSUFFICIENT FUNDS")))</f>
        <v/>
      </c>
      <c r="AH287" s="6" t="str">
        <f>IF(AC287&gt;Scenario!$B$11,"",IF(AC$2&lt;&gt;"Ready",AC$2,IF(ISNUMBER(AG287),AH286+AF287,"INSUFFICIENT FUNDS")))</f>
        <v/>
      </c>
      <c r="AI287" t="str">
        <f>IF(AC287&gt;Scenario!$B$11,"",IF(AC$2&lt;&gt;"Ready",AC$2,IF(ISNUMBER(AG287),"OK","INSUFFICIENT FUNDS")))</f>
        <v/>
      </c>
      <c r="AJ287">
        <v>283</v>
      </c>
      <c r="AK287" s="6" t="str">
        <f>IF(AJ287&gt;Scenario!$B$11,"",IF(AJ$2&lt;&gt;"Ready",AJ$2,IF(AP286="OK",AN286,"INSUFFICIENT FUNDS")))</f>
        <v/>
      </c>
      <c r="AL287" s="6" t="str">
        <f>IF(AJ287&gt;Scenario!$B$11,"",IF(AJ$2&lt;&gt;"Ready",AJ$2,IF(ISNUMBER(AK287),IF(AND(AJ287&gt;=Scenario!$B$10,MOD(AJ287-Scenario!$B$10,Scenario!$B$18)=0),Scenario!$B$8,0),"INSUFFICIENT FUNDS")))</f>
        <v/>
      </c>
      <c r="AM287" s="6" t="str">
        <f>IF(AJ287&gt;Scenario!$B$11,"",IF(AJ$2&lt;&gt;"Ready",AJ$2,IF(ISNUMBER(AK287),(AK287+AL287)*(0+0+IF(Scenario!$B$13="Gross",0,0))/12+((0+0)/12+IF(AND(AJ287&gt;=Scenario!$B$10,MOD(AJ287-Scenario!$B$10,Scenario!$B$18)=0),0*0+0,0)+IF(AJ287=1,0*0+0,0)+IF(AJ287=Scenario!$B$11,0,0)),"INSUFFICIENT FUNDS")))</f>
        <v/>
      </c>
      <c r="AN287" s="6" t="str">
        <f>IF(AJ287&gt;Scenario!$B$11,"",IF(AJ$2&lt;&gt;"Ready",AJ$2,IF(ISNUMBER(AK287),IF((AK287+AL287)*(1+Scenario!$B$12/12)-AM287&lt;0,"INSUFFICIENT FUNDS",(AK287+AL287)*(1+Scenario!$B$12/12)-AM287),"INSUFFICIENT FUNDS")))</f>
        <v/>
      </c>
      <c r="AO287" s="6" t="str">
        <f>IF(AJ287&gt;Scenario!$B$11,"",IF(AJ$2&lt;&gt;"Ready",AJ$2,IF(ISNUMBER(AN287),AO286+AM287,"INSUFFICIENT FUNDS")))</f>
        <v/>
      </c>
      <c r="AP287" t="str">
        <f>IF(AJ287&gt;Scenario!$B$11,"",IF(AJ$2&lt;&gt;"Ready",AJ$2,IF(ISNUMBER(AN287),"OK","INSUFFICIENT FUNDS")))</f>
        <v/>
      </c>
    </row>
    <row r="288" spans="1:42" ht="32.1" customHeight="1" x14ac:dyDescent="0.2">
      <c r="A288">
        <v>284</v>
      </c>
      <c r="B288" s="6" t="str">
        <f>IF(A288&gt;Scenario!$B$11,"",IF(A$2&lt;&gt;"Ready",A$2,IF(G287="OK",E287,"INSUFFICIENT FUNDS")))</f>
        <v/>
      </c>
      <c r="C288" s="6" t="str">
        <f>IF(A288&gt;Scenario!$B$11,"",IF(A$2&lt;&gt;"Ready",A$2,IF(ISNUMBER(B288),IF(AND(A288&gt;=Scenario!$B$10,MOD(A288-Scenario!$B$10,Scenario!$B$18)=0),Scenario!$B$8,0),"INSUFFICIENT FUNDS")))</f>
        <v/>
      </c>
      <c r="D288" s="6" t="str">
        <f>IF(A288&gt;Scenario!$B$11,"",IF(A$2&lt;&gt;"Ready",A$2,IF(ISNUMBER(B288),(B288+C288)*(N('Option B'!$E$14)+N('Option B'!$E$15)+IF(Scenario!$B$13="Gross",N('Option B'!$E$16),0))/12+((N('Option B'!$E$12)+N('Option B'!$E$13))/12+IF(AND(A288&gt;=Scenario!$B$10,MOD(A288-Scenario!$B$10,Scenario!$B$18)=0),N('Option B'!$E$17)*N('Option B'!$E$18)+N('Option B'!$E$20),0)+IF(A288=1,N('Option B'!$E$17)*N('Option B'!$E$19)+N('Option B'!$E$21),0)+IF(A288=Scenario!$B$11,N('Option B'!$E$22),0)),"INSUFFICIENT FUNDS")))</f>
        <v/>
      </c>
      <c r="E288" s="6" t="str">
        <f>IF(A288&gt;Scenario!$B$11,"",IF(A$2&lt;&gt;"Ready",A$2,IF(ISNUMBER(B288),IF((B288+C288)*(1+Scenario!$B$12/12)-D288&lt;0,"INSUFFICIENT FUNDS",(B288+C288)*(1+Scenario!$B$12/12)-D288),"INSUFFICIENT FUNDS")))</f>
        <v/>
      </c>
      <c r="F288" s="6" t="str">
        <f>IF(A288&gt;Scenario!$B$11,"",IF(A$2&lt;&gt;"Ready",A$2,IF(ISNUMBER(E288),F287+D288,"INSUFFICIENT FUNDS")))</f>
        <v/>
      </c>
      <c r="G288" t="str">
        <f>IF(A288&gt;Scenario!$B$11,"",IF(A$2&lt;&gt;"Ready",A$2,IF(ISNUMBER(E288),"OK","INSUFFICIENT FUNDS")))</f>
        <v/>
      </c>
      <c r="H288">
        <v>284</v>
      </c>
      <c r="I288" s="6" t="str">
        <f>IF(H288&gt;Scenario!$B$11,"",IF(H$2&lt;&gt;"Ready",H$2,IF(N287="OK",L287,"INSUFFICIENT FUNDS")))</f>
        <v/>
      </c>
      <c r="J288" s="6" t="str">
        <f>IF(H288&gt;Scenario!$B$11,"",IF(H$2&lt;&gt;"Ready",H$2,IF(ISNUMBER(I288),IF(AND(H288&gt;=Scenario!$B$10,MOD(H288-Scenario!$B$10,Scenario!$B$18)=0),Scenario!$B$8,0),"INSUFFICIENT FUNDS")))</f>
        <v/>
      </c>
      <c r="K288" s="6" t="str">
        <f>IF(H288&gt;Scenario!$B$11,"",IF(H$2&lt;&gt;"Ready",H$2,IF(ISNUMBER(I288),(I288+J288)*(N('Option B'!$E$14)+N('Option B'!$E$15)+IF(Scenario!$B$13="Gross",N('Option B'!$E$16),0))/12+((0+0)/12+IF(AND(H288&gt;=Scenario!$B$10,MOD(H288-Scenario!$B$10,Scenario!$B$18)=0),N('Option B'!$E$17)*N('Option B'!$E$18)+N('Option B'!$E$20),0)+IF(H288=1,N('Option B'!$E$17)*N('Option B'!$E$19)+N('Option B'!$E$21),0)+IF(H288=Scenario!$B$11,N('Option B'!$E$22),0)),"INSUFFICIENT FUNDS")))</f>
        <v/>
      </c>
      <c r="L288" s="6" t="str">
        <f>IF(H288&gt;Scenario!$B$11,"",IF(H$2&lt;&gt;"Ready",H$2,IF(ISNUMBER(I288),IF((I288+J288)*(1+Scenario!$B$12/12)-K288&lt;0,"INSUFFICIENT FUNDS",(I288+J288)*(1+Scenario!$B$12/12)-K288),"INSUFFICIENT FUNDS")))</f>
        <v/>
      </c>
      <c r="M288" s="6" t="str">
        <f>IF(H288&gt;Scenario!$B$11,"",IF(H$2&lt;&gt;"Ready",H$2,IF(ISNUMBER(L288),M287+K288,"INSUFFICIENT FUNDS")))</f>
        <v/>
      </c>
      <c r="N288" t="str">
        <f>IF(H288&gt;Scenario!$B$11,"",IF(H$2&lt;&gt;"Ready",H$2,IF(ISNUMBER(L288),"OK","INSUFFICIENT FUNDS")))</f>
        <v/>
      </c>
      <c r="O288">
        <v>284</v>
      </c>
      <c r="P288" s="6" t="str">
        <f>IF(O288&gt;Scenario!$B$11,"",IF(O$2&lt;&gt;"Ready",O$2,IF(U287="OK",S287,"INSUFFICIENT FUNDS")))</f>
        <v/>
      </c>
      <c r="Q288" s="6" t="str">
        <f>IF(O288&gt;Scenario!$B$11,"",IF(O$2&lt;&gt;"Ready",O$2,IF(ISNUMBER(P288),IF(AND(O288&gt;=Scenario!$B$10,MOD(O288-Scenario!$B$10,Scenario!$B$18)=0),Scenario!$B$8,0),"INSUFFICIENT FUNDS")))</f>
        <v/>
      </c>
      <c r="R288" s="6" t="str">
        <f>IF(O288&gt;Scenario!$B$11,"",IF(O$2&lt;&gt;"Ready",O$2,IF(ISNUMBER(P288),(P288+Q288)*(0+N('Option B'!$E$15)+IF(Scenario!$B$13="Gross",N('Option B'!$E$16),0))/12+((N('Option B'!$E$12)+N('Option B'!$E$13))/12+IF(AND(O288&gt;=Scenario!$B$10,MOD(O288-Scenario!$B$10,Scenario!$B$18)=0),N('Option B'!$E$17)*N('Option B'!$E$18)+N('Option B'!$E$20),0)+IF(O288=1,N('Option B'!$E$17)*N('Option B'!$E$19)+N('Option B'!$E$21),0)+IF(O288=Scenario!$B$11,N('Option B'!$E$22),0)),"INSUFFICIENT FUNDS")))</f>
        <v/>
      </c>
      <c r="S288" s="6" t="str">
        <f>IF(O288&gt;Scenario!$B$11,"",IF(O$2&lt;&gt;"Ready",O$2,IF(ISNUMBER(P288),IF((P288+Q288)*(1+Scenario!$B$12/12)-R288&lt;0,"INSUFFICIENT FUNDS",(P288+Q288)*(1+Scenario!$B$12/12)-R288),"INSUFFICIENT FUNDS")))</f>
        <v/>
      </c>
      <c r="T288" s="6" t="str">
        <f>IF(O288&gt;Scenario!$B$11,"",IF(O$2&lt;&gt;"Ready",O$2,IF(ISNUMBER(S288),T287+R288,"INSUFFICIENT FUNDS")))</f>
        <v/>
      </c>
      <c r="U288" t="str">
        <f>IF(O288&gt;Scenario!$B$11,"",IF(O$2&lt;&gt;"Ready",O$2,IF(ISNUMBER(S288),"OK","INSUFFICIENT FUNDS")))</f>
        <v/>
      </c>
      <c r="V288">
        <v>284</v>
      </c>
      <c r="W288" s="6" t="str">
        <f>IF(V288&gt;Scenario!$B$11,"",IF(V$2&lt;&gt;"Ready",V$2,IF(AB287="OK",Z287,"INSUFFICIENT FUNDS")))</f>
        <v/>
      </c>
      <c r="X288" s="6" t="str">
        <f>IF(V288&gt;Scenario!$B$11,"",IF(V$2&lt;&gt;"Ready",V$2,IF(ISNUMBER(W288),IF(AND(V288&gt;=Scenario!$B$10,MOD(V288-Scenario!$B$10,Scenario!$B$18)=0),Scenario!$B$8,0),"INSUFFICIENT FUNDS")))</f>
        <v/>
      </c>
      <c r="Y288" s="6" t="str">
        <f>IF(V288&gt;Scenario!$B$11,"",IF(V$2&lt;&gt;"Ready",V$2,IF(ISNUMBER(W288),(W288+X288)*(N('Option B'!$E$14)+N('Option B'!$E$15)+IF(Scenario!$B$13="Gross",N('Option B'!$E$16),0))/12+((N('Option B'!$E$12)+N('Option B'!$E$13))/12+IF(AND(V288&gt;=Scenario!$B$10,MOD(V288-Scenario!$B$10,Scenario!$B$18)=0),0*0+0,0)+IF(V288=1,0*0+0,0)+IF(V288=Scenario!$B$11,0,0)),"INSUFFICIENT FUNDS")))</f>
        <v/>
      </c>
      <c r="Z288" s="6" t="str">
        <f>IF(V288&gt;Scenario!$B$11,"",IF(V$2&lt;&gt;"Ready",V$2,IF(ISNUMBER(W288),IF((W288+X288)*(1+Scenario!$B$12/12)-Y288&lt;0,"INSUFFICIENT FUNDS",(W288+X288)*(1+Scenario!$B$12/12)-Y288),"INSUFFICIENT FUNDS")))</f>
        <v/>
      </c>
      <c r="AA288" s="6" t="str">
        <f>IF(V288&gt;Scenario!$B$11,"",IF(V$2&lt;&gt;"Ready",V$2,IF(ISNUMBER(Z288),AA287+Y288,"INSUFFICIENT FUNDS")))</f>
        <v/>
      </c>
      <c r="AB288" t="str">
        <f>IF(V288&gt;Scenario!$B$11,"",IF(V$2&lt;&gt;"Ready",V$2,IF(ISNUMBER(Z288),"OK","INSUFFICIENT FUNDS")))</f>
        <v/>
      </c>
      <c r="AC288">
        <v>284</v>
      </c>
      <c r="AD288" s="6" t="str">
        <f>IF(AC288&gt;Scenario!$B$11,"",IF(AC$2&lt;&gt;"Ready",AC$2,IF(AI287="OK",AG287,"INSUFFICIENT FUNDS")))</f>
        <v/>
      </c>
      <c r="AE288" s="6" t="str">
        <f>IF(AC288&gt;Scenario!$B$11,"",IF(AC$2&lt;&gt;"Ready",AC$2,IF(ISNUMBER(AD288),IF(AND(AC288&gt;=Scenario!$B$10,MOD(AC288-Scenario!$B$10,Scenario!$B$18)=0),Scenario!$B$8,0),"INSUFFICIENT FUNDS")))</f>
        <v/>
      </c>
      <c r="AF288" s="6" t="str">
        <f>IF(AC288&gt;Scenario!$B$11,"",IF(AC$2&lt;&gt;"Ready",AC$2,IF(ISNUMBER(AD288),(AD288+AE288)*(N('Option B'!$E$14)+N('Option B'!$E$15)+IF(Scenario!$B$13="Gross",0,0))/12+((N('Option B'!$E$12)+N('Option B'!$E$13))/12+IF(AND(AC288&gt;=Scenario!$B$10,MOD(AC288-Scenario!$B$10,Scenario!$B$18)=0),N('Option B'!$E$17)*N('Option B'!$E$18)+N('Option B'!$E$20),0)+IF(AC288=1,N('Option B'!$E$17)*N('Option B'!$E$19)+N('Option B'!$E$21),0)+IF(AC288=Scenario!$B$11,N('Option B'!$E$22),0)),"INSUFFICIENT FUNDS")))</f>
        <v/>
      </c>
      <c r="AG288" s="6" t="str">
        <f>IF(AC288&gt;Scenario!$B$11,"",IF(AC$2&lt;&gt;"Ready",AC$2,IF(ISNUMBER(AD288),IF((AD288+AE288)*(1+Scenario!$B$12/12)-AF288&lt;0,"INSUFFICIENT FUNDS",(AD288+AE288)*(1+Scenario!$B$12/12)-AF288),"INSUFFICIENT FUNDS")))</f>
        <v/>
      </c>
      <c r="AH288" s="6" t="str">
        <f>IF(AC288&gt;Scenario!$B$11,"",IF(AC$2&lt;&gt;"Ready",AC$2,IF(ISNUMBER(AG288),AH287+AF288,"INSUFFICIENT FUNDS")))</f>
        <v/>
      </c>
      <c r="AI288" t="str">
        <f>IF(AC288&gt;Scenario!$B$11,"",IF(AC$2&lt;&gt;"Ready",AC$2,IF(ISNUMBER(AG288),"OK","INSUFFICIENT FUNDS")))</f>
        <v/>
      </c>
      <c r="AJ288">
        <v>284</v>
      </c>
      <c r="AK288" s="6" t="str">
        <f>IF(AJ288&gt;Scenario!$B$11,"",IF(AJ$2&lt;&gt;"Ready",AJ$2,IF(AP287="OK",AN287,"INSUFFICIENT FUNDS")))</f>
        <v/>
      </c>
      <c r="AL288" s="6" t="str">
        <f>IF(AJ288&gt;Scenario!$B$11,"",IF(AJ$2&lt;&gt;"Ready",AJ$2,IF(ISNUMBER(AK288),IF(AND(AJ288&gt;=Scenario!$B$10,MOD(AJ288-Scenario!$B$10,Scenario!$B$18)=0),Scenario!$B$8,0),"INSUFFICIENT FUNDS")))</f>
        <v/>
      </c>
      <c r="AM288" s="6" t="str">
        <f>IF(AJ288&gt;Scenario!$B$11,"",IF(AJ$2&lt;&gt;"Ready",AJ$2,IF(ISNUMBER(AK288),(AK288+AL288)*(0+0+IF(Scenario!$B$13="Gross",0,0))/12+((0+0)/12+IF(AND(AJ288&gt;=Scenario!$B$10,MOD(AJ288-Scenario!$B$10,Scenario!$B$18)=0),0*0+0,0)+IF(AJ288=1,0*0+0,0)+IF(AJ288=Scenario!$B$11,0,0)),"INSUFFICIENT FUNDS")))</f>
        <v/>
      </c>
      <c r="AN288" s="6" t="str">
        <f>IF(AJ288&gt;Scenario!$B$11,"",IF(AJ$2&lt;&gt;"Ready",AJ$2,IF(ISNUMBER(AK288),IF((AK288+AL288)*(1+Scenario!$B$12/12)-AM288&lt;0,"INSUFFICIENT FUNDS",(AK288+AL288)*(1+Scenario!$B$12/12)-AM288),"INSUFFICIENT FUNDS")))</f>
        <v/>
      </c>
      <c r="AO288" s="6" t="str">
        <f>IF(AJ288&gt;Scenario!$B$11,"",IF(AJ$2&lt;&gt;"Ready",AJ$2,IF(ISNUMBER(AN288),AO287+AM288,"INSUFFICIENT FUNDS")))</f>
        <v/>
      </c>
      <c r="AP288" t="str">
        <f>IF(AJ288&gt;Scenario!$B$11,"",IF(AJ$2&lt;&gt;"Ready",AJ$2,IF(ISNUMBER(AN288),"OK","INSUFFICIENT FUNDS")))</f>
        <v/>
      </c>
    </row>
    <row r="289" spans="1:42" ht="32.1" customHeight="1" x14ac:dyDescent="0.2">
      <c r="A289">
        <v>285</v>
      </c>
      <c r="B289" s="6" t="str">
        <f>IF(A289&gt;Scenario!$B$11,"",IF(A$2&lt;&gt;"Ready",A$2,IF(G288="OK",E288,"INSUFFICIENT FUNDS")))</f>
        <v/>
      </c>
      <c r="C289" s="6" t="str">
        <f>IF(A289&gt;Scenario!$B$11,"",IF(A$2&lt;&gt;"Ready",A$2,IF(ISNUMBER(B289),IF(AND(A289&gt;=Scenario!$B$10,MOD(A289-Scenario!$B$10,Scenario!$B$18)=0),Scenario!$B$8,0),"INSUFFICIENT FUNDS")))</f>
        <v/>
      </c>
      <c r="D289" s="6" t="str">
        <f>IF(A289&gt;Scenario!$B$11,"",IF(A$2&lt;&gt;"Ready",A$2,IF(ISNUMBER(B289),(B289+C289)*(N('Option B'!$E$14)+N('Option B'!$E$15)+IF(Scenario!$B$13="Gross",N('Option B'!$E$16),0))/12+((N('Option B'!$E$12)+N('Option B'!$E$13))/12+IF(AND(A289&gt;=Scenario!$B$10,MOD(A289-Scenario!$B$10,Scenario!$B$18)=0),N('Option B'!$E$17)*N('Option B'!$E$18)+N('Option B'!$E$20),0)+IF(A289=1,N('Option B'!$E$17)*N('Option B'!$E$19)+N('Option B'!$E$21),0)+IF(A289=Scenario!$B$11,N('Option B'!$E$22),0)),"INSUFFICIENT FUNDS")))</f>
        <v/>
      </c>
      <c r="E289" s="6" t="str">
        <f>IF(A289&gt;Scenario!$B$11,"",IF(A$2&lt;&gt;"Ready",A$2,IF(ISNUMBER(B289),IF((B289+C289)*(1+Scenario!$B$12/12)-D289&lt;0,"INSUFFICIENT FUNDS",(B289+C289)*(1+Scenario!$B$12/12)-D289),"INSUFFICIENT FUNDS")))</f>
        <v/>
      </c>
      <c r="F289" s="6" t="str">
        <f>IF(A289&gt;Scenario!$B$11,"",IF(A$2&lt;&gt;"Ready",A$2,IF(ISNUMBER(E289),F288+D289,"INSUFFICIENT FUNDS")))</f>
        <v/>
      </c>
      <c r="G289" t="str">
        <f>IF(A289&gt;Scenario!$B$11,"",IF(A$2&lt;&gt;"Ready",A$2,IF(ISNUMBER(E289),"OK","INSUFFICIENT FUNDS")))</f>
        <v/>
      </c>
      <c r="H289">
        <v>285</v>
      </c>
      <c r="I289" s="6" t="str">
        <f>IF(H289&gt;Scenario!$B$11,"",IF(H$2&lt;&gt;"Ready",H$2,IF(N288="OK",L288,"INSUFFICIENT FUNDS")))</f>
        <v/>
      </c>
      <c r="J289" s="6" t="str">
        <f>IF(H289&gt;Scenario!$B$11,"",IF(H$2&lt;&gt;"Ready",H$2,IF(ISNUMBER(I289),IF(AND(H289&gt;=Scenario!$B$10,MOD(H289-Scenario!$B$10,Scenario!$B$18)=0),Scenario!$B$8,0),"INSUFFICIENT FUNDS")))</f>
        <v/>
      </c>
      <c r="K289" s="6" t="str">
        <f>IF(H289&gt;Scenario!$B$11,"",IF(H$2&lt;&gt;"Ready",H$2,IF(ISNUMBER(I289),(I289+J289)*(N('Option B'!$E$14)+N('Option B'!$E$15)+IF(Scenario!$B$13="Gross",N('Option B'!$E$16),0))/12+((0+0)/12+IF(AND(H289&gt;=Scenario!$B$10,MOD(H289-Scenario!$B$10,Scenario!$B$18)=0),N('Option B'!$E$17)*N('Option B'!$E$18)+N('Option B'!$E$20),0)+IF(H289=1,N('Option B'!$E$17)*N('Option B'!$E$19)+N('Option B'!$E$21),0)+IF(H289=Scenario!$B$11,N('Option B'!$E$22),0)),"INSUFFICIENT FUNDS")))</f>
        <v/>
      </c>
      <c r="L289" s="6" t="str">
        <f>IF(H289&gt;Scenario!$B$11,"",IF(H$2&lt;&gt;"Ready",H$2,IF(ISNUMBER(I289),IF((I289+J289)*(1+Scenario!$B$12/12)-K289&lt;0,"INSUFFICIENT FUNDS",(I289+J289)*(1+Scenario!$B$12/12)-K289),"INSUFFICIENT FUNDS")))</f>
        <v/>
      </c>
      <c r="M289" s="6" t="str">
        <f>IF(H289&gt;Scenario!$B$11,"",IF(H$2&lt;&gt;"Ready",H$2,IF(ISNUMBER(L289),M288+K289,"INSUFFICIENT FUNDS")))</f>
        <v/>
      </c>
      <c r="N289" t="str">
        <f>IF(H289&gt;Scenario!$B$11,"",IF(H$2&lt;&gt;"Ready",H$2,IF(ISNUMBER(L289),"OK","INSUFFICIENT FUNDS")))</f>
        <v/>
      </c>
      <c r="O289">
        <v>285</v>
      </c>
      <c r="P289" s="6" t="str">
        <f>IF(O289&gt;Scenario!$B$11,"",IF(O$2&lt;&gt;"Ready",O$2,IF(U288="OK",S288,"INSUFFICIENT FUNDS")))</f>
        <v/>
      </c>
      <c r="Q289" s="6" t="str">
        <f>IF(O289&gt;Scenario!$B$11,"",IF(O$2&lt;&gt;"Ready",O$2,IF(ISNUMBER(P289),IF(AND(O289&gt;=Scenario!$B$10,MOD(O289-Scenario!$B$10,Scenario!$B$18)=0),Scenario!$B$8,0),"INSUFFICIENT FUNDS")))</f>
        <v/>
      </c>
      <c r="R289" s="6" t="str">
        <f>IF(O289&gt;Scenario!$B$11,"",IF(O$2&lt;&gt;"Ready",O$2,IF(ISNUMBER(P289),(P289+Q289)*(0+N('Option B'!$E$15)+IF(Scenario!$B$13="Gross",N('Option B'!$E$16),0))/12+((N('Option B'!$E$12)+N('Option B'!$E$13))/12+IF(AND(O289&gt;=Scenario!$B$10,MOD(O289-Scenario!$B$10,Scenario!$B$18)=0),N('Option B'!$E$17)*N('Option B'!$E$18)+N('Option B'!$E$20),0)+IF(O289=1,N('Option B'!$E$17)*N('Option B'!$E$19)+N('Option B'!$E$21),0)+IF(O289=Scenario!$B$11,N('Option B'!$E$22),0)),"INSUFFICIENT FUNDS")))</f>
        <v/>
      </c>
      <c r="S289" s="6" t="str">
        <f>IF(O289&gt;Scenario!$B$11,"",IF(O$2&lt;&gt;"Ready",O$2,IF(ISNUMBER(P289),IF((P289+Q289)*(1+Scenario!$B$12/12)-R289&lt;0,"INSUFFICIENT FUNDS",(P289+Q289)*(1+Scenario!$B$12/12)-R289),"INSUFFICIENT FUNDS")))</f>
        <v/>
      </c>
      <c r="T289" s="6" t="str">
        <f>IF(O289&gt;Scenario!$B$11,"",IF(O$2&lt;&gt;"Ready",O$2,IF(ISNUMBER(S289),T288+R289,"INSUFFICIENT FUNDS")))</f>
        <v/>
      </c>
      <c r="U289" t="str">
        <f>IF(O289&gt;Scenario!$B$11,"",IF(O$2&lt;&gt;"Ready",O$2,IF(ISNUMBER(S289),"OK","INSUFFICIENT FUNDS")))</f>
        <v/>
      </c>
      <c r="V289">
        <v>285</v>
      </c>
      <c r="W289" s="6" t="str">
        <f>IF(V289&gt;Scenario!$B$11,"",IF(V$2&lt;&gt;"Ready",V$2,IF(AB288="OK",Z288,"INSUFFICIENT FUNDS")))</f>
        <v/>
      </c>
      <c r="X289" s="6" t="str">
        <f>IF(V289&gt;Scenario!$B$11,"",IF(V$2&lt;&gt;"Ready",V$2,IF(ISNUMBER(W289),IF(AND(V289&gt;=Scenario!$B$10,MOD(V289-Scenario!$B$10,Scenario!$B$18)=0),Scenario!$B$8,0),"INSUFFICIENT FUNDS")))</f>
        <v/>
      </c>
      <c r="Y289" s="6" t="str">
        <f>IF(V289&gt;Scenario!$B$11,"",IF(V$2&lt;&gt;"Ready",V$2,IF(ISNUMBER(W289),(W289+X289)*(N('Option B'!$E$14)+N('Option B'!$E$15)+IF(Scenario!$B$13="Gross",N('Option B'!$E$16),0))/12+((N('Option B'!$E$12)+N('Option B'!$E$13))/12+IF(AND(V289&gt;=Scenario!$B$10,MOD(V289-Scenario!$B$10,Scenario!$B$18)=0),0*0+0,0)+IF(V289=1,0*0+0,0)+IF(V289=Scenario!$B$11,0,0)),"INSUFFICIENT FUNDS")))</f>
        <v/>
      </c>
      <c r="Z289" s="6" t="str">
        <f>IF(V289&gt;Scenario!$B$11,"",IF(V$2&lt;&gt;"Ready",V$2,IF(ISNUMBER(W289),IF((W289+X289)*(1+Scenario!$B$12/12)-Y289&lt;0,"INSUFFICIENT FUNDS",(W289+X289)*(1+Scenario!$B$12/12)-Y289),"INSUFFICIENT FUNDS")))</f>
        <v/>
      </c>
      <c r="AA289" s="6" t="str">
        <f>IF(V289&gt;Scenario!$B$11,"",IF(V$2&lt;&gt;"Ready",V$2,IF(ISNUMBER(Z289),AA288+Y289,"INSUFFICIENT FUNDS")))</f>
        <v/>
      </c>
      <c r="AB289" t="str">
        <f>IF(V289&gt;Scenario!$B$11,"",IF(V$2&lt;&gt;"Ready",V$2,IF(ISNUMBER(Z289),"OK","INSUFFICIENT FUNDS")))</f>
        <v/>
      </c>
      <c r="AC289">
        <v>285</v>
      </c>
      <c r="AD289" s="6" t="str">
        <f>IF(AC289&gt;Scenario!$B$11,"",IF(AC$2&lt;&gt;"Ready",AC$2,IF(AI288="OK",AG288,"INSUFFICIENT FUNDS")))</f>
        <v/>
      </c>
      <c r="AE289" s="6" t="str">
        <f>IF(AC289&gt;Scenario!$B$11,"",IF(AC$2&lt;&gt;"Ready",AC$2,IF(ISNUMBER(AD289),IF(AND(AC289&gt;=Scenario!$B$10,MOD(AC289-Scenario!$B$10,Scenario!$B$18)=0),Scenario!$B$8,0),"INSUFFICIENT FUNDS")))</f>
        <v/>
      </c>
      <c r="AF289" s="6" t="str">
        <f>IF(AC289&gt;Scenario!$B$11,"",IF(AC$2&lt;&gt;"Ready",AC$2,IF(ISNUMBER(AD289),(AD289+AE289)*(N('Option B'!$E$14)+N('Option B'!$E$15)+IF(Scenario!$B$13="Gross",0,0))/12+((N('Option B'!$E$12)+N('Option B'!$E$13))/12+IF(AND(AC289&gt;=Scenario!$B$10,MOD(AC289-Scenario!$B$10,Scenario!$B$18)=0),N('Option B'!$E$17)*N('Option B'!$E$18)+N('Option B'!$E$20),0)+IF(AC289=1,N('Option B'!$E$17)*N('Option B'!$E$19)+N('Option B'!$E$21),0)+IF(AC289=Scenario!$B$11,N('Option B'!$E$22),0)),"INSUFFICIENT FUNDS")))</f>
        <v/>
      </c>
      <c r="AG289" s="6" t="str">
        <f>IF(AC289&gt;Scenario!$B$11,"",IF(AC$2&lt;&gt;"Ready",AC$2,IF(ISNUMBER(AD289),IF((AD289+AE289)*(1+Scenario!$B$12/12)-AF289&lt;0,"INSUFFICIENT FUNDS",(AD289+AE289)*(1+Scenario!$B$12/12)-AF289),"INSUFFICIENT FUNDS")))</f>
        <v/>
      </c>
      <c r="AH289" s="6" t="str">
        <f>IF(AC289&gt;Scenario!$B$11,"",IF(AC$2&lt;&gt;"Ready",AC$2,IF(ISNUMBER(AG289),AH288+AF289,"INSUFFICIENT FUNDS")))</f>
        <v/>
      </c>
      <c r="AI289" t="str">
        <f>IF(AC289&gt;Scenario!$B$11,"",IF(AC$2&lt;&gt;"Ready",AC$2,IF(ISNUMBER(AG289),"OK","INSUFFICIENT FUNDS")))</f>
        <v/>
      </c>
      <c r="AJ289">
        <v>285</v>
      </c>
      <c r="AK289" s="6" t="str">
        <f>IF(AJ289&gt;Scenario!$B$11,"",IF(AJ$2&lt;&gt;"Ready",AJ$2,IF(AP288="OK",AN288,"INSUFFICIENT FUNDS")))</f>
        <v/>
      </c>
      <c r="AL289" s="6" t="str">
        <f>IF(AJ289&gt;Scenario!$B$11,"",IF(AJ$2&lt;&gt;"Ready",AJ$2,IF(ISNUMBER(AK289),IF(AND(AJ289&gt;=Scenario!$B$10,MOD(AJ289-Scenario!$B$10,Scenario!$B$18)=0),Scenario!$B$8,0),"INSUFFICIENT FUNDS")))</f>
        <v/>
      </c>
      <c r="AM289" s="6" t="str">
        <f>IF(AJ289&gt;Scenario!$B$11,"",IF(AJ$2&lt;&gt;"Ready",AJ$2,IF(ISNUMBER(AK289),(AK289+AL289)*(0+0+IF(Scenario!$B$13="Gross",0,0))/12+((0+0)/12+IF(AND(AJ289&gt;=Scenario!$B$10,MOD(AJ289-Scenario!$B$10,Scenario!$B$18)=0),0*0+0,0)+IF(AJ289=1,0*0+0,0)+IF(AJ289=Scenario!$B$11,0,0)),"INSUFFICIENT FUNDS")))</f>
        <v/>
      </c>
      <c r="AN289" s="6" t="str">
        <f>IF(AJ289&gt;Scenario!$B$11,"",IF(AJ$2&lt;&gt;"Ready",AJ$2,IF(ISNUMBER(AK289),IF((AK289+AL289)*(1+Scenario!$B$12/12)-AM289&lt;0,"INSUFFICIENT FUNDS",(AK289+AL289)*(1+Scenario!$B$12/12)-AM289),"INSUFFICIENT FUNDS")))</f>
        <v/>
      </c>
      <c r="AO289" s="6" t="str">
        <f>IF(AJ289&gt;Scenario!$B$11,"",IF(AJ$2&lt;&gt;"Ready",AJ$2,IF(ISNUMBER(AN289),AO288+AM289,"INSUFFICIENT FUNDS")))</f>
        <v/>
      </c>
      <c r="AP289" t="str">
        <f>IF(AJ289&gt;Scenario!$B$11,"",IF(AJ$2&lt;&gt;"Ready",AJ$2,IF(ISNUMBER(AN289),"OK","INSUFFICIENT FUNDS")))</f>
        <v/>
      </c>
    </row>
    <row r="290" spans="1:42" ht="32.1" customHeight="1" x14ac:dyDescent="0.2">
      <c r="A290">
        <v>286</v>
      </c>
      <c r="B290" s="6" t="str">
        <f>IF(A290&gt;Scenario!$B$11,"",IF(A$2&lt;&gt;"Ready",A$2,IF(G289="OK",E289,"INSUFFICIENT FUNDS")))</f>
        <v/>
      </c>
      <c r="C290" s="6" t="str">
        <f>IF(A290&gt;Scenario!$B$11,"",IF(A$2&lt;&gt;"Ready",A$2,IF(ISNUMBER(B290),IF(AND(A290&gt;=Scenario!$B$10,MOD(A290-Scenario!$B$10,Scenario!$B$18)=0),Scenario!$B$8,0),"INSUFFICIENT FUNDS")))</f>
        <v/>
      </c>
      <c r="D290" s="6" t="str">
        <f>IF(A290&gt;Scenario!$B$11,"",IF(A$2&lt;&gt;"Ready",A$2,IF(ISNUMBER(B290),(B290+C290)*(N('Option B'!$E$14)+N('Option B'!$E$15)+IF(Scenario!$B$13="Gross",N('Option B'!$E$16),0))/12+((N('Option B'!$E$12)+N('Option B'!$E$13))/12+IF(AND(A290&gt;=Scenario!$B$10,MOD(A290-Scenario!$B$10,Scenario!$B$18)=0),N('Option B'!$E$17)*N('Option B'!$E$18)+N('Option B'!$E$20),0)+IF(A290=1,N('Option B'!$E$17)*N('Option B'!$E$19)+N('Option B'!$E$21),0)+IF(A290=Scenario!$B$11,N('Option B'!$E$22),0)),"INSUFFICIENT FUNDS")))</f>
        <v/>
      </c>
      <c r="E290" s="6" t="str">
        <f>IF(A290&gt;Scenario!$B$11,"",IF(A$2&lt;&gt;"Ready",A$2,IF(ISNUMBER(B290),IF((B290+C290)*(1+Scenario!$B$12/12)-D290&lt;0,"INSUFFICIENT FUNDS",(B290+C290)*(1+Scenario!$B$12/12)-D290),"INSUFFICIENT FUNDS")))</f>
        <v/>
      </c>
      <c r="F290" s="6" t="str">
        <f>IF(A290&gt;Scenario!$B$11,"",IF(A$2&lt;&gt;"Ready",A$2,IF(ISNUMBER(E290),F289+D290,"INSUFFICIENT FUNDS")))</f>
        <v/>
      </c>
      <c r="G290" t="str">
        <f>IF(A290&gt;Scenario!$B$11,"",IF(A$2&lt;&gt;"Ready",A$2,IF(ISNUMBER(E290),"OK","INSUFFICIENT FUNDS")))</f>
        <v/>
      </c>
      <c r="H290">
        <v>286</v>
      </c>
      <c r="I290" s="6" t="str">
        <f>IF(H290&gt;Scenario!$B$11,"",IF(H$2&lt;&gt;"Ready",H$2,IF(N289="OK",L289,"INSUFFICIENT FUNDS")))</f>
        <v/>
      </c>
      <c r="J290" s="6" t="str">
        <f>IF(H290&gt;Scenario!$B$11,"",IF(H$2&lt;&gt;"Ready",H$2,IF(ISNUMBER(I290),IF(AND(H290&gt;=Scenario!$B$10,MOD(H290-Scenario!$B$10,Scenario!$B$18)=0),Scenario!$B$8,0),"INSUFFICIENT FUNDS")))</f>
        <v/>
      </c>
      <c r="K290" s="6" t="str">
        <f>IF(H290&gt;Scenario!$B$11,"",IF(H$2&lt;&gt;"Ready",H$2,IF(ISNUMBER(I290),(I290+J290)*(N('Option B'!$E$14)+N('Option B'!$E$15)+IF(Scenario!$B$13="Gross",N('Option B'!$E$16),0))/12+((0+0)/12+IF(AND(H290&gt;=Scenario!$B$10,MOD(H290-Scenario!$B$10,Scenario!$B$18)=0),N('Option B'!$E$17)*N('Option B'!$E$18)+N('Option B'!$E$20),0)+IF(H290=1,N('Option B'!$E$17)*N('Option B'!$E$19)+N('Option B'!$E$21),0)+IF(H290=Scenario!$B$11,N('Option B'!$E$22),0)),"INSUFFICIENT FUNDS")))</f>
        <v/>
      </c>
      <c r="L290" s="6" t="str">
        <f>IF(H290&gt;Scenario!$B$11,"",IF(H$2&lt;&gt;"Ready",H$2,IF(ISNUMBER(I290),IF((I290+J290)*(1+Scenario!$B$12/12)-K290&lt;0,"INSUFFICIENT FUNDS",(I290+J290)*(1+Scenario!$B$12/12)-K290),"INSUFFICIENT FUNDS")))</f>
        <v/>
      </c>
      <c r="M290" s="6" t="str">
        <f>IF(H290&gt;Scenario!$B$11,"",IF(H$2&lt;&gt;"Ready",H$2,IF(ISNUMBER(L290),M289+K290,"INSUFFICIENT FUNDS")))</f>
        <v/>
      </c>
      <c r="N290" t="str">
        <f>IF(H290&gt;Scenario!$B$11,"",IF(H$2&lt;&gt;"Ready",H$2,IF(ISNUMBER(L290),"OK","INSUFFICIENT FUNDS")))</f>
        <v/>
      </c>
      <c r="O290">
        <v>286</v>
      </c>
      <c r="P290" s="6" t="str">
        <f>IF(O290&gt;Scenario!$B$11,"",IF(O$2&lt;&gt;"Ready",O$2,IF(U289="OK",S289,"INSUFFICIENT FUNDS")))</f>
        <v/>
      </c>
      <c r="Q290" s="6" t="str">
        <f>IF(O290&gt;Scenario!$B$11,"",IF(O$2&lt;&gt;"Ready",O$2,IF(ISNUMBER(P290),IF(AND(O290&gt;=Scenario!$B$10,MOD(O290-Scenario!$B$10,Scenario!$B$18)=0),Scenario!$B$8,0),"INSUFFICIENT FUNDS")))</f>
        <v/>
      </c>
      <c r="R290" s="6" t="str">
        <f>IF(O290&gt;Scenario!$B$11,"",IF(O$2&lt;&gt;"Ready",O$2,IF(ISNUMBER(P290),(P290+Q290)*(0+N('Option B'!$E$15)+IF(Scenario!$B$13="Gross",N('Option B'!$E$16),0))/12+((N('Option B'!$E$12)+N('Option B'!$E$13))/12+IF(AND(O290&gt;=Scenario!$B$10,MOD(O290-Scenario!$B$10,Scenario!$B$18)=0),N('Option B'!$E$17)*N('Option B'!$E$18)+N('Option B'!$E$20),0)+IF(O290=1,N('Option B'!$E$17)*N('Option B'!$E$19)+N('Option B'!$E$21),0)+IF(O290=Scenario!$B$11,N('Option B'!$E$22),0)),"INSUFFICIENT FUNDS")))</f>
        <v/>
      </c>
      <c r="S290" s="6" t="str">
        <f>IF(O290&gt;Scenario!$B$11,"",IF(O$2&lt;&gt;"Ready",O$2,IF(ISNUMBER(P290),IF((P290+Q290)*(1+Scenario!$B$12/12)-R290&lt;0,"INSUFFICIENT FUNDS",(P290+Q290)*(1+Scenario!$B$12/12)-R290),"INSUFFICIENT FUNDS")))</f>
        <v/>
      </c>
      <c r="T290" s="6" t="str">
        <f>IF(O290&gt;Scenario!$B$11,"",IF(O$2&lt;&gt;"Ready",O$2,IF(ISNUMBER(S290),T289+R290,"INSUFFICIENT FUNDS")))</f>
        <v/>
      </c>
      <c r="U290" t="str">
        <f>IF(O290&gt;Scenario!$B$11,"",IF(O$2&lt;&gt;"Ready",O$2,IF(ISNUMBER(S290),"OK","INSUFFICIENT FUNDS")))</f>
        <v/>
      </c>
      <c r="V290">
        <v>286</v>
      </c>
      <c r="W290" s="6" t="str">
        <f>IF(V290&gt;Scenario!$B$11,"",IF(V$2&lt;&gt;"Ready",V$2,IF(AB289="OK",Z289,"INSUFFICIENT FUNDS")))</f>
        <v/>
      </c>
      <c r="X290" s="6" t="str">
        <f>IF(V290&gt;Scenario!$B$11,"",IF(V$2&lt;&gt;"Ready",V$2,IF(ISNUMBER(W290),IF(AND(V290&gt;=Scenario!$B$10,MOD(V290-Scenario!$B$10,Scenario!$B$18)=0),Scenario!$B$8,0),"INSUFFICIENT FUNDS")))</f>
        <v/>
      </c>
      <c r="Y290" s="6" t="str">
        <f>IF(V290&gt;Scenario!$B$11,"",IF(V$2&lt;&gt;"Ready",V$2,IF(ISNUMBER(W290),(W290+X290)*(N('Option B'!$E$14)+N('Option B'!$E$15)+IF(Scenario!$B$13="Gross",N('Option B'!$E$16),0))/12+((N('Option B'!$E$12)+N('Option B'!$E$13))/12+IF(AND(V290&gt;=Scenario!$B$10,MOD(V290-Scenario!$B$10,Scenario!$B$18)=0),0*0+0,0)+IF(V290=1,0*0+0,0)+IF(V290=Scenario!$B$11,0,0)),"INSUFFICIENT FUNDS")))</f>
        <v/>
      </c>
      <c r="Z290" s="6" t="str">
        <f>IF(V290&gt;Scenario!$B$11,"",IF(V$2&lt;&gt;"Ready",V$2,IF(ISNUMBER(W290),IF((W290+X290)*(1+Scenario!$B$12/12)-Y290&lt;0,"INSUFFICIENT FUNDS",(W290+X290)*(1+Scenario!$B$12/12)-Y290),"INSUFFICIENT FUNDS")))</f>
        <v/>
      </c>
      <c r="AA290" s="6" t="str">
        <f>IF(V290&gt;Scenario!$B$11,"",IF(V$2&lt;&gt;"Ready",V$2,IF(ISNUMBER(Z290),AA289+Y290,"INSUFFICIENT FUNDS")))</f>
        <v/>
      </c>
      <c r="AB290" t="str">
        <f>IF(V290&gt;Scenario!$B$11,"",IF(V$2&lt;&gt;"Ready",V$2,IF(ISNUMBER(Z290),"OK","INSUFFICIENT FUNDS")))</f>
        <v/>
      </c>
      <c r="AC290">
        <v>286</v>
      </c>
      <c r="AD290" s="6" t="str">
        <f>IF(AC290&gt;Scenario!$B$11,"",IF(AC$2&lt;&gt;"Ready",AC$2,IF(AI289="OK",AG289,"INSUFFICIENT FUNDS")))</f>
        <v/>
      </c>
      <c r="AE290" s="6" t="str">
        <f>IF(AC290&gt;Scenario!$B$11,"",IF(AC$2&lt;&gt;"Ready",AC$2,IF(ISNUMBER(AD290),IF(AND(AC290&gt;=Scenario!$B$10,MOD(AC290-Scenario!$B$10,Scenario!$B$18)=0),Scenario!$B$8,0),"INSUFFICIENT FUNDS")))</f>
        <v/>
      </c>
      <c r="AF290" s="6" t="str">
        <f>IF(AC290&gt;Scenario!$B$11,"",IF(AC$2&lt;&gt;"Ready",AC$2,IF(ISNUMBER(AD290),(AD290+AE290)*(N('Option B'!$E$14)+N('Option B'!$E$15)+IF(Scenario!$B$13="Gross",0,0))/12+((N('Option B'!$E$12)+N('Option B'!$E$13))/12+IF(AND(AC290&gt;=Scenario!$B$10,MOD(AC290-Scenario!$B$10,Scenario!$B$18)=0),N('Option B'!$E$17)*N('Option B'!$E$18)+N('Option B'!$E$20),0)+IF(AC290=1,N('Option B'!$E$17)*N('Option B'!$E$19)+N('Option B'!$E$21),0)+IF(AC290=Scenario!$B$11,N('Option B'!$E$22),0)),"INSUFFICIENT FUNDS")))</f>
        <v/>
      </c>
      <c r="AG290" s="6" t="str">
        <f>IF(AC290&gt;Scenario!$B$11,"",IF(AC$2&lt;&gt;"Ready",AC$2,IF(ISNUMBER(AD290),IF((AD290+AE290)*(1+Scenario!$B$12/12)-AF290&lt;0,"INSUFFICIENT FUNDS",(AD290+AE290)*(1+Scenario!$B$12/12)-AF290),"INSUFFICIENT FUNDS")))</f>
        <v/>
      </c>
      <c r="AH290" s="6" t="str">
        <f>IF(AC290&gt;Scenario!$B$11,"",IF(AC$2&lt;&gt;"Ready",AC$2,IF(ISNUMBER(AG290),AH289+AF290,"INSUFFICIENT FUNDS")))</f>
        <v/>
      </c>
      <c r="AI290" t="str">
        <f>IF(AC290&gt;Scenario!$B$11,"",IF(AC$2&lt;&gt;"Ready",AC$2,IF(ISNUMBER(AG290),"OK","INSUFFICIENT FUNDS")))</f>
        <v/>
      </c>
      <c r="AJ290">
        <v>286</v>
      </c>
      <c r="AK290" s="6" t="str">
        <f>IF(AJ290&gt;Scenario!$B$11,"",IF(AJ$2&lt;&gt;"Ready",AJ$2,IF(AP289="OK",AN289,"INSUFFICIENT FUNDS")))</f>
        <v/>
      </c>
      <c r="AL290" s="6" t="str">
        <f>IF(AJ290&gt;Scenario!$B$11,"",IF(AJ$2&lt;&gt;"Ready",AJ$2,IF(ISNUMBER(AK290),IF(AND(AJ290&gt;=Scenario!$B$10,MOD(AJ290-Scenario!$B$10,Scenario!$B$18)=0),Scenario!$B$8,0),"INSUFFICIENT FUNDS")))</f>
        <v/>
      </c>
      <c r="AM290" s="6" t="str">
        <f>IF(AJ290&gt;Scenario!$B$11,"",IF(AJ$2&lt;&gt;"Ready",AJ$2,IF(ISNUMBER(AK290),(AK290+AL290)*(0+0+IF(Scenario!$B$13="Gross",0,0))/12+((0+0)/12+IF(AND(AJ290&gt;=Scenario!$B$10,MOD(AJ290-Scenario!$B$10,Scenario!$B$18)=0),0*0+0,0)+IF(AJ290=1,0*0+0,0)+IF(AJ290=Scenario!$B$11,0,0)),"INSUFFICIENT FUNDS")))</f>
        <v/>
      </c>
      <c r="AN290" s="6" t="str">
        <f>IF(AJ290&gt;Scenario!$B$11,"",IF(AJ$2&lt;&gt;"Ready",AJ$2,IF(ISNUMBER(AK290),IF((AK290+AL290)*(1+Scenario!$B$12/12)-AM290&lt;0,"INSUFFICIENT FUNDS",(AK290+AL290)*(1+Scenario!$B$12/12)-AM290),"INSUFFICIENT FUNDS")))</f>
        <v/>
      </c>
      <c r="AO290" s="6" t="str">
        <f>IF(AJ290&gt;Scenario!$B$11,"",IF(AJ$2&lt;&gt;"Ready",AJ$2,IF(ISNUMBER(AN290),AO289+AM290,"INSUFFICIENT FUNDS")))</f>
        <v/>
      </c>
      <c r="AP290" t="str">
        <f>IF(AJ290&gt;Scenario!$B$11,"",IF(AJ$2&lt;&gt;"Ready",AJ$2,IF(ISNUMBER(AN290),"OK","INSUFFICIENT FUNDS")))</f>
        <v/>
      </c>
    </row>
    <row r="291" spans="1:42" ht="32.1" customHeight="1" x14ac:dyDescent="0.2">
      <c r="A291">
        <v>287</v>
      </c>
      <c r="B291" s="6" t="str">
        <f>IF(A291&gt;Scenario!$B$11,"",IF(A$2&lt;&gt;"Ready",A$2,IF(G290="OK",E290,"INSUFFICIENT FUNDS")))</f>
        <v/>
      </c>
      <c r="C291" s="6" t="str">
        <f>IF(A291&gt;Scenario!$B$11,"",IF(A$2&lt;&gt;"Ready",A$2,IF(ISNUMBER(B291),IF(AND(A291&gt;=Scenario!$B$10,MOD(A291-Scenario!$B$10,Scenario!$B$18)=0),Scenario!$B$8,0),"INSUFFICIENT FUNDS")))</f>
        <v/>
      </c>
      <c r="D291" s="6" t="str">
        <f>IF(A291&gt;Scenario!$B$11,"",IF(A$2&lt;&gt;"Ready",A$2,IF(ISNUMBER(B291),(B291+C291)*(N('Option B'!$E$14)+N('Option B'!$E$15)+IF(Scenario!$B$13="Gross",N('Option B'!$E$16),0))/12+((N('Option B'!$E$12)+N('Option B'!$E$13))/12+IF(AND(A291&gt;=Scenario!$B$10,MOD(A291-Scenario!$B$10,Scenario!$B$18)=0),N('Option B'!$E$17)*N('Option B'!$E$18)+N('Option B'!$E$20),0)+IF(A291=1,N('Option B'!$E$17)*N('Option B'!$E$19)+N('Option B'!$E$21),0)+IF(A291=Scenario!$B$11,N('Option B'!$E$22),0)),"INSUFFICIENT FUNDS")))</f>
        <v/>
      </c>
      <c r="E291" s="6" t="str">
        <f>IF(A291&gt;Scenario!$B$11,"",IF(A$2&lt;&gt;"Ready",A$2,IF(ISNUMBER(B291),IF((B291+C291)*(1+Scenario!$B$12/12)-D291&lt;0,"INSUFFICIENT FUNDS",(B291+C291)*(1+Scenario!$B$12/12)-D291),"INSUFFICIENT FUNDS")))</f>
        <v/>
      </c>
      <c r="F291" s="6" t="str">
        <f>IF(A291&gt;Scenario!$B$11,"",IF(A$2&lt;&gt;"Ready",A$2,IF(ISNUMBER(E291),F290+D291,"INSUFFICIENT FUNDS")))</f>
        <v/>
      </c>
      <c r="G291" t="str">
        <f>IF(A291&gt;Scenario!$B$11,"",IF(A$2&lt;&gt;"Ready",A$2,IF(ISNUMBER(E291),"OK","INSUFFICIENT FUNDS")))</f>
        <v/>
      </c>
      <c r="H291">
        <v>287</v>
      </c>
      <c r="I291" s="6" t="str">
        <f>IF(H291&gt;Scenario!$B$11,"",IF(H$2&lt;&gt;"Ready",H$2,IF(N290="OK",L290,"INSUFFICIENT FUNDS")))</f>
        <v/>
      </c>
      <c r="J291" s="6" t="str">
        <f>IF(H291&gt;Scenario!$B$11,"",IF(H$2&lt;&gt;"Ready",H$2,IF(ISNUMBER(I291),IF(AND(H291&gt;=Scenario!$B$10,MOD(H291-Scenario!$B$10,Scenario!$B$18)=0),Scenario!$B$8,0),"INSUFFICIENT FUNDS")))</f>
        <v/>
      </c>
      <c r="K291" s="6" t="str">
        <f>IF(H291&gt;Scenario!$B$11,"",IF(H$2&lt;&gt;"Ready",H$2,IF(ISNUMBER(I291),(I291+J291)*(N('Option B'!$E$14)+N('Option B'!$E$15)+IF(Scenario!$B$13="Gross",N('Option B'!$E$16),0))/12+((0+0)/12+IF(AND(H291&gt;=Scenario!$B$10,MOD(H291-Scenario!$B$10,Scenario!$B$18)=0),N('Option B'!$E$17)*N('Option B'!$E$18)+N('Option B'!$E$20),0)+IF(H291=1,N('Option B'!$E$17)*N('Option B'!$E$19)+N('Option B'!$E$21),0)+IF(H291=Scenario!$B$11,N('Option B'!$E$22),0)),"INSUFFICIENT FUNDS")))</f>
        <v/>
      </c>
      <c r="L291" s="6" t="str">
        <f>IF(H291&gt;Scenario!$B$11,"",IF(H$2&lt;&gt;"Ready",H$2,IF(ISNUMBER(I291),IF((I291+J291)*(1+Scenario!$B$12/12)-K291&lt;0,"INSUFFICIENT FUNDS",(I291+J291)*(1+Scenario!$B$12/12)-K291),"INSUFFICIENT FUNDS")))</f>
        <v/>
      </c>
      <c r="M291" s="6" t="str">
        <f>IF(H291&gt;Scenario!$B$11,"",IF(H$2&lt;&gt;"Ready",H$2,IF(ISNUMBER(L291),M290+K291,"INSUFFICIENT FUNDS")))</f>
        <v/>
      </c>
      <c r="N291" t="str">
        <f>IF(H291&gt;Scenario!$B$11,"",IF(H$2&lt;&gt;"Ready",H$2,IF(ISNUMBER(L291),"OK","INSUFFICIENT FUNDS")))</f>
        <v/>
      </c>
      <c r="O291">
        <v>287</v>
      </c>
      <c r="P291" s="6" t="str">
        <f>IF(O291&gt;Scenario!$B$11,"",IF(O$2&lt;&gt;"Ready",O$2,IF(U290="OK",S290,"INSUFFICIENT FUNDS")))</f>
        <v/>
      </c>
      <c r="Q291" s="6" t="str">
        <f>IF(O291&gt;Scenario!$B$11,"",IF(O$2&lt;&gt;"Ready",O$2,IF(ISNUMBER(P291),IF(AND(O291&gt;=Scenario!$B$10,MOD(O291-Scenario!$B$10,Scenario!$B$18)=0),Scenario!$B$8,0),"INSUFFICIENT FUNDS")))</f>
        <v/>
      </c>
      <c r="R291" s="6" t="str">
        <f>IF(O291&gt;Scenario!$B$11,"",IF(O$2&lt;&gt;"Ready",O$2,IF(ISNUMBER(P291),(P291+Q291)*(0+N('Option B'!$E$15)+IF(Scenario!$B$13="Gross",N('Option B'!$E$16),0))/12+((N('Option B'!$E$12)+N('Option B'!$E$13))/12+IF(AND(O291&gt;=Scenario!$B$10,MOD(O291-Scenario!$B$10,Scenario!$B$18)=0),N('Option B'!$E$17)*N('Option B'!$E$18)+N('Option B'!$E$20),0)+IF(O291=1,N('Option B'!$E$17)*N('Option B'!$E$19)+N('Option B'!$E$21),0)+IF(O291=Scenario!$B$11,N('Option B'!$E$22),0)),"INSUFFICIENT FUNDS")))</f>
        <v/>
      </c>
      <c r="S291" s="6" t="str">
        <f>IF(O291&gt;Scenario!$B$11,"",IF(O$2&lt;&gt;"Ready",O$2,IF(ISNUMBER(P291),IF((P291+Q291)*(1+Scenario!$B$12/12)-R291&lt;0,"INSUFFICIENT FUNDS",(P291+Q291)*(1+Scenario!$B$12/12)-R291),"INSUFFICIENT FUNDS")))</f>
        <v/>
      </c>
      <c r="T291" s="6" t="str">
        <f>IF(O291&gt;Scenario!$B$11,"",IF(O$2&lt;&gt;"Ready",O$2,IF(ISNUMBER(S291),T290+R291,"INSUFFICIENT FUNDS")))</f>
        <v/>
      </c>
      <c r="U291" t="str">
        <f>IF(O291&gt;Scenario!$B$11,"",IF(O$2&lt;&gt;"Ready",O$2,IF(ISNUMBER(S291),"OK","INSUFFICIENT FUNDS")))</f>
        <v/>
      </c>
      <c r="V291">
        <v>287</v>
      </c>
      <c r="W291" s="6" t="str">
        <f>IF(V291&gt;Scenario!$B$11,"",IF(V$2&lt;&gt;"Ready",V$2,IF(AB290="OK",Z290,"INSUFFICIENT FUNDS")))</f>
        <v/>
      </c>
      <c r="X291" s="6" t="str">
        <f>IF(V291&gt;Scenario!$B$11,"",IF(V$2&lt;&gt;"Ready",V$2,IF(ISNUMBER(W291),IF(AND(V291&gt;=Scenario!$B$10,MOD(V291-Scenario!$B$10,Scenario!$B$18)=0),Scenario!$B$8,0),"INSUFFICIENT FUNDS")))</f>
        <v/>
      </c>
      <c r="Y291" s="6" t="str">
        <f>IF(V291&gt;Scenario!$B$11,"",IF(V$2&lt;&gt;"Ready",V$2,IF(ISNUMBER(W291),(W291+X291)*(N('Option B'!$E$14)+N('Option B'!$E$15)+IF(Scenario!$B$13="Gross",N('Option B'!$E$16),0))/12+((N('Option B'!$E$12)+N('Option B'!$E$13))/12+IF(AND(V291&gt;=Scenario!$B$10,MOD(V291-Scenario!$B$10,Scenario!$B$18)=0),0*0+0,0)+IF(V291=1,0*0+0,0)+IF(V291=Scenario!$B$11,0,0)),"INSUFFICIENT FUNDS")))</f>
        <v/>
      </c>
      <c r="Z291" s="6" t="str">
        <f>IF(V291&gt;Scenario!$B$11,"",IF(V$2&lt;&gt;"Ready",V$2,IF(ISNUMBER(W291),IF((W291+X291)*(1+Scenario!$B$12/12)-Y291&lt;0,"INSUFFICIENT FUNDS",(W291+X291)*(1+Scenario!$B$12/12)-Y291),"INSUFFICIENT FUNDS")))</f>
        <v/>
      </c>
      <c r="AA291" s="6" t="str">
        <f>IF(V291&gt;Scenario!$B$11,"",IF(V$2&lt;&gt;"Ready",V$2,IF(ISNUMBER(Z291),AA290+Y291,"INSUFFICIENT FUNDS")))</f>
        <v/>
      </c>
      <c r="AB291" t="str">
        <f>IF(V291&gt;Scenario!$B$11,"",IF(V$2&lt;&gt;"Ready",V$2,IF(ISNUMBER(Z291),"OK","INSUFFICIENT FUNDS")))</f>
        <v/>
      </c>
      <c r="AC291">
        <v>287</v>
      </c>
      <c r="AD291" s="6" t="str">
        <f>IF(AC291&gt;Scenario!$B$11,"",IF(AC$2&lt;&gt;"Ready",AC$2,IF(AI290="OK",AG290,"INSUFFICIENT FUNDS")))</f>
        <v/>
      </c>
      <c r="AE291" s="6" t="str">
        <f>IF(AC291&gt;Scenario!$B$11,"",IF(AC$2&lt;&gt;"Ready",AC$2,IF(ISNUMBER(AD291),IF(AND(AC291&gt;=Scenario!$B$10,MOD(AC291-Scenario!$B$10,Scenario!$B$18)=0),Scenario!$B$8,0),"INSUFFICIENT FUNDS")))</f>
        <v/>
      </c>
      <c r="AF291" s="6" t="str">
        <f>IF(AC291&gt;Scenario!$B$11,"",IF(AC$2&lt;&gt;"Ready",AC$2,IF(ISNUMBER(AD291),(AD291+AE291)*(N('Option B'!$E$14)+N('Option B'!$E$15)+IF(Scenario!$B$13="Gross",0,0))/12+((N('Option B'!$E$12)+N('Option B'!$E$13))/12+IF(AND(AC291&gt;=Scenario!$B$10,MOD(AC291-Scenario!$B$10,Scenario!$B$18)=0),N('Option B'!$E$17)*N('Option B'!$E$18)+N('Option B'!$E$20),0)+IF(AC291=1,N('Option B'!$E$17)*N('Option B'!$E$19)+N('Option B'!$E$21),0)+IF(AC291=Scenario!$B$11,N('Option B'!$E$22),0)),"INSUFFICIENT FUNDS")))</f>
        <v/>
      </c>
      <c r="AG291" s="6" t="str">
        <f>IF(AC291&gt;Scenario!$B$11,"",IF(AC$2&lt;&gt;"Ready",AC$2,IF(ISNUMBER(AD291),IF((AD291+AE291)*(1+Scenario!$B$12/12)-AF291&lt;0,"INSUFFICIENT FUNDS",(AD291+AE291)*(1+Scenario!$B$12/12)-AF291),"INSUFFICIENT FUNDS")))</f>
        <v/>
      </c>
      <c r="AH291" s="6" t="str">
        <f>IF(AC291&gt;Scenario!$B$11,"",IF(AC$2&lt;&gt;"Ready",AC$2,IF(ISNUMBER(AG291),AH290+AF291,"INSUFFICIENT FUNDS")))</f>
        <v/>
      </c>
      <c r="AI291" t="str">
        <f>IF(AC291&gt;Scenario!$B$11,"",IF(AC$2&lt;&gt;"Ready",AC$2,IF(ISNUMBER(AG291),"OK","INSUFFICIENT FUNDS")))</f>
        <v/>
      </c>
      <c r="AJ291">
        <v>287</v>
      </c>
      <c r="AK291" s="6" t="str">
        <f>IF(AJ291&gt;Scenario!$B$11,"",IF(AJ$2&lt;&gt;"Ready",AJ$2,IF(AP290="OK",AN290,"INSUFFICIENT FUNDS")))</f>
        <v/>
      </c>
      <c r="AL291" s="6" t="str">
        <f>IF(AJ291&gt;Scenario!$B$11,"",IF(AJ$2&lt;&gt;"Ready",AJ$2,IF(ISNUMBER(AK291),IF(AND(AJ291&gt;=Scenario!$B$10,MOD(AJ291-Scenario!$B$10,Scenario!$B$18)=0),Scenario!$B$8,0),"INSUFFICIENT FUNDS")))</f>
        <v/>
      </c>
      <c r="AM291" s="6" t="str">
        <f>IF(AJ291&gt;Scenario!$B$11,"",IF(AJ$2&lt;&gt;"Ready",AJ$2,IF(ISNUMBER(AK291),(AK291+AL291)*(0+0+IF(Scenario!$B$13="Gross",0,0))/12+((0+0)/12+IF(AND(AJ291&gt;=Scenario!$B$10,MOD(AJ291-Scenario!$B$10,Scenario!$B$18)=0),0*0+0,0)+IF(AJ291=1,0*0+0,0)+IF(AJ291=Scenario!$B$11,0,0)),"INSUFFICIENT FUNDS")))</f>
        <v/>
      </c>
      <c r="AN291" s="6" t="str">
        <f>IF(AJ291&gt;Scenario!$B$11,"",IF(AJ$2&lt;&gt;"Ready",AJ$2,IF(ISNUMBER(AK291),IF((AK291+AL291)*(1+Scenario!$B$12/12)-AM291&lt;0,"INSUFFICIENT FUNDS",(AK291+AL291)*(1+Scenario!$B$12/12)-AM291),"INSUFFICIENT FUNDS")))</f>
        <v/>
      </c>
      <c r="AO291" s="6" t="str">
        <f>IF(AJ291&gt;Scenario!$B$11,"",IF(AJ$2&lt;&gt;"Ready",AJ$2,IF(ISNUMBER(AN291),AO290+AM291,"INSUFFICIENT FUNDS")))</f>
        <v/>
      </c>
      <c r="AP291" t="str">
        <f>IF(AJ291&gt;Scenario!$B$11,"",IF(AJ$2&lt;&gt;"Ready",AJ$2,IF(ISNUMBER(AN291),"OK","INSUFFICIENT FUNDS")))</f>
        <v/>
      </c>
    </row>
    <row r="292" spans="1:42" ht="32.1" customHeight="1" x14ac:dyDescent="0.2">
      <c r="A292">
        <v>288</v>
      </c>
      <c r="B292" s="6" t="str">
        <f>IF(A292&gt;Scenario!$B$11,"",IF(A$2&lt;&gt;"Ready",A$2,IF(G291="OK",E291,"INSUFFICIENT FUNDS")))</f>
        <v/>
      </c>
      <c r="C292" s="6" t="str">
        <f>IF(A292&gt;Scenario!$B$11,"",IF(A$2&lt;&gt;"Ready",A$2,IF(ISNUMBER(B292),IF(AND(A292&gt;=Scenario!$B$10,MOD(A292-Scenario!$B$10,Scenario!$B$18)=0),Scenario!$B$8,0),"INSUFFICIENT FUNDS")))</f>
        <v/>
      </c>
      <c r="D292" s="6" t="str">
        <f>IF(A292&gt;Scenario!$B$11,"",IF(A$2&lt;&gt;"Ready",A$2,IF(ISNUMBER(B292),(B292+C292)*(N('Option B'!$E$14)+N('Option B'!$E$15)+IF(Scenario!$B$13="Gross",N('Option B'!$E$16),0))/12+((N('Option B'!$E$12)+N('Option B'!$E$13))/12+IF(AND(A292&gt;=Scenario!$B$10,MOD(A292-Scenario!$B$10,Scenario!$B$18)=0),N('Option B'!$E$17)*N('Option B'!$E$18)+N('Option B'!$E$20),0)+IF(A292=1,N('Option B'!$E$17)*N('Option B'!$E$19)+N('Option B'!$E$21),0)+IF(A292=Scenario!$B$11,N('Option B'!$E$22),0)),"INSUFFICIENT FUNDS")))</f>
        <v/>
      </c>
      <c r="E292" s="6" t="str">
        <f>IF(A292&gt;Scenario!$B$11,"",IF(A$2&lt;&gt;"Ready",A$2,IF(ISNUMBER(B292),IF((B292+C292)*(1+Scenario!$B$12/12)-D292&lt;0,"INSUFFICIENT FUNDS",(B292+C292)*(1+Scenario!$B$12/12)-D292),"INSUFFICIENT FUNDS")))</f>
        <v/>
      </c>
      <c r="F292" s="6" t="str">
        <f>IF(A292&gt;Scenario!$B$11,"",IF(A$2&lt;&gt;"Ready",A$2,IF(ISNUMBER(E292),F291+D292,"INSUFFICIENT FUNDS")))</f>
        <v/>
      </c>
      <c r="G292" t="str">
        <f>IF(A292&gt;Scenario!$B$11,"",IF(A$2&lt;&gt;"Ready",A$2,IF(ISNUMBER(E292),"OK","INSUFFICIENT FUNDS")))</f>
        <v/>
      </c>
      <c r="H292">
        <v>288</v>
      </c>
      <c r="I292" s="6" t="str">
        <f>IF(H292&gt;Scenario!$B$11,"",IF(H$2&lt;&gt;"Ready",H$2,IF(N291="OK",L291,"INSUFFICIENT FUNDS")))</f>
        <v/>
      </c>
      <c r="J292" s="6" t="str">
        <f>IF(H292&gt;Scenario!$B$11,"",IF(H$2&lt;&gt;"Ready",H$2,IF(ISNUMBER(I292),IF(AND(H292&gt;=Scenario!$B$10,MOD(H292-Scenario!$B$10,Scenario!$B$18)=0),Scenario!$B$8,0),"INSUFFICIENT FUNDS")))</f>
        <v/>
      </c>
      <c r="K292" s="6" t="str">
        <f>IF(H292&gt;Scenario!$B$11,"",IF(H$2&lt;&gt;"Ready",H$2,IF(ISNUMBER(I292),(I292+J292)*(N('Option B'!$E$14)+N('Option B'!$E$15)+IF(Scenario!$B$13="Gross",N('Option B'!$E$16),0))/12+((0+0)/12+IF(AND(H292&gt;=Scenario!$B$10,MOD(H292-Scenario!$B$10,Scenario!$B$18)=0),N('Option B'!$E$17)*N('Option B'!$E$18)+N('Option B'!$E$20),0)+IF(H292=1,N('Option B'!$E$17)*N('Option B'!$E$19)+N('Option B'!$E$21),0)+IF(H292=Scenario!$B$11,N('Option B'!$E$22),0)),"INSUFFICIENT FUNDS")))</f>
        <v/>
      </c>
      <c r="L292" s="6" t="str">
        <f>IF(H292&gt;Scenario!$B$11,"",IF(H$2&lt;&gt;"Ready",H$2,IF(ISNUMBER(I292),IF((I292+J292)*(1+Scenario!$B$12/12)-K292&lt;0,"INSUFFICIENT FUNDS",(I292+J292)*(1+Scenario!$B$12/12)-K292),"INSUFFICIENT FUNDS")))</f>
        <v/>
      </c>
      <c r="M292" s="6" t="str">
        <f>IF(H292&gt;Scenario!$B$11,"",IF(H$2&lt;&gt;"Ready",H$2,IF(ISNUMBER(L292),M291+K292,"INSUFFICIENT FUNDS")))</f>
        <v/>
      </c>
      <c r="N292" t="str">
        <f>IF(H292&gt;Scenario!$B$11,"",IF(H$2&lt;&gt;"Ready",H$2,IF(ISNUMBER(L292),"OK","INSUFFICIENT FUNDS")))</f>
        <v/>
      </c>
      <c r="O292">
        <v>288</v>
      </c>
      <c r="P292" s="6" t="str">
        <f>IF(O292&gt;Scenario!$B$11,"",IF(O$2&lt;&gt;"Ready",O$2,IF(U291="OK",S291,"INSUFFICIENT FUNDS")))</f>
        <v/>
      </c>
      <c r="Q292" s="6" t="str">
        <f>IF(O292&gt;Scenario!$B$11,"",IF(O$2&lt;&gt;"Ready",O$2,IF(ISNUMBER(P292),IF(AND(O292&gt;=Scenario!$B$10,MOD(O292-Scenario!$B$10,Scenario!$B$18)=0),Scenario!$B$8,0),"INSUFFICIENT FUNDS")))</f>
        <v/>
      </c>
      <c r="R292" s="6" t="str">
        <f>IF(O292&gt;Scenario!$B$11,"",IF(O$2&lt;&gt;"Ready",O$2,IF(ISNUMBER(P292),(P292+Q292)*(0+N('Option B'!$E$15)+IF(Scenario!$B$13="Gross",N('Option B'!$E$16),0))/12+((N('Option B'!$E$12)+N('Option B'!$E$13))/12+IF(AND(O292&gt;=Scenario!$B$10,MOD(O292-Scenario!$B$10,Scenario!$B$18)=0),N('Option B'!$E$17)*N('Option B'!$E$18)+N('Option B'!$E$20),0)+IF(O292=1,N('Option B'!$E$17)*N('Option B'!$E$19)+N('Option B'!$E$21),0)+IF(O292=Scenario!$B$11,N('Option B'!$E$22),0)),"INSUFFICIENT FUNDS")))</f>
        <v/>
      </c>
      <c r="S292" s="6" t="str">
        <f>IF(O292&gt;Scenario!$B$11,"",IF(O$2&lt;&gt;"Ready",O$2,IF(ISNUMBER(P292),IF((P292+Q292)*(1+Scenario!$B$12/12)-R292&lt;0,"INSUFFICIENT FUNDS",(P292+Q292)*(1+Scenario!$B$12/12)-R292),"INSUFFICIENT FUNDS")))</f>
        <v/>
      </c>
      <c r="T292" s="6" t="str">
        <f>IF(O292&gt;Scenario!$B$11,"",IF(O$2&lt;&gt;"Ready",O$2,IF(ISNUMBER(S292),T291+R292,"INSUFFICIENT FUNDS")))</f>
        <v/>
      </c>
      <c r="U292" t="str">
        <f>IF(O292&gt;Scenario!$B$11,"",IF(O$2&lt;&gt;"Ready",O$2,IF(ISNUMBER(S292),"OK","INSUFFICIENT FUNDS")))</f>
        <v/>
      </c>
      <c r="V292">
        <v>288</v>
      </c>
      <c r="W292" s="6" t="str">
        <f>IF(V292&gt;Scenario!$B$11,"",IF(V$2&lt;&gt;"Ready",V$2,IF(AB291="OK",Z291,"INSUFFICIENT FUNDS")))</f>
        <v/>
      </c>
      <c r="X292" s="6" t="str">
        <f>IF(V292&gt;Scenario!$B$11,"",IF(V$2&lt;&gt;"Ready",V$2,IF(ISNUMBER(W292),IF(AND(V292&gt;=Scenario!$B$10,MOD(V292-Scenario!$B$10,Scenario!$B$18)=0),Scenario!$B$8,0),"INSUFFICIENT FUNDS")))</f>
        <v/>
      </c>
      <c r="Y292" s="6" t="str">
        <f>IF(V292&gt;Scenario!$B$11,"",IF(V$2&lt;&gt;"Ready",V$2,IF(ISNUMBER(W292),(W292+X292)*(N('Option B'!$E$14)+N('Option B'!$E$15)+IF(Scenario!$B$13="Gross",N('Option B'!$E$16),0))/12+((N('Option B'!$E$12)+N('Option B'!$E$13))/12+IF(AND(V292&gt;=Scenario!$B$10,MOD(V292-Scenario!$B$10,Scenario!$B$18)=0),0*0+0,0)+IF(V292=1,0*0+0,0)+IF(V292=Scenario!$B$11,0,0)),"INSUFFICIENT FUNDS")))</f>
        <v/>
      </c>
      <c r="Z292" s="6" t="str">
        <f>IF(V292&gt;Scenario!$B$11,"",IF(V$2&lt;&gt;"Ready",V$2,IF(ISNUMBER(W292),IF((W292+X292)*(1+Scenario!$B$12/12)-Y292&lt;0,"INSUFFICIENT FUNDS",(W292+X292)*(1+Scenario!$B$12/12)-Y292),"INSUFFICIENT FUNDS")))</f>
        <v/>
      </c>
      <c r="AA292" s="6" t="str">
        <f>IF(V292&gt;Scenario!$B$11,"",IF(V$2&lt;&gt;"Ready",V$2,IF(ISNUMBER(Z292),AA291+Y292,"INSUFFICIENT FUNDS")))</f>
        <v/>
      </c>
      <c r="AB292" t="str">
        <f>IF(V292&gt;Scenario!$B$11,"",IF(V$2&lt;&gt;"Ready",V$2,IF(ISNUMBER(Z292),"OK","INSUFFICIENT FUNDS")))</f>
        <v/>
      </c>
      <c r="AC292">
        <v>288</v>
      </c>
      <c r="AD292" s="6" t="str">
        <f>IF(AC292&gt;Scenario!$B$11,"",IF(AC$2&lt;&gt;"Ready",AC$2,IF(AI291="OK",AG291,"INSUFFICIENT FUNDS")))</f>
        <v/>
      </c>
      <c r="AE292" s="6" t="str">
        <f>IF(AC292&gt;Scenario!$B$11,"",IF(AC$2&lt;&gt;"Ready",AC$2,IF(ISNUMBER(AD292),IF(AND(AC292&gt;=Scenario!$B$10,MOD(AC292-Scenario!$B$10,Scenario!$B$18)=0),Scenario!$B$8,0),"INSUFFICIENT FUNDS")))</f>
        <v/>
      </c>
      <c r="AF292" s="6" t="str">
        <f>IF(AC292&gt;Scenario!$B$11,"",IF(AC$2&lt;&gt;"Ready",AC$2,IF(ISNUMBER(AD292),(AD292+AE292)*(N('Option B'!$E$14)+N('Option B'!$E$15)+IF(Scenario!$B$13="Gross",0,0))/12+((N('Option B'!$E$12)+N('Option B'!$E$13))/12+IF(AND(AC292&gt;=Scenario!$B$10,MOD(AC292-Scenario!$B$10,Scenario!$B$18)=0),N('Option B'!$E$17)*N('Option B'!$E$18)+N('Option B'!$E$20),0)+IF(AC292=1,N('Option B'!$E$17)*N('Option B'!$E$19)+N('Option B'!$E$21),0)+IF(AC292=Scenario!$B$11,N('Option B'!$E$22),0)),"INSUFFICIENT FUNDS")))</f>
        <v/>
      </c>
      <c r="AG292" s="6" t="str">
        <f>IF(AC292&gt;Scenario!$B$11,"",IF(AC$2&lt;&gt;"Ready",AC$2,IF(ISNUMBER(AD292),IF((AD292+AE292)*(1+Scenario!$B$12/12)-AF292&lt;0,"INSUFFICIENT FUNDS",(AD292+AE292)*(1+Scenario!$B$12/12)-AF292),"INSUFFICIENT FUNDS")))</f>
        <v/>
      </c>
      <c r="AH292" s="6" t="str">
        <f>IF(AC292&gt;Scenario!$B$11,"",IF(AC$2&lt;&gt;"Ready",AC$2,IF(ISNUMBER(AG292),AH291+AF292,"INSUFFICIENT FUNDS")))</f>
        <v/>
      </c>
      <c r="AI292" t="str">
        <f>IF(AC292&gt;Scenario!$B$11,"",IF(AC$2&lt;&gt;"Ready",AC$2,IF(ISNUMBER(AG292),"OK","INSUFFICIENT FUNDS")))</f>
        <v/>
      </c>
      <c r="AJ292">
        <v>288</v>
      </c>
      <c r="AK292" s="6" t="str">
        <f>IF(AJ292&gt;Scenario!$B$11,"",IF(AJ$2&lt;&gt;"Ready",AJ$2,IF(AP291="OK",AN291,"INSUFFICIENT FUNDS")))</f>
        <v/>
      </c>
      <c r="AL292" s="6" t="str">
        <f>IF(AJ292&gt;Scenario!$B$11,"",IF(AJ$2&lt;&gt;"Ready",AJ$2,IF(ISNUMBER(AK292),IF(AND(AJ292&gt;=Scenario!$B$10,MOD(AJ292-Scenario!$B$10,Scenario!$B$18)=0),Scenario!$B$8,0),"INSUFFICIENT FUNDS")))</f>
        <v/>
      </c>
      <c r="AM292" s="6" t="str">
        <f>IF(AJ292&gt;Scenario!$B$11,"",IF(AJ$2&lt;&gt;"Ready",AJ$2,IF(ISNUMBER(AK292),(AK292+AL292)*(0+0+IF(Scenario!$B$13="Gross",0,0))/12+((0+0)/12+IF(AND(AJ292&gt;=Scenario!$B$10,MOD(AJ292-Scenario!$B$10,Scenario!$B$18)=0),0*0+0,0)+IF(AJ292=1,0*0+0,0)+IF(AJ292=Scenario!$B$11,0,0)),"INSUFFICIENT FUNDS")))</f>
        <v/>
      </c>
      <c r="AN292" s="6" t="str">
        <f>IF(AJ292&gt;Scenario!$B$11,"",IF(AJ$2&lt;&gt;"Ready",AJ$2,IF(ISNUMBER(AK292),IF((AK292+AL292)*(1+Scenario!$B$12/12)-AM292&lt;0,"INSUFFICIENT FUNDS",(AK292+AL292)*(1+Scenario!$B$12/12)-AM292),"INSUFFICIENT FUNDS")))</f>
        <v/>
      </c>
      <c r="AO292" s="6" t="str">
        <f>IF(AJ292&gt;Scenario!$B$11,"",IF(AJ$2&lt;&gt;"Ready",AJ$2,IF(ISNUMBER(AN292),AO291+AM292,"INSUFFICIENT FUNDS")))</f>
        <v/>
      </c>
      <c r="AP292" t="str">
        <f>IF(AJ292&gt;Scenario!$B$11,"",IF(AJ$2&lt;&gt;"Ready",AJ$2,IF(ISNUMBER(AN292),"OK","INSUFFICIENT FUNDS")))</f>
        <v/>
      </c>
    </row>
    <row r="293" spans="1:42" ht="32.1" customHeight="1" x14ac:dyDescent="0.2">
      <c r="A293">
        <v>289</v>
      </c>
      <c r="B293" s="6" t="str">
        <f>IF(A293&gt;Scenario!$B$11,"",IF(A$2&lt;&gt;"Ready",A$2,IF(G292="OK",E292,"INSUFFICIENT FUNDS")))</f>
        <v/>
      </c>
      <c r="C293" s="6" t="str">
        <f>IF(A293&gt;Scenario!$B$11,"",IF(A$2&lt;&gt;"Ready",A$2,IF(ISNUMBER(B293),IF(AND(A293&gt;=Scenario!$B$10,MOD(A293-Scenario!$B$10,Scenario!$B$18)=0),Scenario!$B$8,0),"INSUFFICIENT FUNDS")))</f>
        <v/>
      </c>
      <c r="D293" s="6" t="str">
        <f>IF(A293&gt;Scenario!$B$11,"",IF(A$2&lt;&gt;"Ready",A$2,IF(ISNUMBER(B293),(B293+C293)*(N('Option B'!$E$14)+N('Option B'!$E$15)+IF(Scenario!$B$13="Gross",N('Option B'!$E$16),0))/12+((N('Option B'!$E$12)+N('Option B'!$E$13))/12+IF(AND(A293&gt;=Scenario!$B$10,MOD(A293-Scenario!$B$10,Scenario!$B$18)=0),N('Option B'!$E$17)*N('Option B'!$E$18)+N('Option B'!$E$20),0)+IF(A293=1,N('Option B'!$E$17)*N('Option B'!$E$19)+N('Option B'!$E$21),0)+IF(A293=Scenario!$B$11,N('Option B'!$E$22),0)),"INSUFFICIENT FUNDS")))</f>
        <v/>
      </c>
      <c r="E293" s="6" t="str">
        <f>IF(A293&gt;Scenario!$B$11,"",IF(A$2&lt;&gt;"Ready",A$2,IF(ISNUMBER(B293),IF((B293+C293)*(1+Scenario!$B$12/12)-D293&lt;0,"INSUFFICIENT FUNDS",(B293+C293)*(1+Scenario!$B$12/12)-D293),"INSUFFICIENT FUNDS")))</f>
        <v/>
      </c>
      <c r="F293" s="6" t="str">
        <f>IF(A293&gt;Scenario!$B$11,"",IF(A$2&lt;&gt;"Ready",A$2,IF(ISNUMBER(E293),F292+D293,"INSUFFICIENT FUNDS")))</f>
        <v/>
      </c>
      <c r="G293" t="str">
        <f>IF(A293&gt;Scenario!$B$11,"",IF(A$2&lt;&gt;"Ready",A$2,IF(ISNUMBER(E293),"OK","INSUFFICIENT FUNDS")))</f>
        <v/>
      </c>
      <c r="H293">
        <v>289</v>
      </c>
      <c r="I293" s="6" t="str">
        <f>IF(H293&gt;Scenario!$B$11,"",IF(H$2&lt;&gt;"Ready",H$2,IF(N292="OK",L292,"INSUFFICIENT FUNDS")))</f>
        <v/>
      </c>
      <c r="J293" s="6" t="str">
        <f>IF(H293&gt;Scenario!$B$11,"",IF(H$2&lt;&gt;"Ready",H$2,IF(ISNUMBER(I293),IF(AND(H293&gt;=Scenario!$B$10,MOD(H293-Scenario!$B$10,Scenario!$B$18)=0),Scenario!$B$8,0),"INSUFFICIENT FUNDS")))</f>
        <v/>
      </c>
      <c r="K293" s="6" t="str">
        <f>IF(H293&gt;Scenario!$B$11,"",IF(H$2&lt;&gt;"Ready",H$2,IF(ISNUMBER(I293),(I293+J293)*(N('Option B'!$E$14)+N('Option B'!$E$15)+IF(Scenario!$B$13="Gross",N('Option B'!$E$16),0))/12+((0+0)/12+IF(AND(H293&gt;=Scenario!$B$10,MOD(H293-Scenario!$B$10,Scenario!$B$18)=0),N('Option B'!$E$17)*N('Option B'!$E$18)+N('Option B'!$E$20),0)+IF(H293=1,N('Option B'!$E$17)*N('Option B'!$E$19)+N('Option B'!$E$21),0)+IF(H293=Scenario!$B$11,N('Option B'!$E$22),0)),"INSUFFICIENT FUNDS")))</f>
        <v/>
      </c>
      <c r="L293" s="6" t="str">
        <f>IF(H293&gt;Scenario!$B$11,"",IF(H$2&lt;&gt;"Ready",H$2,IF(ISNUMBER(I293),IF((I293+J293)*(1+Scenario!$B$12/12)-K293&lt;0,"INSUFFICIENT FUNDS",(I293+J293)*(1+Scenario!$B$12/12)-K293),"INSUFFICIENT FUNDS")))</f>
        <v/>
      </c>
      <c r="M293" s="6" t="str">
        <f>IF(H293&gt;Scenario!$B$11,"",IF(H$2&lt;&gt;"Ready",H$2,IF(ISNUMBER(L293),M292+K293,"INSUFFICIENT FUNDS")))</f>
        <v/>
      </c>
      <c r="N293" t="str">
        <f>IF(H293&gt;Scenario!$B$11,"",IF(H$2&lt;&gt;"Ready",H$2,IF(ISNUMBER(L293),"OK","INSUFFICIENT FUNDS")))</f>
        <v/>
      </c>
      <c r="O293">
        <v>289</v>
      </c>
      <c r="P293" s="6" t="str">
        <f>IF(O293&gt;Scenario!$B$11,"",IF(O$2&lt;&gt;"Ready",O$2,IF(U292="OK",S292,"INSUFFICIENT FUNDS")))</f>
        <v/>
      </c>
      <c r="Q293" s="6" t="str">
        <f>IF(O293&gt;Scenario!$B$11,"",IF(O$2&lt;&gt;"Ready",O$2,IF(ISNUMBER(P293),IF(AND(O293&gt;=Scenario!$B$10,MOD(O293-Scenario!$B$10,Scenario!$B$18)=0),Scenario!$B$8,0),"INSUFFICIENT FUNDS")))</f>
        <v/>
      </c>
      <c r="R293" s="6" t="str">
        <f>IF(O293&gt;Scenario!$B$11,"",IF(O$2&lt;&gt;"Ready",O$2,IF(ISNUMBER(P293),(P293+Q293)*(0+N('Option B'!$E$15)+IF(Scenario!$B$13="Gross",N('Option B'!$E$16),0))/12+((N('Option B'!$E$12)+N('Option B'!$E$13))/12+IF(AND(O293&gt;=Scenario!$B$10,MOD(O293-Scenario!$B$10,Scenario!$B$18)=0),N('Option B'!$E$17)*N('Option B'!$E$18)+N('Option B'!$E$20),0)+IF(O293=1,N('Option B'!$E$17)*N('Option B'!$E$19)+N('Option B'!$E$21),0)+IF(O293=Scenario!$B$11,N('Option B'!$E$22),0)),"INSUFFICIENT FUNDS")))</f>
        <v/>
      </c>
      <c r="S293" s="6" t="str">
        <f>IF(O293&gt;Scenario!$B$11,"",IF(O$2&lt;&gt;"Ready",O$2,IF(ISNUMBER(P293),IF((P293+Q293)*(1+Scenario!$B$12/12)-R293&lt;0,"INSUFFICIENT FUNDS",(P293+Q293)*(1+Scenario!$B$12/12)-R293),"INSUFFICIENT FUNDS")))</f>
        <v/>
      </c>
      <c r="T293" s="6" t="str">
        <f>IF(O293&gt;Scenario!$B$11,"",IF(O$2&lt;&gt;"Ready",O$2,IF(ISNUMBER(S293),T292+R293,"INSUFFICIENT FUNDS")))</f>
        <v/>
      </c>
      <c r="U293" t="str">
        <f>IF(O293&gt;Scenario!$B$11,"",IF(O$2&lt;&gt;"Ready",O$2,IF(ISNUMBER(S293),"OK","INSUFFICIENT FUNDS")))</f>
        <v/>
      </c>
      <c r="V293">
        <v>289</v>
      </c>
      <c r="W293" s="6" t="str">
        <f>IF(V293&gt;Scenario!$B$11,"",IF(V$2&lt;&gt;"Ready",V$2,IF(AB292="OK",Z292,"INSUFFICIENT FUNDS")))</f>
        <v/>
      </c>
      <c r="X293" s="6" t="str">
        <f>IF(V293&gt;Scenario!$B$11,"",IF(V$2&lt;&gt;"Ready",V$2,IF(ISNUMBER(W293),IF(AND(V293&gt;=Scenario!$B$10,MOD(V293-Scenario!$B$10,Scenario!$B$18)=0),Scenario!$B$8,0),"INSUFFICIENT FUNDS")))</f>
        <v/>
      </c>
      <c r="Y293" s="6" t="str">
        <f>IF(V293&gt;Scenario!$B$11,"",IF(V$2&lt;&gt;"Ready",V$2,IF(ISNUMBER(W293),(W293+X293)*(N('Option B'!$E$14)+N('Option B'!$E$15)+IF(Scenario!$B$13="Gross",N('Option B'!$E$16),0))/12+((N('Option B'!$E$12)+N('Option B'!$E$13))/12+IF(AND(V293&gt;=Scenario!$B$10,MOD(V293-Scenario!$B$10,Scenario!$B$18)=0),0*0+0,0)+IF(V293=1,0*0+0,0)+IF(V293=Scenario!$B$11,0,0)),"INSUFFICIENT FUNDS")))</f>
        <v/>
      </c>
      <c r="Z293" s="6" t="str">
        <f>IF(V293&gt;Scenario!$B$11,"",IF(V$2&lt;&gt;"Ready",V$2,IF(ISNUMBER(W293),IF((W293+X293)*(1+Scenario!$B$12/12)-Y293&lt;0,"INSUFFICIENT FUNDS",(W293+X293)*(1+Scenario!$B$12/12)-Y293),"INSUFFICIENT FUNDS")))</f>
        <v/>
      </c>
      <c r="AA293" s="6" t="str">
        <f>IF(V293&gt;Scenario!$B$11,"",IF(V$2&lt;&gt;"Ready",V$2,IF(ISNUMBER(Z293),AA292+Y293,"INSUFFICIENT FUNDS")))</f>
        <v/>
      </c>
      <c r="AB293" t="str">
        <f>IF(V293&gt;Scenario!$B$11,"",IF(V$2&lt;&gt;"Ready",V$2,IF(ISNUMBER(Z293),"OK","INSUFFICIENT FUNDS")))</f>
        <v/>
      </c>
      <c r="AC293">
        <v>289</v>
      </c>
      <c r="AD293" s="6" t="str">
        <f>IF(AC293&gt;Scenario!$B$11,"",IF(AC$2&lt;&gt;"Ready",AC$2,IF(AI292="OK",AG292,"INSUFFICIENT FUNDS")))</f>
        <v/>
      </c>
      <c r="AE293" s="6" t="str">
        <f>IF(AC293&gt;Scenario!$B$11,"",IF(AC$2&lt;&gt;"Ready",AC$2,IF(ISNUMBER(AD293),IF(AND(AC293&gt;=Scenario!$B$10,MOD(AC293-Scenario!$B$10,Scenario!$B$18)=0),Scenario!$B$8,0),"INSUFFICIENT FUNDS")))</f>
        <v/>
      </c>
      <c r="AF293" s="6" t="str">
        <f>IF(AC293&gt;Scenario!$B$11,"",IF(AC$2&lt;&gt;"Ready",AC$2,IF(ISNUMBER(AD293),(AD293+AE293)*(N('Option B'!$E$14)+N('Option B'!$E$15)+IF(Scenario!$B$13="Gross",0,0))/12+((N('Option B'!$E$12)+N('Option B'!$E$13))/12+IF(AND(AC293&gt;=Scenario!$B$10,MOD(AC293-Scenario!$B$10,Scenario!$B$18)=0),N('Option B'!$E$17)*N('Option B'!$E$18)+N('Option B'!$E$20),0)+IF(AC293=1,N('Option B'!$E$17)*N('Option B'!$E$19)+N('Option B'!$E$21),0)+IF(AC293=Scenario!$B$11,N('Option B'!$E$22),0)),"INSUFFICIENT FUNDS")))</f>
        <v/>
      </c>
      <c r="AG293" s="6" t="str">
        <f>IF(AC293&gt;Scenario!$B$11,"",IF(AC$2&lt;&gt;"Ready",AC$2,IF(ISNUMBER(AD293),IF((AD293+AE293)*(1+Scenario!$B$12/12)-AF293&lt;0,"INSUFFICIENT FUNDS",(AD293+AE293)*(1+Scenario!$B$12/12)-AF293),"INSUFFICIENT FUNDS")))</f>
        <v/>
      </c>
      <c r="AH293" s="6" t="str">
        <f>IF(AC293&gt;Scenario!$B$11,"",IF(AC$2&lt;&gt;"Ready",AC$2,IF(ISNUMBER(AG293),AH292+AF293,"INSUFFICIENT FUNDS")))</f>
        <v/>
      </c>
      <c r="AI293" t="str">
        <f>IF(AC293&gt;Scenario!$B$11,"",IF(AC$2&lt;&gt;"Ready",AC$2,IF(ISNUMBER(AG293),"OK","INSUFFICIENT FUNDS")))</f>
        <v/>
      </c>
      <c r="AJ293">
        <v>289</v>
      </c>
      <c r="AK293" s="6" t="str">
        <f>IF(AJ293&gt;Scenario!$B$11,"",IF(AJ$2&lt;&gt;"Ready",AJ$2,IF(AP292="OK",AN292,"INSUFFICIENT FUNDS")))</f>
        <v/>
      </c>
      <c r="AL293" s="6" t="str">
        <f>IF(AJ293&gt;Scenario!$B$11,"",IF(AJ$2&lt;&gt;"Ready",AJ$2,IF(ISNUMBER(AK293),IF(AND(AJ293&gt;=Scenario!$B$10,MOD(AJ293-Scenario!$B$10,Scenario!$B$18)=0),Scenario!$B$8,0),"INSUFFICIENT FUNDS")))</f>
        <v/>
      </c>
      <c r="AM293" s="6" t="str">
        <f>IF(AJ293&gt;Scenario!$B$11,"",IF(AJ$2&lt;&gt;"Ready",AJ$2,IF(ISNUMBER(AK293),(AK293+AL293)*(0+0+IF(Scenario!$B$13="Gross",0,0))/12+((0+0)/12+IF(AND(AJ293&gt;=Scenario!$B$10,MOD(AJ293-Scenario!$B$10,Scenario!$B$18)=0),0*0+0,0)+IF(AJ293=1,0*0+0,0)+IF(AJ293=Scenario!$B$11,0,0)),"INSUFFICIENT FUNDS")))</f>
        <v/>
      </c>
      <c r="AN293" s="6" t="str">
        <f>IF(AJ293&gt;Scenario!$B$11,"",IF(AJ$2&lt;&gt;"Ready",AJ$2,IF(ISNUMBER(AK293),IF((AK293+AL293)*(1+Scenario!$B$12/12)-AM293&lt;0,"INSUFFICIENT FUNDS",(AK293+AL293)*(1+Scenario!$B$12/12)-AM293),"INSUFFICIENT FUNDS")))</f>
        <v/>
      </c>
      <c r="AO293" s="6" t="str">
        <f>IF(AJ293&gt;Scenario!$B$11,"",IF(AJ$2&lt;&gt;"Ready",AJ$2,IF(ISNUMBER(AN293),AO292+AM293,"INSUFFICIENT FUNDS")))</f>
        <v/>
      </c>
      <c r="AP293" t="str">
        <f>IF(AJ293&gt;Scenario!$B$11,"",IF(AJ$2&lt;&gt;"Ready",AJ$2,IF(ISNUMBER(AN293),"OK","INSUFFICIENT FUNDS")))</f>
        <v/>
      </c>
    </row>
    <row r="294" spans="1:42" ht="32.1" customHeight="1" x14ac:dyDescent="0.2">
      <c r="A294">
        <v>290</v>
      </c>
      <c r="B294" s="6" t="str">
        <f>IF(A294&gt;Scenario!$B$11,"",IF(A$2&lt;&gt;"Ready",A$2,IF(G293="OK",E293,"INSUFFICIENT FUNDS")))</f>
        <v/>
      </c>
      <c r="C294" s="6" t="str">
        <f>IF(A294&gt;Scenario!$B$11,"",IF(A$2&lt;&gt;"Ready",A$2,IF(ISNUMBER(B294),IF(AND(A294&gt;=Scenario!$B$10,MOD(A294-Scenario!$B$10,Scenario!$B$18)=0),Scenario!$B$8,0),"INSUFFICIENT FUNDS")))</f>
        <v/>
      </c>
      <c r="D294" s="6" t="str">
        <f>IF(A294&gt;Scenario!$B$11,"",IF(A$2&lt;&gt;"Ready",A$2,IF(ISNUMBER(B294),(B294+C294)*(N('Option B'!$E$14)+N('Option B'!$E$15)+IF(Scenario!$B$13="Gross",N('Option B'!$E$16),0))/12+((N('Option B'!$E$12)+N('Option B'!$E$13))/12+IF(AND(A294&gt;=Scenario!$B$10,MOD(A294-Scenario!$B$10,Scenario!$B$18)=0),N('Option B'!$E$17)*N('Option B'!$E$18)+N('Option B'!$E$20),0)+IF(A294=1,N('Option B'!$E$17)*N('Option B'!$E$19)+N('Option B'!$E$21),0)+IF(A294=Scenario!$B$11,N('Option B'!$E$22),0)),"INSUFFICIENT FUNDS")))</f>
        <v/>
      </c>
      <c r="E294" s="6" t="str">
        <f>IF(A294&gt;Scenario!$B$11,"",IF(A$2&lt;&gt;"Ready",A$2,IF(ISNUMBER(B294),IF((B294+C294)*(1+Scenario!$B$12/12)-D294&lt;0,"INSUFFICIENT FUNDS",(B294+C294)*(1+Scenario!$B$12/12)-D294),"INSUFFICIENT FUNDS")))</f>
        <v/>
      </c>
      <c r="F294" s="6" t="str">
        <f>IF(A294&gt;Scenario!$B$11,"",IF(A$2&lt;&gt;"Ready",A$2,IF(ISNUMBER(E294),F293+D294,"INSUFFICIENT FUNDS")))</f>
        <v/>
      </c>
      <c r="G294" t="str">
        <f>IF(A294&gt;Scenario!$B$11,"",IF(A$2&lt;&gt;"Ready",A$2,IF(ISNUMBER(E294),"OK","INSUFFICIENT FUNDS")))</f>
        <v/>
      </c>
      <c r="H294">
        <v>290</v>
      </c>
      <c r="I294" s="6" t="str">
        <f>IF(H294&gt;Scenario!$B$11,"",IF(H$2&lt;&gt;"Ready",H$2,IF(N293="OK",L293,"INSUFFICIENT FUNDS")))</f>
        <v/>
      </c>
      <c r="J294" s="6" t="str">
        <f>IF(H294&gt;Scenario!$B$11,"",IF(H$2&lt;&gt;"Ready",H$2,IF(ISNUMBER(I294),IF(AND(H294&gt;=Scenario!$B$10,MOD(H294-Scenario!$B$10,Scenario!$B$18)=0),Scenario!$B$8,0),"INSUFFICIENT FUNDS")))</f>
        <v/>
      </c>
      <c r="K294" s="6" t="str">
        <f>IF(H294&gt;Scenario!$B$11,"",IF(H$2&lt;&gt;"Ready",H$2,IF(ISNUMBER(I294),(I294+J294)*(N('Option B'!$E$14)+N('Option B'!$E$15)+IF(Scenario!$B$13="Gross",N('Option B'!$E$16),0))/12+((0+0)/12+IF(AND(H294&gt;=Scenario!$B$10,MOD(H294-Scenario!$B$10,Scenario!$B$18)=0),N('Option B'!$E$17)*N('Option B'!$E$18)+N('Option B'!$E$20),0)+IF(H294=1,N('Option B'!$E$17)*N('Option B'!$E$19)+N('Option B'!$E$21),0)+IF(H294=Scenario!$B$11,N('Option B'!$E$22),0)),"INSUFFICIENT FUNDS")))</f>
        <v/>
      </c>
      <c r="L294" s="6" t="str">
        <f>IF(H294&gt;Scenario!$B$11,"",IF(H$2&lt;&gt;"Ready",H$2,IF(ISNUMBER(I294),IF((I294+J294)*(1+Scenario!$B$12/12)-K294&lt;0,"INSUFFICIENT FUNDS",(I294+J294)*(1+Scenario!$B$12/12)-K294),"INSUFFICIENT FUNDS")))</f>
        <v/>
      </c>
      <c r="M294" s="6" t="str">
        <f>IF(H294&gt;Scenario!$B$11,"",IF(H$2&lt;&gt;"Ready",H$2,IF(ISNUMBER(L294),M293+K294,"INSUFFICIENT FUNDS")))</f>
        <v/>
      </c>
      <c r="N294" t="str">
        <f>IF(H294&gt;Scenario!$B$11,"",IF(H$2&lt;&gt;"Ready",H$2,IF(ISNUMBER(L294),"OK","INSUFFICIENT FUNDS")))</f>
        <v/>
      </c>
      <c r="O294">
        <v>290</v>
      </c>
      <c r="P294" s="6" t="str">
        <f>IF(O294&gt;Scenario!$B$11,"",IF(O$2&lt;&gt;"Ready",O$2,IF(U293="OK",S293,"INSUFFICIENT FUNDS")))</f>
        <v/>
      </c>
      <c r="Q294" s="6" t="str">
        <f>IF(O294&gt;Scenario!$B$11,"",IF(O$2&lt;&gt;"Ready",O$2,IF(ISNUMBER(P294),IF(AND(O294&gt;=Scenario!$B$10,MOD(O294-Scenario!$B$10,Scenario!$B$18)=0),Scenario!$B$8,0),"INSUFFICIENT FUNDS")))</f>
        <v/>
      </c>
      <c r="R294" s="6" t="str">
        <f>IF(O294&gt;Scenario!$B$11,"",IF(O$2&lt;&gt;"Ready",O$2,IF(ISNUMBER(P294),(P294+Q294)*(0+N('Option B'!$E$15)+IF(Scenario!$B$13="Gross",N('Option B'!$E$16),0))/12+((N('Option B'!$E$12)+N('Option B'!$E$13))/12+IF(AND(O294&gt;=Scenario!$B$10,MOD(O294-Scenario!$B$10,Scenario!$B$18)=0),N('Option B'!$E$17)*N('Option B'!$E$18)+N('Option B'!$E$20),0)+IF(O294=1,N('Option B'!$E$17)*N('Option B'!$E$19)+N('Option B'!$E$21),0)+IF(O294=Scenario!$B$11,N('Option B'!$E$22),0)),"INSUFFICIENT FUNDS")))</f>
        <v/>
      </c>
      <c r="S294" s="6" t="str">
        <f>IF(O294&gt;Scenario!$B$11,"",IF(O$2&lt;&gt;"Ready",O$2,IF(ISNUMBER(P294),IF((P294+Q294)*(1+Scenario!$B$12/12)-R294&lt;0,"INSUFFICIENT FUNDS",(P294+Q294)*(1+Scenario!$B$12/12)-R294),"INSUFFICIENT FUNDS")))</f>
        <v/>
      </c>
      <c r="T294" s="6" t="str">
        <f>IF(O294&gt;Scenario!$B$11,"",IF(O$2&lt;&gt;"Ready",O$2,IF(ISNUMBER(S294),T293+R294,"INSUFFICIENT FUNDS")))</f>
        <v/>
      </c>
      <c r="U294" t="str">
        <f>IF(O294&gt;Scenario!$B$11,"",IF(O$2&lt;&gt;"Ready",O$2,IF(ISNUMBER(S294),"OK","INSUFFICIENT FUNDS")))</f>
        <v/>
      </c>
      <c r="V294">
        <v>290</v>
      </c>
      <c r="W294" s="6" t="str">
        <f>IF(V294&gt;Scenario!$B$11,"",IF(V$2&lt;&gt;"Ready",V$2,IF(AB293="OK",Z293,"INSUFFICIENT FUNDS")))</f>
        <v/>
      </c>
      <c r="X294" s="6" t="str">
        <f>IF(V294&gt;Scenario!$B$11,"",IF(V$2&lt;&gt;"Ready",V$2,IF(ISNUMBER(W294),IF(AND(V294&gt;=Scenario!$B$10,MOD(V294-Scenario!$B$10,Scenario!$B$18)=0),Scenario!$B$8,0),"INSUFFICIENT FUNDS")))</f>
        <v/>
      </c>
      <c r="Y294" s="6" t="str">
        <f>IF(V294&gt;Scenario!$B$11,"",IF(V$2&lt;&gt;"Ready",V$2,IF(ISNUMBER(W294),(W294+X294)*(N('Option B'!$E$14)+N('Option B'!$E$15)+IF(Scenario!$B$13="Gross",N('Option B'!$E$16),0))/12+((N('Option B'!$E$12)+N('Option B'!$E$13))/12+IF(AND(V294&gt;=Scenario!$B$10,MOD(V294-Scenario!$B$10,Scenario!$B$18)=0),0*0+0,0)+IF(V294=1,0*0+0,0)+IF(V294=Scenario!$B$11,0,0)),"INSUFFICIENT FUNDS")))</f>
        <v/>
      </c>
      <c r="Z294" s="6" t="str">
        <f>IF(V294&gt;Scenario!$B$11,"",IF(V$2&lt;&gt;"Ready",V$2,IF(ISNUMBER(W294),IF((W294+X294)*(1+Scenario!$B$12/12)-Y294&lt;0,"INSUFFICIENT FUNDS",(W294+X294)*(1+Scenario!$B$12/12)-Y294),"INSUFFICIENT FUNDS")))</f>
        <v/>
      </c>
      <c r="AA294" s="6" t="str">
        <f>IF(V294&gt;Scenario!$B$11,"",IF(V$2&lt;&gt;"Ready",V$2,IF(ISNUMBER(Z294),AA293+Y294,"INSUFFICIENT FUNDS")))</f>
        <v/>
      </c>
      <c r="AB294" t="str">
        <f>IF(V294&gt;Scenario!$B$11,"",IF(V$2&lt;&gt;"Ready",V$2,IF(ISNUMBER(Z294),"OK","INSUFFICIENT FUNDS")))</f>
        <v/>
      </c>
      <c r="AC294">
        <v>290</v>
      </c>
      <c r="AD294" s="6" t="str">
        <f>IF(AC294&gt;Scenario!$B$11,"",IF(AC$2&lt;&gt;"Ready",AC$2,IF(AI293="OK",AG293,"INSUFFICIENT FUNDS")))</f>
        <v/>
      </c>
      <c r="AE294" s="6" t="str">
        <f>IF(AC294&gt;Scenario!$B$11,"",IF(AC$2&lt;&gt;"Ready",AC$2,IF(ISNUMBER(AD294),IF(AND(AC294&gt;=Scenario!$B$10,MOD(AC294-Scenario!$B$10,Scenario!$B$18)=0),Scenario!$B$8,0),"INSUFFICIENT FUNDS")))</f>
        <v/>
      </c>
      <c r="AF294" s="6" t="str">
        <f>IF(AC294&gt;Scenario!$B$11,"",IF(AC$2&lt;&gt;"Ready",AC$2,IF(ISNUMBER(AD294),(AD294+AE294)*(N('Option B'!$E$14)+N('Option B'!$E$15)+IF(Scenario!$B$13="Gross",0,0))/12+((N('Option B'!$E$12)+N('Option B'!$E$13))/12+IF(AND(AC294&gt;=Scenario!$B$10,MOD(AC294-Scenario!$B$10,Scenario!$B$18)=0),N('Option B'!$E$17)*N('Option B'!$E$18)+N('Option B'!$E$20),0)+IF(AC294=1,N('Option B'!$E$17)*N('Option B'!$E$19)+N('Option B'!$E$21),0)+IF(AC294=Scenario!$B$11,N('Option B'!$E$22),0)),"INSUFFICIENT FUNDS")))</f>
        <v/>
      </c>
      <c r="AG294" s="6" t="str">
        <f>IF(AC294&gt;Scenario!$B$11,"",IF(AC$2&lt;&gt;"Ready",AC$2,IF(ISNUMBER(AD294),IF((AD294+AE294)*(1+Scenario!$B$12/12)-AF294&lt;0,"INSUFFICIENT FUNDS",(AD294+AE294)*(1+Scenario!$B$12/12)-AF294),"INSUFFICIENT FUNDS")))</f>
        <v/>
      </c>
      <c r="AH294" s="6" t="str">
        <f>IF(AC294&gt;Scenario!$B$11,"",IF(AC$2&lt;&gt;"Ready",AC$2,IF(ISNUMBER(AG294),AH293+AF294,"INSUFFICIENT FUNDS")))</f>
        <v/>
      </c>
      <c r="AI294" t="str">
        <f>IF(AC294&gt;Scenario!$B$11,"",IF(AC$2&lt;&gt;"Ready",AC$2,IF(ISNUMBER(AG294),"OK","INSUFFICIENT FUNDS")))</f>
        <v/>
      </c>
      <c r="AJ294">
        <v>290</v>
      </c>
      <c r="AK294" s="6" t="str">
        <f>IF(AJ294&gt;Scenario!$B$11,"",IF(AJ$2&lt;&gt;"Ready",AJ$2,IF(AP293="OK",AN293,"INSUFFICIENT FUNDS")))</f>
        <v/>
      </c>
      <c r="AL294" s="6" t="str">
        <f>IF(AJ294&gt;Scenario!$B$11,"",IF(AJ$2&lt;&gt;"Ready",AJ$2,IF(ISNUMBER(AK294),IF(AND(AJ294&gt;=Scenario!$B$10,MOD(AJ294-Scenario!$B$10,Scenario!$B$18)=0),Scenario!$B$8,0),"INSUFFICIENT FUNDS")))</f>
        <v/>
      </c>
      <c r="AM294" s="6" t="str">
        <f>IF(AJ294&gt;Scenario!$B$11,"",IF(AJ$2&lt;&gt;"Ready",AJ$2,IF(ISNUMBER(AK294),(AK294+AL294)*(0+0+IF(Scenario!$B$13="Gross",0,0))/12+((0+0)/12+IF(AND(AJ294&gt;=Scenario!$B$10,MOD(AJ294-Scenario!$B$10,Scenario!$B$18)=0),0*0+0,0)+IF(AJ294=1,0*0+0,0)+IF(AJ294=Scenario!$B$11,0,0)),"INSUFFICIENT FUNDS")))</f>
        <v/>
      </c>
      <c r="AN294" s="6" t="str">
        <f>IF(AJ294&gt;Scenario!$B$11,"",IF(AJ$2&lt;&gt;"Ready",AJ$2,IF(ISNUMBER(AK294),IF((AK294+AL294)*(1+Scenario!$B$12/12)-AM294&lt;0,"INSUFFICIENT FUNDS",(AK294+AL294)*(1+Scenario!$B$12/12)-AM294),"INSUFFICIENT FUNDS")))</f>
        <v/>
      </c>
      <c r="AO294" s="6" t="str">
        <f>IF(AJ294&gt;Scenario!$B$11,"",IF(AJ$2&lt;&gt;"Ready",AJ$2,IF(ISNUMBER(AN294),AO293+AM294,"INSUFFICIENT FUNDS")))</f>
        <v/>
      </c>
      <c r="AP294" t="str">
        <f>IF(AJ294&gt;Scenario!$B$11,"",IF(AJ$2&lt;&gt;"Ready",AJ$2,IF(ISNUMBER(AN294),"OK","INSUFFICIENT FUNDS")))</f>
        <v/>
      </c>
    </row>
    <row r="295" spans="1:42" ht="32.1" customHeight="1" x14ac:dyDescent="0.2">
      <c r="A295">
        <v>291</v>
      </c>
      <c r="B295" s="6" t="str">
        <f>IF(A295&gt;Scenario!$B$11,"",IF(A$2&lt;&gt;"Ready",A$2,IF(G294="OK",E294,"INSUFFICIENT FUNDS")))</f>
        <v/>
      </c>
      <c r="C295" s="6" t="str">
        <f>IF(A295&gt;Scenario!$B$11,"",IF(A$2&lt;&gt;"Ready",A$2,IF(ISNUMBER(B295),IF(AND(A295&gt;=Scenario!$B$10,MOD(A295-Scenario!$B$10,Scenario!$B$18)=0),Scenario!$B$8,0),"INSUFFICIENT FUNDS")))</f>
        <v/>
      </c>
      <c r="D295" s="6" t="str">
        <f>IF(A295&gt;Scenario!$B$11,"",IF(A$2&lt;&gt;"Ready",A$2,IF(ISNUMBER(B295),(B295+C295)*(N('Option B'!$E$14)+N('Option B'!$E$15)+IF(Scenario!$B$13="Gross",N('Option B'!$E$16),0))/12+((N('Option B'!$E$12)+N('Option B'!$E$13))/12+IF(AND(A295&gt;=Scenario!$B$10,MOD(A295-Scenario!$B$10,Scenario!$B$18)=0),N('Option B'!$E$17)*N('Option B'!$E$18)+N('Option B'!$E$20),0)+IF(A295=1,N('Option B'!$E$17)*N('Option B'!$E$19)+N('Option B'!$E$21),0)+IF(A295=Scenario!$B$11,N('Option B'!$E$22),0)),"INSUFFICIENT FUNDS")))</f>
        <v/>
      </c>
      <c r="E295" s="6" t="str">
        <f>IF(A295&gt;Scenario!$B$11,"",IF(A$2&lt;&gt;"Ready",A$2,IF(ISNUMBER(B295),IF((B295+C295)*(1+Scenario!$B$12/12)-D295&lt;0,"INSUFFICIENT FUNDS",(B295+C295)*(1+Scenario!$B$12/12)-D295),"INSUFFICIENT FUNDS")))</f>
        <v/>
      </c>
      <c r="F295" s="6" t="str">
        <f>IF(A295&gt;Scenario!$B$11,"",IF(A$2&lt;&gt;"Ready",A$2,IF(ISNUMBER(E295),F294+D295,"INSUFFICIENT FUNDS")))</f>
        <v/>
      </c>
      <c r="G295" t="str">
        <f>IF(A295&gt;Scenario!$B$11,"",IF(A$2&lt;&gt;"Ready",A$2,IF(ISNUMBER(E295),"OK","INSUFFICIENT FUNDS")))</f>
        <v/>
      </c>
      <c r="H295">
        <v>291</v>
      </c>
      <c r="I295" s="6" t="str">
        <f>IF(H295&gt;Scenario!$B$11,"",IF(H$2&lt;&gt;"Ready",H$2,IF(N294="OK",L294,"INSUFFICIENT FUNDS")))</f>
        <v/>
      </c>
      <c r="J295" s="6" t="str">
        <f>IF(H295&gt;Scenario!$B$11,"",IF(H$2&lt;&gt;"Ready",H$2,IF(ISNUMBER(I295),IF(AND(H295&gt;=Scenario!$B$10,MOD(H295-Scenario!$B$10,Scenario!$B$18)=0),Scenario!$B$8,0),"INSUFFICIENT FUNDS")))</f>
        <v/>
      </c>
      <c r="K295" s="6" t="str">
        <f>IF(H295&gt;Scenario!$B$11,"",IF(H$2&lt;&gt;"Ready",H$2,IF(ISNUMBER(I295),(I295+J295)*(N('Option B'!$E$14)+N('Option B'!$E$15)+IF(Scenario!$B$13="Gross",N('Option B'!$E$16),0))/12+((0+0)/12+IF(AND(H295&gt;=Scenario!$B$10,MOD(H295-Scenario!$B$10,Scenario!$B$18)=0),N('Option B'!$E$17)*N('Option B'!$E$18)+N('Option B'!$E$20),0)+IF(H295=1,N('Option B'!$E$17)*N('Option B'!$E$19)+N('Option B'!$E$21),0)+IF(H295=Scenario!$B$11,N('Option B'!$E$22),0)),"INSUFFICIENT FUNDS")))</f>
        <v/>
      </c>
      <c r="L295" s="6" t="str">
        <f>IF(H295&gt;Scenario!$B$11,"",IF(H$2&lt;&gt;"Ready",H$2,IF(ISNUMBER(I295),IF((I295+J295)*(1+Scenario!$B$12/12)-K295&lt;0,"INSUFFICIENT FUNDS",(I295+J295)*(1+Scenario!$B$12/12)-K295),"INSUFFICIENT FUNDS")))</f>
        <v/>
      </c>
      <c r="M295" s="6" t="str">
        <f>IF(H295&gt;Scenario!$B$11,"",IF(H$2&lt;&gt;"Ready",H$2,IF(ISNUMBER(L295),M294+K295,"INSUFFICIENT FUNDS")))</f>
        <v/>
      </c>
      <c r="N295" t="str">
        <f>IF(H295&gt;Scenario!$B$11,"",IF(H$2&lt;&gt;"Ready",H$2,IF(ISNUMBER(L295),"OK","INSUFFICIENT FUNDS")))</f>
        <v/>
      </c>
      <c r="O295">
        <v>291</v>
      </c>
      <c r="P295" s="6" t="str">
        <f>IF(O295&gt;Scenario!$B$11,"",IF(O$2&lt;&gt;"Ready",O$2,IF(U294="OK",S294,"INSUFFICIENT FUNDS")))</f>
        <v/>
      </c>
      <c r="Q295" s="6" t="str">
        <f>IF(O295&gt;Scenario!$B$11,"",IF(O$2&lt;&gt;"Ready",O$2,IF(ISNUMBER(P295),IF(AND(O295&gt;=Scenario!$B$10,MOD(O295-Scenario!$B$10,Scenario!$B$18)=0),Scenario!$B$8,0),"INSUFFICIENT FUNDS")))</f>
        <v/>
      </c>
      <c r="R295" s="6" t="str">
        <f>IF(O295&gt;Scenario!$B$11,"",IF(O$2&lt;&gt;"Ready",O$2,IF(ISNUMBER(P295),(P295+Q295)*(0+N('Option B'!$E$15)+IF(Scenario!$B$13="Gross",N('Option B'!$E$16),0))/12+((N('Option B'!$E$12)+N('Option B'!$E$13))/12+IF(AND(O295&gt;=Scenario!$B$10,MOD(O295-Scenario!$B$10,Scenario!$B$18)=0),N('Option B'!$E$17)*N('Option B'!$E$18)+N('Option B'!$E$20),0)+IF(O295=1,N('Option B'!$E$17)*N('Option B'!$E$19)+N('Option B'!$E$21),0)+IF(O295=Scenario!$B$11,N('Option B'!$E$22),0)),"INSUFFICIENT FUNDS")))</f>
        <v/>
      </c>
      <c r="S295" s="6" t="str">
        <f>IF(O295&gt;Scenario!$B$11,"",IF(O$2&lt;&gt;"Ready",O$2,IF(ISNUMBER(P295),IF((P295+Q295)*(1+Scenario!$B$12/12)-R295&lt;0,"INSUFFICIENT FUNDS",(P295+Q295)*(1+Scenario!$B$12/12)-R295),"INSUFFICIENT FUNDS")))</f>
        <v/>
      </c>
      <c r="T295" s="6" t="str">
        <f>IF(O295&gt;Scenario!$B$11,"",IF(O$2&lt;&gt;"Ready",O$2,IF(ISNUMBER(S295),T294+R295,"INSUFFICIENT FUNDS")))</f>
        <v/>
      </c>
      <c r="U295" t="str">
        <f>IF(O295&gt;Scenario!$B$11,"",IF(O$2&lt;&gt;"Ready",O$2,IF(ISNUMBER(S295),"OK","INSUFFICIENT FUNDS")))</f>
        <v/>
      </c>
      <c r="V295">
        <v>291</v>
      </c>
      <c r="W295" s="6" t="str">
        <f>IF(V295&gt;Scenario!$B$11,"",IF(V$2&lt;&gt;"Ready",V$2,IF(AB294="OK",Z294,"INSUFFICIENT FUNDS")))</f>
        <v/>
      </c>
      <c r="X295" s="6" t="str">
        <f>IF(V295&gt;Scenario!$B$11,"",IF(V$2&lt;&gt;"Ready",V$2,IF(ISNUMBER(W295),IF(AND(V295&gt;=Scenario!$B$10,MOD(V295-Scenario!$B$10,Scenario!$B$18)=0),Scenario!$B$8,0),"INSUFFICIENT FUNDS")))</f>
        <v/>
      </c>
      <c r="Y295" s="6" t="str">
        <f>IF(V295&gt;Scenario!$B$11,"",IF(V$2&lt;&gt;"Ready",V$2,IF(ISNUMBER(W295),(W295+X295)*(N('Option B'!$E$14)+N('Option B'!$E$15)+IF(Scenario!$B$13="Gross",N('Option B'!$E$16),0))/12+((N('Option B'!$E$12)+N('Option B'!$E$13))/12+IF(AND(V295&gt;=Scenario!$B$10,MOD(V295-Scenario!$B$10,Scenario!$B$18)=0),0*0+0,0)+IF(V295=1,0*0+0,0)+IF(V295=Scenario!$B$11,0,0)),"INSUFFICIENT FUNDS")))</f>
        <v/>
      </c>
      <c r="Z295" s="6" t="str">
        <f>IF(V295&gt;Scenario!$B$11,"",IF(V$2&lt;&gt;"Ready",V$2,IF(ISNUMBER(W295),IF((W295+X295)*(1+Scenario!$B$12/12)-Y295&lt;0,"INSUFFICIENT FUNDS",(W295+X295)*(1+Scenario!$B$12/12)-Y295),"INSUFFICIENT FUNDS")))</f>
        <v/>
      </c>
      <c r="AA295" s="6" t="str">
        <f>IF(V295&gt;Scenario!$B$11,"",IF(V$2&lt;&gt;"Ready",V$2,IF(ISNUMBER(Z295),AA294+Y295,"INSUFFICIENT FUNDS")))</f>
        <v/>
      </c>
      <c r="AB295" t="str">
        <f>IF(V295&gt;Scenario!$B$11,"",IF(V$2&lt;&gt;"Ready",V$2,IF(ISNUMBER(Z295),"OK","INSUFFICIENT FUNDS")))</f>
        <v/>
      </c>
      <c r="AC295">
        <v>291</v>
      </c>
      <c r="AD295" s="6" t="str">
        <f>IF(AC295&gt;Scenario!$B$11,"",IF(AC$2&lt;&gt;"Ready",AC$2,IF(AI294="OK",AG294,"INSUFFICIENT FUNDS")))</f>
        <v/>
      </c>
      <c r="AE295" s="6" t="str">
        <f>IF(AC295&gt;Scenario!$B$11,"",IF(AC$2&lt;&gt;"Ready",AC$2,IF(ISNUMBER(AD295),IF(AND(AC295&gt;=Scenario!$B$10,MOD(AC295-Scenario!$B$10,Scenario!$B$18)=0),Scenario!$B$8,0),"INSUFFICIENT FUNDS")))</f>
        <v/>
      </c>
      <c r="AF295" s="6" t="str">
        <f>IF(AC295&gt;Scenario!$B$11,"",IF(AC$2&lt;&gt;"Ready",AC$2,IF(ISNUMBER(AD295),(AD295+AE295)*(N('Option B'!$E$14)+N('Option B'!$E$15)+IF(Scenario!$B$13="Gross",0,0))/12+((N('Option B'!$E$12)+N('Option B'!$E$13))/12+IF(AND(AC295&gt;=Scenario!$B$10,MOD(AC295-Scenario!$B$10,Scenario!$B$18)=0),N('Option B'!$E$17)*N('Option B'!$E$18)+N('Option B'!$E$20),0)+IF(AC295=1,N('Option B'!$E$17)*N('Option B'!$E$19)+N('Option B'!$E$21),0)+IF(AC295=Scenario!$B$11,N('Option B'!$E$22),0)),"INSUFFICIENT FUNDS")))</f>
        <v/>
      </c>
      <c r="AG295" s="6" t="str">
        <f>IF(AC295&gt;Scenario!$B$11,"",IF(AC$2&lt;&gt;"Ready",AC$2,IF(ISNUMBER(AD295),IF((AD295+AE295)*(1+Scenario!$B$12/12)-AF295&lt;0,"INSUFFICIENT FUNDS",(AD295+AE295)*(1+Scenario!$B$12/12)-AF295),"INSUFFICIENT FUNDS")))</f>
        <v/>
      </c>
      <c r="AH295" s="6" t="str">
        <f>IF(AC295&gt;Scenario!$B$11,"",IF(AC$2&lt;&gt;"Ready",AC$2,IF(ISNUMBER(AG295),AH294+AF295,"INSUFFICIENT FUNDS")))</f>
        <v/>
      </c>
      <c r="AI295" t="str">
        <f>IF(AC295&gt;Scenario!$B$11,"",IF(AC$2&lt;&gt;"Ready",AC$2,IF(ISNUMBER(AG295),"OK","INSUFFICIENT FUNDS")))</f>
        <v/>
      </c>
      <c r="AJ295">
        <v>291</v>
      </c>
      <c r="AK295" s="6" t="str">
        <f>IF(AJ295&gt;Scenario!$B$11,"",IF(AJ$2&lt;&gt;"Ready",AJ$2,IF(AP294="OK",AN294,"INSUFFICIENT FUNDS")))</f>
        <v/>
      </c>
      <c r="AL295" s="6" t="str">
        <f>IF(AJ295&gt;Scenario!$B$11,"",IF(AJ$2&lt;&gt;"Ready",AJ$2,IF(ISNUMBER(AK295),IF(AND(AJ295&gt;=Scenario!$B$10,MOD(AJ295-Scenario!$B$10,Scenario!$B$18)=0),Scenario!$B$8,0),"INSUFFICIENT FUNDS")))</f>
        <v/>
      </c>
      <c r="AM295" s="6" t="str">
        <f>IF(AJ295&gt;Scenario!$B$11,"",IF(AJ$2&lt;&gt;"Ready",AJ$2,IF(ISNUMBER(AK295),(AK295+AL295)*(0+0+IF(Scenario!$B$13="Gross",0,0))/12+((0+0)/12+IF(AND(AJ295&gt;=Scenario!$B$10,MOD(AJ295-Scenario!$B$10,Scenario!$B$18)=0),0*0+0,0)+IF(AJ295=1,0*0+0,0)+IF(AJ295=Scenario!$B$11,0,0)),"INSUFFICIENT FUNDS")))</f>
        <v/>
      </c>
      <c r="AN295" s="6" t="str">
        <f>IF(AJ295&gt;Scenario!$B$11,"",IF(AJ$2&lt;&gt;"Ready",AJ$2,IF(ISNUMBER(AK295),IF((AK295+AL295)*(1+Scenario!$B$12/12)-AM295&lt;0,"INSUFFICIENT FUNDS",(AK295+AL295)*(1+Scenario!$B$12/12)-AM295),"INSUFFICIENT FUNDS")))</f>
        <v/>
      </c>
      <c r="AO295" s="6" t="str">
        <f>IF(AJ295&gt;Scenario!$B$11,"",IF(AJ$2&lt;&gt;"Ready",AJ$2,IF(ISNUMBER(AN295),AO294+AM295,"INSUFFICIENT FUNDS")))</f>
        <v/>
      </c>
      <c r="AP295" t="str">
        <f>IF(AJ295&gt;Scenario!$B$11,"",IF(AJ$2&lt;&gt;"Ready",AJ$2,IF(ISNUMBER(AN295),"OK","INSUFFICIENT FUNDS")))</f>
        <v/>
      </c>
    </row>
    <row r="296" spans="1:42" ht="32.1" customHeight="1" x14ac:dyDescent="0.2">
      <c r="A296">
        <v>292</v>
      </c>
      <c r="B296" s="6" t="str">
        <f>IF(A296&gt;Scenario!$B$11,"",IF(A$2&lt;&gt;"Ready",A$2,IF(G295="OK",E295,"INSUFFICIENT FUNDS")))</f>
        <v/>
      </c>
      <c r="C296" s="6" t="str">
        <f>IF(A296&gt;Scenario!$B$11,"",IF(A$2&lt;&gt;"Ready",A$2,IF(ISNUMBER(B296),IF(AND(A296&gt;=Scenario!$B$10,MOD(A296-Scenario!$B$10,Scenario!$B$18)=0),Scenario!$B$8,0),"INSUFFICIENT FUNDS")))</f>
        <v/>
      </c>
      <c r="D296" s="6" t="str">
        <f>IF(A296&gt;Scenario!$B$11,"",IF(A$2&lt;&gt;"Ready",A$2,IF(ISNUMBER(B296),(B296+C296)*(N('Option B'!$E$14)+N('Option B'!$E$15)+IF(Scenario!$B$13="Gross",N('Option B'!$E$16),0))/12+((N('Option B'!$E$12)+N('Option B'!$E$13))/12+IF(AND(A296&gt;=Scenario!$B$10,MOD(A296-Scenario!$B$10,Scenario!$B$18)=0),N('Option B'!$E$17)*N('Option B'!$E$18)+N('Option B'!$E$20),0)+IF(A296=1,N('Option B'!$E$17)*N('Option B'!$E$19)+N('Option B'!$E$21),0)+IF(A296=Scenario!$B$11,N('Option B'!$E$22),0)),"INSUFFICIENT FUNDS")))</f>
        <v/>
      </c>
      <c r="E296" s="6" t="str">
        <f>IF(A296&gt;Scenario!$B$11,"",IF(A$2&lt;&gt;"Ready",A$2,IF(ISNUMBER(B296),IF((B296+C296)*(1+Scenario!$B$12/12)-D296&lt;0,"INSUFFICIENT FUNDS",(B296+C296)*(1+Scenario!$B$12/12)-D296),"INSUFFICIENT FUNDS")))</f>
        <v/>
      </c>
      <c r="F296" s="6" t="str">
        <f>IF(A296&gt;Scenario!$B$11,"",IF(A$2&lt;&gt;"Ready",A$2,IF(ISNUMBER(E296),F295+D296,"INSUFFICIENT FUNDS")))</f>
        <v/>
      </c>
      <c r="G296" t="str">
        <f>IF(A296&gt;Scenario!$B$11,"",IF(A$2&lt;&gt;"Ready",A$2,IF(ISNUMBER(E296),"OK","INSUFFICIENT FUNDS")))</f>
        <v/>
      </c>
      <c r="H296">
        <v>292</v>
      </c>
      <c r="I296" s="6" t="str">
        <f>IF(H296&gt;Scenario!$B$11,"",IF(H$2&lt;&gt;"Ready",H$2,IF(N295="OK",L295,"INSUFFICIENT FUNDS")))</f>
        <v/>
      </c>
      <c r="J296" s="6" t="str">
        <f>IF(H296&gt;Scenario!$B$11,"",IF(H$2&lt;&gt;"Ready",H$2,IF(ISNUMBER(I296),IF(AND(H296&gt;=Scenario!$B$10,MOD(H296-Scenario!$B$10,Scenario!$B$18)=0),Scenario!$B$8,0),"INSUFFICIENT FUNDS")))</f>
        <v/>
      </c>
      <c r="K296" s="6" t="str">
        <f>IF(H296&gt;Scenario!$B$11,"",IF(H$2&lt;&gt;"Ready",H$2,IF(ISNUMBER(I296),(I296+J296)*(N('Option B'!$E$14)+N('Option B'!$E$15)+IF(Scenario!$B$13="Gross",N('Option B'!$E$16),0))/12+((0+0)/12+IF(AND(H296&gt;=Scenario!$B$10,MOD(H296-Scenario!$B$10,Scenario!$B$18)=0),N('Option B'!$E$17)*N('Option B'!$E$18)+N('Option B'!$E$20),0)+IF(H296=1,N('Option B'!$E$17)*N('Option B'!$E$19)+N('Option B'!$E$21),0)+IF(H296=Scenario!$B$11,N('Option B'!$E$22),0)),"INSUFFICIENT FUNDS")))</f>
        <v/>
      </c>
      <c r="L296" s="6" t="str">
        <f>IF(H296&gt;Scenario!$B$11,"",IF(H$2&lt;&gt;"Ready",H$2,IF(ISNUMBER(I296),IF((I296+J296)*(1+Scenario!$B$12/12)-K296&lt;0,"INSUFFICIENT FUNDS",(I296+J296)*(1+Scenario!$B$12/12)-K296),"INSUFFICIENT FUNDS")))</f>
        <v/>
      </c>
      <c r="M296" s="6" t="str">
        <f>IF(H296&gt;Scenario!$B$11,"",IF(H$2&lt;&gt;"Ready",H$2,IF(ISNUMBER(L296),M295+K296,"INSUFFICIENT FUNDS")))</f>
        <v/>
      </c>
      <c r="N296" t="str">
        <f>IF(H296&gt;Scenario!$B$11,"",IF(H$2&lt;&gt;"Ready",H$2,IF(ISNUMBER(L296),"OK","INSUFFICIENT FUNDS")))</f>
        <v/>
      </c>
      <c r="O296">
        <v>292</v>
      </c>
      <c r="P296" s="6" t="str">
        <f>IF(O296&gt;Scenario!$B$11,"",IF(O$2&lt;&gt;"Ready",O$2,IF(U295="OK",S295,"INSUFFICIENT FUNDS")))</f>
        <v/>
      </c>
      <c r="Q296" s="6" t="str">
        <f>IF(O296&gt;Scenario!$B$11,"",IF(O$2&lt;&gt;"Ready",O$2,IF(ISNUMBER(P296),IF(AND(O296&gt;=Scenario!$B$10,MOD(O296-Scenario!$B$10,Scenario!$B$18)=0),Scenario!$B$8,0),"INSUFFICIENT FUNDS")))</f>
        <v/>
      </c>
      <c r="R296" s="6" t="str">
        <f>IF(O296&gt;Scenario!$B$11,"",IF(O$2&lt;&gt;"Ready",O$2,IF(ISNUMBER(P296),(P296+Q296)*(0+N('Option B'!$E$15)+IF(Scenario!$B$13="Gross",N('Option B'!$E$16),0))/12+((N('Option B'!$E$12)+N('Option B'!$E$13))/12+IF(AND(O296&gt;=Scenario!$B$10,MOD(O296-Scenario!$B$10,Scenario!$B$18)=0),N('Option B'!$E$17)*N('Option B'!$E$18)+N('Option B'!$E$20),0)+IF(O296=1,N('Option B'!$E$17)*N('Option B'!$E$19)+N('Option B'!$E$21),0)+IF(O296=Scenario!$B$11,N('Option B'!$E$22),0)),"INSUFFICIENT FUNDS")))</f>
        <v/>
      </c>
      <c r="S296" s="6" t="str">
        <f>IF(O296&gt;Scenario!$B$11,"",IF(O$2&lt;&gt;"Ready",O$2,IF(ISNUMBER(P296),IF((P296+Q296)*(1+Scenario!$B$12/12)-R296&lt;0,"INSUFFICIENT FUNDS",(P296+Q296)*(1+Scenario!$B$12/12)-R296),"INSUFFICIENT FUNDS")))</f>
        <v/>
      </c>
      <c r="T296" s="6" t="str">
        <f>IF(O296&gt;Scenario!$B$11,"",IF(O$2&lt;&gt;"Ready",O$2,IF(ISNUMBER(S296),T295+R296,"INSUFFICIENT FUNDS")))</f>
        <v/>
      </c>
      <c r="U296" t="str">
        <f>IF(O296&gt;Scenario!$B$11,"",IF(O$2&lt;&gt;"Ready",O$2,IF(ISNUMBER(S296),"OK","INSUFFICIENT FUNDS")))</f>
        <v/>
      </c>
      <c r="V296">
        <v>292</v>
      </c>
      <c r="W296" s="6" t="str">
        <f>IF(V296&gt;Scenario!$B$11,"",IF(V$2&lt;&gt;"Ready",V$2,IF(AB295="OK",Z295,"INSUFFICIENT FUNDS")))</f>
        <v/>
      </c>
      <c r="X296" s="6" t="str">
        <f>IF(V296&gt;Scenario!$B$11,"",IF(V$2&lt;&gt;"Ready",V$2,IF(ISNUMBER(W296),IF(AND(V296&gt;=Scenario!$B$10,MOD(V296-Scenario!$B$10,Scenario!$B$18)=0),Scenario!$B$8,0),"INSUFFICIENT FUNDS")))</f>
        <v/>
      </c>
      <c r="Y296" s="6" t="str">
        <f>IF(V296&gt;Scenario!$B$11,"",IF(V$2&lt;&gt;"Ready",V$2,IF(ISNUMBER(W296),(W296+X296)*(N('Option B'!$E$14)+N('Option B'!$E$15)+IF(Scenario!$B$13="Gross",N('Option B'!$E$16),0))/12+((N('Option B'!$E$12)+N('Option B'!$E$13))/12+IF(AND(V296&gt;=Scenario!$B$10,MOD(V296-Scenario!$B$10,Scenario!$B$18)=0),0*0+0,0)+IF(V296=1,0*0+0,0)+IF(V296=Scenario!$B$11,0,0)),"INSUFFICIENT FUNDS")))</f>
        <v/>
      </c>
      <c r="Z296" s="6" t="str">
        <f>IF(V296&gt;Scenario!$B$11,"",IF(V$2&lt;&gt;"Ready",V$2,IF(ISNUMBER(W296),IF((W296+X296)*(1+Scenario!$B$12/12)-Y296&lt;0,"INSUFFICIENT FUNDS",(W296+X296)*(1+Scenario!$B$12/12)-Y296),"INSUFFICIENT FUNDS")))</f>
        <v/>
      </c>
      <c r="AA296" s="6" t="str">
        <f>IF(V296&gt;Scenario!$B$11,"",IF(V$2&lt;&gt;"Ready",V$2,IF(ISNUMBER(Z296),AA295+Y296,"INSUFFICIENT FUNDS")))</f>
        <v/>
      </c>
      <c r="AB296" t="str">
        <f>IF(V296&gt;Scenario!$B$11,"",IF(V$2&lt;&gt;"Ready",V$2,IF(ISNUMBER(Z296),"OK","INSUFFICIENT FUNDS")))</f>
        <v/>
      </c>
      <c r="AC296">
        <v>292</v>
      </c>
      <c r="AD296" s="6" t="str">
        <f>IF(AC296&gt;Scenario!$B$11,"",IF(AC$2&lt;&gt;"Ready",AC$2,IF(AI295="OK",AG295,"INSUFFICIENT FUNDS")))</f>
        <v/>
      </c>
      <c r="AE296" s="6" t="str">
        <f>IF(AC296&gt;Scenario!$B$11,"",IF(AC$2&lt;&gt;"Ready",AC$2,IF(ISNUMBER(AD296),IF(AND(AC296&gt;=Scenario!$B$10,MOD(AC296-Scenario!$B$10,Scenario!$B$18)=0),Scenario!$B$8,0),"INSUFFICIENT FUNDS")))</f>
        <v/>
      </c>
      <c r="AF296" s="6" t="str">
        <f>IF(AC296&gt;Scenario!$B$11,"",IF(AC$2&lt;&gt;"Ready",AC$2,IF(ISNUMBER(AD296),(AD296+AE296)*(N('Option B'!$E$14)+N('Option B'!$E$15)+IF(Scenario!$B$13="Gross",0,0))/12+((N('Option B'!$E$12)+N('Option B'!$E$13))/12+IF(AND(AC296&gt;=Scenario!$B$10,MOD(AC296-Scenario!$B$10,Scenario!$B$18)=0),N('Option B'!$E$17)*N('Option B'!$E$18)+N('Option B'!$E$20),0)+IF(AC296=1,N('Option B'!$E$17)*N('Option B'!$E$19)+N('Option B'!$E$21),0)+IF(AC296=Scenario!$B$11,N('Option B'!$E$22),0)),"INSUFFICIENT FUNDS")))</f>
        <v/>
      </c>
      <c r="AG296" s="6" t="str">
        <f>IF(AC296&gt;Scenario!$B$11,"",IF(AC$2&lt;&gt;"Ready",AC$2,IF(ISNUMBER(AD296),IF((AD296+AE296)*(1+Scenario!$B$12/12)-AF296&lt;0,"INSUFFICIENT FUNDS",(AD296+AE296)*(1+Scenario!$B$12/12)-AF296),"INSUFFICIENT FUNDS")))</f>
        <v/>
      </c>
      <c r="AH296" s="6" t="str">
        <f>IF(AC296&gt;Scenario!$B$11,"",IF(AC$2&lt;&gt;"Ready",AC$2,IF(ISNUMBER(AG296),AH295+AF296,"INSUFFICIENT FUNDS")))</f>
        <v/>
      </c>
      <c r="AI296" t="str">
        <f>IF(AC296&gt;Scenario!$B$11,"",IF(AC$2&lt;&gt;"Ready",AC$2,IF(ISNUMBER(AG296),"OK","INSUFFICIENT FUNDS")))</f>
        <v/>
      </c>
      <c r="AJ296">
        <v>292</v>
      </c>
      <c r="AK296" s="6" t="str">
        <f>IF(AJ296&gt;Scenario!$B$11,"",IF(AJ$2&lt;&gt;"Ready",AJ$2,IF(AP295="OK",AN295,"INSUFFICIENT FUNDS")))</f>
        <v/>
      </c>
      <c r="AL296" s="6" t="str">
        <f>IF(AJ296&gt;Scenario!$B$11,"",IF(AJ$2&lt;&gt;"Ready",AJ$2,IF(ISNUMBER(AK296),IF(AND(AJ296&gt;=Scenario!$B$10,MOD(AJ296-Scenario!$B$10,Scenario!$B$18)=0),Scenario!$B$8,0),"INSUFFICIENT FUNDS")))</f>
        <v/>
      </c>
      <c r="AM296" s="6" t="str">
        <f>IF(AJ296&gt;Scenario!$B$11,"",IF(AJ$2&lt;&gt;"Ready",AJ$2,IF(ISNUMBER(AK296),(AK296+AL296)*(0+0+IF(Scenario!$B$13="Gross",0,0))/12+((0+0)/12+IF(AND(AJ296&gt;=Scenario!$B$10,MOD(AJ296-Scenario!$B$10,Scenario!$B$18)=0),0*0+0,0)+IF(AJ296=1,0*0+0,0)+IF(AJ296=Scenario!$B$11,0,0)),"INSUFFICIENT FUNDS")))</f>
        <v/>
      </c>
      <c r="AN296" s="6" t="str">
        <f>IF(AJ296&gt;Scenario!$B$11,"",IF(AJ$2&lt;&gt;"Ready",AJ$2,IF(ISNUMBER(AK296),IF((AK296+AL296)*(1+Scenario!$B$12/12)-AM296&lt;0,"INSUFFICIENT FUNDS",(AK296+AL296)*(1+Scenario!$B$12/12)-AM296),"INSUFFICIENT FUNDS")))</f>
        <v/>
      </c>
      <c r="AO296" s="6" t="str">
        <f>IF(AJ296&gt;Scenario!$B$11,"",IF(AJ$2&lt;&gt;"Ready",AJ$2,IF(ISNUMBER(AN296),AO295+AM296,"INSUFFICIENT FUNDS")))</f>
        <v/>
      </c>
      <c r="AP296" t="str">
        <f>IF(AJ296&gt;Scenario!$B$11,"",IF(AJ$2&lt;&gt;"Ready",AJ$2,IF(ISNUMBER(AN296),"OK","INSUFFICIENT FUNDS")))</f>
        <v/>
      </c>
    </row>
    <row r="297" spans="1:42" ht="32.1" customHeight="1" x14ac:dyDescent="0.2">
      <c r="A297">
        <v>293</v>
      </c>
      <c r="B297" s="6" t="str">
        <f>IF(A297&gt;Scenario!$B$11,"",IF(A$2&lt;&gt;"Ready",A$2,IF(G296="OK",E296,"INSUFFICIENT FUNDS")))</f>
        <v/>
      </c>
      <c r="C297" s="6" t="str">
        <f>IF(A297&gt;Scenario!$B$11,"",IF(A$2&lt;&gt;"Ready",A$2,IF(ISNUMBER(B297),IF(AND(A297&gt;=Scenario!$B$10,MOD(A297-Scenario!$B$10,Scenario!$B$18)=0),Scenario!$B$8,0),"INSUFFICIENT FUNDS")))</f>
        <v/>
      </c>
      <c r="D297" s="6" t="str">
        <f>IF(A297&gt;Scenario!$B$11,"",IF(A$2&lt;&gt;"Ready",A$2,IF(ISNUMBER(B297),(B297+C297)*(N('Option B'!$E$14)+N('Option B'!$E$15)+IF(Scenario!$B$13="Gross",N('Option B'!$E$16),0))/12+((N('Option B'!$E$12)+N('Option B'!$E$13))/12+IF(AND(A297&gt;=Scenario!$B$10,MOD(A297-Scenario!$B$10,Scenario!$B$18)=0),N('Option B'!$E$17)*N('Option B'!$E$18)+N('Option B'!$E$20),0)+IF(A297=1,N('Option B'!$E$17)*N('Option B'!$E$19)+N('Option B'!$E$21),0)+IF(A297=Scenario!$B$11,N('Option B'!$E$22),0)),"INSUFFICIENT FUNDS")))</f>
        <v/>
      </c>
      <c r="E297" s="6" t="str">
        <f>IF(A297&gt;Scenario!$B$11,"",IF(A$2&lt;&gt;"Ready",A$2,IF(ISNUMBER(B297),IF((B297+C297)*(1+Scenario!$B$12/12)-D297&lt;0,"INSUFFICIENT FUNDS",(B297+C297)*(1+Scenario!$B$12/12)-D297),"INSUFFICIENT FUNDS")))</f>
        <v/>
      </c>
      <c r="F297" s="6" t="str">
        <f>IF(A297&gt;Scenario!$B$11,"",IF(A$2&lt;&gt;"Ready",A$2,IF(ISNUMBER(E297),F296+D297,"INSUFFICIENT FUNDS")))</f>
        <v/>
      </c>
      <c r="G297" t="str">
        <f>IF(A297&gt;Scenario!$B$11,"",IF(A$2&lt;&gt;"Ready",A$2,IF(ISNUMBER(E297),"OK","INSUFFICIENT FUNDS")))</f>
        <v/>
      </c>
      <c r="H297">
        <v>293</v>
      </c>
      <c r="I297" s="6" t="str">
        <f>IF(H297&gt;Scenario!$B$11,"",IF(H$2&lt;&gt;"Ready",H$2,IF(N296="OK",L296,"INSUFFICIENT FUNDS")))</f>
        <v/>
      </c>
      <c r="J297" s="6" t="str">
        <f>IF(H297&gt;Scenario!$B$11,"",IF(H$2&lt;&gt;"Ready",H$2,IF(ISNUMBER(I297),IF(AND(H297&gt;=Scenario!$B$10,MOD(H297-Scenario!$B$10,Scenario!$B$18)=0),Scenario!$B$8,0),"INSUFFICIENT FUNDS")))</f>
        <v/>
      </c>
      <c r="K297" s="6" t="str">
        <f>IF(H297&gt;Scenario!$B$11,"",IF(H$2&lt;&gt;"Ready",H$2,IF(ISNUMBER(I297),(I297+J297)*(N('Option B'!$E$14)+N('Option B'!$E$15)+IF(Scenario!$B$13="Gross",N('Option B'!$E$16),0))/12+((0+0)/12+IF(AND(H297&gt;=Scenario!$B$10,MOD(H297-Scenario!$B$10,Scenario!$B$18)=0),N('Option B'!$E$17)*N('Option B'!$E$18)+N('Option B'!$E$20),0)+IF(H297=1,N('Option B'!$E$17)*N('Option B'!$E$19)+N('Option B'!$E$21),0)+IF(H297=Scenario!$B$11,N('Option B'!$E$22),0)),"INSUFFICIENT FUNDS")))</f>
        <v/>
      </c>
      <c r="L297" s="6" t="str">
        <f>IF(H297&gt;Scenario!$B$11,"",IF(H$2&lt;&gt;"Ready",H$2,IF(ISNUMBER(I297),IF((I297+J297)*(1+Scenario!$B$12/12)-K297&lt;0,"INSUFFICIENT FUNDS",(I297+J297)*(1+Scenario!$B$12/12)-K297),"INSUFFICIENT FUNDS")))</f>
        <v/>
      </c>
      <c r="M297" s="6" t="str">
        <f>IF(H297&gt;Scenario!$B$11,"",IF(H$2&lt;&gt;"Ready",H$2,IF(ISNUMBER(L297),M296+K297,"INSUFFICIENT FUNDS")))</f>
        <v/>
      </c>
      <c r="N297" t="str">
        <f>IF(H297&gt;Scenario!$B$11,"",IF(H$2&lt;&gt;"Ready",H$2,IF(ISNUMBER(L297),"OK","INSUFFICIENT FUNDS")))</f>
        <v/>
      </c>
      <c r="O297">
        <v>293</v>
      </c>
      <c r="P297" s="6" t="str">
        <f>IF(O297&gt;Scenario!$B$11,"",IF(O$2&lt;&gt;"Ready",O$2,IF(U296="OK",S296,"INSUFFICIENT FUNDS")))</f>
        <v/>
      </c>
      <c r="Q297" s="6" t="str">
        <f>IF(O297&gt;Scenario!$B$11,"",IF(O$2&lt;&gt;"Ready",O$2,IF(ISNUMBER(P297),IF(AND(O297&gt;=Scenario!$B$10,MOD(O297-Scenario!$B$10,Scenario!$B$18)=0),Scenario!$B$8,0),"INSUFFICIENT FUNDS")))</f>
        <v/>
      </c>
      <c r="R297" s="6" t="str">
        <f>IF(O297&gt;Scenario!$B$11,"",IF(O$2&lt;&gt;"Ready",O$2,IF(ISNUMBER(P297),(P297+Q297)*(0+N('Option B'!$E$15)+IF(Scenario!$B$13="Gross",N('Option B'!$E$16),0))/12+((N('Option B'!$E$12)+N('Option B'!$E$13))/12+IF(AND(O297&gt;=Scenario!$B$10,MOD(O297-Scenario!$B$10,Scenario!$B$18)=0),N('Option B'!$E$17)*N('Option B'!$E$18)+N('Option B'!$E$20),0)+IF(O297=1,N('Option B'!$E$17)*N('Option B'!$E$19)+N('Option B'!$E$21),0)+IF(O297=Scenario!$B$11,N('Option B'!$E$22),0)),"INSUFFICIENT FUNDS")))</f>
        <v/>
      </c>
      <c r="S297" s="6" t="str">
        <f>IF(O297&gt;Scenario!$B$11,"",IF(O$2&lt;&gt;"Ready",O$2,IF(ISNUMBER(P297),IF((P297+Q297)*(1+Scenario!$B$12/12)-R297&lt;0,"INSUFFICIENT FUNDS",(P297+Q297)*(1+Scenario!$B$12/12)-R297),"INSUFFICIENT FUNDS")))</f>
        <v/>
      </c>
      <c r="T297" s="6" t="str">
        <f>IF(O297&gt;Scenario!$B$11,"",IF(O$2&lt;&gt;"Ready",O$2,IF(ISNUMBER(S297),T296+R297,"INSUFFICIENT FUNDS")))</f>
        <v/>
      </c>
      <c r="U297" t="str">
        <f>IF(O297&gt;Scenario!$B$11,"",IF(O$2&lt;&gt;"Ready",O$2,IF(ISNUMBER(S297),"OK","INSUFFICIENT FUNDS")))</f>
        <v/>
      </c>
      <c r="V297">
        <v>293</v>
      </c>
      <c r="W297" s="6" t="str">
        <f>IF(V297&gt;Scenario!$B$11,"",IF(V$2&lt;&gt;"Ready",V$2,IF(AB296="OK",Z296,"INSUFFICIENT FUNDS")))</f>
        <v/>
      </c>
      <c r="X297" s="6" t="str">
        <f>IF(V297&gt;Scenario!$B$11,"",IF(V$2&lt;&gt;"Ready",V$2,IF(ISNUMBER(W297),IF(AND(V297&gt;=Scenario!$B$10,MOD(V297-Scenario!$B$10,Scenario!$B$18)=0),Scenario!$B$8,0),"INSUFFICIENT FUNDS")))</f>
        <v/>
      </c>
      <c r="Y297" s="6" t="str">
        <f>IF(V297&gt;Scenario!$B$11,"",IF(V$2&lt;&gt;"Ready",V$2,IF(ISNUMBER(W297),(W297+X297)*(N('Option B'!$E$14)+N('Option B'!$E$15)+IF(Scenario!$B$13="Gross",N('Option B'!$E$16),0))/12+((N('Option B'!$E$12)+N('Option B'!$E$13))/12+IF(AND(V297&gt;=Scenario!$B$10,MOD(V297-Scenario!$B$10,Scenario!$B$18)=0),0*0+0,0)+IF(V297=1,0*0+0,0)+IF(V297=Scenario!$B$11,0,0)),"INSUFFICIENT FUNDS")))</f>
        <v/>
      </c>
      <c r="Z297" s="6" t="str">
        <f>IF(V297&gt;Scenario!$B$11,"",IF(V$2&lt;&gt;"Ready",V$2,IF(ISNUMBER(W297),IF((W297+X297)*(1+Scenario!$B$12/12)-Y297&lt;0,"INSUFFICIENT FUNDS",(W297+X297)*(1+Scenario!$B$12/12)-Y297),"INSUFFICIENT FUNDS")))</f>
        <v/>
      </c>
      <c r="AA297" s="6" t="str">
        <f>IF(V297&gt;Scenario!$B$11,"",IF(V$2&lt;&gt;"Ready",V$2,IF(ISNUMBER(Z297),AA296+Y297,"INSUFFICIENT FUNDS")))</f>
        <v/>
      </c>
      <c r="AB297" t="str">
        <f>IF(V297&gt;Scenario!$B$11,"",IF(V$2&lt;&gt;"Ready",V$2,IF(ISNUMBER(Z297),"OK","INSUFFICIENT FUNDS")))</f>
        <v/>
      </c>
      <c r="AC297">
        <v>293</v>
      </c>
      <c r="AD297" s="6" t="str">
        <f>IF(AC297&gt;Scenario!$B$11,"",IF(AC$2&lt;&gt;"Ready",AC$2,IF(AI296="OK",AG296,"INSUFFICIENT FUNDS")))</f>
        <v/>
      </c>
      <c r="AE297" s="6" t="str">
        <f>IF(AC297&gt;Scenario!$B$11,"",IF(AC$2&lt;&gt;"Ready",AC$2,IF(ISNUMBER(AD297),IF(AND(AC297&gt;=Scenario!$B$10,MOD(AC297-Scenario!$B$10,Scenario!$B$18)=0),Scenario!$B$8,0),"INSUFFICIENT FUNDS")))</f>
        <v/>
      </c>
      <c r="AF297" s="6" t="str">
        <f>IF(AC297&gt;Scenario!$B$11,"",IF(AC$2&lt;&gt;"Ready",AC$2,IF(ISNUMBER(AD297),(AD297+AE297)*(N('Option B'!$E$14)+N('Option B'!$E$15)+IF(Scenario!$B$13="Gross",0,0))/12+((N('Option B'!$E$12)+N('Option B'!$E$13))/12+IF(AND(AC297&gt;=Scenario!$B$10,MOD(AC297-Scenario!$B$10,Scenario!$B$18)=0),N('Option B'!$E$17)*N('Option B'!$E$18)+N('Option B'!$E$20),0)+IF(AC297=1,N('Option B'!$E$17)*N('Option B'!$E$19)+N('Option B'!$E$21),0)+IF(AC297=Scenario!$B$11,N('Option B'!$E$22),0)),"INSUFFICIENT FUNDS")))</f>
        <v/>
      </c>
      <c r="AG297" s="6" t="str">
        <f>IF(AC297&gt;Scenario!$B$11,"",IF(AC$2&lt;&gt;"Ready",AC$2,IF(ISNUMBER(AD297),IF((AD297+AE297)*(1+Scenario!$B$12/12)-AF297&lt;0,"INSUFFICIENT FUNDS",(AD297+AE297)*(1+Scenario!$B$12/12)-AF297),"INSUFFICIENT FUNDS")))</f>
        <v/>
      </c>
      <c r="AH297" s="6" t="str">
        <f>IF(AC297&gt;Scenario!$B$11,"",IF(AC$2&lt;&gt;"Ready",AC$2,IF(ISNUMBER(AG297),AH296+AF297,"INSUFFICIENT FUNDS")))</f>
        <v/>
      </c>
      <c r="AI297" t="str">
        <f>IF(AC297&gt;Scenario!$B$11,"",IF(AC$2&lt;&gt;"Ready",AC$2,IF(ISNUMBER(AG297),"OK","INSUFFICIENT FUNDS")))</f>
        <v/>
      </c>
      <c r="AJ297">
        <v>293</v>
      </c>
      <c r="AK297" s="6" t="str">
        <f>IF(AJ297&gt;Scenario!$B$11,"",IF(AJ$2&lt;&gt;"Ready",AJ$2,IF(AP296="OK",AN296,"INSUFFICIENT FUNDS")))</f>
        <v/>
      </c>
      <c r="AL297" s="6" t="str">
        <f>IF(AJ297&gt;Scenario!$B$11,"",IF(AJ$2&lt;&gt;"Ready",AJ$2,IF(ISNUMBER(AK297),IF(AND(AJ297&gt;=Scenario!$B$10,MOD(AJ297-Scenario!$B$10,Scenario!$B$18)=0),Scenario!$B$8,0),"INSUFFICIENT FUNDS")))</f>
        <v/>
      </c>
      <c r="AM297" s="6" t="str">
        <f>IF(AJ297&gt;Scenario!$B$11,"",IF(AJ$2&lt;&gt;"Ready",AJ$2,IF(ISNUMBER(AK297),(AK297+AL297)*(0+0+IF(Scenario!$B$13="Gross",0,0))/12+((0+0)/12+IF(AND(AJ297&gt;=Scenario!$B$10,MOD(AJ297-Scenario!$B$10,Scenario!$B$18)=0),0*0+0,0)+IF(AJ297=1,0*0+0,0)+IF(AJ297=Scenario!$B$11,0,0)),"INSUFFICIENT FUNDS")))</f>
        <v/>
      </c>
      <c r="AN297" s="6" t="str">
        <f>IF(AJ297&gt;Scenario!$B$11,"",IF(AJ$2&lt;&gt;"Ready",AJ$2,IF(ISNUMBER(AK297),IF((AK297+AL297)*(1+Scenario!$B$12/12)-AM297&lt;0,"INSUFFICIENT FUNDS",(AK297+AL297)*(1+Scenario!$B$12/12)-AM297),"INSUFFICIENT FUNDS")))</f>
        <v/>
      </c>
      <c r="AO297" s="6" t="str">
        <f>IF(AJ297&gt;Scenario!$B$11,"",IF(AJ$2&lt;&gt;"Ready",AJ$2,IF(ISNUMBER(AN297),AO296+AM297,"INSUFFICIENT FUNDS")))</f>
        <v/>
      </c>
      <c r="AP297" t="str">
        <f>IF(AJ297&gt;Scenario!$B$11,"",IF(AJ$2&lt;&gt;"Ready",AJ$2,IF(ISNUMBER(AN297),"OK","INSUFFICIENT FUNDS")))</f>
        <v/>
      </c>
    </row>
    <row r="298" spans="1:42" ht="32.1" customHeight="1" x14ac:dyDescent="0.2">
      <c r="A298">
        <v>294</v>
      </c>
      <c r="B298" s="6" t="str">
        <f>IF(A298&gt;Scenario!$B$11,"",IF(A$2&lt;&gt;"Ready",A$2,IF(G297="OK",E297,"INSUFFICIENT FUNDS")))</f>
        <v/>
      </c>
      <c r="C298" s="6" t="str">
        <f>IF(A298&gt;Scenario!$B$11,"",IF(A$2&lt;&gt;"Ready",A$2,IF(ISNUMBER(B298),IF(AND(A298&gt;=Scenario!$B$10,MOD(A298-Scenario!$B$10,Scenario!$B$18)=0),Scenario!$B$8,0),"INSUFFICIENT FUNDS")))</f>
        <v/>
      </c>
      <c r="D298" s="6" t="str">
        <f>IF(A298&gt;Scenario!$B$11,"",IF(A$2&lt;&gt;"Ready",A$2,IF(ISNUMBER(B298),(B298+C298)*(N('Option B'!$E$14)+N('Option B'!$E$15)+IF(Scenario!$B$13="Gross",N('Option B'!$E$16),0))/12+((N('Option B'!$E$12)+N('Option B'!$E$13))/12+IF(AND(A298&gt;=Scenario!$B$10,MOD(A298-Scenario!$B$10,Scenario!$B$18)=0),N('Option B'!$E$17)*N('Option B'!$E$18)+N('Option B'!$E$20),0)+IF(A298=1,N('Option B'!$E$17)*N('Option B'!$E$19)+N('Option B'!$E$21),0)+IF(A298=Scenario!$B$11,N('Option B'!$E$22),0)),"INSUFFICIENT FUNDS")))</f>
        <v/>
      </c>
      <c r="E298" s="6" t="str">
        <f>IF(A298&gt;Scenario!$B$11,"",IF(A$2&lt;&gt;"Ready",A$2,IF(ISNUMBER(B298),IF((B298+C298)*(1+Scenario!$B$12/12)-D298&lt;0,"INSUFFICIENT FUNDS",(B298+C298)*(1+Scenario!$B$12/12)-D298),"INSUFFICIENT FUNDS")))</f>
        <v/>
      </c>
      <c r="F298" s="6" t="str">
        <f>IF(A298&gt;Scenario!$B$11,"",IF(A$2&lt;&gt;"Ready",A$2,IF(ISNUMBER(E298),F297+D298,"INSUFFICIENT FUNDS")))</f>
        <v/>
      </c>
      <c r="G298" t="str">
        <f>IF(A298&gt;Scenario!$B$11,"",IF(A$2&lt;&gt;"Ready",A$2,IF(ISNUMBER(E298),"OK","INSUFFICIENT FUNDS")))</f>
        <v/>
      </c>
      <c r="H298">
        <v>294</v>
      </c>
      <c r="I298" s="6" t="str">
        <f>IF(H298&gt;Scenario!$B$11,"",IF(H$2&lt;&gt;"Ready",H$2,IF(N297="OK",L297,"INSUFFICIENT FUNDS")))</f>
        <v/>
      </c>
      <c r="J298" s="6" t="str">
        <f>IF(H298&gt;Scenario!$B$11,"",IF(H$2&lt;&gt;"Ready",H$2,IF(ISNUMBER(I298),IF(AND(H298&gt;=Scenario!$B$10,MOD(H298-Scenario!$B$10,Scenario!$B$18)=0),Scenario!$B$8,0),"INSUFFICIENT FUNDS")))</f>
        <v/>
      </c>
      <c r="K298" s="6" t="str">
        <f>IF(H298&gt;Scenario!$B$11,"",IF(H$2&lt;&gt;"Ready",H$2,IF(ISNUMBER(I298),(I298+J298)*(N('Option B'!$E$14)+N('Option B'!$E$15)+IF(Scenario!$B$13="Gross",N('Option B'!$E$16),0))/12+((0+0)/12+IF(AND(H298&gt;=Scenario!$B$10,MOD(H298-Scenario!$B$10,Scenario!$B$18)=0),N('Option B'!$E$17)*N('Option B'!$E$18)+N('Option B'!$E$20),0)+IF(H298=1,N('Option B'!$E$17)*N('Option B'!$E$19)+N('Option B'!$E$21),0)+IF(H298=Scenario!$B$11,N('Option B'!$E$22),0)),"INSUFFICIENT FUNDS")))</f>
        <v/>
      </c>
      <c r="L298" s="6" t="str">
        <f>IF(H298&gt;Scenario!$B$11,"",IF(H$2&lt;&gt;"Ready",H$2,IF(ISNUMBER(I298),IF((I298+J298)*(1+Scenario!$B$12/12)-K298&lt;0,"INSUFFICIENT FUNDS",(I298+J298)*(1+Scenario!$B$12/12)-K298),"INSUFFICIENT FUNDS")))</f>
        <v/>
      </c>
      <c r="M298" s="6" t="str">
        <f>IF(H298&gt;Scenario!$B$11,"",IF(H$2&lt;&gt;"Ready",H$2,IF(ISNUMBER(L298),M297+K298,"INSUFFICIENT FUNDS")))</f>
        <v/>
      </c>
      <c r="N298" t="str">
        <f>IF(H298&gt;Scenario!$B$11,"",IF(H$2&lt;&gt;"Ready",H$2,IF(ISNUMBER(L298),"OK","INSUFFICIENT FUNDS")))</f>
        <v/>
      </c>
      <c r="O298">
        <v>294</v>
      </c>
      <c r="P298" s="6" t="str">
        <f>IF(O298&gt;Scenario!$B$11,"",IF(O$2&lt;&gt;"Ready",O$2,IF(U297="OK",S297,"INSUFFICIENT FUNDS")))</f>
        <v/>
      </c>
      <c r="Q298" s="6" t="str">
        <f>IF(O298&gt;Scenario!$B$11,"",IF(O$2&lt;&gt;"Ready",O$2,IF(ISNUMBER(P298),IF(AND(O298&gt;=Scenario!$B$10,MOD(O298-Scenario!$B$10,Scenario!$B$18)=0),Scenario!$B$8,0),"INSUFFICIENT FUNDS")))</f>
        <v/>
      </c>
      <c r="R298" s="6" t="str">
        <f>IF(O298&gt;Scenario!$B$11,"",IF(O$2&lt;&gt;"Ready",O$2,IF(ISNUMBER(P298),(P298+Q298)*(0+N('Option B'!$E$15)+IF(Scenario!$B$13="Gross",N('Option B'!$E$16),0))/12+((N('Option B'!$E$12)+N('Option B'!$E$13))/12+IF(AND(O298&gt;=Scenario!$B$10,MOD(O298-Scenario!$B$10,Scenario!$B$18)=0),N('Option B'!$E$17)*N('Option B'!$E$18)+N('Option B'!$E$20),0)+IF(O298=1,N('Option B'!$E$17)*N('Option B'!$E$19)+N('Option B'!$E$21),0)+IF(O298=Scenario!$B$11,N('Option B'!$E$22),0)),"INSUFFICIENT FUNDS")))</f>
        <v/>
      </c>
      <c r="S298" s="6" t="str">
        <f>IF(O298&gt;Scenario!$B$11,"",IF(O$2&lt;&gt;"Ready",O$2,IF(ISNUMBER(P298),IF((P298+Q298)*(1+Scenario!$B$12/12)-R298&lt;0,"INSUFFICIENT FUNDS",(P298+Q298)*(1+Scenario!$B$12/12)-R298),"INSUFFICIENT FUNDS")))</f>
        <v/>
      </c>
      <c r="T298" s="6" t="str">
        <f>IF(O298&gt;Scenario!$B$11,"",IF(O$2&lt;&gt;"Ready",O$2,IF(ISNUMBER(S298),T297+R298,"INSUFFICIENT FUNDS")))</f>
        <v/>
      </c>
      <c r="U298" t="str">
        <f>IF(O298&gt;Scenario!$B$11,"",IF(O$2&lt;&gt;"Ready",O$2,IF(ISNUMBER(S298),"OK","INSUFFICIENT FUNDS")))</f>
        <v/>
      </c>
      <c r="V298">
        <v>294</v>
      </c>
      <c r="W298" s="6" t="str">
        <f>IF(V298&gt;Scenario!$B$11,"",IF(V$2&lt;&gt;"Ready",V$2,IF(AB297="OK",Z297,"INSUFFICIENT FUNDS")))</f>
        <v/>
      </c>
      <c r="X298" s="6" t="str">
        <f>IF(V298&gt;Scenario!$B$11,"",IF(V$2&lt;&gt;"Ready",V$2,IF(ISNUMBER(W298),IF(AND(V298&gt;=Scenario!$B$10,MOD(V298-Scenario!$B$10,Scenario!$B$18)=0),Scenario!$B$8,0),"INSUFFICIENT FUNDS")))</f>
        <v/>
      </c>
      <c r="Y298" s="6" t="str">
        <f>IF(V298&gt;Scenario!$B$11,"",IF(V$2&lt;&gt;"Ready",V$2,IF(ISNUMBER(W298),(W298+X298)*(N('Option B'!$E$14)+N('Option B'!$E$15)+IF(Scenario!$B$13="Gross",N('Option B'!$E$16),0))/12+((N('Option B'!$E$12)+N('Option B'!$E$13))/12+IF(AND(V298&gt;=Scenario!$B$10,MOD(V298-Scenario!$B$10,Scenario!$B$18)=0),0*0+0,0)+IF(V298=1,0*0+0,0)+IF(V298=Scenario!$B$11,0,0)),"INSUFFICIENT FUNDS")))</f>
        <v/>
      </c>
      <c r="Z298" s="6" t="str">
        <f>IF(V298&gt;Scenario!$B$11,"",IF(V$2&lt;&gt;"Ready",V$2,IF(ISNUMBER(W298),IF((W298+X298)*(1+Scenario!$B$12/12)-Y298&lt;0,"INSUFFICIENT FUNDS",(W298+X298)*(1+Scenario!$B$12/12)-Y298),"INSUFFICIENT FUNDS")))</f>
        <v/>
      </c>
      <c r="AA298" s="6" t="str">
        <f>IF(V298&gt;Scenario!$B$11,"",IF(V$2&lt;&gt;"Ready",V$2,IF(ISNUMBER(Z298),AA297+Y298,"INSUFFICIENT FUNDS")))</f>
        <v/>
      </c>
      <c r="AB298" t="str">
        <f>IF(V298&gt;Scenario!$B$11,"",IF(V$2&lt;&gt;"Ready",V$2,IF(ISNUMBER(Z298),"OK","INSUFFICIENT FUNDS")))</f>
        <v/>
      </c>
      <c r="AC298">
        <v>294</v>
      </c>
      <c r="AD298" s="6" t="str">
        <f>IF(AC298&gt;Scenario!$B$11,"",IF(AC$2&lt;&gt;"Ready",AC$2,IF(AI297="OK",AG297,"INSUFFICIENT FUNDS")))</f>
        <v/>
      </c>
      <c r="AE298" s="6" t="str">
        <f>IF(AC298&gt;Scenario!$B$11,"",IF(AC$2&lt;&gt;"Ready",AC$2,IF(ISNUMBER(AD298),IF(AND(AC298&gt;=Scenario!$B$10,MOD(AC298-Scenario!$B$10,Scenario!$B$18)=0),Scenario!$B$8,0),"INSUFFICIENT FUNDS")))</f>
        <v/>
      </c>
      <c r="AF298" s="6" t="str">
        <f>IF(AC298&gt;Scenario!$B$11,"",IF(AC$2&lt;&gt;"Ready",AC$2,IF(ISNUMBER(AD298),(AD298+AE298)*(N('Option B'!$E$14)+N('Option B'!$E$15)+IF(Scenario!$B$13="Gross",0,0))/12+((N('Option B'!$E$12)+N('Option B'!$E$13))/12+IF(AND(AC298&gt;=Scenario!$B$10,MOD(AC298-Scenario!$B$10,Scenario!$B$18)=0),N('Option B'!$E$17)*N('Option B'!$E$18)+N('Option B'!$E$20),0)+IF(AC298=1,N('Option B'!$E$17)*N('Option B'!$E$19)+N('Option B'!$E$21),0)+IF(AC298=Scenario!$B$11,N('Option B'!$E$22),0)),"INSUFFICIENT FUNDS")))</f>
        <v/>
      </c>
      <c r="AG298" s="6" t="str">
        <f>IF(AC298&gt;Scenario!$B$11,"",IF(AC$2&lt;&gt;"Ready",AC$2,IF(ISNUMBER(AD298),IF((AD298+AE298)*(1+Scenario!$B$12/12)-AF298&lt;0,"INSUFFICIENT FUNDS",(AD298+AE298)*(1+Scenario!$B$12/12)-AF298),"INSUFFICIENT FUNDS")))</f>
        <v/>
      </c>
      <c r="AH298" s="6" t="str">
        <f>IF(AC298&gt;Scenario!$B$11,"",IF(AC$2&lt;&gt;"Ready",AC$2,IF(ISNUMBER(AG298),AH297+AF298,"INSUFFICIENT FUNDS")))</f>
        <v/>
      </c>
      <c r="AI298" t="str">
        <f>IF(AC298&gt;Scenario!$B$11,"",IF(AC$2&lt;&gt;"Ready",AC$2,IF(ISNUMBER(AG298),"OK","INSUFFICIENT FUNDS")))</f>
        <v/>
      </c>
      <c r="AJ298">
        <v>294</v>
      </c>
      <c r="AK298" s="6" t="str">
        <f>IF(AJ298&gt;Scenario!$B$11,"",IF(AJ$2&lt;&gt;"Ready",AJ$2,IF(AP297="OK",AN297,"INSUFFICIENT FUNDS")))</f>
        <v/>
      </c>
      <c r="AL298" s="6" t="str">
        <f>IF(AJ298&gt;Scenario!$B$11,"",IF(AJ$2&lt;&gt;"Ready",AJ$2,IF(ISNUMBER(AK298),IF(AND(AJ298&gt;=Scenario!$B$10,MOD(AJ298-Scenario!$B$10,Scenario!$B$18)=0),Scenario!$B$8,0),"INSUFFICIENT FUNDS")))</f>
        <v/>
      </c>
      <c r="AM298" s="6" t="str">
        <f>IF(AJ298&gt;Scenario!$B$11,"",IF(AJ$2&lt;&gt;"Ready",AJ$2,IF(ISNUMBER(AK298),(AK298+AL298)*(0+0+IF(Scenario!$B$13="Gross",0,0))/12+((0+0)/12+IF(AND(AJ298&gt;=Scenario!$B$10,MOD(AJ298-Scenario!$B$10,Scenario!$B$18)=0),0*0+0,0)+IF(AJ298=1,0*0+0,0)+IF(AJ298=Scenario!$B$11,0,0)),"INSUFFICIENT FUNDS")))</f>
        <v/>
      </c>
      <c r="AN298" s="6" t="str">
        <f>IF(AJ298&gt;Scenario!$B$11,"",IF(AJ$2&lt;&gt;"Ready",AJ$2,IF(ISNUMBER(AK298),IF((AK298+AL298)*(1+Scenario!$B$12/12)-AM298&lt;0,"INSUFFICIENT FUNDS",(AK298+AL298)*(1+Scenario!$B$12/12)-AM298),"INSUFFICIENT FUNDS")))</f>
        <v/>
      </c>
      <c r="AO298" s="6" t="str">
        <f>IF(AJ298&gt;Scenario!$B$11,"",IF(AJ$2&lt;&gt;"Ready",AJ$2,IF(ISNUMBER(AN298),AO297+AM298,"INSUFFICIENT FUNDS")))</f>
        <v/>
      </c>
      <c r="AP298" t="str">
        <f>IF(AJ298&gt;Scenario!$B$11,"",IF(AJ$2&lt;&gt;"Ready",AJ$2,IF(ISNUMBER(AN298),"OK","INSUFFICIENT FUNDS")))</f>
        <v/>
      </c>
    </row>
    <row r="299" spans="1:42" ht="32.1" customHeight="1" x14ac:dyDescent="0.2">
      <c r="A299">
        <v>295</v>
      </c>
      <c r="B299" s="6" t="str">
        <f>IF(A299&gt;Scenario!$B$11,"",IF(A$2&lt;&gt;"Ready",A$2,IF(G298="OK",E298,"INSUFFICIENT FUNDS")))</f>
        <v/>
      </c>
      <c r="C299" s="6" t="str">
        <f>IF(A299&gt;Scenario!$B$11,"",IF(A$2&lt;&gt;"Ready",A$2,IF(ISNUMBER(B299),IF(AND(A299&gt;=Scenario!$B$10,MOD(A299-Scenario!$B$10,Scenario!$B$18)=0),Scenario!$B$8,0),"INSUFFICIENT FUNDS")))</f>
        <v/>
      </c>
      <c r="D299" s="6" t="str">
        <f>IF(A299&gt;Scenario!$B$11,"",IF(A$2&lt;&gt;"Ready",A$2,IF(ISNUMBER(B299),(B299+C299)*(N('Option B'!$E$14)+N('Option B'!$E$15)+IF(Scenario!$B$13="Gross",N('Option B'!$E$16),0))/12+((N('Option B'!$E$12)+N('Option B'!$E$13))/12+IF(AND(A299&gt;=Scenario!$B$10,MOD(A299-Scenario!$B$10,Scenario!$B$18)=0),N('Option B'!$E$17)*N('Option B'!$E$18)+N('Option B'!$E$20),0)+IF(A299=1,N('Option B'!$E$17)*N('Option B'!$E$19)+N('Option B'!$E$21),0)+IF(A299=Scenario!$B$11,N('Option B'!$E$22),0)),"INSUFFICIENT FUNDS")))</f>
        <v/>
      </c>
      <c r="E299" s="6" t="str">
        <f>IF(A299&gt;Scenario!$B$11,"",IF(A$2&lt;&gt;"Ready",A$2,IF(ISNUMBER(B299),IF((B299+C299)*(1+Scenario!$B$12/12)-D299&lt;0,"INSUFFICIENT FUNDS",(B299+C299)*(1+Scenario!$B$12/12)-D299),"INSUFFICIENT FUNDS")))</f>
        <v/>
      </c>
      <c r="F299" s="6" t="str">
        <f>IF(A299&gt;Scenario!$B$11,"",IF(A$2&lt;&gt;"Ready",A$2,IF(ISNUMBER(E299),F298+D299,"INSUFFICIENT FUNDS")))</f>
        <v/>
      </c>
      <c r="G299" t="str">
        <f>IF(A299&gt;Scenario!$B$11,"",IF(A$2&lt;&gt;"Ready",A$2,IF(ISNUMBER(E299),"OK","INSUFFICIENT FUNDS")))</f>
        <v/>
      </c>
      <c r="H299">
        <v>295</v>
      </c>
      <c r="I299" s="6" t="str">
        <f>IF(H299&gt;Scenario!$B$11,"",IF(H$2&lt;&gt;"Ready",H$2,IF(N298="OK",L298,"INSUFFICIENT FUNDS")))</f>
        <v/>
      </c>
      <c r="J299" s="6" t="str">
        <f>IF(H299&gt;Scenario!$B$11,"",IF(H$2&lt;&gt;"Ready",H$2,IF(ISNUMBER(I299),IF(AND(H299&gt;=Scenario!$B$10,MOD(H299-Scenario!$B$10,Scenario!$B$18)=0),Scenario!$B$8,0),"INSUFFICIENT FUNDS")))</f>
        <v/>
      </c>
      <c r="K299" s="6" t="str">
        <f>IF(H299&gt;Scenario!$B$11,"",IF(H$2&lt;&gt;"Ready",H$2,IF(ISNUMBER(I299),(I299+J299)*(N('Option B'!$E$14)+N('Option B'!$E$15)+IF(Scenario!$B$13="Gross",N('Option B'!$E$16),0))/12+((0+0)/12+IF(AND(H299&gt;=Scenario!$B$10,MOD(H299-Scenario!$B$10,Scenario!$B$18)=0),N('Option B'!$E$17)*N('Option B'!$E$18)+N('Option B'!$E$20),0)+IF(H299=1,N('Option B'!$E$17)*N('Option B'!$E$19)+N('Option B'!$E$21),0)+IF(H299=Scenario!$B$11,N('Option B'!$E$22),0)),"INSUFFICIENT FUNDS")))</f>
        <v/>
      </c>
      <c r="L299" s="6" t="str">
        <f>IF(H299&gt;Scenario!$B$11,"",IF(H$2&lt;&gt;"Ready",H$2,IF(ISNUMBER(I299),IF((I299+J299)*(1+Scenario!$B$12/12)-K299&lt;0,"INSUFFICIENT FUNDS",(I299+J299)*(1+Scenario!$B$12/12)-K299),"INSUFFICIENT FUNDS")))</f>
        <v/>
      </c>
      <c r="M299" s="6" t="str">
        <f>IF(H299&gt;Scenario!$B$11,"",IF(H$2&lt;&gt;"Ready",H$2,IF(ISNUMBER(L299),M298+K299,"INSUFFICIENT FUNDS")))</f>
        <v/>
      </c>
      <c r="N299" t="str">
        <f>IF(H299&gt;Scenario!$B$11,"",IF(H$2&lt;&gt;"Ready",H$2,IF(ISNUMBER(L299),"OK","INSUFFICIENT FUNDS")))</f>
        <v/>
      </c>
      <c r="O299">
        <v>295</v>
      </c>
      <c r="P299" s="6" t="str">
        <f>IF(O299&gt;Scenario!$B$11,"",IF(O$2&lt;&gt;"Ready",O$2,IF(U298="OK",S298,"INSUFFICIENT FUNDS")))</f>
        <v/>
      </c>
      <c r="Q299" s="6" t="str">
        <f>IF(O299&gt;Scenario!$B$11,"",IF(O$2&lt;&gt;"Ready",O$2,IF(ISNUMBER(P299),IF(AND(O299&gt;=Scenario!$B$10,MOD(O299-Scenario!$B$10,Scenario!$B$18)=0),Scenario!$B$8,0),"INSUFFICIENT FUNDS")))</f>
        <v/>
      </c>
      <c r="R299" s="6" t="str">
        <f>IF(O299&gt;Scenario!$B$11,"",IF(O$2&lt;&gt;"Ready",O$2,IF(ISNUMBER(P299),(P299+Q299)*(0+N('Option B'!$E$15)+IF(Scenario!$B$13="Gross",N('Option B'!$E$16),0))/12+((N('Option B'!$E$12)+N('Option B'!$E$13))/12+IF(AND(O299&gt;=Scenario!$B$10,MOD(O299-Scenario!$B$10,Scenario!$B$18)=0),N('Option B'!$E$17)*N('Option B'!$E$18)+N('Option B'!$E$20),0)+IF(O299=1,N('Option B'!$E$17)*N('Option B'!$E$19)+N('Option B'!$E$21),0)+IF(O299=Scenario!$B$11,N('Option B'!$E$22),0)),"INSUFFICIENT FUNDS")))</f>
        <v/>
      </c>
      <c r="S299" s="6" t="str">
        <f>IF(O299&gt;Scenario!$B$11,"",IF(O$2&lt;&gt;"Ready",O$2,IF(ISNUMBER(P299),IF((P299+Q299)*(1+Scenario!$B$12/12)-R299&lt;0,"INSUFFICIENT FUNDS",(P299+Q299)*(1+Scenario!$B$12/12)-R299),"INSUFFICIENT FUNDS")))</f>
        <v/>
      </c>
      <c r="T299" s="6" t="str">
        <f>IF(O299&gt;Scenario!$B$11,"",IF(O$2&lt;&gt;"Ready",O$2,IF(ISNUMBER(S299),T298+R299,"INSUFFICIENT FUNDS")))</f>
        <v/>
      </c>
      <c r="U299" t="str">
        <f>IF(O299&gt;Scenario!$B$11,"",IF(O$2&lt;&gt;"Ready",O$2,IF(ISNUMBER(S299),"OK","INSUFFICIENT FUNDS")))</f>
        <v/>
      </c>
      <c r="V299">
        <v>295</v>
      </c>
      <c r="W299" s="6" t="str">
        <f>IF(V299&gt;Scenario!$B$11,"",IF(V$2&lt;&gt;"Ready",V$2,IF(AB298="OK",Z298,"INSUFFICIENT FUNDS")))</f>
        <v/>
      </c>
      <c r="X299" s="6" t="str">
        <f>IF(V299&gt;Scenario!$B$11,"",IF(V$2&lt;&gt;"Ready",V$2,IF(ISNUMBER(W299),IF(AND(V299&gt;=Scenario!$B$10,MOD(V299-Scenario!$B$10,Scenario!$B$18)=0),Scenario!$B$8,0),"INSUFFICIENT FUNDS")))</f>
        <v/>
      </c>
      <c r="Y299" s="6" t="str">
        <f>IF(V299&gt;Scenario!$B$11,"",IF(V$2&lt;&gt;"Ready",V$2,IF(ISNUMBER(W299),(W299+X299)*(N('Option B'!$E$14)+N('Option B'!$E$15)+IF(Scenario!$B$13="Gross",N('Option B'!$E$16),0))/12+((N('Option B'!$E$12)+N('Option B'!$E$13))/12+IF(AND(V299&gt;=Scenario!$B$10,MOD(V299-Scenario!$B$10,Scenario!$B$18)=0),0*0+0,0)+IF(V299=1,0*0+0,0)+IF(V299=Scenario!$B$11,0,0)),"INSUFFICIENT FUNDS")))</f>
        <v/>
      </c>
      <c r="Z299" s="6" t="str">
        <f>IF(V299&gt;Scenario!$B$11,"",IF(V$2&lt;&gt;"Ready",V$2,IF(ISNUMBER(W299),IF((W299+X299)*(1+Scenario!$B$12/12)-Y299&lt;0,"INSUFFICIENT FUNDS",(W299+X299)*(1+Scenario!$B$12/12)-Y299),"INSUFFICIENT FUNDS")))</f>
        <v/>
      </c>
      <c r="AA299" s="6" t="str">
        <f>IF(V299&gt;Scenario!$B$11,"",IF(V$2&lt;&gt;"Ready",V$2,IF(ISNUMBER(Z299),AA298+Y299,"INSUFFICIENT FUNDS")))</f>
        <v/>
      </c>
      <c r="AB299" t="str">
        <f>IF(V299&gt;Scenario!$B$11,"",IF(V$2&lt;&gt;"Ready",V$2,IF(ISNUMBER(Z299),"OK","INSUFFICIENT FUNDS")))</f>
        <v/>
      </c>
      <c r="AC299">
        <v>295</v>
      </c>
      <c r="AD299" s="6" t="str">
        <f>IF(AC299&gt;Scenario!$B$11,"",IF(AC$2&lt;&gt;"Ready",AC$2,IF(AI298="OK",AG298,"INSUFFICIENT FUNDS")))</f>
        <v/>
      </c>
      <c r="AE299" s="6" t="str">
        <f>IF(AC299&gt;Scenario!$B$11,"",IF(AC$2&lt;&gt;"Ready",AC$2,IF(ISNUMBER(AD299),IF(AND(AC299&gt;=Scenario!$B$10,MOD(AC299-Scenario!$B$10,Scenario!$B$18)=0),Scenario!$B$8,0),"INSUFFICIENT FUNDS")))</f>
        <v/>
      </c>
      <c r="AF299" s="6" t="str">
        <f>IF(AC299&gt;Scenario!$B$11,"",IF(AC$2&lt;&gt;"Ready",AC$2,IF(ISNUMBER(AD299),(AD299+AE299)*(N('Option B'!$E$14)+N('Option B'!$E$15)+IF(Scenario!$B$13="Gross",0,0))/12+((N('Option B'!$E$12)+N('Option B'!$E$13))/12+IF(AND(AC299&gt;=Scenario!$B$10,MOD(AC299-Scenario!$B$10,Scenario!$B$18)=0),N('Option B'!$E$17)*N('Option B'!$E$18)+N('Option B'!$E$20),0)+IF(AC299=1,N('Option B'!$E$17)*N('Option B'!$E$19)+N('Option B'!$E$21),0)+IF(AC299=Scenario!$B$11,N('Option B'!$E$22),0)),"INSUFFICIENT FUNDS")))</f>
        <v/>
      </c>
      <c r="AG299" s="6" t="str">
        <f>IF(AC299&gt;Scenario!$B$11,"",IF(AC$2&lt;&gt;"Ready",AC$2,IF(ISNUMBER(AD299),IF((AD299+AE299)*(1+Scenario!$B$12/12)-AF299&lt;0,"INSUFFICIENT FUNDS",(AD299+AE299)*(1+Scenario!$B$12/12)-AF299),"INSUFFICIENT FUNDS")))</f>
        <v/>
      </c>
      <c r="AH299" s="6" t="str">
        <f>IF(AC299&gt;Scenario!$B$11,"",IF(AC$2&lt;&gt;"Ready",AC$2,IF(ISNUMBER(AG299),AH298+AF299,"INSUFFICIENT FUNDS")))</f>
        <v/>
      </c>
      <c r="AI299" t="str">
        <f>IF(AC299&gt;Scenario!$B$11,"",IF(AC$2&lt;&gt;"Ready",AC$2,IF(ISNUMBER(AG299),"OK","INSUFFICIENT FUNDS")))</f>
        <v/>
      </c>
      <c r="AJ299">
        <v>295</v>
      </c>
      <c r="AK299" s="6" t="str">
        <f>IF(AJ299&gt;Scenario!$B$11,"",IF(AJ$2&lt;&gt;"Ready",AJ$2,IF(AP298="OK",AN298,"INSUFFICIENT FUNDS")))</f>
        <v/>
      </c>
      <c r="AL299" s="6" t="str">
        <f>IF(AJ299&gt;Scenario!$B$11,"",IF(AJ$2&lt;&gt;"Ready",AJ$2,IF(ISNUMBER(AK299),IF(AND(AJ299&gt;=Scenario!$B$10,MOD(AJ299-Scenario!$B$10,Scenario!$B$18)=0),Scenario!$B$8,0),"INSUFFICIENT FUNDS")))</f>
        <v/>
      </c>
      <c r="AM299" s="6" t="str">
        <f>IF(AJ299&gt;Scenario!$B$11,"",IF(AJ$2&lt;&gt;"Ready",AJ$2,IF(ISNUMBER(AK299),(AK299+AL299)*(0+0+IF(Scenario!$B$13="Gross",0,0))/12+((0+0)/12+IF(AND(AJ299&gt;=Scenario!$B$10,MOD(AJ299-Scenario!$B$10,Scenario!$B$18)=0),0*0+0,0)+IF(AJ299=1,0*0+0,0)+IF(AJ299=Scenario!$B$11,0,0)),"INSUFFICIENT FUNDS")))</f>
        <v/>
      </c>
      <c r="AN299" s="6" t="str">
        <f>IF(AJ299&gt;Scenario!$B$11,"",IF(AJ$2&lt;&gt;"Ready",AJ$2,IF(ISNUMBER(AK299),IF((AK299+AL299)*(1+Scenario!$B$12/12)-AM299&lt;0,"INSUFFICIENT FUNDS",(AK299+AL299)*(1+Scenario!$B$12/12)-AM299),"INSUFFICIENT FUNDS")))</f>
        <v/>
      </c>
      <c r="AO299" s="6" t="str">
        <f>IF(AJ299&gt;Scenario!$B$11,"",IF(AJ$2&lt;&gt;"Ready",AJ$2,IF(ISNUMBER(AN299),AO298+AM299,"INSUFFICIENT FUNDS")))</f>
        <v/>
      </c>
      <c r="AP299" t="str">
        <f>IF(AJ299&gt;Scenario!$B$11,"",IF(AJ$2&lt;&gt;"Ready",AJ$2,IF(ISNUMBER(AN299),"OK","INSUFFICIENT FUNDS")))</f>
        <v/>
      </c>
    </row>
    <row r="300" spans="1:42" ht="32.1" customHeight="1" x14ac:dyDescent="0.2">
      <c r="A300">
        <v>296</v>
      </c>
      <c r="B300" s="6" t="str">
        <f>IF(A300&gt;Scenario!$B$11,"",IF(A$2&lt;&gt;"Ready",A$2,IF(G299="OK",E299,"INSUFFICIENT FUNDS")))</f>
        <v/>
      </c>
      <c r="C300" s="6" t="str">
        <f>IF(A300&gt;Scenario!$B$11,"",IF(A$2&lt;&gt;"Ready",A$2,IF(ISNUMBER(B300),IF(AND(A300&gt;=Scenario!$B$10,MOD(A300-Scenario!$B$10,Scenario!$B$18)=0),Scenario!$B$8,0),"INSUFFICIENT FUNDS")))</f>
        <v/>
      </c>
      <c r="D300" s="6" t="str">
        <f>IF(A300&gt;Scenario!$B$11,"",IF(A$2&lt;&gt;"Ready",A$2,IF(ISNUMBER(B300),(B300+C300)*(N('Option B'!$E$14)+N('Option B'!$E$15)+IF(Scenario!$B$13="Gross",N('Option B'!$E$16),0))/12+((N('Option B'!$E$12)+N('Option B'!$E$13))/12+IF(AND(A300&gt;=Scenario!$B$10,MOD(A300-Scenario!$B$10,Scenario!$B$18)=0),N('Option B'!$E$17)*N('Option B'!$E$18)+N('Option B'!$E$20),0)+IF(A300=1,N('Option B'!$E$17)*N('Option B'!$E$19)+N('Option B'!$E$21),0)+IF(A300=Scenario!$B$11,N('Option B'!$E$22),0)),"INSUFFICIENT FUNDS")))</f>
        <v/>
      </c>
      <c r="E300" s="6" t="str">
        <f>IF(A300&gt;Scenario!$B$11,"",IF(A$2&lt;&gt;"Ready",A$2,IF(ISNUMBER(B300),IF((B300+C300)*(1+Scenario!$B$12/12)-D300&lt;0,"INSUFFICIENT FUNDS",(B300+C300)*(1+Scenario!$B$12/12)-D300),"INSUFFICIENT FUNDS")))</f>
        <v/>
      </c>
      <c r="F300" s="6" t="str">
        <f>IF(A300&gt;Scenario!$B$11,"",IF(A$2&lt;&gt;"Ready",A$2,IF(ISNUMBER(E300),F299+D300,"INSUFFICIENT FUNDS")))</f>
        <v/>
      </c>
      <c r="G300" t="str">
        <f>IF(A300&gt;Scenario!$B$11,"",IF(A$2&lt;&gt;"Ready",A$2,IF(ISNUMBER(E300),"OK","INSUFFICIENT FUNDS")))</f>
        <v/>
      </c>
      <c r="H300">
        <v>296</v>
      </c>
      <c r="I300" s="6" t="str">
        <f>IF(H300&gt;Scenario!$B$11,"",IF(H$2&lt;&gt;"Ready",H$2,IF(N299="OK",L299,"INSUFFICIENT FUNDS")))</f>
        <v/>
      </c>
      <c r="J300" s="6" t="str">
        <f>IF(H300&gt;Scenario!$B$11,"",IF(H$2&lt;&gt;"Ready",H$2,IF(ISNUMBER(I300),IF(AND(H300&gt;=Scenario!$B$10,MOD(H300-Scenario!$B$10,Scenario!$B$18)=0),Scenario!$B$8,0),"INSUFFICIENT FUNDS")))</f>
        <v/>
      </c>
      <c r="K300" s="6" t="str">
        <f>IF(H300&gt;Scenario!$B$11,"",IF(H$2&lt;&gt;"Ready",H$2,IF(ISNUMBER(I300),(I300+J300)*(N('Option B'!$E$14)+N('Option B'!$E$15)+IF(Scenario!$B$13="Gross",N('Option B'!$E$16),0))/12+((0+0)/12+IF(AND(H300&gt;=Scenario!$B$10,MOD(H300-Scenario!$B$10,Scenario!$B$18)=0),N('Option B'!$E$17)*N('Option B'!$E$18)+N('Option B'!$E$20),0)+IF(H300=1,N('Option B'!$E$17)*N('Option B'!$E$19)+N('Option B'!$E$21),0)+IF(H300=Scenario!$B$11,N('Option B'!$E$22),0)),"INSUFFICIENT FUNDS")))</f>
        <v/>
      </c>
      <c r="L300" s="6" t="str">
        <f>IF(H300&gt;Scenario!$B$11,"",IF(H$2&lt;&gt;"Ready",H$2,IF(ISNUMBER(I300),IF((I300+J300)*(1+Scenario!$B$12/12)-K300&lt;0,"INSUFFICIENT FUNDS",(I300+J300)*(1+Scenario!$B$12/12)-K300),"INSUFFICIENT FUNDS")))</f>
        <v/>
      </c>
      <c r="M300" s="6" t="str">
        <f>IF(H300&gt;Scenario!$B$11,"",IF(H$2&lt;&gt;"Ready",H$2,IF(ISNUMBER(L300),M299+K300,"INSUFFICIENT FUNDS")))</f>
        <v/>
      </c>
      <c r="N300" t="str">
        <f>IF(H300&gt;Scenario!$B$11,"",IF(H$2&lt;&gt;"Ready",H$2,IF(ISNUMBER(L300),"OK","INSUFFICIENT FUNDS")))</f>
        <v/>
      </c>
      <c r="O300">
        <v>296</v>
      </c>
      <c r="P300" s="6" t="str">
        <f>IF(O300&gt;Scenario!$B$11,"",IF(O$2&lt;&gt;"Ready",O$2,IF(U299="OK",S299,"INSUFFICIENT FUNDS")))</f>
        <v/>
      </c>
      <c r="Q300" s="6" t="str">
        <f>IF(O300&gt;Scenario!$B$11,"",IF(O$2&lt;&gt;"Ready",O$2,IF(ISNUMBER(P300),IF(AND(O300&gt;=Scenario!$B$10,MOD(O300-Scenario!$B$10,Scenario!$B$18)=0),Scenario!$B$8,0),"INSUFFICIENT FUNDS")))</f>
        <v/>
      </c>
      <c r="R300" s="6" t="str">
        <f>IF(O300&gt;Scenario!$B$11,"",IF(O$2&lt;&gt;"Ready",O$2,IF(ISNUMBER(P300),(P300+Q300)*(0+N('Option B'!$E$15)+IF(Scenario!$B$13="Gross",N('Option B'!$E$16),0))/12+((N('Option B'!$E$12)+N('Option B'!$E$13))/12+IF(AND(O300&gt;=Scenario!$B$10,MOD(O300-Scenario!$B$10,Scenario!$B$18)=0),N('Option B'!$E$17)*N('Option B'!$E$18)+N('Option B'!$E$20),0)+IF(O300=1,N('Option B'!$E$17)*N('Option B'!$E$19)+N('Option B'!$E$21),0)+IF(O300=Scenario!$B$11,N('Option B'!$E$22),0)),"INSUFFICIENT FUNDS")))</f>
        <v/>
      </c>
      <c r="S300" s="6" t="str">
        <f>IF(O300&gt;Scenario!$B$11,"",IF(O$2&lt;&gt;"Ready",O$2,IF(ISNUMBER(P300),IF((P300+Q300)*(1+Scenario!$B$12/12)-R300&lt;0,"INSUFFICIENT FUNDS",(P300+Q300)*(1+Scenario!$B$12/12)-R300),"INSUFFICIENT FUNDS")))</f>
        <v/>
      </c>
      <c r="T300" s="6" t="str">
        <f>IF(O300&gt;Scenario!$B$11,"",IF(O$2&lt;&gt;"Ready",O$2,IF(ISNUMBER(S300),T299+R300,"INSUFFICIENT FUNDS")))</f>
        <v/>
      </c>
      <c r="U300" t="str">
        <f>IF(O300&gt;Scenario!$B$11,"",IF(O$2&lt;&gt;"Ready",O$2,IF(ISNUMBER(S300),"OK","INSUFFICIENT FUNDS")))</f>
        <v/>
      </c>
      <c r="V300">
        <v>296</v>
      </c>
      <c r="W300" s="6" t="str">
        <f>IF(V300&gt;Scenario!$B$11,"",IF(V$2&lt;&gt;"Ready",V$2,IF(AB299="OK",Z299,"INSUFFICIENT FUNDS")))</f>
        <v/>
      </c>
      <c r="X300" s="6" t="str">
        <f>IF(V300&gt;Scenario!$B$11,"",IF(V$2&lt;&gt;"Ready",V$2,IF(ISNUMBER(W300),IF(AND(V300&gt;=Scenario!$B$10,MOD(V300-Scenario!$B$10,Scenario!$B$18)=0),Scenario!$B$8,0),"INSUFFICIENT FUNDS")))</f>
        <v/>
      </c>
      <c r="Y300" s="6" t="str">
        <f>IF(V300&gt;Scenario!$B$11,"",IF(V$2&lt;&gt;"Ready",V$2,IF(ISNUMBER(W300),(W300+X300)*(N('Option B'!$E$14)+N('Option B'!$E$15)+IF(Scenario!$B$13="Gross",N('Option B'!$E$16),0))/12+((N('Option B'!$E$12)+N('Option B'!$E$13))/12+IF(AND(V300&gt;=Scenario!$B$10,MOD(V300-Scenario!$B$10,Scenario!$B$18)=0),0*0+0,0)+IF(V300=1,0*0+0,0)+IF(V300=Scenario!$B$11,0,0)),"INSUFFICIENT FUNDS")))</f>
        <v/>
      </c>
      <c r="Z300" s="6" t="str">
        <f>IF(V300&gt;Scenario!$B$11,"",IF(V$2&lt;&gt;"Ready",V$2,IF(ISNUMBER(W300),IF((W300+X300)*(1+Scenario!$B$12/12)-Y300&lt;0,"INSUFFICIENT FUNDS",(W300+X300)*(1+Scenario!$B$12/12)-Y300),"INSUFFICIENT FUNDS")))</f>
        <v/>
      </c>
      <c r="AA300" s="6" t="str">
        <f>IF(V300&gt;Scenario!$B$11,"",IF(V$2&lt;&gt;"Ready",V$2,IF(ISNUMBER(Z300),AA299+Y300,"INSUFFICIENT FUNDS")))</f>
        <v/>
      </c>
      <c r="AB300" t="str">
        <f>IF(V300&gt;Scenario!$B$11,"",IF(V$2&lt;&gt;"Ready",V$2,IF(ISNUMBER(Z300),"OK","INSUFFICIENT FUNDS")))</f>
        <v/>
      </c>
      <c r="AC300">
        <v>296</v>
      </c>
      <c r="AD300" s="6" t="str">
        <f>IF(AC300&gt;Scenario!$B$11,"",IF(AC$2&lt;&gt;"Ready",AC$2,IF(AI299="OK",AG299,"INSUFFICIENT FUNDS")))</f>
        <v/>
      </c>
      <c r="AE300" s="6" t="str">
        <f>IF(AC300&gt;Scenario!$B$11,"",IF(AC$2&lt;&gt;"Ready",AC$2,IF(ISNUMBER(AD300),IF(AND(AC300&gt;=Scenario!$B$10,MOD(AC300-Scenario!$B$10,Scenario!$B$18)=0),Scenario!$B$8,0),"INSUFFICIENT FUNDS")))</f>
        <v/>
      </c>
      <c r="AF300" s="6" t="str">
        <f>IF(AC300&gt;Scenario!$B$11,"",IF(AC$2&lt;&gt;"Ready",AC$2,IF(ISNUMBER(AD300),(AD300+AE300)*(N('Option B'!$E$14)+N('Option B'!$E$15)+IF(Scenario!$B$13="Gross",0,0))/12+((N('Option B'!$E$12)+N('Option B'!$E$13))/12+IF(AND(AC300&gt;=Scenario!$B$10,MOD(AC300-Scenario!$B$10,Scenario!$B$18)=0),N('Option B'!$E$17)*N('Option B'!$E$18)+N('Option B'!$E$20),0)+IF(AC300=1,N('Option B'!$E$17)*N('Option B'!$E$19)+N('Option B'!$E$21),0)+IF(AC300=Scenario!$B$11,N('Option B'!$E$22),0)),"INSUFFICIENT FUNDS")))</f>
        <v/>
      </c>
      <c r="AG300" s="6" t="str">
        <f>IF(AC300&gt;Scenario!$B$11,"",IF(AC$2&lt;&gt;"Ready",AC$2,IF(ISNUMBER(AD300),IF((AD300+AE300)*(1+Scenario!$B$12/12)-AF300&lt;0,"INSUFFICIENT FUNDS",(AD300+AE300)*(1+Scenario!$B$12/12)-AF300),"INSUFFICIENT FUNDS")))</f>
        <v/>
      </c>
      <c r="AH300" s="6" t="str">
        <f>IF(AC300&gt;Scenario!$B$11,"",IF(AC$2&lt;&gt;"Ready",AC$2,IF(ISNUMBER(AG300),AH299+AF300,"INSUFFICIENT FUNDS")))</f>
        <v/>
      </c>
      <c r="AI300" t="str">
        <f>IF(AC300&gt;Scenario!$B$11,"",IF(AC$2&lt;&gt;"Ready",AC$2,IF(ISNUMBER(AG300),"OK","INSUFFICIENT FUNDS")))</f>
        <v/>
      </c>
      <c r="AJ300">
        <v>296</v>
      </c>
      <c r="AK300" s="6" t="str">
        <f>IF(AJ300&gt;Scenario!$B$11,"",IF(AJ$2&lt;&gt;"Ready",AJ$2,IF(AP299="OK",AN299,"INSUFFICIENT FUNDS")))</f>
        <v/>
      </c>
      <c r="AL300" s="6" t="str">
        <f>IF(AJ300&gt;Scenario!$B$11,"",IF(AJ$2&lt;&gt;"Ready",AJ$2,IF(ISNUMBER(AK300),IF(AND(AJ300&gt;=Scenario!$B$10,MOD(AJ300-Scenario!$B$10,Scenario!$B$18)=0),Scenario!$B$8,0),"INSUFFICIENT FUNDS")))</f>
        <v/>
      </c>
      <c r="AM300" s="6" t="str">
        <f>IF(AJ300&gt;Scenario!$B$11,"",IF(AJ$2&lt;&gt;"Ready",AJ$2,IF(ISNUMBER(AK300),(AK300+AL300)*(0+0+IF(Scenario!$B$13="Gross",0,0))/12+((0+0)/12+IF(AND(AJ300&gt;=Scenario!$B$10,MOD(AJ300-Scenario!$B$10,Scenario!$B$18)=0),0*0+0,0)+IF(AJ300=1,0*0+0,0)+IF(AJ300=Scenario!$B$11,0,0)),"INSUFFICIENT FUNDS")))</f>
        <v/>
      </c>
      <c r="AN300" s="6" t="str">
        <f>IF(AJ300&gt;Scenario!$B$11,"",IF(AJ$2&lt;&gt;"Ready",AJ$2,IF(ISNUMBER(AK300),IF((AK300+AL300)*(1+Scenario!$B$12/12)-AM300&lt;0,"INSUFFICIENT FUNDS",(AK300+AL300)*(1+Scenario!$B$12/12)-AM300),"INSUFFICIENT FUNDS")))</f>
        <v/>
      </c>
      <c r="AO300" s="6" t="str">
        <f>IF(AJ300&gt;Scenario!$B$11,"",IF(AJ$2&lt;&gt;"Ready",AJ$2,IF(ISNUMBER(AN300),AO299+AM300,"INSUFFICIENT FUNDS")))</f>
        <v/>
      </c>
      <c r="AP300" t="str">
        <f>IF(AJ300&gt;Scenario!$B$11,"",IF(AJ$2&lt;&gt;"Ready",AJ$2,IF(ISNUMBER(AN300),"OK","INSUFFICIENT FUNDS")))</f>
        <v/>
      </c>
    </row>
    <row r="301" spans="1:42" ht="32.1" customHeight="1" x14ac:dyDescent="0.2">
      <c r="A301">
        <v>297</v>
      </c>
      <c r="B301" s="6" t="str">
        <f>IF(A301&gt;Scenario!$B$11,"",IF(A$2&lt;&gt;"Ready",A$2,IF(G300="OK",E300,"INSUFFICIENT FUNDS")))</f>
        <v/>
      </c>
      <c r="C301" s="6" t="str">
        <f>IF(A301&gt;Scenario!$B$11,"",IF(A$2&lt;&gt;"Ready",A$2,IF(ISNUMBER(B301),IF(AND(A301&gt;=Scenario!$B$10,MOD(A301-Scenario!$B$10,Scenario!$B$18)=0),Scenario!$B$8,0),"INSUFFICIENT FUNDS")))</f>
        <v/>
      </c>
      <c r="D301" s="6" t="str">
        <f>IF(A301&gt;Scenario!$B$11,"",IF(A$2&lt;&gt;"Ready",A$2,IF(ISNUMBER(B301),(B301+C301)*(N('Option B'!$E$14)+N('Option B'!$E$15)+IF(Scenario!$B$13="Gross",N('Option B'!$E$16),0))/12+((N('Option B'!$E$12)+N('Option B'!$E$13))/12+IF(AND(A301&gt;=Scenario!$B$10,MOD(A301-Scenario!$B$10,Scenario!$B$18)=0),N('Option B'!$E$17)*N('Option B'!$E$18)+N('Option B'!$E$20),0)+IF(A301=1,N('Option B'!$E$17)*N('Option B'!$E$19)+N('Option B'!$E$21),0)+IF(A301=Scenario!$B$11,N('Option B'!$E$22),0)),"INSUFFICIENT FUNDS")))</f>
        <v/>
      </c>
      <c r="E301" s="6" t="str">
        <f>IF(A301&gt;Scenario!$B$11,"",IF(A$2&lt;&gt;"Ready",A$2,IF(ISNUMBER(B301),IF((B301+C301)*(1+Scenario!$B$12/12)-D301&lt;0,"INSUFFICIENT FUNDS",(B301+C301)*(1+Scenario!$B$12/12)-D301),"INSUFFICIENT FUNDS")))</f>
        <v/>
      </c>
      <c r="F301" s="6" t="str">
        <f>IF(A301&gt;Scenario!$B$11,"",IF(A$2&lt;&gt;"Ready",A$2,IF(ISNUMBER(E301),F300+D301,"INSUFFICIENT FUNDS")))</f>
        <v/>
      </c>
      <c r="G301" t="str">
        <f>IF(A301&gt;Scenario!$B$11,"",IF(A$2&lt;&gt;"Ready",A$2,IF(ISNUMBER(E301),"OK","INSUFFICIENT FUNDS")))</f>
        <v/>
      </c>
      <c r="H301">
        <v>297</v>
      </c>
      <c r="I301" s="6" t="str">
        <f>IF(H301&gt;Scenario!$B$11,"",IF(H$2&lt;&gt;"Ready",H$2,IF(N300="OK",L300,"INSUFFICIENT FUNDS")))</f>
        <v/>
      </c>
      <c r="J301" s="6" t="str">
        <f>IF(H301&gt;Scenario!$B$11,"",IF(H$2&lt;&gt;"Ready",H$2,IF(ISNUMBER(I301),IF(AND(H301&gt;=Scenario!$B$10,MOD(H301-Scenario!$B$10,Scenario!$B$18)=0),Scenario!$B$8,0),"INSUFFICIENT FUNDS")))</f>
        <v/>
      </c>
      <c r="K301" s="6" t="str">
        <f>IF(H301&gt;Scenario!$B$11,"",IF(H$2&lt;&gt;"Ready",H$2,IF(ISNUMBER(I301),(I301+J301)*(N('Option B'!$E$14)+N('Option B'!$E$15)+IF(Scenario!$B$13="Gross",N('Option B'!$E$16),0))/12+((0+0)/12+IF(AND(H301&gt;=Scenario!$B$10,MOD(H301-Scenario!$B$10,Scenario!$B$18)=0),N('Option B'!$E$17)*N('Option B'!$E$18)+N('Option B'!$E$20),0)+IF(H301=1,N('Option B'!$E$17)*N('Option B'!$E$19)+N('Option B'!$E$21),0)+IF(H301=Scenario!$B$11,N('Option B'!$E$22),0)),"INSUFFICIENT FUNDS")))</f>
        <v/>
      </c>
      <c r="L301" s="6" t="str">
        <f>IF(H301&gt;Scenario!$B$11,"",IF(H$2&lt;&gt;"Ready",H$2,IF(ISNUMBER(I301),IF((I301+J301)*(1+Scenario!$B$12/12)-K301&lt;0,"INSUFFICIENT FUNDS",(I301+J301)*(1+Scenario!$B$12/12)-K301),"INSUFFICIENT FUNDS")))</f>
        <v/>
      </c>
      <c r="M301" s="6" t="str">
        <f>IF(H301&gt;Scenario!$B$11,"",IF(H$2&lt;&gt;"Ready",H$2,IF(ISNUMBER(L301),M300+K301,"INSUFFICIENT FUNDS")))</f>
        <v/>
      </c>
      <c r="N301" t="str">
        <f>IF(H301&gt;Scenario!$B$11,"",IF(H$2&lt;&gt;"Ready",H$2,IF(ISNUMBER(L301),"OK","INSUFFICIENT FUNDS")))</f>
        <v/>
      </c>
      <c r="O301">
        <v>297</v>
      </c>
      <c r="P301" s="6" t="str">
        <f>IF(O301&gt;Scenario!$B$11,"",IF(O$2&lt;&gt;"Ready",O$2,IF(U300="OK",S300,"INSUFFICIENT FUNDS")))</f>
        <v/>
      </c>
      <c r="Q301" s="6" t="str">
        <f>IF(O301&gt;Scenario!$B$11,"",IF(O$2&lt;&gt;"Ready",O$2,IF(ISNUMBER(P301),IF(AND(O301&gt;=Scenario!$B$10,MOD(O301-Scenario!$B$10,Scenario!$B$18)=0),Scenario!$B$8,0),"INSUFFICIENT FUNDS")))</f>
        <v/>
      </c>
      <c r="R301" s="6" t="str">
        <f>IF(O301&gt;Scenario!$B$11,"",IF(O$2&lt;&gt;"Ready",O$2,IF(ISNUMBER(P301),(P301+Q301)*(0+N('Option B'!$E$15)+IF(Scenario!$B$13="Gross",N('Option B'!$E$16),0))/12+((N('Option B'!$E$12)+N('Option B'!$E$13))/12+IF(AND(O301&gt;=Scenario!$B$10,MOD(O301-Scenario!$B$10,Scenario!$B$18)=0),N('Option B'!$E$17)*N('Option B'!$E$18)+N('Option B'!$E$20),0)+IF(O301=1,N('Option B'!$E$17)*N('Option B'!$E$19)+N('Option B'!$E$21),0)+IF(O301=Scenario!$B$11,N('Option B'!$E$22),0)),"INSUFFICIENT FUNDS")))</f>
        <v/>
      </c>
      <c r="S301" s="6" t="str">
        <f>IF(O301&gt;Scenario!$B$11,"",IF(O$2&lt;&gt;"Ready",O$2,IF(ISNUMBER(P301),IF((P301+Q301)*(1+Scenario!$B$12/12)-R301&lt;0,"INSUFFICIENT FUNDS",(P301+Q301)*(1+Scenario!$B$12/12)-R301),"INSUFFICIENT FUNDS")))</f>
        <v/>
      </c>
      <c r="T301" s="6" t="str">
        <f>IF(O301&gt;Scenario!$B$11,"",IF(O$2&lt;&gt;"Ready",O$2,IF(ISNUMBER(S301),T300+R301,"INSUFFICIENT FUNDS")))</f>
        <v/>
      </c>
      <c r="U301" t="str">
        <f>IF(O301&gt;Scenario!$B$11,"",IF(O$2&lt;&gt;"Ready",O$2,IF(ISNUMBER(S301),"OK","INSUFFICIENT FUNDS")))</f>
        <v/>
      </c>
      <c r="V301">
        <v>297</v>
      </c>
      <c r="W301" s="6" t="str">
        <f>IF(V301&gt;Scenario!$B$11,"",IF(V$2&lt;&gt;"Ready",V$2,IF(AB300="OK",Z300,"INSUFFICIENT FUNDS")))</f>
        <v/>
      </c>
      <c r="X301" s="6" t="str">
        <f>IF(V301&gt;Scenario!$B$11,"",IF(V$2&lt;&gt;"Ready",V$2,IF(ISNUMBER(W301),IF(AND(V301&gt;=Scenario!$B$10,MOD(V301-Scenario!$B$10,Scenario!$B$18)=0),Scenario!$B$8,0),"INSUFFICIENT FUNDS")))</f>
        <v/>
      </c>
      <c r="Y301" s="6" t="str">
        <f>IF(V301&gt;Scenario!$B$11,"",IF(V$2&lt;&gt;"Ready",V$2,IF(ISNUMBER(W301),(W301+X301)*(N('Option B'!$E$14)+N('Option B'!$E$15)+IF(Scenario!$B$13="Gross",N('Option B'!$E$16),0))/12+((N('Option B'!$E$12)+N('Option B'!$E$13))/12+IF(AND(V301&gt;=Scenario!$B$10,MOD(V301-Scenario!$B$10,Scenario!$B$18)=0),0*0+0,0)+IF(V301=1,0*0+0,0)+IF(V301=Scenario!$B$11,0,0)),"INSUFFICIENT FUNDS")))</f>
        <v/>
      </c>
      <c r="Z301" s="6" t="str">
        <f>IF(V301&gt;Scenario!$B$11,"",IF(V$2&lt;&gt;"Ready",V$2,IF(ISNUMBER(W301),IF((W301+X301)*(1+Scenario!$B$12/12)-Y301&lt;0,"INSUFFICIENT FUNDS",(W301+X301)*(1+Scenario!$B$12/12)-Y301),"INSUFFICIENT FUNDS")))</f>
        <v/>
      </c>
      <c r="AA301" s="6" t="str">
        <f>IF(V301&gt;Scenario!$B$11,"",IF(V$2&lt;&gt;"Ready",V$2,IF(ISNUMBER(Z301),AA300+Y301,"INSUFFICIENT FUNDS")))</f>
        <v/>
      </c>
      <c r="AB301" t="str">
        <f>IF(V301&gt;Scenario!$B$11,"",IF(V$2&lt;&gt;"Ready",V$2,IF(ISNUMBER(Z301),"OK","INSUFFICIENT FUNDS")))</f>
        <v/>
      </c>
      <c r="AC301">
        <v>297</v>
      </c>
      <c r="AD301" s="6" t="str">
        <f>IF(AC301&gt;Scenario!$B$11,"",IF(AC$2&lt;&gt;"Ready",AC$2,IF(AI300="OK",AG300,"INSUFFICIENT FUNDS")))</f>
        <v/>
      </c>
      <c r="AE301" s="6" t="str">
        <f>IF(AC301&gt;Scenario!$B$11,"",IF(AC$2&lt;&gt;"Ready",AC$2,IF(ISNUMBER(AD301),IF(AND(AC301&gt;=Scenario!$B$10,MOD(AC301-Scenario!$B$10,Scenario!$B$18)=0),Scenario!$B$8,0),"INSUFFICIENT FUNDS")))</f>
        <v/>
      </c>
      <c r="AF301" s="6" t="str">
        <f>IF(AC301&gt;Scenario!$B$11,"",IF(AC$2&lt;&gt;"Ready",AC$2,IF(ISNUMBER(AD301),(AD301+AE301)*(N('Option B'!$E$14)+N('Option B'!$E$15)+IF(Scenario!$B$13="Gross",0,0))/12+((N('Option B'!$E$12)+N('Option B'!$E$13))/12+IF(AND(AC301&gt;=Scenario!$B$10,MOD(AC301-Scenario!$B$10,Scenario!$B$18)=0),N('Option B'!$E$17)*N('Option B'!$E$18)+N('Option B'!$E$20),0)+IF(AC301=1,N('Option B'!$E$17)*N('Option B'!$E$19)+N('Option B'!$E$21),0)+IF(AC301=Scenario!$B$11,N('Option B'!$E$22),0)),"INSUFFICIENT FUNDS")))</f>
        <v/>
      </c>
      <c r="AG301" s="6" t="str">
        <f>IF(AC301&gt;Scenario!$B$11,"",IF(AC$2&lt;&gt;"Ready",AC$2,IF(ISNUMBER(AD301),IF((AD301+AE301)*(1+Scenario!$B$12/12)-AF301&lt;0,"INSUFFICIENT FUNDS",(AD301+AE301)*(1+Scenario!$B$12/12)-AF301),"INSUFFICIENT FUNDS")))</f>
        <v/>
      </c>
      <c r="AH301" s="6" t="str">
        <f>IF(AC301&gt;Scenario!$B$11,"",IF(AC$2&lt;&gt;"Ready",AC$2,IF(ISNUMBER(AG301),AH300+AF301,"INSUFFICIENT FUNDS")))</f>
        <v/>
      </c>
      <c r="AI301" t="str">
        <f>IF(AC301&gt;Scenario!$B$11,"",IF(AC$2&lt;&gt;"Ready",AC$2,IF(ISNUMBER(AG301),"OK","INSUFFICIENT FUNDS")))</f>
        <v/>
      </c>
      <c r="AJ301">
        <v>297</v>
      </c>
      <c r="AK301" s="6" t="str">
        <f>IF(AJ301&gt;Scenario!$B$11,"",IF(AJ$2&lt;&gt;"Ready",AJ$2,IF(AP300="OK",AN300,"INSUFFICIENT FUNDS")))</f>
        <v/>
      </c>
      <c r="AL301" s="6" t="str">
        <f>IF(AJ301&gt;Scenario!$B$11,"",IF(AJ$2&lt;&gt;"Ready",AJ$2,IF(ISNUMBER(AK301),IF(AND(AJ301&gt;=Scenario!$B$10,MOD(AJ301-Scenario!$B$10,Scenario!$B$18)=0),Scenario!$B$8,0),"INSUFFICIENT FUNDS")))</f>
        <v/>
      </c>
      <c r="AM301" s="6" t="str">
        <f>IF(AJ301&gt;Scenario!$B$11,"",IF(AJ$2&lt;&gt;"Ready",AJ$2,IF(ISNUMBER(AK301),(AK301+AL301)*(0+0+IF(Scenario!$B$13="Gross",0,0))/12+((0+0)/12+IF(AND(AJ301&gt;=Scenario!$B$10,MOD(AJ301-Scenario!$B$10,Scenario!$B$18)=0),0*0+0,0)+IF(AJ301=1,0*0+0,0)+IF(AJ301=Scenario!$B$11,0,0)),"INSUFFICIENT FUNDS")))</f>
        <v/>
      </c>
      <c r="AN301" s="6" t="str">
        <f>IF(AJ301&gt;Scenario!$B$11,"",IF(AJ$2&lt;&gt;"Ready",AJ$2,IF(ISNUMBER(AK301),IF((AK301+AL301)*(1+Scenario!$B$12/12)-AM301&lt;0,"INSUFFICIENT FUNDS",(AK301+AL301)*(1+Scenario!$B$12/12)-AM301),"INSUFFICIENT FUNDS")))</f>
        <v/>
      </c>
      <c r="AO301" s="6" t="str">
        <f>IF(AJ301&gt;Scenario!$B$11,"",IF(AJ$2&lt;&gt;"Ready",AJ$2,IF(ISNUMBER(AN301),AO300+AM301,"INSUFFICIENT FUNDS")))</f>
        <v/>
      </c>
      <c r="AP301" t="str">
        <f>IF(AJ301&gt;Scenario!$B$11,"",IF(AJ$2&lt;&gt;"Ready",AJ$2,IF(ISNUMBER(AN301),"OK","INSUFFICIENT FUNDS")))</f>
        <v/>
      </c>
    </row>
    <row r="302" spans="1:42" ht="32.1" customHeight="1" x14ac:dyDescent="0.2">
      <c r="A302">
        <v>298</v>
      </c>
      <c r="B302" s="6" t="str">
        <f>IF(A302&gt;Scenario!$B$11,"",IF(A$2&lt;&gt;"Ready",A$2,IF(G301="OK",E301,"INSUFFICIENT FUNDS")))</f>
        <v/>
      </c>
      <c r="C302" s="6" t="str">
        <f>IF(A302&gt;Scenario!$B$11,"",IF(A$2&lt;&gt;"Ready",A$2,IF(ISNUMBER(B302),IF(AND(A302&gt;=Scenario!$B$10,MOD(A302-Scenario!$B$10,Scenario!$B$18)=0),Scenario!$B$8,0),"INSUFFICIENT FUNDS")))</f>
        <v/>
      </c>
      <c r="D302" s="6" t="str">
        <f>IF(A302&gt;Scenario!$B$11,"",IF(A$2&lt;&gt;"Ready",A$2,IF(ISNUMBER(B302),(B302+C302)*(N('Option B'!$E$14)+N('Option B'!$E$15)+IF(Scenario!$B$13="Gross",N('Option B'!$E$16),0))/12+((N('Option B'!$E$12)+N('Option B'!$E$13))/12+IF(AND(A302&gt;=Scenario!$B$10,MOD(A302-Scenario!$B$10,Scenario!$B$18)=0),N('Option B'!$E$17)*N('Option B'!$E$18)+N('Option B'!$E$20),0)+IF(A302=1,N('Option B'!$E$17)*N('Option B'!$E$19)+N('Option B'!$E$21),0)+IF(A302=Scenario!$B$11,N('Option B'!$E$22),0)),"INSUFFICIENT FUNDS")))</f>
        <v/>
      </c>
      <c r="E302" s="6" t="str">
        <f>IF(A302&gt;Scenario!$B$11,"",IF(A$2&lt;&gt;"Ready",A$2,IF(ISNUMBER(B302),IF((B302+C302)*(1+Scenario!$B$12/12)-D302&lt;0,"INSUFFICIENT FUNDS",(B302+C302)*(1+Scenario!$B$12/12)-D302),"INSUFFICIENT FUNDS")))</f>
        <v/>
      </c>
      <c r="F302" s="6" t="str">
        <f>IF(A302&gt;Scenario!$B$11,"",IF(A$2&lt;&gt;"Ready",A$2,IF(ISNUMBER(E302),F301+D302,"INSUFFICIENT FUNDS")))</f>
        <v/>
      </c>
      <c r="G302" t="str">
        <f>IF(A302&gt;Scenario!$B$11,"",IF(A$2&lt;&gt;"Ready",A$2,IF(ISNUMBER(E302),"OK","INSUFFICIENT FUNDS")))</f>
        <v/>
      </c>
      <c r="H302">
        <v>298</v>
      </c>
      <c r="I302" s="6" t="str">
        <f>IF(H302&gt;Scenario!$B$11,"",IF(H$2&lt;&gt;"Ready",H$2,IF(N301="OK",L301,"INSUFFICIENT FUNDS")))</f>
        <v/>
      </c>
      <c r="J302" s="6" t="str">
        <f>IF(H302&gt;Scenario!$B$11,"",IF(H$2&lt;&gt;"Ready",H$2,IF(ISNUMBER(I302),IF(AND(H302&gt;=Scenario!$B$10,MOD(H302-Scenario!$B$10,Scenario!$B$18)=0),Scenario!$B$8,0),"INSUFFICIENT FUNDS")))</f>
        <v/>
      </c>
      <c r="K302" s="6" t="str">
        <f>IF(H302&gt;Scenario!$B$11,"",IF(H$2&lt;&gt;"Ready",H$2,IF(ISNUMBER(I302),(I302+J302)*(N('Option B'!$E$14)+N('Option B'!$E$15)+IF(Scenario!$B$13="Gross",N('Option B'!$E$16),0))/12+((0+0)/12+IF(AND(H302&gt;=Scenario!$B$10,MOD(H302-Scenario!$B$10,Scenario!$B$18)=0),N('Option B'!$E$17)*N('Option B'!$E$18)+N('Option B'!$E$20),0)+IF(H302=1,N('Option B'!$E$17)*N('Option B'!$E$19)+N('Option B'!$E$21),0)+IF(H302=Scenario!$B$11,N('Option B'!$E$22),0)),"INSUFFICIENT FUNDS")))</f>
        <v/>
      </c>
      <c r="L302" s="6" t="str">
        <f>IF(H302&gt;Scenario!$B$11,"",IF(H$2&lt;&gt;"Ready",H$2,IF(ISNUMBER(I302),IF((I302+J302)*(1+Scenario!$B$12/12)-K302&lt;0,"INSUFFICIENT FUNDS",(I302+J302)*(1+Scenario!$B$12/12)-K302),"INSUFFICIENT FUNDS")))</f>
        <v/>
      </c>
      <c r="M302" s="6" t="str">
        <f>IF(H302&gt;Scenario!$B$11,"",IF(H$2&lt;&gt;"Ready",H$2,IF(ISNUMBER(L302),M301+K302,"INSUFFICIENT FUNDS")))</f>
        <v/>
      </c>
      <c r="N302" t="str">
        <f>IF(H302&gt;Scenario!$B$11,"",IF(H$2&lt;&gt;"Ready",H$2,IF(ISNUMBER(L302),"OK","INSUFFICIENT FUNDS")))</f>
        <v/>
      </c>
      <c r="O302">
        <v>298</v>
      </c>
      <c r="P302" s="6" t="str">
        <f>IF(O302&gt;Scenario!$B$11,"",IF(O$2&lt;&gt;"Ready",O$2,IF(U301="OK",S301,"INSUFFICIENT FUNDS")))</f>
        <v/>
      </c>
      <c r="Q302" s="6" t="str">
        <f>IF(O302&gt;Scenario!$B$11,"",IF(O$2&lt;&gt;"Ready",O$2,IF(ISNUMBER(P302),IF(AND(O302&gt;=Scenario!$B$10,MOD(O302-Scenario!$B$10,Scenario!$B$18)=0),Scenario!$B$8,0),"INSUFFICIENT FUNDS")))</f>
        <v/>
      </c>
      <c r="R302" s="6" t="str">
        <f>IF(O302&gt;Scenario!$B$11,"",IF(O$2&lt;&gt;"Ready",O$2,IF(ISNUMBER(P302),(P302+Q302)*(0+N('Option B'!$E$15)+IF(Scenario!$B$13="Gross",N('Option B'!$E$16),0))/12+((N('Option B'!$E$12)+N('Option B'!$E$13))/12+IF(AND(O302&gt;=Scenario!$B$10,MOD(O302-Scenario!$B$10,Scenario!$B$18)=0),N('Option B'!$E$17)*N('Option B'!$E$18)+N('Option B'!$E$20),0)+IF(O302=1,N('Option B'!$E$17)*N('Option B'!$E$19)+N('Option B'!$E$21),0)+IF(O302=Scenario!$B$11,N('Option B'!$E$22),0)),"INSUFFICIENT FUNDS")))</f>
        <v/>
      </c>
      <c r="S302" s="6" t="str">
        <f>IF(O302&gt;Scenario!$B$11,"",IF(O$2&lt;&gt;"Ready",O$2,IF(ISNUMBER(P302),IF((P302+Q302)*(1+Scenario!$B$12/12)-R302&lt;0,"INSUFFICIENT FUNDS",(P302+Q302)*(1+Scenario!$B$12/12)-R302),"INSUFFICIENT FUNDS")))</f>
        <v/>
      </c>
      <c r="T302" s="6" t="str">
        <f>IF(O302&gt;Scenario!$B$11,"",IF(O$2&lt;&gt;"Ready",O$2,IF(ISNUMBER(S302),T301+R302,"INSUFFICIENT FUNDS")))</f>
        <v/>
      </c>
      <c r="U302" t="str">
        <f>IF(O302&gt;Scenario!$B$11,"",IF(O$2&lt;&gt;"Ready",O$2,IF(ISNUMBER(S302),"OK","INSUFFICIENT FUNDS")))</f>
        <v/>
      </c>
      <c r="V302">
        <v>298</v>
      </c>
      <c r="W302" s="6" t="str">
        <f>IF(V302&gt;Scenario!$B$11,"",IF(V$2&lt;&gt;"Ready",V$2,IF(AB301="OK",Z301,"INSUFFICIENT FUNDS")))</f>
        <v/>
      </c>
      <c r="X302" s="6" t="str">
        <f>IF(V302&gt;Scenario!$B$11,"",IF(V$2&lt;&gt;"Ready",V$2,IF(ISNUMBER(W302),IF(AND(V302&gt;=Scenario!$B$10,MOD(V302-Scenario!$B$10,Scenario!$B$18)=0),Scenario!$B$8,0),"INSUFFICIENT FUNDS")))</f>
        <v/>
      </c>
      <c r="Y302" s="6" t="str">
        <f>IF(V302&gt;Scenario!$B$11,"",IF(V$2&lt;&gt;"Ready",V$2,IF(ISNUMBER(W302),(W302+X302)*(N('Option B'!$E$14)+N('Option B'!$E$15)+IF(Scenario!$B$13="Gross",N('Option B'!$E$16),0))/12+((N('Option B'!$E$12)+N('Option B'!$E$13))/12+IF(AND(V302&gt;=Scenario!$B$10,MOD(V302-Scenario!$B$10,Scenario!$B$18)=0),0*0+0,0)+IF(V302=1,0*0+0,0)+IF(V302=Scenario!$B$11,0,0)),"INSUFFICIENT FUNDS")))</f>
        <v/>
      </c>
      <c r="Z302" s="6" t="str">
        <f>IF(V302&gt;Scenario!$B$11,"",IF(V$2&lt;&gt;"Ready",V$2,IF(ISNUMBER(W302),IF((W302+X302)*(1+Scenario!$B$12/12)-Y302&lt;0,"INSUFFICIENT FUNDS",(W302+X302)*(1+Scenario!$B$12/12)-Y302),"INSUFFICIENT FUNDS")))</f>
        <v/>
      </c>
      <c r="AA302" s="6" t="str">
        <f>IF(V302&gt;Scenario!$B$11,"",IF(V$2&lt;&gt;"Ready",V$2,IF(ISNUMBER(Z302),AA301+Y302,"INSUFFICIENT FUNDS")))</f>
        <v/>
      </c>
      <c r="AB302" t="str">
        <f>IF(V302&gt;Scenario!$B$11,"",IF(V$2&lt;&gt;"Ready",V$2,IF(ISNUMBER(Z302),"OK","INSUFFICIENT FUNDS")))</f>
        <v/>
      </c>
      <c r="AC302">
        <v>298</v>
      </c>
      <c r="AD302" s="6" t="str">
        <f>IF(AC302&gt;Scenario!$B$11,"",IF(AC$2&lt;&gt;"Ready",AC$2,IF(AI301="OK",AG301,"INSUFFICIENT FUNDS")))</f>
        <v/>
      </c>
      <c r="AE302" s="6" t="str">
        <f>IF(AC302&gt;Scenario!$B$11,"",IF(AC$2&lt;&gt;"Ready",AC$2,IF(ISNUMBER(AD302),IF(AND(AC302&gt;=Scenario!$B$10,MOD(AC302-Scenario!$B$10,Scenario!$B$18)=0),Scenario!$B$8,0),"INSUFFICIENT FUNDS")))</f>
        <v/>
      </c>
      <c r="AF302" s="6" t="str">
        <f>IF(AC302&gt;Scenario!$B$11,"",IF(AC$2&lt;&gt;"Ready",AC$2,IF(ISNUMBER(AD302),(AD302+AE302)*(N('Option B'!$E$14)+N('Option B'!$E$15)+IF(Scenario!$B$13="Gross",0,0))/12+((N('Option B'!$E$12)+N('Option B'!$E$13))/12+IF(AND(AC302&gt;=Scenario!$B$10,MOD(AC302-Scenario!$B$10,Scenario!$B$18)=0),N('Option B'!$E$17)*N('Option B'!$E$18)+N('Option B'!$E$20),0)+IF(AC302=1,N('Option B'!$E$17)*N('Option B'!$E$19)+N('Option B'!$E$21),0)+IF(AC302=Scenario!$B$11,N('Option B'!$E$22),0)),"INSUFFICIENT FUNDS")))</f>
        <v/>
      </c>
      <c r="AG302" s="6" t="str">
        <f>IF(AC302&gt;Scenario!$B$11,"",IF(AC$2&lt;&gt;"Ready",AC$2,IF(ISNUMBER(AD302),IF((AD302+AE302)*(1+Scenario!$B$12/12)-AF302&lt;0,"INSUFFICIENT FUNDS",(AD302+AE302)*(1+Scenario!$B$12/12)-AF302),"INSUFFICIENT FUNDS")))</f>
        <v/>
      </c>
      <c r="AH302" s="6" t="str">
        <f>IF(AC302&gt;Scenario!$B$11,"",IF(AC$2&lt;&gt;"Ready",AC$2,IF(ISNUMBER(AG302),AH301+AF302,"INSUFFICIENT FUNDS")))</f>
        <v/>
      </c>
      <c r="AI302" t="str">
        <f>IF(AC302&gt;Scenario!$B$11,"",IF(AC$2&lt;&gt;"Ready",AC$2,IF(ISNUMBER(AG302),"OK","INSUFFICIENT FUNDS")))</f>
        <v/>
      </c>
      <c r="AJ302">
        <v>298</v>
      </c>
      <c r="AK302" s="6" t="str">
        <f>IF(AJ302&gt;Scenario!$B$11,"",IF(AJ$2&lt;&gt;"Ready",AJ$2,IF(AP301="OK",AN301,"INSUFFICIENT FUNDS")))</f>
        <v/>
      </c>
      <c r="AL302" s="6" t="str">
        <f>IF(AJ302&gt;Scenario!$B$11,"",IF(AJ$2&lt;&gt;"Ready",AJ$2,IF(ISNUMBER(AK302),IF(AND(AJ302&gt;=Scenario!$B$10,MOD(AJ302-Scenario!$B$10,Scenario!$B$18)=0),Scenario!$B$8,0),"INSUFFICIENT FUNDS")))</f>
        <v/>
      </c>
      <c r="AM302" s="6" t="str">
        <f>IF(AJ302&gt;Scenario!$B$11,"",IF(AJ$2&lt;&gt;"Ready",AJ$2,IF(ISNUMBER(AK302),(AK302+AL302)*(0+0+IF(Scenario!$B$13="Gross",0,0))/12+((0+0)/12+IF(AND(AJ302&gt;=Scenario!$B$10,MOD(AJ302-Scenario!$B$10,Scenario!$B$18)=0),0*0+0,0)+IF(AJ302=1,0*0+0,0)+IF(AJ302=Scenario!$B$11,0,0)),"INSUFFICIENT FUNDS")))</f>
        <v/>
      </c>
      <c r="AN302" s="6" t="str">
        <f>IF(AJ302&gt;Scenario!$B$11,"",IF(AJ$2&lt;&gt;"Ready",AJ$2,IF(ISNUMBER(AK302),IF((AK302+AL302)*(1+Scenario!$B$12/12)-AM302&lt;0,"INSUFFICIENT FUNDS",(AK302+AL302)*(1+Scenario!$B$12/12)-AM302),"INSUFFICIENT FUNDS")))</f>
        <v/>
      </c>
      <c r="AO302" s="6" t="str">
        <f>IF(AJ302&gt;Scenario!$B$11,"",IF(AJ$2&lt;&gt;"Ready",AJ$2,IF(ISNUMBER(AN302),AO301+AM302,"INSUFFICIENT FUNDS")))</f>
        <v/>
      </c>
      <c r="AP302" t="str">
        <f>IF(AJ302&gt;Scenario!$B$11,"",IF(AJ$2&lt;&gt;"Ready",AJ$2,IF(ISNUMBER(AN302),"OK","INSUFFICIENT FUNDS")))</f>
        <v/>
      </c>
    </row>
    <row r="303" spans="1:42" ht="32.1" customHeight="1" x14ac:dyDescent="0.2">
      <c r="A303">
        <v>299</v>
      </c>
      <c r="B303" s="6" t="str">
        <f>IF(A303&gt;Scenario!$B$11,"",IF(A$2&lt;&gt;"Ready",A$2,IF(G302="OK",E302,"INSUFFICIENT FUNDS")))</f>
        <v/>
      </c>
      <c r="C303" s="6" t="str">
        <f>IF(A303&gt;Scenario!$B$11,"",IF(A$2&lt;&gt;"Ready",A$2,IF(ISNUMBER(B303),IF(AND(A303&gt;=Scenario!$B$10,MOD(A303-Scenario!$B$10,Scenario!$B$18)=0),Scenario!$B$8,0),"INSUFFICIENT FUNDS")))</f>
        <v/>
      </c>
      <c r="D303" s="6" t="str">
        <f>IF(A303&gt;Scenario!$B$11,"",IF(A$2&lt;&gt;"Ready",A$2,IF(ISNUMBER(B303),(B303+C303)*(N('Option B'!$E$14)+N('Option B'!$E$15)+IF(Scenario!$B$13="Gross",N('Option B'!$E$16),0))/12+((N('Option B'!$E$12)+N('Option B'!$E$13))/12+IF(AND(A303&gt;=Scenario!$B$10,MOD(A303-Scenario!$B$10,Scenario!$B$18)=0),N('Option B'!$E$17)*N('Option B'!$E$18)+N('Option B'!$E$20),0)+IF(A303=1,N('Option B'!$E$17)*N('Option B'!$E$19)+N('Option B'!$E$21),0)+IF(A303=Scenario!$B$11,N('Option B'!$E$22),0)),"INSUFFICIENT FUNDS")))</f>
        <v/>
      </c>
      <c r="E303" s="6" t="str">
        <f>IF(A303&gt;Scenario!$B$11,"",IF(A$2&lt;&gt;"Ready",A$2,IF(ISNUMBER(B303),IF((B303+C303)*(1+Scenario!$B$12/12)-D303&lt;0,"INSUFFICIENT FUNDS",(B303+C303)*(1+Scenario!$B$12/12)-D303),"INSUFFICIENT FUNDS")))</f>
        <v/>
      </c>
      <c r="F303" s="6" t="str">
        <f>IF(A303&gt;Scenario!$B$11,"",IF(A$2&lt;&gt;"Ready",A$2,IF(ISNUMBER(E303),F302+D303,"INSUFFICIENT FUNDS")))</f>
        <v/>
      </c>
      <c r="G303" t="str">
        <f>IF(A303&gt;Scenario!$B$11,"",IF(A$2&lt;&gt;"Ready",A$2,IF(ISNUMBER(E303),"OK","INSUFFICIENT FUNDS")))</f>
        <v/>
      </c>
      <c r="H303">
        <v>299</v>
      </c>
      <c r="I303" s="6" t="str">
        <f>IF(H303&gt;Scenario!$B$11,"",IF(H$2&lt;&gt;"Ready",H$2,IF(N302="OK",L302,"INSUFFICIENT FUNDS")))</f>
        <v/>
      </c>
      <c r="J303" s="6" t="str">
        <f>IF(H303&gt;Scenario!$B$11,"",IF(H$2&lt;&gt;"Ready",H$2,IF(ISNUMBER(I303),IF(AND(H303&gt;=Scenario!$B$10,MOD(H303-Scenario!$B$10,Scenario!$B$18)=0),Scenario!$B$8,0),"INSUFFICIENT FUNDS")))</f>
        <v/>
      </c>
      <c r="K303" s="6" t="str">
        <f>IF(H303&gt;Scenario!$B$11,"",IF(H$2&lt;&gt;"Ready",H$2,IF(ISNUMBER(I303),(I303+J303)*(N('Option B'!$E$14)+N('Option B'!$E$15)+IF(Scenario!$B$13="Gross",N('Option B'!$E$16),0))/12+((0+0)/12+IF(AND(H303&gt;=Scenario!$B$10,MOD(H303-Scenario!$B$10,Scenario!$B$18)=0),N('Option B'!$E$17)*N('Option B'!$E$18)+N('Option B'!$E$20),0)+IF(H303=1,N('Option B'!$E$17)*N('Option B'!$E$19)+N('Option B'!$E$21),0)+IF(H303=Scenario!$B$11,N('Option B'!$E$22),0)),"INSUFFICIENT FUNDS")))</f>
        <v/>
      </c>
      <c r="L303" s="6" t="str">
        <f>IF(H303&gt;Scenario!$B$11,"",IF(H$2&lt;&gt;"Ready",H$2,IF(ISNUMBER(I303),IF((I303+J303)*(1+Scenario!$B$12/12)-K303&lt;0,"INSUFFICIENT FUNDS",(I303+J303)*(1+Scenario!$B$12/12)-K303),"INSUFFICIENT FUNDS")))</f>
        <v/>
      </c>
      <c r="M303" s="6" t="str">
        <f>IF(H303&gt;Scenario!$B$11,"",IF(H$2&lt;&gt;"Ready",H$2,IF(ISNUMBER(L303),M302+K303,"INSUFFICIENT FUNDS")))</f>
        <v/>
      </c>
      <c r="N303" t="str">
        <f>IF(H303&gt;Scenario!$B$11,"",IF(H$2&lt;&gt;"Ready",H$2,IF(ISNUMBER(L303),"OK","INSUFFICIENT FUNDS")))</f>
        <v/>
      </c>
      <c r="O303">
        <v>299</v>
      </c>
      <c r="P303" s="6" t="str">
        <f>IF(O303&gt;Scenario!$B$11,"",IF(O$2&lt;&gt;"Ready",O$2,IF(U302="OK",S302,"INSUFFICIENT FUNDS")))</f>
        <v/>
      </c>
      <c r="Q303" s="6" t="str">
        <f>IF(O303&gt;Scenario!$B$11,"",IF(O$2&lt;&gt;"Ready",O$2,IF(ISNUMBER(P303),IF(AND(O303&gt;=Scenario!$B$10,MOD(O303-Scenario!$B$10,Scenario!$B$18)=0),Scenario!$B$8,0),"INSUFFICIENT FUNDS")))</f>
        <v/>
      </c>
      <c r="R303" s="6" t="str">
        <f>IF(O303&gt;Scenario!$B$11,"",IF(O$2&lt;&gt;"Ready",O$2,IF(ISNUMBER(P303),(P303+Q303)*(0+N('Option B'!$E$15)+IF(Scenario!$B$13="Gross",N('Option B'!$E$16),0))/12+((N('Option B'!$E$12)+N('Option B'!$E$13))/12+IF(AND(O303&gt;=Scenario!$B$10,MOD(O303-Scenario!$B$10,Scenario!$B$18)=0),N('Option B'!$E$17)*N('Option B'!$E$18)+N('Option B'!$E$20),0)+IF(O303=1,N('Option B'!$E$17)*N('Option B'!$E$19)+N('Option B'!$E$21),0)+IF(O303=Scenario!$B$11,N('Option B'!$E$22),0)),"INSUFFICIENT FUNDS")))</f>
        <v/>
      </c>
      <c r="S303" s="6" t="str">
        <f>IF(O303&gt;Scenario!$B$11,"",IF(O$2&lt;&gt;"Ready",O$2,IF(ISNUMBER(P303),IF((P303+Q303)*(1+Scenario!$B$12/12)-R303&lt;0,"INSUFFICIENT FUNDS",(P303+Q303)*(1+Scenario!$B$12/12)-R303),"INSUFFICIENT FUNDS")))</f>
        <v/>
      </c>
      <c r="T303" s="6" t="str">
        <f>IF(O303&gt;Scenario!$B$11,"",IF(O$2&lt;&gt;"Ready",O$2,IF(ISNUMBER(S303),T302+R303,"INSUFFICIENT FUNDS")))</f>
        <v/>
      </c>
      <c r="U303" t="str">
        <f>IF(O303&gt;Scenario!$B$11,"",IF(O$2&lt;&gt;"Ready",O$2,IF(ISNUMBER(S303),"OK","INSUFFICIENT FUNDS")))</f>
        <v/>
      </c>
      <c r="V303">
        <v>299</v>
      </c>
      <c r="W303" s="6" t="str">
        <f>IF(V303&gt;Scenario!$B$11,"",IF(V$2&lt;&gt;"Ready",V$2,IF(AB302="OK",Z302,"INSUFFICIENT FUNDS")))</f>
        <v/>
      </c>
      <c r="X303" s="6" t="str">
        <f>IF(V303&gt;Scenario!$B$11,"",IF(V$2&lt;&gt;"Ready",V$2,IF(ISNUMBER(W303),IF(AND(V303&gt;=Scenario!$B$10,MOD(V303-Scenario!$B$10,Scenario!$B$18)=0),Scenario!$B$8,0),"INSUFFICIENT FUNDS")))</f>
        <v/>
      </c>
      <c r="Y303" s="6" t="str">
        <f>IF(V303&gt;Scenario!$B$11,"",IF(V$2&lt;&gt;"Ready",V$2,IF(ISNUMBER(W303),(W303+X303)*(N('Option B'!$E$14)+N('Option B'!$E$15)+IF(Scenario!$B$13="Gross",N('Option B'!$E$16),0))/12+((N('Option B'!$E$12)+N('Option B'!$E$13))/12+IF(AND(V303&gt;=Scenario!$B$10,MOD(V303-Scenario!$B$10,Scenario!$B$18)=0),0*0+0,0)+IF(V303=1,0*0+0,0)+IF(V303=Scenario!$B$11,0,0)),"INSUFFICIENT FUNDS")))</f>
        <v/>
      </c>
      <c r="Z303" s="6" t="str">
        <f>IF(V303&gt;Scenario!$B$11,"",IF(V$2&lt;&gt;"Ready",V$2,IF(ISNUMBER(W303),IF((W303+X303)*(1+Scenario!$B$12/12)-Y303&lt;0,"INSUFFICIENT FUNDS",(W303+X303)*(1+Scenario!$B$12/12)-Y303),"INSUFFICIENT FUNDS")))</f>
        <v/>
      </c>
      <c r="AA303" s="6" t="str">
        <f>IF(V303&gt;Scenario!$B$11,"",IF(V$2&lt;&gt;"Ready",V$2,IF(ISNUMBER(Z303),AA302+Y303,"INSUFFICIENT FUNDS")))</f>
        <v/>
      </c>
      <c r="AB303" t="str">
        <f>IF(V303&gt;Scenario!$B$11,"",IF(V$2&lt;&gt;"Ready",V$2,IF(ISNUMBER(Z303),"OK","INSUFFICIENT FUNDS")))</f>
        <v/>
      </c>
      <c r="AC303">
        <v>299</v>
      </c>
      <c r="AD303" s="6" t="str">
        <f>IF(AC303&gt;Scenario!$B$11,"",IF(AC$2&lt;&gt;"Ready",AC$2,IF(AI302="OK",AG302,"INSUFFICIENT FUNDS")))</f>
        <v/>
      </c>
      <c r="AE303" s="6" t="str">
        <f>IF(AC303&gt;Scenario!$B$11,"",IF(AC$2&lt;&gt;"Ready",AC$2,IF(ISNUMBER(AD303),IF(AND(AC303&gt;=Scenario!$B$10,MOD(AC303-Scenario!$B$10,Scenario!$B$18)=0),Scenario!$B$8,0),"INSUFFICIENT FUNDS")))</f>
        <v/>
      </c>
      <c r="AF303" s="6" t="str">
        <f>IF(AC303&gt;Scenario!$B$11,"",IF(AC$2&lt;&gt;"Ready",AC$2,IF(ISNUMBER(AD303),(AD303+AE303)*(N('Option B'!$E$14)+N('Option B'!$E$15)+IF(Scenario!$B$13="Gross",0,0))/12+((N('Option B'!$E$12)+N('Option B'!$E$13))/12+IF(AND(AC303&gt;=Scenario!$B$10,MOD(AC303-Scenario!$B$10,Scenario!$B$18)=0),N('Option B'!$E$17)*N('Option B'!$E$18)+N('Option B'!$E$20),0)+IF(AC303=1,N('Option B'!$E$17)*N('Option B'!$E$19)+N('Option B'!$E$21),0)+IF(AC303=Scenario!$B$11,N('Option B'!$E$22),0)),"INSUFFICIENT FUNDS")))</f>
        <v/>
      </c>
      <c r="AG303" s="6" t="str">
        <f>IF(AC303&gt;Scenario!$B$11,"",IF(AC$2&lt;&gt;"Ready",AC$2,IF(ISNUMBER(AD303),IF((AD303+AE303)*(1+Scenario!$B$12/12)-AF303&lt;0,"INSUFFICIENT FUNDS",(AD303+AE303)*(1+Scenario!$B$12/12)-AF303),"INSUFFICIENT FUNDS")))</f>
        <v/>
      </c>
      <c r="AH303" s="6" t="str">
        <f>IF(AC303&gt;Scenario!$B$11,"",IF(AC$2&lt;&gt;"Ready",AC$2,IF(ISNUMBER(AG303),AH302+AF303,"INSUFFICIENT FUNDS")))</f>
        <v/>
      </c>
      <c r="AI303" t="str">
        <f>IF(AC303&gt;Scenario!$B$11,"",IF(AC$2&lt;&gt;"Ready",AC$2,IF(ISNUMBER(AG303),"OK","INSUFFICIENT FUNDS")))</f>
        <v/>
      </c>
      <c r="AJ303">
        <v>299</v>
      </c>
      <c r="AK303" s="6" t="str">
        <f>IF(AJ303&gt;Scenario!$B$11,"",IF(AJ$2&lt;&gt;"Ready",AJ$2,IF(AP302="OK",AN302,"INSUFFICIENT FUNDS")))</f>
        <v/>
      </c>
      <c r="AL303" s="6" t="str">
        <f>IF(AJ303&gt;Scenario!$B$11,"",IF(AJ$2&lt;&gt;"Ready",AJ$2,IF(ISNUMBER(AK303),IF(AND(AJ303&gt;=Scenario!$B$10,MOD(AJ303-Scenario!$B$10,Scenario!$B$18)=0),Scenario!$B$8,0),"INSUFFICIENT FUNDS")))</f>
        <v/>
      </c>
      <c r="AM303" s="6" t="str">
        <f>IF(AJ303&gt;Scenario!$B$11,"",IF(AJ$2&lt;&gt;"Ready",AJ$2,IF(ISNUMBER(AK303),(AK303+AL303)*(0+0+IF(Scenario!$B$13="Gross",0,0))/12+((0+0)/12+IF(AND(AJ303&gt;=Scenario!$B$10,MOD(AJ303-Scenario!$B$10,Scenario!$B$18)=0),0*0+0,0)+IF(AJ303=1,0*0+0,0)+IF(AJ303=Scenario!$B$11,0,0)),"INSUFFICIENT FUNDS")))</f>
        <v/>
      </c>
      <c r="AN303" s="6" t="str">
        <f>IF(AJ303&gt;Scenario!$B$11,"",IF(AJ$2&lt;&gt;"Ready",AJ$2,IF(ISNUMBER(AK303),IF((AK303+AL303)*(1+Scenario!$B$12/12)-AM303&lt;0,"INSUFFICIENT FUNDS",(AK303+AL303)*(1+Scenario!$B$12/12)-AM303),"INSUFFICIENT FUNDS")))</f>
        <v/>
      </c>
      <c r="AO303" s="6" t="str">
        <f>IF(AJ303&gt;Scenario!$B$11,"",IF(AJ$2&lt;&gt;"Ready",AJ$2,IF(ISNUMBER(AN303),AO302+AM303,"INSUFFICIENT FUNDS")))</f>
        <v/>
      </c>
      <c r="AP303" t="str">
        <f>IF(AJ303&gt;Scenario!$B$11,"",IF(AJ$2&lt;&gt;"Ready",AJ$2,IF(ISNUMBER(AN303),"OK","INSUFFICIENT FUNDS")))</f>
        <v/>
      </c>
    </row>
    <row r="304" spans="1:42" ht="32.1" customHeight="1" x14ac:dyDescent="0.2">
      <c r="A304">
        <v>300</v>
      </c>
      <c r="B304" s="6" t="str">
        <f>IF(A304&gt;Scenario!$B$11,"",IF(A$2&lt;&gt;"Ready",A$2,IF(G303="OK",E303,"INSUFFICIENT FUNDS")))</f>
        <v/>
      </c>
      <c r="C304" s="6" t="str">
        <f>IF(A304&gt;Scenario!$B$11,"",IF(A$2&lt;&gt;"Ready",A$2,IF(ISNUMBER(B304),IF(AND(A304&gt;=Scenario!$B$10,MOD(A304-Scenario!$B$10,Scenario!$B$18)=0),Scenario!$B$8,0),"INSUFFICIENT FUNDS")))</f>
        <v/>
      </c>
      <c r="D304" s="6" t="str">
        <f>IF(A304&gt;Scenario!$B$11,"",IF(A$2&lt;&gt;"Ready",A$2,IF(ISNUMBER(B304),(B304+C304)*(N('Option B'!$E$14)+N('Option B'!$E$15)+IF(Scenario!$B$13="Gross",N('Option B'!$E$16),0))/12+((N('Option B'!$E$12)+N('Option B'!$E$13))/12+IF(AND(A304&gt;=Scenario!$B$10,MOD(A304-Scenario!$B$10,Scenario!$B$18)=0),N('Option B'!$E$17)*N('Option B'!$E$18)+N('Option B'!$E$20),0)+IF(A304=1,N('Option B'!$E$17)*N('Option B'!$E$19)+N('Option B'!$E$21),0)+IF(A304=Scenario!$B$11,N('Option B'!$E$22),0)),"INSUFFICIENT FUNDS")))</f>
        <v/>
      </c>
      <c r="E304" s="6" t="str">
        <f>IF(A304&gt;Scenario!$B$11,"",IF(A$2&lt;&gt;"Ready",A$2,IF(ISNUMBER(B304),IF((B304+C304)*(1+Scenario!$B$12/12)-D304&lt;0,"INSUFFICIENT FUNDS",(B304+C304)*(1+Scenario!$B$12/12)-D304),"INSUFFICIENT FUNDS")))</f>
        <v/>
      </c>
      <c r="F304" s="6" t="str">
        <f>IF(A304&gt;Scenario!$B$11,"",IF(A$2&lt;&gt;"Ready",A$2,IF(ISNUMBER(E304),F303+D304,"INSUFFICIENT FUNDS")))</f>
        <v/>
      </c>
      <c r="G304" t="str">
        <f>IF(A304&gt;Scenario!$B$11,"",IF(A$2&lt;&gt;"Ready",A$2,IF(ISNUMBER(E304),"OK","INSUFFICIENT FUNDS")))</f>
        <v/>
      </c>
      <c r="H304">
        <v>300</v>
      </c>
      <c r="I304" s="6" t="str">
        <f>IF(H304&gt;Scenario!$B$11,"",IF(H$2&lt;&gt;"Ready",H$2,IF(N303="OK",L303,"INSUFFICIENT FUNDS")))</f>
        <v/>
      </c>
      <c r="J304" s="6" t="str">
        <f>IF(H304&gt;Scenario!$B$11,"",IF(H$2&lt;&gt;"Ready",H$2,IF(ISNUMBER(I304),IF(AND(H304&gt;=Scenario!$B$10,MOD(H304-Scenario!$B$10,Scenario!$B$18)=0),Scenario!$B$8,0),"INSUFFICIENT FUNDS")))</f>
        <v/>
      </c>
      <c r="K304" s="6" t="str">
        <f>IF(H304&gt;Scenario!$B$11,"",IF(H$2&lt;&gt;"Ready",H$2,IF(ISNUMBER(I304),(I304+J304)*(N('Option B'!$E$14)+N('Option B'!$E$15)+IF(Scenario!$B$13="Gross",N('Option B'!$E$16),0))/12+((0+0)/12+IF(AND(H304&gt;=Scenario!$B$10,MOD(H304-Scenario!$B$10,Scenario!$B$18)=0),N('Option B'!$E$17)*N('Option B'!$E$18)+N('Option B'!$E$20),0)+IF(H304=1,N('Option B'!$E$17)*N('Option B'!$E$19)+N('Option B'!$E$21),0)+IF(H304=Scenario!$B$11,N('Option B'!$E$22),0)),"INSUFFICIENT FUNDS")))</f>
        <v/>
      </c>
      <c r="L304" s="6" t="str">
        <f>IF(H304&gt;Scenario!$B$11,"",IF(H$2&lt;&gt;"Ready",H$2,IF(ISNUMBER(I304),IF((I304+J304)*(1+Scenario!$B$12/12)-K304&lt;0,"INSUFFICIENT FUNDS",(I304+J304)*(1+Scenario!$B$12/12)-K304),"INSUFFICIENT FUNDS")))</f>
        <v/>
      </c>
      <c r="M304" s="6" t="str">
        <f>IF(H304&gt;Scenario!$B$11,"",IF(H$2&lt;&gt;"Ready",H$2,IF(ISNUMBER(L304),M303+K304,"INSUFFICIENT FUNDS")))</f>
        <v/>
      </c>
      <c r="N304" t="str">
        <f>IF(H304&gt;Scenario!$B$11,"",IF(H$2&lt;&gt;"Ready",H$2,IF(ISNUMBER(L304),"OK","INSUFFICIENT FUNDS")))</f>
        <v/>
      </c>
      <c r="O304">
        <v>300</v>
      </c>
      <c r="P304" s="6" t="str">
        <f>IF(O304&gt;Scenario!$B$11,"",IF(O$2&lt;&gt;"Ready",O$2,IF(U303="OK",S303,"INSUFFICIENT FUNDS")))</f>
        <v/>
      </c>
      <c r="Q304" s="6" t="str">
        <f>IF(O304&gt;Scenario!$B$11,"",IF(O$2&lt;&gt;"Ready",O$2,IF(ISNUMBER(P304),IF(AND(O304&gt;=Scenario!$B$10,MOD(O304-Scenario!$B$10,Scenario!$B$18)=0),Scenario!$B$8,0),"INSUFFICIENT FUNDS")))</f>
        <v/>
      </c>
      <c r="R304" s="6" t="str">
        <f>IF(O304&gt;Scenario!$B$11,"",IF(O$2&lt;&gt;"Ready",O$2,IF(ISNUMBER(P304),(P304+Q304)*(0+N('Option B'!$E$15)+IF(Scenario!$B$13="Gross",N('Option B'!$E$16),0))/12+((N('Option B'!$E$12)+N('Option B'!$E$13))/12+IF(AND(O304&gt;=Scenario!$B$10,MOD(O304-Scenario!$B$10,Scenario!$B$18)=0),N('Option B'!$E$17)*N('Option B'!$E$18)+N('Option B'!$E$20),0)+IF(O304=1,N('Option B'!$E$17)*N('Option B'!$E$19)+N('Option B'!$E$21),0)+IF(O304=Scenario!$B$11,N('Option B'!$E$22),0)),"INSUFFICIENT FUNDS")))</f>
        <v/>
      </c>
      <c r="S304" s="6" t="str">
        <f>IF(O304&gt;Scenario!$B$11,"",IF(O$2&lt;&gt;"Ready",O$2,IF(ISNUMBER(P304),IF((P304+Q304)*(1+Scenario!$B$12/12)-R304&lt;0,"INSUFFICIENT FUNDS",(P304+Q304)*(1+Scenario!$B$12/12)-R304),"INSUFFICIENT FUNDS")))</f>
        <v/>
      </c>
      <c r="T304" s="6" t="str">
        <f>IF(O304&gt;Scenario!$B$11,"",IF(O$2&lt;&gt;"Ready",O$2,IF(ISNUMBER(S304),T303+R304,"INSUFFICIENT FUNDS")))</f>
        <v/>
      </c>
      <c r="U304" t="str">
        <f>IF(O304&gt;Scenario!$B$11,"",IF(O$2&lt;&gt;"Ready",O$2,IF(ISNUMBER(S304),"OK","INSUFFICIENT FUNDS")))</f>
        <v/>
      </c>
      <c r="V304">
        <v>300</v>
      </c>
      <c r="W304" s="6" t="str">
        <f>IF(V304&gt;Scenario!$B$11,"",IF(V$2&lt;&gt;"Ready",V$2,IF(AB303="OK",Z303,"INSUFFICIENT FUNDS")))</f>
        <v/>
      </c>
      <c r="X304" s="6" t="str">
        <f>IF(V304&gt;Scenario!$B$11,"",IF(V$2&lt;&gt;"Ready",V$2,IF(ISNUMBER(W304),IF(AND(V304&gt;=Scenario!$B$10,MOD(V304-Scenario!$B$10,Scenario!$B$18)=0),Scenario!$B$8,0),"INSUFFICIENT FUNDS")))</f>
        <v/>
      </c>
      <c r="Y304" s="6" t="str">
        <f>IF(V304&gt;Scenario!$B$11,"",IF(V$2&lt;&gt;"Ready",V$2,IF(ISNUMBER(W304),(W304+X304)*(N('Option B'!$E$14)+N('Option B'!$E$15)+IF(Scenario!$B$13="Gross",N('Option B'!$E$16),0))/12+((N('Option B'!$E$12)+N('Option B'!$E$13))/12+IF(AND(V304&gt;=Scenario!$B$10,MOD(V304-Scenario!$B$10,Scenario!$B$18)=0),0*0+0,0)+IF(V304=1,0*0+0,0)+IF(V304=Scenario!$B$11,0,0)),"INSUFFICIENT FUNDS")))</f>
        <v/>
      </c>
      <c r="Z304" s="6" t="str">
        <f>IF(V304&gt;Scenario!$B$11,"",IF(V$2&lt;&gt;"Ready",V$2,IF(ISNUMBER(W304),IF((W304+X304)*(1+Scenario!$B$12/12)-Y304&lt;0,"INSUFFICIENT FUNDS",(W304+X304)*(1+Scenario!$B$12/12)-Y304),"INSUFFICIENT FUNDS")))</f>
        <v/>
      </c>
      <c r="AA304" s="6" t="str">
        <f>IF(V304&gt;Scenario!$B$11,"",IF(V$2&lt;&gt;"Ready",V$2,IF(ISNUMBER(Z304),AA303+Y304,"INSUFFICIENT FUNDS")))</f>
        <v/>
      </c>
      <c r="AB304" t="str">
        <f>IF(V304&gt;Scenario!$B$11,"",IF(V$2&lt;&gt;"Ready",V$2,IF(ISNUMBER(Z304),"OK","INSUFFICIENT FUNDS")))</f>
        <v/>
      </c>
      <c r="AC304">
        <v>300</v>
      </c>
      <c r="AD304" s="6" t="str">
        <f>IF(AC304&gt;Scenario!$B$11,"",IF(AC$2&lt;&gt;"Ready",AC$2,IF(AI303="OK",AG303,"INSUFFICIENT FUNDS")))</f>
        <v/>
      </c>
      <c r="AE304" s="6" t="str">
        <f>IF(AC304&gt;Scenario!$B$11,"",IF(AC$2&lt;&gt;"Ready",AC$2,IF(ISNUMBER(AD304),IF(AND(AC304&gt;=Scenario!$B$10,MOD(AC304-Scenario!$B$10,Scenario!$B$18)=0),Scenario!$B$8,0),"INSUFFICIENT FUNDS")))</f>
        <v/>
      </c>
      <c r="AF304" s="6" t="str">
        <f>IF(AC304&gt;Scenario!$B$11,"",IF(AC$2&lt;&gt;"Ready",AC$2,IF(ISNUMBER(AD304),(AD304+AE304)*(N('Option B'!$E$14)+N('Option B'!$E$15)+IF(Scenario!$B$13="Gross",0,0))/12+((N('Option B'!$E$12)+N('Option B'!$E$13))/12+IF(AND(AC304&gt;=Scenario!$B$10,MOD(AC304-Scenario!$B$10,Scenario!$B$18)=0),N('Option B'!$E$17)*N('Option B'!$E$18)+N('Option B'!$E$20),0)+IF(AC304=1,N('Option B'!$E$17)*N('Option B'!$E$19)+N('Option B'!$E$21),0)+IF(AC304=Scenario!$B$11,N('Option B'!$E$22),0)),"INSUFFICIENT FUNDS")))</f>
        <v/>
      </c>
      <c r="AG304" s="6" t="str">
        <f>IF(AC304&gt;Scenario!$B$11,"",IF(AC$2&lt;&gt;"Ready",AC$2,IF(ISNUMBER(AD304),IF((AD304+AE304)*(1+Scenario!$B$12/12)-AF304&lt;0,"INSUFFICIENT FUNDS",(AD304+AE304)*(1+Scenario!$B$12/12)-AF304),"INSUFFICIENT FUNDS")))</f>
        <v/>
      </c>
      <c r="AH304" s="6" t="str">
        <f>IF(AC304&gt;Scenario!$B$11,"",IF(AC$2&lt;&gt;"Ready",AC$2,IF(ISNUMBER(AG304),AH303+AF304,"INSUFFICIENT FUNDS")))</f>
        <v/>
      </c>
      <c r="AI304" t="str">
        <f>IF(AC304&gt;Scenario!$B$11,"",IF(AC$2&lt;&gt;"Ready",AC$2,IF(ISNUMBER(AG304),"OK","INSUFFICIENT FUNDS")))</f>
        <v/>
      </c>
      <c r="AJ304">
        <v>300</v>
      </c>
      <c r="AK304" s="6" t="str">
        <f>IF(AJ304&gt;Scenario!$B$11,"",IF(AJ$2&lt;&gt;"Ready",AJ$2,IF(AP303="OK",AN303,"INSUFFICIENT FUNDS")))</f>
        <v/>
      </c>
      <c r="AL304" s="6" t="str">
        <f>IF(AJ304&gt;Scenario!$B$11,"",IF(AJ$2&lt;&gt;"Ready",AJ$2,IF(ISNUMBER(AK304),IF(AND(AJ304&gt;=Scenario!$B$10,MOD(AJ304-Scenario!$B$10,Scenario!$B$18)=0),Scenario!$B$8,0),"INSUFFICIENT FUNDS")))</f>
        <v/>
      </c>
      <c r="AM304" s="6" t="str">
        <f>IF(AJ304&gt;Scenario!$B$11,"",IF(AJ$2&lt;&gt;"Ready",AJ$2,IF(ISNUMBER(AK304),(AK304+AL304)*(0+0+IF(Scenario!$B$13="Gross",0,0))/12+((0+0)/12+IF(AND(AJ304&gt;=Scenario!$B$10,MOD(AJ304-Scenario!$B$10,Scenario!$B$18)=0),0*0+0,0)+IF(AJ304=1,0*0+0,0)+IF(AJ304=Scenario!$B$11,0,0)),"INSUFFICIENT FUNDS")))</f>
        <v/>
      </c>
      <c r="AN304" s="6" t="str">
        <f>IF(AJ304&gt;Scenario!$B$11,"",IF(AJ$2&lt;&gt;"Ready",AJ$2,IF(ISNUMBER(AK304),IF((AK304+AL304)*(1+Scenario!$B$12/12)-AM304&lt;0,"INSUFFICIENT FUNDS",(AK304+AL304)*(1+Scenario!$B$12/12)-AM304),"INSUFFICIENT FUNDS")))</f>
        <v/>
      </c>
      <c r="AO304" s="6" t="str">
        <f>IF(AJ304&gt;Scenario!$B$11,"",IF(AJ$2&lt;&gt;"Ready",AJ$2,IF(ISNUMBER(AN304),AO303+AM304,"INSUFFICIENT FUNDS")))</f>
        <v/>
      </c>
      <c r="AP304" t="str">
        <f>IF(AJ304&gt;Scenario!$B$11,"",IF(AJ$2&lt;&gt;"Ready",AJ$2,IF(ISNUMBER(AN304),"OK","INSUFFICIENT FUNDS")))</f>
        <v/>
      </c>
    </row>
    <row r="305" spans="1:42" ht="32.1" customHeight="1" x14ac:dyDescent="0.2">
      <c r="A305">
        <v>301</v>
      </c>
      <c r="B305" s="6" t="str">
        <f>IF(A305&gt;Scenario!$B$11,"",IF(A$2&lt;&gt;"Ready",A$2,IF(G304="OK",E304,"INSUFFICIENT FUNDS")))</f>
        <v/>
      </c>
      <c r="C305" s="6" t="str">
        <f>IF(A305&gt;Scenario!$B$11,"",IF(A$2&lt;&gt;"Ready",A$2,IF(ISNUMBER(B305),IF(AND(A305&gt;=Scenario!$B$10,MOD(A305-Scenario!$B$10,Scenario!$B$18)=0),Scenario!$B$8,0),"INSUFFICIENT FUNDS")))</f>
        <v/>
      </c>
      <c r="D305" s="6" t="str">
        <f>IF(A305&gt;Scenario!$B$11,"",IF(A$2&lt;&gt;"Ready",A$2,IF(ISNUMBER(B305),(B305+C305)*(N('Option B'!$E$14)+N('Option B'!$E$15)+IF(Scenario!$B$13="Gross",N('Option B'!$E$16),0))/12+((N('Option B'!$E$12)+N('Option B'!$E$13))/12+IF(AND(A305&gt;=Scenario!$B$10,MOD(A305-Scenario!$B$10,Scenario!$B$18)=0),N('Option B'!$E$17)*N('Option B'!$E$18)+N('Option B'!$E$20),0)+IF(A305=1,N('Option B'!$E$17)*N('Option B'!$E$19)+N('Option B'!$E$21),0)+IF(A305=Scenario!$B$11,N('Option B'!$E$22),0)),"INSUFFICIENT FUNDS")))</f>
        <v/>
      </c>
      <c r="E305" s="6" t="str">
        <f>IF(A305&gt;Scenario!$B$11,"",IF(A$2&lt;&gt;"Ready",A$2,IF(ISNUMBER(B305),IF((B305+C305)*(1+Scenario!$B$12/12)-D305&lt;0,"INSUFFICIENT FUNDS",(B305+C305)*(1+Scenario!$B$12/12)-D305),"INSUFFICIENT FUNDS")))</f>
        <v/>
      </c>
      <c r="F305" s="6" t="str">
        <f>IF(A305&gt;Scenario!$B$11,"",IF(A$2&lt;&gt;"Ready",A$2,IF(ISNUMBER(E305),F304+D305,"INSUFFICIENT FUNDS")))</f>
        <v/>
      </c>
      <c r="G305" t="str">
        <f>IF(A305&gt;Scenario!$B$11,"",IF(A$2&lt;&gt;"Ready",A$2,IF(ISNUMBER(E305),"OK","INSUFFICIENT FUNDS")))</f>
        <v/>
      </c>
      <c r="H305">
        <v>301</v>
      </c>
      <c r="I305" s="6" t="str">
        <f>IF(H305&gt;Scenario!$B$11,"",IF(H$2&lt;&gt;"Ready",H$2,IF(N304="OK",L304,"INSUFFICIENT FUNDS")))</f>
        <v/>
      </c>
      <c r="J305" s="6" t="str">
        <f>IF(H305&gt;Scenario!$B$11,"",IF(H$2&lt;&gt;"Ready",H$2,IF(ISNUMBER(I305),IF(AND(H305&gt;=Scenario!$B$10,MOD(H305-Scenario!$B$10,Scenario!$B$18)=0),Scenario!$B$8,0),"INSUFFICIENT FUNDS")))</f>
        <v/>
      </c>
      <c r="K305" s="6" t="str">
        <f>IF(H305&gt;Scenario!$B$11,"",IF(H$2&lt;&gt;"Ready",H$2,IF(ISNUMBER(I305),(I305+J305)*(N('Option B'!$E$14)+N('Option B'!$E$15)+IF(Scenario!$B$13="Gross",N('Option B'!$E$16),0))/12+((0+0)/12+IF(AND(H305&gt;=Scenario!$B$10,MOD(H305-Scenario!$B$10,Scenario!$B$18)=0),N('Option B'!$E$17)*N('Option B'!$E$18)+N('Option B'!$E$20),0)+IF(H305=1,N('Option B'!$E$17)*N('Option B'!$E$19)+N('Option B'!$E$21),0)+IF(H305=Scenario!$B$11,N('Option B'!$E$22),0)),"INSUFFICIENT FUNDS")))</f>
        <v/>
      </c>
      <c r="L305" s="6" t="str">
        <f>IF(H305&gt;Scenario!$B$11,"",IF(H$2&lt;&gt;"Ready",H$2,IF(ISNUMBER(I305),IF((I305+J305)*(1+Scenario!$B$12/12)-K305&lt;0,"INSUFFICIENT FUNDS",(I305+J305)*(1+Scenario!$B$12/12)-K305),"INSUFFICIENT FUNDS")))</f>
        <v/>
      </c>
      <c r="M305" s="6" t="str">
        <f>IF(H305&gt;Scenario!$B$11,"",IF(H$2&lt;&gt;"Ready",H$2,IF(ISNUMBER(L305),M304+K305,"INSUFFICIENT FUNDS")))</f>
        <v/>
      </c>
      <c r="N305" t="str">
        <f>IF(H305&gt;Scenario!$B$11,"",IF(H$2&lt;&gt;"Ready",H$2,IF(ISNUMBER(L305),"OK","INSUFFICIENT FUNDS")))</f>
        <v/>
      </c>
      <c r="O305">
        <v>301</v>
      </c>
      <c r="P305" s="6" t="str">
        <f>IF(O305&gt;Scenario!$B$11,"",IF(O$2&lt;&gt;"Ready",O$2,IF(U304="OK",S304,"INSUFFICIENT FUNDS")))</f>
        <v/>
      </c>
      <c r="Q305" s="6" t="str">
        <f>IF(O305&gt;Scenario!$B$11,"",IF(O$2&lt;&gt;"Ready",O$2,IF(ISNUMBER(P305),IF(AND(O305&gt;=Scenario!$B$10,MOD(O305-Scenario!$B$10,Scenario!$B$18)=0),Scenario!$B$8,0),"INSUFFICIENT FUNDS")))</f>
        <v/>
      </c>
      <c r="R305" s="6" t="str">
        <f>IF(O305&gt;Scenario!$B$11,"",IF(O$2&lt;&gt;"Ready",O$2,IF(ISNUMBER(P305),(P305+Q305)*(0+N('Option B'!$E$15)+IF(Scenario!$B$13="Gross",N('Option B'!$E$16),0))/12+((N('Option B'!$E$12)+N('Option B'!$E$13))/12+IF(AND(O305&gt;=Scenario!$B$10,MOD(O305-Scenario!$B$10,Scenario!$B$18)=0),N('Option B'!$E$17)*N('Option B'!$E$18)+N('Option B'!$E$20),0)+IF(O305=1,N('Option B'!$E$17)*N('Option B'!$E$19)+N('Option B'!$E$21),0)+IF(O305=Scenario!$B$11,N('Option B'!$E$22),0)),"INSUFFICIENT FUNDS")))</f>
        <v/>
      </c>
      <c r="S305" s="6" t="str">
        <f>IF(O305&gt;Scenario!$B$11,"",IF(O$2&lt;&gt;"Ready",O$2,IF(ISNUMBER(P305),IF((P305+Q305)*(1+Scenario!$B$12/12)-R305&lt;0,"INSUFFICIENT FUNDS",(P305+Q305)*(1+Scenario!$B$12/12)-R305),"INSUFFICIENT FUNDS")))</f>
        <v/>
      </c>
      <c r="T305" s="6" t="str">
        <f>IF(O305&gt;Scenario!$B$11,"",IF(O$2&lt;&gt;"Ready",O$2,IF(ISNUMBER(S305),T304+R305,"INSUFFICIENT FUNDS")))</f>
        <v/>
      </c>
      <c r="U305" t="str">
        <f>IF(O305&gt;Scenario!$B$11,"",IF(O$2&lt;&gt;"Ready",O$2,IF(ISNUMBER(S305),"OK","INSUFFICIENT FUNDS")))</f>
        <v/>
      </c>
      <c r="V305">
        <v>301</v>
      </c>
      <c r="W305" s="6" t="str">
        <f>IF(V305&gt;Scenario!$B$11,"",IF(V$2&lt;&gt;"Ready",V$2,IF(AB304="OK",Z304,"INSUFFICIENT FUNDS")))</f>
        <v/>
      </c>
      <c r="X305" s="6" t="str">
        <f>IF(V305&gt;Scenario!$B$11,"",IF(V$2&lt;&gt;"Ready",V$2,IF(ISNUMBER(W305),IF(AND(V305&gt;=Scenario!$B$10,MOD(V305-Scenario!$B$10,Scenario!$B$18)=0),Scenario!$B$8,0),"INSUFFICIENT FUNDS")))</f>
        <v/>
      </c>
      <c r="Y305" s="6" t="str">
        <f>IF(V305&gt;Scenario!$B$11,"",IF(V$2&lt;&gt;"Ready",V$2,IF(ISNUMBER(W305),(W305+X305)*(N('Option B'!$E$14)+N('Option B'!$E$15)+IF(Scenario!$B$13="Gross",N('Option B'!$E$16),0))/12+((N('Option B'!$E$12)+N('Option B'!$E$13))/12+IF(AND(V305&gt;=Scenario!$B$10,MOD(V305-Scenario!$B$10,Scenario!$B$18)=0),0*0+0,0)+IF(V305=1,0*0+0,0)+IF(V305=Scenario!$B$11,0,0)),"INSUFFICIENT FUNDS")))</f>
        <v/>
      </c>
      <c r="Z305" s="6" t="str">
        <f>IF(V305&gt;Scenario!$B$11,"",IF(V$2&lt;&gt;"Ready",V$2,IF(ISNUMBER(W305),IF((W305+X305)*(1+Scenario!$B$12/12)-Y305&lt;0,"INSUFFICIENT FUNDS",(W305+X305)*(1+Scenario!$B$12/12)-Y305),"INSUFFICIENT FUNDS")))</f>
        <v/>
      </c>
      <c r="AA305" s="6" t="str">
        <f>IF(V305&gt;Scenario!$B$11,"",IF(V$2&lt;&gt;"Ready",V$2,IF(ISNUMBER(Z305),AA304+Y305,"INSUFFICIENT FUNDS")))</f>
        <v/>
      </c>
      <c r="AB305" t="str">
        <f>IF(V305&gt;Scenario!$B$11,"",IF(V$2&lt;&gt;"Ready",V$2,IF(ISNUMBER(Z305),"OK","INSUFFICIENT FUNDS")))</f>
        <v/>
      </c>
      <c r="AC305">
        <v>301</v>
      </c>
      <c r="AD305" s="6" t="str">
        <f>IF(AC305&gt;Scenario!$B$11,"",IF(AC$2&lt;&gt;"Ready",AC$2,IF(AI304="OK",AG304,"INSUFFICIENT FUNDS")))</f>
        <v/>
      </c>
      <c r="AE305" s="6" t="str">
        <f>IF(AC305&gt;Scenario!$B$11,"",IF(AC$2&lt;&gt;"Ready",AC$2,IF(ISNUMBER(AD305),IF(AND(AC305&gt;=Scenario!$B$10,MOD(AC305-Scenario!$B$10,Scenario!$B$18)=0),Scenario!$B$8,0),"INSUFFICIENT FUNDS")))</f>
        <v/>
      </c>
      <c r="AF305" s="6" t="str">
        <f>IF(AC305&gt;Scenario!$B$11,"",IF(AC$2&lt;&gt;"Ready",AC$2,IF(ISNUMBER(AD305),(AD305+AE305)*(N('Option B'!$E$14)+N('Option B'!$E$15)+IF(Scenario!$B$13="Gross",0,0))/12+((N('Option B'!$E$12)+N('Option B'!$E$13))/12+IF(AND(AC305&gt;=Scenario!$B$10,MOD(AC305-Scenario!$B$10,Scenario!$B$18)=0),N('Option B'!$E$17)*N('Option B'!$E$18)+N('Option B'!$E$20),0)+IF(AC305=1,N('Option B'!$E$17)*N('Option B'!$E$19)+N('Option B'!$E$21),0)+IF(AC305=Scenario!$B$11,N('Option B'!$E$22),0)),"INSUFFICIENT FUNDS")))</f>
        <v/>
      </c>
      <c r="AG305" s="6" t="str">
        <f>IF(AC305&gt;Scenario!$B$11,"",IF(AC$2&lt;&gt;"Ready",AC$2,IF(ISNUMBER(AD305),IF((AD305+AE305)*(1+Scenario!$B$12/12)-AF305&lt;0,"INSUFFICIENT FUNDS",(AD305+AE305)*(1+Scenario!$B$12/12)-AF305),"INSUFFICIENT FUNDS")))</f>
        <v/>
      </c>
      <c r="AH305" s="6" t="str">
        <f>IF(AC305&gt;Scenario!$B$11,"",IF(AC$2&lt;&gt;"Ready",AC$2,IF(ISNUMBER(AG305),AH304+AF305,"INSUFFICIENT FUNDS")))</f>
        <v/>
      </c>
      <c r="AI305" t="str">
        <f>IF(AC305&gt;Scenario!$B$11,"",IF(AC$2&lt;&gt;"Ready",AC$2,IF(ISNUMBER(AG305),"OK","INSUFFICIENT FUNDS")))</f>
        <v/>
      </c>
      <c r="AJ305">
        <v>301</v>
      </c>
      <c r="AK305" s="6" t="str">
        <f>IF(AJ305&gt;Scenario!$B$11,"",IF(AJ$2&lt;&gt;"Ready",AJ$2,IF(AP304="OK",AN304,"INSUFFICIENT FUNDS")))</f>
        <v/>
      </c>
      <c r="AL305" s="6" t="str">
        <f>IF(AJ305&gt;Scenario!$B$11,"",IF(AJ$2&lt;&gt;"Ready",AJ$2,IF(ISNUMBER(AK305),IF(AND(AJ305&gt;=Scenario!$B$10,MOD(AJ305-Scenario!$B$10,Scenario!$B$18)=0),Scenario!$B$8,0),"INSUFFICIENT FUNDS")))</f>
        <v/>
      </c>
      <c r="AM305" s="6" t="str">
        <f>IF(AJ305&gt;Scenario!$B$11,"",IF(AJ$2&lt;&gt;"Ready",AJ$2,IF(ISNUMBER(AK305),(AK305+AL305)*(0+0+IF(Scenario!$B$13="Gross",0,0))/12+((0+0)/12+IF(AND(AJ305&gt;=Scenario!$B$10,MOD(AJ305-Scenario!$B$10,Scenario!$B$18)=0),0*0+0,0)+IF(AJ305=1,0*0+0,0)+IF(AJ305=Scenario!$B$11,0,0)),"INSUFFICIENT FUNDS")))</f>
        <v/>
      </c>
      <c r="AN305" s="6" t="str">
        <f>IF(AJ305&gt;Scenario!$B$11,"",IF(AJ$2&lt;&gt;"Ready",AJ$2,IF(ISNUMBER(AK305),IF((AK305+AL305)*(1+Scenario!$B$12/12)-AM305&lt;0,"INSUFFICIENT FUNDS",(AK305+AL305)*(1+Scenario!$B$12/12)-AM305),"INSUFFICIENT FUNDS")))</f>
        <v/>
      </c>
      <c r="AO305" s="6" t="str">
        <f>IF(AJ305&gt;Scenario!$B$11,"",IF(AJ$2&lt;&gt;"Ready",AJ$2,IF(ISNUMBER(AN305),AO304+AM305,"INSUFFICIENT FUNDS")))</f>
        <v/>
      </c>
      <c r="AP305" t="str">
        <f>IF(AJ305&gt;Scenario!$B$11,"",IF(AJ$2&lt;&gt;"Ready",AJ$2,IF(ISNUMBER(AN305),"OK","INSUFFICIENT FUNDS")))</f>
        <v/>
      </c>
    </row>
    <row r="306" spans="1:42" ht="32.1" customHeight="1" x14ac:dyDescent="0.2">
      <c r="A306">
        <v>302</v>
      </c>
      <c r="B306" s="6" t="str">
        <f>IF(A306&gt;Scenario!$B$11,"",IF(A$2&lt;&gt;"Ready",A$2,IF(G305="OK",E305,"INSUFFICIENT FUNDS")))</f>
        <v/>
      </c>
      <c r="C306" s="6" t="str">
        <f>IF(A306&gt;Scenario!$B$11,"",IF(A$2&lt;&gt;"Ready",A$2,IF(ISNUMBER(B306),IF(AND(A306&gt;=Scenario!$B$10,MOD(A306-Scenario!$B$10,Scenario!$B$18)=0),Scenario!$B$8,0),"INSUFFICIENT FUNDS")))</f>
        <v/>
      </c>
      <c r="D306" s="6" t="str">
        <f>IF(A306&gt;Scenario!$B$11,"",IF(A$2&lt;&gt;"Ready",A$2,IF(ISNUMBER(B306),(B306+C306)*(N('Option B'!$E$14)+N('Option B'!$E$15)+IF(Scenario!$B$13="Gross",N('Option B'!$E$16),0))/12+((N('Option B'!$E$12)+N('Option B'!$E$13))/12+IF(AND(A306&gt;=Scenario!$B$10,MOD(A306-Scenario!$B$10,Scenario!$B$18)=0),N('Option B'!$E$17)*N('Option B'!$E$18)+N('Option B'!$E$20),0)+IF(A306=1,N('Option B'!$E$17)*N('Option B'!$E$19)+N('Option B'!$E$21),0)+IF(A306=Scenario!$B$11,N('Option B'!$E$22),0)),"INSUFFICIENT FUNDS")))</f>
        <v/>
      </c>
      <c r="E306" s="6" t="str">
        <f>IF(A306&gt;Scenario!$B$11,"",IF(A$2&lt;&gt;"Ready",A$2,IF(ISNUMBER(B306),IF((B306+C306)*(1+Scenario!$B$12/12)-D306&lt;0,"INSUFFICIENT FUNDS",(B306+C306)*(1+Scenario!$B$12/12)-D306),"INSUFFICIENT FUNDS")))</f>
        <v/>
      </c>
      <c r="F306" s="6" t="str">
        <f>IF(A306&gt;Scenario!$B$11,"",IF(A$2&lt;&gt;"Ready",A$2,IF(ISNUMBER(E306),F305+D306,"INSUFFICIENT FUNDS")))</f>
        <v/>
      </c>
      <c r="G306" t="str">
        <f>IF(A306&gt;Scenario!$B$11,"",IF(A$2&lt;&gt;"Ready",A$2,IF(ISNUMBER(E306),"OK","INSUFFICIENT FUNDS")))</f>
        <v/>
      </c>
      <c r="H306">
        <v>302</v>
      </c>
      <c r="I306" s="6" t="str">
        <f>IF(H306&gt;Scenario!$B$11,"",IF(H$2&lt;&gt;"Ready",H$2,IF(N305="OK",L305,"INSUFFICIENT FUNDS")))</f>
        <v/>
      </c>
      <c r="J306" s="6" t="str">
        <f>IF(H306&gt;Scenario!$B$11,"",IF(H$2&lt;&gt;"Ready",H$2,IF(ISNUMBER(I306),IF(AND(H306&gt;=Scenario!$B$10,MOD(H306-Scenario!$B$10,Scenario!$B$18)=0),Scenario!$B$8,0),"INSUFFICIENT FUNDS")))</f>
        <v/>
      </c>
      <c r="K306" s="6" t="str">
        <f>IF(H306&gt;Scenario!$B$11,"",IF(H$2&lt;&gt;"Ready",H$2,IF(ISNUMBER(I306),(I306+J306)*(N('Option B'!$E$14)+N('Option B'!$E$15)+IF(Scenario!$B$13="Gross",N('Option B'!$E$16),0))/12+((0+0)/12+IF(AND(H306&gt;=Scenario!$B$10,MOD(H306-Scenario!$B$10,Scenario!$B$18)=0),N('Option B'!$E$17)*N('Option B'!$E$18)+N('Option B'!$E$20),0)+IF(H306=1,N('Option B'!$E$17)*N('Option B'!$E$19)+N('Option B'!$E$21),0)+IF(H306=Scenario!$B$11,N('Option B'!$E$22),0)),"INSUFFICIENT FUNDS")))</f>
        <v/>
      </c>
      <c r="L306" s="6" t="str">
        <f>IF(H306&gt;Scenario!$B$11,"",IF(H$2&lt;&gt;"Ready",H$2,IF(ISNUMBER(I306),IF((I306+J306)*(1+Scenario!$B$12/12)-K306&lt;0,"INSUFFICIENT FUNDS",(I306+J306)*(1+Scenario!$B$12/12)-K306),"INSUFFICIENT FUNDS")))</f>
        <v/>
      </c>
      <c r="M306" s="6" t="str">
        <f>IF(H306&gt;Scenario!$B$11,"",IF(H$2&lt;&gt;"Ready",H$2,IF(ISNUMBER(L306),M305+K306,"INSUFFICIENT FUNDS")))</f>
        <v/>
      </c>
      <c r="N306" t="str">
        <f>IF(H306&gt;Scenario!$B$11,"",IF(H$2&lt;&gt;"Ready",H$2,IF(ISNUMBER(L306),"OK","INSUFFICIENT FUNDS")))</f>
        <v/>
      </c>
      <c r="O306">
        <v>302</v>
      </c>
      <c r="P306" s="6" t="str">
        <f>IF(O306&gt;Scenario!$B$11,"",IF(O$2&lt;&gt;"Ready",O$2,IF(U305="OK",S305,"INSUFFICIENT FUNDS")))</f>
        <v/>
      </c>
      <c r="Q306" s="6" t="str">
        <f>IF(O306&gt;Scenario!$B$11,"",IF(O$2&lt;&gt;"Ready",O$2,IF(ISNUMBER(P306),IF(AND(O306&gt;=Scenario!$B$10,MOD(O306-Scenario!$B$10,Scenario!$B$18)=0),Scenario!$B$8,0),"INSUFFICIENT FUNDS")))</f>
        <v/>
      </c>
      <c r="R306" s="6" t="str">
        <f>IF(O306&gt;Scenario!$B$11,"",IF(O$2&lt;&gt;"Ready",O$2,IF(ISNUMBER(P306),(P306+Q306)*(0+N('Option B'!$E$15)+IF(Scenario!$B$13="Gross",N('Option B'!$E$16),0))/12+((N('Option B'!$E$12)+N('Option B'!$E$13))/12+IF(AND(O306&gt;=Scenario!$B$10,MOD(O306-Scenario!$B$10,Scenario!$B$18)=0),N('Option B'!$E$17)*N('Option B'!$E$18)+N('Option B'!$E$20),0)+IF(O306=1,N('Option B'!$E$17)*N('Option B'!$E$19)+N('Option B'!$E$21),0)+IF(O306=Scenario!$B$11,N('Option B'!$E$22),0)),"INSUFFICIENT FUNDS")))</f>
        <v/>
      </c>
      <c r="S306" s="6" t="str">
        <f>IF(O306&gt;Scenario!$B$11,"",IF(O$2&lt;&gt;"Ready",O$2,IF(ISNUMBER(P306),IF((P306+Q306)*(1+Scenario!$B$12/12)-R306&lt;0,"INSUFFICIENT FUNDS",(P306+Q306)*(1+Scenario!$B$12/12)-R306),"INSUFFICIENT FUNDS")))</f>
        <v/>
      </c>
      <c r="T306" s="6" t="str">
        <f>IF(O306&gt;Scenario!$B$11,"",IF(O$2&lt;&gt;"Ready",O$2,IF(ISNUMBER(S306),T305+R306,"INSUFFICIENT FUNDS")))</f>
        <v/>
      </c>
      <c r="U306" t="str">
        <f>IF(O306&gt;Scenario!$B$11,"",IF(O$2&lt;&gt;"Ready",O$2,IF(ISNUMBER(S306),"OK","INSUFFICIENT FUNDS")))</f>
        <v/>
      </c>
      <c r="V306">
        <v>302</v>
      </c>
      <c r="W306" s="6" t="str">
        <f>IF(V306&gt;Scenario!$B$11,"",IF(V$2&lt;&gt;"Ready",V$2,IF(AB305="OK",Z305,"INSUFFICIENT FUNDS")))</f>
        <v/>
      </c>
      <c r="X306" s="6" t="str">
        <f>IF(V306&gt;Scenario!$B$11,"",IF(V$2&lt;&gt;"Ready",V$2,IF(ISNUMBER(W306),IF(AND(V306&gt;=Scenario!$B$10,MOD(V306-Scenario!$B$10,Scenario!$B$18)=0),Scenario!$B$8,0),"INSUFFICIENT FUNDS")))</f>
        <v/>
      </c>
      <c r="Y306" s="6" t="str">
        <f>IF(V306&gt;Scenario!$B$11,"",IF(V$2&lt;&gt;"Ready",V$2,IF(ISNUMBER(W306),(W306+X306)*(N('Option B'!$E$14)+N('Option B'!$E$15)+IF(Scenario!$B$13="Gross",N('Option B'!$E$16),0))/12+((N('Option B'!$E$12)+N('Option B'!$E$13))/12+IF(AND(V306&gt;=Scenario!$B$10,MOD(V306-Scenario!$B$10,Scenario!$B$18)=0),0*0+0,0)+IF(V306=1,0*0+0,0)+IF(V306=Scenario!$B$11,0,0)),"INSUFFICIENT FUNDS")))</f>
        <v/>
      </c>
      <c r="Z306" s="6" t="str">
        <f>IF(V306&gt;Scenario!$B$11,"",IF(V$2&lt;&gt;"Ready",V$2,IF(ISNUMBER(W306),IF((W306+X306)*(1+Scenario!$B$12/12)-Y306&lt;0,"INSUFFICIENT FUNDS",(W306+X306)*(1+Scenario!$B$12/12)-Y306),"INSUFFICIENT FUNDS")))</f>
        <v/>
      </c>
      <c r="AA306" s="6" t="str">
        <f>IF(V306&gt;Scenario!$B$11,"",IF(V$2&lt;&gt;"Ready",V$2,IF(ISNUMBER(Z306),AA305+Y306,"INSUFFICIENT FUNDS")))</f>
        <v/>
      </c>
      <c r="AB306" t="str">
        <f>IF(V306&gt;Scenario!$B$11,"",IF(V$2&lt;&gt;"Ready",V$2,IF(ISNUMBER(Z306),"OK","INSUFFICIENT FUNDS")))</f>
        <v/>
      </c>
      <c r="AC306">
        <v>302</v>
      </c>
      <c r="AD306" s="6" t="str">
        <f>IF(AC306&gt;Scenario!$B$11,"",IF(AC$2&lt;&gt;"Ready",AC$2,IF(AI305="OK",AG305,"INSUFFICIENT FUNDS")))</f>
        <v/>
      </c>
      <c r="AE306" s="6" t="str">
        <f>IF(AC306&gt;Scenario!$B$11,"",IF(AC$2&lt;&gt;"Ready",AC$2,IF(ISNUMBER(AD306),IF(AND(AC306&gt;=Scenario!$B$10,MOD(AC306-Scenario!$B$10,Scenario!$B$18)=0),Scenario!$B$8,0),"INSUFFICIENT FUNDS")))</f>
        <v/>
      </c>
      <c r="AF306" s="6" t="str">
        <f>IF(AC306&gt;Scenario!$B$11,"",IF(AC$2&lt;&gt;"Ready",AC$2,IF(ISNUMBER(AD306),(AD306+AE306)*(N('Option B'!$E$14)+N('Option B'!$E$15)+IF(Scenario!$B$13="Gross",0,0))/12+((N('Option B'!$E$12)+N('Option B'!$E$13))/12+IF(AND(AC306&gt;=Scenario!$B$10,MOD(AC306-Scenario!$B$10,Scenario!$B$18)=0),N('Option B'!$E$17)*N('Option B'!$E$18)+N('Option B'!$E$20),0)+IF(AC306=1,N('Option B'!$E$17)*N('Option B'!$E$19)+N('Option B'!$E$21),0)+IF(AC306=Scenario!$B$11,N('Option B'!$E$22),0)),"INSUFFICIENT FUNDS")))</f>
        <v/>
      </c>
      <c r="AG306" s="6" t="str">
        <f>IF(AC306&gt;Scenario!$B$11,"",IF(AC$2&lt;&gt;"Ready",AC$2,IF(ISNUMBER(AD306),IF((AD306+AE306)*(1+Scenario!$B$12/12)-AF306&lt;0,"INSUFFICIENT FUNDS",(AD306+AE306)*(1+Scenario!$B$12/12)-AF306),"INSUFFICIENT FUNDS")))</f>
        <v/>
      </c>
      <c r="AH306" s="6" t="str">
        <f>IF(AC306&gt;Scenario!$B$11,"",IF(AC$2&lt;&gt;"Ready",AC$2,IF(ISNUMBER(AG306),AH305+AF306,"INSUFFICIENT FUNDS")))</f>
        <v/>
      </c>
      <c r="AI306" t="str">
        <f>IF(AC306&gt;Scenario!$B$11,"",IF(AC$2&lt;&gt;"Ready",AC$2,IF(ISNUMBER(AG306),"OK","INSUFFICIENT FUNDS")))</f>
        <v/>
      </c>
      <c r="AJ306">
        <v>302</v>
      </c>
      <c r="AK306" s="6" t="str">
        <f>IF(AJ306&gt;Scenario!$B$11,"",IF(AJ$2&lt;&gt;"Ready",AJ$2,IF(AP305="OK",AN305,"INSUFFICIENT FUNDS")))</f>
        <v/>
      </c>
      <c r="AL306" s="6" t="str">
        <f>IF(AJ306&gt;Scenario!$B$11,"",IF(AJ$2&lt;&gt;"Ready",AJ$2,IF(ISNUMBER(AK306),IF(AND(AJ306&gt;=Scenario!$B$10,MOD(AJ306-Scenario!$B$10,Scenario!$B$18)=0),Scenario!$B$8,0),"INSUFFICIENT FUNDS")))</f>
        <v/>
      </c>
      <c r="AM306" s="6" t="str">
        <f>IF(AJ306&gt;Scenario!$B$11,"",IF(AJ$2&lt;&gt;"Ready",AJ$2,IF(ISNUMBER(AK306),(AK306+AL306)*(0+0+IF(Scenario!$B$13="Gross",0,0))/12+((0+0)/12+IF(AND(AJ306&gt;=Scenario!$B$10,MOD(AJ306-Scenario!$B$10,Scenario!$B$18)=0),0*0+0,0)+IF(AJ306=1,0*0+0,0)+IF(AJ306=Scenario!$B$11,0,0)),"INSUFFICIENT FUNDS")))</f>
        <v/>
      </c>
      <c r="AN306" s="6" t="str">
        <f>IF(AJ306&gt;Scenario!$B$11,"",IF(AJ$2&lt;&gt;"Ready",AJ$2,IF(ISNUMBER(AK306),IF((AK306+AL306)*(1+Scenario!$B$12/12)-AM306&lt;0,"INSUFFICIENT FUNDS",(AK306+AL306)*(1+Scenario!$B$12/12)-AM306),"INSUFFICIENT FUNDS")))</f>
        <v/>
      </c>
      <c r="AO306" s="6" t="str">
        <f>IF(AJ306&gt;Scenario!$B$11,"",IF(AJ$2&lt;&gt;"Ready",AJ$2,IF(ISNUMBER(AN306),AO305+AM306,"INSUFFICIENT FUNDS")))</f>
        <v/>
      </c>
      <c r="AP306" t="str">
        <f>IF(AJ306&gt;Scenario!$B$11,"",IF(AJ$2&lt;&gt;"Ready",AJ$2,IF(ISNUMBER(AN306),"OK","INSUFFICIENT FUNDS")))</f>
        <v/>
      </c>
    </row>
    <row r="307" spans="1:42" ht="32.1" customHeight="1" x14ac:dyDescent="0.2">
      <c r="A307">
        <v>303</v>
      </c>
      <c r="B307" s="6" t="str">
        <f>IF(A307&gt;Scenario!$B$11,"",IF(A$2&lt;&gt;"Ready",A$2,IF(G306="OK",E306,"INSUFFICIENT FUNDS")))</f>
        <v/>
      </c>
      <c r="C307" s="6" t="str">
        <f>IF(A307&gt;Scenario!$B$11,"",IF(A$2&lt;&gt;"Ready",A$2,IF(ISNUMBER(B307),IF(AND(A307&gt;=Scenario!$B$10,MOD(A307-Scenario!$B$10,Scenario!$B$18)=0),Scenario!$B$8,0),"INSUFFICIENT FUNDS")))</f>
        <v/>
      </c>
      <c r="D307" s="6" t="str">
        <f>IF(A307&gt;Scenario!$B$11,"",IF(A$2&lt;&gt;"Ready",A$2,IF(ISNUMBER(B307),(B307+C307)*(N('Option B'!$E$14)+N('Option B'!$E$15)+IF(Scenario!$B$13="Gross",N('Option B'!$E$16),0))/12+((N('Option B'!$E$12)+N('Option B'!$E$13))/12+IF(AND(A307&gt;=Scenario!$B$10,MOD(A307-Scenario!$B$10,Scenario!$B$18)=0),N('Option B'!$E$17)*N('Option B'!$E$18)+N('Option B'!$E$20),0)+IF(A307=1,N('Option B'!$E$17)*N('Option B'!$E$19)+N('Option B'!$E$21),0)+IF(A307=Scenario!$B$11,N('Option B'!$E$22),0)),"INSUFFICIENT FUNDS")))</f>
        <v/>
      </c>
      <c r="E307" s="6" t="str">
        <f>IF(A307&gt;Scenario!$B$11,"",IF(A$2&lt;&gt;"Ready",A$2,IF(ISNUMBER(B307),IF((B307+C307)*(1+Scenario!$B$12/12)-D307&lt;0,"INSUFFICIENT FUNDS",(B307+C307)*(1+Scenario!$B$12/12)-D307),"INSUFFICIENT FUNDS")))</f>
        <v/>
      </c>
      <c r="F307" s="6" t="str">
        <f>IF(A307&gt;Scenario!$B$11,"",IF(A$2&lt;&gt;"Ready",A$2,IF(ISNUMBER(E307),F306+D307,"INSUFFICIENT FUNDS")))</f>
        <v/>
      </c>
      <c r="G307" t="str">
        <f>IF(A307&gt;Scenario!$B$11,"",IF(A$2&lt;&gt;"Ready",A$2,IF(ISNUMBER(E307),"OK","INSUFFICIENT FUNDS")))</f>
        <v/>
      </c>
      <c r="H307">
        <v>303</v>
      </c>
      <c r="I307" s="6" t="str">
        <f>IF(H307&gt;Scenario!$B$11,"",IF(H$2&lt;&gt;"Ready",H$2,IF(N306="OK",L306,"INSUFFICIENT FUNDS")))</f>
        <v/>
      </c>
      <c r="J307" s="6" t="str">
        <f>IF(H307&gt;Scenario!$B$11,"",IF(H$2&lt;&gt;"Ready",H$2,IF(ISNUMBER(I307),IF(AND(H307&gt;=Scenario!$B$10,MOD(H307-Scenario!$B$10,Scenario!$B$18)=0),Scenario!$B$8,0),"INSUFFICIENT FUNDS")))</f>
        <v/>
      </c>
      <c r="K307" s="6" t="str">
        <f>IF(H307&gt;Scenario!$B$11,"",IF(H$2&lt;&gt;"Ready",H$2,IF(ISNUMBER(I307),(I307+J307)*(N('Option B'!$E$14)+N('Option B'!$E$15)+IF(Scenario!$B$13="Gross",N('Option B'!$E$16),0))/12+((0+0)/12+IF(AND(H307&gt;=Scenario!$B$10,MOD(H307-Scenario!$B$10,Scenario!$B$18)=0),N('Option B'!$E$17)*N('Option B'!$E$18)+N('Option B'!$E$20),0)+IF(H307=1,N('Option B'!$E$17)*N('Option B'!$E$19)+N('Option B'!$E$21),0)+IF(H307=Scenario!$B$11,N('Option B'!$E$22),0)),"INSUFFICIENT FUNDS")))</f>
        <v/>
      </c>
      <c r="L307" s="6" t="str">
        <f>IF(H307&gt;Scenario!$B$11,"",IF(H$2&lt;&gt;"Ready",H$2,IF(ISNUMBER(I307),IF((I307+J307)*(1+Scenario!$B$12/12)-K307&lt;0,"INSUFFICIENT FUNDS",(I307+J307)*(1+Scenario!$B$12/12)-K307),"INSUFFICIENT FUNDS")))</f>
        <v/>
      </c>
      <c r="M307" s="6" t="str">
        <f>IF(H307&gt;Scenario!$B$11,"",IF(H$2&lt;&gt;"Ready",H$2,IF(ISNUMBER(L307),M306+K307,"INSUFFICIENT FUNDS")))</f>
        <v/>
      </c>
      <c r="N307" t="str">
        <f>IF(H307&gt;Scenario!$B$11,"",IF(H$2&lt;&gt;"Ready",H$2,IF(ISNUMBER(L307),"OK","INSUFFICIENT FUNDS")))</f>
        <v/>
      </c>
      <c r="O307">
        <v>303</v>
      </c>
      <c r="P307" s="6" t="str">
        <f>IF(O307&gt;Scenario!$B$11,"",IF(O$2&lt;&gt;"Ready",O$2,IF(U306="OK",S306,"INSUFFICIENT FUNDS")))</f>
        <v/>
      </c>
      <c r="Q307" s="6" t="str">
        <f>IF(O307&gt;Scenario!$B$11,"",IF(O$2&lt;&gt;"Ready",O$2,IF(ISNUMBER(P307),IF(AND(O307&gt;=Scenario!$B$10,MOD(O307-Scenario!$B$10,Scenario!$B$18)=0),Scenario!$B$8,0),"INSUFFICIENT FUNDS")))</f>
        <v/>
      </c>
      <c r="R307" s="6" t="str">
        <f>IF(O307&gt;Scenario!$B$11,"",IF(O$2&lt;&gt;"Ready",O$2,IF(ISNUMBER(P307),(P307+Q307)*(0+N('Option B'!$E$15)+IF(Scenario!$B$13="Gross",N('Option B'!$E$16),0))/12+((N('Option B'!$E$12)+N('Option B'!$E$13))/12+IF(AND(O307&gt;=Scenario!$B$10,MOD(O307-Scenario!$B$10,Scenario!$B$18)=0),N('Option B'!$E$17)*N('Option B'!$E$18)+N('Option B'!$E$20),0)+IF(O307=1,N('Option B'!$E$17)*N('Option B'!$E$19)+N('Option B'!$E$21),0)+IF(O307=Scenario!$B$11,N('Option B'!$E$22),0)),"INSUFFICIENT FUNDS")))</f>
        <v/>
      </c>
      <c r="S307" s="6" t="str">
        <f>IF(O307&gt;Scenario!$B$11,"",IF(O$2&lt;&gt;"Ready",O$2,IF(ISNUMBER(P307),IF((P307+Q307)*(1+Scenario!$B$12/12)-R307&lt;0,"INSUFFICIENT FUNDS",(P307+Q307)*(1+Scenario!$B$12/12)-R307),"INSUFFICIENT FUNDS")))</f>
        <v/>
      </c>
      <c r="T307" s="6" t="str">
        <f>IF(O307&gt;Scenario!$B$11,"",IF(O$2&lt;&gt;"Ready",O$2,IF(ISNUMBER(S307),T306+R307,"INSUFFICIENT FUNDS")))</f>
        <v/>
      </c>
      <c r="U307" t="str">
        <f>IF(O307&gt;Scenario!$B$11,"",IF(O$2&lt;&gt;"Ready",O$2,IF(ISNUMBER(S307),"OK","INSUFFICIENT FUNDS")))</f>
        <v/>
      </c>
      <c r="V307">
        <v>303</v>
      </c>
      <c r="W307" s="6" t="str">
        <f>IF(V307&gt;Scenario!$B$11,"",IF(V$2&lt;&gt;"Ready",V$2,IF(AB306="OK",Z306,"INSUFFICIENT FUNDS")))</f>
        <v/>
      </c>
      <c r="X307" s="6" t="str">
        <f>IF(V307&gt;Scenario!$B$11,"",IF(V$2&lt;&gt;"Ready",V$2,IF(ISNUMBER(W307),IF(AND(V307&gt;=Scenario!$B$10,MOD(V307-Scenario!$B$10,Scenario!$B$18)=0),Scenario!$B$8,0),"INSUFFICIENT FUNDS")))</f>
        <v/>
      </c>
      <c r="Y307" s="6" t="str">
        <f>IF(V307&gt;Scenario!$B$11,"",IF(V$2&lt;&gt;"Ready",V$2,IF(ISNUMBER(W307),(W307+X307)*(N('Option B'!$E$14)+N('Option B'!$E$15)+IF(Scenario!$B$13="Gross",N('Option B'!$E$16),0))/12+((N('Option B'!$E$12)+N('Option B'!$E$13))/12+IF(AND(V307&gt;=Scenario!$B$10,MOD(V307-Scenario!$B$10,Scenario!$B$18)=0),0*0+0,0)+IF(V307=1,0*0+0,0)+IF(V307=Scenario!$B$11,0,0)),"INSUFFICIENT FUNDS")))</f>
        <v/>
      </c>
      <c r="Z307" s="6" t="str">
        <f>IF(V307&gt;Scenario!$B$11,"",IF(V$2&lt;&gt;"Ready",V$2,IF(ISNUMBER(W307),IF((W307+X307)*(1+Scenario!$B$12/12)-Y307&lt;0,"INSUFFICIENT FUNDS",(W307+X307)*(1+Scenario!$B$12/12)-Y307),"INSUFFICIENT FUNDS")))</f>
        <v/>
      </c>
      <c r="AA307" s="6" t="str">
        <f>IF(V307&gt;Scenario!$B$11,"",IF(V$2&lt;&gt;"Ready",V$2,IF(ISNUMBER(Z307),AA306+Y307,"INSUFFICIENT FUNDS")))</f>
        <v/>
      </c>
      <c r="AB307" t="str">
        <f>IF(V307&gt;Scenario!$B$11,"",IF(V$2&lt;&gt;"Ready",V$2,IF(ISNUMBER(Z307),"OK","INSUFFICIENT FUNDS")))</f>
        <v/>
      </c>
      <c r="AC307">
        <v>303</v>
      </c>
      <c r="AD307" s="6" t="str">
        <f>IF(AC307&gt;Scenario!$B$11,"",IF(AC$2&lt;&gt;"Ready",AC$2,IF(AI306="OK",AG306,"INSUFFICIENT FUNDS")))</f>
        <v/>
      </c>
      <c r="AE307" s="6" t="str">
        <f>IF(AC307&gt;Scenario!$B$11,"",IF(AC$2&lt;&gt;"Ready",AC$2,IF(ISNUMBER(AD307),IF(AND(AC307&gt;=Scenario!$B$10,MOD(AC307-Scenario!$B$10,Scenario!$B$18)=0),Scenario!$B$8,0),"INSUFFICIENT FUNDS")))</f>
        <v/>
      </c>
      <c r="AF307" s="6" t="str">
        <f>IF(AC307&gt;Scenario!$B$11,"",IF(AC$2&lt;&gt;"Ready",AC$2,IF(ISNUMBER(AD307),(AD307+AE307)*(N('Option B'!$E$14)+N('Option B'!$E$15)+IF(Scenario!$B$13="Gross",0,0))/12+((N('Option B'!$E$12)+N('Option B'!$E$13))/12+IF(AND(AC307&gt;=Scenario!$B$10,MOD(AC307-Scenario!$B$10,Scenario!$B$18)=0),N('Option B'!$E$17)*N('Option B'!$E$18)+N('Option B'!$E$20),0)+IF(AC307=1,N('Option B'!$E$17)*N('Option B'!$E$19)+N('Option B'!$E$21),0)+IF(AC307=Scenario!$B$11,N('Option B'!$E$22),0)),"INSUFFICIENT FUNDS")))</f>
        <v/>
      </c>
      <c r="AG307" s="6" t="str">
        <f>IF(AC307&gt;Scenario!$B$11,"",IF(AC$2&lt;&gt;"Ready",AC$2,IF(ISNUMBER(AD307),IF((AD307+AE307)*(1+Scenario!$B$12/12)-AF307&lt;0,"INSUFFICIENT FUNDS",(AD307+AE307)*(1+Scenario!$B$12/12)-AF307),"INSUFFICIENT FUNDS")))</f>
        <v/>
      </c>
      <c r="AH307" s="6" t="str">
        <f>IF(AC307&gt;Scenario!$B$11,"",IF(AC$2&lt;&gt;"Ready",AC$2,IF(ISNUMBER(AG307),AH306+AF307,"INSUFFICIENT FUNDS")))</f>
        <v/>
      </c>
      <c r="AI307" t="str">
        <f>IF(AC307&gt;Scenario!$B$11,"",IF(AC$2&lt;&gt;"Ready",AC$2,IF(ISNUMBER(AG307),"OK","INSUFFICIENT FUNDS")))</f>
        <v/>
      </c>
      <c r="AJ307">
        <v>303</v>
      </c>
      <c r="AK307" s="6" t="str">
        <f>IF(AJ307&gt;Scenario!$B$11,"",IF(AJ$2&lt;&gt;"Ready",AJ$2,IF(AP306="OK",AN306,"INSUFFICIENT FUNDS")))</f>
        <v/>
      </c>
      <c r="AL307" s="6" t="str">
        <f>IF(AJ307&gt;Scenario!$B$11,"",IF(AJ$2&lt;&gt;"Ready",AJ$2,IF(ISNUMBER(AK307),IF(AND(AJ307&gt;=Scenario!$B$10,MOD(AJ307-Scenario!$B$10,Scenario!$B$18)=0),Scenario!$B$8,0),"INSUFFICIENT FUNDS")))</f>
        <v/>
      </c>
      <c r="AM307" s="6" t="str">
        <f>IF(AJ307&gt;Scenario!$B$11,"",IF(AJ$2&lt;&gt;"Ready",AJ$2,IF(ISNUMBER(AK307),(AK307+AL307)*(0+0+IF(Scenario!$B$13="Gross",0,0))/12+((0+0)/12+IF(AND(AJ307&gt;=Scenario!$B$10,MOD(AJ307-Scenario!$B$10,Scenario!$B$18)=0),0*0+0,0)+IF(AJ307=1,0*0+0,0)+IF(AJ307=Scenario!$B$11,0,0)),"INSUFFICIENT FUNDS")))</f>
        <v/>
      </c>
      <c r="AN307" s="6" t="str">
        <f>IF(AJ307&gt;Scenario!$B$11,"",IF(AJ$2&lt;&gt;"Ready",AJ$2,IF(ISNUMBER(AK307),IF((AK307+AL307)*(1+Scenario!$B$12/12)-AM307&lt;0,"INSUFFICIENT FUNDS",(AK307+AL307)*(1+Scenario!$B$12/12)-AM307),"INSUFFICIENT FUNDS")))</f>
        <v/>
      </c>
      <c r="AO307" s="6" t="str">
        <f>IF(AJ307&gt;Scenario!$B$11,"",IF(AJ$2&lt;&gt;"Ready",AJ$2,IF(ISNUMBER(AN307),AO306+AM307,"INSUFFICIENT FUNDS")))</f>
        <v/>
      </c>
      <c r="AP307" t="str">
        <f>IF(AJ307&gt;Scenario!$B$11,"",IF(AJ$2&lt;&gt;"Ready",AJ$2,IF(ISNUMBER(AN307),"OK","INSUFFICIENT FUNDS")))</f>
        <v/>
      </c>
    </row>
    <row r="308" spans="1:42" ht="32.1" customHeight="1" x14ac:dyDescent="0.2">
      <c r="A308">
        <v>304</v>
      </c>
      <c r="B308" s="6" t="str">
        <f>IF(A308&gt;Scenario!$B$11,"",IF(A$2&lt;&gt;"Ready",A$2,IF(G307="OK",E307,"INSUFFICIENT FUNDS")))</f>
        <v/>
      </c>
      <c r="C308" s="6" t="str">
        <f>IF(A308&gt;Scenario!$B$11,"",IF(A$2&lt;&gt;"Ready",A$2,IF(ISNUMBER(B308),IF(AND(A308&gt;=Scenario!$B$10,MOD(A308-Scenario!$B$10,Scenario!$B$18)=0),Scenario!$B$8,0),"INSUFFICIENT FUNDS")))</f>
        <v/>
      </c>
      <c r="D308" s="6" t="str">
        <f>IF(A308&gt;Scenario!$B$11,"",IF(A$2&lt;&gt;"Ready",A$2,IF(ISNUMBER(B308),(B308+C308)*(N('Option B'!$E$14)+N('Option B'!$E$15)+IF(Scenario!$B$13="Gross",N('Option B'!$E$16),0))/12+((N('Option B'!$E$12)+N('Option B'!$E$13))/12+IF(AND(A308&gt;=Scenario!$B$10,MOD(A308-Scenario!$B$10,Scenario!$B$18)=0),N('Option B'!$E$17)*N('Option B'!$E$18)+N('Option B'!$E$20),0)+IF(A308=1,N('Option B'!$E$17)*N('Option B'!$E$19)+N('Option B'!$E$21),0)+IF(A308=Scenario!$B$11,N('Option B'!$E$22),0)),"INSUFFICIENT FUNDS")))</f>
        <v/>
      </c>
      <c r="E308" s="6" t="str">
        <f>IF(A308&gt;Scenario!$B$11,"",IF(A$2&lt;&gt;"Ready",A$2,IF(ISNUMBER(B308),IF((B308+C308)*(1+Scenario!$B$12/12)-D308&lt;0,"INSUFFICIENT FUNDS",(B308+C308)*(1+Scenario!$B$12/12)-D308),"INSUFFICIENT FUNDS")))</f>
        <v/>
      </c>
      <c r="F308" s="6" t="str">
        <f>IF(A308&gt;Scenario!$B$11,"",IF(A$2&lt;&gt;"Ready",A$2,IF(ISNUMBER(E308),F307+D308,"INSUFFICIENT FUNDS")))</f>
        <v/>
      </c>
      <c r="G308" t="str">
        <f>IF(A308&gt;Scenario!$B$11,"",IF(A$2&lt;&gt;"Ready",A$2,IF(ISNUMBER(E308),"OK","INSUFFICIENT FUNDS")))</f>
        <v/>
      </c>
      <c r="H308">
        <v>304</v>
      </c>
      <c r="I308" s="6" t="str">
        <f>IF(H308&gt;Scenario!$B$11,"",IF(H$2&lt;&gt;"Ready",H$2,IF(N307="OK",L307,"INSUFFICIENT FUNDS")))</f>
        <v/>
      </c>
      <c r="J308" s="6" t="str">
        <f>IF(H308&gt;Scenario!$B$11,"",IF(H$2&lt;&gt;"Ready",H$2,IF(ISNUMBER(I308),IF(AND(H308&gt;=Scenario!$B$10,MOD(H308-Scenario!$B$10,Scenario!$B$18)=0),Scenario!$B$8,0),"INSUFFICIENT FUNDS")))</f>
        <v/>
      </c>
      <c r="K308" s="6" t="str">
        <f>IF(H308&gt;Scenario!$B$11,"",IF(H$2&lt;&gt;"Ready",H$2,IF(ISNUMBER(I308),(I308+J308)*(N('Option B'!$E$14)+N('Option B'!$E$15)+IF(Scenario!$B$13="Gross",N('Option B'!$E$16),0))/12+((0+0)/12+IF(AND(H308&gt;=Scenario!$B$10,MOD(H308-Scenario!$B$10,Scenario!$B$18)=0),N('Option B'!$E$17)*N('Option B'!$E$18)+N('Option B'!$E$20),0)+IF(H308=1,N('Option B'!$E$17)*N('Option B'!$E$19)+N('Option B'!$E$21),0)+IF(H308=Scenario!$B$11,N('Option B'!$E$22),0)),"INSUFFICIENT FUNDS")))</f>
        <v/>
      </c>
      <c r="L308" s="6" t="str">
        <f>IF(H308&gt;Scenario!$B$11,"",IF(H$2&lt;&gt;"Ready",H$2,IF(ISNUMBER(I308),IF((I308+J308)*(1+Scenario!$B$12/12)-K308&lt;0,"INSUFFICIENT FUNDS",(I308+J308)*(1+Scenario!$B$12/12)-K308),"INSUFFICIENT FUNDS")))</f>
        <v/>
      </c>
      <c r="M308" s="6" t="str">
        <f>IF(H308&gt;Scenario!$B$11,"",IF(H$2&lt;&gt;"Ready",H$2,IF(ISNUMBER(L308),M307+K308,"INSUFFICIENT FUNDS")))</f>
        <v/>
      </c>
      <c r="N308" t="str">
        <f>IF(H308&gt;Scenario!$B$11,"",IF(H$2&lt;&gt;"Ready",H$2,IF(ISNUMBER(L308),"OK","INSUFFICIENT FUNDS")))</f>
        <v/>
      </c>
      <c r="O308">
        <v>304</v>
      </c>
      <c r="P308" s="6" t="str">
        <f>IF(O308&gt;Scenario!$B$11,"",IF(O$2&lt;&gt;"Ready",O$2,IF(U307="OK",S307,"INSUFFICIENT FUNDS")))</f>
        <v/>
      </c>
      <c r="Q308" s="6" t="str">
        <f>IF(O308&gt;Scenario!$B$11,"",IF(O$2&lt;&gt;"Ready",O$2,IF(ISNUMBER(P308),IF(AND(O308&gt;=Scenario!$B$10,MOD(O308-Scenario!$B$10,Scenario!$B$18)=0),Scenario!$B$8,0),"INSUFFICIENT FUNDS")))</f>
        <v/>
      </c>
      <c r="R308" s="6" t="str">
        <f>IF(O308&gt;Scenario!$B$11,"",IF(O$2&lt;&gt;"Ready",O$2,IF(ISNUMBER(P308),(P308+Q308)*(0+N('Option B'!$E$15)+IF(Scenario!$B$13="Gross",N('Option B'!$E$16),0))/12+((N('Option B'!$E$12)+N('Option B'!$E$13))/12+IF(AND(O308&gt;=Scenario!$B$10,MOD(O308-Scenario!$B$10,Scenario!$B$18)=0),N('Option B'!$E$17)*N('Option B'!$E$18)+N('Option B'!$E$20),0)+IF(O308=1,N('Option B'!$E$17)*N('Option B'!$E$19)+N('Option B'!$E$21),0)+IF(O308=Scenario!$B$11,N('Option B'!$E$22),0)),"INSUFFICIENT FUNDS")))</f>
        <v/>
      </c>
      <c r="S308" s="6" t="str">
        <f>IF(O308&gt;Scenario!$B$11,"",IF(O$2&lt;&gt;"Ready",O$2,IF(ISNUMBER(P308),IF((P308+Q308)*(1+Scenario!$B$12/12)-R308&lt;0,"INSUFFICIENT FUNDS",(P308+Q308)*(1+Scenario!$B$12/12)-R308),"INSUFFICIENT FUNDS")))</f>
        <v/>
      </c>
      <c r="T308" s="6" t="str">
        <f>IF(O308&gt;Scenario!$B$11,"",IF(O$2&lt;&gt;"Ready",O$2,IF(ISNUMBER(S308),T307+R308,"INSUFFICIENT FUNDS")))</f>
        <v/>
      </c>
      <c r="U308" t="str">
        <f>IF(O308&gt;Scenario!$B$11,"",IF(O$2&lt;&gt;"Ready",O$2,IF(ISNUMBER(S308),"OK","INSUFFICIENT FUNDS")))</f>
        <v/>
      </c>
      <c r="V308">
        <v>304</v>
      </c>
      <c r="W308" s="6" t="str">
        <f>IF(V308&gt;Scenario!$B$11,"",IF(V$2&lt;&gt;"Ready",V$2,IF(AB307="OK",Z307,"INSUFFICIENT FUNDS")))</f>
        <v/>
      </c>
      <c r="X308" s="6" t="str">
        <f>IF(V308&gt;Scenario!$B$11,"",IF(V$2&lt;&gt;"Ready",V$2,IF(ISNUMBER(W308),IF(AND(V308&gt;=Scenario!$B$10,MOD(V308-Scenario!$B$10,Scenario!$B$18)=0),Scenario!$B$8,0),"INSUFFICIENT FUNDS")))</f>
        <v/>
      </c>
      <c r="Y308" s="6" t="str">
        <f>IF(V308&gt;Scenario!$B$11,"",IF(V$2&lt;&gt;"Ready",V$2,IF(ISNUMBER(W308),(W308+X308)*(N('Option B'!$E$14)+N('Option B'!$E$15)+IF(Scenario!$B$13="Gross",N('Option B'!$E$16),0))/12+((N('Option B'!$E$12)+N('Option B'!$E$13))/12+IF(AND(V308&gt;=Scenario!$B$10,MOD(V308-Scenario!$B$10,Scenario!$B$18)=0),0*0+0,0)+IF(V308=1,0*0+0,0)+IF(V308=Scenario!$B$11,0,0)),"INSUFFICIENT FUNDS")))</f>
        <v/>
      </c>
      <c r="Z308" s="6" t="str">
        <f>IF(V308&gt;Scenario!$B$11,"",IF(V$2&lt;&gt;"Ready",V$2,IF(ISNUMBER(W308),IF((W308+X308)*(1+Scenario!$B$12/12)-Y308&lt;0,"INSUFFICIENT FUNDS",(W308+X308)*(1+Scenario!$B$12/12)-Y308),"INSUFFICIENT FUNDS")))</f>
        <v/>
      </c>
      <c r="AA308" s="6" t="str">
        <f>IF(V308&gt;Scenario!$B$11,"",IF(V$2&lt;&gt;"Ready",V$2,IF(ISNUMBER(Z308),AA307+Y308,"INSUFFICIENT FUNDS")))</f>
        <v/>
      </c>
      <c r="AB308" t="str">
        <f>IF(V308&gt;Scenario!$B$11,"",IF(V$2&lt;&gt;"Ready",V$2,IF(ISNUMBER(Z308),"OK","INSUFFICIENT FUNDS")))</f>
        <v/>
      </c>
      <c r="AC308">
        <v>304</v>
      </c>
      <c r="AD308" s="6" t="str">
        <f>IF(AC308&gt;Scenario!$B$11,"",IF(AC$2&lt;&gt;"Ready",AC$2,IF(AI307="OK",AG307,"INSUFFICIENT FUNDS")))</f>
        <v/>
      </c>
      <c r="AE308" s="6" t="str">
        <f>IF(AC308&gt;Scenario!$B$11,"",IF(AC$2&lt;&gt;"Ready",AC$2,IF(ISNUMBER(AD308),IF(AND(AC308&gt;=Scenario!$B$10,MOD(AC308-Scenario!$B$10,Scenario!$B$18)=0),Scenario!$B$8,0),"INSUFFICIENT FUNDS")))</f>
        <v/>
      </c>
      <c r="AF308" s="6" t="str">
        <f>IF(AC308&gt;Scenario!$B$11,"",IF(AC$2&lt;&gt;"Ready",AC$2,IF(ISNUMBER(AD308),(AD308+AE308)*(N('Option B'!$E$14)+N('Option B'!$E$15)+IF(Scenario!$B$13="Gross",0,0))/12+((N('Option B'!$E$12)+N('Option B'!$E$13))/12+IF(AND(AC308&gt;=Scenario!$B$10,MOD(AC308-Scenario!$B$10,Scenario!$B$18)=0),N('Option B'!$E$17)*N('Option B'!$E$18)+N('Option B'!$E$20),0)+IF(AC308=1,N('Option B'!$E$17)*N('Option B'!$E$19)+N('Option B'!$E$21),0)+IF(AC308=Scenario!$B$11,N('Option B'!$E$22),0)),"INSUFFICIENT FUNDS")))</f>
        <v/>
      </c>
      <c r="AG308" s="6" t="str">
        <f>IF(AC308&gt;Scenario!$B$11,"",IF(AC$2&lt;&gt;"Ready",AC$2,IF(ISNUMBER(AD308),IF((AD308+AE308)*(1+Scenario!$B$12/12)-AF308&lt;0,"INSUFFICIENT FUNDS",(AD308+AE308)*(1+Scenario!$B$12/12)-AF308),"INSUFFICIENT FUNDS")))</f>
        <v/>
      </c>
      <c r="AH308" s="6" t="str">
        <f>IF(AC308&gt;Scenario!$B$11,"",IF(AC$2&lt;&gt;"Ready",AC$2,IF(ISNUMBER(AG308),AH307+AF308,"INSUFFICIENT FUNDS")))</f>
        <v/>
      </c>
      <c r="AI308" t="str">
        <f>IF(AC308&gt;Scenario!$B$11,"",IF(AC$2&lt;&gt;"Ready",AC$2,IF(ISNUMBER(AG308),"OK","INSUFFICIENT FUNDS")))</f>
        <v/>
      </c>
      <c r="AJ308">
        <v>304</v>
      </c>
      <c r="AK308" s="6" t="str">
        <f>IF(AJ308&gt;Scenario!$B$11,"",IF(AJ$2&lt;&gt;"Ready",AJ$2,IF(AP307="OK",AN307,"INSUFFICIENT FUNDS")))</f>
        <v/>
      </c>
      <c r="AL308" s="6" t="str">
        <f>IF(AJ308&gt;Scenario!$B$11,"",IF(AJ$2&lt;&gt;"Ready",AJ$2,IF(ISNUMBER(AK308),IF(AND(AJ308&gt;=Scenario!$B$10,MOD(AJ308-Scenario!$B$10,Scenario!$B$18)=0),Scenario!$B$8,0),"INSUFFICIENT FUNDS")))</f>
        <v/>
      </c>
      <c r="AM308" s="6" t="str">
        <f>IF(AJ308&gt;Scenario!$B$11,"",IF(AJ$2&lt;&gt;"Ready",AJ$2,IF(ISNUMBER(AK308),(AK308+AL308)*(0+0+IF(Scenario!$B$13="Gross",0,0))/12+((0+0)/12+IF(AND(AJ308&gt;=Scenario!$B$10,MOD(AJ308-Scenario!$B$10,Scenario!$B$18)=0),0*0+0,0)+IF(AJ308=1,0*0+0,0)+IF(AJ308=Scenario!$B$11,0,0)),"INSUFFICIENT FUNDS")))</f>
        <v/>
      </c>
      <c r="AN308" s="6" t="str">
        <f>IF(AJ308&gt;Scenario!$B$11,"",IF(AJ$2&lt;&gt;"Ready",AJ$2,IF(ISNUMBER(AK308),IF((AK308+AL308)*(1+Scenario!$B$12/12)-AM308&lt;0,"INSUFFICIENT FUNDS",(AK308+AL308)*(1+Scenario!$B$12/12)-AM308),"INSUFFICIENT FUNDS")))</f>
        <v/>
      </c>
      <c r="AO308" s="6" t="str">
        <f>IF(AJ308&gt;Scenario!$B$11,"",IF(AJ$2&lt;&gt;"Ready",AJ$2,IF(ISNUMBER(AN308),AO307+AM308,"INSUFFICIENT FUNDS")))</f>
        <v/>
      </c>
      <c r="AP308" t="str">
        <f>IF(AJ308&gt;Scenario!$B$11,"",IF(AJ$2&lt;&gt;"Ready",AJ$2,IF(ISNUMBER(AN308),"OK","INSUFFICIENT FUNDS")))</f>
        <v/>
      </c>
    </row>
    <row r="309" spans="1:42" ht="32.1" customHeight="1" x14ac:dyDescent="0.2">
      <c r="A309">
        <v>305</v>
      </c>
      <c r="B309" s="6" t="str">
        <f>IF(A309&gt;Scenario!$B$11,"",IF(A$2&lt;&gt;"Ready",A$2,IF(G308="OK",E308,"INSUFFICIENT FUNDS")))</f>
        <v/>
      </c>
      <c r="C309" s="6" t="str">
        <f>IF(A309&gt;Scenario!$B$11,"",IF(A$2&lt;&gt;"Ready",A$2,IF(ISNUMBER(B309),IF(AND(A309&gt;=Scenario!$B$10,MOD(A309-Scenario!$B$10,Scenario!$B$18)=0),Scenario!$B$8,0),"INSUFFICIENT FUNDS")))</f>
        <v/>
      </c>
      <c r="D309" s="6" t="str">
        <f>IF(A309&gt;Scenario!$B$11,"",IF(A$2&lt;&gt;"Ready",A$2,IF(ISNUMBER(B309),(B309+C309)*(N('Option B'!$E$14)+N('Option B'!$E$15)+IF(Scenario!$B$13="Gross",N('Option B'!$E$16),0))/12+((N('Option B'!$E$12)+N('Option B'!$E$13))/12+IF(AND(A309&gt;=Scenario!$B$10,MOD(A309-Scenario!$B$10,Scenario!$B$18)=0),N('Option B'!$E$17)*N('Option B'!$E$18)+N('Option B'!$E$20),0)+IF(A309=1,N('Option B'!$E$17)*N('Option B'!$E$19)+N('Option B'!$E$21),0)+IF(A309=Scenario!$B$11,N('Option B'!$E$22),0)),"INSUFFICIENT FUNDS")))</f>
        <v/>
      </c>
      <c r="E309" s="6" t="str">
        <f>IF(A309&gt;Scenario!$B$11,"",IF(A$2&lt;&gt;"Ready",A$2,IF(ISNUMBER(B309),IF((B309+C309)*(1+Scenario!$B$12/12)-D309&lt;0,"INSUFFICIENT FUNDS",(B309+C309)*(1+Scenario!$B$12/12)-D309),"INSUFFICIENT FUNDS")))</f>
        <v/>
      </c>
      <c r="F309" s="6" t="str">
        <f>IF(A309&gt;Scenario!$B$11,"",IF(A$2&lt;&gt;"Ready",A$2,IF(ISNUMBER(E309),F308+D309,"INSUFFICIENT FUNDS")))</f>
        <v/>
      </c>
      <c r="G309" t="str">
        <f>IF(A309&gt;Scenario!$B$11,"",IF(A$2&lt;&gt;"Ready",A$2,IF(ISNUMBER(E309),"OK","INSUFFICIENT FUNDS")))</f>
        <v/>
      </c>
      <c r="H309">
        <v>305</v>
      </c>
      <c r="I309" s="6" t="str">
        <f>IF(H309&gt;Scenario!$B$11,"",IF(H$2&lt;&gt;"Ready",H$2,IF(N308="OK",L308,"INSUFFICIENT FUNDS")))</f>
        <v/>
      </c>
      <c r="J309" s="6" t="str">
        <f>IF(H309&gt;Scenario!$B$11,"",IF(H$2&lt;&gt;"Ready",H$2,IF(ISNUMBER(I309),IF(AND(H309&gt;=Scenario!$B$10,MOD(H309-Scenario!$B$10,Scenario!$B$18)=0),Scenario!$B$8,0),"INSUFFICIENT FUNDS")))</f>
        <v/>
      </c>
      <c r="K309" s="6" t="str">
        <f>IF(H309&gt;Scenario!$B$11,"",IF(H$2&lt;&gt;"Ready",H$2,IF(ISNUMBER(I309),(I309+J309)*(N('Option B'!$E$14)+N('Option B'!$E$15)+IF(Scenario!$B$13="Gross",N('Option B'!$E$16),0))/12+((0+0)/12+IF(AND(H309&gt;=Scenario!$B$10,MOD(H309-Scenario!$B$10,Scenario!$B$18)=0),N('Option B'!$E$17)*N('Option B'!$E$18)+N('Option B'!$E$20),0)+IF(H309=1,N('Option B'!$E$17)*N('Option B'!$E$19)+N('Option B'!$E$21),0)+IF(H309=Scenario!$B$11,N('Option B'!$E$22),0)),"INSUFFICIENT FUNDS")))</f>
        <v/>
      </c>
      <c r="L309" s="6" t="str">
        <f>IF(H309&gt;Scenario!$B$11,"",IF(H$2&lt;&gt;"Ready",H$2,IF(ISNUMBER(I309),IF((I309+J309)*(1+Scenario!$B$12/12)-K309&lt;0,"INSUFFICIENT FUNDS",(I309+J309)*(1+Scenario!$B$12/12)-K309),"INSUFFICIENT FUNDS")))</f>
        <v/>
      </c>
      <c r="M309" s="6" t="str">
        <f>IF(H309&gt;Scenario!$B$11,"",IF(H$2&lt;&gt;"Ready",H$2,IF(ISNUMBER(L309),M308+K309,"INSUFFICIENT FUNDS")))</f>
        <v/>
      </c>
      <c r="N309" t="str">
        <f>IF(H309&gt;Scenario!$B$11,"",IF(H$2&lt;&gt;"Ready",H$2,IF(ISNUMBER(L309),"OK","INSUFFICIENT FUNDS")))</f>
        <v/>
      </c>
      <c r="O309">
        <v>305</v>
      </c>
      <c r="P309" s="6" t="str">
        <f>IF(O309&gt;Scenario!$B$11,"",IF(O$2&lt;&gt;"Ready",O$2,IF(U308="OK",S308,"INSUFFICIENT FUNDS")))</f>
        <v/>
      </c>
      <c r="Q309" s="6" t="str">
        <f>IF(O309&gt;Scenario!$B$11,"",IF(O$2&lt;&gt;"Ready",O$2,IF(ISNUMBER(P309),IF(AND(O309&gt;=Scenario!$B$10,MOD(O309-Scenario!$B$10,Scenario!$B$18)=0),Scenario!$B$8,0),"INSUFFICIENT FUNDS")))</f>
        <v/>
      </c>
      <c r="R309" s="6" t="str">
        <f>IF(O309&gt;Scenario!$B$11,"",IF(O$2&lt;&gt;"Ready",O$2,IF(ISNUMBER(P309),(P309+Q309)*(0+N('Option B'!$E$15)+IF(Scenario!$B$13="Gross",N('Option B'!$E$16),0))/12+((N('Option B'!$E$12)+N('Option B'!$E$13))/12+IF(AND(O309&gt;=Scenario!$B$10,MOD(O309-Scenario!$B$10,Scenario!$B$18)=0),N('Option B'!$E$17)*N('Option B'!$E$18)+N('Option B'!$E$20),0)+IF(O309=1,N('Option B'!$E$17)*N('Option B'!$E$19)+N('Option B'!$E$21),0)+IF(O309=Scenario!$B$11,N('Option B'!$E$22),0)),"INSUFFICIENT FUNDS")))</f>
        <v/>
      </c>
      <c r="S309" s="6" t="str">
        <f>IF(O309&gt;Scenario!$B$11,"",IF(O$2&lt;&gt;"Ready",O$2,IF(ISNUMBER(P309),IF((P309+Q309)*(1+Scenario!$B$12/12)-R309&lt;0,"INSUFFICIENT FUNDS",(P309+Q309)*(1+Scenario!$B$12/12)-R309),"INSUFFICIENT FUNDS")))</f>
        <v/>
      </c>
      <c r="T309" s="6" t="str">
        <f>IF(O309&gt;Scenario!$B$11,"",IF(O$2&lt;&gt;"Ready",O$2,IF(ISNUMBER(S309),T308+R309,"INSUFFICIENT FUNDS")))</f>
        <v/>
      </c>
      <c r="U309" t="str">
        <f>IF(O309&gt;Scenario!$B$11,"",IF(O$2&lt;&gt;"Ready",O$2,IF(ISNUMBER(S309),"OK","INSUFFICIENT FUNDS")))</f>
        <v/>
      </c>
      <c r="V309">
        <v>305</v>
      </c>
      <c r="W309" s="6" t="str">
        <f>IF(V309&gt;Scenario!$B$11,"",IF(V$2&lt;&gt;"Ready",V$2,IF(AB308="OK",Z308,"INSUFFICIENT FUNDS")))</f>
        <v/>
      </c>
      <c r="X309" s="6" t="str">
        <f>IF(V309&gt;Scenario!$B$11,"",IF(V$2&lt;&gt;"Ready",V$2,IF(ISNUMBER(W309),IF(AND(V309&gt;=Scenario!$B$10,MOD(V309-Scenario!$B$10,Scenario!$B$18)=0),Scenario!$B$8,0),"INSUFFICIENT FUNDS")))</f>
        <v/>
      </c>
      <c r="Y309" s="6" t="str">
        <f>IF(V309&gt;Scenario!$B$11,"",IF(V$2&lt;&gt;"Ready",V$2,IF(ISNUMBER(W309),(W309+X309)*(N('Option B'!$E$14)+N('Option B'!$E$15)+IF(Scenario!$B$13="Gross",N('Option B'!$E$16),0))/12+((N('Option B'!$E$12)+N('Option B'!$E$13))/12+IF(AND(V309&gt;=Scenario!$B$10,MOD(V309-Scenario!$B$10,Scenario!$B$18)=0),0*0+0,0)+IF(V309=1,0*0+0,0)+IF(V309=Scenario!$B$11,0,0)),"INSUFFICIENT FUNDS")))</f>
        <v/>
      </c>
      <c r="Z309" s="6" t="str">
        <f>IF(V309&gt;Scenario!$B$11,"",IF(V$2&lt;&gt;"Ready",V$2,IF(ISNUMBER(W309),IF((W309+X309)*(1+Scenario!$B$12/12)-Y309&lt;0,"INSUFFICIENT FUNDS",(W309+X309)*(1+Scenario!$B$12/12)-Y309),"INSUFFICIENT FUNDS")))</f>
        <v/>
      </c>
      <c r="AA309" s="6" t="str">
        <f>IF(V309&gt;Scenario!$B$11,"",IF(V$2&lt;&gt;"Ready",V$2,IF(ISNUMBER(Z309),AA308+Y309,"INSUFFICIENT FUNDS")))</f>
        <v/>
      </c>
      <c r="AB309" t="str">
        <f>IF(V309&gt;Scenario!$B$11,"",IF(V$2&lt;&gt;"Ready",V$2,IF(ISNUMBER(Z309),"OK","INSUFFICIENT FUNDS")))</f>
        <v/>
      </c>
      <c r="AC309">
        <v>305</v>
      </c>
      <c r="AD309" s="6" t="str">
        <f>IF(AC309&gt;Scenario!$B$11,"",IF(AC$2&lt;&gt;"Ready",AC$2,IF(AI308="OK",AG308,"INSUFFICIENT FUNDS")))</f>
        <v/>
      </c>
      <c r="AE309" s="6" t="str">
        <f>IF(AC309&gt;Scenario!$B$11,"",IF(AC$2&lt;&gt;"Ready",AC$2,IF(ISNUMBER(AD309),IF(AND(AC309&gt;=Scenario!$B$10,MOD(AC309-Scenario!$B$10,Scenario!$B$18)=0),Scenario!$B$8,0),"INSUFFICIENT FUNDS")))</f>
        <v/>
      </c>
      <c r="AF309" s="6" t="str">
        <f>IF(AC309&gt;Scenario!$B$11,"",IF(AC$2&lt;&gt;"Ready",AC$2,IF(ISNUMBER(AD309),(AD309+AE309)*(N('Option B'!$E$14)+N('Option B'!$E$15)+IF(Scenario!$B$13="Gross",0,0))/12+((N('Option B'!$E$12)+N('Option B'!$E$13))/12+IF(AND(AC309&gt;=Scenario!$B$10,MOD(AC309-Scenario!$B$10,Scenario!$B$18)=0),N('Option B'!$E$17)*N('Option B'!$E$18)+N('Option B'!$E$20),0)+IF(AC309=1,N('Option B'!$E$17)*N('Option B'!$E$19)+N('Option B'!$E$21),0)+IF(AC309=Scenario!$B$11,N('Option B'!$E$22),0)),"INSUFFICIENT FUNDS")))</f>
        <v/>
      </c>
      <c r="AG309" s="6" t="str">
        <f>IF(AC309&gt;Scenario!$B$11,"",IF(AC$2&lt;&gt;"Ready",AC$2,IF(ISNUMBER(AD309),IF((AD309+AE309)*(1+Scenario!$B$12/12)-AF309&lt;0,"INSUFFICIENT FUNDS",(AD309+AE309)*(1+Scenario!$B$12/12)-AF309),"INSUFFICIENT FUNDS")))</f>
        <v/>
      </c>
      <c r="AH309" s="6" t="str">
        <f>IF(AC309&gt;Scenario!$B$11,"",IF(AC$2&lt;&gt;"Ready",AC$2,IF(ISNUMBER(AG309),AH308+AF309,"INSUFFICIENT FUNDS")))</f>
        <v/>
      </c>
      <c r="AI309" t="str">
        <f>IF(AC309&gt;Scenario!$B$11,"",IF(AC$2&lt;&gt;"Ready",AC$2,IF(ISNUMBER(AG309),"OK","INSUFFICIENT FUNDS")))</f>
        <v/>
      </c>
      <c r="AJ309">
        <v>305</v>
      </c>
      <c r="AK309" s="6" t="str">
        <f>IF(AJ309&gt;Scenario!$B$11,"",IF(AJ$2&lt;&gt;"Ready",AJ$2,IF(AP308="OK",AN308,"INSUFFICIENT FUNDS")))</f>
        <v/>
      </c>
      <c r="AL309" s="6" t="str">
        <f>IF(AJ309&gt;Scenario!$B$11,"",IF(AJ$2&lt;&gt;"Ready",AJ$2,IF(ISNUMBER(AK309),IF(AND(AJ309&gt;=Scenario!$B$10,MOD(AJ309-Scenario!$B$10,Scenario!$B$18)=0),Scenario!$B$8,0),"INSUFFICIENT FUNDS")))</f>
        <v/>
      </c>
      <c r="AM309" s="6" t="str">
        <f>IF(AJ309&gt;Scenario!$B$11,"",IF(AJ$2&lt;&gt;"Ready",AJ$2,IF(ISNUMBER(AK309),(AK309+AL309)*(0+0+IF(Scenario!$B$13="Gross",0,0))/12+((0+0)/12+IF(AND(AJ309&gt;=Scenario!$B$10,MOD(AJ309-Scenario!$B$10,Scenario!$B$18)=0),0*0+0,0)+IF(AJ309=1,0*0+0,0)+IF(AJ309=Scenario!$B$11,0,0)),"INSUFFICIENT FUNDS")))</f>
        <v/>
      </c>
      <c r="AN309" s="6" t="str">
        <f>IF(AJ309&gt;Scenario!$B$11,"",IF(AJ$2&lt;&gt;"Ready",AJ$2,IF(ISNUMBER(AK309),IF((AK309+AL309)*(1+Scenario!$B$12/12)-AM309&lt;0,"INSUFFICIENT FUNDS",(AK309+AL309)*(1+Scenario!$B$12/12)-AM309),"INSUFFICIENT FUNDS")))</f>
        <v/>
      </c>
      <c r="AO309" s="6" t="str">
        <f>IF(AJ309&gt;Scenario!$B$11,"",IF(AJ$2&lt;&gt;"Ready",AJ$2,IF(ISNUMBER(AN309),AO308+AM309,"INSUFFICIENT FUNDS")))</f>
        <v/>
      </c>
      <c r="AP309" t="str">
        <f>IF(AJ309&gt;Scenario!$B$11,"",IF(AJ$2&lt;&gt;"Ready",AJ$2,IF(ISNUMBER(AN309),"OK","INSUFFICIENT FUNDS")))</f>
        <v/>
      </c>
    </row>
    <row r="310" spans="1:42" ht="32.1" customHeight="1" x14ac:dyDescent="0.2">
      <c r="A310">
        <v>306</v>
      </c>
      <c r="B310" s="6" t="str">
        <f>IF(A310&gt;Scenario!$B$11,"",IF(A$2&lt;&gt;"Ready",A$2,IF(G309="OK",E309,"INSUFFICIENT FUNDS")))</f>
        <v/>
      </c>
      <c r="C310" s="6" t="str">
        <f>IF(A310&gt;Scenario!$B$11,"",IF(A$2&lt;&gt;"Ready",A$2,IF(ISNUMBER(B310),IF(AND(A310&gt;=Scenario!$B$10,MOD(A310-Scenario!$B$10,Scenario!$B$18)=0),Scenario!$B$8,0),"INSUFFICIENT FUNDS")))</f>
        <v/>
      </c>
      <c r="D310" s="6" t="str">
        <f>IF(A310&gt;Scenario!$B$11,"",IF(A$2&lt;&gt;"Ready",A$2,IF(ISNUMBER(B310),(B310+C310)*(N('Option B'!$E$14)+N('Option B'!$E$15)+IF(Scenario!$B$13="Gross",N('Option B'!$E$16),0))/12+((N('Option B'!$E$12)+N('Option B'!$E$13))/12+IF(AND(A310&gt;=Scenario!$B$10,MOD(A310-Scenario!$B$10,Scenario!$B$18)=0),N('Option B'!$E$17)*N('Option B'!$E$18)+N('Option B'!$E$20),0)+IF(A310=1,N('Option B'!$E$17)*N('Option B'!$E$19)+N('Option B'!$E$21),0)+IF(A310=Scenario!$B$11,N('Option B'!$E$22),0)),"INSUFFICIENT FUNDS")))</f>
        <v/>
      </c>
      <c r="E310" s="6" t="str">
        <f>IF(A310&gt;Scenario!$B$11,"",IF(A$2&lt;&gt;"Ready",A$2,IF(ISNUMBER(B310),IF((B310+C310)*(1+Scenario!$B$12/12)-D310&lt;0,"INSUFFICIENT FUNDS",(B310+C310)*(1+Scenario!$B$12/12)-D310),"INSUFFICIENT FUNDS")))</f>
        <v/>
      </c>
      <c r="F310" s="6" t="str">
        <f>IF(A310&gt;Scenario!$B$11,"",IF(A$2&lt;&gt;"Ready",A$2,IF(ISNUMBER(E310),F309+D310,"INSUFFICIENT FUNDS")))</f>
        <v/>
      </c>
      <c r="G310" t="str">
        <f>IF(A310&gt;Scenario!$B$11,"",IF(A$2&lt;&gt;"Ready",A$2,IF(ISNUMBER(E310),"OK","INSUFFICIENT FUNDS")))</f>
        <v/>
      </c>
      <c r="H310">
        <v>306</v>
      </c>
      <c r="I310" s="6" t="str">
        <f>IF(H310&gt;Scenario!$B$11,"",IF(H$2&lt;&gt;"Ready",H$2,IF(N309="OK",L309,"INSUFFICIENT FUNDS")))</f>
        <v/>
      </c>
      <c r="J310" s="6" t="str">
        <f>IF(H310&gt;Scenario!$B$11,"",IF(H$2&lt;&gt;"Ready",H$2,IF(ISNUMBER(I310),IF(AND(H310&gt;=Scenario!$B$10,MOD(H310-Scenario!$B$10,Scenario!$B$18)=0),Scenario!$B$8,0),"INSUFFICIENT FUNDS")))</f>
        <v/>
      </c>
      <c r="K310" s="6" t="str">
        <f>IF(H310&gt;Scenario!$B$11,"",IF(H$2&lt;&gt;"Ready",H$2,IF(ISNUMBER(I310),(I310+J310)*(N('Option B'!$E$14)+N('Option B'!$E$15)+IF(Scenario!$B$13="Gross",N('Option B'!$E$16),0))/12+((0+0)/12+IF(AND(H310&gt;=Scenario!$B$10,MOD(H310-Scenario!$B$10,Scenario!$B$18)=0),N('Option B'!$E$17)*N('Option B'!$E$18)+N('Option B'!$E$20),0)+IF(H310=1,N('Option B'!$E$17)*N('Option B'!$E$19)+N('Option B'!$E$21),0)+IF(H310=Scenario!$B$11,N('Option B'!$E$22),0)),"INSUFFICIENT FUNDS")))</f>
        <v/>
      </c>
      <c r="L310" s="6" t="str">
        <f>IF(H310&gt;Scenario!$B$11,"",IF(H$2&lt;&gt;"Ready",H$2,IF(ISNUMBER(I310),IF((I310+J310)*(1+Scenario!$B$12/12)-K310&lt;0,"INSUFFICIENT FUNDS",(I310+J310)*(1+Scenario!$B$12/12)-K310),"INSUFFICIENT FUNDS")))</f>
        <v/>
      </c>
      <c r="M310" s="6" t="str">
        <f>IF(H310&gt;Scenario!$B$11,"",IF(H$2&lt;&gt;"Ready",H$2,IF(ISNUMBER(L310),M309+K310,"INSUFFICIENT FUNDS")))</f>
        <v/>
      </c>
      <c r="N310" t="str">
        <f>IF(H310&gt;Scenario!$B$11,"",IF(H$2&lt;&gt;"Ready",H$2,IF(ISNUMBER(L310),"OK","INSUFFICIENT FUNDS")))</f>
        <v/>
      </c>
      <c r="O310">
        <v>306</v>
      </c>
      <c r="P310" s="6" t="str">
        <f>IF(O310&gt;Scenario!$B$11,"",IF(O$2&lt;&gt;"Ready",O$2,IF(U309="OK",S309,"INSUFFICIENT FUNDS")))</f>
        <v/>
      </c>
      <c r="Q310" s="6" t="str">
        <f>IF(O310&gt;Scenario!$B$11,"",IF(O$2&lt;&gt;"Ready",O$2,IF(ISNUMBER(P310),IF(AND(O310&gt;=Scenario!$B$10,MOD(O310-Scenario!$B$10,Scenario!$B$18)=0),Scenario!$B$8,0),"INSUFFICIENT FUNDS")))</f>
        <v/>
      </c>
      <c r="R310" s="6" t="str">
        <f>IF(O310&gt;Scenario!$B$11,"",IF(O$2&lt;&gt;"Ready",O$2,IF(ISNUMBER(P310),(P310+Q310)*(0+N('Option B'!$E$15)+IF(Scenario!$B$13="Gross",N('Option B'!$E$16),0))/12+((N('Option B'!$E$12)+N('Option B'!$E$13))/12+IF(AND(O310&gt;=Scenario!$B$10,MOD(O310-Scenario!$B$10,Scenario!$B$18)=0),N('Option B'!$E$17)*N('Option B'!$E$18)+N('Option B'!$E$20),0)+IF(O310=1,N('Option B'!$E$17)*N('Option B'!$E$19)+N('Option B'!$E$21),0)+IF(O310=Scenario!$B$11,N('Option B'!$E$22),0)),"INSUFFICIENT FUNDS")))</f>
        <v/>
      </c>
      <c r="S310" s="6" t="str">
        <f>IF(O310&gt;Scenario!$B$11,"",IF(O$2&lt;&gt;"Ready",O$2,IF(ISNUMBER(P310),IF((P310+Q310)*(1+Scenario!$B$12/12)-R310&lt;0,"INSUFFICIENT FUNDS",(P310+Q310)*(1+Scenario!$B$12/12)-R310),"INSUFFICIENT FUNDS")))</f>
        <v/>
      </c>
      <c r="T310" s="6" t="str">
        <f>IF(O310&gt;Scenario!$B$11,"",IF(O$2&lt;&gt;"Ready",O$2,IF(ISNUMBER(S310),T309+R310,"INSUFFICIENT FUNDS")))</f>
        <v/>
      </c>
      <c r="U310" t="str">
        <f>IF(O310&gt;Scenario!$B$11,"",IF(O$2&lt;&gt;"Ready",O$2,IF(ISNUMBER(S310),"OK","INSUFFICIENT FUNDS")))</f>
        <v/>
      </c>
      <c r="V310">
        <v>306</v>
      </c>
      <c r="W310" s="6" t="str">
        <f>IF(V310&gt;Scenario!$B$11,"",IF(V$2&lt;&gt;"Ready",V$2,IF(AB309="OK",Z309,"INSUFFICIENT FUNDS")))</f>
        <v/>
      </c>
      <c r="X310" s="6" t="str">
        <f>IF(V310&gt;Scenario!$B$11,"",IF(V$2&lt;&gt;"Ready",V$2,IF(ISNUMBER(W310),IF(AND(V310&gt;=Scenario!$B$10,MOD(V310-Scenario!$B$10,Scenario!$B$18)=0),Scenario!$B$8,0),"INSUFFICIENT FUNDS")))</f>
        <v/>
      </c>
      <c r="Y310" s="6" t="str">
        <f>IF(V310&gt;Scenario!$B$11,"",IF(V$2&lt;&gt;"Ready",V$2,IF(ISNUMBER(W310),(W310+X310)*(N('Option B'!$E$14)+N('Option B'!$E$15)+IF(Scenario!$B$13="Gross",N('Option B'!$E$16),0))/12+((N('Option B'!$E$12)+N('Option B'!$E$13))/12+IF(AND(V310&gt;=Scenario!$B$10,MOD(V310-Scenario!$B$10,Scenario!$B$18)=0),0*0+0,0)+IF(V310=1,0*0+0,0)+IF(V310=Scenario!$B$11,0,0)),"INSUFFICIENT FUNDS")))</f>
        <v/>
      </c>
      <c r="Z310" s="6" t="str">
        <f>IF(V310&gt;Scenario!$B$11,"",IF(V$2&lt;&gt;"Ready",V$2,IF(ISNUMBER(W310),IF((W310+X310)*(1+Scenario!$B$12/12)-Y310&lt;0,"INSUFFICIENT FUNDS",(W310+X310)*(1+Scenario!$B$12/12)-Y310),"INSUFFICIENT FUNDS")))</f>
        <v/>
      </c>
      <c r="AA310" s="6" t="str">
        <f>IF(V310&gt;Scenario!$B$11,"",IF(V$2&lt;&gt;"Ready",V$2,IF(ISNUMBER(Z310),AA309+Y310,"INSUFFICIENT FUNDS")))</f>
        <v/>
      </c>
      <c r="AB310" t="str">
        <f>IF(V310&gt;Scenario!$B$11,"",IF(V$2&lt;&gt;"Ready",V$2,IF(ISNUMBER(Z310),"OK","INSUFFICIENT FUNDS")))</f>
        <v/>
      </c>
      <c r="AC310">
        <v>306</v>
      </c>
      <c r="AD310" s="6" t="str">
        <f>IF(AC310&gt;Scenario!$B$11,"",IF(AC$2&lt;&gt;"Ready",AC$2,IF(AI309="OK",AG309,"INSUFFICIENT FUNDS")))</f>
        <v/>
      </c>
      <c r="AE310" s="6" t="str">
        <f>IF(AC310&gt;Scenario!$B$11,"",IF(AC$2&lt;&gt;"Ready",AC$2,IF(ISNUMBER(AD310),IF(AND(AC310&gt;=Scenario!$B$10,MOD(AC310-Scenario!$B$10,Scenario!$B$18)=0),Scenario!$B$8,0),"INSUFFICIENT FUNDS")))</f>
        <v/>
      </c>
      <c r="AF310" s="6" t="str">
        <f>IF(AC310&gt;Scenario!$B$11,"",IF(AC$2&lt;&gt;"Ready",AC$2,IF(ISNUMBER(AD310),(AD310+AE310)*(N('Option B'!$E$14)+N('Option B'!$E$15)+IF(Scenario!$B$13="Gross",0,0))/12+((N('Option B'!$E$12)+N('Option B'!$E$13))/12+IF(AND(AC310&gt;=Scenario!$B$10,MOD(AC310-Scenario!$B$10,Scenario!$B$18)=0),N('Option B'!$E$17)*N('Option B'!$E$18)+N('Option B'!$E$20),0)+IF(AC310=1,N('Option B'!$E$17)*N('Option B'!$E$19)+N('Option B'!$E$21),0)+IF(AC310=Scenario!$B$11,N('Option B'!$E$22),0)),"INSUFFICIENT FUNDS")))</f>
        <v/>
      </c>
      <c r="AG310" s="6" t="str">
        <f>IF(AC310&gt;Scenario!$B$11,"",IF(AC$2&lt;&gt;"Ready",AC$2,IF(ISNUMBER(AD310),IF((AD310+AE310)*(1+Scenario!$B$12/12)-AF310&lt;0,"INSUFFICIENT FUNDS",(AD310+AE310)*(1+Scenario!$B$12/12)-AF310),"INSUFFICIENT FUNDS")))</f>
        <v/>
      </c>
      <c r="AH310" s="6" t="str">
        <f>IF(AC310&gt;Scenario!$B$11,"",IF(AC$2&lt;&gt;"Ready",AC$2,IF(ISNUMBER(AG310),AH309+AF310,"INSUFFICIENT FUNDS")))</f>
        <v/>
      </c>
      <c r="AI310" t="str">
        <f>IF(AC310&gt;Scenario!$B$11,"",IF(AC$2&lt;&gt;"Ready",AC$2,IF(ISNUMBER(AG310),"OK","INSUFFICIENT FUNDS")))</f>
        <v/>
      </c>
      <c r="AJ310">
        <v>306</v>
      </c>
      <c r="AK310" s="6" t="str">
        <f>IF(AJ310&gt;Scenario!$B$11,"",IF(AJ$2&lt;&gt;"Ready",AJ$2,IF(AP309="OK",AN309,"INSUFFICIENT FUNDS")))</f>
        <v/>
      </c>
      <c r="AL310" s="6" t="str">
        <f>IF(AJ310&gt;Scenario!$B$11,"",IF(AJ$2&lt;&gt;"Ready",AJ$2,IF(ISNUMBER(AK310),IF(AND(AJ310&gt;=Scenario!$B$10,MOD(AJ310-Scenario!$B$10,Scenario!$B$18)=0),Scenario!$B$8,0),"INSUFFICIENT FUNDS")))</f>
        <v/>
      </c>
      <c r="AM310" s="6" t="str">
        <f>IF(AJ310&gt;Scenario!$B$11,"",IF(AJ$2&lt;&gt;"Ready",AJ$2,IF(ISNUMBER(AK310),(AK310+AL310)*(0+0+IF(Scenario!$B$13="Gross",0,0))/12+((0+0)/12+IF(AND(AJ310&gt;=Scenario!$B$10,MOD(AJ310-Scenario!$B$10,Scenario!$B$18)=0),0*0+0,0)+IF(AJ310=1,0*0+0,0)+IF(AJ310=Scenario!$B$11,0,0)),"INSUFFICIENT FUNDS")))</f>
        <v/>
      </c>
      <c r="AN310" s="6" t="str">
        <f>IF(AJ310&gt;Scenario!$B$11,"",IF(AJ$2&lt;&gt;"Ready",AJ$2,IF(ISNUMBER(AK310),IF((AK310+AL310)*(1+Scenario!$B$12/12)-AM310&lt;0,"INSUFFICIENT FUNDS",(AK310+AL310)*(1+Scenario!$B$12/12)-AM310),"INSUFFICIENT FUNDS")))</f>
        <v/>
      </c>
      <c r="AO310" s="6" t="str">
        <f>IF(AJ310&gt;Scenario!$B$11,"",IF(AJ$2&lt;&gt;"Ready",AJ$2,IF(ISNUMBER(AN310),AO309+AM310,"INSUFFICIENT FUNDS")))</f>
        <v/>
      </c>
      <c r="AP310" t="str">
        <f>IF(AJ310&gt;Scenario!$B$11,"",IF(AJ$2&lt;&gt;"Ready",AJ$2,IF(ISNUMBER(AN310),"OK","INSUFFICIENT FUNDS")))</f>
        <v/>
      </c>
    </row>
    <row r="311" spans="1:42" ht="32.1" customHeight="1" x14ac:dyDescent="0.2">
      <c r="A311">
        <v>307</v>
      </c>
      <c r="B311" s="6" t="str">
        <f>IF(A311&gt;Scenario!$B$11,"",IF(A$2&lt;&gt;"Ready",A$2,IF(G310="OK",E310,"INSUFFICIENT FUNDS")))</f>
        <v/>
      </c>
      <c r="C311" s="6" t="str">
        <f>IF(A311&gt;Scenario!$B$11,"",IF(A$2&lt;&gt;"Ready",A$2,IF(ISNUMBER(B311),IF(AND(A311&gt;=Scenario!$B$10,MOD(A311-Scenario!$B$10,Scenario!$B$18)=0),Scenario!$B$8,0),"INSUFFICIENT FUNDS")))</f>
        <v/>
      </c>
      <c r="D311" s="6" t="str">
        <f>IF(A311&gt;Scenario!$B$11,"",IF(A$2&lt;&gt;"Ready",A$2,IF(ISNUMBER(B311),(B311+C311)*(N('Option B'!$E$14)+N('Option B'!$E$15)+IF(Scenario!$B$13="Gross",N('Option B'!$E$16),0))/12+((N('Option B'!$E$12)+N('Option B'!$E$13))/12+IF(AND(A311&gt;=Scenario!$B$10,MOD(A311-Scenario!$B$10,Scenario!$B$18)=0),N('Option B'!$E$17)*N('Option B'!$E$18)+N('Option B'!$E$20),0)+IF(A311=1,N('Option B'!$E$17)*N('Option B'!$E$19)+N('Option B'!$E$21),0)+IF(A311=Scenario!$B$11,N('Option B'!$E$22),0)),"INSUFFICIENT FUNDS")))</f>
        <v/>
      </c>
      <c r="E311" s="6" t="str">
        <f>IF(A311&gt;Scenario!$B$11,"",IF(A$2&lt;&gt;"Ready",A$2,IF(ISNUMBER(B311),IF((B311+C311)*(1+Scenario!$B$12/12)-D311&lt;0,"INSUFFICIENT FUNDS",(B311+C311)*(1+Scenario!$B$12/12)-D311),"INSUFFICIENT FUNDS")))</f>
        <v/>
      </c>
      <c r="F311" s="6" t="str">
        <f>IF(A311&gt;Scenario!$B$11,"",IF(A$2&lt;&gt;"Ready",A$2,IF(ISNUMBER(E311),F310+D311,"INSUFFICIENT FUNDS")))</f>
        <v/>
      </c>
      <c r="G311" t="str">
        <f>IF(A311&gt;Scenario!$B$11,"",IF(A$2&lt;&gt;"Ready",A$2,IF(ISNUMBER(E311),"OK","INSUFFICIENT FUNDS")))</f>
        <v/>
      </c>
      <c r="H311">
        <v>307</v>
      </c>
      <c r="I311" s="6" t="str">
        <f>IF(H311&gt;Scenario!$B$11,"",IF(H$2&lt;&gt;"Ready",H$2,IF(N310="OK",L310,"INSUFFICIENT FUNDS")))</f>
        <v/>
      </c>
      <c r="J311" s="6" t="str">
        <f>IF(H311&gt;Scenario!$B$11,"",IF(H$2&lt;&gt;"Ready",H$2,IF(ISNUMBER(I311),IF(AND(H311&gt;=Scenario!$B$10,MOD(H311-Scenario!$B$10,Scenario!$B$18)=0),Scenario!$B$8,0),"INSUFFICIENT FUNDS")))</f>
        <v/>
      </c>
      <c r="K311" s="6" t="str">
        <f>IF(H311&gt;Scenario!$B$11,"",IF(H$2&lt;&gt;"Ready",H$2,IF(ISNUMBER(I311),(I311+J311)*(N('Option B'!$E$14)+N('Option B'!$E$15)+IF(Scenario!$B$13="Gross",N('Option B'!$E$16),0))/12+((0+0)/12+IF(AND(H311&gt;=Scenario!$B$10,MOD(H311-Scenario!$B$10,Scenario!$B$18)=0),N('Option B'!$E$17)*N('Option B'!$E$18)+N('Option B'!$E$20),0)+IF(H311=1,N('Option B'!$E$17)*N('Option B'!$E$19)+N('Option B'!$E$21),0)+IF(H311=Scenario!$B$11,N('Option B'!$E$22),0)),"INSUFFICIENT FUNDS")))</f>
        <v/>
      </c>
      <c r="L311" s="6" t="str">
        <f>IF(H311&gt;Scenario!$B$11,"",IF(H$2&lt;&gt;"Ready",H$2,IF(ISNUMBER(I311),IF((I311+J311)*(1+Scenario!$B$12/12)-K311&lt;0,"INSUFFICIENT FUNDS",(I311+J311)*(1+Scenario!$B$12/12)-K311),"INSUFFICIENT FUNDS")))</f>
        <v/>
      </c>
      <c r="M311" s="6" t="str">
        <f>IF(H311&gt;Scenario!$B$11,"",IF(H$2&lt;&gt;"Ready",H$2,IF(ISNUMBER(L311),M310+K311,"INSUFFICIENT FUNDS")))</f>
        <v/>
      </c>
      <c r="N311" t="str">
        <f>IF(H311&gt;Scenario!$B$11,"",IF(H$2&lt;&gt;"Ready",H$2,IF(ISNUMBER(L311),"OK","INSUFFICIENT FUNDS")))</f>
        <v/>
      </c>
      <c r="O311">
        <v>307</v>
      </c>
      <c r="P311" s="6" t="str">
        <f>IF(O311&gt;Scenario!$B$11,"",IF(O$2&lt;&gt;"Ready",O$2,IF(U310="OK",S310,"INSUFFICIENT FUNDS")))</f>
        <v/>
      </c>
      <c r="Q311" s="6" t="str">
        <f>IF(O311&gt;Scenario!$B$11,"",IF(O$2&lt;&gt;"Ready",O$2,IF(ISNUMBER(P311),IF(AND(O311&gt;=Scenario!$B$10,MOD(O311-Scenario!$B$10,Scenario!$B$18)=0),Scenario!$B$8,0),"INSUFFICIENT FUNDS")))</f>
        <v/>
      </c>
      <c r="R311" s="6" t="str">
        <f>IF(O311&gt;Scenario!$B$11,"",IF(O$2&lt;&gt;"Ready",O$2,IF(ISNUMBER(P311),(P311+Q311)*(0+N('Option B'!$E$15)+IF(Scenario!$B$13="Gross",N('Option B'!$E$16),0))/12+((N('Option B'!$E$12)+N('Option B'!$E$13))/12+IF(AND(O311&gt;=Scenario!$B$10,MOD(O311-Scenario!$B$10,Scenario!$B$18)=0),N('Option B'!$E$17)*N('Option B'!$E$18)+N('Option B'!$E$20),0)+IF(O311=1,N('Option B'!$E$17)*N('Option B'!$E$19)+N('Option B'!$E$21),0)+IF(O311=Scenario!$B$11,N('Option B'!$E$22),0)),"INSUFFICIENT FUNDS")))</f>
        <v/>
      </c>
      <c r="S311" s="6" t="str">
        <f>IF(O311&gt;Scenario!$B$11,"",IF(O$2&lt;&gt;"Ready",O$2,IF(ISNUMBER(P311),IF((P311+Q311)*(1+Scenario!$B$12/12)-R311&lt;0,"INSUFFICIENT FUNDS",(P311+Q311)*(1+Scenario!$B$12/12)-R311),"INSUFFICIENT FUNDS")))</f>
        <v/>
      </c>
      <c r="T311" s="6" t="str">
        <f>IF(O311&gt;Scenario!$B$11,"",IF(O$2&lt;&gt;"Ready",O$2,IF(ISNUMBER(S311),T310+R311,"INSUFFICIENT FUNDS")))</f>
        <v/>
      </c>
      <c r="U311" t="str">
        <f>IF(O311&gt;Scenario!$B$11,"",IF(O$2&lt;&gt;"Ready",O$2,IF(ISNUMBER(S311),"OK","INSUFFICIENT FUNDS")))</f>
        <v/>
      </c>
      <c r="V311">
        <v>307</v>
      </c>
      <c r="W311" s="6" t="str">
        <f>IF(V311&gt;Scenario!$B$11,"",IF(V$2&lt;&gt;"Ready",V$2,IF(AB310="OK",Z310,"INSUFFICIENT FUNDS")))</f>
        <v/>
      </c>
      <c r="X311" s="6" t="str">
        <f>IF(V311&gt;Scenario!$B$11,"",IF(V$2&lt;&gt;"Ready",V$2,IF(ISNUMBER(W311),IF(AND(V311&gt;=Scenario!$B$10,MOD(V311-Scenario!$B$10,Scenario!$B$18)=0),Scenario!$B$8,0),"INSUFFICIENT FUNDS")))</f>
        <v/>
      </c>
      <c r="Y311" s="6" t="str">
        <f>IF(V311&gt;Scenario!$B$11,"",IF(V$2&lt;&gt;"Ready",V$2,IF(ISNUMBER(W311),(W311+X311)*(N('Option B'!$E$14)+N('Option B'!$E$15)+IF(Scenario!$B$13="Gross",N('Option B'!$E$16),0))/12+((N('Option B'!$E$12)+N('Option B'!$E$13))/12+IF(AND(V311&gt;=Scenario!$B$10,MOD(V311-Scenario!$B$10,Scenario!$B$18)=0),0*0+0,0)+IF(V311=1,0*0+0,0)+IF(V311=Scenario!$B$11,0,0)),"INSUFFICIENT FUNDS")))</f>
        <v/>
      </c>
      <c r="Z311" s="6" t="str">
        <f>IF(V311&gt;Scenario!$B$11,"",IF(V$2&lt;&gt;"Ready",V$2,IF(ISNUMBER(W311),IF((W311+X311)*(1+Scenario!$B$12/12)-Y311&lt;0,"INSUFFICIENT FUNDS",(W311+X311)*(1+Scenario!$B$12/12)-Y311),"INSUFFICIENT FUNDS")))</f>
        <v/>
      </c>
      <c r="AA311" s="6" t="str">
        <f>IF(V311&gt;Scenario!$B$11,"",IF(V$2&lt;&gt;"Ready",V$2,IF(ISNUMBER(Z311),AA310+Y311,"INSUFFICIENT FUNDS")))</f>
        <v/>
      </c>
      <c r="AB311" t="str">
        <f>IF(V311&gt;Scenario!$B$11,"",IF(V$2&lt;&gt;"Ready",V$2,IF(ISNUMBER(Z311),"OK","INSUFFICIENT FUNDS")))</f>
        <v/>
      </c>
      <c r="AC311">
        <v>307</v>
      </c>
      <c r="AD311" s="6" t="str">
        <f>IF(AC311&gt;Scenario!$B$11,"",IF(AC$2&lt;&gt;"Ready",AC$2,IF(AI310="OK",AG310,"INSUFFICIENT FUNDS")))</f>
        <v/>
      </c>
      <c r="AE311" s="6" t="str">
        <f>IF(AC311&gt;Scenario!$B$11,"",IF(AC$2&lt;&gt;"Ready",AC$2,IF(ISNUMBER(AD311),IF(AND(AC311&gt;=Scenario!$B$10,MOD(AC311-Scenario!$B$10,Scenario!$B$18)=0),Scenario!$B$8,0),"INSUFFICIENT FUNDS")))</f>
        <v/>
      </c>
      <c r="AF311" s="6" t="str">
        <f>IF(AC311&gt;Scenario!$B$11,"",IF(AC$2&lt;&gt;"Ready",AC$2,IF(ISNUMBER(AD311),(AD311+AE311)*(N('Option B'!$E$14)+N('Option B'!$E$15)+IF(Scenario!$B$13="Gross",0,0))/12+((N('Option B'!$E$12)+N('Option B'!$E$13))/12+IF(AND(AC311&gt;=Scenario!$B$10,MOD(AC311-Scenario!$B$10,Scenario!$B$18)=0),N('Option B'!$E$17)*N('Option B'!$E$18)+N('Option B'!$E$20),0)+IF(AC311=1,N('Option B'!$E$17)*N('Option B'!$E$19)+N('Option B'!$E$21),0)+IF(AC311=Scenario!$B$11,N('Option B'!$E$22),0)),"INSUFFICIENT FUNDS")))</f>
        <v/>
      </c>
      <c r="AG311" s="6" t="str">
        <f>IF(AC311&gt;Scenario!$B$11,"",IF(AC$2&lt;&gt;"Ready",AC$2,IF(ISNUMBER(AD311),IF((AD311+AE311)*(1+Scenario!$B$12/12)-AF311&lt;0,"INSUFFICIENT FUNDS",(AD311+AE311)*(1+Scenario!$B$12/12)-AF311),"INSUFFICIENT FUNDS")))</f>
        <v/>
      </c>
      <c r="AH311" s="6" t="str">
        <f>IF(AC311&gt;Scenario!$B$11,"",IF(AC$2&lt;&gt;"Ready",AC$2,IF(ISNUMBER(AG311),AH310+AF311,"INSUFFICIENT FUNDS")))</f>
        <v/>
      </c>
      <c r="AI311" t="str">
        <f>IF(AC311&gt;Scenario!$B$11,"",IF(AC$2&lt;&gt;"Ready",AC$2,IF(ISNUMBER(AG311),"OK","INSUFFICIENT FUNDS")))</f>
        <v/>
      </c>
      <c r="AJ311">
        <v>307</v>
      </c>
      <c r="AK311" s="6" t="str">
        <f>IF(AJ311&gt;Scenario!$B$11,"",IF(AJ$2&lt;&gt;"Ready",AJ$2,IF(AP310="OK",AN310,"INSUFFICIENT FUNDS")))</f>
        <v/>
      </c>
      <c r="AL311" s="6" t="str">
        <f>IF(AJ311&gt;Scenario!$B$11,"",IF(AJ$2&lt;&gt;"Ready",AJ$2,IF(ISNUMBER(AK311),IF(AND(AJ311&gt;=Scenario!$B$10,MOD(AJ311-Scenario!$B$10,Scenario!$B$18)=0),Scenario!$B$8,0),"INSUFFICIENT FUNDS")))</f>
        <v/>
      </c>
      <c r="AM311" s="6" t="str">
        <f>IF(AJ311&gt;Scenario!$B$11,"",IF(AJ$2&lt;&gt;"Ready",AJ$2,IF(ISNUMBER(AK311),(AK311+AL311)*(0+0+IF(Scenario!$B$13="Gross",0,0))/12+((0+0)/12+IF(AND(AJ311&gt;=Scenario!$B$10,MOD(AJ311-Scenario!$B$10,Scenario!$B$18)=0),0*0+0,0)+IF(AJ311=1,0*0+0,0)+IF(AJ311=Scenario!$B$11,0,0)),"INSUFFICIENT FUNDS")))</f>
        <v/>
      </c>
      <c r="AN311" s="6" t="str">
        <f>IF(AJ311&gt;Scenario!$B$11,"",IF(AJ$2&lt;&gt;"Ready",AJ$2,IF(ISNUMBER(AK311),IF((AK311+AL311)*(1+Scenario!$B$12/12)-AM311&lt;0,"INSUFFICIENT FUNDS",(AK311+AL311)*(1+Scenario!$B$12/12)-AM311),"INSUFFICIENT FUNDS")))</f>
        <v/>
      </c>
      <c r="AO311" s="6" t="str">
        <f>IF(AJ311&gt;Scenario!$B$11,"",IF(AJ$2&lt;&gt;"Ready",AJ$2,IF(ISNUMBER(AN311),AO310+AM311,"INSUFFICIENT FUNDS")))</f>
        <v/>
      </c>
      <c r="AP311" t="str">
        <f>IF(AJ311&gt;Scenario!$B$11,"",IF(AJ$2&lt;&gt;"Ready",AJ$2,IF(ISNUMBER(AN311),"OK","INSUFFICIENT FUNDS")))</f>
        <v/>
      </c>
    </row>
    <row r="312" spans="1:42" ht="32.1" customHeight="1" x14ac:dyDescent="0.2">
      <c r="A312">
        <v>308</v>
      </c>
      <c r="B312" s="6" t="str">
        <f>IF(A312&gt;Scenario!$B$11,"",IF(A$2&lt;&gt;"Ready",A$2,IF(G311="OK",E311,"INSUFFICIENT FUNDS")))</f>
        <v/>
      </c>
      <c r="C312" s="6" t="str">
        <f>IF(A312&gt;Scenario!$B$11,"",IF(A$2&lt;&gt;"Ready",A$2,IF(ISNUMBER(B312),IF(AND(A312&gt;=Scenario!$B$10,MOD(A312-Scenario!$B$10,Scenario!$B$18)=0),Scenario!$B$8,0),"INSUFFICIENT FUNDS")))</f>
        <v/>
      </c>
      <c r="D312" s="6" t="str">
        <f>IF(A312&gt;Scenario!$B$11,"",IF(A$2&lt;&gt;"Ready",A$2,IF(ISNUMBER(B312),(B312+C312)*(N('Option B'!$E$14)+N('Option B'!$E$15)+IF(Scenario!$B$13="Gross",N('Option B'!$E$16),0))/12+((N('Option B'!$E$12)+N('Option B'!$E$13))/12+IF(AND(A312&gt;=Scenario!$B$10,MOD(A312-Scenario!$B$10,Scenario!$B$18)=0),N('Option B'!$E$17)*N('Option B'!$E$18)+N('Option B'!$E$20),0)+IF(A312=1,N('Option B'!$E$17)*N('Option B'!$E$19)+N('Option B'!$E$21),0)+IF(A312=Scenario!$B$11,N('Option B'!$E$22),0)),"INSUFFICIENT FUNDS")))</f>
        <v/>
      </c>
      <c r="E312" s="6" t="str">
        <f>IF(A312&gt;Scenario!$B$11,"",IF(A$2&lt;&gt;"Ready",A$2,IF(ISNUMBER(B312),IF((B312+C312)*(1+Scenario!$B$12/12)-D312&lt;0,"INSUFFICIENT FUNDS",(B312+C312)*(1+Scenario!$B$12/12)-D312),"INSUFFICIENT FUNDS")))</f>
        <v/>
      </c>
      <c r="F312" s="6" t="str">
        <f>IF(A312&gt;Scenario!$B$11,"",IF(A$2&lt;&gt;"Ready",A$2,IF(ISNUMBER(E312),F311+D312,"INSUFFICIENT FUNDS")))</f>
        <v/>
      </c>
      <c r="G312" t="str">
        <f>IF(A312&gt;Scenario!$B$11,"",IF(A$2&lt;&gt;"Ready",A$2,IF(ISNUMBER(E312),"OK","INSUFFICIENT FUNDS")))</f>
        <v/>
      </c>
      <c r="H312">
        <v>308</v>
      </c>
      <c r="I312" s="6" t="str">
        <f>IF(H312&gt;Scenario!$B$11,"",IF(H$2&lt;&gt;"Ready",H$2,IF(N311="OK",L311,"INSUFFICIENT FUNDS")))</f>
        <v/>
      </c>
      <c r="J312" s="6" t="str">
        <f>IF(H312&gt;Scenario!$B$11,"",IF(H$2&lt;&gt;"Ready",H$2,IF(ISNUMBER(I312),IF(AND(H312&gt;=Scenario!$B$10,MOD(H312-Scenario!$B$10,Scenario!$B$18)=0),Scenario!$B$8,0),"INSUFFICIENT FUNDS")))</f>
        <v/>
      </c>
      <c r="K312" s="6" t="str">
        <f>IF(H312&gt;Scenario!$B$11,"",IF(H$2&lt;&gt;"Ready",H$2,IF(ISNUMBER(I312),(I312+J312)*(N('Option B'!$E$14)+N('Option B'!$E$15)+IF(Scenario!$B$13="Gross",N('Option B'!$E$16),0))/12+((0+0)/12+IF(AND(H312&gt;=Scenario!$B$10,MOD(H312-Scenario!$B$10,Scenario!$B$18)=0),N('Option B'!$E$17)*N('Option B'!$E$18)+N('Option B'!$E$20),0)+IF(H312=1,N('Option B'!$E$17)*N('Option B'!$E$19)+N('Option B'!$E$21),0)+IF(H312=Scenario!$B$11,N('Option B'!$E$22),0)),"INSUFFICIENT FUNDS")))</f>
        <v/>
      </c>
      <c r="L312" s="6" t="str">
        <f>IF(H312&gt;Scenario!$B$11,"",IF(H$2&lt;&gt;"Ready",H$2,IF(ISNUMBER(I312),IF((I312+J312)*(1+Scenario!$B$12/12)-K312&lt;0,"INSUFFICIENT FUNDS",(I312+J312)*(1+Scenario!$B$12/12)-K312),"INSUFFICIENT FUNDS")))</f>
        <v/>
      </c>
      <c r="M312" s="6" t="str">
        <f>IF(H312&gt;Scenario!$B$11,"",IF(H$2&lt;&gt;"Ready",H$2,IF(ISNUMBER(L312),M311+K312,"INSUFFICIENT FUNDS")))</f>
        <v/>
      </c>
      <c r="N312" t="str">
        <f>IF(H312&gt;Scenario!$B$11,"",IF(H$2&lt;&gt;"Ready",H$2,IF(ISNUMBER(L312),"OK","INSUFFICIENT FUNDS")))</f>
        <v/>
      </c>
      <c r="O312">
        <v>308</v>
      </c>
      <c r="P312" s="6" t="str">
        <f>IF(O312&gt;Scenario!$B$11,"",IF(O$2&lt;&gt;"Ready",O$2,IF(U311="OK",S311,"INSUFFICIENT FUNDS")))</f>
        <v/>
      </c>
      <c r="Q312" s="6" t="str">
        <f>IF(O312&gt;Scenario!$B$11,"",IF(O$2&lt;&gt;"Ready",O$2,IF(ISNUMBER(P312),IF(AND(O312&gt;=Scenario!$B$10,MOD(O312-Scenario!$B$10,Scenario!$B$18)=0),Scenario!$B$8,0),"INSUFFICIENT FUNDS")))</f>
        <v/>
      </c>
      <c r="R312" s="6" t="str">
        <f>IF(O312&gt;Scenario!$B$11,"",IF(O$2&lt;&gt;"Ready",O$2,IF(ISNUMBER(P312),(P312+Q312)*(0+N('Option B'!$E$15)+IF(Scenario!$B$13="Gross",N('Option B'!$E$16),0))/12+((N('Option B'!$E$12)+N('Option B'!$E$13))/12+IF(AND(O312&gt;=Scenario!$B$10,MOD(O312-Scenario!$B$10,Scenario!$B$18)=0),N('Option B'!$E$17)*N('Option B'!$E$18)+N('Option B'!$E$20),0)+IF(O312=1,N('Option B'!$E$17)*N('Option B'!$E$19)+N('Option B'!$E$21),0)+IF(O312=Scenario!$B$11,N('Option B'!$E$22),0)),"INSUFFICIENT FUNDS")))</f>
        <v/>
      </c>
      <c r="S312" s="6" t="str">
        <f>IF(O312&gt;Scenario!$B$11,"",IF(O$2&lt;&gt;"Ready",O$2,IF(ISNUMBER(P312),IF((P312+Q312)*(1+Scenario!$B$12/12)-R312&lt;0,"INSUFFICIENT FUNDS",(P312+Q312)*(1+Scenario!$B$12/12)-R312),"INSUFFICIENT FUNDS")))</f>
        <v/>
      </c>
      <c r="T312" s="6" t="str">
        <f>IF(O312&gt;Scenario!$B$11,"",IF(O$2&lt;&gt;"Ready",O$2,IF(ISNUMBER(S312),T311+R312,"INSUFFICIENT FUNDS")))</f>
        <v/>
      </c>
      <c r="U312" t="str">
        <f>IF(O312&gt;Scenario!$B$11,"",IF(O$2&lt;&gt;"Ready",O$2,IF(ISNUMBER(S312),"OK","INSUFFICIENT FUNDS")))</f>
        <v/>
      </c>
      <c r="V312">
        <v>308</v>
      </c>
      <c r="W312" s="6" t="str">
        <f>IF(V312&gt;Scenario!$B$11,"",IF(V$2&lt;&gt;"Ready",V$2,IF(AB311="OK",Z311,"INSUFFICIENT FUNDS")))</f>
        <v/>
      </c>
      <c r="X312" s="6" t="str">
        <f>IF(V312&gt;Scenario!$B$11,"",IF(V$2&lt;&gt;"Ready",V$2,IF(ISNUMBER(W312),IF(AND(V312&gt;=Scenario!$B$10,MOD(V312-Scenario!$B$10,Scenario!$B$18)=0),Scenario!$B$8,0),"INSUFFICIENT FUNDS")))</f>
        <v/>
      </c>
      <c r="Y312" s="6" t="str">
        <f>IF(V312&gt;Scenario!$B$11,"",IF(V$2&lt;&gt;"Ready",V$2,IF(ISNUMBER(W312),(W312+X312)*(N('Option B'!$E$14)+N('Option B'!$E$15)+IF(Scenario!$B$13="Gross",N('Option B'!$E$16),0))/12+((N('Option B'!$E$12)+N('Option B'!$E$13))/12+IF(AND(V312&gt;=Scenario!$B$10,MOD(V312-Scenario!$B$10,Scenario!$B$18)=0),0*0+0,0)+IF(V312=1,0*0+0,0)+IF(V312=Scenario!$B$11,0,0)),"INSUFFICIENT FUNDS")))</f>
        <v/>
      </c>
      <c r="Z312" s="6" t="str">
        <f>IF(V312&gt;Scenario!$B$11,"",IF(V$2&lt;&gt;"Ready",V$2,IF(ISNUMBER(W312),IF((W312+X312)*(1+Scenario!$B$12/12)-Y312&lt;0,"INSUFFICIENT FUNDS",(W312+X312)*(1+Scenario!$B$12/12)-Y312),"INSUFFICIENT FUNDS")))</f>
        <v/>
      </c>
      <c r="AA312" s="6" t="str">
        <f>IF(V312&gt;Scenario!$B$11,"",IF(V$2&lt;&gt;"Ready",V$2,IF(ISNUMBER(Z312),AA311+Y312,"INSUFFICIENT FUNDS")))</f>
        <v/>
      </c>
      <c r="AB312" t="str">
        <f>IF(V312&gt;Scenario!$B$11,"",IF(V$2&lt;&gt;"Ready",V$2,IF(ISNUMBER(Z312),"OK","INSUFFICIENT FUNDS")))</f>
        <v/>
      </c>
      <c r="AC312">
        <v>308</v>
      </c>
      <c r="AD312" s="6" t="str">
        <f>IF(AC312&gt;Scenario!$B$11,"",IF(AC$2&lt;&gt;"Ready",AC$2,IF(AI311="OK",AG311,"INSUFFICIENT FUNDS")))</f>
        <v/>
      </c>
      <c r="AE312" s="6" t="str">
        <f>IF(AC312&gt;Scenario!$B$11,"",IF(AC$2&lt;&gt;"Ready",AC$2,IF(ISNUMBER(AD312),IF(AND(AC312&gt;=Scenario!$B$10,MOD(AC312-Scenario!$B$10,Scenario!$B$18)=0),Scenario!$B$8,0),"INSUFFICIENT FUNDS")))</f>
        <v/>
      </c>
      <c r="AF312" s="6" t="str">
        <f>IF(AC312&gt;Scenario!$B$11,"",IF(AC$2&lt;&gt;"Ready",AC$2,IF(ISNUMBER(AD312),(AD312+AE312)*(N('Option B'!$E$14)+N('Option B'!$E$15)+IF(Scenario!$B$13="Gross",0,0))/12+((N('Option B'!$E$12)+N('Option B'!$E$13))/12+IF(AND(AC312&gt;=Scenario!$B$10,MOD(AC312-Scenario!$B$10,Scenario!$B$18)=0),N('Option B'!$E$17)*N('Option B'!$E$18)+N('Option B'!$E$20),0)+IF(AC312=1,N('Option B'!$E$17)*N('Option B'!$E$19)+N('Option B'!$E$21),0)+IF(AC312=Scenario!$B$11,N('Option B'!$E$22),0)),"INSUFFICIENT FUNDS")))</f>
        <v/>
      </c>
      <c r="AG312" s="6" t="str">
        <f>IF(AC312&gt;Scenario!$B$11,"",IF(AC$2&lt;&gt;"Ready",AC$2,IF(ISNUMBER(AD312),IF((AD312+AE312)*(1+Scenario!$B$12/12)-AF312&lt;0,"INSUFFICIENT FUNDS",(AD312+AE312)*(1+Scenario!$B$12/12)-AF312),"INSUFFICIENT FUNDS")))</f>
        <v/>
      </c>
      <c r="AH312" s="6" t="str">
        <f>IF(AC312&gt;Scenario!$B$11,"",IF(AC$2&lt;&gt;"Ready",AC$2,IF(ISNUMBER(AG312),AH311+AF312,"INSUFFICIENT FUNDS")))</f>
        <v/>
      </c>
      <c r="AI312" t="str">
        <f>IF(AC312&gt;Scenario!$B$11,"",IF(AC$2&lt;&gt;"Ready",AC$2,IF(ISNUMBER(AG312),"OK","INSUFFICIENT FUNDS")))</f>
        <v/>
      </c>
      <c r="AJ312">
        <v>308</v>
      </c>
      <c r="AK312" s="6" t="str">
        <f>IF(AJ312&gt;Scenario!$B$11,"",IF(AJ$2&lt;&gt;"Ready",AJ$2,IF(AP311="OK",AN311,"INSUFFICIENT FUNDS")))</f>
        <v/>
      </c>
      <c r="AL312" s="6" t="str">
        <f>IF(AJ312&gt;Scenario!$B$11,"",IF(AJ$2&lt;&gt;"Ready",AJ$2,IF(ISNUMBER(AK312),IF(AND(AJ312&gt;=Scenario!$B$10,MOD(AJ312-Scenario!$B$10,Scenario!$B$18)=0),Scenario!$B$8,0),"INSUFFICIENT FUNDS")))</f>
        <v/>
      </c>
      <c r="AM312" s="6" t="str">
        <f>IF(AJ312&gt;Scenario!$B$11,"",IF(AJ$2&lt;&gt;"Ready",AJ$2,IF(ISNUMBER(AK312),(AK312+AL312)*(0+0+IF(Scenario!$B$13="Gross",0,0))/12+((0+0)/12+IF(AND(AJ312&gt;=Scenario!$B$10,MOD(AJ312-Scenario!$B$10,Scenario!$B$18)=0),0*0+0,0)+IF(AJ312=1,0*0+0,0)+IF(AJ312=Scenario!$B$11,0,0)),"INSUFFICIENT FUNDS")))</f>
        <v/>
      </c>
      <c r="AN312" s="6" t="str">
        <f>IF(AJ312&gt;Scenario!$B$11,"",IF(AJ$2&lt;&gt;"Ready",AJ$2,IF(ISNUMBER(AK312),IF((AK312+AL312)*(1+Scenario!$B$12/12)-AM312&lt;0,"INSUFFICIENT FUNDS",(AK312+AL312)*(1+Scenario!$B$12/12)-AM312),"INSUFFICIENT FUNDS")))</f>
        <v/>
      </c>
      <c r="AO312" s="6" t="str">
        <f>IF(AJ312&gt;Scenario!$B$11,"",IF(AJ$2&lt;&gt;"Ready",AJ$2,IF(ISNUMBER(AN312),AO311+AM312,"INSUFFICIENT FUNDS")))</f>
        <v/>
      </c>
      <c r="AP312" t="str">
        <f>IF(AJ312&gt;Scenario!$B$11,"",IF(AJ$2&lt;&gt;"Ready",AJ$2,IF(ISNUMBER(AN312),"OK","INSUFFICIENT FUNDS")))</f>
        <v/>
      </c>
    </row>
    <row r="313" spans="1:42" ht="32.1" customHeight="1" x14ac:dyDescent="0.2">
      <c r="A313">
        <v>309</v>
      </c>
      <c r="B313" s="6" t="str">
        <f>IF(A313&gt;Scenario!$B$11,"",IF(A$2&lt;&gt;"Ready",A$2,IF(G312="OK",E312,"INSUFFICIENT FUNDS")))</f>
        <v/>
      </c>
      <c r="C313" s="6" t="str">
        <f>IF(A313&gt;Scenario!$B$11,"",IF(A$2&lt;&gt;"Ready",A$2,IF(ISNUMBER(B313),IF(AND(A313&gt;=Scenario!$B$10,MOD(A313-Scenario!$B$10,Scenario!$B$18)=0),Scenario!$B$8,0),"INSUFFICIENT FUNDS")))</f>
        <v/>
      </c>
      <c r="D313" s="6" t="str">
        <f>IF(A313&gt;Scenario!$B$11,"",IF(A$2&lt;&gt;"Ready",A$2,IF(ISNUMBER(B313),(B313+C313)*(N('Option B'!$E$14)+N('Option B'!$E$15)+IF(Scenario!$B$13="Gross",N('Option B'!$E$16),0))/12+((N('Option B'!$E$12)+N('Option B'!$E$13))/12+IF(AND(A313&gt;=Scenario!$B$10,MOD(A313-Scenario!$B$10,Scenario!$B$18)=0),N('Option B'!$E$17)*N('Option B'!$E$18)+N('Option B'!$E$20),0)+IF(A313=1,N('Option B'!$E$17)*N('Option B'!$E$19)+N('Option B'!$E$21),0)+IF(A313=Scenario!$B$11,N('Option B'!$E$22),0)),"INSUFFICIENT FUNDS")))</f>
        <v/>
      </c>
      <c r="E313" s="6" t="str">
        <f>IF(A313&gt;Scenario!$B$11,"",IF(A$2&lt;&gt;"Ready",A$2,IF(ISNUMBER(B313),IF((B313+C313)*(1+Scenario!$B$12/12)-D313&lt;0,"INSUFFICIENT FUNDS",(B313+C313)*(1+Scenario!$B$12/12)-D313),"INSUFFICIENT FUNDS")))</f>
        <v/>
      </c>
      <c r="F313" s="6" t="str">
        <f>IF(A313&gt;Scenario!$B$11,"",IF(A$2&lt;&gt;"Ready",A$2,IF(ISNUMBER(E313),F312+D313,"INSUFFICIENT FUNDS")))</f>
        <v/>
      </c>
      <c r="G313" t="str">
        <f>IF(A313&gt;Scenario!$B$11,"",IF(A$2&lt;&gt;"Ready",A$2,IF(ISNUMBER(E313),"OK","INSUFFICIENT FUNDS")))</f>
        <v/>
      </c>
      <c r="H313">
        <v>309</v>
      </c>
      <c r="I313" s="6" t="str">
        <f>IF(H313&gt;Scenario!$B$11,"",IF(H$2&lt;&gt;"Ready",H$2,IF(N312="OK",L312,"INSUFFICIENT FUNDS")))</f>
        <v/>
      </c>
      <c r="J313" s="6" t="str">
        <f>IF(H313&gt;Scenario!$B$11,"",IF(H$2&lt;&gt;"Ready",H$2,IF(ISNUMBER(I313),IF(AND(H313&gt;=Scenario!$B$10,MOD(H313-Scenario!$B$10,Scenario!$B$18)=0),Scenario!$B$8,0),"INSUFFICIENT FUNDS")))</f>
        <v/>
      </c>
      <c r="K313" s="6" t="str">
        <f>IF(H313&gt;Scenario!$B$11,"",IF(H$2&lt;&gt;"Ready",H$2,IF(ISNUMBER(I313),(I313+J313)*(N('Option B'!$E$14)+N('Option B'!$E$15)+IF(Scenario!$B$13="Gross",N('Option B'!$E$16),0))/12+((0+0)/12+IF(AND(H313&gt;=Scenario!$B$10,MOD(H313-Scenario!$B$10,Scenario!$B$18)=0),N('Option B'!$E$17)*N('Option B'!$E$18)+N('Option B'!$E$20),0)+IF(H313=1,N('Option B'!$E$17)*N('Option B'!$E$19)+N('Option B'!$E$21),0)+IF(H313=Scenario!$B$11,N('Option B'!$E$22),0)),"INSUFFICIENT FUNDS")))</f>
        <v/>
      </c>
      <c r="L313" s="6" t="str">
        <f>IF(H313&gt;Scenario!$B$11,"",IF(H$2&lt;&gt;"Ready",H$2,IF(ISNUMBER(I313),IF((I313+J313)*(1+Scenario!$B$12/12)-K313&lt;0,"INSUFFICIENT FUNDS",(I313+J313)*(1+Scenario!$B$12/12)-K313),"INSUFFICIENT FUNDS")))</f>
        <v/>
      </c>
      <c r="M313" s="6" t="str">
        <f>IF(H313&gt;Scenario!$B$11,"",IF(H$2&lt;&gt;"Ready",H$2,IF(ISNUMBER(L313),M312+K313,"INSUFFICIENT FUNDS")))</f>
        <v/>
      </c>
      <c r="N313" t="str">
        <f>IF(H313&gt;Scenario!$B$11,"",IF(H$2&lt;&gt;"Ready",H$2,IF(ISNUMBER(L313),"OK","INSUFFICIENT FUNDS")))</f>
        <v/>
      </c>
      <c r="O313">
        <v>309</v>
      </c>
      <c r="P313" s="6" t="str">
        <f>IF(O313&gt;Scenario!$B$11,"",IF(O$2&lt;&gt;"Ready",O$2,IF(U312="OK",S312,"INSUFFICIENT FUNDS")))</f>
        <v/>
      </c>
      <c r="Q313" s="6" t="str">
        <f>IF(O313&gt;Scenario!$B$11,"",IF(O$2&lt;&gt;"Ready",O$2,IF(ISNUMBER(P313),IF(AND(O313&gt;=Scenario!$B$10,MOD(O313-Scenario!$B$10,Scenario!$B$18)=0),Scenario!$B$8,0),"INSUFFICIENT FUNDS")))</f>
        <v/>
      </c>
      <c r="R313" s="6" t="str">
        <f>IF(O313&gt;Scenario!$B$11,"",IF(O$2&lt;&gt;"Ready",O$2,IF(ISNUMBER(P313),(P313+Q313)*(0+N('Option B'!$E$15)+IF(Scenario!$B$13="Gross",N('Option B'!$E$16),0))/12+((N('Option B'!$E$12)+N('Option B'!$E$13))/12+IF(AND(O313&gt;=Scenario!$B$10,MOD(O313-Scenario!$B$10,Scenario!$B$18)=0),N('Option B'!$E$17)*N('Option B'!$E$18)+N('Option B'!$E$20),0)+IF(O313=1,N('Option B'!$E$17)*N('Option B'!$E$19)+N('Option B'!$E$21),0)+IF(O313=Scenario!$B$11,N('Option B'!$E$22),0)),"INSUFFICIENT FUNDS")))</f>
        <v/>
      </c>
      <c r="S313" s="6" t="str">
        <f>IF(O313&gt;Scenario!$B$11,"",IF(O$2&lt;&gt;"Ready",O$2,IF(ISNUMBER(P313),IF((P313+Q313)*(1+Scenario!$B$12/12)-R313&lt;0,"INSUFFICIENT FUNDS",(P313+Q313)*(1+Scenario!$B$12/12)-R313),"INSUFFICIENT FUNDS")))</f>
        <v/>
      </c>
      <c r="T313" s="6" t="str">
        <f>IF(O313&gt;Scenario!$B$11,"",IF(O$2&lt;&gt;"Ready",O$2,IF(ISNUMBER(S313),T312+R313,"INSUFFICIENT FUNDS")))</f>
        <v/>
      </c>
      <c r="U313" t="str">
        <f>IF(O313&gt;Scenario!$B$11,"",IF(O$2&lt;&gt;"Ready",O$2,IF(ISNUMBER(S313),"OK","INSUFFICIENT FUNDS")))</f>
        <v/>
      </c>
      <c r="V313">
        <v>309</v>
      </c>
      <c r="W313" s="6" t="str">
        <f>IF(V313&gt;Scenario!$B$11,"",IF(V$2&lt;&gt;"Ready",V$2,IF(AB312="OK",Z312,"INSUFFICIENT FUNDS")))</f>
        <v/>
      </c>
      <c r="X313" s="6" t="str">
        <f>IF(V313&gt;Scenario!$B$11,"",IF(V$2&lt;&gt;"Ready",V$2,IF(ISNUMBER(W313),IF(AND(V313&gt;=Scenario!$B$10,MOD(V313-Scenario!$B$10,Scenario!$B$18)=0),Scenario!$B$8,0),"INSUFFICIENT FUNDS")))</f>
        <v/>
      </c>
      <c r="Y313" s="6" t="str">
        <f>IF(V313&gt;Scenario!$B$11,"",IF(V$2&lt;&gt;"Ready",V$2,IF(ISNUMBER(W313),(W313+X313)*(N('Option B'!$E$14)+N('Option B'!$E$15)+IF(Scenario!$B$13="Gross",N('Option B'!$E$16),0))/12+((N('Option B'!$E$12)+N('Option B'!$E$13))/12+IF(AND(V313&gt;=Scenario!$B$10,MOD(V313-Scenario!$B$10,Scenario!$B$18)=0),0*0+0,0)+IF(V313=1,0*0+0,0)+IF(V313=Scenario!$B$11,0,0)),"INSUFFICIENT FUNDS")))</f>
        <v/>
      </c>
      <c r="Z313" s="6" t="str">
        <f>IF(V313&gt;Scenario!$B$11,"",IF(V$2&lt;&gt;"Ready",V$2,IF(ISNUMBER(W313),IF((W313+X313)*(1+Scenario!$B$12/12)-Y313&lt;0,"INSUFFICIENT FUNDS",(W313+X313)*(1+Scenario!$B$12/12)-Y313),"INSUFFICIENT FUNDS")))</f>
        <v/>
      </c>
      <c r="AA313" s="6" t="str">
        <f>IF(V313&gt;Scenario!$B$11,"",IF(V$2&lt;&gt;"Ready",V$2,IF(ISNUMBER(Z313),AA312+Y313,"INSUFFICIENT FUNDS")))</f>
        <v/>
      </c>
      <c r="AB313" t="str">
        <f>IF(V313&gt;Scenario!$B$11,"",IF(V$2&lt;&gt;"Ready",V$2,IF(ISNUMBER(Z313),"OK","INSUFFICIENT FUNDS")))</f>
        <v/>
      </c>
      <c r="AC313">
        <v>309</v>
      </c>
      <c r="AD313" s="6" t="str">
        <f>IF(AC313&gt;Scenario!$B$11,"",IF(AC$2&lt;&gt;"Ready",AC$2,IF(AI312="OK",AG312,"INSUFFICIENT FUNDS")))</f>
        <v/>
      </c>
      <c r="AE313" s="6" t="str">
        <f>IF(AC313&gt;Scenario!$B$11,"",IF(AC$2&lt;&gt;"Ready",AC$2,IF(ISNUMBER(AD313),IF(AND(AC313&gt;=Scenario!$B$10,MOD(AC313-Scenario!$B$10,Scenario!$B$18)=0),Scenario!$B$8,0),"INSUFFICIENT FUNDS")))</f>
        <v/>
      </c>
      <c r="AF313" s="6" t="str">
        <f>IF(AC313&gt;Scenario!$B$11,"",IF(AC$2&lt;&gt;"Ready",AC$2,IF(ISNUMBER(AD313),(AD313+AE313)*(N('Option B'!$E$14)+N('Option B'!$E$15)+IF(Scenario!$B$13="Gross",0,0))/12+((N('Option B'!$E$12)+N('Option B'!$E$13))/12+IF(AND(AC313&gt;=Scenario!$B$10,MOD(AC313-Scenario!$B$10,Scenario!$B$18)=0),N('Option B'!$E$17)*N('Option B'!$E$18)+N('Option B'!$E$20),0)+IF(AC313=1,N('Option B'!$E$17)*N('Option B'!$E$19)+N('Option B'!$E$21),0)+IF(AC313=Scenario!$B$11,N('Option B'!$E$22),0)),"INSUFFICIENT FUNDS")))</f>
        <v/>
      </c>
      <c r="AG313" s="6" t="str">
        <f>IF(AC313&gt;Scenario!$B$11,"",IF(AC$2&lt;&gt;"Ready",AC$2,IF(ISNUMBER(AD313),IF((AD313+AE313)*(1+Scenario!$B$12/12)-AF313&lt;0,"INSUFFICIENT FUNDS",(AD313+AE313)*(1+Scenario!$B$12/12)-AF313),"INSUFFICIENT FUNDS")))</f>
        <v/>
      </c>
      <c r="AH313" s="6" t="str">
        <f>IF(AC313&gt;Scenario!$B$11,"",IF(AC$2&lt;&gt;"Ready",AC$2,IF(ISNUMBER(AG313),AH312+AF313,"INSUFFICIENT FUNDS")))</f>
        <v/>
      </c>
      <c r="AI313" t="str">
        <f>IF(AC313&gt;Scenario!$B$11,"",IF(AC$2&lt;&gt;"Ready",AC$2,IF(ISNUMBER(AG313),"OK","INSUFFICIENT FUNDS")))</f>
        <v/>
      </c>
      <c r="AJ313">
        <v>309</v>
      </c>
      <c r="AK313" s="6" t="str">
        <f>IF(AJ313&gt;Scenario!$B$11,"",IF(AJ$2&lt;&gt;"Ready",AJ$2,IF(AP312="OK",AN312,"INSUFFICIENT FUNDS")))</f>
        <v/>
      </c>
      <c r="AL313" s="6" t="str">
        <f>IF(AJ313&gt;Scenario!$B$11,"",IF(AJ$2&lt;&gt;"Ready",AJ$2,IF(ISNUMBER(AK313),IF(AND(AJ313&gt;=Scenario!$B$10,MOD(AJ313-Scenario!$B$10,Scenario!$B$18)=0),Scenario!$B$8,0),"INSUFFICIENT FUNDS")))</f>
        <v/>
      </c>
      <c r="AM313" s="6" t="str">
        <f>IF(AJ313&gt;Scenario!$B$11,"",IF(AJ$2&lt;&gt;"Ready",AJ$2,IF(ISNUMBER(AK313),(AK313+AL313)*(0+0+IF(Scenario!$B$13="Gross",0,0))/12+((0+0)/12+IF(AND(AJ313&gt;=Scenario!$B$10,MOD(AJ313-Scenario!$B$10,Scenario!$B$18)=0),0*0+0,0)+IF(AJ313=1,0*0+0,0)+IF(AJ313=Scenario!$B$11,0,0)),"INSUFFICIENT FUNDS")))</f>
        <v/>
      </c>
      <c r="AN313" s="6" t="str">
        <f>IF(AJ313&gt;Scenario!$B$11,"",IF(AJ$2&lt;&gt;"Ready",AJ$2,IF(ISNUMBER(AK313),IF((AK313+AL313)*(1+Scenario!$B$12/12)-AM313&lt;0,"INSUFFICIENT FUNDS",(AK313+AL313)*(1+Scenario!$B$12/12)-AM313),"INSUFFICIENT FUNDS")))</f>
        <v/>
      </c>
      <c r="AO313" s="6" t="str">
        <f>IF(AJ313&gt;Scenario!$B$11,"",IF(AJ$2&lt;&gt;"Ready",AJ$2,IF(ISNUMBER(AN313),AO312+AM313,"INSUFFICIENT FUNDS")))</f>
        <v/>
      </c>
      <c r="AP313" t="str">
        <f>IF(AJ313&gt;Scenario!$B$11,"",IF(AJ$2&lt;&gt;"Ready",AJ$2,IF(ISNUMBER(AN313),"OK","INSUFFICIENT FUNDS")))</f>
        <v/>
      </c>
    </row>
    <row r="314" spans="1:42" ht="32.1" customHeight="1" x14ac:dyDescent="0.2">
      <c r="A314">
        <v>310</v>
      </c>
      <c r="B314" s="6" t="str">
        <f>IF(A314&gt;Scenario!$B$11,"",IF(A$2&lt;&gt;"Ready",A$2,IF(G313="OK",E313,"INSUFFICIENT FUNDS")))</f>
        <v/>
      </c>
      <c r="C314" s="6" t="str">
        <f>IF(A314&gt;Scenario!$B$11,"",IF(A$2&lt;&gt;"Ready",A$2,IF(ISNUMBER(B314),IF(AND(A314&gt;=Scenario!$B$10,MOD(A314-Scenario!$B$10,Scenario!$B$18)=0),Scenario!$B$8,0),"INSUFFICIENT FUNDS")))</f>
        <v/>
      </c>
      <c r="D314" s="6" t="str">
        <f>IF(A314&gt;Scenario!$B$11,"",IF(A$2&lt;&gt;"Ready",A$2,IF(ISNUMBER(B314),(B314+C314)*(N('Option B'!$E$14)+N('Option B'!$E$15)+IF(Scenario!$B$13="Gross",N('Option B'!$E$16),0))/12+((N('Option B'!$E$12)+N('Option B'!$E$13))/12+IF(AND(A314&gt;=Scenario!$B$10,MOD(A314-Scenario!$B$10,Scenario!$B$18)=0),N('Option B'!$E$17)*N('Option B'!$E$18)+N('Option B'!$E$20),0)+IF(A314=1,N('Option B'!$E$17)*N('Option B'!$E$19)+N('Option B'!$E$21),0)+IF(A314=Scenario!$B$11,N('Option B'!$E$22),0)),"INSUFFICIENT FUNDS")))</f>
        <v/>
      </c>
      <c r="E314" s="6" t="str">
        <f>IF(A314&gt;Scenario!$B$11,"",IF(A$2&lt;&gt;"Ready",A$2,IF(ISNUMBER(B314),IF((B314+C314)*(1+Scenario!$B$12/12)-D314&lt;0,"INSUFFICIENT FUNDS",(B314+C314)*(1+Scenario!$B$12/12)-D314),"INSUFFICIENT FUNDS")))</f>
        <v/>
      </c>
      <c r="F314" s="6" t="str">
        <f>IF(A314&gt;Scenario!$B$11,"",IF(A$2&lt;&gt;"Ready",A$2,IF(ISNUMBER(E314),F313+D314,"INSUFFICIENT FUNDS")))</f>
        <v/>
      </c>
      <c r="G314" t="str">
        <f>IF(A314&gt;Scenario!$B$11,"",IF(A$2&lt;&gt;"Ready",A$2,IF(ISNUMBER(E314),"OK","INSUFFICIENT FUNDS")))</f>
        <v/>
      </c>
      <c r="H314">
        <v>310</v>
      </c>
      <c r="I314" s="6" t="str">
        <f>IF(H314&gt;Scenario!$B$11,"",IF(H$2&lt;&gt;"Ready",H$2,IF(N313="OK",L313,"INSUFFICIENT FUNDS")))</f>
        <v/>
      </c>
      <c r="J314" s="6" t="str">
        <f>IF(H314&gt;Scenario!$B$11,"",IF(H$2&lt;&gt;"Ready",H$2,IF(ISNUMBER(I314),IF(AND(H314&gt;=Scenario!$B$10,MOD(H314-Scenario!$B$10,Scenario!$B$18)=0),Scenario!$B$8,0),"INSUFFICIENT FUNDS")))</f>
        <v/>
      </c>
      <c r="K314" s="6" t="str">
        <f>IF(H314&gt;Scenario!$B$11,"",IF(H$2&lt;&gt;"Ready",H$2,IF(ISNUMBER(I314),(I314+J314)*(N('Option B'!$E$14)+N('Option B'!$E$15)+IF(Scenario!$B$13="Gross",N('Option B'!$E$16),0))/12+((0+0)/12+IF(AND(H314&gt;=Scenario!$B$10,MOD(H314-Scenario!$B$10,Scenario!$B$18)=0),N('Option B'!$E$17)*N('Option B'!$E$18)+N('Option B'!$E$20),0)+IF(H314=1,N('Option B'!$E$17)*N('Option B'!$E$19)+N('Option B'!$E$21),0)+IF(H314=Scenario!$B$11,N('Option B'!$E$22),0)),"INSUFFICIENT FUNDS")))</f>
        <v/>
      </c>
      <c r="L314" s="6" t="str">
        <f>IF(H314&gt;Scenario!$B$11,"",IF(H$2&lt;&gt;"Ready",H$2,IF(ISNUMBER(I314),IF((I314+J314)*(1+Scenario!$B$12/12)-K314&lt;0,"INSUFFICIENT FUNDS",(I314+J314)*(1+Scenario!$B$12/12)-K314),"INSUFFICIENT FUNDS")))</f>
        <v/>
      </c>
      <c r="M314" s="6" t="str">
        <f>IF(H314&gt;Scenario!$B$11,"",IF(H$2&lt;&gt;"Ready",H$2,IF(ISNUMBER(L314),M313+K314,"INSUFFICIENT FUNDS")))</f>
        <v/>
      </c>
      <c r="N314" t="str">
        <f>IF(H314&gt;Scenario!$B$11,"",IF(H$2&lt;&gt;"Ready",H$2,IF(ISNUMBER(L314),"OK","INSUFFICIENT FUNDS")))</f>
        <v/>
      </c>
      <c r="O314">
        <v>310</v>
      </c>
      <c r="P314" s="6" t="str">
        <f>IF(O314&gt;Scenario!$B$11,"",IF(O$2&lt;&gt;"Ready",O$2,IF(U313="OK",S313,"INSUFFICIENT FUNDS")))</f>
        <v/>
      </c>
      <c r="Q314" s="6" t="str">
        <f>IF(O314&gt;Scenario!$B$11,"",IF(O$2&lt;&gt;"Ready",O$2,IF(ISNUMBER(P314),IF(AND(O314&gt;=Scenario!$B$10,MOD(O314-Scenario!$B$10,Scenario!$B$18)=0),Scenario!$B$8,0),"INSUFFICIENT FUNDS")))</f>
        <v/>
      </c>
      <c r="R314" s="6" t="str">
        <f>IF(O314&gt;Scenario!$B$11,"",IF(O$2&lt;&gt;"Ready",O$2,IF(ISNUMBER(P314),(P314+Q314)*(0+N('Option B'!$E$15)+IF(Scenario!$B$13="Gross",N('Option B'!$E$16),0))/12+((N('Option B'!$E$12)+N('Option B'!$E$13))/12+IF(AND(O314&gt;=Scenario!$B$10,MOD(O314-Scenario!$B$10,Scenario!$B$18)=0),N('Option B'!$E$17)*N('Option B'!$E$18)+N('Option B'!$E$20),0)+IF(O314=1,N('Option B'!$E$17)*N('Option B'!$E$19)+N('Option B'!$E$21),0)+IF(O314=Scenario!$B$11,N('Option B'!$E$22),0)),"INSUFFICIENT FUNDS")))</f>
        <v/>
      </c>
      <c r="S314" s="6" t="str">
        <f>IF(O314&gt;Scenario!$B$11,"",IF(O$2&lt;&gt;"Ready",O$2,IF(ISNUMBER(P314),IF((P314+Q314)*(1+Scenario!$B$12/12)-R314&lt;0,"INSUFFICIENT FUNDS",(P314+Q314)*(1+Scenario!$B$12/12)-R314),"INSUFFICIENT FUNDS")))</f>
        <v/>
      </c>
      <c r="T314" s="6" t="str">
        <f>IF(O314&gt;Scenario!$B$11,"",IF(O$2&lt;&gt;"Ready",O$2,IF(ISNUMBER(S314),T313+R314,"INSUFFICIENT FUNDS")))</f>
        <v/>
      </c>
      <c r="U314" t="str">
        <f>IF(O314&gt;Scenario!$B$11,"",IF(O$2&lt;&gt;"Ready",O$2,IF(ISNUMBER(S314),"OK","INSUFFICIENT FUNDS")))</f>
        <v/>
      </c>
      <c r="V314">
        <v>310</v>
      </c>
      <c r="W314" s="6" t="str">
        <f>IF(V314&gt;Scenario!$B$11,"",IF(V$2&lt;&gt;"Ready",V$2,IF(AB313="OK",Z313,"INSUFFICIENT FUNDS")))</f>
        <v/>
      </c>
      <c r="X314" s="6" t="str">
        <f>IF(V314&gt;Scenario!$B$11,"",IF(V$2&lt;&gt;"Ready",V$2,IF(ISNUMBER(W314),IF(AND(V314&gt;=Scenario!$B$10,MOD(V314-Scenario!$B$10,Scenario!$B$18)=0),Scenario!$B$8,0),"INSUFFICIENT FUNDS")))</f>
        <v/>
      </c>
      <c r="Y314" s="6" t="str">
        <f>IF(V314&gt;Scenario!$B$11,"",IF(V$2&lt;&gt;"Ready",V$2,IF(ISNUMBER(W314),(W314+X314)*(N('Option B'!$E$14)+N('Option B'!$E$15)+IF(Scenario!$B$13="Gross",N('Option B'!$E$16),0))/12+((N('Option B'!$E$12)+N('Option B'!$E$13))/12+IF(AND(V314&gt;=Scenario!$B$10,MOD(V314-Scenario!$B$10,Scenario!$B$18)=0),0*0+0,0)+IF(V314=1,0*0+0,0)+IF(V314=Scenario!$B$11,0,0)),"INSUFFICIENT FUNDS")))</f>
        <v/>
      </c>
      <c r="Z314" s="6" t="str">
        <f>IF(V314&gt;Scenario!$B$11,"",IF(V$2&lt;&gt;"Ready",V$2,IF(ISNUMBER(W314),IF((W314+X314)*(1+Scenario!$B$12/12)-Y314&lt;0,"INSUFFICIENT FUNDS",(W314+X314)*(1+Scenario!$B$12/12)-Y314),"INSUFFICIENT FUNDS")))</f>
        <v/>
      </c>
      <c r="AA314" s="6" t="str">
        <f>IF(V314&gt;Scenario!$B$11,"",IF(V$2&lt;&gt;"Ready",V$2,IF(ISNUMBER(Z314),AA313+Y314,"INSUFFICIENT FUNDS")))</f>
        <v/>
      </c>
      <c r="AB314" t="str">
        <f>IF(V314&gt;Scenario!$B$11,"",IF(V$2&lt;&gt;"Ready",V$2,IF(ISNUMBER(Z314),"OK","INSUFFICIENT FUNDS")))</f>
        <v/>
      </c>
      <c r="AC314">
        <v>310</v>
      </c>
      <c r="AD314" s="6" t="str">
        <f>IF(AC314&gt;Scenario!$B$11,"",IF(AC$2&lt;&gt;"Ready",AC$2,IF(AI313="OK",AG313,"INSUFFICIENT FUNDS")))</f>
        <v/>
      </c>
      <c r="AE314" s="6" t="str">
        <f>IF(AC314&gt;Scenario!$B$11,"",IF(AC$2&lt;&gt;"Ready",AC$2,IF(ISNUMBER(AD314),IF(AND(AC314&gt;=Scenario!$B$10,MOD(AC314-Scenario!$B$10,Scenario!$B$18)=0),Scenario!$B$8,0),"INSUFFICIENT FUNDS")))</f>
        <v/>
      </c>
      <c r="AF314" s="6" t="str">
        <f>IF(AC314&gt;Scenario!$B$11,"",IF(AC$2&lt;&gt;"Ready",AC$2,IF(ISNUMBER(AD314),(AD314+AE314)*(N('Option B'!$E$14)+N('Option B'!$E$15)+IF(Scenario!$B$13="Gross",0,0))/12+((N('Option B'!$E$12)+N('Option B'!$E$13))/12+IF(AND(AC314&gt;=Scenario!$B$10,MOD(AC314-Scenario!$B$10,Scenario!$B$18)=0),N('Option B'!$E$17)*N('Option B'!$E$18)+N('Option B'!$E$20),0)+IF(AC314=1,N('Option B'!$E$17)*N('Option B'!$E$19)+N('Option B'!$E$21),0)+IF(AC314=Scenario!$B$11,N('Option B'!$E$22),0)),"INSUFFICIENT FUNDS")))</f>
        <v/>
      </c>
      <c r="AG314" s="6" t="str">
        <f>IF(AC314&gt;Scenario!$B$11,"",IF(AC$2&lt;&gt;"Ready",AC$2,IF(ISNUMBER(AD314),IF((AD314+AE314)*(1+Scenario!$B$12/12)-AF314&lt;0,"INSUFFICIENT FUNDS",(AD314+AE314)*(1+Scenario!$B$12/12)-AF314),"INSUFFICIENT FUNDS")))</f>
        <v/>
      </c>
      <c r="AH314" s="6" t="str">
        <f>IF(AC314&gt;Scenario!$B$11,"",IF(AC$2&lt;&gt;"Ready",AC$2,IF(ISNUMBER(AG314),AH313+AF314,"INSUFFICIENT FUNDS")))</f>
        <v/>
      </c>
      <c r="AI314" t="str">
        <f>IF(AC314&gt;Scenario!$B$11,"",IF(AC$2&lt;&gt;"Ready",AC$2,IF(ISNUMBER(AG314),"OK","INSUFFICIENT FUNDS")))</f>
        <v/>
      </c>
      <c r="AJ314">
        <v>310</v>
      </c>
      <c r="AK314" s="6" t="str">
        <f>IF(AJ314&gt;Scenario!$B$11,"",IF(AJ$2&lt;&gt;"Ready",AJ$2,IF(AP313="OK",AN313,"INSUFFICIENT FUNDS")))</f>
        <v/>
      </c>
      <c r="AL314" s="6" t="str">
        <f>IF(AJ314&gt;Scenario!$B$11,"",IF(AJ$2&lt;&gt;"Ready",AJ$2,IF(ISNUMBER(AK314),IF(AND(AJ314&gt;=Scenario!$B$10,MOD(AJ314-Scenario!$B$10,Scenario!$B$18)=0),Scenario!$B$8,0),"INSUFFICIENT FUNDS")))</f>
        <v/>
      </c>
      <c r="AM314" s="6" t="str">
        <f>IF(AJ314&gt;Scenario!$B$11,"",IF(AJ$2&lt;&gt;"Ready",AJ$2,IF(ISNUMBER(AK314),(AK314+AL314)*(0+0+IF(Scenario!$B$13="Gross",0,0))/12+((0+0)/12+IF(AND(AJ314&gt;=Scenario!$B$10,MOD(AJ314-Scenario!$B$10,Scenario!$B$18)=0),0*0+0,0)+IF(AJ314=1,0*0+0,0)+IF(AJ314=Scenario!$B$11,0,0)),"INSUFFICIENT FUNDS")))</f>
        <v/>
      </c>
      <c r="AN314" s="6" t="str">
        <f>IF(AJ314&gt;Scenario!$B$11,"",IF(AJ$2&lt;&gt;"Ready",AJ$2,IF(ISNUMBER(AK314),IF((AK314+AL314)*(1+Scenario!$B$12/12)-AM314&lt;0,"INSUFFICIENT FUNDS",(AK314+AL314)*(1+Scenario!$B$12/12)-AM314),"INSUFFICIENT FUNDS")))</f>
        <v/>
      </c>
      <c r="AO314" s="6" t="str">
        <f>IF(AJ314&gt;Scenario!$B$11,"",IF(AJ$2&lt;&gt;"Ready",AJ$2,IF(ISNUMBER(AN314),AO313+AM314,"INSUFFICIENT FUNDS")))</f>
        <v/>
      </c>
      <c r="AP314" t="str">
        <f>IF(AJ314&gt;Scenario!$B$11,"",IF(AJ$2&lt;&gt;"Ready",AJ$2,IF(ISNUMBER(AN314),"OK","INSUFFICIENT FUNDS")))</f>
        <v/>
      </c>
    </row>
    <row r="315" spans="1:42" ht="32.1" customHeight="1" x14ac:dyDescent="0.2">
      <c r="A315">
        <v>311</v>
      </c>
      <c r="B315" s="6" t="str">
        <f>IF(A315&gt;Scenario!$B$11,"",IF(A$2&lt;&gt;"Ready",A$2,IF(G314="OK",E314,"INSUFFICIENT FUNDS")))</f>
        <v/>
      </c>
      <c r="C315" s="6" t="str">
        <f>IF(A315&gt;Scenario!$B$11,"",IF(A$2&lt;&gt;"Ready",A$2,IF(ISNUMBER(B315),IF(AND(A315&gt;=Scenario!$B$10,MOD(A315-Scenario!$B$10,Scenario!$B$18)=0),Scenario!$B$8,0),"INSUFFICIENT FUNDS")))</f>
        <v/>
      </c>
      <c r="D315" s="6" t="str">
        <f>IF(A315&gt;Scenario!$B$11,"",IF(A$2&lt;&gt;"Ready",A$2,IF(ISNUMBER(B315),(B315+C315)*(N('Option B'!$E$14)+N('Option B'!$E$15)+IF(Scenario!$B$13="Gross",N('Option B'!$E$16),0))/12+((N('Option B'!$E$12)+N('Option B'!$E$13))/12+IF(AND(A315&gt;=Scenario!$B$10,MOD(A315-Scenario!$B$10,Scenario!$B$18)=0),N('Option B'!$E$17)*N('Option B'!$E$18)+N('Option B'!$E$20),0)+IF(A315=1,N('Option B'!$E$17)*N('Option B'!$E$19)+N('Option B'!$E$21),0)+IF(A315=Scenario!$B$11,N('Option B'!$E$22),0)),"INSUFFICIENT FUNDS")))</f>
        <v/>
      </c>
      <c r="E315" s="6" t="str">
        <f>IF(A315&gt;Scenario!$B$11,"",IF(A$2&lt;&gt;"Ready",A$2,IF(ISNUMBER(B315),IF((B315+C315)*(1+Scenario!$B$12/12)-D315&lt;0,"INSUFFICIENT FUNDS",(B315+C315)*(1+Scenario!$B$12/12)-D315),"INSUFFICIENT FUNDS")))</f>
        <v/>
      </c>
      <c r="F315" s="6" t="str">
        <f>IF(A315&gt;Scenario!$B$11,"",IF(A$2&lt;&gt;"Ready",A$2,IF(ISNUMBER(E315),F314+D315,"INSUFFICIENT FUNDS")))</f>
        <v/>
      </c>
      <c r="G315" t="str">
        <f>IF(A315&gt;Scenario!$B$11,"",IF(A$2&lt;&gt;"Ready",A$2,IF(ISNUMBER(E315),"OK","INSUFFICIENT FUNDS")))</f>
        <v/>
      </c>
      <c r="H315">
        <v>311</v>
      </c>
      <c r="I315" s="6" t="str">
        <f>IF(H315&gt;Scenario!$B$11,"",IF(H$2&lt;&gt;"Ready",H$2,IF(N314="OK",L314,"INSUFFICIENT FUNDS")))</f>
        <v/>
      </c>
      <c r="J315" s="6" t="str">
        <f>IF(H315&gt;Scenario!$B$11,"",IF(H$2&lt;&gt;"Ready",H$2,IF(ISNUMBER(I315),IF(AND(H315&gt;=Scenario!$B$10,MOD(H315-Scenario!$B$10,Scenario!$B$18)=0),Scenario!$B$8,0),"INSUFFICIENT FUNDS")))</f>
        <v/>
      </c>
      <c r="K315" s="6" t="str">
        <f>IF(H315&gt;Scenario!$B$11,"",IF(H$2&lt;&gt;"Ready",H$2,IF(ISNUMBER(I315),(I315+J315)*(N('Option B'!$E$14)+N('Option B'!$E$15)+IF(Scenario!$B$13="Gross",N('Option B'!$E$16),0))/12+((0+0)/12+IF(AND(H315&gt;=Scenario!$B$10,MOD(H315-Scenario!$B$10,Scenario!$B$18)=0),N('Option B'!$E$17)*N('Option B'!$E$18)+N('Option B'!$E$20),0)+IF(H315=1,N('Option B'!$E$17)*N('Option B'!$E$19)+N('Option B'!$E$21),0)+IF(H315=Scenario!$B$11,N('Option B'!$E$22),0)),"INSUFFICIENT FUNDS")))</f>
        <v/>
      </c>
      <c r="L315" s="6" t="str">
        <f>IF(H315&gt;Scenario!$B$11,"",IF(H$2&lt;&gt;"Ready",H$2,IF(ISNUMBER(I315),IF((I315+J315)*(1+Scenario!$B$12/12)-K315&lt;0,"INSUFFICIENT FUNDS",(I315+J315)*(1+Scenario!$B$12/12)-K315),"INSUFFICIENT FUNDS")))</f>
        <v/>
      </c>
      <c r="M315" s="6" t="str">
        <f>IF(H315&gt;Scenario!$B$11,"",IF(H$2&lt;&gt;"Ready",H$2,IF(ISNUMBER(L315),M314+K315,"INSUFFICIENT FUNDS")))</f>
        <v/>
      </c>
      <c r="N315" t="str">
        <f>IF(H315&gt;Scenario!$B$11,"",IF(H$2&lt;&gt;"Ready",H$2,IF(ISNUMBER(L315),"OK","INSUFFICIENT FUNDS")))</f>
        <v/>
      </c>
      <c r="O315">
        <v>311</v>
      </c>
      <c r="P315" s="6" t="str">
        <f>IF(O315&gt;Scenario!$B$11,"",IF(O$2&lt;&gt;"Ready",O$2,IF(U314="OK",S314,"INSUFFICIENT FUNDS")))</f>
        <v/>
      </c>
      <c r="Q315" s="6" t="str">
        <f>IF(O315&gt;Scenario!$B$11,"",IF(O$2&lt;&gt;"Ready",O$2,IF(ISNUMBER(P315),IF(AND(O315&gt;=Scenario!$B$10,MOD(O315-Scenario!$B$10,Scenario!$B$18)=0),Scenario!$B$8,0),"INSUFFICIENT FUNDS")))</f>
        <v/>
      </c>
      <c r="R315" s="6" t="str">
        <f>IF(O315&gt;Scenario!$B$11,"",IF(O$2&lt;&gt;"Ready",O$2,IF(ISNUMBER(P315),(P315+Q315)*(0+N('Option B'!$E$15)+IF(Scenario!$B$13="Gross",N('Option B'!$E$16),0))/12+((N('Option B'!$E$12)+N('Option B'!$E$13))/12+IF(AND(O315&gt;=Scenario!$B$10,MOD(O315-Scenario!$B$10,Scenario!$B$18)=0),N('Option B'!$E$17)*N('Option B'!$E$18)+N('Option B'!$E$20),0)+IF(O315=1,N('Option B'!$E$17)*N('Option B'!$E$19)+N('Option B'!$E$21),0)+IF(O315=Scenario!$B$11,N('Option B'!$E$22),0)),"INSUFFICIENT FUNDS")))</f>
        <v/>
      </c>
      <c r="S315" s="6" t="str">
        <f>IF(O315&gt;Scenario!$B$11,"",IF(O$2&lt;&gt;"Ready",O$2,IF(ISNUMBER(P315),IF((P315+Q315)*(1+Scenario!$B$12/12)-R315&lt;0,"INSUFFICIENT FUNDS",(P315+Q315)*(1+Scenario!$B$12/12)-R315),"INSUFFICIENT FUNDS")))</f>
        <v/>
      </c>
      <c r="T315" s="6" t="str">
        <f>IF(O315&gt;Scenario!$B$11,"",IF(O$2&lt;&gt;"Ready",O$2,IF(ISNUMBER(S315),T314+R315,"INSUFFICIENT FUNDS")))</f>
        <v/>
      </c>
      <c r="U315" t="str">
        <f>IF(O315&gt;Scenario!$B$11,"",IF(O$2&lt;&gt;"Ready",O$2,IF(ISNUMBER(S315),"OK","INSUFFICIENT FUNDS")))</f>
        <v/>
      </c>
      <c r="V315">
        <v>311</v>
      </c>
      <c r="W315" s="6" t="str">
        <f>IF(V315&gt;Scenario!$B$11,"",IF(V$2&lt;&gt;"Ready",V$2,IF(AB314="OK",Z314,"INSUFFICIENT FUNDS")))</f>
        <v/>
      </c>
      <c r="X315" s="6" t="str">
        <f>IF(V315&gt;Scenario!$B$11,"",IF(V$2&lt;&gt;"Ready",V$2,IF(ISNUMBER(W315),IF(AND(V315&gt;=Scenario!$B$10,MOD(V315-Scenario!$B$10,Scenario!$B$18)=0),Scenario!$B$8,0),"INSUFFICIENT FUNDS")))</f>
        <v/>
      </c>
      <c r="Y315" s="6" t="str">
        <f>IF(V315&gt;Scenario!$B$11,"",IF(V$2&lt;&gt;"Ready",V$2,IF(ISNUMBER(W315),(W315+X315)*(N('Option B'!$E$14)+N('Option B'!$E$15)+IF(Scenario!$B$13="Gross",N('Option B'!$E$16),0))/12+((N('Option B'!$E$12)+N('Option B'!$E$13))/12+IF(AND(V315&gt;=Scenario!$B$10,MOD(V315-Scenario!$B$10,Scenario!$B$18)=0),0*0+0,0)+IF(V315=1,0*0+0,0)+IF(V315=Scenario!$B$11,0,0)),"INSUFFICIENT FUNDS")))</f>
        <v/>
      </c>
      <c r="Z315" s="6" t="str">
        <f>IF(V315&gt;Scenario!$B$11,"",IF(V$2&lt;&gt;"Ready",V$2,IF(ISNUMBER(W315),IF((W315+X315)*(1+Scenario!$B$12/12)-Y315&lt;0,"INSUFFICIENT FUNDS",(W315+X315)*(1+Scenario!$B$12/12)-Y315),"INSUFFICIENT FUNDS")))</f>
        <v/>
      </c>
      <c r="AA315" s="6" t="str">
        <f>IF(V315&gt;Scenario!$B$11,"",IF(V$2&lt;&gt;"Ready",V$2,IF(ISNUMBER(Z315),AA314+Y315,"INSUFFICIENT FUNDS")))</f>
        <v/>
      </c>
      <c r="AB315" t="str">
        <f>IF(V315&gt;Scenario!$B$11,"",IF(V$2&lt;&gt;"Ready",V$2,IF(ISNUMBER(Z315),"OK","INSUFFICIENT FUNDS")))</f>
        <v/>
      </c>
      <c r="AC315">
        <v>311</v>
      </c>
      <c r="AD315" s="6" t="str">
        <f>IF(AC315&gt;Scenario!$B$11,"",IF(AC$2&lt;&gt;"Ready",AC$2,IF(AI314="OK",AG314,"INSUFFICIENT FUNDS")))</f>
        <v/>
      </c>
      <c r="AE315" s="6" t="str">
        <f>IF(AC315&gt;Scenario!$B$11,"",IF(AC$2&lt;&gt;"Ready",AC$2,IF(ISNUMBER(AD315),IF(AND(AC315&gt;=Scenario!$B$10,MOD(AC315-Scenario!$B$10,Scenario!$B$18)=0),Scenario!$B$8,0),"INSUFFICIENT FUNDS")))</f>
        <v/>
      </c>
      <c r="AF315" s="6" t="str">
        <f>IF(AC315&gt;Scenario!$B$11,"",IF(AC$2&lt;&gt;"Ready",AC$2,IF(ISNUMBER(AD315),(AD315+AE315)*(N('Option B'!$E$14)+N('Option B'!$E$15)+IF(Scenario!$B$13="Gross",0,0))/12+((N('Option B'!$E$12)+N('Option B'!$E$13))/12+IF(AND(AC315&gt;=Scenario!$B$10,MOD(AC315-Scenario!$B$10,Scenario!$B$18)=0),N('Option B'!$E$17)*N('Option B'!$E$18)+N('Option B'!$E$20),0)+IF(AC315=1,N('Option B'!$E$17)*N('Option B'!$E$19)+N('Option B'!$E$21),0)+IF(AC315=Scenario!$B$11,N('Option B'!$E$22),0)),"INSUFFICIENT FUNDS")))</f>
        <v/>
      </c>
      <c r="AG315" s="6" t="str">
        <f>IF(AC315&gt;Scenario!$B$11,"",IF(AC$2&lt;&gt;"Ready",AC$2,IF(ISNUMBER(AD315),IF((AD315+AE315)*(1+Scenario!$B$12/12)-AF315&lt;0,"INSUFFICIENT FUNDS",(AD315+AE315)*(1+Scenario!$B$12/12)-AF315),"INSUFFICIENT FUNDS")))</f>
        <v/>
      </c>
      <c r="AH315" s="6" t="str">
        <f>IF(AC315&gt;Scenario!$B$11,"",IF(AC$2&lt;&gt;"Ready",AC$2,IF(ISNUMBER(AG315),AH314+AF315,"INSUFFICIENT FUNDS")))</f>
        <v/>
      </c>
      <c r="AI315" t="str">
        <f>IF(AC315&gt;Scenario!$B$11,"",IF(AC$2&lt;&gt;"Ready",AC$2,IF(ISNUMBER(AG315),"OK","INSUFFICIENT FUNDS")))</f>
        <v/>
      </c>
      <c r="AJ315">
        <v>311</v>
      </c>
      <c r="AK315" s="6" t="str">
        <f>IF(AJ315&gt;Scenario!$B$11,"",IF(AJ$2&lt;&gt;"Ready",AJ$2,IF(AP314="OK",AN314,"INSUFFICIENT FUNDS")))</f>
        <v/>
      </c>
      <c r="AL315" s="6" t="str">
        <f>IF(AJ315&gt;Scenario!$B$11,"",IF(AJ$2&lt;&gt;"Ready",AJ$2,IF(ISNUMBER(AK315),IF(AND(AJ315&gt;=Scenario!$B$10,MOD(AJ315-Scenario!$B$10,Scenario!$B$18)=0),Scenario!$B$8,0),"INSUFFICIENT FUNDS")))</f>
        <v/>
      </c>
      <c r="AM315" s="6" t="str">
        <f>IF(AJ315&gt;Scenario!$B$11,"",IF(AJ$2&lt;&gt;"Ready",AJ$2,IF(ISNUMBER(AK315),(AK315+AL315)*(0+0+IF(Scenario!$B$13="Gross",0,0))/12+((0+0)/12+IF(AND(AJ315&gt;=Scenario!$B$10,MOD(AJ315-Scenario!$B$10,Scenario!$B$18)=0),0*0+0,0)+IF(AJ315=1,0*0+0,0)+IF(AJ315=Scenario!$B$11,0,0)),"INSUFFICIENT FUNDS")))</f>
        <v/>
      </c>
      <c r="AN315" s="6" t="str">
        <f>IF(AJ315&gt;Scenario!$B$11,"",IF(AJ$2&lt;&gt;"Ready",AJ$2,IF(ISNUMBER(AK315),IF((AK315+AL315)*(1+Scenario!$B$12/12)-AM315&lt;0,"INSUFFICIENT FUNDS",(AK315+AL315)*(1+Scenario!$B$12/12)-AM315),"INSUFFICIENT FUNDS")))</f>
        <v/>
      </c>
      <c r="AO315" s="6" t="str">
        <f>IF(AJ315&gt;Scenario!$B$11,"",IF(AJ$2&lt;&gt;"Ready",AJ$2,IF(ISNUMBER(AN315),AO314+AM315,"INSUFFICIENT FUNDS")))</f>
        <v/>
      </c>
      <c r="AP315" t="str">
        <f>IF(AJ315&gt;Scenario!$B$11,"",IF(AJ$2&lt;&gt;"Ready",AJ$2,IF(ISNUMBER(AN315),"OK","INSUFFICIENT FUNDS")))</f>
        <v/>
      </c>
    </row>
    <row r="316" spans="1:42" ht="32.1" customHeight="1" x14ac:dyDescent="0.2">
      <c r="A316">
        <v>312</v>
      </c>
      <c r="B316" s="6" t="str">
        <f>IF(A316&gt;Scenario!$B$11,"",IF(A$2&lt;&gt;"Ready",A$2,IF(G315="OK",E315,"INSUFFICIENT FUNDS")))</f>
        <v/>
      </c>
      <c r="C316" s="6" t="str">
        <f>IF(A316&gt;Scenario!$B$11,"",IF(A$2&lt;&gt;"Ready",A$2,IF(ISNUMBER(B316),IF(AND(A316&gt;=Scenario!$B$10,MOD(A316-Scenario!$B$10,Scenario!$B$18)=0),Scenario!$B$8,0),"INSUFFICIENT FUNDS")))</f>
        <v/>
      </c>
      <c r="D316" s="6" t="str">
        <f>IF(A316&gt;Scenario!$B$11,"",IF(A$2&lt;&gt;"Ready",A$2,IF(ISNUMBER(B316),(B316+C316)*(N('Option B'!$E$14)+N('Option B'!$E$15)+IF(Scenario!$B$13="Gross",N('Option B'!$E$16),0))/12+((N('Option B'!$E$12)+N('Option B'!$E$13))/12+IF(AND(A316&gt;=Scenario!$B$10,MOD(A316-Scenario!$B$10,Scenario!$B$18)=0),N('Option B'!$E$17)*N('Option B'!$E$18)+N('Option B'!$E$20),0)+IF(A316=1,N('Option B'!$E$17)*N('Option B'!$E$19)+N('Option B'!$E$21),0)+IF(A316=Scenario!$B$11,N('Option B'!$E$22),0)),"INSUFFICIENT FUNDS")))</f>
        <v/>
      </c>
      <c r="E316" s="6" t="str">
        <f>IF(A316&gt;Scenario!$B$11,"",IF(A$2&lt;&gt;"Ready",A$2,IF(ISNUMBER(B316),IF((B316+C316)*(1+Scenario!$B$12/12)-D316&lt;0,"INSUFFICIENT FUNDS",(B316+C316)*(1+Scenario!$B$12/12)-D316),"INSUFFICIENT FUNDS")))</f>
        <v/>
      </c>
      <c r="F316" s="6" t="str">
        <f>IF(A316&gt;Scenario!$B$11,"",IF(A$2&lt;&gt;"Ready",A$2,IF(ISNUMBER(E316),F315+D316,"INSUFFICIENT FUNDS")))</f>
        <v/>
      </c>
      <c r="G316" t="str">
        <f>IF(A316&gt;Scenario!$B$11,"",IF(A$2&lt;&gt;"Ready",A$2,IF(ISNUMBER(E316),"OK","INSUFFICIENT FUNDS")))</f>
        <v/>
      </c>
      <c r="H316">
        <v>312</v>
      </c>
      <c r="I316" s="6" t="str">
        <f>IF(H316&gt;Scenario!$B$11,"",IF(H$2&lt;&gt;"Ready",H$2,IF(N315="OK",L315,"INSUFFICIENT FUNDS")))</f>
        <v/>
      </c>
      <c r="J316" s="6" t="str">
        <f>IF(H316&gt;Scenario!$B$11,"",IF(H$2&lt;&gt;"Ready",H$2,IF(ISNUMBER(I316),IF(AND(H316&gt;=Scenario!$B$10,MOD(H316-Scenario!$B$10,Scenario!$B$18)=0),Scenario!$B$8,0),"INSUFFICIENT FUNDS")))</f>
        <v/>
      </c>
      <c r="K316" s="6" t="str">
        <f>IF(H316&gt;Scenario!$B$11,"",IF(H$2&lt;&gt;"Ready",H$2,IF(ISNUMBER(I316),(I316+J316)*(N('Option B'!$E$14)+N('Option B'!$E$15)+IF(Scenario!$B$13="Gross",N('Option B'!$E$16),0))/12+((0+0)/12+IF(AND(H316&gt;=Scenario!$B$10,MOD(H316-Scenario!$B$10,Scenario!$B$18)=0),N('Option B'!$E$17)*N('Option B'!$E$18)+N('Option B'!$E$20),0)+IF(H316=1,N('Option B'!$E$17)*N('Option B'!$E$19)+N('Option B'!$E$21),0)+IF(H316=Scenario!$B$11,N('Option B'!$E$22),0)),"INSUFFICIENT FUNDS")))</f>
        <v/>
      </c>
      <c r="L316" s="6" t="str">
        <f>IF(H316&gt;Scenario!$B$11,"",IF(H$2&lt;&gt;"Ready",H$2,IF(ISNUMBER(I316),IF((I316+J316)*(1+Scenario!$B$12/12)-K316&lt;0,"INSUFFICIENT FUNDS",(I316+J316)*(1+Scenario!$B$12/12)-K316),"INSUFFICIENT FUNDS")))</f>
        <v/>
      </c>
      <c r="M316" s="6" t="str">
        <f>IF(H316&gt;Scenario!$B$11,"",IF(H$2&lt;&gt;"Ready",H$2,IF(ISNUMBER(L316),M315+K316,"INSUFFICIENT FUNDS")))</f>
        <v/>
      </c>
      <c r="N316" t="str">
        <f>IF(H316&gt;Scenario!$B$11,"",IF(H$2&lt;&gt;"Ready",H$2,IF(ISNUMBER(L316),"OK","INSUFFICIENT FUNDS")))</f>
        <v/>
      </c>
      <c r="O316">
        <v>312</v>
      </c>
      <c r="P316" s="6" t="str">
        <f>IF(O316&gt;Scenario!$B$11,"",IF(O$2&lt;&gt;"Ready",O$2,IF(U315="OK",S315,"INSUFFICIENT FUNDS")))</f>
        <v/>
      </c>
      <c r="Q316" s="6" t="str">
        <f>IF(O316&gt;Scenario!$B$11,"",IF(O$2&lt;&gt;"Ready",O$2,IF(ISNUMBER(P316),IF(AND(O316&gt;=Scenario!$B$10,MOD(O316-Scenario!$B$10,Scenario!$B$18)=0),Scenario!$B$8,0),"INSUFFICIENT FUNDS")))</f>
        <v/>
      </c>
      <c r="R316" s="6" t="str">
        <f>IF(O316&gt;Scenario!$B$11,"",IF(O$2&lt;&gt;"Ready",O$2,IF(ISNUMBER(P316),(P316+Q316)*(0+N('Option B'!$E$15)+IF(Scenario!$B$13="Gross",N('Option B'!$E$16),0))/12+((N('Option B'!$E$12)+N('Option B'!$E$13))/12+IF(AND(O316&gt;=Scenario!$B$10,MOD(O316-Scenario!$B$10,Scenario!$B$18)=0),N('Option B'!$E$17)*N('Option B'!$E$18)+N('Option B'!$E$20),0)+IF(O316=1,N('Option B'!$E$17)*N('Option B'!$E$19)+N('Option B'!$E$21),0)+IF(O316=Scenario!$B$11,N('Option B'!$E$22),0)),"INSUFFICIENT FUNDS")))</f>
        <v/>
      </c>
      <c r="S316" s="6" t="str">
        <f>IF(O316&gt;Scenario!$B$11,"",IF(O$2&lt;&gt;"Ready",O$2,IF(ISNUMBER(P316),IF((P316+Q316)*(1+Scenario!$B$12/12)-R316&lt;0,"INSUFFICIENT FUNDS",(P316+Q316)*(1+Scenario!$B$12/12)-R316),"INSUFFICIENT FUNDS")))</f>
        <v/>
      </c>
      <c r="T316" s="6" t="str">
        <f>IF(O316&gt;Scenario!$B$11,"",IF(O$2&lt;&gt;"Ready",O$2,IF(ISNUMBER(S316),T315+R316,"INSUFFICIENT FUNDS")))</f>
        <v/>
      </c>
      <c r="U316" t="str">
        <f>IF(O316&gt;Scenario!$B$11,"",IF(O$2&lt;&gt;"Ready",O$2,IF(ISNUMBER(S316),"OK","INSUFFICIENT FUNDS")))</f>
        <v/>
      </c>
      <c r="V316">
        <v>312</v>
      </c>
      <c r="W316" s="6" t="str">
        <f>IF(V316&gt;Scenario!$B$11,"",IF(V$2&lt;&gt;"Ready",V$2,IF(AB315="OK",Z315,"INSUFFICIENT FUNDS")))</f>
        <v/>
      </c>
      <c r="X316" s="6" t="str">
        <f>IF(V316&gt;Scenario!$B$11,"",IF(V$2&lt;&gt;"Ready",V$2,IF(ISNUMBER(W316),IF(AND(V316&gt;=Scenario!$B$10,MOD(V316-Scenario!$B$10,Scenario!$B$18)=0),Scenario!$B$8,0),"INSUFFICIENT FUNDS")))</f>
        <v/>
      </c>
      <c r="Y316" s="6" t="str">
        <f>IF(V316&gt;Scenario!$B$11,"",IF(V$2&lt;&gt;"Ready",V$2,IF(ISNUMBER(W316),(W316+X316)*(N('Option B'!$E$14)+N('Option B'!$E$15)+IF(Scenario!$B$13="Gross",N('Option B'!$E$16),0))/12+((N('Option B'!$E$12)+N('Option B'!$E$13))/12+IF(AND(V316&gt;=Scenario!$B$10,MOD(V316-Scenario!$B$10,Scenario!$B$18)=0),0*0+0,0)+IF(V316=1,0*0+0,0)+IF(V316=Scenario!$B$11,0,0)),"INSUFFICIENT FUNDS")))</f>
        <v/>
      </c>
      <c r="Z316" s="6" t="str">
        <f>IF(V316&gt;Scenario!$B$11,"",IF(V$2&lt;&gt;"Ready",V$2,IF(ISNUMBER(W316),IF((W316+X316)*(1+Scenario!$B$12/12)-Y316&lt;0,"INSUFFICIENT FUNDS",(W316+X316)*(1+Scenario!$B$12/12)-Y316),"INSUFFICIENT FUNDS")))</f>
        <v/>
      </c>
      <c r="AA316" s="6" t="str">
        <f>IF(V316&gt;Scenario!$B$11,"",IF(V$2&lt;&gt;"Ready",V$2,IF(ISNUMBER(Z316),AA315+Y316,"INSUFFICIENT FUNDS")))</f>
        <v/>
      </c>
      <c r="AB316" t="str">
        <f>IF(V316&gt;Scenario!$B$11,"",IF(V$2&lt;&gt;"Ready",V$2,IF(ISNUMBER(Z316),"OK","INSUFFICIENT FUNDS")))</f>
        <v/>
      </c>
      <c r="AC316">
        <v>312</v>
      </c>
      <c r="AD316" s="6" t="str">
        <f>IF(AC316&gt;Scenario!$B$11,"",IF(AC$2&lt;&gt;"Ready",AC$2,IF(AI315="OK",AG315,"INSUFFICIENT FUNDS")))</f>
        <v/>
      </c>
      <c r="AE316" s="6" t="str">
        <f>IF(AC316&gt;Scenario!$B$11,"",IF(AC$2&lt;&gt;"Ready",AC$2,IF(ISNUMBER(AD316),IF(AND(AC316&gt;=Scenario!$B$10,MOD(AC316-Scenario!$B$10,Scenario!$B$18)=0),Scenario!$B$8,0),"INSUFFICIENT FUNDS")))</f>
        <v/>
      </c>
      <c r="AF316" s="6" t="str">
        <f>IF(AC316&gt;Scenario!$B$11,"",IF(AC$2&lt;&gt;"Ready",AC$2,IF(ISNUMBER(AD316),(AD316+AE316)*(N('Option B'!$E$14)+N('Option B'!$E$15)+IF(Scenario!$B$13="Gross",0,0))/12+((N('Option B'!$E$12)+N('Option B'!$E$13))/12+IF(AND(AC316&gt;=Scenario!$B$10,MOD(AC316-Scenario!$B$10,Scenario!$B$18)=0),N('Option B'!$E$17)*N('Option B'!$E$18)+N('Option B'!$E$20),0)+IF(AC316=1,N('Option B'!$E$17)*N('Option B'!$E$19)+N('Option B'!$E$21),0)+IF(AC316=Scenario!$B$11,N('Option B'!$E$22),0)),"INSUFFICIENT FUNDS")))</f>
        <v/>
      </c>
      <c r="AG316" s="6" t="str">
        <f>IF(AC316&gt;Scenario!$B$11,"",IF(AC$2&lt;&gt;"Ready",AC$2,IF(ISNUMBER(AD316),IF((AD316+AE316)*(1+Scenario!$B$12/12)-AF316&lt;0,"INSUFFICIENT FUNDS",(AD316+AE316)*(1+Scenario!$B$12/12)-AF316),"INSUFFICIENT FUNDS")))</f>
        <v/>
      </c>
      <c r="AH316" s="6" t="str">
        <f>IF(AC316&gt;Scenario!$B$11,"",IF(AC$2&lt;&gt;"Ready",AC$2,IF(ISNUMBER(AG316),AH315+AF316,"INSUFFICIENT FUNDS")))</f>
        <v/>
      </c>
      <c r="AI316" t="str">
        <f>IF(AC316&gt;Scenario!$B$11,"",IF(AC$2&lt;&gt;"Ready",AC$2,IF(ISNUMBER(AG316),"OK","INSUFFICIENT FUNDS")))</f>
        <v/>
      </c>
      <c r="AJ316">
        <v>312</v>
      </c>
      <c r="AK316" s="6" t="str">
        <f>IF(AJ316&gt;Scenario!$B$11,"",IF(AJ$2&lt;&gt;"Ready",AJ$2,IF(AP315="OK",AN315,"INSUFFICIENT FUNDS")))</f>
        <v/>
      </c>
      <c r="AL316" s="6" t="str">
        <f>IF(AJ316&gt;Scenario!$B$11,"",IF(AJ$2&lt;&gt;"Ready",AJ$2,IF(ISNUMBER(AK316),IF(AND(AJ316&gt;=Scenario!$B$10,MOD(AJ316-Scenario!$B$10,Scenario!$B$18)=0),Scenario!$B$8,0),"INSUFFICIENT FUNDS")))</f>
        <v/>
      </c>
      <c r="AM316" s="6" t="str">
        <f>IF(AJ316&gt;Scenario!$B$11,"",IF(AJ$2&lt;&gt;"Ready",AJ$2,IF(ISNUMBER(AK316),(AK316+AL316)*(0+0+IF(Scenario!$B$13="Gross",0,0))/12+((0+0)/12+IF(AND(AJ316&gt;=Scenario!$B$10,MOD(AJ316-Scenario!$B$10,Scenario!$B$18)=0),0*0+0,0)+IF(AJ316=1,0*0+0,0)+IF(AJ316=Scenario!$B$11,0,0)),"INSUFFICIENT FUNDS")))</f>
        <v/>
      </c>
      <c r="AN316" s="6" t="str">
        <f>IF(AJ316&gt;Scenario!$B$11,"",IF(AJ$2&lt;&gt;"Ready",AJ$2,IF(ISNUMBER(AK316),IF((AK316+AL316)*(1+Scenario!$B$12/12)-AM316&lt;0,"INSUFFICIENT FUNDS",(AK316+AL316)*(1+Scenario!$B$12/12)-AM316),"INSUFFICIENT FUNDS")))</f>
        <v/>
      </c>
      <c r="AO316" s="6" t="str">
        <f>IF(AJ316&gt;Scenario!$B$11,"",IF(AJ$2&lt;&gt;"Ready",AJ$2,IF(ISNUMBER(AN316),AO315+AM316,"INSUFFICIENT FUNDS")))</f>
        <v/>
      </c>
      <c r="AP316" t="str">
        <f>IF(AJ316&gt;Scenario!$B$11,"",IF(AJ$2&lt;&gt;"Ready",AJ$2,IF(ISNUMBER(AN316),"OK","INSUFFICIENT FUNDS")))</f>
        <v/>
      </c>
    </row>
    <row r="317" spans="1:42" ht="32.1" customHeight="1" x14ac:dyDescent="0.2">
      <c r="A317">
        <v>313</v>
      </c>
      <c r="B317" s="6" t="str">
        <f>IF(A317&gt;Scenario!$B$11,"",IF(A$2&lt;&gt;"Ready",A$2,IF(G316="OK",E316,"INSUFFICIENT FUNDS")))</f>
        <v/>
      </c>
      <c r="C317" s="6" t="str">
        <f>IF(A317&gt;Scenario!$B$11,"",IF(A$2&lt;&gt;"Ready",A$2,IF(ISNUMBER(B317),IF(AND(A317&gt;=Scenario!$B$10,MOD(A317-Scenario!$B$10,Scenario!$B$18)=0),Scenario!$B$8,0),"INSUFFICIENT FUNDS")))</f>
        <v/>
      </c>
      <c r="D317" s="6" t="str">
        <f>IF(A317&gt;Scenario!$B$11,"",IF(A$2&lt;&gt;"Ready",A$2,IF(ISNUMBER(B317),(B317+C317)*(N('Option B'!$E$14)+N('Option B'!$E$15)+IF(Scenario!$B$13="Gross",N('Option B'!$E$16),0))/12+((N('Option B'!$E$12)+N('Option B'!$E$13))/12+IF(AND(A317&gt;=Scenario!$B$10,MOD(A317-Scenario!$B$10,Scenario!$B$18)=0),N('Option B'!$E$17)*N('Option B'!$E$18)+N('Option B'!$E$20),0)+IF(A317=1,N('Option B'!$E$17)*N('Option B'!$E$19)+N('Option B'!$E$21),0)+IF(A317=Scenario!$B$11,N('Option B'!$E$22),0)),"INSUFFICIENT FUNDS")))</f>
        <v/>
      </c>
      <c r="E317" s="6" t="str">
        <f>IF(A317&gt;Scenario!$B$11,"",IF(A$2&lt;&gt;"Ready",A$2,IF(ISNUMBER(B317),IF((B317+C317)*(1+Scenario!$B$12/12)-D317&lt;0,"INSUFFICIENT FUNDS",(B317+C317)*(1+Scenario!$B$12/12)-D317),"INSUFFICIENT FUNDS")))</f>
        <v/>
      </c>
      <c r="F317" s="6" t="str">
        <f>IF(A317&gt;Scenario!$B$11,"",IF(A$2&lt;&gt;"Ready",A$2,IF(ISNUMBER(E317),F316+D317,"INSUFFICIENT FUNDS")))</f>
        <v/>
      </c>
      <c r="G317" t="str">
        <f>IF(A317&gt;Scenario!$B$11,"",IF(A$2&lt;&gt;"Ready",A$2,IF(ISNUMBER(E317),"OK","INSUFFICIENT FUNDS")))</f>
        <v/>
      </c>
      <c r="H317">
        <v>313</v>
      </c>
      <c r="I317" s="6" t="str">
        <f>IF(H317&gt;Scenario!$B$11,"",IF(H$2&lt;&gt;"Ready",H$2,IF(N316="OK",L316,"INSUFFICIENT FUNDS")))</f>
        <v/>
      </c>
      <c r="J317" s="6" t="str">
        <f>IF(H317&gt;Scenario!$B$11,"",IF(H$2&lt;&gt;"Ready",H$2,IF(ISNUMBER(I317),IF(AND(H317&gt;=Scenario!$B$10,MOD(H317-Scenario!$B$10,Scenario!$B$18)=0),Scenario!$B$8,0),"INSUFFICIENT FUNDS")))</f>
        <v/>
      </c>
      <c r="K317" s="6" t="str">
        <f>IF(H317&gt;Scenario!$B$11,"",IF(H$2&lt;&gt;"Ready",H$2,IF(ISNUMBER(I317),(I317+J317)*(N('Option B'!$E$14)+N('Option B'!$E$15)+IF(Scenario!$B$13="Gross",N('Option B'!$E$16),0))/12+((0+0)/12+IF(AND(H317&gt;=Scenario!$B$10,MOD(H317-Scenario!$B$10,Scenario!$B$18)=0),N('Option B'!$E$17)*N('Option B'!$E$18)+N('Option B'!$E$20),0)+IF(H317=1,N('Option B'!$E$17)*N('Option B'!$E$19)+N('Option B'!$E$21),0)+IF(H317=Scenario!$B$11,N('Option B'!$E$22),0)),"INSUFFICIENT FUNDS")))</f>
        <v/>
      </c>
      <c r="L317" s="6" t="str">
        <f>IF(H317&gt;Scenario!$B$11,"",IF(H$2&lt;&gt;"Ready",H$2,IF(ISNUMBER(I317),IF((I317+J317)*(1+Scenario!$B$12/12)-K317&lt;0,"INSUFFICIENT FUNDS",(I317+J317)*(1+Scenario!$B$12/12)-K317),"INSUFFICIENT FUNDS")))</f>
        <v/>
      </c>
      <c r="M317" s="6" t="str">
        <f>IF(H317&gt;Scenario!$B$11,"",IF(H$2&lt;&gt;"Ready",H$2,IF(ISNUMBER(L317),M316+K317,"INSUFFICIENT FUNDS")))</f>
        <v/>
      </c>
      <c r="N317" t="str">
        <f>IF(H317&gt;Scenario!$B$11,"",IF(H$2&lt;&gt;"Ready",H$2,IF(ISNUMBER(L317),"OK","INSUFFICIENT FUNDS")))</f>
        <v/>
      </c>
      <c r="O317">
        <v>313</v>
      </c>
      <c r="P317" s="6" t="str">
        <f>IF(O317&gt;Scenario!$B$11,"",IF(O$2&lt;&gt;"Ready",O$2,IF(U316="OK",S316,"INSUFFICIENT FUNDS")))</f>
        <v/>
      </c>
      <c r="Q317" s="6" t="str">
        <f>IF(O317&gt;Scenario!$B$11,"",IF(O$2&lt;&gt;"Ready",O$2,IF(ISNUMBER(P317),IF(AND(O317&gt;=Scenario!$B$10,MOD(O317-Scenario!$B$10,Scenario!$B$18)=0),Scenario!$B$8,0),"INSUFFICIENT FUNDS")))</f>
        <v/>
      </c>
      <c r="R317" s="6" t="str">
        <f>IF(O317&gt;Scenario!$B$11,"",IF(O$2&lt;&gt;"Ready",O$2,IF(ISNUMBER(P317),(P317+Q317)*(0+N('Option B'!$E$15)+IF(Scenario!$B$13="Gross",N('Option B'!$E$16),0))/12+((N('Option B'!$E$12)+N('Option B'!$E$13))/12+IF(AND(O317&gt;=Scenario!$B$10,MOD(O317-Scenario!$B$10,Scenario!$B$18)=0),N('Option B'!$E$17)*N('Option B'!$E$18)+N('Option B'!$E$20),0)+IF(O317=1,N('Option B'!$E$17)*N('Option B'!$E$19)+N('Option B'!$E$21),0)+IF(O317=Scenario!$B$11,N('Option B'!$E$22),0)),"INSUFFICIENT FUNDS")))</f>
        <v/>
      </c>
      <c r="S317" s="6" t="str">
        <f>IF(O317&gt;Scenario!$B$11,"",IF(O$2&lt;&gt;"Ready",O$2,IF(ISNUMBER(P317),IF((P317+Q317)*(1+Scenario!$B$12/12)-R317&lt;0,"INSUFFICIENT FUNDS",(P317+Q317)*(1+Scenario!$B$12/12)-R317),"INSUFFICIENT FUNDS")))</f>
        <v/>
      </c>
      <c r="T317" s="6" t="str">
        <f>IF(O317&gt;Scenario!$B$11,"",IF(O$2&lt;&gt;"Ready",O$2,IF(ISNUMBER(S317),T316+R317,"INSUFFICIENT FUNDS")))</f>
        <v/>
      </c>
      <c r="U317" t="str">
        <f>IF(O317&gt;Scenario!$B$11,"",IF(O$2&lt;&gt;"Ready",O$2,IF(ISNUMBER(S317),"OK","INSUFFICIENT FUNDS")))</f>
        <v/>
      </c>
      <c r="V317">
        <v>313</v>
      </c>
      <c r="W317" s="6" t="str">
        <f>IF(V317&gt;Scenario!$B$11,"",IF(V$2&lt;&gt;"Ready",V$2,IF(AB316="OK",Z316,"INSUFFICIENT FUNDS")))</f>
        <v/>
      </c>
      <c r="X317" s="6" t="str">
        <f>IF(V317&gt;Scenario!$B$11,"",IF(V$2&lt;&gt;"Ready",V$2,IF(ISNUMBER(W317),IF(AND(V317&gt;=Scenario!$B$10,MOD(V317-Scenario!$B$10,Scenario!$B$18)=0),Scenario!$B$8,0),"INSUFFICIENT FUNDS")))</f>
        <v/>
      </c>
      <c r="Y317" s="6" t="str">
        <f>IF(V317&gt;Scenario!$B$11,"",IF(V$2&lt;&gt;"Ready",V$2,IF(ISNUMBER(W317),(W317+X317)*(N('Option B'!$E$14)+N('Option B'!$E$15)+IF(Scenario!$B$13="Gross",N('Option B'!$E$16),0))/12+((N('Option B'!$E$12)+N('Option B'!$E$13))/12+IF(AND(V317&gt;=Scenario!$B$10,MOD(V317-Scenario!$B$10,Scenario!$B$18)=0),0*0+0,0)+IF(V317=1,0*0+0,0)+IF(V317=Scenario!$B$11,0,0)),"INSUFFICIENT FUNDS")))</f>
        <v/>
      </c>
      <c r="Z317" s="6" t="str">
        <f>IF(V317&gt;Scenario!$B$11,"",IF(V$2&lt;&gt;"Ready",V$2,IF(ISNUMBER(W317),IF((W317+X317)*(1+Scenario!$B$12/12)-Y317&lt;0,"INSUFFICIENT FUNDS",(W317+X317)*(1+Scenario!$B$12/12)-Y317),"INSUFFICIENT FUNDS")))</f>
        <v/>
      </c>
      <c r="AA317" s="6" t="str">
        <f>IF(V317&gt;Scenario!$B$11,"",IF(V$2&lt;&gt;"Ready",V$2,IF(ISNUMBER(Z317),AA316+Y317,"INSUFFICIENT FUNDS")))</f>
        <v/>
      </c>
      <c r="AB317" t="str">
        <f>IF(V317&gt;Scenario!$B$11,"",IF(V$2&lt;&gt;"Ready",V$2,IF(ISNUMBER(Z317),"OK","INSUFFICIENT FUNDS")))</f>
        <v/>
      </c>
      <c r="AC317">
        <v>313</v>
      </c>
      <c r="AD317" s="6" t="str">
        <f>IF(AC317&gt;Scenario!$B$11,"",IF(AC$2&lt;&gt;"Ready",AC$2,IF(AI316="OK",AG316,"INSUFFICIENT FUNDS")))</f>
        <v/>
      </c>
      <c r="AE317" s="6" t="str">
        <f>IF(AC317&gt;Scenario!$B$11,"",IF(AC$2&lt;&gt;"Ready",AC$2,IF(ISNUMBER(AD317),IF(AND(AC317&gt;=Scenario!$B$10,MOD(AC317-Scenario!$B$10,Scenario!$B$18)=0),Scenario!$B$8,0),"INSUFFICIENT FUNDS")))</f>
        <v/>
      </c>
      <c r="AF317" s="6" t="str">
        <f>IF(AC317&gt;Scenario!$B$11,"",IF(AC$2&lt;&gt;"Ready",AC$2,IF(ISNUMBER(AD317),(AD317+AE317)*(N('Option B'!$E$14)+N('Option B'!$E$15)+IF(Scenario!$B$13="Gross",0,0))/12+((N('Option B'!$E$12)+N('Option B'!$E$13))/12+IF(AND(AC317&gt;=Scenario!$B$10,MOD(AC317-Scenario!$B$10,Scenario!$B$18)=0),N('Option B'!$E$17)*N('Option B'!$E$18)+N('Option B'!$E$20),0)+IF(AC317=1,N('Option B'!$E$17)*N('Option B'!$E$19)+N('Option B'!$E$21),0)+IF(AC317=Scenario!$B$11,N('Option B'!$E$22),0)),"INSUFFICIENT FUNDS")))</f>
        <v/>
      </c>
      <c r="AG317" s="6" t="str">
        <f>IF(AC317&gt;Scenario!$B$11,"",IF(AC$2&lt;&gt;"Ready",AC$2,IF(ISNUMBER(AD317),IF((AD317+AE317)*(1+Scenario!$B$12/12)-AF317&lt;0,"INSUFFICIENT FUNDS",(AD317+AE317)*(1+Scenario!$B$12/12)-AF317),"INSUFFICIENT FUNDS")))</f>
        <v/>
      </c>
      <c r="AH317" s="6" t="str">
        <f>IF(AC317&gt;Scenario!$B$11,"",IF(AC$2&lt;&gt;"Ready",AC$2,IF(ISNUMBER(AG317),AH316+AF317,"INSUFFICIENT FUNDS")))</f>
        <v/>
      </c>
      <c r="AI317" t="str">
        <f>IF(AC317&gt;Scenario!$B$11,"",IF(AC$2&lt;&gt;"Ready",AC$2,IF(ISNUMBER(AG317),"OK","INSUFFICIENT FUNDS")))</f>
        <v/>
      </c>
      <c r="AJ317">
        <v>313</v>
      </c>
      <c r="AK317" s="6" t="str">
        <f>IF(AJ317&gt;Scenario!$B$11,"",IF(AJ$2&lt;&gt;"Ready",AJ$2,IF(AP316="OK",AN316,"INSUFFICIENT FUNDS")))</f>
        <v/>
      </c>
      <c r="AL317" s="6" t="str">
        <f>IF(AJ317&gt;Scenario!$B$11,"",IF(AJ$2&lt;&gt;"Ready",AJ$2,IF(ISNUMBER(AK317),IF(AND(AJ317&gt;=Scenario!$B$10,MOD(AJ317-Scenario!$B$10,Scenario!$B$18)=0),Scenario!$B$8,0),"INSUFFICIENT FUNDS")))</f>
        <v/>
      </c>
      <c r="AM317" s="6" t="str">
        <f>IF(AJ317&gt;Scenario!$B$11,"",IF(AJ$2&lt;&gt;"Ready",AJ$2,IF(ISNUMBER(AK317),(AK317+AL317)*(0+0+IF(Scenario!$B$13="Gross",0,0))/12+((0+0)/12+IF(AND(AJ317&gt;=Scenario!$B$10,MOD(AJ317-Scenario!$B$10,Scenario!$B$18)=0),0*0+0,0)+IF(AJ317=1,0*0+0,0)+IF(AJ317=Scenario!$B$11,0,0)),"INSUFFICIENT FUNDS")))</f>
        <v/>
      </c>
      <c r="AN317" s="6" t="str">
        <f>IF(AJ317&gt;Scenario!$B$11,"",IF(AJ$2&lt;&gt;"Ready",AJ$2,IF(ISNUMBER(AK317),IF((AK317+AL317)*(1+Scenario!$B$12/12)-AM317&lt;0,"INSUFFICIENT FUNDS",(AK317+AL317)*(1+Scenario!$B$12/12)-AM317),"INSUFFICIENT FUNDS")))</f>
        <v/>
      </c>
      <c r="AO317" s="6" t="str">
        <f>IF(AJ317&gt;Scenario!$B$11,"",IF(AJ$2&lt;&gt;"Ready",AJ$2,IF(ISNUMBER(AN317),AO316+AM317,"INSUFFICIENT FUNDS")))</f>
        <v/>
      </c>
      <c r="AP317" t="str">
        <f>IF(AJ317&gt;Scenario!$B$11,"",IF(AJ$2&lt;&gt;"Ready",AJ$2,IF(ISNUMBER(AN317),"OK","INSUFFICIENT FUNDS")))</f>
        <v/>
      </c>
    </row>
    <row r="318" spans="1:42" ht="32.1" customHeight="1" x14ac:dyDescent="0.2">
      <c r="A318">
        <v>314</v>
      </c>
      <c r="B318" s="6" t="str">
        <f>IF(A318&gt;Scenario!$B$11,"",IF(A$2&lt;&gt;"Ready",A$2,IF(G317="OK",E317,"INSUFFICIENT FUNDS")))</f>
        <v/>
      </c>
      <c r="C318" s="6" t="str">
        <f>IF(A318&gt;Scenario!$B$11,"",IF(A$2&lt;&gt;"Ready",A$2,IF(ISNUMBER(B318),IF(AND(A318&gt;=Scenario!$B$10,MOD(A318-Scenario!$B$10,Scenario!$B$18)=0),Scenario!$B$8,0),"INSUFFICIENT FUNDS")))</f>
        <v/>
      </c>
      <c r="D318" s="6" t="str">
        <f>IF(A318&gt;Scenario!$B$11,"",IF(A$2&lt;&gt;"Ready",A$2,IF(ISNUMBER(B318),(B318+C318)*(N('Option B'!$E$14)+N('Option B'!$E$15)+IF(Scenario!$B$13="Gross",N('Option B'!$E$16),0))/12+((N('Option B'!$E$12)+N('Option B'!$E$13))/12+IF(AND(A318&gt;=Scenario!$B$10,MOD(A318-Scenario!$B$10,Scenario!$B$18)=0),N('Option B'!$E$17)*N('Option B'!$E$18)+N('Option B'!$E$20),0)+IF(A318=1,N('Option B'!$E$17)*N('Option B'!$E$19)+N('Option B'!$E$21),0)+IF(A318=Scenario!$B$11,N('Option B'!$E$22),0)),"INSUFFICIENT FUNDS")))</f>
        <v/>
      </c>
      <c r="E318" s="6" t="str">
        <f>IF(A318&gt;Scenario!$B$11,"",IF(A$2&lt;&gt;"Ready",A$2,IF(ISNUMBER(B318),IF((B318+C318)*(1+Scenario!$B$12/12)-D318&lt;0,"INSUFFICIENT FUNDS",(B318+C318)*(1+Scenario!$B$12/12)-D318),"INSUFFICIENT FUNDS")))</f>
        <v/>
      </c>
      <c r="F318" s="6" t="str">
        <f>IF(A318&gt;Scenario!$B$11,"",IF(A$2&lt;&gt;"Ready",A$2,IF(ISNUMBER(E318),F317+D318,"INSUFFICIENT FUNDS")))</f>
        <v/>
      </c>
      <c r="G318" t="str">
        <f>IF(A318&gt;Scenario!$B$11,"",IF(A$2&lt;&gt;"Ready",A$2,IF(ISNUMBER(E318),"OK","INSUFFICIENT FUNDS")))</f>
        <v/>
      </c>
      <c r="H318">
        <v>314</v>
      </c>
      <c r="I318" s="6" t="str">
        <f>IF(H318&gt;Scenario!$B$11,"",IF(H$2&lt;&gt;"Ready",H$2,IF(N317="OK",L317,"INSUFFICIENT FUNDS")))</f>
        <v/>
      </c>
      <c r="J318" s="6" t="str">
        <f>IF(H318&gt;Scenario!$B$11,"",IF(H$2&lt;&gt;"Ready",H$2,IF(ISNUMBER(I318),IF(AND(H318&gt;=Scenario!$B$10,MOD(H318-Scenario!$B$10,Scenario!$B$18)=0),Scenario!$B$8,0),"INSUFFICIENT FUNDS")))</f>
        <v/>
      </c>
      <c r="K318" s="6" t="str">
        <f>IF(H318&gt;Scenario!$B$11,"",IF(H$2&lt;&gt;"Ready",H$2,IF(ISNUMBER(I318),(I318+J318)*(N('Option B'!$E$14)+N('Option B'!$E$15)+IF(Scenario!$B$13="Gross",N('Option B'!$E$16),0))/12+((0+0)/12+IF(AND(H318&gt;=Scenario!$B$10,MOD(H318-Scenario!$B$10,Scenario!$B$18)=0),N('Option B'!$E$17)*N('Option B'!$E$18)+N('Option B'!$E$20),0)+IF(H318=1,N('Option B'!$E$17)*N('Option B'!$E$19)+N('Option B'!$E$21),0)+IF(H318=Scenario!$B$11,N('Option B'!$E$22),0)),"INSUFFICIENT FUNDS")))</f>
        <v/>
      </c>
      <c r="L318" s="6" t="str">
        <f>IF(H318&gt;Scenario!$B$11,"",IF(H$2&lt;&gt;"Ready",H$2,IF(ISNUMBER(I318),IF((I318+J318)*(1+Scenario!$B$12/12)-K318&lt;0,"INSUFFICIENT FUNDS",(I318+J318)*(1+Scenario!$B$12/12)-K318),"INSUFFICIENT FUNDS")))</f>
        <v/>
      </c>
      <c r="M318" s="6" t="str">
        <f>IF(H318&gt;Scenario!$B$11,"",IF(H$2&lt;&gt;"Ready",H$2,IF(ISNUMBER(L318),M317+K318,"INSUFFICIENT FUNDS")))</f>
        <v/>
      </c>
      <c r="N318" t="str">
        <f>IF(H318&gt;Scenario!$B$11,"",IF(H$2&lt;&gt;"Ready",H$2,IF(ISNUMBER(L318),"OK","INSUFFICIENT FUNDS")))</f>
        <v/>
      </c>
      <c r="O318">
        <v>314</v>
      </c>
      <c r="P318" s="6" t="str">
        <f>IF(O318&gt;Scenario!$B$11,"",IF(O$2&lt;&gt;"Ready",O$2,IF(U317="OK",S317,"INSUFFICIENT FUNDS")))</f>
        <v/>
      </c>
      <c r="Q318" s="6" t="str">
        <f>IF(O318&gt;Scenario!$B$11,"",IF(O$2&lt;&gt;"Ready",O$2,IF(ISNUMBER(P318),IF(AND(O318&gt;=Scenario!$B$10,MOD(O318-Scenario!$B$10,Scenario!$B$18)=0),Scenario!$B$8,0),"INSUFFICIENT FUNDS")))</f>
        <v/>
      </c>
      <c r="R318" s="6" t="str">
        <f>IF(O318&gt;Scenario!$B$11,"",IF(O$2&lt;&gt;"Ready",O$2,IF(ISNUMBER(P318),(P318+Q318)*(0+N('Option B'!$E$15)+IF(Scenario!$B$13="Gross",N('Option B'!$E$16),0))/12+((N('Option B'!$E$12)+N('Option B'!$E$13))/12+IF(AND(O318&gt;=Scenario!$B$10,MOD(O318-Scenario!$B$10,Scenario!$B$18)=0),N('Option B'!$E$17)*N('Option B'!$E$18)+N('Option B'!$E$20),0)+IF(O318=1,N('Option B'!$E$17)*N('Option B'!$E$19)+N('Option B'!$E$21),0)+IF(O318=Scenario!$B$11,N('Option B'!$E$22),0)),"INSUFFICIENT FUNDS")))</f>
        <v/>
      </c>
      <c r="S318" s="6" t="str">
        <f>IF(O318&gt;Scenario!$B$11,"",IF(O$2&lt;&gt;"Ready",O$2,IF(ISNUMBER(P318),IF((P318+Q318)*(1+Scenario!$B$12/12)-R318&lt;0,"INSUFFICIENT FUNDS",(P318+Q318)*(1+Scenario!$B$12/12)-R318),"INSUFFICIENT FUNDS")))</f>
        <v/>
      </c>
      <c r="T318" s="6" t="str">
        <f>IF(O318&gt;Scenario!$B$11,"",IF(O$2&lt;&gt;"Ready",O$2,IF(ISNUMBER(S318),T317+R318,"INSUFFICIENT FUNDS")))</f>
        <v/>
      </c>
      <c r="U318" t="str">
        <f>IF(O318&gt;Scenario!$B$11,"",IF(O$2&lt;&gt;"Ready",O$2,IF(ISNUMBER(S318),"OK","INSUFFICIENT FUNDS")))</f>
        <v/>
      </c>
      <c r="V318">
        <v>314</v>
      </c>
      <c r="W318" s="6" t="str">
        <f>IF(V318&gt;Scenario!$B$11,"",IF(V$2&lt;&gt;"Ready",V$2,IF(AB317="OK",Z317,"INSUFFICIENT FUNDS")))</f>
        <v/>
      </c>
      <c r="X318" s="6" t="str">
        <f>IF(V318&gt;Scenario!$B$11,"",IF(V$2&lt;&gt;"Ready",V$2,IF(ISNUMBER(W318),IF(AND(V318&gt;=Scenario!$B$10,MOD(V318-Scenario!$B$10,Scenario!$B$18)=0),Scenario!$B$8,0),"INSUFFICIENT FUNDS")))</f>
        <v/>
      </c>
      <c r="Y318" s="6" t="str">
        <f>IF(V318&gt;Scenario!$B$11,"",IF(V$2&lt;&gt;"Ready",V$2,IF(ISNUMBER(W318),(W318+X318)*(N('Option B'!$E$14)+N('Option B'!$E$15)+IF(Scenario!$B$13="Gross",N('Option B'!$E$16),0))/12+((N('Option B'!$E$12)+N('Option B'!$E$13))/12+IF(AND(V318&gt;=Scenario!$B$10,MOD(V318-Scenario!$B$10,Scenario!$B$18)=0),0*0+0,0)+IF(V318=1,0*0+0,0)+IF(V318=Scenario!$B$11,0,0)),"INSUFFICIENT FUNDS")))</f>
        <v/>
      </c>
      <c r="Z318" s="6" t="str">
        <f>IF(V318&gt;Scenario!$B$11,"",IF(V$2&lt;&gt;"Ready",V$2,IF(ISNUMBER(W318),IF((W318+X318)*(1+Scenario!$B$12/12)-Y318&lt;0,"INSUFFICIENT FUNDS",(W318+X318)*(1+Scenario!$B$12/12)-Y318),"INSUFFICIENT FUNDS")))</f>
        <v/>
      </c>
      <c r="AA318" s="6" t="str">
        <f>IF(V318&gt;Scenario!$B$11,"",IF(V$2&lt;&gt;"Ready",V$2,IF(ISNUMBER(Z318),AA317+Y318,"INSUFFICIENT FUNDS")))</f>
        <v/>
      </c>
      <c r="AB318" t="str">
        <f>IF(V318&gt;Scenario!$B$11,"",IF(V$2&lt;&gt;"Ready",V$2,IF(ISNUMBER(Z318),"OK","INSUFFICIENT FUNDS")))</f>
        <v/>
      </c>
      <c r="AC318">
        <v>314</v>
      </c>
      <c r="AD318" s="6" t="str">
        <f>IF(AC318&gt;Scenario!$B$11,"",IF(AC$2&lt;&gt;"Ready",AC$2,IF(AI317="OK",AG317,"INSUFFICIENT FUNDS")))</f>
        <v/>
      </c>
      <c r="AE318" s="6" t="str">
        <f>IF(AC318&gt;Scenario!$B$11,"",IF(AC$2&lt;&gt;"Ready",AC$2,IF(ISNUMBER(AD318),IF(AND(AC318&gt;=Scenario!$B$10,MOD(AC318-Scenario!$B$10,Scenario!$B$18)=0),Scenario!$B$8,0),"INSUFFICIENT FUNDS")))</f>
        <v/>
      </c>
      <c r="AF318" s="6" t="str">
        <f>IF(AC318&gt;Scenario!$B$11,"",IF(AC$2&lt;&gt;"Ready",AC$2,IF(ISNUMBER(AD318),(AD318+AE318)*(N('Option B'!$E$14)+N('Option B'!$E$15)+IF(Scenario!$B$13="Gross",0,0))/12+((N('Option B'!$E$12)+N('Option B'!$E$13))/12+IF(AND(AC318&gt;=Scenario!$B$10,MOD(AC318-Scenario!$B$10,Scenario!$B$18)=0),N('Option B'!$E$17)*N('Option B'!$E$18)+N('Option B'!$E$20),0)+IF(AC318=1,N('Option B'!$E$17)*N('Option B'!$E$19)+N('Option B'!$E$21),0)+IF(AC318=Scenario!$B$11,N('Option B'!$E$22),0)),"INSUFFICIENT FUNDS")))</f>
        <v/>
      </c>
      <c r="AG318" s="6" t="str">
        <f>IF(AC318&gt;Scenario!$B$11,"",IF(AC$2&lt;&gt;"Ready",AC$2,IF(ISNUMBER(AD318),IF((AD318+AE318)*(1+Scenario!$B$12/12)-AF318&lt;0,"INSUFFICIENT FUNDS",(AD318+AE318)*(1+Scenario!$B$12/12)-AF318),"INSUFFICIENT FUNDS")))</f>
        <v/>
      </c>
      <c r="AH318" s="6" t="str">
        <f>IF(AC318&gt;Scenario!$B$11,"",IF(AC$2&lt;&gt;"Ready",AC$2,IF(ISNUMBER(AG318),AH317+AF318,"INSUFFICIENT FUNDS")))</f>
        <v/>
      </c>
      <c r="AI318" t="str">
        <f>IF(AC318&gt;Scenario!$B$11,"",IF(AC$2&lt;&gt;"Ready",AC$2,IF(ISNUMBER(AG318),"OK","INSUFFICIENT FUNDS")))</f>
        <v/>
      </c>
      <c r="AJ318">
        <v>314</v>
      </c>
      <c r="AK318" s="6" t="str">
        <f>IF(AJ318&gt;Scenario!$B$11,"",IF(AJ$2&lt;&gt;"Ready",AJ$2,IF(AP317="OK",AN317,"INSUFFICIENT FUNDS")))</f>
        <v/>
      </c>
      <c r="AL318" s="6" t="str">
        <f>IF(AJ318&gt;Scenario!$B$11,"",IF(AJ$2&lt;&gt;"Ready",AJ$2,IF(ISNUMBER(AK318),IF(AND(AJ318&gt;=Scenario!$B$10,MOD(AJ318-Scenario!$B$10,Scenario!$B$18)=0),Scenario!$B$8,0),"INSUFFICIENT FUNDS")))</f>
        <v/>
      </c>
      <c r="AM318" s="6" t="str">
        <f>IF(AJ318&gt;Scenario!$B$11,"",IF(AJ$2&lt;&gt;"Ready",AJ$2,IF(ISNUMBER(AK318),(AK318+AL318)*(0+0+IF(Scenario!$B$13="Gross",0,0))/12+((0+0)/12+IF(AND(AJ318&gt;=Scenario!$B$10,MOD(AJ318-Scenario!$B$10,Scenario!$B$18)=0),0*0+0,0)+IF(AJ318=1,0*0+0,0)+IF(AJ318=Scenario!$B$11,0,0)),"INSUFFICIENT FUNDS")))</f>
        <v/>
      </c>
      <c r="AN318" s="6" t="str">
        <f>IF(AJ318&gt;Scenario!$B$11,"",IF(AJ$2&lt;&gt;"Ready",AJ$2,IF(ISNUMBER(AK318),IF((AK318+AL318)*(1+Scenario!$B$12/12)-AM318&lt;0,"INSUFFICIENT FUNDS",(AK318+AL318)*(1+Scenario!$B$12/12)-AM318),"INSUFFICIENT FUNDS")))</f>
        <v/>
      </c>
      <c r="AO318" s="6" t="str">
        <f>IF(AJ318&gt;Scenario!$B$11,"",IF(AJ$2&lt;&gt;"Ready",AJ$2,IF(ISNUMBER(AN318),AO317+AM318,"INSUFFICIENT FUNDS")))</f>
        <v/>
      </c>
      <c r="AP318" t="str">
        <f>IF(AJ318&gt;Scenario!$B$11,"",IF(AJ$2&lt;&gt;"Ready",AJ$2,IF(ISNUMBER(AN318),"OK","INSUFFICIENT FUNDS")))</f>
        <v/>
      </c>
    </row>
    <row r="319" spans="1:42" ht="32.1" customHeight="1" x14ac:dyDescent="0.2">
      <c r="A319">
        <v>315</v>
      </c>
      <c r="B319" s="6" t="str">
        <f>IF(A319&gt;Scenario!$B$11,"",IF(A$2&lt;&gt;"Ready",A$2,IF(G318="OK",E318,"INSUFFICIENT FUNDS")))</f>
        <v/>
      </c>
      <c r="C319" s="6" t="str">
        <f>IF(A319&gt;Scenario!$B$11,"",IF(A$2&lt;&gt;"Ready",A$2,IF(ISNUMBER(B319),IF(AND(A319&gt;=Scenario!$B$10,MOD(A319-Scenario!$B$10,Scenario!$B$18)=0),Scenario!$B$8,0),"INSUFFICIENT FUNDS")))</f>
        <v/>
      </c>
      <c r="D319" s="6" t="str">
        <f>IF(A319&gt;Scenario!$B$11,"",IF(A$2&lt;&gt;"Ready",A$2,IF(ISNUMBER(B319),(B319+C319)*(N('Option B'!$E$14)+N('Option B'!$E$15)+IF(Scenario!$B$13="Gross",N('Option B'!$E$16),0))/12+((N('Option B'!$E$12)+N('Option B'!$E$13))/12+IF(AND(A319&gt;=Scenario!$B$10,MOD(A319-Scenario!$B$10,Scenario!$B$18)=0),N('Option B'!$E$17)*N('Option B'!$E$18)+N('Option B'!$E$20),0)+IF(A319=1,N('Option B'!$E$17)*N('Option B'!$E$19)+N('Option B'!$E$21),0)+IF(A319=Scenario!$B$11,N('Option B'!$E$22),0)),"INSUFFICIENT FUNDS")))</f>
        <v/>
      </c>
      <c r="E319" s="6" t="str">
        <f>IF(A319&gt;Scenario!$B$11,"",IF(A$2&lt;&gt;"Ready",A$2,IF(ISNUMBER(B319),IF((B319+C319)*(1+Scenario!$B$12/12)-D319&lt;0,"INSUFFICIENT FUNDS",(B319+C319)*(1+Scenario!$B$12/12)-D319),"INSUFFICIENT FUNDS")))</f>
        <v/>
      </c>
      <c r="F319" s="6" t="str">
        <f>IF(A319&gt;Scenario!$B$11,"",IF(A$2&lt;&gt;"Ready",A$2,IF(ISNUMBER(E319),F318+D319,"INSUFFICIENT FUNDS")))</f>
        <v/>
      </c>
      <c r="G319" t="str">
        <f>IF(A319&gt;Scenario!$B$11,"",IF(A$2&lt;&gt;"Ready",A$2,IF(ISNUMBER(E319),"OK","INSUFFICIENT FUNDS")))</f>
        <v/>
      </c>
      <c r="H319">
        <v>315</v>
      </c>
      <c r="I319" s="6" t="str">
        <f>IF(H319&gt;Scenario!$B$11,"",IF(H$2&lt;&gt;"Ready",H$2,IF(N318="OK",L318,"INSUFFICIENT FUNDS")))</f>
        <v/>
      </c>
      <c r="J319" s="6" t="str">
        <f>IF(H319&gt;Scenario!$B$11,"",IF(H$2&lt;&gt;"Ready",H$2,IF(ISNUMBER(I319),IF(AND(H319&gt;=Scenario!$B$10,MOD(H319-Scenario!$B$10,Scenario!$B$18)=0),Scenario!$B$8,0),"INSUFFICIENT FUNDS")))</f>
        <v/>
      </c>
      <c r="K319" s="6" t="str">
        <f>IF(H319&gt;Scenario!$B$11,"",IF(H$2&lt;&gt;"Ready",H$2,IF(ISNUMBER(I319),(I319+J319)*(N('Option B'!$E$14)+N('Option B'!$E$15)+IF(Scenario!$B$13="Gross",N('Option B'!$E$16),0))/12+((0+0)/12+IF(AND(H319&gt;=Scenario!$B$10,MOD(H319-Scenario!$B$10,Scenario!$B$18)=0),N('Option B'!$E$17)*N('Option B'!$E$18)+N('Option B'!$E$20),0)+IF(H319=1,N('Option B'!$E$17)*N('Option B'!$E$19)+N('Option B'!$E$21),0)+IF(H319=Scenario!$B$11,N('Option B'!$E$22),0)),"INSUFFICIENT FUNDS")))</f>
        <v/>
      </c>
      <c r="L319" s="6" t="str">
        <f>IF(H319&gt;Scenario!$B$11,"",IF(H$2&lt;&gt;"Ready",H$2,IF(ISNUMBER(I319),IF((I319+J319)*(1+Scenario!$B$12/12)-K319&lt;0,"INSUFFICIENT FUNDS",(I319+J319)*(1+Scenario!$B$12/12)-K319),"INSUFFICIENT FUNDS")))</f>
        <v/>
      </c>
      <c r="M319" s="6" t="str">
        <f>IF(H319&gt;Scenario!$B$11,"",IF(H$2&lt;&gt;"Ready",H$2,IF(ISNUMBER(L319),M318+K319,"INSUFFICIENT FUNDS")))</f>
        <v/>
      </c>
      <c r="N319" t="str">
        <f>IF(H319&gt;Scenario!$B$11,"",IF(H$2&lt;&gt;"Ready",H$2,IF(ISNUMBER(L319),"OK","INSUFFICIENT FUNDS")))</f>
        <v/>
      </c>
      <c r="O319">
        <v>315</v>
      </c>
      <c r="P319" s="6" t="str">
        <f>IF(O319&gt;Scenario!$B$11,"",IF(O$2&lt;&gt;"Ready",O$2,IF(U318="OK",S318,"INSUFFICIENT FUNDS")))</f>
        <v/>
      </c>
      <c r="Q319" s="6" t="str">
        <f>IF(O319&gt;Scenario!$B$11,"",IF(O$2&lt;&gt;"Ready",O$2,IF(ISNUMBER(P319),IF(AND(O319&gt;=Scenario!$B$10,MOD(O319-Scenario!$B$10,Scenario!$B$18)=0),Scenario!$B$8,0),"INSUFFICIENT FUNDS")))</f>
        <v/>
      </c>
      <c r="R319" s="6" t="str">
        <f>IF(O319&gt;Scenario!$B$11,"",IF(O$2&lt;&gt;"Ready",O$2,IF(ISNUMBER(P319),(P319+Q319)*(0+N('Option B'!$E$15)+IF(Scenario!$B$13="Gross",N('Option B'!$E$16),0))/12+((N('Option B'!$E$12)+N('Option B'!$E$13))/12+IF(AND(O319&gt;=Scenario!$B$10,MOD(O319-Scenario!$B$10,Scenario!$B$18)=0),N('Option B'!$E$17)*N('Option B'!$E$18)+N('Option B'!$E$20),0)+IF(O319=1,N('Option B'!$E$17)*N('Option B'!$E$19)+N('Option B'!$E$21),0)+IF(O319=Scenario!$B$11,N('Option B'!$E$22),0)),"INSUFFICIENT FUNDS")))</f>
        <v/>
      </c>
      <c r="S319" s="6" t="str">
        <f>IF(O319&gt;Scenario!$B$11,"",IF(O$2&lt;&gt;"Ready",O$2,IF(ISNUMBER(P319),IF((P319+Q319)*(1+Scenario!$B$12/12)-R319&lt;0,"INSUFFICIENT FUNDS",(P319+Q319)*(1+Scenario!$B$12/12)-R319),"INSUFFICIENT FUNDS")))</f>
        <v/>
      </c>
      <c r="T319" s="6" t="str">
        <f>IF(O319&gt;Scenario!$B$11,"",IF(O$2&lt;&gt;"Ready",O$2,IF(ISNUMBER(S319),T318+R319,"INSUFFICIENT FUNDS")))</f>
        <v/>
      </c>
      <c r="U319" t="str">
        <f>IF(O319&gt;Scenario!$B$11,"",IF(O$2&lt;&gt;"Ready",O$2,IF(ISNUMBER(S319),"OK","INSUFFICIENT FUNDS")))</f>
        <v/>
      </c>
      <c r="V319">
        <v>315</v>
      </c>
      <c r="W319" s="6" t="str">
        <f>IF(V319&gt;Scenario!$B$11,"",IF(V$2&lt;&gt;"Ready",V$2,IF(AB318="OK",Z318,"INSUFFICIENT FUNDS")))</f>
        <v/>
      </c>
      <c r="X319" s="6" t="str">
        <f>IF(V319&gt;Scenario!$B$11,"",IF(V$2&lt;&gt;"Ready",V$2,IF(ISNUMBER(W319),IF(AND(V319&gt;=Scenario!$B$10,MOD(V319-Scenario!$B$10,Scenario!$B$18)=0),Scenario!$B$8,0),"INSUFFICIENT FUNDS")))</f>
        <v/>
      </c>
      <c r="Y319" s="6" t="str">
        <f>IF(V319&gt;Scenario!$B$11,"",IF(V$2&lt;&gt;"Ready",V$2,IF(ISNUMBER(W319),(W319+X319)*(N('Option B'!$E$14)+N('Option B'!$E$15)+IF(Scenario!$B$13="Gross",N('Option B'!$E$16),0))/12+((N('Option B'!$E$12)+N('Option B'!$E$13))/12+IF(AND(V319&gt;=Scenario!$B$10,MOD(V319-Scenario!$B$10,Scenario!$B$18)=0),0*0+0,0)+IF(V319=1,0*0+0,0)+IF(V319=Scenario!$B$11,0,0)),"INSUFFICIENT FUNDS")))</f>
        <v/>
      </c>
      <c r="Z319" s="6" t="str">
        <f>IF(V319&gt;Scenario!$B$11,"",IF(V$2&lt;&gt;"Ready",V$2,IF(ISNUMBER(W319),IF((W319+X319)*(1+Scenario!$B$12/12)-Y319&lt;0,"INSUFFICIENT FUNDS",(W319+X319)*(1+Scenario!$B$12/12)-Y319),"INSUFFICIENT FUNDS")))</f>
        <v/>
      </c>
      <c r="AA319" s="6" t="str">
        <f>IF(V319&gt;Scenario!$B$11,"",IF(V$2&lt;&gt;"Ready",V$2,IF(ISNUMBER(Z319),AA318+Y319,"INSUFFICIENT FUNDS")))</f>
        <v/>
      </c>
      <c r="AB319" t="str">
        <f>IF(V319&gt;Scenario!$B$11,"",IF(V$2&lt;&gt;"Ready",V$2,IF(ISNUMBER(Z319),"OK","INSUFFICIENT FUNDS")))</f>
        <v/>
      </c>
      <c r="AC319">
        <v>315</v>
      </c>
      <c r="AD319" s="6" t="str">
        <f>IF(AC319&gt;Scenario!$B$11,"",IF(AC$2&lt;&gt;"Ready",AC$2,IF(AI318="OK",AG318,"INSUFFICIENT FUNDS")))</f>
        <v/>
      </c>
      <c r="AE319" s="6" t="str">
        <f>IF(AC319&gt;Scenario!$B$11,"",IF(AC$2&lt;&gt;"Ready",AC$2,IF(ISNUMBER(AD319),IF(AND(AC319&gt;=Scenario!$B$10,MOD(AC319-Scenario!$B$10,Scenario!$B$18)=0),Scenario!$B$8,0),"INSUFFICIENT FUNDS")))</f>
        <v/>
      </c>
      <c r="AF319" s="6" t="str">
        <f>IF(AC319&gt;Scenario!$B$11,"",IF(AC$2&lt;&gt;"Ready",AC$2,IF(ISNUMBER(AD319),(AD319+AE319)*(N('Option B'!$E$14)+N('Option B'!$E$15)+IF(Scenario!$B$13="Gross",0,0))/12+((N('Option B'!$E$12)+N('Option B'!$E$13))/12+IF(AND(AC319&gt;=Scenario!$B$10,MOD(AC319-Scenario!$B$10,Scenario!$B$18)=0),N('Option B'!$E$17)*N('Option B'!$E$18)+N('Option B'!$E$20),0)+IF(AC319=1,N('Option B'!$E$17)*N('Option B'!$E$19)+N('Option B'!$E$21),0)+IF(AC319=Scenario!$B$11,N('Option B'!$E$22),0)),"INSUFFICIENT FUNDS")))</f>
        <v/>
      </c>
      <c r="AG319" s="6" t="str">
        <f>IF(AC319&gt;Scenario!$B$11,"",IF(AC$2&lt;&gt;"Ready",AC$2,IF(ISNUMBER(AD319),IF((AD319+AE319)*(1+Scenario!$B$12/12)-AF319&lt;0,"INSUFFICIENT FUNDS",(AD319+AE319)*(1+Scenario!$B$12/12)-AF319),"INSUFFICIENT FUNDS")))</f>
        <v/>
      </c>
      <c r="AH319" s="6" t="str">
        <f>IF(AC319&gt;Scenario!$B$11,"",IF(AC$2&lt;&gt;"Ready",AC$2,IF(ISNUMBER(AG319),AH318+AF319,"INSUFFICIENT FUNDS")))</f>
        <v/>
      </c>
      <c r="AI319" t="str">
        <f>IF(AC319&gt;Scenario!$B$11,"",IF(AC$2&lt;&gt;"Ready",AC$2,IF(ISNUMBER(AG319),"OK","INSUFFICIENT FUNDS")))</f>
        <v/>
      </c>
      <c r="AJ319">
        <v>315</v>
      </c>
      <c r="AK319" s="6" t="str">
        <f>IF(AJ319&gt;Scenario!$B$11,"",IF(AJ$2&lt;&gt;"Ready",AJ$2,IF(AP318="OK",AN318,"INSUFFICIENT FUNDS")))</f>
        <v/>
      </c>
      <c r="AL319" s="6" t="str">
        <f>IF(AJ319&gt;Scenario!$B$11,"",IF(AJ$2&lt;&gt;"Ready",AJ$2,IF(ISNUMBER(AK319),IF(AND(AJ319&gt;=Scenario!$B$10,MOD(AJ319-Scenario!$B$10,Scenario!$B$18)=0),Scenario!$B$8,0),"INSUFFICIENT FUNDS")))</f>
        <v/>
      </c>
      <c r="AM319" s="6" t="str">
        <f>IF(AJ319&gt;Scenario!$B$11,"",IF(AJ$2&lt;&gt;"Ready",AJ$2,IF(ISNUMBER(AK319),(AK319+AL319)*(0+0+IF(Scenario!$B$13="Gross",0,0))/12+((0+0)/12+IF(AND(AJ319&gt;=Scenario!$B$10,MOD(AJ319-Scenario!$B$10,Scenario!$B$18)=0),0*0+0,0)+IF(AJ319=1,0*0+0,0)+IF(AJ319=Scenario!$B$11,0,0)),"INSUFFICIENT FUNDS")))</f>
        <v/>
      </c>
      <c r="AN319" s="6" t="str">
        <f>IF(AJ319&gt;Scenario!$B$11,"",IF(AJ$2&lt;&gt;"Ready",AJ$2,IF(ISNUMBER(AK319),IF((AK319+AL319)*(1+Scenario!$B$12/12)-AM319&lt;0,"INSUFFICIENT FUNDS",(AK319+AL319)*(1+Scenario!$B$12/12)-AM319),"INSUFFICIENT FUNDS")))</f>
        <v/>
      </c>
      <c r="AO319" s="6" t="str">
        <f>IF(AJ319&gt;Scenario!$B$11,"",IF(AJ$2&lt;&gt;"Ready",AJ$2,IF(ISNUMBER(AN319),AO318+AM319,"INSUFFICIENT FUNDS")))</f>
        <v/>
      </c>
      <c r="AP319" t="str">
        <f>IF(AJ319&gt;Scenario!$B$11,"",IF(AJ$2&lt;&gt;"Ready",AJ$2,IF(ISNUMBER(AN319),"OK","INSUFFICIENT FUNDS")))</f>
        <v/>
      </c>
    </row>
    <row r="320" spans="1:42" ht="32.1" customHeight="1" x14ac:dyDescent="0.2">
      <c r="A320">
        <v>316</v>
      </c>
      <c r="B320" s="6" t="str">
        <f>IF(A320&gt;Scenario!$B$11,"",IF(A$2&lt;&gt;"Ready",A$2,IF(G319="OK",E319,"INSUFFICIENT FUNDS")))</f>
        <v/>
      </c>
      <c r="C320" s="6" t="str">
        <f>IF(A320&gt;Scenario!$B$11,"",IF(A$2&lt;&gt;"Ready",A$2,IF(ISNUMBER(B320),IF(AND(A320&gt;=Scenario!$B$10,MOD(A320-Scenario!$B$10,Scenario!$B$18)=0),Scenario!$B$8,0),"INSUFFICIENT FUNDS")))</f>
        <v/>
      </c>
      <c r="D320" s="6" t="str">
        <f>IF(A320&gt;Scenario!$B$11,"",IF(A$2&lt;&gt;"Ready",A$2,IF(ISNUMBER(B320),(B320+C320)*(N('Option B'!$E$14)+N('Option B'!$E$15)+IF(Scenario!$B$13="Gross",N('Option B'!$E$16),0))/12+((N('Option B'!$E$12)+N('Option B'!$E$13))/12+IF(AND(A320&gt;=Scenario!$B$10,MOD(A320-Scenario!$B$10,Scenario!$B$18)=0),N('Option B'!$E$17)*N('Option B'!$E$18)+N('Option B'!$E$20),0)+IF(A320=1,N('Option B'!$E$17)*N('Option B'!$E$19)+N('Option B'!$E$21),0)+IF(A320=Scenario!$B$11,N('Option B'!$E$22),0)),"INSUFFICIENT FUNDS")))</f>
        <v/>
      </c>
      <c r="E320" s="6" t="str">
        <f>IF(A320&gt;Scenario!$B$11,"",IF(A$2&lt;&gt;"Ready",A$2,IF(ISNUMBER(B320),IF((B320+C320)*(1+Scenario!$B$12/12)-D320&lt;0,"INSUFFICIENT FUNDS",(B320+C320)*(1+Scenario!$B$12/12)-D320),"INSUFFICIENT FUNDS")))</f>
        <v/>
      </c>
      <c r="F320" s="6" t="str">
        <f>IF(A320&gt;Scenario!$B$11,"",IF(A$2&lt;&gt;"Ready",A$2,IF(ISNUMBER(E320),F319+D320,"INSUFFICIENT FUNDS")))</f>
        <v/>
      </c>
      <c r="G320" t="str">
        <f>IF(A320&gt;Scenario!$B$11,"",IF(A$2&lt;&gt;"Ready",A$2,IF(ISNUMBER(E320),"OK","INSUFFICIENT FUNDS")))</f>
        <v/>
      </c>
      <c r="H320">
        <v>316</v>
      </c>
      <c r="I320" s="6" t="str">
        <f>IF(H320&gt;Scenario!$B$11,"",IF(H$2&lt;&gt;"Ready",H$2,IF(N319="OK",L319,"INSUFFICIENT FUNDS")))</f>
        <v/>
      </c>
      <c r="J320" s="6" t="str">
        <f>IF(H320&gt;Scenario!$B$11,"",IF(H$2&lt;&gt;"Ready",H$2,IF(ISNUMBER(I320),IF(AND(H320&gt;=Scenario!$B$10,MOD(H320-Scenario!$B$10,Scenario!$B$18)=0),Scenario!$B$8,0),"INSUFFICIENT FUNDS")))</f>
        <v/>
      </c>
      <c r="K320" s="6" t="str">
        <f>IF(H320&gt;Scenario!$B$11,"",IF(H$2&lt;&gt;"Ready",H$2,IF(ISNUMBER(I320),(I320+J320)*(N('Option B'!$E$14)+N('Option B'!$E$15)+IF(Scenario!$B$13="Gross",N('Option B'!$E$16),0))/12+((0+0)/12+IF(AND(H320&gt;=Scenario!$B$10,MOD(H320-Scenario!$B$10,Scenario!$B$18)=0),N('Option B'!$E$17)*N('Option B'!$E$18)+N('Option B'!$E$20),0)+IF(H320=1,N('Option B'!$E$17)*N('Option B'!$E$19)+N('Option B'!$E$21),0)+IF(H320=Scenario!$B$11,N('Option B'!$E$22),0)),"INSUFFICIENT FUNDS")))</f>
        <v/>
      </c>
      <c r="L320" s="6" t="str">
        <f>IF(H320&gt;Scenario!$B$11,"",IF(H$2&lt;&gt;"Ready",H$2,IF(ISNUMBER(I320),IF((I320+J320)*(1+Scenario!$B$12/12)-K320&lt;0,"INSUFFICIENT FUNDS",(I320+J320)*(1+Scenario!$B$12/12)-K320),"INSUFFICIENT FUNDS")))</f>
        <v/>
      </c>
      <c r="M320" s="6" t="str">
        <f>IF(H320&gt;Scenario!$B$11,"",IF(H$2&lt;&gt;"Ready",H$2,IF(ISNUMBER(L320),M319+K320,"INSUFFICIENT FUNDS")))</f>
        <v/>
      </c>
      <c r="N320" t="str">
        <f>IF(H320&gt;Scenario!$B$11,"",IF(H$2&lt;&gt;"Ready",H$2,IF(ISNUMBER(L320),"OK","INSUFFICIENT FUNDS")))</f>
        <v/>
      </c>
      <c r="O320">
        <v>316</v>
      </c>
      <c r="P320" s="6" t="str">
        <f>IF(O320&gt;Scenario!$B$11,"",IF(O$2&lt;&gt;"Ready",O$2,IF(U319="OK",S319,"INSUFFICIENT FUNDS")))</f>
        <v/>
      </c>
      <c r="Q320" s="6" t="str">
        <f>IF(O320&gt;Scenario!$B$11,"",IF(O$2&lt;&gt;"Ready",O$2,IF(ISNUMBER(P320),IF(AND(O320&gt;=Scenario!$B$10,MOD(O320-Scenario!$B$10,Scenario!$B$18)=0),Scenario!$B$8,0),"INSUFFICIENT FUNDS")))</f>
        <v/>
      </c>
      <c r="R320" s="6" t="str">
        <f>IF(O320&gt;Scenario!$B$11,"",IF(O$2&lt;&gt;"Ready",O$2,IF(ISNUMBER(P320),(P320+Q320)*(0+N('Option B'!$E$15)+IF(Scenario!$B$13="Gross",N('Option B'!$E$16),0))/12+((N('Option B'!$E$12)+N('Option B'!$E$13))/12+IF(AND(O320&gt;=Scenario!$B$10,MOD(O320-Scenario!$B$10,Scenario!$B$18)=0),N('Option B'!$E$17)*N('Option B'!$E$18)+N('Option B'!$E$20),0)+IF(O320=1,N('Option B'!$E$17)*N('Option B'!$E$19)+N('Option B'!$E$21),0)+IF(O320=Scenario!$B$11,N('Option B'!$E$22),0)),"INSUFFICIENT FUNDS")))</f>
        <v/>
      </c>
      <c r="S320" s="6" t="str">
        <f>IF(O320&gt;Scenario!$B$11,"",IF(O$2&lt;&gt;"Ready",O$2,IF(ISNUMBER(P320),IF((P320+Q320)*(1+Scenario!$B$12/12)-R320&lt;0,"INSUFFICIENT FUNDS",(P320+Q320)*(1+Scenario!$B$12/12)-R320),"INSUFFICIENT FUNDS")))</f>
        <v/>
      </c>
      <c r="T320" s="6" t="str">
        <f>IF(O320&gt;Scenario!$B$11,"",IF(O$2&lt;&gt;"Ready",O$2,IF(ISNUMBER(S320),T319+R320,"INSUFFICIENT FUNDS")))</f>
        <v/>
      </c>
      <c r="U320" t="str">
        <f>IF(O320&gt;Scenario!$B$11,"",IF(O$2&lt;&gt;"Ready",O$2,IF(ISNUMBER(S320),"OK","INSUFFICIENT FUNDS")))</f>
        <v/>
      </c>
      <c r="V320">
        <v>316</v>
      </c>
      <c r="W320" s="6" t="str">
        <f>IF(V320&gt;Scenario!$B$11,"",IF(V$2&lt;&gt;"Ready",V$2,IF(AB319="OK",Z319,"INSUFFICIENT FUNDS")))</f>
        <v/>
      </c>
      <c r="X320" s="6" t="str">
        <f>IF(V320&gt;Scenario!$B$11,"",IF(V$2&lt;&gt;"Ready",V$2,IF(ISNUMBER(W320),IF(AND(V320&gt;=Scenario!$B$10,MOD(V320-Scenario!$B$10,Scenario!$B$18)=0),Scenario!$B$8,0),"INSUFFICIENT FUNDS")))</f>
        <v/>
      </c>
      <c r="Y320" s="6" t="str">
        <f>IF(V320&gt;Scenario!$B$11,"",IF(V$2&lt;&gt;"Ready",V$2,IF(ISNUMBER(W320),(W320+X320)*(N('Option B'!$E$14)+N('Option B'!$E$15)+IF(Scenario!$B$13="Gross",N('Option B'!$E$16),0))/12+((N('Option B'!$E$12)+N('Option B'!$E$13))/12+IF(AND(V320&gt;=Scenario!$B$10,MOD(V320-Scenario!$B$10,Scenario!$B$18)=0),0*0+0,0)+IF(V320=1,0*0+0,0)+IF(V320=Scenario!$B$11,0,0)),"INSUFFICIENT FUNDS")))</f>
        <v/>
      </c>
      <c r="Z320" s="6" t="str">
        <f>IF(V320&gt;Scenario!$B$11,"",IF(V$2&lt;&gt;"Ready",V$2,IF(ISNUMBER(W320),IF((W320+X320)*(1+Scenario!$B$12/12)-Y320&lt;0,"INSUFFICIENT FUNDS",(W320+X320)*(1+Scenario!$B$12/12)-Y320),"INSUFFICIENT FUNDS")))</f>
        <v/>
      </c>
      <c r="AA320" s="6" t="str">
        <f>IF(V320&gt;Scenario!$B$11,"",IF(V$2&lt;&gt;"Ready",V$2,IF(ISNUMBER(Z320),AA319+Y320,"INSUFFICIENT FUNDS")))</f>
        <v/>
      </c>
      <c r="AB320" t="str">
        <f>IF(V320&gt;Scenario!$B$11,"",IF(V$2&lt;&gt;"Ready",V$2,IF(ISNUMBER(Z320),"OK","INSUFFICIENT FUNDS")))</f>
        <v/>
      </c>
      <c r="AC320">
        <v>316</v>
      </c>
      <c r="AD320" s="6" t="str">
        <f>IF(AC320&gt;Scenario!$B$11,"",IF(AC$2&lt;&gt;"Ready",AC$2,IF(AI319="OK",AG319,"INSUFFICIENT FUNDS")))</f>
        <v/>
      </c>
      <c r="AE320" s="6" t="str">
        <f>IF(AC320&gt;Scenario!$B$11,"",IF(AC$2&lt;&gt;"Ready",AC$2,IF(ISNUMBER(AD320),IF(AND(AC320&gt;=Scenario!$B$10,MOD(AC320-Scenario!$B$10,Scenario!$B$18)=0),Scenario!$B$8,0),"INSUFFICIENT FUNDS")))</f>
        <v/>
      </c>
      <c r="AF320" s="6" t="str">
        <f>IF(AC320&gt;Scenario!$B$11,"",IF(AC$2&lt;&gt;"Ready",AC$2,IF(ISNUMBER(AD320),(AD320+AE320)*(N('Option B'!$E$14)+N('Option B'!$E$15)+IF(Scenario!$B$13="Gross",0,0))/12+((N('Option B'!$E$12)+N('Option B'!$E$13))/12+IF(AND(AC320&gt;=Scenario!$B$10,MOD(AC320-Scenario!$B$10,Scenario!$B$18)=0),N('Option B'!$E$17)*N('Option B'!$E$18)+N('Option B'!$E$20),0)+IF(AC320=1,N('Option B'!$E$17)*N('Option B'!$E$19)+N('Option B'!$E$21),0)+IF(AC320=Scenario!$B$11,N('Option B'!$E$22),0)),"INSUFFICIENT FUNDS")))</f>
        <v/>
      </c>
      <c r="AG320" s="6" t="str">
        <f>IF(AC320&gt;Scenario!$B$11,"",IF(AC$2&lt;&gt;"Ready",AC$2,IF(ISNUMBER(AD320),IF((AD320+AE320)*(1+Scenario!$B$12/12)-AF320&lt;0,"INSUFFICIENT FUNDS",(AD320+AE320)*(1+Scenario!$B$12/12)-AF320),"INSUFFICIENT FUNDS")))</f>
        <v/>
      </c>
      <c r="AH320" s="6" t="str">
        <f>IF(AC320&gt;Scenario!$B$11,"",IF(AC$2&lt;&gt;"Ready",AC$2,IF(ISNUMBER(AG320),AH319+AF320,"INSUFFICIENT FUNDS")))</f>
        <v/>
      </c>
      <c r="AI320" t="str">
        <f>IF(AC320&gt;Scenario!$B$11,"",IF(AC$2&lt;&gt;"Ready",AC$2,IF(ISNUMBER(AG320),"OK","INSUFFICIENT FUNDS")))</f>
        <v/>
      </c>
      <c r="AJ320">
        <v>316</v>
      </c>
      <c r="AK320" s="6" t="str">
        <f>IF(AJ320&gt;Scenario!$B$11,"",IF(AJ$2&lt;&gt;"Ready",AJ$2,IF(AP319="OK",AN319,"INSUFFICIENT FUNDS")))</f>
        <v/>
      </c>
      <c r="AL320" s="6" t="str">
        <f>IF(AJ320&gt;Scenario!$B$11,"",IF(AJ$2&lt;&gt;"Ready",AJ$2,IF(ISNUMBER(AK320),IF(AND(AJ320&gt;=Scenario!$B$10,MOD(AJ320-Scenario!$B$10,Scenario!$B$18)=0),Scenario!$B$8,0),"INSUFFICIENT FUNDS")))</f>
        <v/>
      </c>
      <c r="AM320" s="6" t="str">
        <f>IF(AJ320&gt;Scenario!$B$11,"",IF(AJ$2&lt;&gt;"Ready",AJ$2,IF(ISNUMBER(AK320),(AK320+AL320)*(0+0+IF(Scenario!$B$13="Gross",0,0))/12+((0+0)/12+IF(AND(AJ320&gt;=Scenario!$B$10,MOD(AJ320-Scenario!$B$10,Scenario!$B$18)=0),0*0+0,0)+IF(AJ320=1,0*0+0,0)+IF(AJ320=Scenario!$B$11,0,0)),"INSUFFICIENT FUNDS")))</f>
        <v/>
      </c>
      <c r="AN320" s="6" t="str">
        <f>IF(AJ320&gt;Scenario!$B$11,"",IF(AJ$2&lt;&gt;"Ready",AJ$2,IF(ISNUMBER(AK320),IF((AK320+AL320)*(1+Scenario!$B$12/12)-AM320&lt;0,"INSUFFICIENT FUNDS",(AK320+AL320)*(1+Scenario!$B$12/12)-AM320),"INSUFFICIENT FUNDS")))</f>
        <v/>
      </c>
      <c r="AO320" s="6" t="str">
        <f>IF(AJ320&gt;Scenario!$B$11,"",IF(AJ$2&lt;&gt;"Ready",AJ$2,IF(ISNUMBER(AN320),AO319+AM320,"INSUFFICIENT FUNDS")))</f>
        <v/>
      </c>
      <c r="AP320" t="str">
        <f>IF(AJ320&gt;Scenario!$B$11,"",IF(AJ$2&lt;&gt;"Ready",AJ$2,IF(ISNUMBER(AN320),"OK","INSUFFICIENT FUNDS")))</f>
        <v/>
      </c>
    </row>
    <row r="321" spans="1:42" ht="32.1" customHeight="1" x14ac:dyDescent="0.2">
      <c r="A321">
        <v>317</v>
      </c>
      <c r="B321" s="6" t="str">
        <f>IF(A321&gt;Scenario!$B$11,"",IF(A$2&lt;&gt;"Ready",A$2,IF(G320="OK",E320,"INSUFFICIENT FUNDS")))</f>
        <v/>
      </c>
      <c r="C321" s="6" t="str">
        <f>IF(A321&gt;Scenario!$B$11,"",IF(A$2&lt;&gt;"Ready",A$2,IF(ISNUMBER(B321),IF(AND(A321&gt;=Scenario!$B$10,MOD(A321-Scenario!$B$10,Scenario!$B$18)=0),Scenario!$B$8,0),"INSUFFICIENT FUNDS")))</f>
        <v/>
      </c>
      <c r="D321" s="6" t="str">
        <f>IF(A321&gt;Scenario!$B$11,"",IF(A$2&lt;&gt;"Ready",A$2,IF(ISNUMBER(B321),(B321+C321)*(N('Option B'!$E$14)+N('Option B'!$E$15)+IF(Scenario!$B$13="Gross",N('Option B'!$E$16),0))/12+((N('Option B'!$E$12)+N('Option B'!$E$13))/12+IF(AND(A321&gt;=Scenario!$B$10,MOD(A321-Scenario!$B$10,Scenario!$B$18)=0),N('Option B'!$E$17)*N('Option B'!$E$18)+N('Option B'!$E$20),0)+IF(A321=1,N('Option B'!$E$17)*N('Option B'!$E$19)+N('Option B'!$E$21),0)+IF(A321=Scenario!$B$11,N('Option B'!$E$22),0)),"INSUFFICIENT FUNDS")))</f>
        <v/>
      </c>
      <c r="E321" s="6" t="str">
        <f>IF(A321&gt;Scenario!$B$11,"",IF(A$2&lt;&gt;"Ready",A$2,IF(ISNUMBER(B321),IF((B321+C321)*(1+Scenario!$B$12/12)-D321&lt;0,"INSUFFICIENT FUNDS",(B321+C321)*(1+Scenario!$B$12/12)-D321),"INSUFFICIENT FUNDS")))</f>
        <v/>
      </c>
      <c r="F321" s="6" t="str">
        <f>IF(A321&gt;Scenario!$B$11,"",IF(A$2&lt;&gt;"Ready",A$2,IF(ISNUMBER(E321),F320+D321,"INSUFFICIENT FUNDS")))</f>
        <v/>
      </c>
      <c r="G321" t="str">
        <f>IF(A321&gt;Scenario!$B$11,"",IF(A$2&lt;&gt;"Ready",A$2,IF(ISNUMBER(E321),"OK","INSUFFICIENT FUNDS")))</f>
        <v/>
      </c>
      <c r="H321">
        <v>317</v>
      </c>
      <c r="I321" s="6" t="str">
        <f>IF(H321&gt;Scenario!$B$11,"",IF(H$2&lt;&gt;"Ready",H$2,IF(N320="OK",L320,"INSUFFICIENT FUNDS")))</f>
        <v/>
      </c>
      <c r="J321" s="6" t="str">
        <f>IF(H321&gt;Scenario!$B$11,"",IF(H$2&lt;&gt;"Ready",H$2,IF(ISNUMBER(I321),IF(AND(H321&gt;=Scenario!$B$10,MOD(H321-Scenario!$B$10,Scenario!$B$18)=0),Scenario!$B$8,0),"INSUFFICIENT FUNDS")))</f>
        <v/>
      </c>
      <c r="K321" s="6" t="str">
        <f>IF(H321&gt;Scenario!$B$11,"",IF(H$2&lt;&gt;"Ready",H$2,IF(ISNUMBER(I321),(I321+J321)*(N('Option B'!$E$14)+N('Option B'!$E$15)+IF(Scenario!$B$13="Gross",N('Option B'!$E$16),0))/12+((0+0)/12+IF(AND(H321&gt;=Scenario!$B$10,MOD(H321-Scenario!$B$10,Scenario!$B$18)=0),N('Option B'!$E$17)*N('Option B'!$E$18)+N('Option B'!$E$20),0)+IF(H321=1,N('Option B'!$E$17)*N('Option B'!$E$19)+N('Option B'!$E$21),0)+IF(H321=Scenario!$B$11,N('Option B'!$E$22),0)),"INSUFFICIENT FUNDS")))</f>
        <v/>
      </c>
      <c r="L321" s="6" t="str">
        <f>IF(H321&gt;Scenario!$B$11,"",IF(H$2&lt;&gt;"Ready",H$2,IF(ISNUMBER(I321),IF((I321+J321)*(1+Scenario!$B$12/12)-K321&lt;0,"INSUFFICIENT FUNDS",(I321+J321)*(1+Scenario!$B$12/12)-K321),"INSUFFICIENT FUNDS")))</f>
        <v/>
      </c>
      <c r="M321" s="6" t="str">
        <f>IF(H321&gt;Scenario!$B$11,"",IF(H$2&lt;&gt;"Ready",H$2,IF(ISNUMBER(L321),M320+K321,"INSUFFICIENT FUNDS")))</f>
        <v/>
      </c>
      <c r="N321" t="str">
        <f>IF(H321&gt;Scenario!$B$11,"",IF(H$2&lt;&gt;"Ready",H$2,IF(ISNUMBER(L321),"OK","INSUFFICIENT FUNDS")))</f>
        <v/>
      </c>
      <c r="O321">
        <v>317</v>
      </c>
      <c r="P321" s="6" t="str">
        <f>IF(O321&gt;Scenario!$B$11,"",IF(O$2&lt;&gt;"Ready",O$2,IF(U320="OK",S320,"INSUFFICIENT FUNDS")))</f>
        <v/>
      </c>
      <c r="Q321" s="6" t="str">
        <f>IF(O321&gt;Scenario!$B$11,"",IF(O$2&lt;&gt;"Ready",O$2,IF(ISNUMBER(P321),IF(AND(O321&gt;=Scenario!$B$10,MOD(O321-Scenario!$B$10,Scenario!$B$18)=0),Scenario!$B$8,0),"INSUFFICIENT FUNDS")))</f>
        <v/>
      </c>
      <c r="R321" s="6" t="str">
        <f>IF(O321&gt;Scenario!$B$11,"",IF(O$2&lt;&gt;"Ready",O$2,IF(ISNUMBER(P321),(P321+Q321)*(0+N('Option B'!$E$15)+IF(Scenario!$B$13="Gross",N('Option B'!$E$16),0))/12+((N('Option B'!$E$12)+N('Option B'!$E$13))/12+IF(AND(O321&gt;=Scenario!$B$10,MOD(O321-Scenario!$B$10,Scenario!$B$18)=0),N('Option B'!$E$17)*N('Option B'!$E$18)+N('Option B'!$E$20),0)+IF(O321=1,N('Option B'!$E$17)*N('Option B'!$E$19)+N('Option B'!$E$21),0)+IF(O321=Scenario!$B$11,N('Option B'!$E$22),0)),"INSUFFICIENT FUNDS")))</f>
        <v/>
      </c>
      <c r="S321" s="6" t="str">
        <f>IF(O321&gt;Scenario!$B$11,"",IF(O$2&lt;&gt;"Ready",O$2,IF(ISNUMBER(P321),IF((P321+Q321)*(1+Scenario!$B$12/12)-R321&lt;0,"INSUFFICIENT FUNDS",(P321+Q321)*(1+Scenario!$B$12/12)-R321),"INSUFFICIENT FUNDS")))</f>
        <v/>
      </c>
      <c r="T321" s="6" t="str">
        <f>IF(O321&gt;Scenario!$B$11,"",IF(O$2&lt;&gt;"Ready",O$2,IF(ISNUMBER(S321),T320+R321,"INSUFFICIENT FUNDS")))</f>
        <v/>
      </c>
      <c r="U321" t="str">
        <f>IF(O321&gt;Scenario!$B$11,"",IF(O$2&lt;&gt;"Ready",O$2,IF(ISNUMBER(S321),"OK","INSUFFICIENT FUNDS")))</f>
        <v/>
      </c>
      <c r="V321">
        <v>317</v>
      </c>
      <c r="W321" s="6" t="str">
        <f>IF(V321&gt;Scenario!$B$11,"",IF(V$2&lt;&gt;"Ready",V$2,IF(AB320="OK",Z320,"INSUFFICIENT FUNDS")))</f>
        <v/>
      </c>
      <c r="X321" s="6" t="str">
        <f>IF(V321&gt;Scenario!$B$11,"",IF(V$2&lt;&gt;"Ready",V$2,IF(ISNUMBER(W321),IF(AND(V321&gt;=Scenario!$B$10,MOD(V321-Scenario!$B$10,Scenario!$B$18)=0),Scenario!$B$8,0),"INSUFFICIENT FUNDS")))</f>
        <v/>
      </c>
      <c r="Y321" s="6" t="str">
        <f>IF(V321&gt;Scenario!$B$11,"",IF(V$2&lt;&gt;"Ready",V$2,IF(ISNUMBER(W321),(W321+X321)*(N('Option B'!$E$14)+N('Option B'!$E$15)+IF(Scenario!$B$13="Gross",N('Option B'!$E$16),0))/12+((N('Option B'!$E$12)+N('Option B'!$E$13))/12+IF(AND(V321&gt;=Scenario!$B$10,MOD(V321-Scenario!$B$10,Scenario!$B$18)=0),0*0+0,0)+IF(V321=1,0*0+0,0)+IF(V321=Scenario!$B$11,0,0)),"INSUFFICIENT FUNDS")))</f>
        <v/>
      </c>
      <c r="Z321" s="6" t="str">
        <f>IF(V321&gt;Scenario!$B$11,"",IF(V$2&lt;&gt;"Ready",V$2,IF(ISNUMBER(W321),IF((W321+X321)*(1+Scenario!$B$12/12)-Y321&lt;0,"INSUFFICIENT FUNDS",(W321+X321)*(1+Scenario!$B$12/12)-Y321),"INSUFFICIENT FUNDS")))</f>
        <v/>
      </c>
      <c r="AA321" s="6" t="str">
        <f>IF(V321&gt;Scenario!$B$11,"",IF(V$2&lt;&gt;"Ready",V$2,IF(ISNUMBER(Z321),AA320+Y321,"INSUFFICIENT FUNDS")))</f>
        <v/>
      </c>
      <c r="AB321" t="str">
        <f>IF(V321&gt;Scenario!$B$11,"",IF(V$2&lt;&gt;"Ready",V$2,IF(ISNUMBER(Z321),"OK","INSUFFICIENT FUNDS")))</f>
        <v/>
      </c>
      <c r="AC321">
        <v>317</v>
      </c>
      <c r="AD321" s="6" t="str">
        <f>IF(AC321&gt;Scenario!$B$11,"",IF(AC$2&lt;&gt;"Ready",AC$2,IF(AI320="OK",AG320,"INSUFFICIENT FUNDS")))</f>
        <v/>
      </c>
      <c r="AE321" s="6" t="str">
        <f>IF(AC321&gt;Scenario!$B$11,"",IF(AC$2&lt;&gt;"Ready",AC$2,IF(ISNUMBER(AD321),IF(AND(AC321&gt;=Scenario!$B$10,MOD(AC321-Scenario!$B$10,Scenario!$B$18)=0),Scenario!$B$8,0),"INSUFFICIENT FUNDS")))</f>
        <v/>
      </c>
      <c r="AF321" s="6" t="str">
        <f>IF(AC321&gt;Scenario!$B$11,"",IF(AC$2&lt;&gt;"Ready",AC$2,IF(ISNUMBER(AD321),(AD321+AE321)*(N('Option B'!$E$14)+N('Option B'!$E$15)+IF(Scenario!$B$13="Gross",0,0))/12+((N('Option B'!$E$12)+N('Option B'!$E$13))/12+IF(AND(AC321&gt;=Scenario!$B$10,MOD(AC321-Scenario!$B$10,Scenario!$B$18)=0),N('Option B'!$E$17)*N('Option B'!$E$18)+N('Option B'!$E$20),0)+IF(AC321=1,N('Option B'!$E$17)*N('Option B'!$E$19)+N('Option B'!$E$21),0)+IF(AC321=Scenario!$B$11,N('Option B'!$E$22),0)),"INSUFFICIENT FUNDS")))</f>
        <v/>
      </c>
      <c r="AG321" s="6" t="str">
        <f>IF(AC321&gt;Scenario!$B$11,"",IF(AC$2&lt;&gt;"Ready",AC$2,IF(ISNUMBER(AD321),IF((AD321+AE321)*(1+Scenario!$B$12/12)-AF321&lt;0,"INSUFFICIENT FUNDS",(AD321+AE321)*(1+Scenario!$B$12/12)-AF321),"INSUFFICIENT FUNDS")))</f>
        <v/>
      </c>
      <c r="AH321" s="6" t="str">
        <f>IF(AC321&gt;Scenario!$B$11,"",IF(AC$2&lt;&gt;"Ready",AC$2,IF(ISNUMBER(AG321),AH320+AF321,"INSUFFICIENT FUNDS")))</f>
        <v/>
      </c>
      <c r="AI321" t="str">
        <f>IF(AC321&gt;Scenario!$B$11,"",IF(AC$2&lt;&gt;"Ready",AC$2,IF(ISNUMBER(AG321),"OK","INSUFFICIENT FUNDS")))</f>
        <v/>
      </c>
      <c r="AJ321">
        <v>317</v>
      </c>
      <c r="AK321" s="6" t="str">
        <f>IF(AJ321&gt;Scenario!$B$11,"",IF(AJ$2&lt;&gt;"Ready",AJ$2,IF(AP320="OK",AN320,"INSUFFICIENT FUNDS")))</f>
        <v/>
      </c>
      <c r="AL321" s="6" t="str">
        <f>IF(AJ321&gt;Scenario!$B$11,"",IF(AJ$2&lt;&gt;"Ready",AJ$2,IF(ISNUMBER(AK321),IF(AND(AJ321&gt;=Scenario!$B$10,MOD(AJ321-Scenario!$B$10,Scenario!$B$18)=0),Scenario!$B$8,0),"INSUFFICIENT FUNDS")))</f>
        <v/>
      </c>
      <c r="AM321" s="6" t="str">
        <f>IF(AJ321&gt;Scenario!$B$11,"",IF(AJ$2&lt;&gt;"Ready",AJ$2,IF(ISNUMBER(AK321),(AK321+AL321)*(0+0+IF(Scenario!$B$13="Gross",0,0))/12+((0+0)/12+IF(AND(AJ321&gt;=Scenario!$B$10,MOD(AJ321-Scenario!$B$10,Scenario!$B$18)=0),0*0+0,0)+IF(AJ321=1,0*0+0,0)+IF(AJ321=Scenario!$B$11,0,0)),"INSUFFICIENT FUNDS")))</f>
        <v/>
      </c>
      <c r="AN321" s="6" t="str">
        <f>IF(AJ321&gt;Scenario!$B$11,"",IF(AJ$2&lt;&gt;"Ready",AJ$2,IF(ISNUMBER(AK321),IF((AK321+AL321)*(1+Scenario!$B$12/12)-AM321&lt;0,"INSUFFICIENT FUNDS",(AK321+AL321)*(1+Scenario!$B$12/12)-AM321),"INSUFFICIENT FUNDS")))</f>
        <v/>
      </c>
      <c r="AO321" s="6" t="str">
        <f>IF(AJ321&gt;Scenario!$B$11,"",IF(AJ$2&lt;&gt;"Ready",AJ$2,IF(ISNUMBER(AN321),AO320+AM321,"INSUFFICIENT FUNDS")))</f>
        <v/>
      </c>
      <c r="AP321" t="str">
        <f>IF(AJ321&gt;Scenario!$B$11,"",IF(AJ$2&lt;&gt;"Ready",AJ$2,IF(ISNUMBER(AN321),"OK","INSUFFICIENT FUNDS")))</f>
        <v/>
      </c>
    </row>
    <row r="322" spans="1:42" ht="32.1" customHeight="1" x14ac:dyDescent="0.2">
      <c r="A322">
        <v>318</v>
      </c>
      <c r="B322" s="6" t="str">
        <f>IF(A322&gt;Scenario!$B$11,"",IF(A$2&lt;&gt;"Ready",A$2,IF(G321="OK",E321,"INSUFFICIENT FUNDS")))</f>
        <v/>
      </c>
      <c r="C322" s="6" t="str">
        <f>IF(A322&gt;Scenario!$B$11,"",IF(A$2&lt;&gt;"Ready",A$2,IF(ISNUMBER(B322),IF(AND(A322&gt;=Scenario!$B$10,MOD(A322-Scenario!$B$10,Scenario!$B$18)=0),Scenario!$B$8,0),"INSUFFICIENT FUNDS")))</f>
        <v/>
      </c>
      <c r="D322" s="6" t="str">
        <f>IF(A322&gt;Scenario!$B$11,"",IF(A$2&lt;&gt;"Ready",A$2,IF(ISNUMBER(B322),(B322+C322)*(N('Option B'!$E$14)+N('Option B'!$E$15)+IF(Scenario!$B$13="Gross",N('Option B'!$E$16),0))/12+((N('Option B'!$E$12)+N('Option B'!$E$13))/12+IF(AND(A322&gt;=Scenario!$B$10,MOD(A322-Scenario!$B$10,Scenario!$B$18)=0),N('Option B'!$E$17)*N('Option B'!$E$18)+N('Option B'!$E$20),0)+IF(A322=1,N('Option B'!$E$17)*N('Option B'!$E$19)+N('Option B'!$E$21),0)+IF(A322=Scenario!$B$11,N('Option B'!$E$22),0)),"INSUFFICIENT FUNDS")))</f>
        <v/>
      </c>
      <c r="E322" s="6" t="str">
        <f>IF(A322&gt;Scenario!$B$11,"",IF(A$2&lt;&gt;"Ready",A$2,IF(ISNUMBER(B322),IF((B322+C322)*(1+Scenario!$B$12/12)-D322&lt;0,"INSUFFICIENT FUNDS",(B322+C322)*(1+Scenario!$B$12/12)-D322),"INSUFFICIENT FUNDS")))</f>
        <v/>
      </c>
      <c r="F322" s="6" t="str">
        <f>IF(A322&gt;Scenario!$B$11,"",IF(A$2&lt;&gt;"Ready",A$2,IF(ISNUMBER(E322),F321+D322,"INSUFFICIENT FUNDS")))</f>
        <v/>
      </c>
      <c r="G322" t="str">
        <f>IF(A322&gt;Scenario!$B$11,"",IF(A$2&lt;&gt;"Ready",A$2,IF(ISNUMBER(E322),"OK","INSUFFICIENT FUNDS")))</f>
        <v/>
      </c>
      <c r="H322">
        <v>318</v>
      </c>
      <c r="I322" s="6" t="str">
        <f>IF(H322&gt;Scenario!$B$11,"",IF(H$2&lt;&gt;"Ready",H$2,IF(N321="OK",L321,"INSUFFICIENT FUNDS")))</f>
        <v/>
      </c>
      <c r="J322" s="6" t="str">
        <f>IF(H322&gt;Scenario!$B$11,"",IF(H$2&lt;&gt;"Ready",H$2,IF(ISNUMBER(I322),IF(AND(H322&gt;=Scenario!$B$10,MOD(H322-Scenario!$B$10,Scenario!$B$18)=0),Scenario!$B$8,0),"INSUFFICIENT FUNDS")))</f>
        <v/>
      </c>
      <c r="K322" s="6" t="str">
        <f>IF(H322&gt;Scenario!$B$11,"",IF(H$2&lt;&gt;"Ready",H$2,IF(ISNUMBER(I322),(I322+J322)*(N('Option B'!$E$14)+N('Option B'!$E$15)+IF(Scenario!$B$13="Gross",N('Option B'!$E$16),0))/12+((0+0)/12+IF(AND(H322&gt;=Scenario!$B$10,MOD(H322-Scenario!$B$10,Scenario!$B$18)=0),N('Option B'!$E$17)*N('Option B'!$E$18)+N('Option B'!$E$20),0)+IF(H322=1,N('Option B'!$E$17)*N('Option B'!$E$19)+N('Option B'!$E$21),0)+IF(H322=Scenario!$B$11,N('Option B'!$E$22),0)),"INSUFFICIENT FUNDS")))</f>
        <v/>
      </c>
      <c r="L322" s="6" t="str">
        <f>IF(H322&gt;Scenario!$B$11,"",IF(H$2&lt;&gt;"Ready",H$2,IF(ISNUMBER(I322),IF((I322+J322)*(1+Scenario!$B$12/12)-K322&lt;0,"INSUFFICIENT FUNDS",(I322+J322)*(1+Scenario!$B$12/12)-K322),"INSUFFICIENT FUNDS")))</f>
        <v/>
      </c>
      <c r="M322" s="6" t="str">
        <f>IF(H322&gt;Scenario!$B$11,"",IF(H$2&lt;&gt;"Ready",H$2,IF(ISNUMBER(L322),M321+K322,"INSUFFICIENT FUNDS")))</f>
        <v/>
      </c>
      <c r="N322" t="str">
        <f>IF(H322&gt;Scenario!$B$11,"",IF(H$2&lt;&gt;"Ready",H$2,IF(ISNUMBER(L322),"OK","INSUFFICIENT FUNDS")))</f>
        <v/>
      </c>
      <c r="O322">
        <v>318</v>
      </c>
      <c r="P322" s="6" t="str">
        <f>IF(O322&gt;Scenario!$B$11,"",IF(O$2&lt;&gt;"Ready",O$2,IF(U321="OK",S321,"INSUFFICIENT FUNDS")))</f>
        <v/>
      </c>
      <c r="Q322" s="6" t="str">
        <f>IF(O322&gt;Scenario!$B$11,"",IF(O$2&lt;&gt;"Ready",O$2,IF(ISNUMBER(P322),IF(AND(O322&gt;=Scenario!$B$10,MOD(O322-Scenario!$B$10,Scenario!$B$18)=0),Scenario!$B$8,0),"INSUFFICIENT FUNDS")))</f>
        <v/>
      </c>
      <c r="R322" s="6" t="str">
        <f>IF(O322&gt;Scenario!$B$11,"",IF(O$2&lt;&gt;"Ready",O$2,IF(ISNUMBER(P322),(P322+Q322)*(0+N('Option B'!$E$15)+IF(Scenario!$B$13="Gross",N('Option B'!$E$16),0))/12+((N('Option B'!$E$12)+N('Option B'!$E$13))/12+IF(AND(O322&gt;=Scenario!$B$10,MOD(O322-Scenario!$B$10,Scenario!$B$18)=0),N('Option B'!$E$17)*N('Option B'!$E$18)+N('Option B'!$E$20),0)+IF(O322=1,N('Option B'!$E$17)*N('Option B'!$E$19)+N('Option B'!$E$21),0)+IF(O322=Scenario!$B$11,N('Option B'!$E$22),0)),"INSUFFICIENT FUNDS")))</f>
        <v/>
      </c>
      <c r="S322" s="6" t="str">
        <f>IF(O322&gt;Scenario!$B$11,"",IF(O$2&lt;&gt;"Ready",O$2,IF(ISNUMBER(P322),IF((P322+Q322)*(1+Scenario!$B$12/12)-R322&lt;0,"INSUFFICIENT FUNDS",(P322+Q322)*(1+Scenario!$B$12/12)-R322),"INSUFFICIENT FUNDS")))</f>
        <v/>
      </c>
      <c r="T322" s="6" t="str">
        <f>IF(O322&gt;Scenario!$B$11,"",IF(O$2&lt;&gt;"Ready",O$2,IF(ISNUMBER(S322),T321+R322,"INSUFFICIENT FUNDS")))</f>
        <v/>
      </c>
      <c r="U322" t="str">
        <f>IF(O322&gt;Scenario!$B$11,"",IF(O$2&lt;&gt;"Ready",O$2,IF(ISNUMBER(S322),"OK","INSUFFICIENT FUNDS")))</f>
        <v/>
      </c>
      <c r="V322">
        <v>318</v>
      </c>
      <c r="W322" s="6" t="str">
        <f>IF(V322&gt;Scenario!$B$11,"",IF(V$2&lt;&gt;"Ready",V$2,IF(AB321="OK",Z321,"INSUFFICIENT FUNDS")))</f>
        <v/>
      </c>
      <c r="X322" s="6" t="str">
        <f>IF(V322&gt;Scenario!$B$11,"",IF(V$2&lt;&gt;"Ready",V$2,IF(ISNUMBER(W322),IF(AND(V322&gt;=Scenario!$B$10,MOD(V322-Scenario!$B$10,Scenario!$B$18)=0),Scenario!$B$8,0),"INSUFFICIENT FUNDS")))</f>
        <v/>
      </c>
      <c r="Y322" s="6" t="str">
        <f>IF(V322&gt;Scenario!$B$11,"",IF(V$2&lt;&gt;"Ready",V$2,IF(ISNUMBER(W322),(W322+X322)*(N('Option B'!$E$14)+N('Option B'!$E$15)+IF(Scenario!$B$13="Gross",N('Option B'!$E$16),0))/12+((N('Option B'!$E$12)+N('Option B'!$E$13))/12+IF(AND(V322&gt;=Scenario!$B$10,MOD(V322-Scenario!$B$10,Scenario!$B$18)=0),0*0+0,0)+IF(V322=1,0*0+0,0)+IF(V322=Scenario!$B$11,0,0)),"INSUFFICIENT FUNDS")))</f>
        <v/>
      </c>
      <c r="Z322" s="6" t="str">
        <f>IF(V322&gt;Scenario!$B$11,"",IF(V$2&lt;&gt;"Ready",V$2,IF(ISNUMBER(W322),IF((W322+X322)*(1+Scenario!$B$12/12)-Y322&lt;0,"INSUFFICIENT FUNDS",(W322+X322)*(1+Scenario!$B$12/12)-Y322),"INSUFFICIENT FUNDS")))</f>
        <v/>
      </c>
      <c r="AA322" s="6" t="str">
        <f>IF(V322&gt;Scenario!$B$11,"",IF(V$2&lt;&gt;"Ready",V$2,IF(ISNUMBER(Z322),AA321+Y322,"INSUFFICIENT FUNDS")))</f>
        <v/>
      </c>
      <c r="AB322" t="str">
        <f>IF(V322&gt;Scenario!$B$11,"",IF(V$2&lt;&gt;"Ready",V$2,IF(ISNUMBER(Z322),"OK","INSUFFICIENT FUNDS")))</f>
        <v/>
      </c>
      <c r="AC322">
        <v>318</v>
      </c>
      <c r="AD322" s="6" t="str">
        <f>IF(AC322&gt;Scenario!$B$11,"",IF(AC$2&lt;&gt;"Ready",AC$2,IF(AI321="OK",AG321,"INSUFFICIENT FUNDS")))</f>
        <v/>
      </c>
      <c r="AE322" s="6" t="str">
        <f>IF(AC322&gt;Scenario!$B$11,"",IF(AC$2&lt;&gt;"Ready",AC$2,IF(ISNUMBER(AD322),IF(AND(AC322&gt;=Scenario!$B$10,MOD(AC322-Scenario!$B$10,Scenario!$B$18)=0),Scenario!$B$8,0),"INSUFFICIENT FUNDS")))</f>
        <v/>
      </c>
      <c r="AF322" s="6" t="str">
        <f>IF(AC322&gt;Scenario!$B$11,"",IF(AC$2&lt;&gt;"Ready",AC$2,IF(ISNUMBER(AD322),(AD322+AE322)*(N('Option B'!$E$14)+N('Option B'!$E$15)+IF(Scenario!$B$13="Gross",0,0))/12+((N('Option B'!$E$12)+N('Option B'!$E$13))/12+IF(AND(AC322&gt;=Scenario!$B$10,MOD(AC322-Scenario!$B$10,Scenario!$B$18)=0),N('Option B'!$E$17)*N('Option B'!$E$18)+N('Option B'!$E$20),0)+IF(AC322=1,N('Option B'!$E$17)*N('Option B'!$E$19)+N('Option B'!$E$21),0)+IF(AC322=Scenario!$B$11,N('Option B'!$E$22),0)),"INSUFFICIENT FUNDS")))</f>
        <v/>
      </c>
      <c r="AG322" s="6" t="str">
        <f>IF(AC322&gt;Scenario!$B$11,"",IF(AC$2&lt;&gt;"Ready",AC$2,IF(ISNUMBER(AD322),IF((AD322+AE322)*(1+Scenario!$B$12/12)-AF322&lt;0,"INSUFFICIENT FUNDS",(AD322+AE322)*(1+Scenario!$B$12/12)-AF322),"INSUFFICIENT FUNDS")))</f>
        <v/>
      </c>
      <c r="AH322" s="6" t="str">
        <f>IF(AC322&gt;Scenario!$B$11,"",IF(AC$2&lt;&gt;"Ready",AC$2,IF(ISNUMBER(AG322),AH321+AF322,"INSUFFICIENT FUNDS")))</f>
        <v/>
      </c>
      <c r="AI322" t="str">
        <f>IF(AC322&gt;Scenario!$B$11,"",IF(AC$2&lt;&gt;"Ready",AC$2,IF(ISNUMBER(AG322),"OK","INSUFFICIENT FUNDS")))</f>
        <v/>
      </c>
      <c r="AJ322">
        <v>318</v>
      </c>
      <c r="AK322" s="6" t="str">
        <f>IF(AJ322&gt;Scenario!$B$11,"",IF(AJ$2&lt;&gt;"Ready",AJ$2,IF(AP321="OK",AN321,"INSUFFICIENT FUNDS")))</f>
        <v/>
      </c>
      <c r="AL322" s="6" t="str">
        <f>IF(AJ322&gt;Scenario!$B$11,"",IF(AJ$2&lt;&gt;"Ready",AJ$2,IF(ISNUMBER(AK322),IF(AND(AJ322&gt;=Scenario!$B$10,MOD(AJ322-Scenario!$B$10,Scenario!$B$18)=0),Scenario!$B$8,0),"INSUFFICIENT FUNDS")))</f>
        <v/>
      </c>
      <c r="AM322" s="6" t="str">
        <f>IF(AJ322&gt;Scenario!$B$11,"",IF(AJ$2&lt;&gt;"Ready",AJ$2,IF(ISNUMBER(AK322),(AK322+AL322)*(0+0+IF(Scenario!$B$13="Gross",0,0))/12+((0+0)/12+IF(AND(AJ322&gt;=Scenario!$B$10,MOD(AJ322-Scenario!$B$10,Scenario!$B$18)=0),0*0+0,0)+IF(AJ322=1,0*0+0,0)+IF(AJ322=Scenario!$B$11,0,0)),"INSUFFICIENT FUNDS")))</f>
        <v/>
      </c>
      <c r="AN322" s="6" t="str">
        <f>IF(AJ322&gt;Scenario!$B$11,"",IF(AJ$2&lt;&gt;"Ready",AJ$2,IF(ISNUMBER(AK322),IF((AK322+AL322)*(1+Scenario!$B$12/12)-AM322&lt;0,"INSUFFICIENT FUNDS",(AK322+AL322)*(1+Scenario!$B$12/12)-AM322),"INSUFFICIENT FUNDS")))</f>
        <v/>
      </c>
      <c r="AO322" s="6" t="str">
        <f>IF(AJ322&gt;Scenario!$B$11,"",IF(AJ$2&lt;&gt;"Ready",AJ$2,IF(ISNUMBER(AN322),AO321+AM322,"INSUFFICIENT FUNDS")))</f>
        <v/>
      </c>
      <c r="AP322" t="str">
        <f>IF(AJ322&gt;Scenario!$B$11,"",IF(AJ$2&lt;&gt;"Ready",AJ$2,IF(ISNUMBER(AN322),"OK","INSUFFICIENT FUNDS")))</f>
        <v/>
      </c>
    </row>
    <row r="323" spans="1:42" ht="32.1" customHeight="1" x14ac:dyDescent="0.2">
      <c r="A323">
        <v>319</v>
      </c>
      <c r="B323" s="6" t="str">
        <f>IF(A323&gt;Scenario!$B$11,"",IF(A$2&lt;&gt;"Ready",A$2,IF(G322="OK",E322,"INSUFFICIENT FUNDS")))</f>
        <v/>
      </c>
      <c r="C323" s="6" t="str">
        <f>IF(A323&gt;Scenario!$B$11,"",IF(A$2&lt;&gt;"Ready",A$2,IF(ISNUMBER(B323),IF(AND(A323&gt;=Scenario!$B$10,MOD(A323-Scenario!$B$10,Scenario!$B$18)=0),Scenario!$B$8,0),"INSUFFICIENT FUNDS")))</f>
        <v/>
      </c>
      <c r="D323" s="6" t="str">
        <f>IF(A323&gt;Scenario!$B$11,"",IF(A$2&lt;&gt;"Ready",A$2,IF(ISNUMBER(B323),(B323+C323)*(N('Option B'!$E$14)+N('Option B'!$E$15)+IF(Scenario!$B$13="Gross",N('Option B'!$E$16),0))/12+((N('Option B'!$E$12)+N('Option B'!$E$13))/12+IF(AND(A323&gt;=Scenario!$B$10,MOD(A323-Scenario!$B$10,Scenario!$B$18)=0),N('Option B'!$E$17)*N('Option B'!$E$18)+N('Option B'!$E$20),0)+IF(A323=1,N('Option B'!$E$17)*N('Option B'!$E$19)+N('Option B'!$E$21),0)+IF(A323=Scenario!$B$11,N('Option B'!$E$22),0)),"INSUFFICIENT FUNDS")))</f>
        <v/>
      </c>
      <c r="E323" s="6" t="str">
        <f>IF(A323&gt;Scenario!$B$11,"",IF(A$2&lt;&gt;"Ready",A$2,IF(ISNUMBER(B323),IF((B323+C323)*(1+Scenario!$B$12/12)-D323&lt;0,"INSUFFICIENT FUNDS",(B323+C323)*(1+Scenario!$B$12/12)-D323),"INSUFFICIENT FUNDS")))</f>
        <v/>
      </c>
      <c r="F323" s="6" t="str">
        <f>IF(A323&gt;Scenario!$B$11,"",IF(A$2&lt;&gt;"Ready",A$2,IF(ISNUMBER(E323),F322+D323,"INSUFFICIENT FUNDS")))</f>
        <v/>
      </c>
      <c r="G323" t="str">
        <f>IF(A323&gt;Scenario!$B$11,"",IF(A$2&lt;&gt;"Ready",A$2,IF(ISNUMBER(E323),"OK","INSUFFICIENT FUNDS")))</f>
        <v/>
      </c>
      <c r="H323">
        <v>319</v>
      </c>
      <c r="I323" s="6" t="str">
        <f>IF(H323&gt;Scenario!$B$11,"",IF(H$2&lt;&gt;"Ready",H$2,IF(N322="OK",L322,"INSUFFICIENT FUNDS")))</f>
        <v/>
      </c>
      <c r="J323" s="6" t="str">
        <f>IF(H323&gt;Scenario!$B$11,"",IF(H$2&lt;&gt;"Ready",H$2,IF(ISNUMBER(I323),IF(AND(H323&gt;=Scenario!$B$10,MOD(H323-Scenario!$B$10,Scenario!$B$18)=0),Scenario!$B$8,0),"INSUFFICIENT FUNDS")))</f>
        <v/>
      </c>
      <c r="K323" s="6" t="str">
        <f>IF(H323&gt;Scenario!$B$11,"",IF(H$2&lt;&gt;"Ready",H$2,IF(ISNUMBER(I323),(I323+J323)*(N('Option B'!$E$14)+N('Option B'!$E$15)+IF(Scenario!$B$13="Gross",N('Option B'!$E$16),0))/12+((0+0)/12+IF(AND(H323&gt;=Scenario!$B$10,MOD(H323-Scenario!$B$10,Scenario!$B$18)=0),N('Option B'!$E$17)*N('Option B'!$E$18)+N('Option B'!$E$20),0)+IF(H323=1,N('Option B'!$E$17)*N('Option B'!$E$19)+N('Option B'!$E$21),0)+IF(H323=Scenario!$B$11,N('Option B'!$E$22),0)),"INSUFFICIENT FUNDS")))</f>
        <v/>
      </c>
      <c r="L323" s="6" t="str">
        <f>IF(H323&gt;Scenario!$B$11,"",IF(H$2&lt;&gt;"Ready",H$2,IF(ISNUMBER(I323),IF((I323+J323)*(1+Scenario!$B$12/12)-K323&lt;0,"INSUFFICIENT FUNDS",(I323+J323)*(1+Scenario!$B$12/12)-K323),"INSUFFICIENT FUNDS")))</f>
        <v/>
      </c>
      <c r="M323" s="6" t="str">
        <f>IF(H323&gt;Scenario!$B$11,"",IF(H$2&lt;&gt;"Ready",H$2,IF(ISNUMBER(L323),M322+K323,"INSUFFICIENT FUNDS")))</f>
        <v/>
      </c>
      <c r="N323" t="str">
        <f>IF(H323&gt;Scenario!$B$11,"",IF(H$2&lt;&gt;"Ready",H$2,IF(ISNUMBER(L323),"OK","INSUFFICIENT FUNDS")))</f>
        <v/>
      </c>
      <c r="O323">
        <v>319</v>
      </c>
      <c r="P323" s="6" t="str">
        <f>IF(O323&gt;Scenario!$B$11,"",IF(O$2&lt;&gt;"Ready",O$2,IF(U322="OK",S322,"INSUFFICIENT FUNDS")))</f>
        <v/>
      </c>
      <c r="Q323" s="6" t="str">
        <f>IF(O323&gt;Scenario!$B$11,"",IF(O$2&lt;&gt;"Ready",O$2,IF(ISNUMBER(P323),IF(AND(O323&gt;=Scenario!$B$10,MOD(O323-Scenario!$B$10,Scenario!$B$18)=0),Scenario!$B$8,0),"INSUFFICIENT FUNDS")))</f>
        <v/>
      </c>
      <c r="R323" s="6" t="str">
        <f>IF(O323&gt;Scenario!$B$11,"",IF(O$2&lt;&gt;"Ready",O$2,IF(ISNUMBER(P323),(P323+Q323)*(0+N('Option B'!$E$15)+IF(Scenario!$B$13="Gross",N('Option B'!$E$16),0))/12+((N('Option B'!$E$12)+N('Option B'!$E$13))/12+IF(AND(O323&gt;=Scenario!$B$10,MOD(O323-Scenario!$B$10,Scenario!$B$18)=0),N('Option B'!$E$17)*N('Option B'!$E$18)+N('Option B'!$E$20),0)+IF(O323=1,N('Option B'!$E$17)*N('Option B'!$E$19)+N('Option B'!$E$21),0)+IF(O323=Scenario!$B$11,N('Option B'!$E$22),0)),"INSUFFICIENT FUNDS")))</f>
        <v/>
      </c>
      <c r="S323" s="6" t="str">
        <f>IF(O323&gt;Scenario!$B$11,"",IF(O$2&lt;&gt;"Ready",O$2,IF(ISNUMBER(P323),IF((P323+Q323)*(1+Scenario!$B$12/12)-R323&lt;0,"INSUFFICIENT FUNDS",(P323+Q323)*(1+Scenario!$B$12/12)-R323),"INSUFFICIENT FUNDS")))</f>
        <v/>
      </c>
      <c r="T323" s="6" t="str">
        <f>IF(O323&gt;Scenario!$B$11,"",IF(O$2&lt;&gt;"Ready",O$2,IF(ISNUMBER(S323),T322+R323,"INSUFFICIENT FUNDS")))</f>
        <v/>
      </c>
      <c r="U323" t="str">
        <f>IF(O323&gt;Scenario!$B$11,"",IF(O$2&lt;&gt;"Ready",O$2,IF(ISNUMBER(S323),"OK","INSUFFICIENT FUNDS")))</f>
        <v/>
      </c>
      <c r="V323">
        <v>319</v>
      </c>
      <c r="W323" s="6" t="str">
        <f>IF(V323&gt;Scenario!$B$11,"",IF(V$2&lt;&gt;"Ready",V$2,IF(AB322="OK",Z322,"INSUFFICIENT FUNDS")))</f>
        <v/>
      </c>
      <c r="X323" s="6" t="str">
        <f>IF(V323&gt;Scenario!$B$11,"",IF(V$2&lt;&gt;"Ready",V$2,IF(ISNUMBER(W323),IF(AND(V323&gt;=Scenario!$B$10,MOD(V323-Scenario!$B$10,Scenario!$B$18)=0),Scenario!$B$8,0),"INSUFFICIENT FUNDS")))</f>
        <v/>
      </c>
      <c r="Y323" s="6" t="str">
        <f>IF(V323&gt;Scenario!$B$11,"",IF(V$2&lt;&gt;"Ready",V$2,IF(ISNUMBER(W323),(W323+X323)*(N('Option B'!$E$14)+N('Option B'!$E$15)+IF(Scenario!$B$13="Gross",N('Option B'!$E$16),0))/12+((N('Option B'!$E$12)+N('Option B'!$E$13))/12+IF(AND(V323&gt;=Scenario!$B$10,MOD(V323-Scenario!$B$10,Scenario!$B$18)=0),0*0+0,0)+IF(V323=1,0*0+0,0)+IF(V323=Scenario!$B$11,0,0)),"INSUFFICIENT FUNDS")))</f>
        <v/>
      </c>
      <c r="Z323" s="6" t="str">
        <f>IF(V323&gt;Scenario!$B$11,"",IF(V$2&lt;&gt;"Ready",V$2,IF(ISNUMBER(W323),IF((W323+X323)*(1+Scenario!$B$12/12)-Y323&lt;0,"INSUFFICIENT FUNDS",(W323+X323)*(1+Scenario!$B$12/12)-Y323),"INSUFFICIENT FUNDS")))</f>
        <v/>
      </c>
      <c r="AA323" s="6" t="str">
        <f>IF(V323&gt;Scenario!$B$11,"",IF(V$2&lt;&gt;"Ready",V$2,IF(ISNUMBER(Z323),AA322+Y323,"INSUFFICIENT FUNDS")))</f>
        <v/>
      </c>
      <c r="AB323" t="str">
        <f>IF(V323&gt;Scenario!$B$11,"",IF(V$2&lt;&gt;"Ready",V$2,IF(ISNUMBER(Z323),"OK","INSUFFICIENT FUNDS")))</f>
        <v/>
      </c>
      <c r="AC323">
        <v>319</v>
      </c>
      <c r="AD323" s="6" t="str">
        <f>IF(AC323&gt;Scenario!$B$11,"",IF(AC$2&lt;&gt;"Ready",AC$2,IF(AI322="OK",AG322,"INSUFFICIENT FUNDS")))</f>
        <v/>
      </c>
      <c r="AE323" s="6" t="str">
        <f>IF(AC323&gt;Scenario!$B$11,"",IF(AC$2&lt;&gt;"Ready",AC$2,IF(ISNUMBER(AD323),IF(AND(AC323&gt;=Scenario!$B$10,MOD(AC323-Scenario!$B$10,Scenario!$B$18)=0),Scenario!$B$8,0),"INSUFFICIENT FUNDS")))</f>
        <v/>
      </c>
      <c r="AF323" s="6" t="str">
        <f>IF(AC323&gt;Scenario!$B$11,"",IF(AC$2&lt;&gt;"Ready",AC$2,IF(ISNUMBER(AD323),(AD323+AE323)*(N('Option B'!$E$14)+N('Option B'!$E$15)+IF(Scenario!$B$13="Gross",0,0))/12+((N('Option B'!$E$12)+N('Option B'!$E$13))/12+IF(AND(AC323&gt;=Scenario!$B$10,MOD(AC323-Scenario!$B$10,Scenario!$B$18)=0),N('Option B'!$E$17)*N('Option B'!$E$18)+N('Option B'!$E$20),0)+IF(AC323=1,N('Option B'!$E$17)*N('Option B'!$E$19)+N('Option B'!$E$21),0)+IF(AC323=Scenario!$B$11,N('Option B'!$E$22),0)),"INSUFFICIENT FUNDS")))</f>
        <v/>
      </c>
      <c r="AG323" s="6" t="str">
        <f>IF(AC323&gt;Scenario!$B$11,"",IF(AC$2&lt;&gt;"Ready",AC$2,IF(ISNUMBER(AD323),IF((AD323+AE323)*(1+Scenario!$B$12/12)-AF323&lt;0,"INSUFFICIENT FUNDS",(AD323+AE323)*(1+Scenario!$B$12/12)-AF323),"INSUFFICIENT FUNDS")))</f>
        <v/>
      </c>
      <c r="AH323" s="6" t="str">
        <f>IF(AC323&gt;Scenario!$B$11,"",IF(AC$2&lt;&gt;"Ready",AC$2,IF(ISNUMBER(AG323),AH322+AF323,"INSUFFICIENT FUNDS")))</f>
        <v/>
      </c>
      <c r="AI323" t="str">
        <f>IF(AC323&gt;Scenario!$B$11,"",IF(AC$2&lt;&gt;"Ready",AC$2,IF(ISNUMBER(AG323),"OK","INSUFFICIENT FUNDS")))</f>
        <v/>
      </c>
      <c r="AJ323">
        <v>319</v>
      </c>
      <c r="AK323" s="6" t="str">
        <f>IF(AJ323&gt;Scenario!$B$11,"",IF(AJ$2&lt;&gt;"Ready",AJ$2,IF(AP322="OK",AN322,"INSUFFICIENT FUNDS")))</f>
        <v/>
      </c>
      <c r="AL323" s="6" t="str">
        <f>IF(AJ323&gt;Scenario!$B$11,"",IF(AJ$2&lt;&gt;"Ready",AJ$2,IF(ISNUMBER(AK323),IF(AND(AJ323&gt;=Scenario!$B$10,MOD(AJ323-Scenario!$B$10,Scenario!$B$18)=0),Scenario!$B$8,0),"INSUFFICIENT FUNDS")))</f>
        <v/>
      </c>
      <c r="AM323" s="6" t="str">
        <f>IF(AJ323&gt;Scenario!$B$11,"",IF(AJ$2&lt;&gt;"Ready",AJ$2,IF(ISNUMBER(AK323),(AK323+AL323)*(0+0+IF(Scenario!$B$13="Gross",0,0))/12+((0+0)/12+IF(AND(AJ323&gt;=Scenario!$B$10,MOD(AJ323-Scenario!$B$10,Scenario!$B$18)=0),0*0+0,0)+IF(AJ323=1,0*0+0,0)+IF(AJ323=Scenario!$B$11,0,0)),"INSUFFICIENT FUNDS")))</f>
        <v/>
      </c>
      <c r="AN323" s="6" t="str">
        <f>IF(AJ323&gt;Scenario!$B$11,"",IF(AJ$2&lt;&gt;"Ready",AJ$2,IF(ISNUMBER(AK323),IF((AK323+AL323)*(1+Scenario!$B$12/12)-AM323&lt;0,"INSUFFICIENT FUNDS",(AK323+AL323)*(1+Scenario!$B$12/12)-AM323),"INSUFFICIENT FUNDS")))</f>
        <v/>
      </c>
      <c r="AO323" s="6" t="str">
        <f>IF(AJ323&gt;Scenario!$B$11,"",IF(AJ$2&lt;&gt;"Ready",AJ$2,IF(ISNUMBER(AN323),AO322+AM323,"INSUFFICIENT FUNDS")))</f>
        <v/>
      </c>
      <c r="AP323" t="str">
        <f>IF(AJ323&gt;Scenario!$B$11,"",IF(AJ$2&lt;&gt;"Ready",AJ$2,IF(ISNUMBER(AN323),"OK","INSUFFICIENT FUNDS")))</f>
        <v/>
      </c>
    </row>
    <row r="324" spans="1:42" ht="32.1" customHeight="1" x14ac:dyDescent="0.2">
      <c r="A324">
        <v>320</v>
      </c>
      <c r="B324" s="6" t="str">
        <f>IF(A324&gt;Scenario!$B$11,"",IF(A$2&lt;&gt;"Ready",A$2,IF(G323="OK",E323,"INSUFFICIENT FUNDS")))</f>
        <v/>
      </c>
      <c r="C324" s="6" t="str">
        <f>IF(A324&gt;Scenario!$B$11,"",IF(A$2&lt;&gt;"Ready",A$2,IF(ISNUMBER(B324),IF(AND(A324&gt;=Scenario!$B$10,MOD(A324-Scenario!$B$10,Scenario!$B$18)=0),Scenario!$B$8,0),"INSUFFICIENT FUNDS")))</f>
        <v/>
      </c>
      <c r="D324" s="6" t="str">
        <f>IF(A324&gt;Scenario!$B$11,"",IF(A$2&lt;&gt;"Ready",A$2,IF(ISNUMBER(B324),(B324+C324)*(N('Option B'!$E$14)+N('Option B'!$E$15)+IF(Scenario!$B$13="Gross",N('Option B'!$E$16),0))/12+((N('Option B'!$E$12)+N('Option B'!$E$13))/12+IF(AND(A324&gt;=Scenario!$B$10,MOD(A324-Scenario!$B$10,Scenario!$B$18)=0),N('Option B'!$E$17)*N('Option B'!$E$18)+N('Option B'!$E$20),0)+IF(A324=1,N('Option B'!$E$17)*N('Option B'!$E$19)+N('Option B'!$E$21),0)+IF(A324=Scenario!$B$11,N('Option B'!$E$22),0)),"INSUFFICIENT FUNDS")))</f>
        <v/>
      </c>
      <c r="E324" s="6" t="str">
        <f>IF(A324&gt;Scenario!$B$11,"",IF(A$2&lt;&gt;"Ready",A$2,IF(ISNUMBER(B324),IF((B324+C324)*(1+Scenario!$B$12/12)-D324&lt;0,"INSUFFICIENT FUNDS",(B324+C324)*(1+Scenario!$B$12/12)-D324),"INSUFFICIENT FUNDS")))</f>
        <v/>
      </c>
      <c r="F324" s="6" t="str">
        <f>IF(A324&gt;Scenario!$B$11,"",IF(A$2&lt;&gt;"Ready",A$2,IF(ISNUMBER(E324),F323+D324,"INSUFFICIENT FUNDS")))</f>
        <v/>
      </c>
      <c r="G324" t="str">
        <f>IF(A324&gt;Scenario!$B$11,"",IF(A$2&lt;&gt;"Ready",A$2,IF(ISNUMBER(E324),"OK","INSUFFICIENT FUNDS")))</f>
        <v/>
      </c>
      <c r="H324">
        <v>320</v>
      </c>
      <c r="I324" s="6" t="str">
        <f>IF(H324&gt;Scenario!$B$11,"",IF(H$2&lt;&gt;"Ready",H$2,IF(N323="OK",L323,"INSUFFICIENT FUNDS")))</f>
        <v/>
      </c>
      <c r="J324" s="6" t="str">
        <f>IF(H324&gt;Scenario!$B$11,"",IF(H$2&lt;&gt;"Ready",H$2,IF(ISNUMBER(I324),IF(AND(H324&gt;=Scenario!$B$10,MOD(H324-Scenario!$B$10,Scenario!$B$18)=0),Scenario!$B$8,0),"INSUFFICIENT FUNDS")))</f>
        <v/>
      </c>
      <c r="K324" s="6" t="str">
        <f>IF(H324&gt;Scenario!$B$11,"",IF(H$2&lt;&gt;"Ready",H$2,IF(ISNUMBER(I324),(I324+J324)*(N('Option B'!$E$14)+N('Option B'!$E$15)+IF(Scenario!$B$13="Gross",N('Option B'!$E$16),0))/12+((0+0)/12+IF(AND(H324&gt;=Scenario!$B$10,MOD(H324-Scenario!$B$10,Scenario!$B$18)=0),N('Option B'!$E$17)*N('Option B'!$E$18)+N('Option B'!$E$20),0)+IF(H324=1,N('Option B'!$E$17)*N('Option B'!$E$19)+N('Option B'!$E$21),0)+IF(H324=Scenario!$B$11,N('Option B'!$E$22),0)),"INSUFFICIENT FUNDS")))</f>
        <v/>
      </c>
      <c r="L324" s="6" t="str">
        <f>IF(H324&gt;Scenario!$B$11,"",IF(H$2&lt;&gt;"Ready",H$2,IF(ISNUMBER(I324),IF((I324+J324)*(1+Scenario!$B$12/12)-K324&lt;0,"INSUFFICIENT FUNDS",(I324+J324)*(1+Scenario!$B$12/12)-K324),"INSUFFICIENT FUNDS")))</f>
        <v/>
      </c>
      <c r="M324" s="6" t="str">
        <f>IF(H324&gt;Scenario!$B$11,"",IF(H$2&lt;&gt;"Ready",H$2,IF(ISNUMBER(L324),M323+K324,"INSUFFICIENT FUNDS")))</f>
        <v/>
      </c>
      <c r="N324" t="str">
        <f>IF(H324&gt;Scenario!$B$11,"",IF(H$2&lt;&gt;"Ready",H$2,IF(ISNUMBER(L324),"OK","INSUFFICIENT FUNDS")))</f>
        <v/>
      </c>
      <c r="O324">
        <v>320</v>
      </c>
      <c r="P324" s="6" t="str">
        <f>IF(O324&gt;Scenario!$B$11,"",IF(O$2&lt;&gt;"Ready",O$2,IF(U323="OK",S323,"INSUFFICIENT FUNDS")))</f>
        <v/>
      </c>
      <c r="Q324" s="6" t="str">
        <f>IF(O324&gt;Scenario!$B$11,"",IF(O$2&lt;&gt;"Ready",O$2,IF(ISNUMBER(P324),IF(AND(O324&gt;=Scenario!$B$10,MOD(O324-Scenario!$B$10,Scenario!$B$18)=0),Scenario!$B$8,0),"INSUFFICIENT FUNDS")))</f>
        <v/>
      </c>
      <c r="R324" s="6" t="str">
        <f>IF(O324&gt;Scenario!$B$11,"",IF(O$2&lt;&gt;"Ready",O$2,IF(ISNUMBER(P324),(P324+Q324)*(0+N('Option B'!$E$15)+IF(Scenario!$B$13="Gross",N('Option B'!$E$16),0))/12+((N('Option B'!$E$12)+N('Option B'!$E$13))/12+IF(AND(O324&gt;=Scenario!$B$10,MOD(O324-Scenario!$B$10,Scenario!$B$18)=0),N('Option B'!$E$17)*N('Option B'!$E$18)+N('Option B'!$E$20),0)+IF(O324=1,N('Option B'!$E$17)*N('Option B'!$E$19)+N('Option B'!$E$21),0)+IF(O324=Scenario!$B$11,N('Option B'!$E$22),0)),"INSUFFICIENT FUNDS")))</f>
        <v/>
      </c>
      <c r="S324" s="6" t="str">
        <f>IF(O324&gt;Scenario!$B$11,"",IF(O$2&lt;&gt;"Ready",O$2,IF(ISNUMBER(P324),IF((P324+Q324)*(1+Scenario!$B$12/12)-R324&lt;0,"INSUFFICIENT FUNDS",(P324+Q324)*(1+Scenario!$B$12/12)-R324),"INSUFFICIENT FUNDS")))</f>
        <v/>
      </c>
      <c r="T324" s="6" t="str">
        <f>IF(O324&gt;Scenario!$B$11,"",IF(O$2&lt;&gt;"Ready",O$2,IF(ISNUMBER(S324),T323+R324,"INSUFFICIENT FUNDS")))</f>
        <v/>
      </c>
      <c r="U324" t="str">
        <f>IF(O324&gt;Scenario!$B$11,"",IF(O$2&lt;&gt;"Ready",O$2,IF(ISNUMBER(S324),"OK","INSUFFICIENT FUNDS")))</f>
        <v/>
      </c>
      <c r="V324">
        <v>320</v>
      </c>
      <c r="W324" s="6" t="str">
        <f>IF(V324&gt;Scenario!$B$11,"",IF(V$2&lt;&gt;"Ready",V$2,IF(AB323="OK",Z323,"INSUFFICIENT FUNDS")))</f>
        <v/>
      </c>
      <c r="X324" s="6" t="str">
        <f>IF(V324&gt;Scenario!$B$11,"",IF(V$2&lt;&gt;"Ready",V$2,IF(ISNUMBER(W324),IF(AND(V324&gt;=Scenario!$B$10,MOD(V324-Scenario!$B$10,Scenario!$B$18)=0),Scenario!$B$8,0),"INSUFFICIENT FUNDS")))</f>
        <v/>
      </c>
      <c r="Y324" s="6" t="str">
        <f>IF(V324&gt;Scenario!$B$11,"",IF(V$2&lt;&gt;"Ready",V$2,IF(ISNUMBER(W324),(W324+X324)*(N('Option B'!$E$14)+N('Option B'!$E$15)+IF(Scenario!$B$13="Gross",N('Option B'!$E$16),0))/12+((N('Option B'!$E$12)+N('Option B'!$E$13))/12+IF(AND(V324&gt;=Scenario!$B$10,MOD(V324-Scenario!$B$10,Scenario!$B$18)=0),0*0+0,0)+IF(V324=1,0*0+0,0)+IF(V324=Scenario!$B$11,0,0)),"INSUFFICIENT FUNDS")))</f>
        <v/>
      </c>
      <c r="Z324" s="6" t="str">
        <f>IF(V324&gt;Scenario!$B$11,"",IF(V$2&lt;&gt;"Ready",V$2,IF(ISNUMBER(W324),IF((W324+X324)*(1+Scenario!$B$12/12)-Y324&lt;0,"INSUFFICIENT FUNDS",(W324+X324)*(1+Scenario!$B$12/12)-Y324),"INSUFFICIENT FUNDS")))</f>
        <v/>
      </c>
      <c r="AA324" s="6" t="str">
        <f>IF(V324&gt;Scenario!$B$11,"",IF(V$2&lt;&gt;"Ready",V$2,IF(ISNUMBER(Z324),AA323+Y324,"INSUFFICIENT FUNDS")))</f>
        <v/>
      </c>
      <c r="AB324" t="str">
        <f>IF(V324&gt;Scenario!$B$11,"",IF(V$2&lt;&gt;"Ready",V$2,IF(ISNUMBER(Z324),"OK","INSUFFICIENT FUNDS")))</f>
        <v/>
      </c>
      <c r="AC324">
        <v>320</v>
      </c>
      <c r="AD324" s="6" t="str">
        <f>IF(AC324&gt;Scenario!$B$11,"",IF(AC$2&lt;&gt;"Ready",AC$2,IF(AI323="OK",AG323,"INSUFFICIENT FUNDS")))</f>
        <v/>
      </c>
      <c r="AE324" s="6" t="str">
        <f>IF(AC324&gt;Scenario!$B$11,"",IF(AC$2&lt;&gt;"Ready",AC$2,IF(ISNUMBER(AD324),IF(AND(AC324&gt;=Scenario!$B$10,MOD(AC324-Scenario!$B$10,Scenario!$B$18)=0),Scenario!$B$8,0),"INSUFFICIENT FUNDS")))</f>
        <v/>
      </c>
      <c r="AF324" s="6" t="str">
        <f>IF(AC324&gt;Scenario!$B$11,"",IF(AC$2&lt;&gt;"Ready",AC$2,IF(ISNUMBER(AD324),(AD324+AE324)*(N('Option B'!$E$14)+N('Option B'!$E$15)+IF(Scenario!$B$13="Gross",0,0))/12+((N('Option B'!$E$12)+N('Option B'!$E$13))/12+IF(AND(AC324&gt;=Scenario!$B$10,MOD(AC324-Scenario!$B$10,Scenario!$B$18)=0),N('Option B'!$E$17)*N('Option B'!$E$18)+N('Option B'!$E$20),0)+IF(AC324=1,N('Option B'!$E$17)*N('Option B'!$E$19)+N('Option B'!$E$21),0)+IF(AC324=Scenario!$B$11,N('Option B'!$E$22),0)),"INSUFFICIENT FUNDS")))</f>
        <v/>
      </c>
      <c r="AG324" s="6" t="str">
        <f>IF(AC324&gt;Scenario!$B$11,"",IF(AC$2&lt;&gt;"Ready",AC$2,IF(ISNUMBER(AD324),IF((AD324+AE324)*(1+Scenario!$B$12/12)-AF324&lt;0,"INSUFFICIENT FUNDS",(AD324+AE324)*(1+Scenario!$B$12/12)-AF324),"INSUFFICIENT FUNDS")))</f>
        <v/>
      </c>
      <c r="AH324" s="6" t="str">
        <f>IF(AC324&gt;Scenario!$B$11,"",IF(AC$2&lt;&gt;"Ready",AC$2,IF(ISNUMBER(AG324),AH323+AF324,"INSUFFICIENT FUNDS")))</f>
        <v/>
      </c>
      <c r="AI324" t="str">
        <f>IF(AC324&gt;Scenario!$B$11,"",IF(AC$2&lt;&gt;"Ready",AC$2,IF(ISNUMBER(AG324),"OK","INSUFFICIENT FUNDS")))</f>
        <v/>
      </c>
      <c r="AJ324">
        <v>320</v>
      </c>
      <c r="AK324" s="6" t="str">
        <f>IF(AJ324&gt;Scenario!$B$11,"",IF(AJ$2&lt;&gt;"Ready",AJ$2,IF(AP323="OK",AN323,"INSUFFICIENT FUNDS")))</f>
        <v/>
      </c>
      <c r="AL324" s="6" t="str">
        <f>IF(AJ324&gt;Scenario!$B$11,"",IF(AJ$2&lt;&gt;"Ready",AJ$2,IF(ISNUMBER(AK324),IF(AND(AJ324&gt;=Scenario!$B$10,MOD(AJ324-Scenario!$B$10,Scenario!$B$18)=0),Scenario!$B$8,0),"INSUFFICIENT FUNDS")))</f>
        <v/>
      </c>
      <c r="AM324" s="6" t="str">
        <f>IF(AJ324&gt;Scenario!$B$11,"",IF(AJ$2&lt;&gt;"Ready",AJ$2,IF(ISNUMBER(AK324),(AK324+AL324)*(0+0+IF(Scenario!$B$13="Gross",0,0))/12+((0+0)/12+IF(AND(AJ324&gt;=Scenario!$B$10,MOD(AJ324-Scenario!$B$10,Scenario!$B$18)=0),0*0+0,0)+IF(AJ324=1,0*0+0,0)+IF(AJ324=Scenario!$B$11,0,0)),"INSUFFICIENT FUNDS")))</f>
        <v/>
      </c>
      <c r="AN324" s="6" t="str">
        <f>IF(AJ324&gt;Scenario!$B$11,"",IF(AJ$2&lt;&gt;"Ready",AJ$2,IF(ISNUMBER(AK324),IF((AK324+AL324)*(1+Scenario!$B$12/12)-AM324&lt;0,"INSUFFICIENT FUNDS",(AK324+AL324)*(1+Scenario!$B$12/12)-AM324),"INSUFFICIENT FUNDS")))</f>
        <v/>
      </c>
      <c r="AO324" s="6" t="str">
        <f>IF(AJ324&gt;Scenario!$B$11,"",IF(AJ$2&lt;&gt;"Ready",AJ$2,IF(ISNUMBER(AN324),AO323+AM324,"INSUFFICIENT FUNDS")))</f>
        <v/>
      </c>
      <c r="AP324" t="str">
        <f>IF(AJ324&gt;Scenario!$B$11,"",IF(AJ$2&lt;&gt;"Ready",AJ$2,IF(ISNUMBER(AN324),"OK","INSUFFICIENT FUNDS")))</f>
        <v/>
      </c>
    </row>
    <row r="325" spans="1:42" ht="32.1" customHeight="1" x14ac:dyDescent="0.2">
      <c r="A325">
        <v>321</v>
      </c>
      <c r="B325" s="6" t="str">
        <f>IF(A325&gt;Scenario!$B$11,"",IF(A$2&lt;&gt;"Ready",A$2,IF(G324="OK",E324,"INSUFFICIENT FUNDS")))</f>
        <v/>
      </c>
      <c r="C325" s="6" t="str">
        <f>IF(A325&gt;Scenario!$B$11,"",IF(A$2&lt;&gt;"Ready",A$2,IF(ISNUMBER(B325),IF(AND(A325&gt;=Scenario!$B$10,MOD(A325-Scenario!$B$10,Scenario!$B$18)=0),Scenario!$B$8,0),"INSUFFICIENT FUNDS")))</f>
        <v/>
      </c>
      <c r="D325" s="6" t="str">
        <f>IF(A325&gt;Scenario!$B$11,"",IF(A$2&lt;&gt;"Ready",A$2,IF(ISNUMBER(B325),(B325+C325)*(N('Option B'!$E$14)+N('Option B'!$E$15)+IF(Scenario!$B$13="Gross",N('Option B'!$E$16),0))/12+((N('Option B'!$E$12)+N('Option B'!$E$13))/12+IF(AND(A325&gt;=Scenario!$B$10,MOD(A325-Scenario!$B$10,Scenario!$B$18)=0),N('Option B'!$E$17)*N('Option B'!$E$18)+N('Option B'!$E$20),0)+IF(A325=1,N('Option B'!$E$17)*N('Option B'!$E$19)+N('Option B'!$E$21),0)+IF(A325=Scenario!$B$11,N('Option B'!$E$22),0)),"INSUFFICIENT FUNDS")))</f>
        <v/>
      </c>
      <c r="E325" s="6" t="str">
        <f>IF(A325&gt;Scenario!$B$11,"",IF(A$2&lt;&gt;"Ready",A$2,IF(ISNUMBER(B325),IF((B325+C325)*(1+Scenario!$B$12/12)-D325&lt;0,"INSUFFICIENT FUNDS",(B325+C325)*(1+Scenario!$B$12/12)-D325),"INSUFFICIENT FUNDS")))</f>
        <v/>
      </c>
      <c r="F325" s="6" t="str">
        <f>IF(A325&gt;Scenario!$B$11,"",IF(A$2&lt;&gt;"Ready",A$2,IF(ISNUMBER(E325),F324+D325,"INSUFFICIENT FUNDS")))</f>
        <v/>
      </c>
      <c r="G325" t="str">
        <f>IF(A325&gt;Scenario!$B$11,"",IF(A$2&lt;&gt;"Ready",A$2,IF(ISNUMBER(E325),"OK","INSUFFICIENT FUNDS")))</f>
        <v/>
      </c>
      <c r="H325">
        <v>321</v>
      </c>
      <c r="I325" s="6" t="str">
        <f>IF(H325&gt;Scenario!$B$11,"",IF(H$2&lt;&gt;"Ready",H$2,IF(N324="OK",L324,"INSUFFICIENT FUNDS")))</f>
        <v/>
      </c>
      <c r="J325" s="6" t="str">
        <f>IF(H325&gt;Scenario!$B$11,"",IF(H$2&lt;&gt;"Ready",H$2,IF(ISNUMBER(I325),IF(AND(H325&gt;=Scenario!$B$10,MOD(H325-Scenario!$B$10,Scenario!$B$18)=0),Scenario!$B$8,0),"INSUFFICIENT FUNDS")))</f>
        <v/>
      </c>
      <c r="K325" s="6" t="str">
        <f>IF(H325&gt;Scenario!$B$11,"",IF(H$2&lt;&gt;"Ready",H$2,IF(ISNUMBER(I325),(I325+J325)*(N('Option B'!$E$14)+N('Option B'!$E$15)+IF(Scenario!$B$13="Gross",N('Option B'!$E$16),0))/12+((0+0)/12+IF(AND(H325&gt;=Scenario!$B$10,MOD(H325-Scenario!$B$10,Scenario!$B$18)=0),N('Option B'!$E$17)*N('Option B'!$E$18)+N('Option B'!$E$20),0)+IF(H325=1,N('Option B'!$E$17)*N('Option B'!$E$19)+N('Option B'!$E$21),0)+IF(H325=Scenario!$B$11,N('Option B'!$E$22),0)),"INSUFFICIENT FUNDS")))</f>
        <v/>
      </c>
      <c r="L325" s="6" t="str">
        <f>IF(H325&gt;Scenario!$B$11,"",IF(H$2&lt;&gt;"Ready",H$2,IF(ISNUMBER(I325),IF((I325+J325)*(1+Scenario!$B$12/12)-K325&lt;0,"INSUFFICIENT FUNDS",(I325+J325)*(1+Scenario!$B$12/12)-K325),"INSUFFICIENT FUNDS")))</f>
        <v/>
      </c>
      <c r="M325" s="6" t="str">
        <f>IF(H325&gt;Scenario!$B$11,"",IF(H$2&lt;&gt;"Ready",H$2,IF(ISNUMBER(L325),M324+K325,"INSUFFICIENT FUNDS")))</f>
        <v/>
      </c>
      <c r="N325" t="str">
        <f>IF(H325&gt;Scenario!$B$11,"",IF(H$2&lt;&gt;"Ready",H$2,IF(ISNUMBER(L325),"OK","INSUFFICIENT FUNDS")))</f>
        <v/>
      </c>
      <c r="O325">
        <v>321</v>
      </c>
      <c r="P325" s="6" t="str">
        <f>IF(O325&gt;Scenario!$B$11,"",IF(O$2&lt;&gt;"Ready",O$2,IF(U324="OK",S324,"INSUFFICIENT FUNDS")))</f>
        <v/>
      </c>
      <c r="Q325" s="6" t="str">
        <f>IF(O325&gt;Scenario!$B$11,"",IF(O$2&lt;&gt;"Ready",O$2,IF(ISNUMBER(P325),IF(AND(O325&gt;=Scenario!$B$10,MOD(O325-Scenario!$B$10,Scenario!$B$18)=0),Scenario!$B$8,0),"INSUFFICIENT FUNDS")))</f>
        <v/>
      </c>
      <c r="R325" s="6" t="str">
        <f>IF(O325&gt;Scenario!$B$11,"",IF(O$2&lt;&gt;"Ready",O$2,IF(ISNUMBER(P325),(P325+Q325)*(0+N('Option B'!$E$15)+IF(Scenario!$B$13="Gross",N('Option B'!$E$16),0))/12+((N('Option B'!$E$12)+N('Option B'!$E$13))/12+IF(AND(O325&gt;=Scenario!$B$10,MOD(O325-Scenario!$B$10,Scenario!$B$18)=0),N('Option B'!$E$17)*N('Option B'!$E$18)+N('Option B'!$E$20),0)+IF(O325=1,N('Option B'!$E$17)*N('Option B'!$E$19)+N('Option B'!$E$21),0)+IF(O325=Scenario!$B$11,N('Option B'!$E$22),0)),"INSUFFICIENT FUNDS")))</f>
        <v/>
      </c>
      <c r="S325" s="6" t="str">
        <f>IF(O325&gt;Scenario!$B$11,"",IF(O$2&lt;&gt;"Ready",O$2,IF(ISNUMBER(P325),IF((P325+Q325)*(1+Scenario!$B$12/12)-R325&lt;0,"INSUFFICIENT FUNDS",(P325+Q325)*(1+Scenario!$B$12/12)-R325),"INSUFFICIENT FUNDS")))</f>
        <v/>
      </c>
      <c r="T325" s="6" t="str">
        <f>IF(O325&gt;Scenario!$B$11,"",IF(O$2&lt;&gt;"Ready",O$2,IF(ISNUMBER(S325),T324+R325,"INSUFFICIENT FUNDS")))</f>
        <v/>
      </c>
      <c r="U325" t="str">
        <f>IF(O325&gt;Scenario!$B$11,"",IF(O$2&lt;&gt;"Ready",O$2,IF(ISNUMBER(S325),"OK","INSUFFICIENT FUNDS")))</f>
        <v/>
      </c>
      <c r="V325">
        <v>321</v>
      </c>
      <c r="W325" s="6" t="str">
        <f>IF(V325&gt;Scenario!$B$11,"",IF(V$2&lt;&gt;"Ready",V$2,IF(AB324="OK",Z324,"INSUFFICIENT FUNDS")))</f>
        <v/>
      </c>
      <c r="X325" s="6" t="str">
        <f>IF(V325&gt;Scenario!$B$11,"",IF(V$2&lt;&gt;"Ready",V$2,IF(ISNUMBER(W325),IF(AND(V325&gt;=Scenario!$B$10,MOD(V325-Scenario!$B$10,Scenario!$B$18)=0),Scenario!$B$8,0),"INSUFFICIENT FUNDS")))</f>
        <v/>
      </c>
      <c r="Y325" s="6" t="str">
        <f>IF(V325&gt;Scenario!$B$11,"",IF(V$2&lt;&gt;"Ready",V$2,IF(ISNUMBER(W325),(W325+X325)*(N('Option B'!$E$14)+N('Option B'!$E$15)+IF(Scenario!$B$13="Gross",N('Option B'!$E$16),0))/12+((N('Option B'!$E$12)+N('Option B'!$E$13))/12+IF(AND(V325&gt;=Scenario!$B$10,MOD(V325-Scenario!$B$10,Scenario!$B$18)=0),0*0+0,0)+IF(V325=1,0*0+0,0)+IF(V325=Scenario!$B$11,0,0)),"INSUFFICIENT FUNDS")))</f>
        <v/>
      </c>
      <c r="Z325" s="6" t="str">
        <f>IF(V325&gt;Scenario!$B$11,"",IF(V$2&lt;&gt;"Ready",V$2,IF(ISNUMBER(W325),IF((W325+X325)*(1+Scenario!$B$12/12)-Y325&lt;0,"INSUFFICIENT FUNDS",(W325+X325)*(1+Scenario!$B$12/12)-Y325),"INSUFFICIENT FUNDS")))</f>
        <v/>
      </c>
      <c r="AA325" s="6" t="str">
        <f>IF(V325&gt;Scenario!$B$11,"",IF(V$2&lt;&gt;"Ready",V$2,IF(ISNUMBER(Z325),AA324+Y325,"INSUFFICIENT FUNDS")))</f>
        <v/>
      </c>
      <c r="AB325" t="str">
        <f>IF(V325&gt;Scenario!$B$11,"",IF(V$2&lt;&gt;"Ready",V$2,IF(ISNUMBER(Z325),"OK","INSUFFICIENT FUNDS")))</f>
        <v/>
      </c>
      <c r="AC325">
        <v>321</v>
      </c>
      <c r="AD325" s="6" t="str">
        <f>IF(AC325&gt;Scenario!$B$11,"",IF(AC$2&lt;&gt;"Ready",AC$2,IF(AI324="OK",AG324,"INSUFFICIENT FUNDS")))</f>
        <v/>
      </c>
      <c r="AE325" s="6" t="str">
        <f>IF(AC325&gt;Scenario!$B$11,"",IF(AC$2&lt;&gt;"Ready",AC$2,IF(ISNUMBER(AD325),IF(AND(AC325&gt;=Scenario!$B$10,MOD(AC325-Scenario!$B$10,Scenario!$B$18)=0),Scenario!$B$8,0),"INSUFFICIENT FUNDS")))</f>
        <v/>
      </c>
      <c r="AF325" s="6" t="str">
        <f>IF(AC325&gt;Scenario!$B$11,"",IF(AC$2&lt;&gt;"Ready",AC$2,IF(ISNUMBER(AD325),(AD325+AE325)*(N('Option B'!$E$14)+N('Option B'!$E$15)+IF(Scenario!$B$13="Gross",0,0))/12+((N('Option B'!$E$12)+N('Option B'!$E$13))/12+IF(AND(AC325&gt;=Scenario!$B$10,MOD(AC325-Scenario!$B$10,Scenario!$B$18)=0),N('Option B'!$E$17)*N('Option B'!$E$18)+N('Option B'!$E$20),0)+IF(AC325=1,N('Option B'!$E$17)*N('Option B'!$E$19)+N('Option B'!$E$21),0)+IF(AC325=Scenario!$B$11,N('Option B'!$E$22),0)),"INSUFFICIENT FUNDS")))</f>
        <v/>
      </c>
      <c r="AG325" s="6" t="str">
        <f>IF(AC325&gt;Scenario!$B$11,"",IF(AC$2&lt;&gt;"Ready",AC$2,IF(ISNUMBER(AD325),IF((AD325+AE325)*(1+Scenario!$B$12/12)-AF325&lt;0,"INSUFFICIENT FUNDS",(AD325+AE325)*(1+Scenario!$B$12/12)-AF325),"INSUFFICIENT FUNDS")))</f>
        <v/>
      </c>
      <c r="AH325" s="6" t="str">
        <f>IF(AC325&gt;Scenario!$B$11,"",IF(AC$2&lt;&gt;"Ready",AC$2,IF(ISNUMBER(AG325),AH324+AF325,"INSUFFICIENT FUNDS")))</f>
        <v/>
      </c>
      <c r="AI325" t="str">
        <f>IF(AC325&gt;Scenario!$B$11,"",IF(AC$2&lt;&gt;"Ready",AC$2,IF(ISNUMBER(AG325),"OK","INSUFFICIENT FUNDS")))</f>
        <v/>
      </c>
      <c r="AJ325">
        <v>321</v>
      </c>
      <c r="AK325" s="6" t="str">
        <f>IF(AJ325&gt;Scenario!$B$11,"",IF(AJ$2&lt;&gt;"Ready",AJ$2,IF(AP324="OK",AN324,"INSUFFICIENT FUNDS")))</f>
        <v/>
      </c>
      <c r="AL325" s="6" t="str">
        <f>IF(AJ325&gt;Scenario!$B$11,"",IF(AJ$2&lt;&gt;"Ready",AJ$2,IF(ISNUMBER(AK325),IF(AND(AJ325&gt;=Scenario!$B$10,MOD(AJ325-Scenario!$B$10,Scenario!$B$18)=0),Scenario!$B$8,0),"INSUFFICIENT FUNDS")))</f>
        <v/>
      </c>
      <c r="AM325" s="6" t="str">
        <f>IF(AJ325&gt;Scenario!$B$11,"",IF(AJ$2&lt;&gt;"Ready",AJ$2,IF(ISNUMBER(AK325),(AK325+AL325)*(0+0+IF(Scenario!$B$13="Gross",0,0))/12+((0+0)/12+IF(AND(AJ325&gt;=Scenario!$B$10,MOD(AJ325-Scenario!$B$10,Scenario!$B$18)=0),0*0+0,0)+IF(AJ325=1,0*0+0,0)+IF(AJ325=Scenario!$B$11,0,0)),"INSUFFICIENT FUNDS")))</f>
        <v/>
      </c>
      <c r="AN325" s="6" t="str">
        <f>IF(AJ325&gt;Scenario!$B$11,"",IF(AJ$2&lt;&gt;"Ready",AJ$2,IF(ISNUMBER(AK325),IF((AK325+AL325)*(1+Scenario!$B$12/12)-AM325&lt;0,"INSUFFICIENT FUNDS",(AK325+AL325)*(1+Scenario!$B$12/12)-AM325),"INSUFFICIENT FUNDS")))</f>
        <v/>
      </c>
      <c r="AO325" s="6" t="str">
        <f>IF(AJ325&gt;Scenario!$B$11,"",IF(AJ$2&lt;&gt;"Ready",AJ$2,IF(ISNUMBER(AN325),AO324+AM325,"INSUFFICIENT FUNDS")))</f>
        <v/>
      </c>
      <c r="AP325" t="str">
        <f>IF(AJ325&gt;Scenario!$B$11,"",IF(AJ$2&lt;&gt;"Ready",AJ$2,IF(ISNUMBER(AN325),"OK","INSUFFICIENT FUNDS")))</f>
        <v/>
      </c>
    </row>
    <row r="326" spans="1:42" ht="32.1" customHeight="1" x14ac:dyDescent="0.2">
      <c r="A326">
        <v>322</v>
      </c>
      <c r="B326" s="6" t="str">
        <f>IF(A326&gt;Scenario!$B$11,"",IF(A$2&lt;&gt;"Ready",A$2,IF(G325="OK",E325,"INSUFFICIENT FUNDS")))</f>
        <v/>
      </c>
      <c r="C326" s="6" t="str">
        <f>IF(A326&gt;Scenario!$B$11,"",IF(A$2&lt;&gt;"Ready",A$2,IF(ISNUMBER(B326),IF(AND(A326&gt;=Scenario!$B$10,MOD(A326-Scenario!$B$10,Scenario!$B$18)=0),Scenario!$B$8,0),"INSUFFICIENT FUNDS")))</f>
        <v/>
      </c>
      <c r="D326" s="6" t="str">
        <f>IF(A326&gt;Scenario!$B$11,"",IF(A$2&lt;&gt;"Ready",A$2,IF(ISNUMBER(B326),(B326+C326)*(N('Option B'!$E$14)+N('Option B'!$E$15)+IF(Scenario!$B$13="Gross",N('Option B'!$E$16),0))/12+((N('Option B'!$E$12)+N('Option B'!$E$13))/12+IF(AND(A326&gt;=Scenario!$B$10,MOD(A326-Scenario!$B$10,Scenario!$B$18)=0),N('Option B'!$E$17)*N('Option B'!$E$18)+N('Option B'!$E$20),0)+IF(A326=1,N('Option B'!$E$17)*N('Option B'!$E$19)+N('Option B'!$E$21),0)+IF(A326=Scenario!$B$11,N('Option B'!$E$22),0)),"INSUFFICIENT FUNDS")))</f>
        <v/>
      </c>
      <c r="E326" s="6" t="str">
        <f>IF(A326&gt;Scenario!$B$11,"",IF(A$2&lt;&gt;"Ready",A$2,IF(ISNUMBER(B326),IF((B326+C326)*(1+Scenario!$B$12/12)-D326&lt;0,"INSUFFICIENT FUNDS",(B326+C326)*(1+Scenario!$B$12/12)-D326),"INSUFFICIENT FUNDS")))</f>
        <v/>
      </c>
      <c r="F326" s="6" t="str">
        <f>IF(A326&gt;Scenario!$B$11,"",IF(A$2&lt;&gt;"Ready",A$2,IF(ISNUMBER(E326),F325+D326,"INSUFFICIENT FUNDS")))</f>
        <v/>
      </c>
      <c r="G326" t="str">
        <f>IF(A326&gt;Scenario!$B$11,"",IF(A$2&lt;&gt;"Ready",A$2,IF(ISNUMBER(E326),"OK","INSUFFICIENT FUNDS")))</f>
        <v/>
      </c>
      <c r="H326">
        <v>322</v>
      </c>
      <c r="I326" s="6" t="str">
        <f>IF(H326&gt;Scenario!$B$11,"",IF(H$2&lt;&gt;"Ready",H$2,IF(N325="OK",L325,"INSUFFICIENT FUNDS")))</f>
        <v/>
      </c>
      <c r="J326" s="6" t="str">
        <f>IF(H326&gt;Scenario!$B$11,"",IF(H$2&lt;&gt;"Ready",H$2,IF(ISNUMBER(I326),IF(AND(H326&gt;=Scenario!$B$10,MOD(H326-Scenario!$B$10,Scenario!$B$18)=0),Scenario!$B$8,0),"INSUFFICIENT FUNDS")))</f>
        <v/>
      </c>
      <c r="K326" s="6" t="str">
        <f>IF(H326&gt;Scenario!$B$11,"",IF(H$2&lt;&gt;"Ready",H$2,IF(ISNUMBER(I326),(I326+J326)*(N('Option B'!$E$14)+N('Option B'!$E$15)+IF(Scenario!$B$13="Gross",N('Option B'!$E$16),0))/12+((0+0)/12+IF(AND(H326&gt;=Scenario!$B$10,MOD(H326-Scenario!$B$10,Scenario!$B$18)=0),N('Option B'!$E$17)*N('Option B'!$E$18)+N('Option B'!$E$20),0)+IF(H326=1,N('Option B'!$E$17)*N('Option B'!$E$19)+N('Option B'!$E$21),0)+IF(H326=Scenario!$B$11,N('Option B'!$E$22),0)),"INSUFFICIENT FUNDS")))</f>
        <v/>
      </c>
      <c r="L326" s="6" t="str">
        <f>IF(H326&gt;Scenario!$B$11,"",IF(H$2&lt;&gt;"Ready",H$2,IF(ISNUMBER(I326),IF((I326+J326)*(1+Scenario!$B$12/12)-K326&lt;0,"INSUFFICIENT FUNDS",(I326+J326)*(1+Scenario!$B$12/12)-K326),"INSUFFICIENT FUNDS")))</f>
        <v/>
      </c>
      <c r="M326" s="6" t="str">
        <f>IF(H326&gt;Scenario!$B$11,"",IF(H$2&lt;&gt;"Ready",H$2,IF(ISNUMBER(L326),M325+K326,"INSUFFICIENT FUNDS")))</f>
        <v/>
      </c>
      <c r="N326" t="str">
        <f>IF(H326&gt;Scenario!$B$11,"",IF(H$2&lt;&gt;"Ready",H$2,IF(ISNUMBER(L326),"OK","INSUFFICIENT FUNDS")))</f>
        <v/>
      </c>
      <c r="O326">
        <v>322</v>
      </c>
      <c r="P326" s="6" t="str">
        <f>IF(O326&gt;Scenario!$B$11,"",IF(O$2&lt;&gt;"Ready",O$2,IF(U325="OK",S325,"INSUFFICIENT FUNDS")))</f>
        <v/>
      </c>
      <c r="Q326" s="6" t="str">
        <f>IF(O326&gt;Scenario!$B$11,"",IF(O$2&lt;&gt;"Ready",O$2,IF(ISNUMBER(P326),IF(AND(O326&gt;=Scenario!$B$10,MOD(O326-Scenario!$B$10,Scenario!$B$18)=0),Scenario!$B$8,0),"INSUFFICIENT FUNDS")))</f>
        <v/>
      </c>
      <c r="R326" s="6" t="str">
        <f>IF(O326&gt;Scenario!$B$11,"",IF(O$2&lt;&gt;"Ready",O$2,IF(ISNUMBER(P326),(P326+Q326)*(0+N('Option B'!$E$15)+IF(Scenario!$B$13="Gross",N('Option B'!$E$16),0))/12+((N('Option B'!$E$12)+N('Option B'!$E$13))/12+IF(AND(O326&gt;=Scenario!$B$10,MOD(O326-Scenario!$B$10,Scenario!$B$18)=0),N('Option B'!$E$17)*N('Option B'!$E$18)+N('Option B'!$E$20),0)+IF(O326=1,N('Option B'!$E$17)*N('Option B'!$E$19)+N('Option B'!$E$21),0)+IF(O326=Scenario!$B$11,N('Option B'!$E$22),0)),"INSUFFICIENT FUNDS")))</f>
        <v/>
      </c>
      <c r="S326" s="6" t="str">
        <f>IF(O326&gt;Scenario!$B$11,"",IF(O$2&lt;&gt;"Ready",O$2,IF(ISNUMBER(P326),IF((P326+Q326)*(1+Scenario!$B$12/12)-R326&lt;0,"INSUFFICIENT FUNDS",(P326+Q326)*(1+Scenario!$B$12/12)-R326),"INSUFFICIENT FUNDS")))</f>
        <v/>
      </c>
      <c r="T326" s="6" t="str">
        <f>IF(O326&gt;Scenario!$B$11,"",IF(O$2&lt;&gt;"Ready",O$2,IF(ISNUMBER(S326),T325+R326,"INSUFFICIENT FUNDS")))</f>
        <v/>
      </c>
      <c r="U326" t="str">
        <f>IF(O326&gt;Scenario!$B$11,"",IF(O$2&lt;&gt;"Ready",O$2,IF(ISNUMBER(S326),"OK","INSUFFICIENT FUNDS")))</f>
        <v/>
      </c>
      <c r="V326">
        <v>322</v>
      </c>
      <c r="W326" s="6" t="str">
        <f>IF(V326&gt;Scenario!$B$11,"",IF(V$2&lt;&gt;"Ready",V$2,IF(AB325="OK",Z325,"INSUFFICIENT FUNDS")))</f>
        <v/>
      </c>
      <c r="X326" s="6" t="str">
        <f>IF(V326&gt;Scenario!$B$11,"",IF(V$2&lt;&gt;"Ready",V$2,IF(ISNUMBER(W326),IF(AND(V326&gt;=Scenario!$B$10,MOD(V326-Scenario!$B$10,Scenario!$B$18)=0),Scenario!$B$8,0),"INSUFFICIENT FUNDS")))</f>
        <v/>
      </c>
      <c r="Y326" s="6" t="str">
        <f>IF(V326&gt;Scenario!$B$11,"",IF(V$2&lt;&gt;"Ready",V$2,IF(ISNUMBER(W326),(W326+X326)*(N('Option B'!$E$14)+N('Option B'!$E$15)+IF(Scenario!$B$13="Gross",N('Option B'!$E$16),0))/12+((N('Option B'!$E$12)+N('Option B'!$E$13))/12+IF(AND(V326&gt;=Scenario!$B$10,MOD(V326-Scenario!$B$10,Scenario!$B$18)=0),0*0+0,0)+IF(V326=1,0*0+0,0)+IF(V326=Scenario!$B$11,0,0)),"INSUFFICIENT FUNDS")))</f>
        <v/>
      </c>
      <c r="Z326" s="6" t="str">
        <f>IF(V326&gt;Scenario!$B$11,"",IF(V$2&lt;&gt;"Ready",V$2,IF(ISNUMBER(W326),IF((W326+X326)*(1+Scenario!$B$12/12)-Y326&lt;0,"INSUFFICIENT FUNDS",(W326+X326)*(1+Scenario!$B$12/12)-Y326),"INSUFFICIENT FUNDS")))</f>
        <v/>
      </c>
      <c r="AA326" s="6" t="str">
        <f>IF(V326&gt;Scenario!$B$11,"",IF(V$2&lt;&gt;"Ready",V$2,IF(ISNUMBER(Z326),AA325+Y326,"INSUFFICIENT FUNDS")))</f>
        <v/>
      </c>
      <c r="AB326" t="str">
        <f>IF(V326&gt;Scenario!$B$11,"",IF(V$2&lt;&gt;"Ready",V$2,IF(ISNUMBER(Z326),"OK","INSUFFICIENT FUNDS")))</f>
        <v/>
      </c>
      <c r="AC326">
        <v>322</v>
      </c>
      <c r="AD326" s="6" t="str">
        <f>IF(AC326&gt;Scenario!$B$11,"",IF(AC$2&lt;&gt;"Ready",AC$2,IF(AI325="OK",AG325,"INSUFFICIENT FUNDS")))</f>
        <v/>
      </c>
      <c r="AE326" s="6" t="str">
        <f>IF(AC326&gt;Scenario!$B$11,"",IF(AC$2&lt;&gt;"Ready",AC$2,IF(ISNUMBER(AD326),IF(AND(AC326&gt;=Scenario!$B$10,MOD(AC326-Scenario!$B$10,Scenario!$B$18)=0),Scenario!$B$8,0),"INSUFFICIENT FUNDS")))</f>
        <v/>
      </c>
      <c r="AF326" s="6" t="str">
        <f>IF(AC326&gt;Scenario!$B$11,"",IF(AC$2&lt;&gt;"Ready",AC$2,IF(ISNUMBER(AD326),(AD326+AE326)*(N('Option B'!$E$14)+N('Option B'!$E$15)+IF(Scenario!$B$13="Gross",0,0))/12+((N('Option B'!$E$12)+N('Option B'!$E$13))/12+IF(AND(AC326&gt;=Scenario!$B$10,MOD(AC326-Scenario!$B$10,Scenario!$B$18)=0),N('Option B'!$E$17)*N('Option B'!$E$18)+N('Option B'!$E$20),0)+IF(AC326=1,N('Option B'!$E$17)*N('Option B'!$E$19)+N('Option B'!$E$21),0)+IF(AC326=Scenario!$B$11,N('Option B'!$E$22),0)),"INSUFFICIENT FUNDS")))</f>
        <v/>
      </c>
      <c r="AG326" s="6" t="str">
        <f>IF(AC326&gt;Scenario!$B$11,"",IF(AC$2&lt;&gt;"Ready",AC$2,IF(ISNUMBER(AD326),IF((AD326+AE326)*(1+Scenario!$B$12/12)-AF326&lt;0,"INSUFFICIENT FUNDS",(AD326+AE326)*(1+Scenario!$B$12/12)-AF326),"INSUFFICIENT FUNDS")))</f>
        <v/>
      </c>
      <c r="AH326" s="6" t="str">
        <f>IF(AC326&gt;Scenario!$B$11,"",IF(AC$2&lt;&gt;"Ready",AC$2,IF(ISNUMBER(AG326),AH325+AF326,"INSUFFICIENT FUNDS")))</f>
        <v/>
      </c>
      <c r="AI326" t="str">
        <f>IF(AC326&gt;Scenario!$B$11,"",IF(AC$2&lt;&gt;"Ready",AC$2,IF(ISNUMBER(AG326),"OK","INSUFFICIENT FUNDS")))</f>
        <v/>
      </c>
      <c r="AJ326">
        <v>322</v>
      </c>
      <c r="AK326" s="6" t="str">
        <f>IF(AJ326&gt;Scenario!$B$11,"",IF(AJ$2&lt;&gt;"Ready",AJ$2,IF(AP325="OK",AN325,"INSUFFICIENT FUNDS")))</f>
        <v/>
      </c>
      <c r="AL326" s="6" t="str">
        <f>IF(AJ326&gt;Scenario!$B$11,"",IF(AJ$2&lt;&gt;"Ready",AJ$2,IF(ISNUMBER(AK326),IF(AND(AJ326&gt;=Scenario!$B$10,MOD(AJ326-Scenario!$B$10,Scenario!$B$18)=0),Scenario!$B$8,0),"INSUFFICIENT FUNDS")))</f>
        <v/>
      </c>
      <c r="AM326" s="6" t="str">
        <f>IF(AJ326&gt;Scenario!$B$11,"",IF(AJ$2&lt;&gt;"Ready",AJ$2,IF(ISNUMBER(AK326),(AK326+AL326)*(0+0+IF(Scenario!$B$13="Gross",0,0))/12+((0+0)/12+IF(AND(AJ326&gt;=Scenario!$B$10,MOD(AJ326-Scenario!$B$10,Scenario!$B$18)=0),0*0+0,0)+IF(AJ326=1,0*0+0,0)+IF(AJ326=Scenario!$B$11,0,0)),"INSUFFICIENT FUNDS")))</f>
        <v/>
      </c>
      <c r="AN326" s="6" t="str">
        <f>IF(AJ326&gt;Scenario!$B$11,"",IF(AJ$2&lt;&gt;"Ready",AJ$2,IF(ISNUMBER(AK326),IF((AK326+AL326)*(1+Scenario!$B$12/12)-AM326&lt;0,"INSUFFICIENT FUNDS",(AK326+AL326)*(1+Scenario!$B$12/12)-AM326),"INSUFFICIENT FUNDS")))</f>
        <v/>
      </c>
      <c r="AO326" s="6" t="str">
        <f>IF(AJ326&gt;Scenario!$B$11,"",IF(AJ$2&lt;&gt;"Ready",AJ$2,IF(ISNUMBER(AN326),AO325+AM326,"INSUFFICIENT FUNDS")))</f>
        <v/>
      </c>
      <c r="AP326" t="str">
        <f>IF(AJ326&gt;Scenario!$B$11,"",IF(AJ$2&lt;&gt;"Ready",AJ$2,IF(ISNUMBER(AN326),"OK","INSUFFICIENT FUNDS")))</f>
        <v/>
      </c>
    </row>
    <row r="327" spans="1:42" ht="32.1" customHeight="1" x14ac:dyDescent="0.2">
      <c r="A327">
        <v>323</v>
      </c>
      <c r="B327" s="6" t="str">
        <f>IF(A327&gt;Scenario!$B$11,"",IF(A$2&lt;&gt;"Ready",A$2,IF(G326="OK",E326,"INSUFFICIENT FUNDS")))</f>
        <v/>
      </c>
      <c r="C327" s="6" t="str">
        <f>IF(A327&gt;Scenario!$B$11,"",IF(A$2&lt;&gt;"Ready",A$2,IF(ISNUMBER(B327),IF(AND(A327&gt;=Scenario!$B$10,MOD(A327-Scenario!$B$10,Scenario!$B$18)=0),Scenario!$B$8,0),"INSUFFICIENT FUNDS")))</f>
        <v/>
      </c>
      <c r="D327" s="6" t="str">
        <f>IF(A327&gt;Scenario!$B$11,"",IF(A$2&lt;&gt;"Ready",A$2,IF(ISNUMBER(B327),(B327+C327)*(N('Option B'!$E$14)+N('Option B'!$E$15)+IF(Scenario!$B$13="Gross",N('Option B'!$E$16),0))/12+((N('Option B'!$E$12)+N('Option B'!$E$13))/12+IF(AND(A327&gt;=Scenario!$B$10,MOD(A327-Scenario!$B$10,Scenario!$B$18)=0),N('Option B'!$E$17)*N('Option B'!$E$18)+N('Option B'!$E$20),0)+IF(A327=1,N('Option B'!$E$17)*N('Option B'!$E$19)+N('Option B'!$E$21),0)+IF(A327=Scenario!$B$11,N('Option B'!$E$22),0)),"INSUFFICIENT FUNDS")))</f>
        <v/>
      </c>
      <c r="E327" s="6" t="str">
        <f>IF(A327&gt;Scenario!$B$11,"",IF(A$2&lt;&gt;"Ready",A$2,IF(ISNUMBER(B327),IF((B327+C327)*(1+Scenario!$B$12/12)-D327&lt;0,"INSUFFICIENT FUNDS",(B327+C327)*(1+Scenario!$B$12/12)-D327),"INSUFFICIENT FUNDS")))</f>
        <v/>
      </c>
      <c r="F327" s="6" t="str">
        <f>IF(A327&gt;Scenario!$B$11,"",IF(A$2&lt;&gt;"Ready",A$2,IF(ISNUMBER(E327),F326+D327,"INSUFFICIENT FUNDS")))</f>
        <v/>
      </c>
      <c r="G327" t="str">
        <f>IF(A327&gt;Scenario!$B$11,"",IF(A$2&lt;&gt;"Ready",A$2,IF(ISNUMBER(E327),"OK","INSUFFICIENT FUNDS")))</f>
        <v/>
      </c>
      <c r="H327">
        <v>323</v>
      </c>
      <c r="I327" s="6" t="str">
        <f>IF(H327&gt;Scenario!$B$11,"",IF(H$2&lt;&gt;"Ready",H$2,IF(N326="OK",L326,"INSUFFICIENT FUNDS")))</f>
        <v/>
      </c>
      <c r="J327" s="6" t="str">
        <f>IF(H327&gt;Scenario!$B$11,"",IF(H$2&lt;&gt;"Ready",H$2,IF(ISNUMBER(I327),IF(AND(H327&gt;=Scenario!$B$10,MOD(H327-Scenario!$B$10,Scenario!$B$18)=0),Scenario!$B$8,0),"INSUFFICIENT FUNDS")))</f>
        <v/>
      </c>
      <c r="K327" s="6" t="str">
        <f>IF(H327&gt;Scenario!$B$11,"",IF(H$2&lt;&gt;"Ready",H$2,IF(ISNUMBER(I327),(I327+J327)*(N('Option B'!$E$14)+N('Option B'!$E$15)+IF(Scenario!$B$13="Gross",N('Option B'!$E$16),0))/12+((0+0)/12+IF(AND(H327&gt;=Scenario!$B$10,MOD(H327-Scenario!$B$10,Scenario!$B$18)=0),N('Option B'!$E$17)*N('Option B'!$E$18)+N('Option B'!$E$20),0)+IF(H327=1,N('Option B'!$E$17)*N('Option B'!$E$19)+N('Option B'!$E$21),0)+IF(H327=Scenario!$B$11,N('Option B'!$E$22),0)),"INSUFFICIENT FUNDS")))</f>
        <v/>
      </c>
      <c r="L327" s="6" t="str">
        <f>IF(H327&gt;Scenario!$B$11,"",IF(H$2&lt;&gt;"Ready",H$2,IF(ISNUMBER(I327),IF((I327+J327)*(1+Scenario!$B$12/12)-K327&lt;0,"INSUFFICIENT FUNDS",(I327+J327)*(1+Scenario!$B$12/12)-K327),"INSUFFICIENT FUNDS")))</f>
        <v/>
      </c>
      <c r="M327" s="6" t="str">
        <f>IF(H327&gt;Scenario!$B$11,"",IF(H$2&lt;&gt;"Ready",H$2,IF(ISNUMBER(L327),M326+K327,"INSUFFICIENT FUNDS")))</f>
        <v/>
      </c>
      <c r="N327" t="str">
        <f>IF(H327&gt;Scenario!$B$11,"",IF(H$2&lt;&gt;"Ready",H$2,IF(ISNUMBER(L327),"OK","INSUFFICIENT FUNDS")))</f>
        <v/>
      </c>
      <c r="O327">
        <v>323</v>
      </c>
      <c r="P327" s="6" t="str">
        <f>IF(O327&gt;Scenario!$B$11,"",IF(O$2&lt;&gt;"Ready",O$2,IF(U326="OK",S326,"INSUFFICIENT FUNDS")))</f>
        <v/>
      </c>
      <c r="Q327" s="6" t="str">
        <f>IF(O327&gt;Scenario!$B$11,"",IF(O$2&lt;&gt;"Ready",O$2,IF(ISNUMBER(P327),IF(AND(O327&gt;=Scenario!$B$10,MOD(O327-Scenario!$B$10,Scenario!$B$18)=0),Scenario!$B$8,0),"INSUFFICIENT FUNDS")))</f>
        <v/>
      </c>
      <c r="R327" s="6" t="str">
        <f>IF(O327&gt;Scenario!$B$11,"",IF(O$2&lt;&gt;"Ready",O$2,IF(ISNUMBER(P327),(P327+Q327)*(0+N('Option B'!$E$15)+IF(Scenario!$B$13="Gross",N('Option B'!$E$16),0))/12+((N('Option B'!$E$12)+N('Option B'!$E$13))/12+IF(AND(O327&gt;=Scenario!$B$10,MOD(O327-Scenario!$B$10,Scenario!$B$18)=0),N('Option B'!$E$17)*N('Option B'!$E$18)+N('Option B'!$E$20),0)+IF(O327=1,N('Option B'!$E$17)*N('Option B'!$E$19)+N('Option B'!$E$21),0)+IF(O327=Scenario!$B$11,N('Option B'!$E$22),0)),"INSUFFICIENT FUNDS")))</f>
        <v/>
      </c>
      <c r="S327" s="6" t="str">
        <f>IF(O327&gt;Scenario!$B$11,"",IF(O$2&lt;&gt;"Ready",O$2,IF(ISNUMBER(P327),IF((P327+Q327)*(1+Scenario!$B$12/12)-R327&lt;0,"INSUFFICIENT FUNDS",(P327+Q327)*(1+Scenario!$B$12/12)-R327),"INSUFFICIENT FUNDS")))</f>
        <v/>
      </c>
      <c r="T327" s="6" t="str">
        <f>IF(O327&gt;Scenario!$B$11,"",IF(O$2&lt;&gt;"Ready",O$2,IF(ISNUMBER(S327),T326+R327,"INSUFFICIENT FUNDS")))</f>
        <v/>
      </c>
      <c r="U327" t="str">
        <f>IF(O327&gt;Scenario!$B$11,"",IF(O$2&lt;&gt;"Ready",O$2,IF(ISNUMBER(S327),"OK","INSUFFICIENT FUNDS")))</f>
        <v/>
      </c>
      <c r="V327">
        <v>323</v>
      </c>
      <c r="W327" s="6" t="str">
        <f>IF(V327&gt;Scenario!$B$11,"",IF(V$2&lt;&gt;"Ready",V$2,IF(AB326="OK",Z326,"INSUFFICIENT FUNDS")))</f>
        <v/>
      </c>
      <c r="X327" s="6" t="str">
        <f>IF(V327&gt;Scenario!$B$11,"",IF(V$2&lt;&gt;"Ready",V$2,IF(ISNUMBER(W327),IF(AND(V327&gt;=Scenario!$B$10,MOD(V327-Scenario!$B$10,Scenario!$B$18)=0),Scenario!$B$8,0),"INSUFFICIENT FUNDS")))</f>
        <v/>
      </c>
      <c r="Y327" s="6" t="str">
        <f>IF(V327&gt;Scenario!$B$11,"",IF(V$2&lt;&gt;"Ready",V$2,IF(ISNUMBER(W327),(W327+X327)*(N('Option B'!$E$14)+N('Option B'!$E$15)+IF(Scenario!$B$13="Gross",N('Option B'!$E$16),0))/12+((N('Option B'!$E$12)+N('Option B'!$E$13))/12+IF(AND(V327&gt;=Scenario!$B$10,MOD(V327-Scenario!$B$10,Scenario!$B$18)=0),0*0+0,0)+IF(V327=1,0*0+0,0)+IF(V327=Scenario!$B$11,0,0)),"INSUFFICIENT FUNDS")))</f>
        <v/>
      </c>
      <c r="Z327" s="6" t="str">
        <f>IF(V327&gt;Scenario!$B$11,"",IF(V$2&lt;&gt;"Ready",V$2,IF(ISNUMBER(W327),IF((W327+X327)*(1+Scenario!$B$12/12)-Y327&lt;0,"INSUFFICIENT FUNDS",(W327+X327)*(1+Scenario!$B$12/12)-Y327),"INSUFFICIENT FUNDS")))</f>
        <v/>
      </c>
      <c r="AA327" s="6" t="str">
        <f>IF(V327&gt;Scenario!$B$11,"",IF(V$2&lt;&gt;"Ready",V$2,IF(ISNUMBER(Z327),AA326+Y327,"INSUFFICIENT FUNDS")))</f>
        <v/>
      </c>
      <c r="AB327" t="str">
        <f>IF(V327&gt;Scenario!$B$11,"",IF(V$2&lt;&gt;"Ready",V$2,IF(ISNUMBER(Z327),"OK","INSUFFICIENT FUNDS")))</f>
        <v/>
      </c>
      <c r="AC327">
        <v>323</v>
      </c>
      <c r="AD327" s="6" t="str">
        <f>IF(AC327&gt;Scenario!$B$11,"",IF(AC$2&lt;&gt;"Ready",AC$2,IF(AI326="OK",AG326,"INSUFFICIENT FUNDS")))</f>
        <v/>
      </c>
      <c r="AE327" s="6" t="str">
        <f>IF(AC327&gt;Scenario!$B$11,"",IF(AC$2&lt;&gt;"Ready",AC$2,IF(ISNUMBER(AD327),IF(AND(AC327&gt;=Scenario!$B$10,MOD(AC327-Scenario!$B$10,Scenario!$B$18)=0),Scenario!$B$8,0),"INSUFFICIENT FUNDS")))</f>
        <v/>
      </c>
      <c r="AF327" s="6" t="str">
        <f>IF(AC327&gt;Scenario!$B$11,"",IF(AC$2&lt;&gt;"Ready",AC$2,IF(ISNUMBER(AD327),(AD327+AE327)*(N('Option B'!$E$14)+N('Option B'!$E$15)+IF(Scenario!$B$13="Gross",0,0))/12+((N('Option B'!$E$12)+N('Option B'!$E$13))/12+IF(AND(AC327&gt;=Scenario!$B$10,MOD(AC327-Scenario!$B$10,Scenario!$B$18)=0),N('Option B'!$E$17)*N('Option B'!$E$18)+N('Option B'!$E$20),0)+IF(AC327=1,N('Option B'!$E$17)*N('Option B'!$E$19)+N('Option B'!$E$21),0)+IF(AC327=Scenario!$B$11,N('Option B'!$E$22),0)),"INSUFFICIENT FUNDS")))</f>
        <v/>
      </c>
      <c r="AG327" s="6" t="str">
        <f>IF(AC327&gt;Scenario!$B$11,"",IF(AC$2&lt;&gt;"Ready",AC$2,IF(ISNUMBER(AD327),IF((AD327+AE327)*(1+Scenario!$B$12/12)-AF327&lt;0,"INSUFFICIENT FUNDS",(AD327+AE327)*(1+Scenario!$B$12/12)-AF327),"INSUFFICIENT FUNDS")))</f>
        <v/>
      </c>
      <c r="AH327" s="6" t="str">
        <f>IF(AC327&gt;Scenario!$B$11,"",IF(AC$2&lt;&gt;"Ready",AC$2,IF(ISNUMBER(AG327),AH326+AF327,"INSUFFICIENT FUNDS")))</f>
        <v/>
      </c>
      <c r="AI327" t="str">
        <f>IF(AC327&gt;Scenario!$B$11,"",IF(AC$2&lt;&gt;"Ready",AC$2,IF(ISNUMBER(AG327),"OK","INSUFFICIENT FUNDS")))</f>
        <v/>
      </c>
      <c r="AJ327">
        <v>323</v>
      </c>
      <c r="AK327" s="6" t="str">
        <f>IF(AJ327&gt;Scenario!$B$11,"",IF(AJ$2&lt;&gt;"Ready",AJ$2,IF(AP326="OK",AN326,"INSUFFICIENT FUNDS")))</f>
        <v/>
      </c>
      <c r="AL327" s="6" t="str">
        <f>IF(AJ327&gt;Scenario!$B$11,"",IF(AJ$2&lt;&gt;"Ready",AJ$2,IF(ISNUMBER(AK327),IF(AND(AJ327&gt;=Scenario!$B$10,MOD(AJ327-Scenario!$B$10,Scenario!$B$18)=0),Scenario!$B$8,0),"INSUFFICIENT FUNDS")))</f>
        <v/>
      </c>
      <c r="AM327" s="6" t="str">
        <f>IF(AJ327&gt;Scenario!$B$11,"",IF(AJ$2&lt;&gt;"Ready",AJ$2,IF(ISNUMBER(AK327),(AK327+AL327)*(0+0+IF(Scenario!$B$13="Gross",0,0))/12+((0+0)/12+IF(AND(AJ327&gt;=Scenario!$B$10,MOD(AJ327-Scenario!$B$10,Scenario!$B$18)=0),0*0+0,0)+IF(AJ327=1,0*0+0,0)+IF(AJ327=Scenario!$B$11,0,0)),"INSUFFICIENT FUNDS")))</f>
        <v/>
      </c>
      <c r="AN327" s="6" t="str">
        <f>IF(AJ327&gt;Scenario!$B$11,"",IF(AJ$2&lt;&gt;"Ready",AJ$2,IF(ISNUMBER(AK327),IF((AK327+AL327)*(1+Scenario!$B$12/12)-AM327&lt;0,"INSUFFICIENT FUNDS",(AK327+AL327)*(1+Scenario!$B$12/12)-AM327),"INSUFFICIENT FUNDS")))</f>
        <v/>
      </c>
      <c r="AO327" s="6" t="str">
        <f>IF(AJ327&gt;Scenario!$B$11,"",IF(AJ$2&lt;&gt;"Ready",AJ$2,IF(ISNUMBER(AN327),AO326+AM327,"INSUFFICIENT FUNDS")))</f>
        <v/>
      </c>
      <c r="AP327" t="str">
        <f>IF(AJ327&gt;Scenario!$B$11,"",IF(AJ$2&lt;&gt;"Ready",AJ$2,IF(ISNUMBER(AN327),"OK","INSUFFICIENT FUNDS")))</f>
        <v/>
      </c>
    </row>
    <row r="328" spans="1:42" ht="32.1" customHeight="1" x14ac:dyDescent="0.2">
      <c r="A328">
        <v>324</v>
      </c>
      <c r="B328" s="6" t="str">
        <f>IF(A328&gt;Scenario!$B$11,"",IF(A$2&lt;&gt;"Ready",A$2,IF(G327="OK",E327,"INSUFFICIENT FUNDS")))</f>
        <v/>
      </c>
      <c r="C328" s="6" t="str">
        <f>IF(A328&gt;Scenario!$B$11,"",IF(A$2&lt;&gt;"Ready",A$2,IF(ISNUMBER(B328),IF(AND(A328&gt;=Scenario!$B$10,MOD(A328-Scenario!$B$10,Scenario!$B$18)=0),Scenario!$B$8,0),"INSUFFICIENT FUNDS")))</f>
        <v/>
      </c>
      <c r="D328" s="6" t="str">
        <f>IF(A328&gt;Scenario!$B$11,"",IF(A$2&lt;&gt;"Ready",A$2,IF(ISNUMBER(B328),(B328+C328)*(N('Option B'!$E$14)+N('Option B'!$E$15)+IF(Scenario!$B$13="Gross",N('Option B'!$E$16),0))/12+((N('Option B'!$E$12)+N('Option B'!$E$13))/12+IF(AND(A328&gt;=Scenario!$B$10,MOD(A328-Scenario!$B$10,Scenario!$B$18)=0),N('Option B'!$E$17)*N('Option B'!$E$18)+N('Option B'!$E$20),0)+IF(A328=1,N('Option B'!$E$17)*N('Option B'!$E$19)+N('Option B'!$E$21),0)+IF(A328=Scenario!$B$11,N('Option B'!$E$22),0)),"INSUFFICIENT FUNDS")))</f>
        <v/>
      </c>
      <c r="E328" s="6" t="str">
        <f>IF(A328&gt;Scenario!$B$11,"",IF(A$2&lt;&gt;"Ready",A$2,IF(ISNUMBER(B328),IF((B328+C328)*(1+Scenario!$B$12/12)-D328&lt;0,"INSUFFICIENT FUNDS",(B328+C328)*(1+Scenario!$B$12/12)-D328),"INSUFFICIENT FUNDS")))</f>
        <v/>
      </c>
      <c r="F328" s="6" t="str">
        <f>IF(A328&gt;Scenario!$B$11,"",IF(A$2&lt;&gt;"Ready",A$2,IF(ISNUMBER(E328),F327+D328,"INSUFFICIENT FUNDS")))</f>
        <v/>
      </c>
      <c r="G328" t="str">
        <f>IF(A328&gt;Scenario!$B$11,"",IF(A$2&lt;&gt;"Ready",A$2,IF(ISNUMBER(E328),"OK","INSUFFICIENT FUNDS")))</f>
        <v/>
      </c>
      <c r="H328">
        <v>324</v>
      </c>
      <c r="I328" s="6" t="str">
        <f>IF(H328&gt;Scenario!$B$11,"",IF(H$2&lt;&gt;"Ready",H$2,IF(N327="OK",L327,"INSUFFICIENT FUNDS")))</f>
        <v/>
      </c>
      <c r="J328" s="6" t="str">
        <f>IF(H328&gt;Scenario!$B$11,"",IF(H$2&lt;&gt;"Ready",H$2,IF(ISNUMBER(I328),IF(AND(H328&gt;=Scenario!$B$10,MOD(H328-Scenario!$B$10,Scenario!$B$18)=0),Scenario!$B$8,0),"INSUFFICIENT FUNDS")))</f>
        <v/>
      </c>
      <c r="K328" s="6" t="str">
        <f>IF(H328&gt;Scenario!$B$11,"",IF(H$2&lt;&gt;"Ready",H$2,IF(ISNUMBER(I328),(I328+J328)*(N('Option B'!$E$14)+N('Option B'!$E$15)+IF(Scenario!$B$13="Gross",N('Option B'!$E$16),0))/12+((0+0)/12+IF(AND(H328&gt;=Scenario!$B$10,MOD(H328-Scenario!$B$10,Scenario!$B$18)=0),N('Option B'!$E$17)*N('Option B'!$E$18)+N('Option B'!$E$20),0)+IF(H328=1,N('Option B'!$E$17)*N('Option B'!$E$19)+N('Option B'!$E$21),0)+IF(H328=Scenario!$B$11,N('Option B'!$E$22),0)),"INSUFFICIENT FUNDS")))</f>
        <v/>
      </c>
      <c r="L328" s="6" t="str">
        <f>IF(H328&gt;Scenario!$B$11,"",IF(H$2&lt;&gt;"Ready",H$2,IF(ISNUMBER(I328),IF((I328+J328)*(1+Scenario!$B$12/12)-K328&lt;0,"INSUFFICIENT FUNDS",(I328+J328)*(1+Scenario!$B$12/12)-K328),"INSUFFICIENT FUNDS")))</f>
        <v/>
      </c>
      <c r="M328" s="6" t="str">
        <f>IF(H328&gt;Scenario!$B$11,"",IF(H$2&lt;&gt;"Ready",H$2,IF(ISNUMBER(L328),M327+K328,"INSUFFICIENT FUNDS")))</f>
        <v/>
      </c>
      <c r="N328" t="str">
        <f>IF(H328&gt;Scenario!$B$11,"",IF(H$2&lt;&gt;"Ready",H$2,IF(ISNUMBER(L328),"OK","INSUFFICIENT FUNDS")))</f>
        <v/>
      </c>
      <c r="O328">
        <v>324</v>
      </c>
      <c r="P328" s="6" t="str">
        <f>IF(O328&gt;Scenario!$B$11,"",IF(O$2&lt;&gt;"Ready",O$2,IF(U327="OK",S327,"INSUFFICIENT FUNDS")))</f>
        <v/>
      </c>
      <c r="Q328" s="6" t="str">
        <f>IF(O328&gt;Scenario!$B$11,"",IF(O$2&lt;&gt;"Ready",O$2,IF(ISNUMBER(P328),IF(AND(O328&gt;=Scenario!$B$10,MOD(O328-Scenario!$B$10,Scenario!$B$18)=0),Scenario!$B$8,0),"INSUFFICIENT FUNDS")))</f>
        <v/>
      </c>
      <c r="R328" s="6" t="str">
        <f>IF(O328&gt;Scenario!$B$11,"",IF(O$2&lt;&gt;"Ready",O$2,IF(ISNUMBER(P328),(P328+Q328)*(0+N('Option B'!$E$15)+IF(Scenario!$B$13="Gross",N('Option B'!$E$16),0))/12+((N('Option B'!$E$12)+N('Option B'!$E$13))/12+IF(AND(O328&gt;=Scenario!$B$10,MOD(O328-Scenario!$B$10,Scenario!$B$18)=0),N('Option B'!$E$17)*N('Option B'!$E$18)+N('Option B'!$E$20),0)+IF(O328=1,N('Option B'!$E$17)*N('Option B'!$E$19)+N('Option B'!$E$21),0)+IF(O328=Scenario!$B$11,N('Option B'!$E$22),0)),"INSUFFICIENT FUNDS")))</f>
        <v/>
      </c>
      <c r="S328" s="6" t="str">
        <f>IF(O328&gt;Scenario!$B$11,"",IF(O$2&lt;&gt;"Ready",O$2,IF(ISNUMBER(P328),IF((P328+Q328)*(1+Scenario!$B$12/12)-R328&lt;0,"INSUFFICIENT FUNDS",(P328+Q328)*(1+Scenario!$B$12/12)-R328),"INSUFFICIENT FUNDS")))</f>
        <v/>
      </c>
      <c r="T328" s="6" t="str">
        <f>IF(O328&gt;Scenario!$B$11,"",IF(O$2&lt;&gt;"Ready",O$2,IF(ISNUMBER(S328),T327+R328,"INSUFFICIENT FUNDS")))</f>
        <v/>
      </c>
      <c r="U328" t="str">
        <f>IF(O328&gt;Scenario!$B$11,"",IF(O$2&lt;&gt;"Ready",O$2,IF(ISNUMBER(S328),"OK","INSUFFICIENT FUNDS")))</f>
        <v/>
      </c>
      <c r="V328">
        <v>324</v>
      </c>
      <c r="W328" s="6" t="str">
        <f>IF(V328&gt;Scenario!$B$11,"",IF(V$2&lt;&gt;"Ready",V$2,IF(AB327="OK",Z327,"INSUFFICIENT FUNDS")))</f>
        <v/>
      </c>
      <c r="X328" s="6" t="str">
        <f>IF(V328&gt;Scenario!$B$11,"",IF(V$2&lt;&gt;"Ready",V$2,IF(ISNUMBER(W328),IF(AND(V328&gt;=Scenario!$B$10,MOD(V328-Scenario!$B$10,Scenario!$B$18)=0),Scenario!$B$8,0),"INSUFFICIENT FUNDS")))</f>
        <v/>
      </c>
      <c r="Y328" s="6" t="str">
        <f>IF(V328&gt;Scenario!$B$11,"",IF(V$2&lt;&gt;"Ready",V$2,IF(ISNUMBER(W328),(W328+X328)*(N('Option B'!$E$14)+N('Option B'!$E$15)+IF(Scenario!$B$13="Gross",N('Option B'!$E$16),0))/12+((N('Option B'!$E$12)+N('Option B'!$E$13))/12+IF(AND(V328&gt;=Scenario!$B$10,MOD(V328-Scenario!$B$10,Scenario!$B$18)=0),0*0+0,0)+IF(V328=1,0*0+0,0)+IF(V328=Scenario!$B$11,0,0)),"INSUFFICIENT FUNDS")))</f>
        <v/>
      </c>
      <c r="Z328" s="6" t="str">
        <f>IF(V328&gt;Scenario!$B$11,"",IF(V$2&lt;&gt;"Ready",V$2,IF(ISNUMBER(W328),IF((W328+X328)*(1+Scenario!$B$12/12)-Y328&lt;0,"INSUFFICIENT FUNDS",(W328+X328)*(1+Scenario!$B$12/12)-Y328),"INSUFFICIENT FUNDS")))</f>
        <v/>
      </c>
      <c r="AA328" s="6" t="str">
        <f>IF(V328&gt;Scenario!$B$11,"",IF(V$2&lt;&gt;"Ready",V$2,IF(ISNUMBER(Z328),AA327+Y328,"INSUFFICIENT FUNDS")))</f>
        <v/>
      </c>
      <c r="AB328" t="str">
        <f>IF(V328&gt;Scenario!$B$11,"",IF(V$2&lt;&gt;"Ready",V$2,IF(ISNUMBER(Z328),"OK","INSUFFICIENT FUNDS")))</f>
        <v/>
      </c>
      <c r="AC328">
        <v>324</v>
      </c>
      <c r="AD328" s="6" t="str">
        <f>IF(AC328&gt;Scenario!$B$11,"",IF(AC$2&lt;&gt;"Ready",AC$2,IF(AI327="OK",AG327,"INSUFFICIENT FUNDS")))</f>
        <v/>
      </c>
      <c r="AE328" s="6" t="str">
        <f>IF(AC328&gt;Scenario!$B$11,"",IF(AC$2&lt;&gt;"Ready",AC$2,IF(ISNUMBER(AD328),IF(AND(AC328&gt;=Scenario!$B$10,MOD(AC328-Scenario!$B$10,Scenario!$B$18)=0),Scenario!$B$8,0),"INSUFFICIENT FUNDS")))</f>
        <v/>
      </c>
      <c r="AF328" s="6" t="str">
        <f>IF(AC328&gt;Scenario!$B$11,"",IF(AC$2&lt;&gt;"Ready",AC$2,IF(ISNUMBER(AD328),(AD328+AE328)*(N('Option B'!$E$14)+N('Option B'!$E$15)+IF(Scenario!$B$13="Gross",0,0))/12+((N('Option B'!$E$12)+N('Option B'!$E$13))/12+IF(AND(AC328&gt;=Scenario!$B$10,MOD(AC328-Scenario!$B$10,Scenario!$B$18)=0),N('Option B'!$E$17)*N('Option B'!$E$18)+N('Option B'!$E$20),0)+IF(AC328=1,N('Option B'!$E$17)*N('Option B'!$E$19)+N('Option B'!$E$21),0)+IF(AC328=Scenario!$B$11,N('Option B'!$E$22),0)),"INSUFFICIENT FUNDS")))</f>
        <v/>
      </c>
      <c r="AG328" s="6" t="str">
        <f>IF(AC328&gt;Scenario!$B$11,"",IF(AC$2&lt;&gt;"Ready",AC$2,IF(ISNUMBER(AD328),IF((AD328+AE328)*(1+Scenario!$B$12/12)-AF328&lt;0,"INSUFFICIENT FUNDS",(AD328+AE328)*(1+Scenario!$B$12/12)-AF328),"INSUFFICIENT FUNDS")))</f>
        <v/>
      </c>
      <c r="AH328" s="6" t="str">
        <f>IF(AC328&gt;Scenario!$B$11,"",IF(AC$2&lt;&gt;"Ready",AC$2,IF(ISNUMBER(AG328),AH327+AF328,"INSUFFICIENT FUNDS")))</f>
        <v/>
      </c>
      <c r="AI328" t="str">
        <f>IF(AC328&gt;Scenario!$B$11,"",IF(AC$2&lt;&gt;"Ready",AC$2,IF(ISNUMBER(AG328),"OK","INSUFFICIENT FUNDS")))</f>
        <v/>
      </c>
      <c r="AJ328">
        <v>324</v>
      </c>
      <c r="AK328" s="6" t="str">
        <f>IF(AJ328&gt;Scenario!$B$11,"",IF(AJ$2&lt;&gt;"Ready",AJ$2,IF(AP327="OK",AN327,"INSUFFICIENT FUNDS")))</f>
        <v/>
      </c>
      <c r="AL328" s="6" t="str">
        <f>IF(AJ328&gt;Scenario!$B$11,"",IF(AJ$2&lt;&gt;"Ready",AJ$2,IF(ISNUMBER(AK328),IF(AND(AJ328&gt;=Scenario!$B$10,MOD(AJ328-Scenario!$B$10,Scenario!$B$18)=0),Scenario!$B$8,0),"INSUFFICIENT FUNDS")))</f>
        <v/>
      </c>
      <c r="AM328" s="6" t="str">
        <f>IF(AJ328&gt;Scenario!$B$11,"",IF(AJ$2&lt;&gt;"Ready",AJ$2,IF(ISNUMBER(AK328),(AK328+AL328)*(0+0+IF(Scenario!$B$13="Gross",0,0))/12+((0+0)/12+IF(AND(AJ328&gt;=Scenario!$B$10,MOD(AJ328-Scenario!$B$10,Scenario!$B$18)=0),0*0+0,0)+IF(AJ328=1,0*0+0,0)+IF(AJ328=Scenario!$B$11,0,0)),"INSUFFICIENT FUNDS")))</f>
        <v/>
      </c>
      <c r="AN328" s="6" t="str">
        <f>IF(AJ328&gt;Scenario!$B$11,"",IF(AJ$2&lt;&gt;"Ready",AJ$2,IF(ISNUMBER(AK328),IF((AK328+AL328)*(1+Scenario!$B$12/12)-AM328&lt;0,"INSUFFICIENT FUNDS",(AK328+AL328)*(1+Scenario!$B$12/12)-AM328),"INSUFFICIENT FUNDS")))</f>
        <v/>
      </c>
      <c r="AO328" s="6" t="str">
        <f>IF(AJ328&gt;Scenario!$B$11,"",IF(AJ$2&lt;&gt;"Ready",AJ$2,IF(ISNUMBER(AN328),AO327+AM328,"INSUFFICIENT FUNDS")))</f>
        <v/>
      </c>
      <c r="AP328" t="str">
        <f>IF(AJ328&gt;Scenario!$B$11,"",IF(AJ$2&lt;&gt;"Ready",AJ$2,IF(ISNUMBER(AN328),"OK","INSUFFICIENT FUNDS")))</f>
        <v/>
      </c>
    </row>
    <row r="329" spans="1:42" ht="32.1" customHeight="1" x14ac:dyDescent="0.2">
      <c r="A329">
        <v>325</v>
      </c>
      <c r="B329" s="6" t="str">
        <f>IF(A329&gt;Scenario!$B$11,"",IF(A$2&lt;&gt;"Ready",A$2,IF(G328="OK",E328,"INSUFFICIENT FUNDS")))</f>
        <v/>
      </c>
      <c r="C329" s="6" t="str">
        <f>IF(A329&gt;Scenario!$B$11,"",IF(A$2&lt;&gt;"Ready",A$2,IF(ISNUMBER(B329),IF(AND(A329&gt;=Scenario!$B$10,MOD(A329-Scenario!$B$10,Scenario!$B$18)=0),Scenario!$B$8,0),"INSUFFICIENT FUNDS")))</f>
        <v/>
      </c>
      <c r="D329" s="6" t="str">
        <f>IF(A329&gt;Scenario!$B$11,"",IF(A$2&lt;&gt;"Ready",A$2,IF(ISNUMBER(B329),(B329+C329)*(N('Option B'!$E$14)+N('Option B'!$E$15)+IF(Scenario!$B$13="Gross",N('Option B'!$E$16),0))/12+((N('Option B'!$E$12)+N('Option B'!$E$13))/12+IF(AND(A329&gt;=Scenario!$B$10,MOD(A329-Scenario!$B$10,Scenario!$B$18)=0),N('Option B'!$E$17)*N('Option B'!$E$18)+N('Option B'!$E$20),0)+IF(A329=1,N('Option B'!$E$17)*N('Option B'!$E$19)+N('Option B'!$E$21),0)+IF(A329=Scenario!$B$11,N('Option B'!$E$22),0)),"INSUFFICIENT FUNDS")))</f>
        <v/>
      </c>
      <c r="E329" s="6" t="str">
        <f>IF(A329&gt;Scenario!$B$11,"",IF(A$2&lt;&gt;"Ready",A$2,IF(ISNUMBER(B329),IF((B329+C329)*(1+Scenario!$B$12/12)-D329&lt;0,"INSUFFICIENT FUNDS",(B329+C329)*(1+Scenario!$B$12/12)-D329),"INSUFFICIENT FUNDS")))</f>
        <v/>
      </c>
      <c r="F329" s="6" t="str">
        <f>IF(A329&gt;Scenario!$B$11,"",IF(A$2&lt;&gt;"Ready",A$2,IF(ISNUMBER(E329),F328+D329,"INSUFFICIENT FUNDS")))</f>
        <v/>
      </c>
      <c r="G329" t="str">
        <f>IF(A329&gt;Scenario!$B$11,"",IF(A$2&lt;&gt;"Ready",A$2,IF(ISNUMBER(E329),"OK","INSUFFICIENT FUNDS")))</f>
        <v/>
      </c>
      <c r="H329">
        <v>325</v>
      </c>
      <c r="I329" s="6" t="str">
        <f>IF(H329&gt;Scenario!$B$11,"",IF(H$2&lt;&gt;"Ready",H$2,IF(N328="OK",L328,"INSUFFICIENT FUNDS")))</f>
        <v/>
      </c>
      <c r="J329" s="6" t="str">
        <f>IF(H329&gt;Scenario!$B$11,"",IF(H$2&lt;&gt;"Ready",H$2,IF(ISNUMBER(I329),IF(AND(H329&gt;=Scenario!$B$10,MOD(H329-Scenario!$B$10,Scenario!$B$18)=0),Scenario!$B$8,0),"INSUFFICIENT FUNDS")))</f>
        <v/>
      </c>
      <c r="K329" s="6" t="str">
        <f>IF(H329&gt;Scenario!$B$11,"",IF(H$2&lt;&gt;"Ready",H$2,IF(ISNUMBER(I329),(I329+J329)*(N('Option B'!$E$14)+N('Option B'!$E$15)+IF(Scenario!$B$13="Gross",N('Option B'!$E$16),0))/12+((0+0)/12+IF(AND(H329&gt;=Scenario!$B$10,MOD(H329-Scenario!$B$10,Scenario!$B$18)=0),N('Option B'!$E$17)*N('Option B'!$E$18)+N('Option B'!$E$20),0)+IF(H329=1,N('Option B'!$E$17)*N('Option B'!$E$19)+N('Option B'!$E$21),0)+IF(H329=Scenario!$B$11,N('Option B'!$E$22),0)),"INSUFFICIENT FUNDS")))</f>
        <v/>
      </c>
      <c r="L329" s="6" t="str">
        <f>IF(H329&gt;Scenario!$B$11,"",IF(H$2&lt;&gt;"Ready",H$2,IF(ISNUMBER(I329),IF((I329+J329)*(1+Scenario!$B$12/12)-K329&lt;0,"INSUFFICIENT FUNDS",(I329+J329)*(1+Scenario!$B$12/12)-K329),"INSUFFICIENT FUNDS")))</f>
        <v/>
      </c>
      <c r="M329" s="6" t="str">
        <f>IF(H329&gt;Scenario!$B$11,"",IF(H$2&lt;&gt;"Ready",H$2,IF(ISNUMBER(L329),M328+K329,"INSUFFICIENT FUNDS")))</f>
        <v/>
      </c>
      <c r="N329" t="str">
        <f>IF(H329&gt;Scenario!$B$11,"",IF(H$2&lt;&gt;"Ready",H$2,IF(ISNUMBER(L329),"OK","INSUFFICIENT FUNDS")))</f>
        <v/>
      </c>
      <c r="O329">
        <v>325</v>
      </c>
      <c r="P329" s="6" t="str">
        <f>IF(O329&gt;Scenario!$B$11,"",IF(O$2&lt;&gt;"Ready",O$2,IF(U328="OK",S328,"INSUFFICIENT FUNDS")))</f>
        <v/>
      </c>
      <c r="Q329" s="6" t="str">
        <f>IF(O329&gt;Scenario!$B$11,"",IF(O$2&lt;&gt;"Ready",O$2,IF(ISNUMBER(P329),IF(AND(O329&gt;=Scenario!$B$10,MOD(O329-Scenario!$B$10,Scenario!$B$18)=0),Scenario!$B$8,0),"INSUFFICIENT FUNDS")))</f>
        <v/>
      </c>
      <c r="R329" s="6" t="str">
        <f>IF(O329&gt;Scenario!$B$11,"",IF(O$2&lt;&gt;"Ready",O$2,IF(ISNUMBER(P329),(P329+Q329)*(0+N('Option B'!$E$15)+IF(Scenario!$B$13="Gross",N('Option B'!$E$16),0))/12+((N('Option B'!$E$12)+N('Option B'!$E$13))/12+IF(AND(O329&gt;=Scenario!$B$10,MOD(O329-Scenario!$B$10,Scenario!$B$18)=0),N('Option B'!$E$17)*N('Option B'!$E$18)+N('Option B'!$E$20),0)+IF(O329=1,N('Option B'!$E$17)*N('Option B'!$E$19)+N('Option B'!$E$21),0)+IF(O329=Scenario!$B$11,N('Option B'!$E$22),0)),"INSUFFICIENT FUNDS")))</f>
        <v/>
      </c>
      <c r="S329" s="6" t="str">
        <f>IF(O329&gt;Scenario!$B$11,"",IF(O$2&lt;&gt;"Ready",O$2,IF(ISNUMBER(P329),IF((P329+Q329)*(1+Scenario!$B$12/12)-R329&lt;0,"INSUFFICIENT FUNDS",(P329+Q329)*(1+Scenario!$B$12/12)-R329),"INSUFFICIENT FUNDS")))</f>
        <v/>
      </c>
      <c r="T329" s="6" t="str">
        <f>IF(O329&gt;Scenario!$B$11,"",IF(O$2&lt;&gt;"Ready",O$2,IF(ISNUMBER(S329),T328+R329,"INSUFFICIENT FUNDS")))</f>
        <v/>
      </c>
      <c r="U329" t="str">
        <f>IF(O329&gt;Scenario!$B$11,"",IF(O$2&lt;&gt;"Ready",O$2,IF(ISNUMBER(S329),"OK","INSUFFICIENT FUNDS")))</f>
        <v/>
      </c>
      <c r="V329">
        <v>325</v>
      </c>
      <c r="W329" s="6" t="str">
        <f>IF(V329&gt;Scenario!$B$11,"",IF(V$2&lt;&gt;"Ready",V$2,IF(AB328="OK",Z328,"INSUFFICIENT FUNDS")))</f>
        <v/>
      </c>
      <c r="X329" s="6" t="str">
        <f>IF(V329&gt;Scenario!$B$11,"",IF(V$2&lt;&gt;"Ready",V$2,IF(ISNUMBER(W329),IF(AND(V329&gt;=Scenario!$B$10,MOD(V329-Scenario!$B$10,Scenario!$B$18)=0),Scenario!$B$8,0),"INSUFFICIENT FUNDS")))</f>
        <v/>
      </c>
      <c r="Y329" s="6" t="str">
        <f>IF(V329&gt;Scenario!$B$11,"",IF(V$2&lt;&gt;"Ready",V$2,IF(ISNUMBER(W329),(W329+X329)*(N('Option B'!$E$14)+N('Option B'!$E$15)+IF(Scenario!$B$13="Gross",N('Option B'!$E$16),0))/12+((N('Option B'!$E$12)+N('Option B'!$E$13))/12+IF(AND(V329&gt;=Scenario!$B$10,MOD(V329-Scenario!$B$10,Scenario!$B$18)=0),0*0+0,0)+IF(V329=1,0*0+0,0)+IF(V329=Scenario!$B$11,0,0)),"INSUFFICIENT FUNDS")))</f>
        <v/>
      </c>
      <c r="Z329" s="6" t="str">
        <f>IF(V329&gt;Scenario!$B$11,"",IF(V$2&lt;&gt;"Ready",V$2,IF(ISNUMBER(W329),IF((W329+X329)*(1+Scenario!$B$12/12)-Y329&lt;0,"INSUFFICIENT FUNDS",(W329+X329)*(1+Scenario!$B$12/12)-Y329),"INSUFFICIENT FUNDS")))</f>
        <v/>
      </c>
      <c r="AA329" s="6" t="str">
        <f>IF(V329&gt;Scenario!$B$11,"",IF(V$2&lt;&gt;"Ready",V$2,IF(ISNUMBER(Z329),AA328+Y329,"INSUFFICIENT FUNDS")))</f>
        <v/>
      </c>
      <c r="AB329" t="str">
        <f>IF(V329&gt;Scenario!$B$11,"",IF(V$2&lt;&gt;"Ready",V$2,IF(ISNUMBER(Z329),"OK","INSUFFICIENT FUNDS")))</f>
        <v/>
      </c>
      <c r="AC329">
        <v>325</v>
      </c>
      <c r="AD329" s="6" t="str">
        <f>IF(AC329&gt;Scenario!$B$11,"",IF(AC$2&lt;&gt;"Ready",AC$2,IF(AI328="OK",AG328,"INSUFFICIENT FUNDS")))</f>
        <v/>
      </c>
      <c r="AE329" s="6" t="str">
        <f>IF(AC329&gt;Scenario!$B$11,"",IF(AC$2&lt;&gt;"Ready",AC$2,IF(ISNUMBER(AD329),IF(AND(AC329&gt;=Scenario!$B$10,MOD(AC329-Scenario!$B$10,Scenario!$B$18)=0),Scenario!$B$8,0),"INSUFFICIENT FUNDS")))</f>
        <v/>
      </c>
      <c r="AF329" s="6" t="str">
        <f>IF(AC329&gt;Scenario!$B$11,"",IF(AC$2&lt;&gt;"Ready",AC$2,IF(ISNUMBER(AD329),(AD329+AE329)*(N('Option B'!$E$14)+N('Option B'!$E$15)+IF(Scenario!$B$13="Gross",0,0))/12+((N('Option B'!$E$12)+N('Option B'!$E$13))/12+IF(AND(AC329&gt;=Scenario!$B$10,MOD(AC329-Scenario!$B$10,Scenario!$B$18)=0),N('Option B'!$E$17)*N('Option B'!$E$18)+N('Option B'!$E$20),0)+IF(AC329=1,N('Option B'!$E$17)*N('Option B'!$E$19)+N('Option B'!$E$21),0)+IF(AC329=Scenario!$B$11,N('Option B'!$E$22),0)),"INSUFFICIENT FUNDS")))</f>
        <v/>
      </c>
      <c r="AG329" s="6" t="str">
        <f>IF(AC329&gt;Scenario!$B$11,"",IF(AC$2&lt;&gt;"Ready",AC$2,IF(ISNUMBER(AD329),IF((AD329+AE329)*(1+Scenario!$B$12/12)-AF329&lt;0,"INSUFFICIENT FUNDS",(AD329+AE329)*(1+Scenario!$B$12/12)-AF329),"INSUFFICIENT FUNDS")))</f>
        <v/>
      </c>
      <c r="AH329" s="6" t="str">
        <f>IF(AC329&gt;Scenario!$B$11,"",IF(AC$2&lt;&gt;"Ready",AC$2,IF(ISNUMBER(AG329),AH328+AF329,"INSUFFICIENT FUNDS")))</f>
        <v/>
      </c>
      <c r="AI329" t="str">
        <f>IF(AC329&gt;Scenario!$B$11,"",IF(AC$2&lt;&gt;"Ready",AC$2,IF(ISNUMBER(AG329),"OK","INSUFFICIENT FUNDS")))</f>
        <v/>
      </c>
      <c r="AJ329">
        <v>325</v>
      </c>
      <c r="AK329" s="6" t="str">
        <f>IF(AJ329&gt;Scenario!$B$11,"",IF(AJ$2&lt;&gt;"Ready",AJ$2,IF(AP328="OK",AN328,"INSUFFICIENT FUNDS")))</f>
        <v/>
      </c>
      <c r="AL329" s="6" t="str">
        <f>IF(AJ329&gt;Scenario!$B$11,"",IF(AJ$2&lt;&gt;"Ready",AJ$2,IF(ISNUMBER(AK329),IF(AND(AJ329&gt;=Scenario!$B$10,MOD(AJ329-Scenario!$B$10,Scenario!$B$18)=0),Scenario!$B$8,0),"INSUFFICIENT FUNDS")))</f>
        <v/>
      </c>
      <c r="AM329" s="6" t="str">
        <f>IF(AJ329&gt;Scenario!$B$11,"",IF(AJ$2&lt;&gt;"Ready",AJ$2,IF(ISNUMBER(AK329),(AK329+AL329)*(0+0+IF(Scenario!$B$13="Gross",0,0))/12+((0+0)/12+IF(AND(AJ329&gt;=Scenario!$B$10,MOD(AJ329-Scenario!$B$10,Scenario!$B$18)=0),0*0+0,0)+IF(AJ329=1,0*0+0,0)+IF(AJ329=Scenario!$B$11,0,0)),"INSUFFICIENT FUNDS")))</f>
        <v/>
      </c>
      <c r="AN329" s="6" t="str">
        <f>IF(AJ329&gt;Scenario!$B$11,"",IF(AJ$2&lt;&gt;"Ready",AJ$2,IF(ISNUMBER(AK329),IF((AK329+AL329)*(1+Scenario!$B$12/12)-AM329&lt;0,"INSUFFICIENT FUNDS",(AK329+AL329)*(1+Scenario!$B$12/12)-AM329),"INSUFFICIENT FUNDS")))</f>
        <v/>
      </c>
      <c r="AO329" s="6" t="str">
        <f>IF(AJ329&gt;Scenario!$B$11,"",IF(AJ$2&lt;&gt;"Ready",AJ$2,IF(ISNUMBER(AN329),AO328+AM329,"INSUFFICIENT FUNDS")))</f>
        <v/>
      </c>
      <c r="AP329" t="str">
        <f>IF(AJ329&gt;Scenario!$B$11,"",IF(AJ$2&lt;&gt;"Ready",AJ$2,IF(ISNUMBER(AN329),"OK","INSUFFICIENT FUNDS")))</f>
        <v/>
      </c>
    </row>
    <row r="330" spans="1:42" ht="32.1" customHeight="1" x14ac:dyDescent="0.2">
      <c r="A330">
        <v>326</v>
      </c>
      <c r="B330" s="6" t="str">
        <f>IF(A330&gt;Scenario!$B$11,"",IF(A$2&lt;&gt;"Ready",A$2,IF(G329="OK",E329,"INSUFFICIENT FUNDS")))</f>
        <v/>
      </c>
      <c r="C330" s="6" t="str">
        <f>IF(A330&gt;Scenario!$B$11,"",IF(A$2&lt;&gt;"Ready",A$2,IF(ISNUMBER(B330),IF(AND(A330&gt;=Scenario!$B$10,MOD(A330-Scenario!$B$10,Scenario!$B$18)=0),Scenario!$B$8,0),"INSUFFICIENT FUNDS")))</f>
        <v/>
      </c>
      <c r="D330" s="6" t="str">
        <f>IF(A330&gt;Scenario!$B$11,"",IF(A$2&lt;&gt;"Ready",A$2,IF(ISNUMBER(B330),(B330+C330)*(N('Option B'!$E$14)+N('Option B'!$E$15)+IF(Scenario!$B$13="Gross",N('Option B'!$E$16),0))/12+((N('Option B'!$E$12)+N('Option B'!$E$13))/12+IF(AND(A330&gt;=Scenario!$B$10,MOD(A330-Scenario!$B$10,Scenario!$B$18)=0),N('Option B'!$E$17)*N('Option B'!$E$18)+N('Option B'!$E$20),0)+IF(A330=1,N('Option B'!$E$17)*N('Option B'!$E$19)+N('Option B'!$E$21),0)+IF(A330=Scenario!$B$11,N('Option B'!$E$22),0)),"INSUFFICIENT FUNDS")))</f>
        <v/>
      </c>
      <c r="E330" s="6" t="str">
        <f>IF(A330&gt;Scenario!$B$11,"",IF(A$2&lt;&gt;"Ready",A$2,IF(ISNUMBER(B330),IF((B330+C330)*(1+Scenario!$B$12/12)-D330&lt;0,"INSUFFICIENT FUNDS",(B330+C330)*(1+Scenario!$B$12/12)-D330),"INSUFFICIENT FUNDS")))</f>
        <v/>
      </c>
      <c r="F330" s="6" t="str">
        <f>IF(A330&gt;Scenario!$B$11,"",IF(A$2&lt;&gt;"Ready",A$2,IF(ISNUMBER(E330),F329+D330,"INSUFFICIENT FUNDS")))</f>
        <v/>
      </c>
      <c r="G330" t="str">
        <f>IF(A330&gt;Scenario!$B$11,"",IF(A$2&lt;&gt;"Ready",A$2,IF(ISNUMBER(E330),"OK","INSUFFICIENT FUNDS")))</f>
        <v/>
      </c>
      <c r="H330">
        <v>326</v>
      </c>
      <c r="I330" s="6" t="str">
        <f>IF(H330&gt;Scenario!$B$11,"",IF(H$2&lt;&gt;"Ready",H$2,IF(N329="OK",L329,"INSUFFICIENT FUNDS")))</f>
        <v/>
      </c>
      <c r="J330" s="6" t="str">
        <f>IF(H330&gt;Scenario!$B$11,"",IF(H$2&lt;&gt;"Ready",H$2,IF(ISNUMBER(I330),IF(AND(H330&gt;=Scenario!$B$10,MOD(H330-Scenario!$B$10,Scenario!$B$18)=0),Scenario!$B$8,0),"INSUFFICIENT FUNDS")))</f>
        <v/>
      </c>
      <c r="K330" s="6" t="str">
        <f>IF(H330&gt;Scenario!$B$11,"",IF(H$2&lt;&gt;"Ready",H$2,IF(ISNUMBER(I330),(I330+J330)*(N('Option B'!$E$14)+N('Option B'!$E$15)+IF(Scenario!$B$13="Gross",N('Option B'!$E$16),0))/12+((0+0)/12+IF(AND(H330&gt;=Scenario!$B$10,MOD(H330-Scenario!$B$10,Scenario!$B$18)=0),N('Option B'!$E$17)*N('Option B'!$E$18)+N('Option B'!$E$20),0)+IF(H330=1,N('Option B'!$E$17)*N('Option B'!$E$19)+N('Option B'!$E$21),0)+IF(H330=Scenario!$B$11,N('Option B'!$E$22),0)),"INSUFFICIENT FUNDS")))</f>
        <v/>
      </c>
      <c r="L330" s="6" t="str">
        <f>IF(H330&gt;Scenario!$B$11,"",IF(H$2&lt;&gt;"Ready",H$2,IF(ISNUMBER(I330),IF((I330+J330)*(1+Scenario!$B$12/12)-K330&lt;0,"INSUFFICIENT FUNDS",(I330+J330)*(1+Scenario!$B$12/12)-K330),"INSUFFICIENT FUNDS")))</f>
        <v/>
      </c>
      <c r="M330" s="6" t="str">
        <f>IF(H330&gt;Scenario!$B$11,"",IF(H$2&lt;&gt;"Ready",H$2,IF(ISNUMBER(L330),M329+K330,"INSUFFICIENT FUNDS")))</f>
        <v/>
      </c>
      <c r="N330" t="str">
        <f>IF(H330&gt;Scenario!$B$11,"",IF(H$2&lt;&gt;"Ready",H$2,IF(ISNUMBER(L330),"OK","INSUFFICIENT FUNDS")))</f>
        <v/>
      </c>
      <c r="O330">
        <v>326</v>
      </c>
      <c r="P330" s="6" t="str">
        <f>IF(O330&gt;Scenario!$B$11,"",IF(O$2&lt;&gt;"Ready",O$2,IF(U329="OK",S329,"INSUFFICIENT FUNDS")))</f>
        <v/>
      </c>
      <c r="Q330" s="6" t="str">
        <f>IF(O330&gt;Scenario!$B$11,"",IF(O$2&lt;&gt;"Ready",O$2,IF(ISNUMBER(P330),IF(AND(O330&gt;=Scenario!$B$10,MOD(O330-Scenario!$B$10,Scenario!$B$18)=0),Scenario!$B$8,0),"INSUFFICIENT FUNDS")))</f>
        <v/>
      </c>
      <c r="R330" s="6" t="str">
        <f>IF(O330&gt;Scenario!$B$11,"",IF(O$2&lt;&gt;"Ready",O$2,IF(ISNUMBER(P330),(P330+Q330)*(0+N('Option B'!$E$15)+IF(Scenario!$B$13="Gross",N('Option B'!$E$16),0))/12+((N('Option B'!$E$12)+N('Option B'!$E$13))/12+IF(AND(O330&gt;=Scenario!$B$10,MOD(O330-Scenario!$B$10,Scenario!$B$18)=0),N('Option B'!$E$17)*N('Option B'!$E$18)+N('Option B'!$E$20),0)+IF(O330=1,N('Option B'!$E$17)*N('Option B'!$E$19)+N('Option B'!$E$21),0)+IF(O330=Scenario!$B$11,N('Option B'!$E$22),0)),"INSUFFICIENT FUNDS")))</f>
        <v/>
      </c>
      <c r="S330" s="6" t="str">
        <f>IF(O330&gt;Scenario!$B$11,"",IF(O$2&lt;&gt;"Ready",O$2,IF(ISNUMBER(P330),IF((P330+Q330)*(1+Scenario!$B$12/12)-R330&lt;0,"INSUFFICIENT FUNDS",(P330+Q330)*(1+Scenario!$B$12/12)-R330),"INSUFFICIENT FUNDS")))</f>
        <v/>
      </c>
      <c r="T330" s="6" t="str">
        <f>IF(O330&gt;Scenario!$B$11,"",IF(O$2&lt;&gt;"Ready",O$2,IF(ISNUMBER(S330),T329+R330,"INSUFFICIENT FUNDS")))</f>
        <v/>
      </c>
      <c r="U330" t="str">
        <f>IF(O330&gt;Scenario!$B$11,"",IF(O$2&lt;&gt;"Ready",O$2,IF(ISNUMBER(S330),"OK","INSUFFICIENT FUNDS")))</f>
        <v/>
      </c>
      <c r="V330">
        <v>326</v>
      </c>
      <c r="W330" s="6" t="str">
        <f>IF(V330&gt;Scenario!$B$11,"",IF(V$2&lt;&gt;"Ready",V$2,IF(AB329="OK",Z329,"INSUFFICIENT FUNDS")))</f>
        <v/>
      </c>
      <c r="X330" s="6" t="str">
        <f>IF(V330&gt;Scenario!$B$11,"",IF(V$2&lt;&gt;"Ready",V$2,IF(ISNUMBER(W330),IF(AND(V330&gt;=Scenario!$B$10,MOD(V330-Scenario!$B$10,Scenario!$B$18)=0),Scenario!$B$8,0),"INSUFFICIENT FUNDS")))</f>
        <v/>
      </c>
      <c r="Y330" s="6" t="str">
        <f>IF(V330&gt;Scenario!$B$11,"",IF(V$2&lt;&gt;"Ready",V$2,IF(ISNUMBER(W330),(W330+X330)*(N('Option B'!$E$14)+N('Option B'!$E$15)+IF(Scenario!$B$13="Gross",N('Option B'!$E$16),0))/12+((N('Option B'!$E$12)+N('Option B'!$E$13))/12+IF(AND(V330&gt;=Scenario!$B$10,MOD(V330-Scenario!$B$10,Scenario!$B$18)=0),0*0+0,0)+IF(V330=1,0*0+0,0)+IF(V330=Scenario!$B$11,0,0)),"INSUFFICIENT FUNDS")))</f>
        <v/>
      </c>
      <c r="Z330" s="6" t="str">
        <f>IF(V330&gt;Scenario!$B$11,"",IF(V$2&lt;&gt;"Ready",V$2,IF(ISNUMBER(W330),IF((W330+X330)*(1+Scenario!$B$12/12)-Y330&lt;0,"INSUFFICIENT FUNDS",(W330+X330)*(1+Scenario!$B$12/12)-Y330),"INSUFFICIENT FUNDS")))</f>
        <v/>
      </c>
      <c r="AA330" s="6" t="str">
        <f>IF(V330&gt;Scenario!$B$11,"",IF(V$2&lt;&gt;"Ready",V$2,IF(ISNUMBER(Z330),AA329+Y330,"INSUFFICIENT FUNDS")))</f>
        <v/>
      </c>
      <c r="AB330" t="str">
        <f>IF(V330&gt;Scenario!$B$11,"",IF(V$2&lt;&gt;"Ready",V$2,IF(ISNUMBER(Z330),"OK","INSUFFICIENT FUNDS")))</f>
        <v/>
      </c>
      <c r="AC330">
        <v>326</v>
      </c>
      <c r="AD330" s="6" t="str">
        <f>IF(AC330&gt;Scenario!$B$11,"",IF(AC$2&lt;&gt;"Ready",AC$2,IF(AI329="OK",AG329,"INSUFFICIENT FUNDS")))</f>
        <v/>
      </c>
      <c r="AE330" s="6" t="str">
        <f>IF(AC330&gt;Scenario!$B$11,"",IF(AC$2&lt;&gt;"Ready",AC$2,IF(ISNUMBER(AD330),IF(AND(AC330&gt;=Scenario!$B$10,MOD(AC330-Scenario!$B$10,Scenario!$B$18)=0),Scenario!$B$8,0),"INSUFFICIENT FUNDS")))</f>
        <v/>
      </c>
      <c r="AF330" s="6" t="str">
        <f>IF(AC330&gt;Scenario!$B$11,"",IF(AC$2&lt;&gt;"Ready",AC$2,IF(ISNUMBER(AD330),(AD330+AE330)*(N('Option B'!$E$14)+N('Option B'!$E$15)+IF(Scenario!$B$13="Gross",0,0))/12+((N('Option B'!$E$12)+N('Option B'!$E$13))/12+IF(AND(AC330&gt;=Scenario!$B$10,MOD(AC330-Scenario!$B$10,Scenario!$B$18)=0),N('Option B'!$E$17)*N('Option B'!$E$18)+N('Option B'!$E$20),0)+IF(AC330=1,N('Option B'!$E$17)*N('Option B'!$E$19)+N('Option B'!$E$21),0)+IF(AC330=Scenario!$B$11,N('Option B'!$E$22),0)),"INSUFFICIENT FUNDS")))</f>
        <v/>
      </c>
      <c r="AG330" s="6" t="str">
        <f>IF(AC330&gt;Scenario!$B$11,"",IF(AC$2&lt;&gt;"Ready",AC$2,IF(ISNUMBER(AD330),IF((AD330+AE330)*(1+Scenario!$B$12/12)-AF330&lt;0,"INSUFFICIENT FUNDS",(AD330+AE330)*(1+Scenario!$B$12/12)-AF330),"INSUFFICIENT FUNDS")))</f>
        <v/>
      </c>
      <c r="AH330" s="6" t="str">
        <f>IF(AC330&gt;Scenario!$B$11,"",IF(AC$2&lt;&gt;"Ready",AC$2,IF(ISNUMBER(AG330),AH329+AF330,"INSUFFICIENT FUNDS")))</f>
        <v/>
      </c>
      <c r="AI330" t="str">
        <f>IF(AC330&gt;Scenario!$B$11,"",IF(AC$2&lt;&gt;"Ready",AC$2,IF(ISNUMBER(AG330),"OK","INSUFFICIENT FUNDS")))</f>
        <v/>
      </c>
      <c r="AJ330">
        <v>326</v>
      </c>
      <c r="AK330" s="6" t="str">
        <f>IF(AJ330&gt;Scenario!$B$11,"",IF(AJ$2&lt;&gt;"Ready",AJ$2,IF(AP329="OK",AN329,"INSUFFICIENT FUNDS")))</f>
        <v/>
      </c>
      <c r="AL330" s="6" t="str">
        <f>IF(AJ330&gt;Scenario!$B$11,"",IF(AJ$2&lt;&gt;"Ready",AJ$2,IF(ISNUMBER(AK330),IF(AND(AJ330&gt;=Scenario!$B$10,MOD(AJ330-Scenario!$B$10,Scenario!$B$18)=0),Scenario!$B$8,0),"INSUFFICIENT FUNDS")))</f>
        <v/>
      </c>
      <c r="AM330" s="6" t="str">
        <f>IF(AJ330&gt;Scenario!$B$11,"",IF(AJ$2&lt;&gt;"Ready",AJ$2,IF(ISNUMBER(AK330),(AK330+AL330)*(0+0+IF(Scenario!$B$13="Gross",0,0))/12+((0+0)/12+IF(AND(AJ330&gt;=Scenario!$B$10,MOD(AJ330-Scenario!$B$10,Scenario!$B$18)=0),0*0+0,0)+IF(AJ330=1,0*0+0,0)+IF(AJ330=Scenario!$B$11,0,0)),"INSUFFICIENT FUNDS")))</f>
        <v/>
      </c>
      <c r="AN330" s="6" t="str">
        <f>IF(AJ330&gt;Scenario!$B$11,"",IF(AJ$2&lt;&gt;"Ready",AJ$2,IF(ISNUMBER(AK330),IF((AK330+AL330)*(1+Scenario!$B$12/12)-AM330&lt;0,"INSUFFICIENT FUNDS",(AK330+AL330)*(1+Scenario!$B$12/12)-AM330),"INSUFFICIENT FUNDS")))</f>
        <v/>
      </c>
      <c r="AO330" s="6" t="str">
        <f>IF(AJ330&gt;Scenario!$B$11,"",IF(AJ$2&lt;&gt;"Ready",AJ$2,IF(ISNUMBER(AN330),AO329+AM330,"INSUFFICIENT FUNDS")))</f>
        <v/>
      </c>
      <c r="AP330" t="str">
        <f>IF(AJ330&gt;Scenario!$B$11,"",IF(AJ$2&lt;&gt;"Ready",AJ$2,IF(ISNUMBER(AN330),"OK","INSUFFICIENT FUNDS")))</f>
        <v/>
      </c>
    </row>
    <row r="331" spans="1:42" ht="32.1" customHeight="1" x14ac:dyDescent="0.2">
      <c r="A331">
        <v>327</v>
      </c>
      <c r="B331" s="6" t="str">
        <f>IF(A331&gt;Scenario!$B$11,"",IF(A$2&lt;&gt;"Ready",A$2,IF(G330="OK",E330,"INSUFFICIENT FUNDS")))</f>
        <v/>
      </c>
      <c r="C331" s="6" t="str">
        <f>IF(A331&gt;Scenario!$B$11,"",IF(A$2&lt;&gt;"Ready",A$2,IF(ISNUMBER(B331),IF(AND(A331&gt;=Scenario!$B$10,MOD(A331-Scenario!$B$10,Scenario!$B$18)=0),Scenario!$B$8,0),"INSUFFICIENT FUNDS")))</f>
        <v/>
      </c>
      <c r="D331" s="6" t="str">
        <f>IF(A331&gt;Scenario!$B$11,"",IF(A$2&lt;&gt;"Ready",A$2,IF(ISNUMBER(B331),(B331+C331)*(N('Option B'!$E$14)+N('Option B'!$E$15)+IF(Scenario!$B$13="Gross",N('Option B'!$E$16),0))/12+((N('Option B'!$E$12)+N('Option B'!$E$13))/12+IF(AND(A331&gt;=Scenario!$B$10,MOD(A331-Scenario!$B$10,Scenario!$B$18)=0),N('Option B'!$E$17)*N('Option B'!$E$18)+N('Option B'!$E$20),0)+IF(A331=1,N('Option B'!$E$17)*N('Option B'!$E$19)+N('Option B'!$E$21),0)+IF(A331=Scenario!$B$11,N('Option B'!$E$22),0)),"INSUFFICIENT FUNDS")))</f>
        <v/>
      </c>
      <c r="E331" s="6" t="str">
        <f>IF(A331&gt;Scenario!$B$11,"",IF(A$2&lt;&gt;"Ready",A$2,IF(ISNUMBER(B331),IF((B331+C331)*(1+Scenario!$B$12/12)-D331&lt;0,"INSUFFICIENT FUNDS",(B331+C331)*(1+Scenario!$B$12/12)-D331),"INSUFFICIENT FUNDS")))</f>
        <v/>
      </c>
      <c r="F331" s="6" t="str">
        <f>IF(A331&gt;Scenario!$B$11,"",IF(A$2&lt;&gt;"Ready",A$2,IF(ISNUMBER(E331),F330+D331,"INSUFFICIENT FUNDS")))</f>
        <v/>
      </c>
      <c r="G331" t="str">
        <f>IF(A331&gt;Scenario!$B$11,"",IF(A$2&lt;&gt;"Ready",A$2,IF(ISNUMBER(E331),"OK","INSUFFICIENT FUNDS")))</f>
        <v/>
      </c>
      <c r="H331">
        <v>327</v>
      </c>
      <c r="I331" s="6" t="str">
        <f>IF(H331&gt;Scenario!$B$11,"",IF(H$2&lt;&gt;"Ready",H$2,IF(N330="OK",L330,"INSUFFICIENT FUNDS")))</f>
        <v/>
      </c>
      <c r="J331" s="6" t="str">
        <f>IF(H331&gt;Scenario!$B$11,"",IF(H$2&lt;&gt;"Ready",H$2,IF(ISNUMBER(I331),IF(AND(H331&gt;=Scenario!$B$10,MOD(H331-Scenario!$B$10,Scenario!$B$18)=0),Scenario!$B$8,0),"INSUFFICIENT FUNDS")))</f>
        <v/>
      </c>
      <c r="K331" s="6" t="str">
        <f>IF(H331&gt;Scenario!$B$11,"",IF(H$2&lt;&gt;"Ready",H$2,IF(ISNUMBER(I331),(I331+J331)*(N('Option B'!$E$14)+N('Option B'!$E$15)+IF(Scenario!$B$13="Gross",N('Option B'!$E$16),0))/12+((0+0)/12+IF(AND(H331&gt;=Scenario!$B$10,MOD(H331-Scenario!$B$10,Scenario!$B$18)=0),N('Option B'!$E$17)*N('Option B'!$E$18)+N('Option B'!$E$20),0)+IF(H331=1,N('Option B'!$E$17)*N('Option B'!$E$19)+N('Option B'!$E$21),0)+IF(H331=Scenario!$B$11,N('Option B'!$E$22),0)),"INSUFFICIENT FUNDS")))</f>
        <v/>
      </c>
      <c r="L331" s="6" t="str">
        <f>IF(H331&gt;Scenario!$B$11,"",IF(H$2&lt;&gt;"Ready",H$2,IF(ISNUMBER(I331),IF((I331+J331)*(1+Scenario!$B$12/12)-K331&lt;0,"INSUFFICIENT FUNDS",(I331+J331)*(1+Scenario!$B$12/12)-K331),"INSUFFICIENT FUNDS")))</f>
        <v/>
      </c>
      <c r="M331" s="6" t="str">
        <f>IF(H331&gt;Scenario!$B$11,"",IF(H$2&lt;&gt;"Ready",H$2,IF(ISNUMBER(L331),M330+K331,"INSUFFICIENT FUNDS")))</f>
        <v/>
      </c>
      <c r="N331" t="str">
        <f>IF(H331&gt;Scenario!$B$11,"",IF(H$2&lt;&gt;"Ready",H$2,IF(ISNUMBER(L331),"OK","INSUFFICIENT FUNDS")))</f>
        <v/>
      </c>
      <c r="O331">
        <v>327</v>
      </c>
      <c r="P331" s="6" t="str">
        <f>IF(O331&gt;Scenario!$B$11,"",IF(O$2&lt;&gt;"Ready",O$2,IF(U330="OK",S330,"INSUFFICIENT FUNDS")))</f>
        <v/>
      </c>
      <c r="Q331" s="6" t="str">
        <f>IF(O331&gt;Scenario!$B$11,"",IF(O$2&lt;&gt;"Ready",O$2,IF(ISNUMBER(P331),IF(AND(O331&gt;=Scenario!$B$10,MOD(O331-Scenario!$B$10,Scenario!$B$18)=0),Scenario!$B$8,0),"INSUFFICIENT FUNDS")))</f>
        <v/>
      </c>
      <c r="R331" s="6" t="str">
        <f>IF(O331&gt;Scenario!$B$11,"",IF(O$2&lt;&gt;"Ready",O$2,IF(ISNUMBER(P331),(P331+Q331)*(0+N('Option B'!$E$15)+IF(Scenario!$B$13="Gross",N('Option B'!$E$16),0))/12+((N('Option B'!$E$12)+N('Option B'!$E$13))/12+IF(AND(O331&gt;=Scenario!$B$10,MOD(O331-Scenario!$B$10,Scenario!$B$18)=0),N('Option B'!$E$17)*N('Option B'!$E$18)+N('Option B'!$E$20),0)+IF(O331=1,N('Option B'!$E$17)*N('Option B'!$E$19)+N('Option B'!$E$21),0)+IF(O331=Scenario!$B$11,N('Option B'!$E$22),0)),"INSUFFICIENT FUNDS")))</f>
        <v/>
      </c>
      <c r="S331" s="6" t="str">
        <f>IF(O331&gt;Scenario!$B$11,"",IF(O$2&lt;&gt;"Ready",O$2,IF(ISNUMBER(P331),IF((P331+Q331)*(1+Scenario!$B$12/12)-R331&lt;0,"INSUFFICIENT FUNDS",(P331+Q331)*(1+Scenario!$B$12/12)-R331),"INSUFFICIENT FUNDS")))</f>
        <v/>
      </c>
      <c r="T331" s="6" t="str">
        <f>IF(O331&gt;Scenario!$B$11,"",IF(O$2&lt;&gt;"Ready",O$2,IF(ISNUMBER(S331),T330+R331,"INSUFFICIENT FUNDS")))</f>
        <v/>
      </c>
      <c r="U331" t="str">
        <f>IF(O331&gt;Scenario!$B$11,"",IF(O$2&lt;&gt;"Ready",O$2,IF(ISNUMBER(S331),"OK","INSUFFICIENT FUNDS")))</f>
        <v/>
      </c>
      <c r="V331">
        <v>327</v>
      </c>
      <c r="W331" s="6" t="str">
        <f>IF(V331&gt;Scenario!$B$11,"",IF(V$2&lt;&gt;"Ready",V$2,IF(AB330="OK",Z330,"INSUFFICIENT FUNDS")))</f>
        <v/>
      </c>
      <c r="X331" s="6" t="str">
        <f>IF(V331&gt;Scenario!$B$11,"",IF(V$2&lt;&gt;"Ready",V$2,IF(ISNUMBER(W331),IF(AND(V331&gt;=Scenario!$B$10,MOD(V331-Scenario!$B$10,Scenario!$B$18)=0),Scenario!$B$8,0),"INSUFFICIENT FUNDS")))</f>
        <v/>
      </c>
      <c r="Y331" s="6" t="str">
        <f>IF(V331&gt;Scenario!$B$11,"",IF(V$2&lt;&gt;"Ready",V$2,IF(ISNUMBER(W331),(W331+X331)*(N('Option B'!$E$14)+N('Option B'!$E$15)+IF(Scenario!$B$13="Gross",N('Option B'!$E$16),0))/12+((N('Option B'!$E$12)+N('Option B'!$E$13))/12+IF(AND(V331&gt;=Scenario!$B$10,MOD(V331-Scenario!$B$10,Scenario!$B$18)=0),0*0+0,0)+IF(V331=1,0*0+0,0)+IF(V331=Scenario!$B$11,0,0)),"INSUFFICIENT FUNDS")))</f>
        <v/>
      </c>
      <c r="Z331" s="6" t="str">
        <f>IF(V331&gt;Scenario!$B$11,"",IF(V$2&lt;&gt;"Ready",V$2,IF(ISNUMBER(W331),IF((W331+X331)*(1+Scenario!$B$12/12)-Y331&lt;0,"INSUFFICIENT FUNDS",(W331+X331)*(1+Scenario!$B$12/12)-Y331),"INSUFFICIENT FUNDS")))</f>
        <v/>
      </c>
      <c r="AA331" s="6" t="str">
        <f>IF(V331&gt;Scenario!$B$11,"",IF(V$2&lt;&gt;"Ready",V$2,IF(ISNUMBER(Z331),AA330+Y331,"INSUFFICIENT FUNDS")))</f>
        <v/>
      </c>
      <c r="AB331" t="str">
        <f>IF(V331&gt;Scenario!$B$11,"",IF(V$2&lt;&gt;"Ready",V$2,IF(ISNUMBER(Z331),"OK","INSUFFICIENT FUNDS")))</f>
        <v/>
      </c>
      <c r="AC331">
        <v>327</v>
      </c>
      <c r="AD331" s="6" t="str">
        <f>IF(AC331&gt;Scenario!$B$11,"",IF(AC$2&lt;&gt;"Ready",AC$2,IF(AI330="OK",AG330,"INSUFFICIENT FUNDS")))</f>
        <v/>
      </c>
      <c r="AE331" s="6" t="str">
        <f>IF(AC331&gt;Scenario!$B$11,"",IF(AC$2&lt;&gt;"Ready",AC$2,IF(ISNUMBER(AD331),IF(AND(AC331&gt;=Scenario!$B$10,MOD(AC331-Scenario!$B$10,Scenario!$B$18)=0),Scenario!$B$8,0),"INSUFFICIENT FUNDS")))</f>
        <v/>
      </c>
      <c r="AF331" s="6" t="str">
        <f>IF(AC331&gt;Scenario!$B$11,"",IF(AC$2&lt;&gt;"Ready",AC$2,IF(ISNUMBER(AD331),(AD331+AE331)*(N('Option B'!$E$14)+N('Option B'!$E$15)+IF(Scenario!$B$13="Gross",0,0))/12+((N('Option B'!$E$12)+N('Option B'!$E$13))/12+IF(AND(AC331&gt;=Scenario!$B$10,MOD(AC331-Scenario!$B$10,Scenario!$B$18)=0),N('Option B'!$E$17)*N('Option B'!$E$18)+N('Option B'!$E$20),0)+IF(AC331=1,N('Option B'!$E$17)*N('Option B'!$E$19)+N('Option B'!$E$21),0)+IF(AC331=Scenario!$B$11,N('Option B'!$E$22),0)),"INSUFFICIENT FUNDS")))</f>
        <v/>
      </c>
      <c r="AG331" s="6" t="str">
        <f>IF(AC331&gt;Scenario!$B$11,"",IF(AC$2&lt;&gt;"Ready",AC$2,IF(ISNUMBER(AD331),IF((AD331+AE331)*(1+Scenario!$B$12/12)-AF331&lt;0,"INSUFFICIENT FUNDS",(AD331+AE331)*(1+Scenario!$B$12/12)-AF331),"INSUFFICIENT FUNDS")))</f>
        <v/>
      </c>
      <c r="AH331" s="6" t="str">
        <f>IF(AC331&gt;Scenario!$B$11,"",IF(AC$2&lt;&gt;"Ready",AC$2,IF(ISNUMBER(AG331),AH330+AF331,"INSUFFICIENT FUNDS")))</f>
        <v/>
      </c>
      <c r="AI331" t="str">
        <f>IF(AC331&gt;Scenario!$B$11,"",IF(AC$2&lt;&gt;"Ready",AC$2,IF(ISNUMBER(AG331),"OK","INSUFFICIENT FUNDS")))</f>
        <v/>
      </c>
      <c r="AJ331">
        <v>327</v>
      </c>
      <c r="AK331" s="6" t="str">
        <f>IF(AJ331&gt;Scenario!$B$11,"",IF(AJ$2&lt;&gt;"Ready",AJ$2,IF(AP330="OK",AN330,"INSUFFICIENT FUNDS")))</f>
        <v/>
      </c>
      <c r="AL331" s="6" t="str">
        <f>IF(AJ331&gt;Scenario!$B$11,"",IF(AJ$2&lt;&gt;"Ready",AJ$2,IF(ISNUMBER(AK331),IF(AND(AJ331&gt;=Scenario!$B$10,MOD(AJ331-Scenario!$B$10,Scenario!$B$18)=0),Scenario!$B$8,0),"INSUFFICIENT FUNDS")))</f>
        <v/>
      </c>
      <c r="AM331" s="6" t="str">
        <f>IF(AJ331&gt;Scenario!$B$11,"",IF(AJ$2&lt;&gt;"Ready",AJ$2,IF(ISNUMBER(AK331),(AK331+AL331)*(0+0+IF(Scenario!$B$13="Gross",0,0))/12+((0+0)/12+IF(AND(AJ331&gt;=Scenario!$B$10,MOD(AJ331-Scenario!$B$10,Scenario!$B$18)=0),0*0+0,0)+IF(AJ331=1,0*0+0,0)+IF(AJ331=Scenario!$B$11,0,0)),"INSUFFICIENT FUNDS")))</f>
        <v/>
      </c>
      <c r="AN331" s="6" t="str">
        <f>IF(AJ331&gt;Scenario!$B$11,"",IF(AJ$2&lt;&gt;"Ready",AJ$2,IF(ISNUMBER(AK331),IF((AK331+AL331)*(1+Scenario!$B$12/12)-AM331&lt;0,"INSUFFICIENT FUNDS",(AK331+AL331)*(1+Scenario!$B$12/12)-AM331),"INSUFFICIENT FUNDS")))</f>
        <v/>
      </c>
      <c r="AO331" s="6" t="str">
        <f>IF(AJ331&gt;Scenario!$B$11,"",IF(AJ$2&lt;&gt;"Ready",AJ$2,IF(ISNUMBER(AN331),AO330+AM331,"INSUFFICIENT FUNDS")))</f>
        <v/>
      </c>
      <c r="AP331" t="str">
        <f>IF(AJ331&gt;Scenario!$B$11,"",IF(AJ$2&lt;&gt;"Ready",AJ$2,IF(ISNUMBER(AN331),"OK","INSUFFICIENT FUNDS")))</f>
        <v/>
      </c>
    </row>
    <row r="332" spans="1:42" ht="32.1" customHeight="1" x14ac:dyDescent="0.2">
      <c r="A332">
        <v>328</v>
      </c>
      <c r="B332" s="6" t="str">
        <f>IF(A332&gt;Scenario!$B$11,"",IF(A$2&lt;&gt;"Ready",A$2,IF(G331="OK",E331,"INSUFFICIENT FUNDS")))</f>
        <v/>
      </c>
      <c r="C332" s="6" t="str">
        <f>IF(A332&gt;Scenario!$B$11,"",IF(A$2&lt;&gt;"Ready",A$2,IF(ISNUMBER(B332),IF(AND(A332&gt;=Scenario!$B$10,MOD(A332-Scenario!$B$10,Scenario!$B$18)=0),Scenario!$B$8,0),"INSUFFICIENT FUNDS")))</f>
        <v/>
      </c>
      <c r="D332" s="6" t="str">
        <f>IF(A332&gt;Scenario!$B$11,"",IF(A$2&lt;&gt;"Ready",A$2,IF(ISNUMBER(B332),(B332+C332)*(N('Option B'!$E$14)+N('Option B'!$E$15)+IF(Scenario!$B$13="Gross",N('Option B'!$E$16),0))/12+((N('Option B'!$E$12)+N('Option B'!$E$13))/12+IF(AND(A332&gt;=Scenario!$B$10,MOD(A332-Scenario!$B$10,Scenario!$B$18)=0),N('Option B'!$E$17)*N('Option B'!$E$18)+N('Option B'!$E$20),0)+IF(A332=1,N('Option B'!$E$17)*N('Option B'!$E$19)+N('Option B'!$E$21),0)+IF(A332=Scenario!$B$11,N('Option B'!$E$22),0)),"INSUFFICIENT FUNDS")))</f>
        <v/>
      </c>
      <c r="E332" s="6" t="str">
        <f>IF(A332&gt;Scenario!$B$11,"",IF(A$2&lt;&gt;"Ready",A$2,IF(ISNUMBER(B332),IF((B332+C332)*(1+Scenario!$B$12/12)-D332&lt;0,"INSUFFICIENT FUNDS",(B332+C332)*(1+Scenario!$B$12/12)-D332),"INSUFFICIENT FUNDS")))</f>
        <v/>
      </c>
      <c r="F332" s="6" t="str">
        <f>IF(A332&gt;Scenario!$B$11,"",IF(A$2&lt;&gt;"Ready",A$2,IF(ISNUMBER(E332),F331+D332,"INSUFFICIENT FUNDS")))</f>
        <v/>
      </c>
      <c r="G332" t="str">
        <f>IF(A332&gt;Scenario!$B$11,"",IF(A$2&lt;&gt;"Ready",A$2,IF(ISNUMBER(E332),"OK","INSUFFICIENT FUNDS")))</f>
        <v/>
      </c>
      <c r="H332">
        <v>328</v>
      </c>
      <c r="I332" s="6" t="str">
        <f>IF(H332&gt;Scenario!$B$11,"",IF(H$2&lt;&gt;"Ready",H$2,IF(N331="OK",L331,"INSUFFICIENT FUNDS")))</f>
        <v/>
      </c>
      <c r="J332" s="6" t="str">
        <f>IF(H332&gt;Scenario!$B$11,"",IF(H$2&lt;&gt;"Ready",H$2,IF(ISNUMBER(I332),IF(AND(H332&gt;=Scenario!$B$10,MOD(H332-Scenario!$B$10,Scenario!$B$18)=0),Scenario!$B$8,0),"INSUFFICIENT FUNDS")))</f>
        <v/>
      </c>
      <c r="K332" s="6" t="str">
        <f>IF(H332&gt;Scenario!$B$11,"",IF(H$2&lt;&gt;"Ready",H$2,IF(ISNUMBER(I332),(I332+J332)*(N('Option B'!$E$14)+N('Option B'!$E$15)+IF(Scenario!$B$13="Gross",N('Option B'!$E$16),0))/12+((0+0)/12+IF(AND(H332&gt;=Scenario!$B$10,MOD(H332-Scenario!$B$10,Scenario!$B$18)=0),N('Option B'!$E$17)*N('Option B'!$E$18)+N('Option B'!$E$20),0)+IF(H332=1,N('Option B'!$E$17)*N('Option B'!$E$19)+N('Option B'!$E$21),0)+IF(H332=Scenario!$B$11,N('Option B'!$E$22),0)),"INSUFFICIENT FUNDS")))</f>
        <v/>
      </c>
      <c r="L332" s="6" t="str">
        <f>IF(H332&gt;Scenario!$B$11,"",IF(H$2&lt;&gt;"Ready",H$2,IF(ISNUMBER(I332),IF((I332+J332)*(1+Scenario!$B$12/12)-K332&lt;0,"INSUFFICIENT FUNDS",(I332+J332)*(1+Scenario!$B$12/12)-K332),"INSUFFICIENT FUNDS")))</f>
        <v/>
      </c>
      <c r="M332" s="6" t="str">
        <f>IF(H332&gt;Scenario!$B$11,"",IF(H$2&lt;&gt;"Ready",H$2,IF(ISNUMBER(L332),M331+K332,"INSUFFICIENT FUNDS")))</f>
        <v/>
      </c>
      <c r="N332" t="str">
        <f>IF(H332&gt;Scenario!$B$11,"",IF(H$2&lt;&gt;"Ready",H$2,IF(ISNUMBER(L332),"OK","INSUFFICIENT FUNDS")))</f>
        <v/>
      </c>
      <c r="O332">
        <v>328</v>
      </c>
      <c r="P332" s="6" t="str">
        <f>IF(O332&gt;Scenario!$B$11,"",IF(O$2&lt;&gt;"Ready",O$2,IF(U331="OK",S331,"INSUFFICIENT FUNDS")))</f>
        <v/>
      </c>
      <c r="Q332" s="6" t="str">
        <f>IF(O332&gt;Scenario!$B$11,"",IF(O$2&lt;&gt;"Ready",O$2,IF(ISNUMBER(P332),IF(AND(O332&gt;=Scenario!$B$10,MOD(O332-Scenario!$B$10,Scenario!$B$18)=0),Scenario!$B$8,0),"INSUFFICIENT FUNDS")))</f>
        <v/>
      </c>
      <c r="R332" s="6" t="str">
        <f>IF(O332&gt;Scenario!$B$11,"",IF(O$2&lt;&gt;"Ready",O$2,IF(ISNUMBER(P332),(P332+Q332)*(0+N('Option B'!$E$15)+IF(Scenario!$B$13="Gross",N('Option B'!$E$16),0))/12+((N('Option B'!$E$12)+N('Option B'!$E$13))/12+IF(AND(O332&gt;=Scenario!$B$10,MOD(O332-Scenario!$B$10,Scenario!$B$18)=0),N('Option B'!$E$17)*N('Option B'!$E$18)+N('Option B'!$E$20),0)+IF(O332=1,N('Option B'!$E$17)*N('Option B'!$E$19)+N('Option B'!$E$21),0)+IF(O332=Scenario!$B$11,N('Option B'!$E$22),0)),"INSUFFICIENT FUNDS")))</f>
        <v/>
      </c>
      <c r="S332" s="6" t="str">
        <f>IF(O332&gt;Scenario!$B$11,"",IF(O$2&lt;&gt;"Ready",O$2,IF(ISNUMBER(P332),IF((P332+Q332)*(1+Scenario!$B$12/12)-R332&lt;0,"INSUFFICIENT FUNDS",(P332+Q332)*(1+Scenario!$B$12/12)-R332),"INSUFFICIENT FUNDS")))</f>
        <v/>
      </c>
      <c r="T332" s="6" t="str">
        <f>IF(O332&gt;Scenario!$B$11,"",IF(O$2&lt;&gt;"Ready",O$2,IF(ISNUMBER(S332),T331+R332,"INSUFFICIENT FUNDS")))</f>
        <v/>
      </c>
      <c r="U332" t="str">
        <f>IF(O332&gt;Scenario!$B$11,"",IF(O$2&lt;&gt;"Ready",O$2,IF(ISNUMBER(S332),"OK","INSUFFICIENT FUNDS")))</f>
        <v/>
      </c>
      <c r="V332">
        <v>328</v>
      </c>
      <c r="W332" s="6" t="str">
        <f>IF(V332&gt;Scenario!$B$11,"",IF(V$2&lt;&gt;"Ready",V$2,IF(AB331="OK",Z331,"INSUFFICIENT FUNDS")))</f>
        <v/>
      </c>
      <c r="X332" s="6" t="str">
        <f>IF(V332&gt;Scenario!$B$11,"",IF(V$2&lt;&gt;"Ready",V$2,IF(ISNUMBER(W332),IF(AND(V332&gt;=Scenario!$B$10,MOD(V332-Scenario!$B$10,Scenario!$B$18)=0),Scenario!$B$8,0),"INSUFFICIENT FUNDS")))</f>
        <v/>
      </c>
      <c r="Y332" s="6" t="str">
        <f>IF(V332&gt;Scenario!$B$11,"",IF(V$2&lt;&gt;"Ready",V$2,IF(ISNUMBER(W332),(W332+X332)*(N('Option B'!$E$14)+N('Option B'!$E$15)+IF(Scenario!$B$13="Gross",N('Option B'!$E$16),0))/12+((N('Option B'!$E$12)+N('Option B'!$E$13))/12+IF(AND(V332&gt;=Scenario!$B$10,MOD(V332-Scenario!$B$10,Scenario!$B$18)=0),0*0+0,0)+IF(V332=1,0*0+0,0)+IF(V332=Scenario!$B$11,0,0)),"INSUFFICIENT FUNDS")))</f>
        <v/>
      </c>
      <c r="Z332" s="6" t="str">
        <f>IF(V332&gt;Scenario!$B$11,"",IF(V$2&lt;&gt;"Ready",V$2,IF(ISNUMBER(W332),IF((W332+X332)*(1+Scenario!$B$12/12)-Y332&lt;0,"INSUFFICIENT FUNDS",(W332+X332)*(1+Scenario!$B$12/12)-Y332),"INSUFFICIENT FUNDS")))</f>
        <v/>
      </c>
      <c r="AA332" s="6" t="str">
        <f>IF(V332&gt;Scenario!$B$11,"",IF(V$2&lt;&gt;"Ready",V$2,IF(ISNUMBER(Z332),AA331+Y332,"INSUFFICIENT FUNDS")))</f>
        <v/>
      </c>
      <c r="AB332" t="str">
        <f>IF(V332&gt;Scenario!$B$11,"",IF(V$2&lt;&gt;"Ready",V$2,IF(ISNUMBER(Z332),"OK","INSUFFICIENT FUNDS")))</f>
        <v/>
      </c>
      <c r="AC332">
        <v>328</v>
      </c>
      <c r="AD332" s="6" t="str">
        <f>IF(AC332&gt;Scenario!$B$11,"",IF(AC$2&lt;&gt;"Ready",AC$2,IF(AI331="OK",AG331,"INSUFFICIENT FUNDS")))</f>
        <v/>
      </c>
      <c r="AE332" s="6" t="str">
        <f>IF(AC332&gt;Scenario!$B$11,"",IF(AC$2&lt;&gt;"Ready",AC$2,IF(ISNUMBER(AD332),IF(AND(AC332&gt;=Scenario!$B$10,MOD(AC332-Scenario!$B$10,Scenario!$B$18)=0),Scenario!$B$8,0),"INSUFFICIENT FUNDS")))</f>
        <v/>
      </c>
      <c r="AF332" s="6" t="str">
        <f>IF(AC332&gt;Scenario!$B$11,"",IF(AC$2&lt;&gt;"Ready",AC$2,IF(ISNUMBER(AD332),(AD332+AE332)*(N('Option B'!$E$14)+N('Option B'!$E$15)+IF(Scenario!$B$13="Gross",0,0))/12+((N('Option B'!$E$12)+N('Option B'!$E$13))/12+IF(AND(AC332&gt;=Scenario!$B$10,MOD(AC332-Scenario!$B$10,Scenario!$B$18)=0),N('Option B'!$E$17)*N('Option B'!$E$18)+N('Option B'!$E$20),0)+IF(AC332=1,N('Option B'!$E$17)*N('Option B'!$E$19)+N('Option B'!$E$21),0)+IF(AC332=Scenario!$B$11,N('Option B'!$E$22),0)),"INSUFFICIENT FUNDS")))</f>
        <v/>
      </c>
      <c r="AG332" s="6" t="str">
        <f>IF(AC332&gt;Scenario!$B$11,"",IF(AC$2&lt;&gt;"Ready",AC$2,IF(ISNUMBER(AD332),IF((AD332+AE332)*(1+Scenario!$B$12/12)-AF332&lt;0,"INSUFFICIENT FUNDS",(AD332+AE332)*(1+Scenario!$B$12/12)-AF332),"INSUFFICIENT FUNDS")))</f>
        <v/>
      </c>
      <c r="AH332" s="6" t="str">
        <f>IF(AC332&gt;Scenario!$B$11,"",IF(AC$2&lt;&gt;"Ready",AC$2,IF(ISNUMBER(AG332),AH331+AF332,"INSUFFICIENT FUNDS")))</f>
        <v/>
      </c>
      <c r="AI332" t="str">
        <f>IF(AC332&gt;Scenario!$B$11,"",IF(AC$2&lt;&gt;"Ready",AC$2,IF(ISNUMBER(AG332),"OK","INSUFFICIENT FUNDS")))</f>
        <v/>
      </c>
      <c r="AJ332">
        <v>328</v>
      </c>
      <c r="AK332" s="6" t="str">
        <f>IF(AJ332&gt;Scenario!$B$11,"",IF(AJ$2&lt;&gt;"Ready",AJ$2,IF(AP331="OK",AN331,"INSUFFICIENT FUNDS")))</f>
        <v/>
      </c>
      <c r="AL332" s="6" t="str">
        <f>IF(AJ332&gt;Scenario!$B$11,"",IF(AJ$2&lt;&gt;"Ready",AJ$2,IF(ISNUMBER(AK332),IF(AND(AJ332&gt;=Scenario!$B$10,MOD(AJ332-Scenario!$B$10,Scenario!$B$18)=0),Scenario!$B$8,0),"INSUFFICIENT FUNDS")))</f>
        <v/>
      </c>
      <c r="AM332" s="6" t="str">
        <f>IF(AJ332&gt;Scenario!$B$11,"",IF(AJ$2&lt;&gt;"Ready",AJ$2,IF(ISNUMBER(AK332),(AK332+AL332)*(0+0+IF(Scenario!$B$13="Gross",0,0))/12+((0+0)/12+IF(AND(AJ332&gt;=Scenario!$B$10,MOD(AJ332-Scenario!$B$10,Scenario!$B$18)=0),0*0+0,0)+IF(AJ332=1,0*0+0,0)+IF(AJ332=Scenario!$B$11,0,0)),"INSUFFICIENT FUNDS")))</f>
        <v/>
      </c>
      <c r="AN332" s="6" t="str">
        <f>IF(AJ332&gt;Scenario!$B$11,"",IF(AJ$2&lt;&gt;"Ready",AJ$2,IF(ISNUMBER(AK332),IF((AK332+AL332)*(1+Scenario!$B$12/12)-AM332&lt;0,"INSUFFICIENT FUNDS",(AK332+AL332)*(1+Scenario!$B$12/12)-AM332),"INSUFFICIENT FUNDS")))</f>
        <v/>
      </c>
      <c r="AO332" s="6" t="str">
        <f>IF(AJ332&gt;Scenario!$B$11,"",IF(AJ$2&lt;&gt;"Ready",AJ$2,IF(ISNUMBER(AN332),AO331+AM332,"INSUFFICIENT FUNDS")))</f>
        <v/>
      </c>
      <c r="AP332" t="str">
        <f>IF(AJ332&gt;Scenario!$B$11,"",IF(AJ$2&lt;&gt;"Ready",AJ$2,IF(ISNUMBER(AN332),"OK","INSUFFICIENT FUNDS")))</f>
        <v/>
      </c>
    </row>
    <row r="333" spans="1:42" ht="32.1" customHeight="1" x14ac:dyDescent="0.2">
      <c r="A333">
        <v>329</v>
      </c>
      <c r="B333" s="6" t="str">
        <f>IF(A333&gt;Scenario!$B$11,"",IF(A$2&lt;&gt;"Ready",A$2,IF(G332="OK",E332,"INSUFFICIENT FUNDS")))</f>
        <v/>
      </c>
      <c r="C333" s="6" t="str">
        <f>IF(A333&gt;Scenario!$B$11,"",IF(A$2&lt;&gt;"Ready",A$2,IF(ISNUMBER(B333),IF(AND(A333&gt;=Scenario!$B$10,MOD(A333-Scenario!$B$10,Scenario!$B$18)=0),Scenario!$B$8,0),"INSUFFICIENT FUNDS")))</f>
        <v/>
      </c>
      <c r="D333" s="6" t="str">
        <f>IF(A333&gt;Scenario!$B$11,"",IF(A$2&lt;&gt;"Ready",A$2,IF(ISNUMBER(B333),(B333+C333)*(N('Option B'!$E$14)+N('Option B'!$E$15)+IF(Scenario!$B$13="Gross",N('Option B'!$E$16),0))/12+((N('Option B'!$E$12)+N('Option B'!$E$13))/12+IF(AND(A333&gt;=Scenario!$B$10,MOD(A333-Scenario!$B$10,Scenario!$B$18)=0),N('Option B'!$E$17)*N('Option B'!$E$18)+N('Option B'!$E$20),0)+IF(A333=1,N('Option B'!$E$17)*N('Option B'!$E$19)+N('Option B'!$E$21),0)+IF(A333=Scenario!$B$11,N('Option B'!$E$22),0)),"INSUFFICIENT FUNDS")))</f>
        <v/>
      </c>
      <c r="E333" s="6" t="str">
        <f>IF(A333&gt;Scenario!$B$11,"",IF(A$2&lt;&gt;"Ready",A$2,IF(ISNUMBER(B333),IF((B333+C333)*(1+Scenario!$B$12/12)-D333&lt;0,"INSUFFICIENT FUNDS",(B333+C333)*(1+Scenario!$B$12/12)-D333),"INSUFFICIENT FUNDS")))</f>
        <v/>
      </c>
      <c r="F333" s="6" t="str">
        <f>IF(A333&gt;Scenario!$B$11,"",IF(A$2&lt;&gt;"Ready",A$2,IF(ISNUMBER(E333),F332+D333,"INSUFFICIENT FUNDS")))</f>
        <v/>
      </c>
      <c r="G333" t="str">
        <f>IF(A333&gt;Scenario!$B$11,"",IF(A$2&lt;&gt;"Ready",A$2,IF(ISNUMBER(E333),"OK","INSUFFICIENT FUNDS")))</f>
        <v/>
      </c>
      <c r="H333">
        <v>329</v>
      </c>
      <c r="I333" s="6" t="str">
        <f>IF(H333&gt;Scenario!$B$11,"",IF(H$2&lt;&gt;"Ready",H$2,IF(N332="OK",L332,"INSUFFICIENT FUNDS")))</f>
        <v/>
      </c>
      <c r="J333" s="6" t="str">
        <f>IF(H333&gt;Scenario!$B$11,"",IF(H$2&lt;&gt;"Ready",H$2,IF(ISNUMBER(I333),IF(AND(H333&gt;=Scenario!$B$10,MOD(H333-Scenario!$B$10,Scenario!$B$18)=0),Scenario!$B$8,0),"INSUFFICIENT FUNDS")))</f>
        <v/>
      </c>
      <c r="K333" s="6" t="str">
        <f>IF(H333&gt;Scenario!$B$11,"",IF(H$2&lt;&gt;"Ready",H$2,IF(ISNUMBER(I333),(I333+J333)*(N('Option B'!$E$14)+N('Option B'!$E$15)+IF(Scenario!$B$13="Gross",N('Option B'!$E$16),0))/12+((0+0)/12+IF(AND(H333&gt;=Scenario!$B$10,MOD(H333-Scenario!$B$10,Scenario!$B$18)=0),N('Option B'!$E$17)*N('Option B'!$E$18)+N('Option B'!$E$20),0)+IF(H333=1,N('Option B'!$E$17)*N('Option B'!$E$19)+N('Option B'!$E$21),0)+IF(H333=Scenario!$B$11,N('Option B'!$E$22),0)),"INSUFFICIENT FUNDS")))</f>
        <v/>
      </c>
      <c r="L333" s="6" t="str">
        <f>IF(H333&gt;Scenario!$B$11,"",IF(H$2&lt;&gt;"Ready",H$2,IF(ISNUMBER(I333),IF((I333+J333)*(1+Scenario!$B$12/12)-K333&lt;0,"INSUFFICIENT FUNDS",(I333+J333)*(1+Scenario!$B$12/12)-K333),"INSUFFICIENT FUNDS")))</f>
        <v/>
      </c>
      <c r="M333" s="6" t="str">
        <f>IF(H333&gt;Scenario!$B$11,"",IF(H$2&lt;&gt;"Ready",H$2,IF(ISNUMBER(L333),M332+K333,"INSUFFICIENT FUNDS")))</f>
        <v/>
      </c>
      <c r="N333" t="str">
        <f>IF(H333&gt;Scenario!$B$11,"",IF(H$2&lt;&gt;"Ready",H$2,IF(ISNUMBER(L333),"OK","INSUFFICIENT FUNDS")))</f>
        <v/>
      </c>
      <c r="O333">
        <v>329</v>
      </c>
      <c r="P333" s="6" t="str">
        <f>IF(O333&gt;Scenario!$B$11,"",IF(O$2&lt;&gt;"Ready",O$2,IF(U332="OK",S332,"INSUFFICIENT FUNDS")))</f>
        <v/>
      </c>
      <c r="Q333" s="6" t="str">
        <f>IF(O333&gt;Scenario!$B$11,"",IF(O$2&lt;&gt;"Ready",O$2,IF(ISNUMBER(P333),IF(AND(O333&gt;=Scenario!$B$10,MOD(O333-Scenario!$B$10,Scenario!$B$18)=0),Scenario!$B$8,0),"INSUFFICIENT FUNDS")))</f>
        <v/>
      </c>
      <c r="R333" s="6" t="str">
        <f>IF(O333&gt;Scenario!$B$11,"",IF(O$2&lt;&gt;"Ready",O$2,IF(ISNUMBER(P333),(P333+Q333)*(0+N('Option B'!$E$15)+IF(Scenario!$B$13="Gross",N('Option B'!$E$16),0))/12+((N('Option B'!$E$12)+N('Option B'!$E$13))/12+IF(AND(O333&gt;=Scenario!$B$10,MOD(O333-Scenario!$B$10,Scenario!$B$18)=0),N('Option B'!$E$17)*N('Option B'!$E$18)+N('Option B'!$E$20),0)+IF(O333=1,N('Option B'!$E$17)*N('Option B'!$E$19)+N('Option B'!$E$21),0)+IF(O333=Scenario!$B$11,N('Option B'!$E$22),0)),"INSUFFICIENT FUNDS")))</f>
        <v/>
      </c>
      <c r="S333" s="6" t="str">
        <f>IF(O333&gt;Scenario!$B$11,"",IF(O$2&lt;&gt;"Ready",O$2,IF(ISNUMBER(P333),IF((P333+Q333)*(1+Scenario!$B$12/12)-R333&lt;0,"INSUFFICIENT FUNDS",(P333+Q333)*(1+Scenario!$B$12/12)-R333),"INSUFFICIENT FUNDS")))</f>
        <v/>
      </c>
      <c r="T333" s="6" t="str">
        <f>IF(O333&gt;Scenario!$B$11,"",IF(O$2&lt;&gt;"Ready",O$2,IF(ISNUMBER(S333),T332+R333,"INSUFFICIENT FUNDS")))</f>
        <v/>
      </c>
      <c r="U333" t="str">
        <f>IF(O333&gt;Scenario!$B$11,"",IF(O$2&lt;&gt;"Ready",O$2,IF(ISNUMBER(S333),"OK","INSUFFICIENT FUNDS")))</f>
        <v/>
      </c>
      <c r="V333">
        <v>329</v>
      </c>
      <c r="W333" s="6" t="str">
        <f>IF(V333&gt;Scenario!$B$11,"",IF(V$2&lt;&gt;"Ready",V$2,IF(AB332="OK",Z332,"INSUFFICIENT FUNDS")))</f>
        <v/>
      </c>
      <c r="X333" s="6" t="str">
        <f>IF(V333&gt;Scenario!$B$11,"",IF(V$2&lt;&gt;"Ready",V$2,IF(ISNUMBER(W333),IF(AND(V333&gt;=Scenario!$B$10,MOD(V333-Scenario!$B$10,Scenario!$B$18)=0),Scenario!$B$8,0),"INSUFFICIENT FUNDS")))</f>
        <v/>
      </c>
      <c r="Y333" s="6" t="str">
        <f>IF(V333&gt;Scenario!$B$11,"",IF(V$2&lt;&gt;"Ready",V$2,IF(ISNUMBER(W333),(W333+X333)*(N('Option B'!$E$14)+N('Option B'!$E$15)+IF(Scenario!$B$13="Gross",N('Option B'!$E$16),0))/12+((N('Option B'!$E$12)+N('Option B'!$E$13))/12+IF(AND(V333&gt;=Scenario!$B$10,MOD(V333-Scenario!$B$10,Scenario!$B$18)=0),0*0+0,0)+IF(V333=1,0*0+0,0)+IF(V333=Scenario!$B$11,0,0)),"INSUFFICIENT FUNDS")))</f>
        <v/>
      </c>
      <c r="Z333" s="6" t="str">
        <f>IF(V333&gt;Scenario!$B$11,"",IF(V$2&lt;&gt;"Ready",V$2,IF(ISNUMBER(W333),IF((W333+X333)*(1+Scenario!$B$12/12)-Y333&lt;0,"INSUFFICIENT FUNDS",(W333+X333)*(1+Scenario!$B$12/12)-Y333),"INSUFFICIENT FUNDS")))</f>
        <v/>
      </c>
      <c r="AA333" s="6" t="str">
        <f>IF(V333&gt;Scenario!$B$11,"",IF(V$2&lt;&gt;"Ready",V$2,IF(ISNUMBER(Z333),AA332+Y333,"INSUFFICIENT FUNDS")))</f>
        <v/>
      </c>
      <c r="AB333" t="str">
        <f>IF(V333&gt;Scenario!$B$11,"",IF(V$2&lt;&gt;"Ready",V$2,IF(ISNUMBER(Z333),"OK","INSUFFICIENT FUNDS")))</f>
        <v/>
      </c>
      <c r="AC333">
        <v>329</v>
      </c>
      <c r="AD333" s="6" t="str">
        <f>IF(AC333&gt;Scenario!$B$11,"",IF(AC$2&lt;&gt;"Ready",AC$2,IF(AI332="OK",AG332,"INSUFFICIENT FUNDS")))</f>
        <v/>
      </c>
      <c r="AE333" s="6" t="str">
        <f>IF(AC333&gt;Scenario!$B$11,"",IF(AC$2&lt;&gt;"Ready",AC$2,IF(ISNUMBER(AD333),IF(AND(AC333&gt;=Scenario!$B$10,MOD(AC333-Scenario!$B$10,Scenario!$B$18)=0),Scenario!$B$8,0),"INSUFFICIENT FUNDS")))</f>
        <v/>
      </c>
      <c r="AF333" s="6" t="str">
        <f>IF(AC333&gt;Scenario!$B$11,"",IF(AC$2&lt;&gt;"Ready",AC$2,IF(ISNUMBER(AD333),(AD333+AE333)*(N('Option B'!$E$14)+N('Option B'!$E$15)+IF(Scenario!$B$13="Gross",0,0))/12+((N('Option B'!$E$12)+N('Option B'!$E$13))/12+IF(AND(AC333&gt;=Scenario!$B$10,MOD(AC333-Scenario!$B$10,Scenario!$B$18)=0),N('Option B'!$E$17)*N('Option B'!$E$18)+N('Option B'!$E$20),0)+IF(AC333=1,N('Option B'!$E$17)*N('Option B'!$E$19)+N('Option B'!$E$21),0)+IF(AC333=Scenario!$B$11,N('Option B'!$E$22),0)),"INSUFFICIENT FUNDS")))</f>
        <v/>
      </c>
      <c r="AG333" s="6" t="str">
        <f>IF(AC333&gt;Scenario!$B$11,"",IF(AC$2&lt;&gt;"Ready",AC$2,IF(ISNUMBER(AD333),IF((AD333+AE333)*(1+Scenario!$B$12/12)-AF333&lt;0,"INSUFFICIENT FUNDS",(AD333+AE333)*(1+Scenario!$B$12/12)-AF333),"INSUFFICIENT FUNDS")))</f>
        <v/>
      </c>
      <c r="AH333" s="6" t="str">
        <f>IF(AC333&gt;Scenario!$B$11,"",IF(AC$2&lt;&gt;"Ready",AC$2,IF(ISNUMBER(AG333),AH332+AF333,"INSUFFICIENT FUNDS")))</f>
        <v/>
      </c>
      <c r="AI333" t="str">
        <f>IF(AC333&gt;Scenario!$B$11,"",IF(AC$2&lt;&gt;"Ready",AC$2,IF(ISNUMBER(AG333),"OK","INSUFFICIENT FUNDS")))</f>
        <v/>
      </c>
      <c r="AJ333">
        <v>329</v>
      </c>
      <c r="AK333" s="6" t="str">
        <f>IF(AJ333&gt;Scenario!$B$11,"",IF(AJ$2&lt;&gt;"Ready",AJ$2,IF(AP332="OK",AN332,"INSUFFICIENT FUNDS")))</f>
        <v/>
      </c>
      <c r="AL333" s="6" t="str">
        <f>IF(AJ333&gt;Scenario!$B$11,"",IF(AJ$2&lt;&gt;"Ready",AJ$2,IF(ISNUMBER(AK333),IF(AND(AJ333&gt;=Scenario!$B$10,MOD(AJ333-Scenario!$B$10,Scenario!$B$18)=0),Scenario!$B$8,0),"INSUFFICIENT FUNDS")))</f>
        <v/>
      </c>
      <c r="AM333" s="6" t="str">
        <f>IF(AJ333&gt;Scenario!$B$11,"",IF(AJ$2&lt;&gt;"Ready",AJ$2,IF(ISNUMBER(AK333),(AK333+AL333)*(0+0+IF(Scenario!$B$13="Gross",0,0))/12+((0+0)/12+IF(AND(AJ333&gt;=Scenario!$B$10,MOD(AJ333-Scenario!$B$10,Scenario!$B$18)=0),0*0+0,0)+IF(AJ333=1,0*0+0,0)+IF(AJ333=Scenario!$B$11,0,0)),"INSUFFICIENT FUNDS")))</f>
        <v/>
      </c>
      <c r="AN333" s="6" t="str">
        <f>IF(AJ333&gt;Scenario!$B$11,"",IF(AJ$2&lt;&gt;"Ready",AJ$2,IF(ISNUMBER(AK333),IF((AK333+AL333)*(1+Scenario!$B$12/12)-AM333&lt;0,"INSUFFICIENT FUNDS",(AK333+AL333)*(1+Scenario!$B$12/12)-AM333),"INSUFFICIENT FUNDS")))</f>
        <v/>
      </c>
      <c r="AO333" s="6" t="str">
        <f>IF(AJ333&gt;Scenario!$B$11,"",IF(AJ$2&lt;&gt;"Ready",AJ$2,IF(ISNUMBER(AN333),AO332+AM333,"INSUFFICIENT FUNDS")))</f>
        <v/>
      </c>
      <c r="AP333" t="str">
        <f>IF(AJ333&gt;Scenario!$B$11,"",IF(AJ$2&lt;&gt;"Ready",AJ$2,IF(ISNUMBER(AN333),"OK","INSUFFICIENT FUNDS")))</f>
        <v/>
      </c>
    </row>
    <row r="334" spans="1:42" ht="32.1" customHeight="1" x14ac:dyDescent="0.2">
      <c r="A334">
        <v>330</v>
      </c>
      <c r="B334" s="6" t="str">
        <f>IF(A334&gt;Scenario!$B$11,"",IF(A$2&lt;&gt;"Ready",A$2,IF(G333="OK",E333,"INSUFFICIENT FUNDS")))</f>
        <v/>
      </c>
      <c r="C334" s="6" t="str">
        <f>IF(A334&gt;Scenario!$B$11,"",IF(A$2&lt;&gt;"Ready",A$2,IF(ISNUMBER(B334),IF(AND(A334&gt;=Scenario!$B$10,MOD(A334-Scenario!$B$10,Scenario!$B$18)=0),Scenario!$B$8,0),"INSUFFICIENT FUNDS")))</f>
        <v/>
      </c>
      <c r="D334" s="6" t="str">
        <f>IF(A334&gt;Scenario!$B$11,"",IF(A$2&lt;&gt;"Ready",A$2,IF(ISNUMBER(B334),(B334+C334)*(N('Option B'!$E$14)+N('Option B'!$E$15)+IF(Scenario!$B$13="Gross",N('Option B'!$E$16),0))/12+((N('Option B'!$E$12)+N('Option B'!$E$13))/12+IF(AND(A334&gt;=Scenario!$B$10,MOD(A334-Scenario!$B$10,Scenario!$B$18)=0),N('Option B'!$E$17)*N('Option B'!$E$18)+N('Option B'!$E$20),0)+IF(A334=1,N('Option B'!$E$17)*N('Option B'!$E$19)+N('Option B'!$E$21),0)+IF(A334=Scenario!$B$11,N('Option B'!$E$22),0)),"INSUFFICIENT FUNDS")))</f>
        <v/>
      </c>
      <c r="E334" s="6" t="str">
        <f>IF(A334&gt;Scenario!$B$11,"",IF(A$2&lt;&gt;"Ready",A$2,IF(ISNUMBER(B334),IF((B334+C334)*(1+Scenario!$B$12/12)-D334&lt;0,"INSUFFICIENT FUNDS",(B334+C334)*(1+Scenario!$B$12/12)-D334),"INSUFFICIENT FUNDS")))</f>
        <v/>
      </c>
      <c r="F334" s="6" t="str">
        <f>IF(A334&gt;Scenario!$B$11,"",IF(A$2&lt;&gt;"Ready",A$2,IF(ISNUMBER(E334),F333+D334,"INSUFFICIENT FUNDS")))</f>
        <v/>
      </c>
      <c r="G334" t="str">
        <f>IF(A334&gt;Scenario!$B$11,"",IF(A$2&lt;&gt;"Ready",A$2,IF(ISNUMBER(E334),"OK","INSUFFICIENT FUNDS")))</f>
        <v/>
      </c>
      <c r="H334">
        <v>330</v>
      </c>
      <c r="I334" s="6" t="str">
        <f>IF(H334&gt;Scenario!$B$11,"",IF(H$2&lt;&gt;"Ready",H$2,IF(N333="OK",L333,"INSUFFICIENT FUNDS")))</f>
        <v/>
      </c>
      <c r="J334" s="6" t="str">
        <f>IF(H334&gt;Scenario!$B$11,"",IF(H$2&lt;&gt;"Ready",H$2,IF(ISNUMBER(I334),IF(AND(H334&gt;=Scenario!$B$10,MOD(H334-Scenario!$B$10,Scenario!$B$18)=0),Scenario!$B$8,0),"INSUFFICIENT FUNDS")))</f>
        <v/>
      </c>
      <c r="K334" s="6" t="str">
        <f>IF(H334&gt;Scenario!$B$11,"",IF(H$2&lt;&gt;"Ready",H$2,IF(ISNUMBER(I334),(I334+J334)*(N('Option B'!$E$14)+N('Option B'!$E$15)+IF(Scenario!$B$13="Gross",N('Option B'!$E$16),0))/12+((0+0)/12+IF(AND(H334&gt;=Scenario!$B$10,MOD(H334-Scenario!$B$10,Scenario!$B$18)=0),N('Option B'!$E$17)*N('Option B'!$E$18)+N('Option B'!$E$20),0)+IF(H334=1,N('Option B'!$E$17)*N('Option B'!$E$19)+N('Option B'!$E$21),0)+IF(H334=Scenario!$B$11,N('Option B'!$E$22),0)),"INSUFFICIENT FUNDS")))</f>
        <v/>
      </c>
      <c r="L334" s="6" t="str">
        <f>IF(H334&gt;Scenario!$B$11,"",IF(H$2&lt;&gt;"Ready",H$2,IF(ISNUMBER(I334),IF((I334+J334)*(1+Scenario!$B$12/12)-K334&lt;0,"INSUFFICIENT FUNDS",(I334+J334)*(1+Scenario!$B$12/12)-K334),"INSUFFICIENT FUNDS")))</f>
        <v/>
      </c>
      <c r="M334" s="6" t="str">
        <f>IF(H334&gt;Scenario!$B$11,"",IF(H$2&lt;&gt;"Ready",H$2,IF(ISNUMBER(L334),M333+K334,"INSUFFICIENT FUNDS")))</f>
        <v/>
      </c>
      <c r="N334" t="str">
        <f>IF(H334&gt;Scenario!$B$11,"",IF(H$2&lt;&gt;"Ready",H$2,IF(ISNUMBER(L334),"OK","INSUFFICIENT FUNDS")))</f>
        <v/>
      </c>
      <c r="O334">
        <v>330</v>
      </c>
      <c r="P334" s="6" t="str">
        <f>IF(O334&gt;Scenario!$B$11,"",IF(O$2&lt;&gt;"Ready",O$2,IF(U333="OK",S333,"INSUFFICIENT FUNDS")))</f>
        <v/>
      </c>
      <c r="Q334" s="6" t="str">
        <f>IF(O334&gt;Scenario!$B$11,"",IF(O$2&lt;&gt;"Ready",O$2,IF(ISNUMBER(P334),IF(AND(O334&gt;=Scenario!$B$10,MOD(O334-Scenario!$B$10,Scenario!$B$18)=0),Scenario!$B$8,0),"INSUFFICIENT FUNDS")))</f>
        <v/>
      </c>
      <c r="R334" s="6" t="str">
        <f>IF(O334&gt;Scenario!$B$11,"",IF(O$2&lt;&gt;"Ready",O$2,IF(ISNUMBER(P334),(P334+Q334)*(0+N('Option B'!$E$15)+IF(Scenario!$B$13="Gross",N('Option B'!$E$16),0))/12+((N('Option B'!$E$12)+N('Option B'!$E$13))/12+IF(AND(O334&gt;=Scenario!$B$10,MOD(O334-Scenario!$B$10,Scenario!$B$18)=0),N('Option B'!$E$17)*N('Option B'!$E$18)+N('Option B'!$E$20),0)+IF(O334=1,N('Option B'!$E$17)*N('Option B'!$E$19)+N('Option B'!$E$21),0)+IF(O334=Scenario!$B$11,N('Option B'!$E$22),0)),"INSUFFICIENT FUNDS")))</f>
        <v/>
      </c>
      <c r="S334" s="6" t="str">
        <f>IF(O334&gt;Scenario!$B$11,"",IF(O$2&lt;&gt;"Ready",O$2,IF(ISNUMBER(P334),IF((P334+Q334)*(1+Scenario!$B$12/12)-R334&lt;0,"INSUFFICIENT FUNDS",(P334+Q334)*(1+Scenario!$B$12/12)-R334),"INSUFFICIENT FUNDS")))</f>
        <v/>
      </c>
      <c r="T334" s="6" t="str">
        <f>IF(O334&gt;Scenario!$B$11,"",IF(O$2&lt;&gt;"Ready",O$2,IF(ISNUMBER(S334),T333+R334,"INSUFFICIENT FUNDS")))</f>
        <v/>
      </c>
      <c r="U334" t="str">
        <f>IF(O334&gt;Scenario!$B$11,"",IF(O$2&lt;&gt;"Ready",O$2,IF(ISNUMBER(S334),"OK","INSUFFICIENT FUNDS")))</f>
        <v/>
      </c>
      <c r="V334">
        <v>330</v>
      </c>
      <c r="W334" s="6" t="str">
        <f>IF(V334&gt;Scenario!$B$11,"",IF(V$2&lt;&gt;"Ready",V$2,IF(AB333="OK",Z333,"INSUFFICIENT FUNDS")))</f>
        <v/>
      </c>
      <c r="X334" s="6" t="str">
        <f>IF(V334&gt;Scenario!$B$11,"",IF(V$2&lt;&gt;"Ready",V$2,IF(ISNUMBER(W334),IF(AND(V334&gt;=Scenario!$B$10,MOD(V334-Scenario!$B$10,Scenario!$B$18)=0),Scenario!$B$8,0),"INSUFFICIENT FUNDS")))</f>
        <v/>
      </c>
      <c r="Y334" s="6" t="str">
        <f>IF(V334&gt;Scenario!$B$11,"",IF(V$2&lt;&gt;"Ready",V$2,IF(ISNUMBER(W334),(W334+X334)*(N('Option B'!$E$14)+N('Option B'!$E$15)+IF(Scenario!$B$13="Gross",N('Option B'!$E$16),0))/12+((N('Option B'!$E$12)+N('Option B'!$E$13))/12+IF(AND(V334&gt;=Scenario!$B$10,MOD(V334-Scenario!$B$10,Scenario!$B$18)=0),0*0+0,0)+IF(V334=1,0*0+0,0)+IF(V334=Scenario!$B$11,0,0)),"INSUFFICIENT FUNDS")))</f>
        <v/>
      </c>
      <c r="Z334" s="6" t="str">
        <f>IF(V334&gt;Scenario!$B$11,"",IF(V$2&lt;&gt;"Ready",V$2,IF(ISNUMBER(W334),IF((W334+X334)*(1+Scenario!$B$12/12)-Y334&lt;0,"INSUFFICIENT FUNDS",(W334+X334)*(1+Scenario!$B$12/12)-Y334),"INSUFFICIENT FUNDS")))</f>
        <v/>
      </c>
      <c r="AA334" s="6" t="str">
        <f>IF(V334&gt;Scenario!$B$11,"",IF(V$2&lt;&gt;"Ready",V$2,IF(ISNUMBER(Z334),AA333+Y334,"INSUFFICIENT FUNDS")))</f>
        <v/>
      </c>
      <c r="AB334" t="str">
        <f>IF(V334&gt;Scenario!$B$11,"",IF(V$2&lt;&gt;"Ready",V$2,IF(ISNUMBER(Z334),"OK","INSUFFICIENT FUNDS")))</f>
        <v/>
      </c>
      <c r="AC334">
        <v>330</v>
      </c>
      <c r="AD334" s="6" t="str">
        <f>IF(AC334&gt;Scenario!$B$11,"",IF(AC$2&lt;&gt;"Ready",AC$2,IF(AI333="OK",AG333,"INSUFFICIENT FUNDS")))</f>
        <v/>
      </c>
      <c r="AE334" s="6" t="str">
        <f>IF(AC334&gt;Scenario!$B$11,"",IF(AC$2&lt;&gt;"Ready",AC$2,IF(ISNUMBER(AD334),IF(AND(AC334&gt;=Scenario!$B$10,MOD(AC334-Scenario!$B$10,Scenario!$B$18)=0),Scenario!$B$8,0),"INSUFFICIENT FUNDS")))</f>
        <v/>
      </c>
      <c r="AF334" s="6" t="str">
        <f>IF(AC334&gt;Scenario!$B$11,"",IF(AC$2&lt;&gt;"Ready",AC$2,IF(ISNUMBER(AD334),(AD334+AE334)*(N('Option B'!$E$14)+N('Option B'!$E$15)+IF(Scenario!$B$13="Gross",0,0))/12+((N('Option B'!$E$12)+N('Option B'!$E$13))/12+IF(AND(AC334&gt;=Scenario!$B$10,MOD(AC334-Scenario!$B$10,Scenario!$B$18)=0),N('Option B'!$E$17)*N('Option B'!$E$18)+N('Option B'!$E$20),0)+IF(AC334=1,N('Option B'!$E$17)*N('Option B'!$E$19)+N('Option B'!$E$21),0)+IF(AC334=Scenario!$B$11,N('Option B'!$E$22),0)),"INSUFFICIENT FUNDS")))</f>
        <v/>
      </c>
      <c r="AG334" s="6" t="str">
        <f>IF(AC334&gt;Scenario!$B$11,"",IF(AC$2&lt;&gt;"Ready",AC$2,IF(ISNUMBER(AD334),IF((AD334+AE334)*(1+Scenario!$B$12/12)-AF334&lt;0,"INSUFFICIENT FUNDS",(AD334+AE334)*(1+Scenario!$B$12/12)-AF334),"INSUFFICIENT FUNDS")))</f>
        <v/>
      </c>
      <c r="AH334" s="6" t="str">
        <f>IF(AC334&gt;Scenario!$B$11,"",IF(AC$2&lt;&gt;"Ready",AC$2,IF(ISNUMBER(AG334),AH333+AF334,"INSUFFICIENT FUNDS")))</f>
        <v/>
      </c>
      <c r="AI334" t="str">
        <f>IF(AC334&gt;Scenario!$B$11,"",IF(AC$2&lt;&gt;"Ready",AC$2,IF(ISNUMBER(AG334),"OK","INSUFFICIENT FUNDS")))</f>
        <v/>
      </c>
      <c r="AJ334">
        <v>330</v>
      </c>
      <c r="AK334" s="6" t="str">
        <f>IF(AJ334&gt;Scenario!$B$11,"",IF(AJ$2&lt;&gt;"Ready",AJ$2,IF(AP333="OK",AN333,"INSUFFICIENT FUNDS")))</f>
        <v/>
      </c>
      <c r="AL334" s="6" t="str">
        <f>IF(AJ334&gt;Scenario!$B$11,"",IF(AJ$2&lt;&gt;"Ready",AJ$2,IF(ISNUMBER(AK334),IF(AND(AJ334&gt;=Scenario!$B$10,MOD(AJ334-Scenario!$B$10,Scenario!$B$18)=0),Scenario!$B$8,0),"INSUFFICIENT FUNDS")))</f>
        <v/>
      </c>
      <c r="AM334" s="6" t="str">
        <f>IF(AJ334&gt;Scenario!$B$11,"",IF(AJ$2&lt;&gt;"Ready",AJ$2,IF(ISNUMBER(AK334),(AK334+AL334)*(0+0+IF(Scenario!$B$13="Gross",0,0))/12+((0+0)/12+IF(AND(AJ334&gt;=Scenario!$B$10,MOD(AJ334-Scenario!$B$10,Scenario!$B$18)=0),0*0+0,0)+IF(AJ334=1,0*0+0,0)+IF(AJ334=Scenario!$B$11,0,0)),"INSUFFICIENT FUNDS")))</f>
        <v/>
      </c>
      <c r="AN334" s="6" t="str">
        <f>IF(AJ334&gt;Scenario!$B$11,"",IF(AJ$2&lt;&gt;"Ready",AJ$2,IF(ISNUMBER(AK334),IF((AK334+AL334)*(1+Scenario!$B$12/12)-AM334&lt;0,"INSUFFICIENT FUNDS",(AK334+AL334)*(1+Scenario!$B$12/12)-AM334),"INSUFFICIENT FUNDS")))</f>
        <v/>
      </c>
      <c r="AO334" s="6" t="str">
        <f>IF(AJ334&gt;Scenario!$B$11,"",IF(AJ$2&lt;&gt;"Ready",AJ$2,IF(ISNUMBER(AN334),AO333+AM334,"INSUFFICIENT FUNDS")))</f>
        <v/>
      </c>
      <c r="AP334" t="str">
        <f>IF(AJ334&gt;Scenario!$B$11,"",IF(AJ$2&lt;&gt;"Ready",AJ$2,IF(ISNUMBER(AN334),"OK","INSUFFICIENT FUNDS")))</f>
        <v/>
      </c>
    </row>
    <row r="335" spans="1:42" ht="32.1" customHeight="1" x14ac:dyDescent="0.2">
      <c r="A335">
        <v>331</v>
      </c>
      <c r="B335" s="6" t="str">
        <f>IF(A335&gt;Scenario!$B$11,"",IF(A$2&lt;&gt;"Ready",A$2,IF(G334="OK",E334,"INSUFFICIENT FUNDS")))</f>
        <v/>
      </c>
      <c r="C335" s="6" t="str">
        <f>IF(A335&gt;Scenario!$B$11,"",IF(A$2&lt;&gt;"Ready",A$2,IF(ISNUMBER(B335),IF(AND(A335&gt;=Scenario!$B$10,MOD(A335-Scenario!$B$10,Scenario!$B$18)=0),Scenario!$B$8,0),"INSUFFICIENT FUNDS")))</f>
        <v/>
      </c>
      <c r="D335" s="6" t="str">
        <f>IF(A335&gt;Scenario!$B$11,"",IF(A$2&lt;&gt;"Ready",A$2,IF(ISNUMBER(B335),(B335+C335)*(N('Option B'!$E$14)+N('Option B'!$E$15)+IF(Scenario!$B$13="Gross",N('Option B'!$E$16),0))/12+((N('Option B'!$E$12)+N('Option B'!$E$13))/12+IF(AND(A335&gt;=Scenario!$B$10,MOD(A335-Scenario!$B$10,Scenario!$B$18)=0),N('Option B'!$E$17)*N('Option B'!$E$18)+N('Option B'!$E$20),0)+IF(A335=1,N('Option B'!$E$17)*N('Option B'!$E$19)+N('Option B'!$E$21),0)+IF(A335=Scenario!$B$11,N('Option B'!$E$22),0)),"INSUFFICIENT FUNDS")))</f>
        <v/>
      </c>
      <c r="E335" s="6" t="str">
        <f>IF(A335&gt;Scenario!$B$11,"",IF(A$2&lt;&gt;"Ready",A$2,IF(ISNUMBER(B335),IF((B335+C335)*(1+Scenario!$B$12/12)-D335&lt;0,"INSUFFICIENT FUNDS",(B335+C335)*(1+Scenario!$B$12/12)-D335),"INSUFFICIENT FUNDS")))</f>
        <v/>
      </c>
      <c r="F335" s="6" t="str">
        <f>IF(A335&gt;Scenario!$B$11,"",IF(A$2&lt;&gt;"Ready",A$2,IF(ISNUMBER(E335),F334+D335,"INSUFFICIENT FUNDS")))</f>
        <v/>
      </c>
      <c r="G335" t="str">
        <f>IF(A335&gt;Scenario!$B$11,"",IF(A$2&lt;&gt;"Ready",A$2,IF(ISNUMBER(E335),"OK","INSUFFICIENT FUNDS")))</f>
        <v/>
      </c>
      <c r="H335">
        <v>331</v>
      </c>
      <c r="I335" s="6" t="str">
        <f>IF(H335&gt;Scenario!$B$11,"",IF(H$2&lt;&gt;"Ready",H$2,IF(N334="OK",L334,"INSUFFICIENT FUNDS")))</f>
        <v/>
      </c>
      <c r="J335" s="6" t="str">
        <f>IF(H335&gt;Scenario!$B$11,"",IF(H$2&lt;&gt;"Ready",H$2,IF(ISNUMBER(I335),IF(AND(H335&gt;=Scenario!$B$10,MOD(H335-Scenario!$B$10,Scenario!$B$18)=0),Scenario!$B$8,0),"INSUFFICIENT FUNDS")))</f>
        <v/>
      </c>
      <c r="K335" s="6" t="str">
        <f>IF(H335&gt;Scenario!$B$11,"",IF(H$2&lt;&gt;"Ready",H$2,IF(ISNUMBER(I335),(I335+J335)*(N('Option B'!$E$14)+N('Option B'!$E$15)+IF(Scenario!$B$13="Gross",N('Option B'!$E$16),0))/12+((0+0)/12+IF(AND(H335&gt;=Scenario!$B$10,MOD(H335-Scenario!$B$10,Scenario!$B$18)=0),N('Option B'!$E$17)*N('Option B'!$E$18)+N('Option B'!$E$20),0)+IF(H335=1,N('Option B'!$E$17)*N('Option B'!$E$19)+N('Option B'!$E$21),0)+IF(H335=Scenario!$B$11,N('Option B'!$E$22),0)),"INSUFFICIENT FUNDS")))</f>
        <v/>
      </c>
      <c r="L335" s="6" t="str">
        <f>IF(H335&gt;Scenario!$B$11,"",IF(H$2&lt;&gt;"Ready",H$2,IF(ISNUMBER(I335),IF((I335+J335)*(1+Scenario!$B$12/12)-K335&lt;0,"INSUFFICIENT FUNDS",(I335+J335)*(1+Scenario!$B$12/12)-K335),"INSUFFICIENT FUNDS")))</f>
        <v/>
      </c>
      <c r="M335" s="6" t="str">
        <f>IF(H335&gt;Scenario!$B$11,"",IF(H$2&lt;&gt;"Ready",H$2,IF(ISNUMBER(L335),M334+K335,"INSUFFICIENT FUNDS")))</f>
        <v/>
      </c>
      <c r="N335" t="str">
        <f>IF(H335&gt;Scenario!$B$11,"",IF(H$2&lt;&gt;"Ready",H$2,IF(ISNUMBER(L335),"OK","INSUFFICIENT FUNDS")))</f>
        <v/>
      </c>
      <c r="O335">
        <v>331</v>
      </c>
      <c r="P335" s="6" t="str">
        <f>IF(O335&gt;Scenario!$B$11,"",IF(O$2&lt;&gt;"Ready",O$2,IF(U334="OK",S334,"INSUFFICIENT FUNDS")))</f>
        <v/>
      </c>
      <c r="Q335" s="6" t="str">
        <f>IF(O335&gt;Scenario!$B$11,"",IF(O$2&lt;&gt;"Ready",O$2,IF(ISNUMBER(P335),IF(AND(O335&gt;=Scenario!$B$10,MOD(O335-Scenario!$B$10,Scenario!$B$18)=0),Scenario!$B$8,0),"INSUFFICIENT FUNDS")))</f>
        <v/>
      </c>
      <c r="R335" s="6" t="str">
        <f>IF(O335&gt;Scenario!$B$11,"",IF(O$2&lt;&gt;"Ready",O$2,IF(ISNUMBER(P335),(P335+Q335)*(0+N('Option B'!$E$15)+IF(Scenario!$B$13="Gross",N('Option B'!$E$16),0))/12+((N('Option B'!$E$12)+N('Option B'!$E$13))/12+IF(AND(O335&gt;=Scenario!$B$10,MOD(O335-Scenario!$B$10,Scenario!$B$18)=0),N('Option B'!$E$17)*N('Option B'!$E$18)+N('Option B'!$E$20),0)+IF(O335=1,N('Option B'!$E$17)*N('Option B'!$E$19)+N('Option B'!$E$21),0)+IF(O335=Scenario!$B$11,N('Option B'!$E$22),0)),"INSUFFICIENT FUNDS")))</f>
        <v/>
      </c>
      <c r="S335" s="6" t="str">
        <f>IF(O335&gt;Scenario!$B$11,"",IF(O$2&lt;&gt;"Ready",O$2,IF(ISNUMBER(P335),IF((P335+Q335)*(1+Scenario!$B$12/12)-R335&lt;0,"INSUFFICIENT FUNDS",(P335+Q335)*(1+Scenario!$B$12/12)-R335),"INSUFFICIENT FUNDS")))</f>
        <v/>
      </c>
      <c r="T335" s="6" t="str">
        <f>IF(O335&gt;Scenario!$B$11,"",IF(O$2&lt;&gt;"Ready",O$2,IF(ISNUMBER(S335),T334+R335,"INSUFFICIENT FUNDS")))</f>
        <v/>
      </c>
      <c r="U335" t="str">
        <f>IF(O335&gt;Scenario!$B$11,"",IF(O$2&lt;&gt;"Ready",O$2,IF(ISNUMBER(S335),"OK","INSUFFICIENT FUNDS")))</f>
        <v/>
      </c>
      <c r="V335">
        <v>331</v>
      </c>
      <c r="W335" s="6" t="str">
        <f>IF(V335&gt;Scenario!$B$11,"",IF(V$2&lt;&gt;"Ready",V$2,IF(AB334="OK",Z334,"INSUFFICIENT FUNDS")))</f>
        <v/>
      </c>
      <c r="X335" s="6" t="str">
        <f>IF(V335&gt;Scenario!$B$11,"",IF(V$2&lt;&gt;"Ready",V$2,IF(ISNUMBER(W335),IF(AND(V335&gt;=Scenario!$B$10,MOD(V335-Scenario!$B$10,Scenario!$B$18)=0),Scenario!$B$8,0),"INSUFFICIENT FUNDS")))</f>
        <v/>
      </c>
      <c r="Y335" s="6" t="str">
        <f>IF(V335&gt;Scenario!$B$11,"",IF(V$2&lt;&gt;"Ready",V$2,IF(ISNUMBER(W335),(W335+X335)*(N('Option B'!$E$14)+N('Option B'!$E$15)+IF(Scenario!$B$13="Gross",N('Option B'!$E$16),0))/12+((N('Option B'!$E$12)+N('Option B'!$E$13))/12+IF(AND(V335&gt;=Scenario!$B$10,MOD(V335-Scenario!$B$10,Scenario!$B$18)=0),0*0+0,0)+IF(V335=1,0*0+0,0)+IF(V335=Scenario!$B$11,0,0)),"INSUFFICIENT FUNDS")))</f>
        <v/>
      </c>
      <c r="Z335" s="6" t="str">
        <f>IF(V335&gt;Scenario!$B$11,"",IF(V$2&lt;&gt;"Ready",V$2,IF(ISNUMBER(W335),IF((W335+X335)*(1+Scenario!$B$12/12)-Y335&lt;0,"INSUFFICIENT FUNDS",(W335+X335)*(1+Scenario!$B$12/12)-Y335),"INSUFFICIENT FUNDS")))</f>
        <v/>
      </c>
      <c r="AA335" s="6" t="str">
        <f>IF(V335&gt;Scenario!$B$11,"",IF(V$2&lt;&gt;"Ready",V$2,IF(ISNUMBER(Z335),AA334+Y335,"INSUFFICIENT FUNDS")))</f>
        <v/>
      </c>
      <c r="AB335" t="str">
        <f>IF(V335&gt;Scenario!$B$11,"",IF(V$2&lt;&gt;"Ready",V$2,IF(ISNUMBER(Z335),"OK","INSUFFICIENT FUNDS")))</f>
        <v/>
      </c>
      <c r="AC335">
        <v>331</v>
      </c>
      <c r="AD335" s="6" t="str">
        <f>IF(AC335&gt;Scenario!$B$11,"",IF(AC$2&lt;&gt;"Ready",AC$2,IF(AI334="OK",AG334,"INSUFFICIENT FUNDS")))</f>
        <v/>
      </c>
      <c r="AE335" s="6" t="str">
        <f>IF(AC335&gt;Scenario!$B$11,"",IF(AC$2&lt;&gt;"Ready",AC$2,IF(ISNUMBER(AD335),IF(AND(AC335&gt;=Scenario!$B$10,MOD(AC335-Scenario!$B$10,Scenario!$B$18)=0),Scenario!$B$8,0),"INSUFFICIENT FUNDS")))</f>
        <v/>
      </c>
      <c r="AF335" s="6" t="str">
        <f>IF(AC335&gt;Scenario!$B$11,"",IF(AC$2&lt;&gt;"Ready",AC$2,IF(ISNUMBER(AD335),(AD335+AE335)*(N('Option B'!$E$14)+N('Option B'!$E$15)+IF(Scenario!$B$13="Gross",0,0))/12+((N('Option B'!$E$12)+N('Option B'!$E$13))/12+IF(AND(AC335&gt;=Scenario!$B$10,MOD(AC335-Scenario!$B$10,Scenario!$B$18)=0),N('Option B'!$E$17)*N('Option B'!$E$18)+N('Option B'!$E$20),0)+IF(AC335=1,N('Option B'!$E$17)*N('Option B'!$E$19)+N('Option B'!$E$21),0)+IF(AC335=Scenario!$B$11,N('Option B'!$E$22),0)),"INSUFFICIENT FUNDS")))</f>
        <v/>
      </c>
      <c r="AG335" s="6" t="str">
        <f>IF(AC335&gt;Scenario!$B$11,"",IF(AC$2&lt;&gt;"Ready",AC$2,IF(ISNUMBER(AD335),IF((AD335+AE335)*(1+Scenario!$B$12/12)-AF335&lt;0,"INSUFFICIENT FUNDS",(AD335+AE335)*(1+Scenario!$B$12/12)-AF335),"INSUFFICIENT FUNDS")))</f>
        <v/>
      </c>
      <c r="AH335" s="6" t="str">
        <f>IF(AC335&gt;Scenario!$B$11,"",IF(AC$2&lt;&gt;"Ready",AC$2,IF(ISNUMBER(AG335),AH334+AF335,"INSUFFICIENT FUNDS")))</f>
        <v/>
      </c>
      <c r="AI335" t="str">
        <f>IF(AC335&gt;Scenario!$B$11,"",IF(AC$2&lt;&gt;"Ready",AC$2,IF(ISNUMBER(AG335),"OK","INSUFFICIENT FUNDS")))</f>
        <v/>
      </c>
      <c r="AJ335">
        <v>331</v>
      </c>
      <c r="AK335" s="6" t="str">
        <f>IF(AJ335&gt;Scenario!$B$11,"",IF(AJ$2&lt;&gt;"Ready",AJ$2,IF(AP334="OK",AN334,"INSUFFICIENT FUNDS")))</f>
        <v/>
      </c>
      <c r="AL335" s="6" t="str">
        <f>IF(AJ335&gt;Scenario!$B$11,"",IF(AJ$2&lt;&gt;"Ready",AJ$2,IF(ISNUMBER(AK335),IF(AND(AJ335&gt;=Scenario!$B$10,MOD(AJ335-Scenario!$B$10,Scenario!$B$18)=0),Scenario!$B$8,0),"INSUFFICIENT FUNDS")))</f>
        <v/>
      </c>
      <c r="AM335" s="6" t="str">
        <f>IF(AJ335&gt;Scenario!$B$11,"",IF(AJ$2&lt;&gt;"Ready",AJ$2,IF(ISNUMBER(AK335),(AK335+AL335)*(0+0+IF(Scenario!$B$13="Gross",0,0))/12+((0+0)/12+IF(AND(AJ335&gt;=Scenario!$B$10,MOD(AJ335-Scenario!$B$10,Scenario!$B$18)=0),0*0+0,0)+IF(AJ335=1,0*0+0,0)+IF(AJ335=Scenario!$B$11,0,0)),"INSUFFICIENT FUNDS")))</f>
        <v/>
      </c>
      <c r="AN335" s="6" t="str">
        <f>IF(AJ335&gt;Scenario!$B$11,"",IF(AJ$2&lt;&gt;"Ready",AJ$2,IF(ISNUMBER(AK335),IF((AK335+AL335)*(1+Scenario!$B$12/12)-AM335&lt;0,"INSUFFICIENT FUNDS",(AK335+AL335)*(1+Scenario!$B$12/12)-AM335),"INSUFFICIENT FUNDS")))</f>
        <v/>
      </c>
      <c r="AO335" s="6" t="str">
        <f>IF(AJ335&gt;Scenario!$B$11,"",IF(AJ$2&lt;&gt;"Ready",AJ$2,IF(ISNUMBER(AN335),AO334+AM335,"INSUFFICIENT FUNDS")))</f>
        <v/>
      </c>
      <c r="AP335" t="str">
        <f>IF(AJ335&gt;Scenario!$B$11,"",IF(AJ$2&lt;&gt;"Ready",AJ$2,IF(ISNUMBER(AN335),"OK","INSUFFICIENT FUNDS")))</f>
        <v/>
      </c>
    </row>
    <row r="336" spans="1:42" ht="32.1" customHeight="1" x14ac:dyDescent="0.2">
      <c r="A336">
        <v>332</v>
      </c>
      <c r="B336" s="6" t="str">
        <f>IF(A336&gt;Scenario!$B$11,"",IF(A$2&lt;&gt;"Ready",A$2,IF(G335="OK",E335,"INSUFFICIENT FUNDS")))</f>
        <v/>
      </c>
      <c r="C336" s="6" t="str">
        <f>IF(A336&gt;Scenario!$B$11,"",IF(A$2&lt;&gt;"Ready",A$2,IF(ISNUMBER(B336),IF(AND(A336&gt;=Scenario!$B$10,MOD(A336-Scenario!$B$10,Scenario!$B$18)=0),Scenario!$B$8,0),"INSUFFICIENT FUNDS")))</f>
        <v/>
      </c>
      <c r="D336" s="6" t="str">
        <f>IF(A336&gt;Scenario!$B$11,"",IF(A$2&lt;&gt;"Ready",A$2,IF(ISNUMBER(B336),(B336+C336)*(N('Option B'!$E$14)+N('Option B'!$E$15)+IF(Scenario!$B$13="Gross",N('Option B'!$E$16),0))/12+((N('Option B'!$E$12)+N('Option B'!$E$13))/12+IF(AND(A336&gt;=Scenario!$B$10,MOD(A336-Scenario!$B$10,Scenario!$B$18)=0),N('Option B'!$E$17)*N('Option B'!$E$18)+N('Option B'!$E$20),0)+IF(A336=1,N('Option B'!$E$17)*N('Option B'!$E$19)+N('Option B'!$E$21),0)+IF(A336=Scenario!$B$11,N('Option B'!$E$22),0)),"INSUFFICIENT FUNDS")))</f>
        <v/>
      </c>
      <c r="E336" s="6" t="str">
        <f>IF(A336&gt;Scenario!$B$11,"",IF(A$2&lt;&gt;"Ready",A$2,IF(ISNUMBER(B336),IF((B336+C336)*(1+Scenario!$B$12/12)-D336&lt;0,"INSUFFICIENT FUNDS",(B336+C336)*(1+Scenario!$B$12/12)-D336),"INSUFFICIENT FUNDS")))</f>
        <v/>
      </c>
      <c r="F336" s="6" t="str">
        <f>IF(A336&gt;Scenario!$B$11,"",IF(A$2&lt;&gt;"Ready",A$2,IF(ISNUMBER(E336),F335+D336,"INSUFFICIENT FUNDS")))</f>
        <v/>
      </c>
      <c r="G336" t="str">
        <f>IF(A336&gt;Scenario!$B$11,"",IF(A$2&lt;&gt;"Ready",A$2,IF(ISNUMBER(E336),"OK","INSUFFICIENT FUNDS")))</f>
        <v/>
      </c>
      <c r="H336">
        <v>332</v>
      </c>
      <c r="I336" s="6" t="str">
        <f>IF(H336&gt;Scenario!$B$11,"",IF(H$2&lt;&gt;"Ready",H$2,IF(N335="OK",L335,"INSUFFICIENT FUNDS")))</f>
        <v/>
      </c>
      <c r="J336" s="6" t="str">
        <f>IF(H336&gt;Scenario!$B$11,"",IF(H$2&lt;&gt;"Ready",H$2,IF(ISNUMBER(I336),IF(AND(H336&gt;=Scenario!$B$10,MOD(H336-Scenario!$B$10,Scenario!$B$18)=0),Scenario!$B$8,0),"INSUFFICIENT FUNDS")))</f>
        <v/>
      </c>
      <c r="K336" s="6" t="str">
        <f>IF(H336&gt;Scenario!$B$11,"",IF(H$2&lt;&gt;"Ready",H$2,IF(ISNUMBER(I336),(I336+J336)*(N('Option B'!$E$14)+N('Option B'!$E$15)+IF(Scenario!$B$13="Gross",N('Option B'!$E$16),0))/12+((0+0)/12+IF(AND(H336&gt;=Scenario!$B$10,MOD(H336-Scenario!$B$10,Scenario!$B$18)=0),N('Option B'!$E$17)*N('Option B'!$E$18)+N('Option B'!$E$20),0)+IF(H336=1,N('Option B'!$E$17)*N('Option B'!$E$19)+N('Option B'!$E$21),0)+IF(H336=Scenario!$B$11,N('Option B'!$E$22),0)),"INSUFFICIENT FUNDS")))</f>
        <v/>
      </c>
      <c r="L336" s="6" t="str">
        <f>IF(H336&gt;Scenario!$B$11,"",IF(H$2&lt;&gt;"Ready",H$2,IF(ISNUMBER(I336),IF((I336+J336)*(1+Scenario!$B$12/12)-K336&lt;0,"INSUFFICIENT FUNDS",(I336+J336)*(1+Scenario!$B$12/12)-K336),"INSUFFICIENT FUNDS")))</f>
        <v/>
      </c>
      <c r="M336" s="6" t="str">
        <f>IF(H336&gt;Scenario!$B$11,"",IF(H$2&lt;&gt;"Ready",H$2,IF(ISNUMBER(L336),M335+K336,"INSUFFICIENT FUNDS")))</f>
        <v/>
      </c>
      <c r="N336" t="str">
        <f>IF(H336&gt;Scenario!$B$11,"",IF(H$2&lt;&gt;"Ready",H$2,IF(ISNUMBER(L336),"OK","INSUFFICIENT FUNDS")))</f>
        <v/>
      </c>
      <c r="O336">
        <v>332</v>
      </c>
      <c r="P336" s="6" t="str">
        <f>IF(O336&gt;Scenario!$B$11,"",IF(O$2&lt;&gt;"Ready",O$2,IF(U335="OK",S335,"INSUFFICIENT FUNDS")))</f>
        <v/>
      </c>
      <c r="Q336" s="6" t="str">
        <f>IF(O336&gt;Scenario!$B$11,"",IF(O$2&lt;&gt;"Ready",O$2,IF(ISNUMBER(P336),IF(AND(O336&gt;=Scenario!$B$10,MOD(O336-Scenario!$B$10,Scenario!$B$18)=0),Scenario!$B$8,0),"INSUFFICIENT FUNDS")))</f>
        <v/>
      </c>
      <c r="R336" s="6" t="str">
        <f>IF(O336&gt;Scenario!$B$11,"",IF(O$2&lt;&gt;"Ready",O$2,IF(ISNUMBER(P336),(P336+Q336)*(0+N('Option B'!$E$15)+IF(Scenario!$B$13="Gross",N('Option B'!$E$16),0))/12+((N('Option B'!$E$12)+N('Option B'!$E$13))/12+IF(AND(O336&gt;=Scenario!$B$10,MOD(O336-Scenario!$B$10,Scenario!$B$18)=0),N('Option B'!$E$17)*N('Option B'!$E$18)+N('Option B'!$E$20),0)+IF(O336=1,N('Option B'!$E$17)*N('Option B'!$E$19)+N('Option B'!$E$21),0)+IF(O336=Scenario!$B$11,N('Option B'!$E$22),0)),"INSUFFICIENT FUNDS")))</f>
        <v/>
      </c>
      <c r="S336" s="6" t="str">
        <f>IF(O336&gt;Scenario!$B$11,"",IF(O$2&lt;&gt;"Ready",O$2,IF(ISNUMBER(P336),IF((P336+Q336)*(1+Scenario!$B$12/12)-R336&lt;0,"INSUFFICIENT FUNDS",(P336+Q336)*(1+Scenario!$B$12/12)-R336),"INSUFFICIENT FUNDS")))</f>
        <v/>
      </c>
      <c r="T336" s="6" t="str">
        <f>IF(O336&gt;Scenario!$B$11,"",IF(O$2&lt;&gt;"Ready",O$2,IF(ISNUMBER(S336),T335+R336,"INSUFFICIENT FUNDS")))</f>
        <v/>
      </c>
      <c r="U336" t="str">
        <f>IF(O336&gt;Scenario!$B$11,"",IF(O$2&lt;&gt;"Ready",O$2,IF(ISNUMBER(S336),"OK","INSUFFICIENT FUNDS")))</f>
        <v/>
      </c>
      <c r="V336">
        <v>332</v>
      </c>
      <c r="W336" s="6" t="str">
        <f>IF(V336&gt;Scenario!$B$11,"",IF(V$2&lt;&gt;"Ready",V$2,IF(AB335="OK",Z335,"INSUFFICIENT FUNDS")))</f>
        <v/>
      </c>
      <c r="X336" s="6" t="str">
        <f>IF(V336&gt;Scenario!$B$11,"",IF(V$2&lt;&gt;"Ready",V$2,IF(ISNUMBER(W336),IF(AND(V336&gt;=Scenario!$B$10,MOD(V336-Scenario!$B$10,Scenario!$B$18)=0),Scenario!$B$8,0),"INSUFFICIENT FUNDS")))</f>
        <v/>
      </c>
      <c r="Y336" s="6" t="str">
        <f>IF(V336&gt;Scenario!$B$11,"",IF(V$2&lt;&gt;"Ready",V$2,IF(ISNUMBER(W336),(W336+X336)*(N('Option B'!$E$14)+N('Option B'!$E$15)+IF(Scenario!$B$13="Gross",N('Option B'!$E$16),0))/12+((N('Option B'!$E$12)+N('Option B'!$E$13))/12+IF(AND(V336&gt;=Scenario!$B$10,MOD(V336-Scenario!$B$10,Scenario!$B$18)=0),0*0+0,0)+IF(V336=1,0*0+0,0)+IF(V336=Scenario!$B$11,0,0)),"INSUFFICIENT FUNDS")))</f>
        <v/>
      </c>
      <c r="Z336" s="6" t="str">
        <f>IF(V336&gt;Scenario!$B$11,"",IF(V$2&lt;&gt;"Ready",V$2,IF(ISNUMBER(W336),IF((W336+X336)*(1+Scenario!$B$12/12)-Y336&lt;0,"INSUFFICIENT FUNDS",(W336+X336)*(1+Scenario!$B$12/12)-Y336),"INSUFFICIENT FUNDS")))</f>
        <v/>
      </c>
      <c r="AA336" s="6" t="str">
        <f>IF(V336&gt;Scenario!$B$11,"",IF(V$2&lt;&gt;"Ready",V$2,IF(ISNUMBER(Z336),AA335+Y336,"INSUFFICIENT FUNDS")))</f>
        <v/>
      </c>
      <c r="AB336" t="str">
        <f>IF(V336&gt;Scenario!$B$11,"",IF(V$2&lt;&gt;"Ready",V$2,IF(ISNUMBER(Z336),"OK","INSUFFICIENT FUNDS")))</f>
        <v/>
      </c>
      <c r="AC336">
        <v>332</v>
      </c>
      <c r="AD336" s="6" t="str">
        <f>IF(AC336&gt;Scenario!$B$11,"",IF(AC$2&lt;&gt;"Ready",AC$2,IF(AI335="OK",AG335,"INSUFFICIENT FUNDS")))</f>
        <v/>
      </c>
      <c r="AE336" s="6" t="str">
        <f>IF(AC336&gt;Scenario!$B$11,"",IF(AC$2&lt;&gt;"Ready",AC$2,IF(ISNUMBER(AD336),IF(AND(AC336&gt;=Scenario!$B$10,MOD(AC336-Scenario!$B$10,Scenario!$B$18)=0),Scenario!$B$8,0),"INSUFFICIENT FUNDS")))</f>
        <v/>
      </c>
      <c r="AF336" s="6" t="str">
        <f>IF(AC336&gt;Scenario!$B$11,"",IF(AC$2&lt;&gt;"Ready",AC$2,IF(ISNUMBER(AD336),(AD336+AE336)*(N('Option B'!$E$14)+N('Option B'!$E$15)+IF(Scenario!$B$13="Gross",0,0))/12+((N('Option B'!$E$12)+N('Option B'!$E$13))/12+IF(AND(AC336&gt;=Scenario!$B$10,MOD(AC336-Scenario!$B$10,Scenario!$B$18)=0),N('Option B'!$E$17)*N('Option B'!$E$18)+N('Option B'!$E$20),0)+IF(AC336=1,N('Option B'!$E$17)*N('Option B'!$E$19)+N('Option B'!$E$21),0)+IF(AC336=Scenario!$B$11,N('Option B'!$E$22),0)),"INSUFFICIENT FUNDS")))</f>
        <v/>
      </c>
      <c r="AG336" s="6" t="str">
        <f>IF(AC336&gt;Scenario!$B$11,"",IF(AC$2&lt;&gt;"Ready",AC$2,IF(ISNUMBER(AD336),IF((AD336+AE336)*(1+Scenario!$B$12/12)-AF336&lt;0,"INSUFFICIENT FUNDS",(AD336+AE336)*(1+Scenario!$B$12/12)-AF336),"INSUFFICIENT FUNDS")))</f>
        <v/>
      </c>
      <c r="AH336" s="6" t="str">
        <f>IF(AC336&gt;Scenario!$B$11,"",IF(AC$2&lt;&gt;"Ready",AC$2,IF(ISNUMBER(AG336),AH335+AF336,"INSUFFICIENT FUNDS")))</f>
        <v/>
      </c>
      <c r="AI336" t="str">
        <f>IF(AC336&gt;Scenario!$B$11,"",IF(AC$2&lt;&gt;"Ready",AC$2,IF(ISNUMBER(AG336),"OK","INSUFFICIENT FUNDS")))</f>
        <v/>
      </c>
      <c r="AJ336">
        <v>332</v>
      </c>
      <c r="AK336" s="6" t="str">
        <f>IF(AJ336&gt;Scenario!$B$11,"",IF(AJ$2&lt;&gt;"Ready",AJ$2,IF(AP335="OK",AN335,"INSUFFICIENT FUNDS")))</f>
        <v/>
      </c>
      <c r="AL336" s="6" t="str">
        <f>IF(AJ336&gt;Scenario!$B$11,"",IF(AJ$2&lt;&gt;"Ready",AJ$2,IF(ISNUMBER(AK336),IF(AND(AJ336&gt;=Scenario!$B$10,MOD(AJ336-Scenario!$B$10,Scenario!$B$18)=0),Scenario!$B$8,0),"INSUFFICIENT FUNDS")))</f>
        <v/>
      </c>
      <c r="AM336" s="6" t="str">
        <f>IF(AJ336&gt;Scenario!$B$11,"",IF(AJ$2&lt;&gt;"Ready",AJ$2,IF(ISNUMBER(AK336),(AK336+AL336)*(0+0+IF(Scenario!$B$13="Gross",0,0))/12+((0+0)/12+IF(AND(AJ336&gt;=Scenario!$B$10,MOD(AJ336-Scenario!$B$10,Scenario!$B$18)=0),0*0+0,0)+IF(AJ336=1,0*0+0,0)+IF(AJ336=Scenario!$B$11,0,0)),"INSUFFICIENT FUNDS")))</f>
        <v/>
      </c>
      <c r="AN336" s="6" t="str">
        <f>IF(AJ336&gt;Scenario!$B$11,"",IF(AJ$2&lt;&gt;"Ready",AJ$2,IF(ISNUMBER(AK336),IF((AK336+AL336)*(1+Scenario!$B$12/12)-AM336&lt;0,"INSUFFICIENT FUNDS",(AK336+AL336)*(1+Scenario!$B$12/12)-AM336),"INSUFFICIENT FUNDS")))</f>
        <v/>
      </c>
      <c r="AO336" s="6" t="str">
        <f>IF(AJ336&gt;Scenario!$B$11,"",IF(AJ$2&lt;&gt;"Ready",AJ$2,IF(ISNUMBER(AN336),AO335+AM336,"INSUFFICIENT FUNDS")))</f>
        <v/>
      </c>
      <c r="AP336" t="str">
        <f>IF(AJ336&gt;Scenario!$B$11,"",IF(AJ$2&lt;&gt;"Ready",AJ$2,IF(ISNUMBER(AN336),"OK","INSUFFICIENT FUNDS")))</f>
        <v/>
      </c>
    </row>
    <row r="337" spans="1:42" ht="32.1" customHeight="1" x14ac:dyDescent="0.2">
      <c r="A337">
        <v>333</v>
      </c>
      <c r="B337" s="6" t="str">
        <f>IF(A337&gt;Scenario!$B$11,"",IF(A$2&lt;&gt;"Ready",A$2,IF(G336="OK",E336,"INSUFFICIENT FUNDS")))</f>
        <v/>
      </c>
      <c r="C337" s="6" t="str">
        <f>IF(A337&gt;Scenario!$B$11,"",IF(A$2&lt;&gt;"Ready",A$2,IF(ISNUMBER(B337),IF(AND(A337&gt;=Scenario!$B$10,MOD(A337-Scenario!$B$10,Scenario!$B$18)=0),Scenario!$B$8,0),"INSUFFICIENT FUNDS")))</f>
        <v/>
      </c>
      <c r="D337" s="6" t="str">
        <f>IF(A337&gt;Scenario!$B$11,"",IF(A$2&lt;&gt;"Ready",A$2,IF(ISNUMBER(B337),(B337+C337)*(N('Option B'!$E$14)+N('Option B'!$E$15)+IF(Scenario!$B$13="Gross",N('Option B'!$E$16),0))/12+((N('Option B'!$E$12)+N('Option B'!$E$13))/12+IF(AND(A337&gt;=Scenario!$B$10,MOD(A337-Scenario!$B$10,Scenario!$B$18)=0),N('Option B'!$E$17)*N('Option B'!$E$18)+N('Option B'!$E$20),0)+IF(A337=1,N('Option B'!$E$17)*N('Option B'!$E$19)+N('Option B'!$E$21),0)+IF(A337=Scenario!$B$11,N('Option B'!$E$22),0)),"INSUFFICIENT FUNDS")))</f>
        <v/>
      </c>
      <c r="E337" s="6" t="str">
        <f>IF(A337&gt;Scenario!$B$11,"",IF(A$2&lt;&gt;"Ready",A$2,IF(ISNUMBER(B337),IF((B337+C337)*(1+Scenario!$B$12/12)-D337&lt;0,"INSUFFICIENT FUNDS",(B337+C337)*(1+Scenario!$B$12/12)-D337),"INSUFFICIENT FUNDS")))</f>
        <v/>
      </c>
      <c r="F337" s="6" t="str">
        <f>IF(A337&gt;Scenario!$B$11,"",IF(A$2&lt;&gt;"Ready",A$2,IF(ISNUMBER(E337),F336+D337,"INSUFFICIENT FUNDS")))</f>
        <v/>
      </c>
      <c r="G337" t="str">
        <f>IF(A337&gt;Scenario!$B$11,"",IF(A$2&lt;&gt;"Ready",A$2,IF(ISNUMBER(E337),"OK","INSUFFICIENT FUNDS")))</f>
        <v/>
      </c>
      <c r="H337">
        <v>333</v>
      </c>
      <c r="I337" s="6" t="str">
        <f>IF(H337&gt;Scenario!$B$11,"",IF(H$2&lt;&gt;"Ready",H$2,IF(N336="OK",L336,"INSUFFICIENT FUNDS")))</f>
        <v/>
      </c>
      <c r="J337" s="6" t="str">
        <f>IF(H337&gt;Scenario!$B$11,"",IF(H$2&lt;&gt;"Ready",H$2,IF(ISNUMBER(I337),IF(AND(H337&gt;=Scenario!$B$10,MOD(H337-Scenario!$B$10,Scenario!$B$18)=0),Scenario!$B$8,0),"INSUFFICIENT FUNDS")))</f>
        <v/>
      </c>
      <c r="K337" s="6" t="str">
        <f>IF(H337&gt;Scenario!$B$11,"",IF(H$2&lt;&gt;"Ready",H$2,IF(ISNUMBER(I337),(I337+J337)*(N('Option B'!$E$14)+N('Option B'!$E$15)+IF(Scenario!$B$13="Gross",N('Option B'!$E$16),0))/12+((0+0)/12+IF(AND(H337&gt;=Scenario!$B$10,MOD(H337-Scenario!$B$10,Scenario!$B$18)=0),N('Option B'!$E$17)*N('Option B'!$E$18)+N('Option B'!$E$20),0)+IF(H337=1,N('Option B'!$E$17)*N('Option B'!$E$19)+N('Option B'!$E$21),0)+IF(H337=Scenario!$B$11,N('Option B'!$E$22),0)),"INSUFFICIENT FUNDS")))</f>
        <v/>
      </c>
      <c r="L337" s="6" t="str">
        <f>IF(H337&gt;Scenario!$B$11,"",IF(H$2&lt;&gt;"Ready",H$2,IF(ISNUMBER(I337),IF((I337+J337)*(1+Scenario!$B$12/12)-K337&lt;0,"INSUFFICIENT FUNDS",(I337+J337)*(1+Scenario!$B$12/12)-K337),"INSUFFICIENT FUNDS")))</f>
        <v/>
      </c>
      <c r="M337" s="6" t="str">
        <f>IF(H337&gt;Scenario!$B$11,"",IF(H$2&lt;&gt;"Ready",H$2,IF(ISNUMBER(L337),M336+K337,"INSUFFICIENT FUNDS")))</f>
        <v/>
      </c>
      <c r="N337" t="str">
        <f>IF(H337&gt;Scenario!$B$11,"",IF(H$2&lt;&gt;"Ready",H$2,IF(ISNUMBER(L337),"OK","INSUFFICIENT FUNDS")))</f>
        <v/>
      </c>
      <c r="O337">
        <v>333</v>
      </c>
      <c r="P337" s="6" t="str">
        <f>IF(O337&gt;Scenario!$B$11,"",IF(O$2&lt;&gt;"Ready",O$2,IF(U336="OK",S336,"INSUFFICIENT FUNDS")))</f>
        <v/>
      </c>
      <c r="Q337" s="6" t="str">
        <f>IF(O337&gt;Scenario!$B$11,"",IF(O$2&lt;&gt;"Ready",O$2,IF(ISNUMBER(P337),IF(AND(O337&gt;=Scenario!$B$10,MOD(O337-Scenario!$B$10,Scenario!$B$18)=0),Scenario!$B$8,0),"INSUFFICIENT FUNDS")))</f>
        <v/>
      </c>
      <c r="R337" s="6" t="str">
        <f>IF(O337&gt;Scenario!$B$11,"",IF(O$2&lt;&gt;"Ready",O$2,IF(ISNUMBER(P337),(P337+Q337)*(0+N('Option B'!$E$15)+IF(Scenario!$B$13="Gross",N('Option B'!$E$16),0))/12+((N('Option B'!$E$12)+N('Option B'!$E$13))/12+IF(AND(O337&gt;=Scenario!$B$10,MOD(O337-Scenario!$B$10,Scenario!$B$18)=0),N('Option B'!$E$17)*N('Option B'!$E$18)+N('Option B'!$E$20),0)+IF(O337=1,N('Option B'!$E$17)*N('Option B'!$E$19)+N('Option B'!$E$21),0)+IF(O337=Scenario!$B$11,N('Option B'!$E$22),0)),"INSUFFICIENT FUNDS")))</f>
        <v/>
      </c>
      <c r="S337" s="6" t="str">
        <f>IF(O337&gt;Scenario!$B$11,"",IF(O$2&lt;&gt;"Ready",O$2,IF(ISNUMBER(P337),IF((P337+Q337)*(1+Scenario!$B$12/12)-R337&lt;0,"INSUFFICIENT FUNDS",(P337+Q337)*(1+Scenario!$B$12/12)-R337),"INSUFFICIENT FUNDS")))</f>
        <v/>
      </c>
      <c r="T337" s="6" t="str">
        <f>IF(O337&gt;Scenario!$B$11,"",IF(O$2&lt;&gt;"Ready",O$2,IF(ISNUMBER(S337),T336+R337,"INSUFFICIENT FUNDS")))</f>
        <v/>
      </c>
      <c r="U337" t="str">
        <f>IF(O337&gt;Scenario!$B$11,"",IF(O$2&lt;&gt;"Ready",O$2,IF(ISNUMBER(S337),"OK","INSUFFICIENT FUNDS")))</f>
        <v/>
      </c>
      <c r="V337">
        <v>333</v>
      </c>
      <c r="W337" s="6" t="str">
        <f>IF(V337&gt;Scenario!$B$11,"",IF(V$2&lt;&gt;"Ready",V$2,IF(AB336="OK",Z336,"INSUFFICIENT FUNDS")))</f>
        <v/>
      </c>
      <c r="X337" s="6" t="str">
        <f>IF(V337&gt;Scenario!$B$11,"",IF(V$2&lt;&gt;"Ready",V$2,IF(ISNUMBER(W337),IF(AND(V337&gt;=Scenario!$B$10,MOD(V337-Scenario!$B$10,Scenario!$B$18)=0),Scenario!$B$8,0),"INSUFFICIENT FUNDS")))</f>
        <v/>
      </c>
      <c r="Y337" s="6" t="str">
        <f>IF(V337&gt;Scenario!$B$11,"",IF(V$2&lt;&gt;"Ready",V$2,IF(ISNUMBER(W337),(W337+X337)*(N('Option B'!$E$14)+N('Option B'!$E$15)+IF(Scenario!$B$13="Gross",N('Option B'!$E$16),0))/12+((N('Option B'!$E$12)+N('Option B'!$E$13))/12+IF(AND(V337&gt;=Scenario!$B$10,MOD(V337-Scenario!$B$10,Scenario!$B$18)=0),0*0+0,0)+IF(V337=1,0*0+0,0)+IF(V337=Scenario!$B$11,0,0)),"INSUFFICIENT FUNDS")))</f>
        <v/>
      </c>
      <c r="Z337" s="6" t="str">
        <f>IF(V337&gt;Scenario!$B$11,"",IF(V$2&lt;&gt;"Ready",V$2,IF(ISNUMBER(W337),IF((W337+X337)*(1+Scenario!$B$12/12)-Y337&lt;0,"INSUFFICIENT FUNDS",(W337+X337)*(1+Scenario!$B$12/12)-Y337),"INSUFFICIENT FUNDS")))</f>
        <v/>
      </c>
      <c r="AA337" s="6" t="str">
        <f>IF(V337&gt;Scenario!$B$11,"",IF(V$2&lt;&gt;"Ready",V$2,IF(ISNUMBER(Z337),AA336+Y337,"INSUFFICIENT FUNDS")))</f>
        <v/>
      </c>
      <c r="AB337" t="str">
        <f>IF(V337&gt;Scenario!$B$11,"",IF(V$2&lt;&gt;"Ready",V$2,IF(ISNUMBER(Z337),"OK","INSUFFICIENT FUNDS")))</f>
        <v/>
      </c>
      <c r="AC337">
        <v>333</v>
      </c>
      <c r="AD337" s="6" t="str">
        <f>IF(AC337&gt;Scenario!$B$11,"",IF(AC$2&lt;&gt;"Ready",AC$2,IF(AI336="OK",AG336,"INSUFFICIENT FUNDS")))</f>
        <v/>
      </c>
      <c r="AE337" s="6" t="str">
        <f>IF(AC337&gt;Scenario!$B$11,"",IF(AC$2&lt;&gt;"Ready",AC$2,IF(ISNUMBER(AD337),IF(AND(AC337&gt;=Scenario!$B$10,MOD(AC337-Scenario!$B$10,Scenario!$B$18)=0),Scenario!$B$8,0),"INSUFFICIENT FUNDS")))</f>
        <v/>
      </c>
      <c r="AF337" s="6" t="str">
        <f>IF(AC337&gt;Scenario!$B$11,"",IF(AC$2&lt;&gt;"Ready",AC$2,IF(ISNUMBER(AD337),(AD337+AE337)*(N('Option B'!$E$14)+N('Option B'!$E$15)+IF(Scenario!$B$13="Gross",0,0))/12+((N('Option B'!$E$12)+N('Option B'!$E$13))/12+IF(AND(AC337&gt;=Scenario!$B$10,MOD(AC337-Scenario!$B$10,Scenario!$B$18)=0),N('Option B'!$E$17)*N('Option B'!$E$18)+N('Option B'!$E$20),0)+IF(AC337=1,N('Option B'!$E$17)*N('Option B'!$E$19)+N('Option B'!$E$21),0)+IF(AC337=Scenario!$B$11,N('Option B'!$E$22),0)),"INSUFFICIENT FUNDS")))</f>
        <v/>
      </c>
      <c r="AG337" s="6" t="str">
        <f>IF(AC337&gt;Scenario!$B$11,"",IF(AC$2&lt;&gt;"Ready",AC$2,IF(ISNUMBER(AD337),IF((AD337+AE337)*(1+Scenario!$B$12/12)-AF337&lt;0,"INSUFFICIENT FUNDS",(AD337+AE337)*(1+Scenario!$B$12/12)-AF337),"INSUFFICIENT FUNDS")))</f>
        <v/>
      </c>
      <c r="AH337" s="6" t="str">
        <f>IF(AC337&gt;Scenario!$B$11,"",IF(AC$2&lt;&gt;"Ready",AC$2,IF(ISNUMBER(AG337),AH336+AF337,"INSUFFICIENT FUNDS")))</f>
        <v/>
      </c>
      <c r="AI337" t="str">
        <f>IF(AC337&gt;Scenario!$B$11,"",IF(AC$2&lt;&gt;"Ready",AC$2,IF(ISNUMBER(AG337),"OK","INSUFFICIENT FUNDS")))</f>
        <v/>
      </c>
      <c r="AJ337">
        <v>333</v>
      </c>
      <c r="AK337" s="6" t="str">
        <f>IF(AJ337&gt;Scenario!$B$11,"",IF(AJ$2&lt;&gt;"Ready",AJ$2,IF(AP336="OK",AN336,"INSUFFICIENT FUNDS")))</f>
        <v/>
      </c>
      <c r="AL337" s="6" t="str">
        <f>IF(AJ337&gt;Scenario!$B$11,"",IF(AJ$2&lt;&gt;"Ready",AJ$2,IF(ISNUMBER(AK337),IF(AND(AJ337&gt;=Scenario!$B$10,MOD(AJ337-Scenario!$B$10,Scenario!$B$18)=0),Scenario!$B$8,0),"INSUFFICIENT FUNDS")))</f>
        <v/>
      </c>
      <c r="AM337" s="6" t="str">
        <f>IF(AJ337&gt;Scenario!$B$11,"",IF(AJ$2&lt;&gt;"Ready",AJ$2,IF(ISNUMBER(AK337),(AK337+AL337)*(0+0+IF(Scenario!$B$13="Gross",0,0))/12+((0+0)/12+IF(AND(AJ337&gt;=Scenario!$B$10,MOD(AJ337-Scenario!$B$10,Scenario!$B$18)=0),0*0+0,0)+IF(AJ337=1,0*0+0,0)+IF(AJ337=Scenario!$B$11,0,0)),"INSUFFICIENT FUNDS")))</f>
        <v/>
      </c>
      <c r="AN337" s="6" t="str">
        <f>IF(AJ337&gt;Scenario!$B$11,"",IF(AJ$2&lt;&gt;"Ready",AJ$2,IF(ISNUMBER(AK337),IF((AK337+AL337)*(1+Scenario!$B$12/12)-AM337&lt;0,"INSUFFICIENT FUNDS",(AK337+AL337)*(1+Scenario!$B$12/12)-AM337),"INSUFFICIENT FUNDS")))</f>
        <v/>
      </c>
      <c r="AO337" s="6" t="str">
        <f>IF(AJ337&gt;Scenario!$B$11,"",IF(AJ$2&lt;&gt;"Ready",AJ$2,IF(ISNUMBER(AN337),AO336+AM337,"INSUFFICIENT FUNDS")))</f>
        <v/>
      </c>
      <c r="AP337" t="str">
        <f>IF(AJ337&gt;Scenario!$B$11,"",IF(AJ$2&lt;&gt;"Ready",AJ$2,IF(ISNUMBER(AN337),"OK","INSUFFICIENT FUNDS")))</f>
        <v/>
      </c>
    </row>
    <row r="338" spans="1:42" ht="32.1" customHeight="1" x14ac:dyDescent="0.2">
      <c r="A338">
        <v>334</v>
      </c>
      <c r="B338" s="6" t="str">
        <f>IF(A338&gt;Scenario!$B$11,"",IF(A$2&lt;&gt;"Ready",A$2,IF(G337="OK",E337,"INSUFFICIENT FUNDS")))</f>
        <v/>
      </c>
      <c r="C338" s="6" t="str">
        <f>IF(A338&gt;Scenario!$B$11,"",IF(A$2&lt;&gt;"Ready",A$2,IF(ISNUMBER(B338),IF(AND(A338&gt;=Scenario!$B$10,MOD(A338-Scenario!$B$10,Scenario!$B$18)=0),Scenario!$B$8,0),"INSUFFICIENT FUNDS")))</f>
        <v/>
      </c>
      <c r="D338" s="6" t="str">
        <f>IF(A338&gt;Scenario!$B$11,"",IF(A$2&lt;&gt;"Ready",A$2,IF(ISNUMBER(B338),(B338+C338)*(N('Option B'!$E$14)+N('Option B'!$E$15)+IF(Scenario!$B$13="Gross",N('Option B'!$E$16),0))/12+((N('Option B'!$E$12)+N('Option B'!$E$13))/12+IF(AND(A338&gt;=Scenario!$B$10,MOD(A338-Scenario!$B$10,Scenario!$B$18)=0),N('Option B'!$E$17)*N('Option B'!$E$18)+N('Option B'!$E$20),0)+IF(A338=1,N('Option B'!$E$17)*N('Option B'!$E$19)+N('Option B'!$E$21),0)+IF(A338=Scenario!$B$11,N('Option B'!$E$22),0)),"INSUFFICIENT FUNDS")))</f>
        <v/>
      </c>
      <c r="E338" s="6" t="str">
        <f>IF(A338&gt;Scenario!$B$11,"",IF(A$2&lt;&gt;"Ready",A$2,IF(ISNUMBER(B338),IF((B338+C338)*(1+Scenario!$B$12/12)-D338&lt;0,"INSUFFICIENT FUNDS",(B338+C338)*(1+Scenario!$B$12/12)-D338),"INSUFFICIENT FUNDS")))</f>
        <v/>
      </c>
      <c r="F338" s="6" t="str">
        <f>IF(A338&gt;Scenario!$B$11,"",IF(A$2&lt;&gt;"Ready",A$2,IF(ISNUMBER(E338),F337+D338,"INSUFFICIENT FUNDS")))</f>
        <v/>
      </c>
      <c r="G338" t="str">
        <f>IF(A338&gt;Scenario!$B$11,"",IF(A$2&lt;&gt;"Ready",A$2,IF(ISNUMBER(E338),"OK","INSUFFICIENT FUNDS")))</f>
        <v/>
      </c>
      <c r="H338">
        <v>334</v>
      </c>
      <c r="I338" s="6" t="str">
        <f>IF(H338&gt;Scenario!$B$11,"",IF(H$2&lt;&gt;"Ready",H$2,IF(N337="OK",L337,"INSUFFICIENT FUNDS")))</f>
        <v/>
      </c>
      <c r="J338" s="6" t="str">
        <f>IF(H338&gt;Scenario!$B$11,"",IF(H$2&lt;&gt;"Ready",H$2,IF(ISNUMBER(I338),IF(AND(H338&gt;=Scenario!$B$10,MOD(H338-Scenario!$B$10,Scenario!$B$18)=0),Scenario!$B$8,0),"INSUFFICIENT FUNDS")))</f>
        <v/>
      </c>
      <c r="K338" s="6" t="str">
        <f>IF(H338&gt;Scenario!$B$11,"",IF(H$2&lt;&gt;"Ready",H$2,IF(ISNUMBER(I338),(I338+J338)*(N('Option B'!$E$14)+N('Option B'!$E$15)+IF(Scenario!$B$13="Gross",N('Option B'!$E$16),0))/12+((0+0)/12+IF(AND(H338&gt;=Scenario!$B$10,MOD(H338-Scenario!$B$10,Scenario!$B$18)=0),N('Option B'!$E$17)*N('Option B'!$E$18)+N('Option B'!$E$20),0)+IF(H338=1,N('Option B'!$E$17)*N('Option B'!$E$19)+N('Option B'!$E$21),0)+IF(H338=Scenario!$B$11,N('Option B'!$E$22),0)),"INSUFFICIENT FUNDS")))</f>
        <v/>
      </c>
      <c r="L338" s="6" t="str">
        <f>IF(H338&gt;Scenario!$B$11,"",IF(H$2&lt;&gt;"Ready",H$2,IF(ISNUMBER(I338),IF((I338+J338)*(1+Scenario!$B$12/12)-K338&lt;0,"INSUFFICIENT FUNDS",(I338+J338)*(1+Scenario!$B$12/12)-K338),"INSUFFICIENT FUNDS")))</f>
        <v/>
      </c>
      <c r="M338" s="6" t="str">
        <f>IF(H338&gt;Scenario!$B$11,"",IF(H$2&lt;&gt;"Ready",H$2,IF(ISNUMBER(L338),M337+K338,"INSUFFICIENT FUNDS")))</f>
        <v/>
      </c>
      <c r="N338" t="str">
        <f>IF(H338&gt;Scenario!$B$11,"",IF(H$2&lt;&gt;"Ready",H$2,IF(ISNUMBER(L338),"OK","INSUFFICIENT FUNDS")))</f>
        <v/>
      </c>
      <c r="O338">
        <v>334</v>
      </c>
      <c r="P338" s="6" t="str">
        <f>IF(O338&gt;Scenario!$B$11,"",IF(O$2&lt;&gt;"Ready",O$2,IF(U337="OK",S337,"INSUFFICIENT FUNDS")))</f>
        <v/>
      </c>
      <c r="Q338" s="6" t="str">
        <f>IF(O338&gt;Scenario!$B$11,"",IF(O$2&lt;&gt;"Ready",O$2,IF(ISNUMBER(P338),IF(AND(O338&gt;=Scenario!$B$10,MOD(O338-Scenario!$B$10,Scenario!$B$18)=0),Scenario!$B$8,0),"INSUFFICIENT FUNDS")))</f>
        <v/>
      </c>
      <c r="R338" s="6" t="str">
        <f>IF(O338&gt;Scenario!$B$11,"",IF(O$2&lt;&gt;"Ready",O$2,IF(ISNUMBER(P338),(P338+Q338)*(0+N('Option B'!$E$15)+IF(Scenario!$B$13="Gross",N('Option B'!$E$16),0))/12+((N('Option B'!$E$12)+N('Option B'!$E$13))/12+IF(AND(O338&gt;=Scenario!$B$10,MOD(O338-Scenario!$B$10,Scenario!$B$18)=0),N('Option B'!$E$17)*N('Option B'!$E$18)+N('Option B'!$E$20),0)+IF(O338=1,N('Option B'!$E$17)*N('Option B'!$E$19)+N('Option B'!$E$21),0)+IF(O338=Scenario!$B$11,N('Option B'!$E$22),0)),"INSUFFICIENT FUNDS")))</f>
        <v/>
      </c>
      <c r="S338" s="6" t="str">
        <f>IF(O338&gt;Scenario!$B$11,"",IF(O$2&lt;&gt;"Ready",O$2,IF(ISNUMBER(P338),IF((P338+Q338)*(1+Scenario!$B$12/12)-R338&lt;0,"INSUFFICIENT FUNDS",(P338+Q338)*(1+Scenario!$B$12/12)-R338),"INSUFFICIENT FUNDS")))</f>
        <v/>
      </c>
      <c r="T338" s="6" t="str">
        <f>IF(O338&gt;Scenario!$B$11,"",IF(O$2&lt;&gt;"Ready",O$2,IF(ISNUMBER(S338),T337+R338,"INSUFFICIENT FUNDS")))</f>
        <v/>
      </c>
      <c r="U338" t="str">
        <f>IF(O338&gt;Scenario!$B$11,"",IF(O$2&lt;&gt;"Ready",O$2,IF(ISNUMBER(S338),"OK","INSUFFICIENT FUNDS")))</f>
        <v/>
      </c>
      <c r="V338">
        <v>334</v>
      </c>
      <c r="W338" s="6" t="str">
        <f>IF(V338&gt;Scenario!$B$11,"",IF(V$2&lt;&gt;"Ready",V$2,IF(AB337="OK",Z337,"INSUFFICIENT FUNDS")))</f>
        <v/>
      </c>
      <c r="X338" s="6" t="str">
        <f>IF(V338&gt;Scenario!$B$11,"",IF(V$2&lt;&gt;"Ready",V$2,IF(ISNUMBER(W338),IF(AND(V338&gt;=Scenario!$B$10,MOD(V338-Scenario!$B$10,Scenario!$B$18)=0),Scenario!$B$8,0),"INSUFFICIENT FUNDS")))</f>
        <v/>
      </c>
      <c r="Y338" s="6" t="str">
        <f>IF(V338&gt;Scenario!$B$11,"",IF(V$2&lt;&gt;"Ready",V$2,IF(ISNUMBER(W338),(W338+X338)*(N('Option B'!$E$14)+N('Option B'!$E$15)+IF(Scenario!$B$13="Gross",N('Option B'!$E$16),0))/12+((N('Option B'!$E$12)+N('Option B'!$E$13))/12+IF(AND(V338&gt;=Scenario!$B$10,MOD(V338-Scenario!$B$10,Scenario!$B$18)=0),0*0+0,0)+IF(V338=1,0*0+0,0)+IF(V338=Scenario!$B$11,0,0)),"INSUFFICIENT FUNDS")))</f>
        <v/>
      </c>
      <c r="Z338" s="6" t="str">
        <f>IF(V338&gt;Scenario!$B$11,"",IF(V$2&lt;&gt;"Ready",V$2,IF(ISNUMBER(W338),IF((W338+X338)*(1+Scenario!$B$12/12)-Y338&lt;0,"INSUFFICIENT FUNDS",(W338+X338)*(1+Scenario!$B$12/12)-Y338),"INSUFFICIENT FUNDS")))</f>
        <v/>
      </c>
      <c r="AA338" s="6" t="str">
        <f>IF(V338&gt;Scenario!$B$11,"",IF(V$2&lt;&gt;"Ready",V$2,IF(ISNUMBER(Z338),AA337+Y338,"INSUFFICIENT FUNDS")))</f>
        <v/>
      </c>
      <c r="AB338" t="str">
        <f>IF(V338&gt;Scenario!$B$11,"",IF(V$2&lt;&gt;"Ready",V$2,IF(ISNUMBER(Z338),"OK","INSUFFICIENT FUNDS")))</f>
        <v/>
      </c>
      <c r="AC338">
        <v>334</v>
      </c>
      <c r="AD338" s="6" t="str">
        <f>IF(AC338&gt;Scenario!$B$11,"",IF(AC$2&lt;&gt;"Ready",AC$2,IF(AI337="OK",AG337,"INSUFFICIENT FUNDS")))</f>
        <v/>
      </c>
      <c r="AE338" s="6" t="str">
        <f>IF(AC338&gt;Scenario!$B$11,"",IF(AC$2&lt;&gt;"Ready",AC$2,IF(ISNUMBER(AD338),IF(AND(AC338&gt;=Scenario!$B$10,MOD(AC338-Scenario!$B$10,Scenario!$B$18)=0),Scenario!$B$8,0),"INSUFFICIENT FUNDS")))</f>
        <v/>
      </c>
      <c r="AF338" s="6" t="str">
        <f>IF(AC338&gt;Scenario!$B$11,"",IF(AC$2&lt;&gt;"Ready",AC$2,IF(ISNUMBER(AD338),(AD338+AE338)*(N('Option B'!$E$14)+N('Option B'!$E$15)+IF(Scenario!$B$13="Gross",0,0))/12+((N('Option B'!$E$12)+N('Option B'!$E$13))/12+IF(AND(AC338&gt;=Scenario!$B$10,MOD(AC338-Scenario!$B$10,Scenario!$B$18)=0),N('Option B'!$E$17)*N('Option B'!$E$18)+N('Option B'!$E$20),0)+IF(AC338=1,N('Option B'!$E$17)*N('Option B'!$E$19)+N('Option B'!$E$21),0)+IF(AC338=Scenario!$B$11,N('Option B'!$E$22),0)),"INSUFFICIENT FUNDS")))</f>
        <v/>
      </c>
      <c r="AG338" s="6" t="str">
        <f>IF(AC338&gt;Scenario!$B$11,"",IF(AC$2&lt;&gt;"Ready",AC$2,IF(ISNUMBER(AD338),IF((AD338+AE338)*(1+Scenario!$B$12/12)-AF338&lt;0,"INSUFFICIENT FUNDS",(AD338+AE338)*(1+Scenario!$B$12/12)-AF338),"INSUFFICIENT FUNDS")))</f>
        <v/>
      </c>
      <c r="AH338" s="6" t="str">
        <f>IF(AC338&gt;Scenario!$B$11,"",IF(AC$2&lt;&gt;"Ready",AC$2,IF(ISNUMBER(AG338),AH337+AF338,"INSUFFICIENT FUNDS")))</f>
        <v/>
      </c>
      <c r="AI338" t="str">
        <f>IF(AC338&gt;Scenario!$B$11,"",IF(AC$2&lt;&gt;"Ready",AC$2,IF(ISNUMBER(AG338),"OK","INSUFFICIENT FUNDS")))</f>
        <v/>
      </c>
      <c r="AJ338">
        <v>334</v>
      </c>
      <c r="AK338" s="6" t="str">
        <f>IF(AJ338&gt;Scenario!$B$11,"",IF(AJ$2&lt;&gt;"Ready",AJ$2,IF(AP337="OK",AN337,"INSUFFICIENT FUNDS")))</f>
        <v/>
      </c>
      <c r="AL338" s="6" t="str">
        <f>IF(AJ338&gt;Scenario!$B$11,"",IF(AJ$2&lt;&gt;"Ready",AJ$2,IF(ISNUMBER(AK338),IF(AND(AJ338&gt;=Scenario!$B$10,MOD(AJ338-Scenario!$B$10,Scenario!$B$18)=0),Scenario!$B$8,0),"INSUFFICIENT FUNDS")))</f>
        <v/>
      </c>
      <c r="AM338" s="6" t="str">
        <f>IF(AJ338&gt;Scenario!$B$11,"",IF(AJ$2&lt;&gt;"Ready",AJ$2,IF(ISNUMBER(AK338),(AK338+AL338)*(0+0+IF(Scenario!$B$13="Gross",0,0))/12+((0+0)/12+IF(AND(AJ338&gt;=Scenario!$B$10,MOD(AJ338-Scenario!$B$10,Scenario!$B$18)=0),0*0+0,0)+IF(AJ338=1,0*0+0,0)+IF(AJ338=Scenario!$B$11,0,0)),"INSUFFICIENT FUNDS")))</f>
        <v/>
      </c>
      <c r="AN338" s="6" t="str">
        <f>IF(AJ338&gt;Scenario!$B$11,"",IF(AJ$2&lt;&gt;"Ready",AJ$2,IF(ISNUMBER(AK338),IF((AK338+AL338)*(1+Scenario!$B$12/12)-AM338&lt;0,"INSUFFICIENT FUNDS",(AK338+AL338)*(1+Scenario!$B$12/12)-AM338),"INSUFFICIENT FUNDS")))</f>
        <v/>
      </c>
      <c r="AO338" s="6" t="str">
        <f>IF(AJ338&gt;Scenario!$B$11,"",IF(AJ$2&lt;&gt;"Ready",AJ$2,IF(ISNUMBER(AN338),AO337+AM338,"INSUFFICIENT FUNDS")))</f>
        <v/>
      </c>
      <c r="AP338" t="str">
        <f>IF(AJ338&gt;Scenario!$B$11,"",IF(AJ$2&lt;&gt;"Ready",AJ$2,IF(ISNUMBER(AN338),"OK","INSUFFICIENT FUNDS")))</f>
        <v/>
      </c>
    </row>
    <row r="339" spans="1:42" ht="32.1" customHeight="1" x14ac:dyDescent="0.2">
      <c r="A339">
        <v>335</v>
      </c>
      <c r="B339" s="6" t="str">
        <f>IF(A339&gt;Scenario!$B$11,"",IF(A$2&lt;&gt;"Ready",A$2,IF(G338="OK",E338,"INSUFFICIENT FUNDS")))</f>
        <v/>
      </c>
      <c r="C339" s="6" t="str">
        <f>IF(A339&gt;Scenario!$B$11,"",IF(A$2&lt;&gt;"Ready",A$2,IF(ISNUMBER(B339),IF(AND(A339&gt;=Scenario!$B$10,MOD(A339-Scenario!$B$10,Scenario!$B$18)=0),Scenario!$B$8,0),"INSUFFICIENT FUNDS")))</f>
        <v/>
      </c>
      <c r="D339" s="6" t="str">
        <f>IF(A339&gt;Scenario!$B$11,"",IF(A$2&lt;&gt;"Ready",A$2,IF(ISNUMBER(B339),(B339+C339)*(N('Option B'!$E$14)+N('Option B'!$E$15)+IF(Scenario!$B$13="Gross",N('Option B'!$E$16),0))/12+((N('Option B'!$E$12)+N('Option B'!$E$13))/12+IF(AND(A339&gt;=Scenario!$B$10,MOD(A339-Scenario!$B$10,Scenario!$B$18)=0),N('Option B'!$E$17)*N('Option B'!$E$18)+N('Option B'!$E$20),0)+IF(A339=1,N('Option B'!$E$17)*N('Option B'!$E$19)+N('Option B'!$E$21),0)+IF(A339=Scenario!$B$11,N('Option B'!$E$22),0)),"INSUFFICIENT FUNDS")))</f>
        <v/>
      </c>
      <c r="E339" s="6" t="str">
        <f>IF(A339&gt;Scenario!$B$11,"",IF(A$2&lt;&gt;"Ready",A$2,IF(ISNUMBER(B339),IF((B339+C339)*(1+Scenario!$B$12/12)-D339&lt;0,"INSUFFICIENT FUNDS",(B339+C339)*(1+Scenario!$B$12/12)-D339),"INSUFFICIENT FUNDS")))</f>
        <v/>
      </c>
      <c r="F339" s="6" t="str">
        <f>IF(A339&gt;Scenario!$B$11,"",IF(A$2&lt;&gt;"Ready",A$2,IF(ISNUMBER(E339),F338+D339,"INSUFFICIENT FUNDS")))</f>
        <v/>
      </c>
      <c r="G339" t="str">
        <f>IF(A339&gt;Scenario!$B$11,"",IF(A$2&lt;&gt;"Ready",A$2,IF(ISNUMBER(E339),"OK","INSUFFICIENT FUNDS")))</f>
        <v/>
      </c>
      <c r="H339">
        <v>335</v>
      </c>
      <c r="I339" s="6" t="str">
        <f>IF(H339&gt;Scenario!$B$11,"",IF(H$2&lt;&gt;"Ready",H$2,IF(N338="OK",L338,"INSUFFICIENT FUNDS")))</f>
        <v/>
      </c>
      <c r="J339" s="6" t="str">
        <f>IF(H339&gt;Scenario!$B$11,"",IF(H$2&lt;&gt;"Ready",H$2,IF(ISNUMBER(I339),IF(AND(H339&gt;=Scenario!$B$10,MOD(H339-Scenario!$B$10,Scenario!$B$18)=0),Scenario!$B$8,0),"INSUFFICIENT FUNDS")))</f>
        <v/>
      </c>
      <c r="K339" s="6" t="str">
        <f>IF(H339&gt;Scenario!$B$11,"",IF(H$2&lt;&gt;"Ready",H$2,IF(ISNUMBER(I339),(I339+J339)*(N('Option B'!$E$14)+N('Option B'!$E$15)+IF(Scenario!$B$13="Gross",N('Option B'!$E$16),0))/12+((0+0)/12+IF(AND(H339&gt;=Scenario!$B$10,MOD(H339-Scenario!$B$10,Scenario!$B$18)=0),N('Option B'!$E$17)*N('Option B'!$E$18)+N('Option B'!$E$20),0)+IF(H339=1,N('Option B'!$E$17)*N('Option B'!$E$19)+N('Option B'!$E$21),0)+IF(H339=Scenario!$B$11,N('Option B'!$E$22),0)),"INSUFFICIENT FUNDS")))</f>
        <v/>
      </c>
      <c r="L339" s="6" t="str">
        <f>IF(H339&gt;Scenario!$B$11,"",IF(H$2&lt;&gt;"Ready",H$2,IF(ISNUMBER(I339),IF((I339+J339)*(1+Scenario!$B$12/12)-K339&lt;0,"INSUFFICIENT FUNDS",(I339+J339)*(1+Scenario!$B$12/12)-K339),"INSUFFICIENT FUNDS")))</f>
        <v/>
      </c>
      <c r="M339" s="6" t="str">
        <f>IF(H339&gt;Scenario!$B$11,"",IF(H$2&lt;&gt;"Ready",H$2,IF(ISNUMBER(L339),M338+K339,"INSUFFICIENT FUNDS")))</f>
        <v/>
      </c>
      <c r="N339" t="str">
        <f>IF(H339&gt;Scenario!$B$11,"",IF(H$2&lt;&gt;"Ready",H$2,IF(ISNUMBER(L339),"OK","INSUFFICIENT FUNDS")))</f>
        <v/>
      </c>
      <c r="O339">
        <v>335</v>
      </c>
      <c r="P339" s="6" t="str">
        <f>IF(O339&gt;Scenario!$B$11,"",IF(O$2&lt;&gt;"Ready",O$2,IF(U338="OK",S338,"INSUFFICIENT FUNDS")))</f>
        <v/>
      </c>
      <c r="Q339" s="6" t="str">
        <f>IF(O339&gt;Scenario!$B$11,"",IF(O$2&lt;&gt;"Ready",O$2,IF(ISNUMBER(P339),IF(AND(O339&gt;=Scenario!$B$10,MOD(O339-Scenario!$B$10,Scenario!$B$18)=0),Scenario!$B$8,0),"INSUFFICIENT FUNDS")))</f>
        <v/>
      </c>
      <c r="R339" s="6" t="str">
        <f>IF(O339&gt;Scenario!$B$11,"",IF(O$2&lt;&gt;"Ready",O$2,IF(ISNUMBER(P339),(P339+Q339)*(0+N('Option B'!$E$15)+IF(Scenario!$B$13="Gross",N('Option B'!$E$16),0))/12+((N('Option B'!$E$12)+N('Option B'!$E$13))/12+IF(AND(O339&gt;=Scenario!$B$10,MOD(O339-Scenario!$B$10,Scenario!$B$18)=0),N('Option B'!$E$17)*N('Option B'!$E$18)+N('Option B'!$E$20),0)+IF(O339=1,N('Option B'!$E$17)*N('Option B'!$E$19)+N('Option B'!$E$21),0)+IF(O339=Scenario!$B$11,N('Option B'!$E$22),0)),"INSUFFICIENT FUNDS")))</f>
        <v/>
      </c>
      <c r="S339" s="6" t="str">
        <f>IF(O339&gt;Scenario!$B$11,"",IF(O$2&lt;&gt;"Ready",O$2,IF(ISNUMBER(P339),IF((P339+Q339)*(1+Scenario!$B$12/12)-R339&lt;0,"INSUFFICIENT FUNDS",(P339+Q339)*(1+Scenario!$B$12/12)-R339),"INSUFFICIENT FUNDS")))</f>
        <v/>
      </c>
      <c r="T339" s="6" t="str">
        <f>IF(O339&gt;Scenario!$B$11,"",IF(O$2&lt;&gt;"Ready",O$2,IF(ISNUMBER(S339),T338+R339,"INSUFFICIENT FUNDS")))</f>
        <v/>
      </c>
      <c r="U339" t="str">
        <f>IF(O339&gt;Scenario!$B$11,"",IF(O$2&lt;&gt;"Ready",O$2,IF(ISNUMBER(S339),"OK","INSUFFICIENT FUNDS")))</f>
        <v/>
      </c>
      <c r="V339">
        <v>335</v>
      </c>
      <c r="W339" s="6" t="str">
        <f>IF(V339&gt;Scenario!$B$11,"",IF(V$2&lt;&gt;"Ready",V$2,IF(AB338="OK",Z338,"INSUFFICIENT FUNDS")))</f>
        <v/>
      </c>
      <c r="X339" s="6" t="str">
        <f>IF(V339&gt;Scenario!$B$11,"",IF(V$2&lt;&gt;"Ready",V$2,IF(ISNUMBER(W339),IF(AND(V339&gt;=Scenario!$B$10,MOD(V339-Scenario!$B$10,Scenario!$B$18)=0),Scenario!$B$8,0),"INSUFFICIENT FUNDS")))</f>
        <v/>
      </c>
      <c r="Y339" s="6" t="str">
        <f>IF(V339&gt;Scenario!$B$11,"",IF(V$2&lt;&gt;"Ready",V$2,IF(ISNUMBER(W339),(W339+X339)*(N('Option B'!$E$14)+N('Option B'!$E$15)+IF(Scenario!$B$13="Gross",N('Option B'!$E$16),0))/12+((N('Option B'!$E$12)+N('Option B'!$E$13))/12+IF(AND(V339&gt;=Scenario!$B$10,MOD(V339-Scenario!$B$10,Scenario!$B$18)=0),0*0+0,0)+IF(V339=1,0*0+0,0)+IF(V339=Scenario!$B$11,0,0)),"INSUFFICIENT FUNDS")))</f>
        <v/>
      </c>
      <c r="Z339" s="6" t="str">
        <f>IF(V339&gt;Scenario!$B$11,"",IF(V$2&lt;&gt;"Ready",V$2,IF(ISNUMBER(W339),IF((W339+X339)*(1+Scenario!$B$12/12)-Y339&lt;0,"INSUFFICIENT FUNDS",(W339+X339)*(1+Scenario!$B$12/12)-Y339),"INSUFFICIENT FUNDS")))</f>
        <v/>
      </c>
      <c r="AA339" s="6" t="str">
        <f>IF(V339&gt;Scenario!$B$11,"",IF(V$2&lt;&gt;"Ready",V$2,IF(ISNUMBER(Z339),AA338+Y339,"INSUFFICIENT FUNDS")))</f>
        <v/>
      </c>
      <c r="AB339" t="str">
        <f>IF(V339&gt;Scenario!$B$11,"",IF(V$2&lt;&gt;"Ready",V$2,IF(ISNUMBER(Z339),"OK","INSUFFICIENT FUNDS")))</f>
        <v/>
      </c>
      <c r="AC339">
        <v>335</v>
      </c>
      <c r="AD339" s="6" t="str">
        <f>IF(AC339&gt;Scenario!$B$11,"",IF(AC$2&lt;&gt;"Ready",AC$2,IF(AI338="OK",AG338,"INSUFFICIENT FUNDS")))</f>
        <v/>
      </c>
      <c r="AE339" s="6" t="str">
        <f>IF(AC339&gt;Scenario!$B$11,"",IF(AC$2&lt;&gt;"Ready",AC$2,IF(ISNUMBER(AD339),IF(AND(AC339&gt;=Scenario!$B$10,MOD(AC339-Scenario!$B$10,Scenario!$B$18)=0),Scenario!$B$8,0),"INSUFFICIENT FUNDS")))</f>
        <v/>
      </c>
      <c r="AF339" s="6" t="str">
        <f>IF(AC339&gt;Scenario!$B$11,"",IF(AC$2&lt;&gt;"Ready",AC$2,IF(ISNUMBER(AD339),(AD339+AE339)*(N('Option B'!$E$14)+N('Option B'!$E$15)+IF(Scenario!$B$13="Gross",0,0))/12+((N('Option B'!$E$12)+N('Option B'!$E$13))/12+IF(AND(AC339&gt;=Scenario!$B$10,MOD(AC339-Scenario!$B$10,Scenario!$B$18)=0),N('Option B'!$E$17)*N('Option B'!$E$18)+N('Option B'!$E$20),0)+IF(AC339=1,N('Option B'!$E$17)*N('Option B'!$E$19)+N('Option B'!$E$21),0)+IF(AC339=Scenario!$B$11,N('Option B'!$E$22),0)),"INSUFFICIENT FUNDS")))</f>
        <v/>
      </c>
      <c r="AG339" s="6" t="str">
        <f>IF(AC339&gt;Scenario!$B$11,"",IF(AC$2&lt;&gt;"Ready",AC$2,IF(ISNUMBER(AD339),IF((AD339+AE339)*(1+Scenario!$B$12/12)-AF339&lt;0,"INSUFFICIENT FUNDS",(AD339+AE339)*(1+Scenario!$B$12/12)-AF339),"INSUFFICIENT FUNDS")))</f>
        <v/>
      </c>
      <c r="AH339" s="6" t="str">
        <f>IF(AC339&gt;Scenario!$B$11,"",IF(AC$2&lt;&gt;"Ready",AC$2,IF(ISNUMBER(AG339),AH338+AF339,"INSUFFICIENT FUNDS")))</f>
        <v/>
      </c>
      <c r="AI339" t="str">
        <f>IF(AC339&gt;Scenario!$B$11,"",IF(AC$2&lt;&gt;"Ready",AC$2,IF(ISNUMBER(AG339),"OK","INSUFFICIENT FUNDS")))</f>
        <v/>
      </c>
      <c r="AJ339">
        <v>335</v>
      </c>
      <c r="AK339" s="6" t="str">
        <f>IF(AJ339&gt;Scenario!$B$11,"",IF(AJ$2&lt;&gt;"Ready",AJ$2,IF(AP338="OK",AN338,"INSUFFICIENT FUNDS")))</f>
        <v/>
      </c>
      <c r="AL339" s="6" t="str">
        <f>IF(AJ339&gt;Scenario!$B$11,"",IF(AJ$2&lt;&gt;"Ready",AJ$2,IF(ISNUMBER(AK339),IF(AND(AJ339&gt;=Scenario!$B$10,MOD(AJ339-Scenario!$B$10,Scenario!$B$18)=0),Scenario!$B$8,0),"INSUFFICIENT FUNDS")))</f>
        <v/>
      </c>
      <c r="AM339" s="6" t="str">
        <f>IF(AJ339&gt;Scenario!$B$11,"",IF(AJ$2&lt;&gt;"Ready",AJ$2,IF(ISNUMBER(AK339),(AK339+AL339)*(0+0+IF(Scenario!$B$13="Gross",0,0))/12+((0+0)/12+IF(AND(AJ339&gt;=Scenario!$B$10,MOD(AJ339-Scenario!$B$10,Scenario!$B$18)=0),0*0+0,0)+IF(AJ339=1,0*0+0,0)+IF(AJ339=Scenario!$B$11,0,0)),"INSUFFICIENT FUNDS")))</f>
        <v/>
      </c>
      <c r="AN339" s="6" t="str">
        <f>IF(AJ339&gt;Scenario!$B$11,"",IF(AJ$2&lt;&gt;"Ready",AJ$2,IF(ISNUMBER(AK339),IF((AK339+AL339)*(1+Scenario!$B$12/12)-AM339&lt;0,"INSUFFICIENT FUNDS",(AK339+AL339)*(1+Scenario!$B$12/12)-AM339),"INSUFFICIENT FUNDS")))</f>
        <v/>
      </c>
      <c r="AO339" s="6" t="str">
        <f>IF(AJ339&gt;Scenario!$B$11,"",IF(AJ$2&lt;&gt;"Ready",AJ$2,IF(ISNUMBER(AN339),AO338+AM339,"INSUFFICIENT FUNDS")))</f>
        <v/>
      </c>
      <c r="AP339" t="str">
        <f>IF(AJ339&gt;Scenario!$B$11,"",IF(AJ$2&lt;&gt;"Ready",AJ$2,IF(ISNUMBER(AN339),"OK","INSUFFICIENT FUNDS")))</f>
        <v/>
      </c>
    </row>
    <row r="340" spans="1:42" ht="32.1" customHeight="1" x14ac:dyDescent="0.2">
      <c r="A340">
        <v>336</v>
      </c>
      <c r="B340" s="6" t="str">
        <f>IF(A340&gt;Scenario!$B$11,"",IF(A$2&lt;&gt;"Ready",A$2,IF(G339="OK",E339,"INSUFFICIENT FUNDS")))</f>
        <v/>
      </c>
      <c r="C340" s="6" t="str">
        <f>IF(A340&gt;Scenario!$B$11,"",IF(A$2&lt;&gt;"Ready",A$2,IF(ISNUMBER(B340),IF(AND(A340&gt;=Scenario!$B$10,MOD(A340-Scenario!$B$10,Scenario!$B$18)=0),Scenario!$B$8,0),"INSUFFICIENT FUNDS")))</f>
        <v/>
      </c>
      <c r="D340" s="6" t="str">
        <f>IF(A340&gt;Scenario!$B$11,"",IF(A$2&lt;&gt;"Ready",A$2,IF(ISNUMBER(B340),(B340+C340)*(N('Option B'!$E$14)+N('Option B'!$E$15)+IF(Scenario!$B$13="Gross",N('Option B'!$E$16),0))/12+((N('Option B'!$E$12)+N('Option B'!$E$13))/12+IF(AND(A340&gt;=Scenario!$B$10,MOD(A340-Scenario!$B$10,Scenario!$B$18)=0),N('Option B'!$E$17)*N('Option B'!$E$18)+N('Option B'!$E$20),0)+IF(A340=1,N('Option B'!$E$17)*N('Option B'!$E$19)+N('Option B'!$E$21),0)+IF(A340=Scenario!$B$11,N('Option B'!$E$22),0)),"INSUFFICIENT FUNDS")))</f>
        <v/>
      </c>
      <c r="E340" s="6" t="str">
        <f>IF(A340&gt;Scenario!$B$11,"",IF(A$2&lt;&gt;"Ready",A$2,IF(ISNUMBER(B340),IF((B340+C340)*(1+Scenario!$B$12/12)-D340&lt;0,"INSUFFICIENT FUNDS",(B340+C340)*(1+Scenario!$B$12/12)-D340),"INSUFFICIENT FUNDS")))</f>
        <v/>
      </c>
      <c r="F340" s="6" t="str">
        <f>IF(A340&gt;Scenario!$B$11,"",IF(A$2&lt;&gt;"Ready",A$2,IF(ISNUMBER(E340),F339+D340,"INSUFFICIENT FUNDS")))</f>
        <v/>
      </c>
      <c r="G340" t="str">
        <f>IF(A340&gt;Scenario!$B$11,"",IF(A$2&lt;&gt;"Ready",A$2,IF(ISNUMBER(E340),"OK","INSUFFICIENT FUNDS")))</f>
        <v/>
      </c>
      <c r="H340">
        <v>336</v>
      </c>
      <c r="I340" s="6" t="str">
        <f>IF(H340&gt;Scenario!$B$11,"",IF(H$2&lt;&gt;"Ready",H$2,IF(N339="OK",L339,"INSUFFICIENT FUNDS")))</f>
        <v/>
      </c>
      <c r="J340" s="6" t="str">
        <f>IF(H340&gt;Scenario!$B$11,"",IF(H$2&lt;&gt;"Ready",H$2,IF(ISNUMBER(I340),IF(AND(H340&gt;=Scenario!$B$10,MOD(H340-Scenario!$B$10,Scenario!$B$18)=0),Scenario!$B$8,0),"INSUFFICIENT FUNDS")))</f>
        <v/>
      </c>
      <c r="K340" s="6" t="str">
        <f>IF(H340&gt;Scenario!$B$11,"",IF(H$2&lt;&gt;"Ready",H$2,IF(ISNUMBER(I340),(I340+J340)*(N('Option B'!$E$14)+N('Option B'!$E$15)+IF(Scenario!$B$13="Gross",N('Option B'!$E$16),0))/12+((0+0)/12+IF(AND(H340&gt;=Scenario!$B$10,MOD(H340-Scenario!$B$10,Scenario!$B$18)=0),N('Option B'!$E$17)*N('Option B'!$E$18)+N('Option B'!$E$20),0)+IF(H340=1,N('Option B'!$E$17)*N('Option B'!$E$19)+N('Option B'!$E$21),0)+IF(H340=Scenario!$B$11,N('Option B'!$E$22),0)),"INSUFFICIENT FUNDS")))</f>
        <v/>
      </c>
      <c r="L340" s="6" t="str">
        <f>IF(H340&gt;Scenario!$B$11,"",IF(H$2&lt;&gt;"Ready",H$2,IF(ISNUMBER(I340),IF((I340+J340)*(1+Scenario!$B$12/12)-K340&lt;0,"INSUFFICIENT FUNDS",(I340+J340)*(1+Scenario!$B$12/12)-K340),"INSUFFICIENT FUNDS")))</f>
        <v/>
      </c>
      <c r="M340" s="6" t="str">
        <f>IF(H340&gt;Scenario!$B$11,"",IF(H$2&lt;&gt;"Ready",H$2,IF(ISNUMBER(L340),M339+K340,"INSUFFICIENT FUNDS")))</f>
        <v/>
      </c>
      <c r="N340" t="str">
        <f>IF(H340&gt;Scenario!$B$11,"",IF(H$2&lt;&gt;"Ready",H$2,IF(ISNUMBER(L340),"OK","INSUFFICIENT FUNDS")))</f>
        <v/>
      </c>
      <c r="O340">
        <v>336</v>
      </c>
      <c r="P340" s="6" t="str">
        <f>IF(O340&gt;Scenario!$B$11,"",IF(O$2&lt;&gt;"Ready",O$2,IF(U339="OK",S339,"INSUFFICIENT FUNDS")))</f>
        <v/>
      </c>
      <c r="Q340" s="6" t="str">
        <f>IF(O340&gt;Scenario!$B$11,"",IF(O$2&lt;&gt;"Ready",O$2,IF(ISNUMBER(P340),IF(AND(O340&gt;=Scenario!$B$10,MOD(O340-Scenario!$B$10,Scenario!$B$18)=0),Scenario!$B$8,0),"INSUFFICIENT FUNDS")))</f>
        <v/>
      </c>
      <c r="R340" s="6" t="str">
        <f>IF(O340&gt;Scenario!$B$11,"",IF(O$2&lt;&gt;"Ready",O$2,IF(ISNUMBER(P340),(P340+Q340)*(0+N('Option B'!$E$15)+IF(Scenario!$B$13="Gross",N('Option B'!$E$16),0))/12+((N('Option B'!$E$12)+N('Option B'!$E$13))/12+IF(AND(O340&gt;=Scenario!$B$10,MOD(O340-Scenario!$B$10,Scenario!$B$18)=0),N('Option B'!$E$17)*N('Option B'!$E$18)+N('Option B'!$E$20),0)+IF(O340=1,N('Option B'!$E$17)*N('Option B'!$E$19)+N('Option B'!$E$21),0)+IF(O340=Scenario!$B$11,N('Option B'!$E$22),0)),"INSUFFICIENT FUNDS")))</f>
        <v/>
      </c>
      <c r="S340" s="6" t="str">
        <f>IF(O340&gt;Scenario!$B$11,"",IF(O$2&lt;&gt;"Ready",O$2,IF(ISNUMBER(P340),IF((P340+Q340)*(1+Scenario!$B$12/12)-R340&lt;0,"INSUFFICIENT FUNDS",(P340+Q340)*(1+Scenario!$B$12/12)-R340),"INSUFFICIENT FUNDS")))</f>
        <v/>
      </c>
      <c r="T340" s="6" t="str">
        <f>IF(O340&gt;Scenario!$B$11,"",IF(O$2&lt;&gt;"Ready",O$2,IF(ISNUMBER(S340),T339+R340,"INSUFFICIENT FUNDS")))</f>
        <v/>
      </c>
      <c r="U340" t="str">
        <f>IF(O340&gt;Scenario!$B$11,"",IF(O$2&lt;&gt;"Ready",O$2,IF(ISNUMBER(S340),"OK","INSUFFICIENT FUNDS")))</f>
        <v/>
      </c>
      <c r="V340">
        <v>336</v>
      </c>
      <c r="W340" s="6" t="str">
        <f>IF(V340&gt;Scenario!$B$11,"",IF(V$2&lt;&gt;"Ready",V$2,IF(AB339="OK",Z339,"INSUFFICIENT FUNDS")))</f>
        <v/>
      </c>
      <c r="X340" s="6" t="str">
        <f>IF(V340&gt;Scenario!$B$11,"",IF(V$2&lt;&gt;"Ready",V$2,IF(ISNUMBER(W340),IF(AND(V340&gt;=Scenario!$B$10,MOD(V340-Scenario!$B$10,Scenario!$B$18)=0),Scenario!$B$8,0),"INSUFFICIENT FUNDS")))</f>
        <v/>
      </c>
      <c r="Y340" s="6" t="str">
        <f>IF(V340&gt;Scenario!$B$11,"",IF(V$2&lt;&gt;"Ready",V$2,IF(ISNUMBER(W340),(W340+X340)*(N('Option B'!$E$14)+N('Option B'!$E$15)+IF(Scenario!$B$13="Gross",N('Option B'!$E$16),0))/12+((N('Option B'!$E$12)+N('Option B'!$E$13))/12+IF(AND(V340&gt;=Scenario!$B$10,MOD(V340-Scenario!$B$10,Scenario!$B$18)=0),0*0+0,0)+IF(V340=1,0*0+0,0)+IF(V340=Scenario!$B$11,0,0)),"INSUFFICIENT FUNDS")))</f>
        <v/>
      </c>
      <c r="Z340" s="6" t="str">
        <f>IF(V340&gt;Scenario!$B$11,"",IF(V$2&lt;&gt;"Ready",V$2,IF(ISNUMBER(W340),IF((W340+X340)*(1+Scenario!$B$12/12)-Y340&lt;0,"INSUFFICIENT FUNDS",(W340+X340)*(1+Scenario!$B$12/12)-Y340),"INSUFFICIENT FUNDS")))</f>
        <v/>
      </c>
      <c r="AA340" s="6" t="str">
        <f>IF(V340&gt;Scenario!$B$11,"",IF(V$2&lt;&gt;"Ready",V$2,IF(ISNUMBER(Z340),AA339+Y340,"INSUFFICIENT FUNDS")))</f>
        <v/>
      </c>
      <c r="AB340" t="str">
        <f>IF(V340&gt;Scenario!$B$11,"",IF(V$2&lt;&gt;"Ready",V$2,IF(ISNUMBER(Z340),"OK","INSUFFICIENT FUNDS")))</f>
        <v/>
      </c>
      <c r="AC340">
        <v>336</v>
      </c>
      <c r="AD340" s="6" t="str">
        <f>IF(AC340&gt;Scenario!$B$11,"",IF(AC$2&lt;&gt;"Ready",AC$2,IF(AI339="OK",AG339,"INSUFFICIENT FUNDS")))</f>
        <v/>
      </c>
      <c r="AE340" s="6" t="str">
        <f>IF(AC340&gt;Scenario!$B$11,"",IF(AC$2&lt;&gt;"Ready",AC$2,IF(ISNUMBER(AD340),IF(AND(AC340&gt;=Scenario!$B$10,MOD(AC340-Scenario!$B$10,Scenario!$B$18)=0),Scenario!$B$8,0),"INSUFFICIENT FUNDS")))</f>
        <v/>
      </c>
      <c r="AF340" s="6" t="str">
        <f>IF(AC340&gt;Scenario!$B$11,"",IF(AC$2&lt;&gt;"Ready",AC$2,IF(ISNUMBER(AD340),(AD340+AE340)*(N('Option B'!$E$14)+N('Option B'!$E$15)+IF(Scenario!$B$13="Gross",0,0))/12+((N('Option B'!$E$12)+N('Option B'!$E$13))/12+IF(AND(AC340&gt;=Scenario!$B$10,MOD(AC340-Scenario!$B$10,Scenario!$B$18)=0),N('Option B'!$E$17)*N('Option B'!$E$18)+N('Option B'!$E$20),0)+IF(AC340=1,N('Option B'!$E$17)*N('Option B'!$E$19)+N('Option B'!$E$21),0)+IF(AC340=Scenario!$B$11,N('Option B'!$E$22),0)),"INSUFFICIENT FUNDS")))</f>
        <v/>
      </c>
      <c r="AG340" s="6" t="str">
        <f>IF(AC340&gt;Scenario!$B$11,"",IF(AC$2&lt;&gt;"Ready",AC$2,IF(ISNUMBER(AD340),IF((AD340+AE340)*(1+Scenario!$B$12/12)-AF340&lt;0,"INSUFFICIENT FUNDS",(AD340+AE340)*(1+Scenario!$B$12/12)-AF340),"INSUFFICIENT FUNDS")))</f>
        <v/>
      </c>
      <c r="AH340" s="6" t="str">
        <f>IF(AC340&gt;Scenario!$B$11,"",IF(AC$2&lt;&gt;"Ready",AC$2,IF(ISNUMBER(AG340),AH339+AF340,"INSUFFICIENT FUNDS")))</f>
        <v/>
      </c>
      <c r="AI340" t="str">
        <f>IF(AC340&gt;Scenario!$B$11,"",IF(AC$2&lt;&gt;"Ready",AC$2,IF(ISNUMBER(AG340),"OK","INSUFFICIENT FUNDS")))</f>
        <v/>
      </c>
      <c r="AJ340">
        <v>336</v>
      </c>
      <c r="AK340" s="6" t="str">
        <f>IF(AJ340&gt;Scenario!$B$11,"",IF(AJ$2&lt;&gt;"Ready",AJ$2,IF(AP339="OK",AN339,"INSUFFICIENT FUNDS")))</f>
        <v/>
      </c>
      <c r="AL340" s="6" t="str">
        <f>IF(AJ340&gt;Scenario!$B$11,"",IF(AJ$2&lt;&gt;"Ready",AJ$2,IF(ISNUMBER(AK340),IF(AND(AJ340&gt;=Scenario!$B$10,MOD(AJ340-Scenario!$B$10,Scenario!$B$18)=0),Scenario!$B$8,0),"INSUFFICIENT FUNDS")))</f>
        <v/>
      </c>
      <c r="AM340" s="6" t="str">
        <f>IF(AJ340&gt;Scenario!$B$11,"",IF(AJ$2&lt;&gt;"Ready",AJ$2,IF(ISNUMBER(AK340),(AK340+AL340)*(0+0+IF(Scenario!$B$13="Gross",0,0))/12+((0+0)/12+IF(AND(AJ340&gt;=Scenario!$B$10,MOD(AJ340-Scenario!$B$10,Scenario!$B$18)=0),0*0+0,0)+IF(AJ340=1,0*0+0,0)+IF(AJ340=Scenario!$B$11,0,0)),"INSUFFICIENT FUNDS")))</f>
        <v/>
      </c>
      <c r="AN340" s="6" t="str">
        <f>IF(AJ340&gt;Scenario!$B$11,"",IF(AJ$2&lt;&gt;"Ready",AJ$2,IF(ISNUMBER(AK340),IF((AK340+AL340)*(1+Scenario!$B$12/12)-AM340&lt;0,"INSUFFICIENT FUNDS",(AK340+AL340)*(1+Scenario!$B$12/12)-AM340),"INSUFFICIENT FUNDS")))</f>
        <v/>
      </c>
      <c r="AO340" s="6" t="str">
        <f>IF(AJ340&gt;Scenario!$B$11,"",IF(AJ$2&lt;&gt;"Ready",AJ$2,IF(ISNUMBER(AN340),AO339+AM340,"INSUFFICIENT FUNDS")))</f>
        <v/>
      </c>
      <c r="AP340" t="str">
        <f>IF(AJ340&gt;Scenario!$B$11,"",IF(AJ$2&lt;&gt;"Ready",AJ$2,IF(ISNUMBER(AN340),"OK","INSUFFICIENT FUNDS")))</f>
        <v/>
      </c>
    </row>
    <row r="341" spans="1:42" ht="32.1" customHeight="1" x14ac:dyDescent="0.2">
      <c r="A341">
        <v>337</v>
      </c>
      <c r="B341" s="6" t="str">
        <f>IF(A341&gt;Scenario!$B$11,"",IF(A$2&lt;&gt;"Ready",A$2,IF(G340="OK",E340,"INSUFFICIENT FUNDS")))</f>
        <v/>
      </c>
      <c r="C341" s="6" t="str">
        <f>IF(A341&gt;Scenario!$B$11,"",IF(A$2&lt;&gt;"Ready",A$2,IF(ISNUMBER(B341),IF(AND(A341&gt;=Scenario!$B$10,MOD(A341-Scenario!$B$10,Scenario!$B$18)=0),Scenario!$B$8,0),"INSUFFICIENT FUNDS")))</f>
        <v/>
      </c>
      <c r="D341" s="6" t="str">
        <f>IF(A341&gt;Scenario!$B$11,"",IF(A$2&lt;&gt;"Ready",A$2,IF(ISNUMBER(B341),(B341+C341)*(N('Option B'!$E$14)+N('Option B'!$E$15)+IF(Scenario!$B$13="Gross",N('Option B'!$E$16),0))/12+((N('Option B'!$E$12)+N('Option B'!$E$13))/12+IF(AND(A341&gt;=Scenario!$B$10,MOD(A341-Scenario!$B$10,Scenario!$B$18)=0),N('Option B'!$E$17)*N('Option B'!$E$18)+N('Option B'!$E$20),0)+IF(A341=1,N('Option B'!$E$17)*N('Option B'!$E$19)+N('Option B'!$E$21),0)+IF(A341=Scenario!$B$11,N('Option B'!$E$22),0)),"INSUFFICIENT FUNDS")))</f>
        <v/>
      </c>
      <c r="E341" s="6" t="str">
        <f>IF(A341&gt;Scenario!$B$11,"",IF(A$2&lt;&gt;"Ready",A$2,IF(ISNUMBER(B341),IF((B341+C341)*(1+Scenario!$B$12/12)-D341&lt;0,"INSUFFICIENT FUNDS",(B341+C341)*(1+Scenario!$B$12/12)-D341),"INSUFFICIENT FUNDS")))</f>
        <v/>
      </c>
      <c r="F341" s="6" t="str">
        <f>IF(A341&gt;Scenario!$B$11,"",IF(A$2&lt;&gt;"Ready",A$2,IF(ISNUMBER(E341),F340+D341,"INSUFFICIENT FUNDS")))</f>
        <v/>
      </c>
      <c r="G341" t="str">
        <f>IF(A341&gt;Scenario!$B$11,"",IF(A$2&lt;&gt;"Ready",A$2,IF(ISNUMBER(E341),"OK","INSUFFICIENT FUNDS")))</f>
        <v/>
      </c>
      <c r="H341">
        <v>337</v>
      </c>
      <c r="I341" s="6" t="str">
        <f>IF(H341&gt;Scenario!$B$11,"",IF(H$2&lt;&gt;"Ready",H$2,IF(N340="OK",L340,"INSUFFICIENT FUNDS")))</f>
        <v/>
      </c>
      <c r="J341" s="6" t="str">
        <f>IF(H341&gt;Scenario!$B$11,"",IF(H$2&lt;&gt;"Ready",H$2,IF(ISNUMBER(I341),IF(AND(H341&gt;=Scenario!$B$10,MOD(H341-Scenario!$B$10,Scenario!$B$18)=0),Scenario!$B$8,0),"INSUFFICIENT FUNDS")))</f>
        <v/>
      </c>
      <c r="K341" s="6" t="str">
        <f>IF(H341&gt;Scenario!$B$11,"",IF(H$2&lt;&gt;"Ready",H$2,IF(ISNUMBER(I341),(I341+J341)*(N('Option B'!$E$14)+N('Option B'!$E$15)+IF(Scenario!$B$13="Gross",N('Option B'!$E$16),0))/12+((0+0)/12+IF(AND(H341&gt;=Scenario!$B$10,MOD(H341-Scenario!$B$10,Scenario!$B$18)=0),N('Option B'!$E$17)*N('Option B'!$E$18)+N('Option B'!$E$20),0)+IF(H341=1,N('Option B'!$E$17)*N('Option B'!$E$19)+N('Option B'!$E$21),0)+IF(H341=Scenario!$B$11,N('Option B'!$E$22),0)),"INSUFFICIENT FUNDS")))</f>
        <v/>
      </c>
      <c r="L341" s="6" t="str">
        <f>IF(H341&gt;Scenario!$B$11,"",IF(H$2&lt;&gt;"Ready",H$2,IF(ISNUMBER(I341),IF((I341+J341)*(1+Scenario!$B$12/12)-K341&lt;0,"INSUFFICIENT FUNDS",(I341+J341)*(1+Scenario!$B$12/12)-K341),"INSUFFICIENT FUNDS")))</f>
        <v/>
      </c>
      <c r="M341" s="6" t="str">
        <f>IF(H341&gt;Scenario!$B$11,"",IF(H$2&lt;&gt;"Ready",H$2,IF(ISNUMBER(L341),M340+K341,"INSUFFICIENT FUNDS")))</f>
        <v/>
      </c>
      <c r="N341" t="str">
        <f>IF(H341&gt;Scenario!$B$11,"",IF(H$2&lt;&gt;"Ready",H$2,IF(ISNUMBER(L341),"OK","INSUFFICIENT FUNDS")))</f>
        <v/>
      </c>
      <c r="O341">
        <v>337</v>
      </c>
      <c r="P341" s="6" t="str">
        <f>IF(O341&gt;Scenario!$B$11,"",IF(O$2&lt;&gt;"Ready",O$2,IF(U340="OK",S340,"INSUFFICIENT FUNDS")))</f>
        <v/>
      </c>
      <c r="Q341" s="6" t="str">
        <f>IF(O341&gt;Scenario!$B$11,"",IF(O$2&lt;&gt;"Ready",O$2,IF(ISNUMBER(P341),IF(AND(O341&gt;=Scenario!$B$10,MOD(O341-Scenario!$B$10,Scenario!$B$18)=0),Scenario!$B$8,0),"INSUFFICIENT FUNDS")))</f>
        <v/>
      </c>
      <c r="R341" s="6" t="str">
        <f>IF(O341&gt;Scenario!$B$11,"",IF(O$2&lt;&gt;"Ready",O$2,IF(ISNUMBER(P341),(P341+Q341)*(0+N('Option B'!$E$15)+IF(Scenario!$B$13="Gross",N('Option B'!$E$16),0))/12+((N('Option B'!$E$12)+N('Option B'!$E$13))/12+IF(AND(O341&gt;=Scenario!$B$10,MOD(O341-Scenario!$B$10,Scenario!$B$18)=0),N('Option B'!$E$17)*N('Option B'!$E$18)+N('Option B'!$E$20),0)+IF(O341=1,N('Option B'!$E$17)*N('Option B'!$E$19)+N('Option B'!$E$21),0)+IF(O341=Scenario!$B$11,N('Option B'!$E$22),0)),"INSUFFICIENT FUNDS")))</f>
        <v/>
      </c>
      <c r="S341" s="6" t="str">
        <f>IF(O341&gt;Scenario!$B$11,"",IF(O$2&lt;&gt;"Ready",O$2,IF(ISNUMBER(P341),IF((P341+Q341)*(1+Scenario!$B$12/12)-R341&lt;0,"INSUFFICIENT FUNDS",(P341+Q341)*(1+Scenario!$B$12/12)-R341),"INSUFFICIENT FUNDS")))</f>
        <v/>
      </c>
      <c r="T341" s="6" t="str">
        <f>IF(O341&gt;Scenario!$B$11,"",IF(O$2&lt;&gt;"Ready",O$2,IF(ISNUMBER(S341),T340+R341,"INSUFFICIENT FUNDS")))</f>
        <v/>
      </c>
      <c r="U341" t="str">
        <f>IF(O341&gt;Scenario!$B$11,"",IF(O$2&lt;&gt;"Ready",O$2,IF(ISNUMBER(S341),"OK","INSUFFICIENT FUNDS")))</f>
        <v/>
      </c>
      <c r="V341">
        <v>337</v>
      </c>
      <c r="W341" s="6" t="str">
        <f>IF(V341&gt;Scenario!$B$11,"",IF(V$2&lt;&gt;"Ready",V$2,IF(AB340="OK",Z340,"INSUFFICIENT FUNDS")))</f>
        <v/>
      </c>
      <c r="X341" s="6" t="str">
        <f>IF(V341&gt;Scenario!$B$11,"",IF(V$2&lt;&gt;"Ready",V$2,IF(ISNUMBER(W341),IF(AND(V341&gt;=Scenario!$B$10,MOD(V341-Scenario!$B$10,Scenario!$B$18)=0),Scenario!$B$8,0),"INSUFFICIENT FUNDS")))</f>
        <v/>
      </c>
      <c r="Y341" s="6" t="str">
        <f>IF(V341&gt;Scenario!$B$11,"",IF(V$2&lt;&gt;"Ready",V$2,IF(ISNUMBER(W341),(W341+X341)*(N('Option B'!$E$14)+N('Option B'!$E$15)+IF(Scenario!$B$13="Gross",N('Option B'!$E$16),0))/12+((N('Option B'!$E$12)+N('Option B'!$E$13))/12+IF(AND(V341&gt;=Scenario!$B$10,MOD(V341-Scenario!$B$10,Scenario!$B$18)=0),0*0+0,0)+IF(V341=1,0*0+0,0)+IF(V341=Scenario!$B$11,0,0)),"INSUFFICIENT FUNDS")))</f>
        <v/>
      </c>
      <c r="Z341" s="6" t="str">
        <f>IF(V341&gt;Scenario!$B$11,"",IF(V$2&lt;&gt;"Ready",V$2,IF(ISNUMBER(W341),IF((W341+X341)*(1+Scenario!$B$12/12)-Y341&lt;0,"INSUFFICIENT FUNDS",(W341+X341)*(1+Scenario!$B$12/12)-Y341),"INSUFFICIENT FUNDS")))</f>
        <v/>
      </c>
      <c r="AA341" s="6" t="str">
        <f>IF(V341&gt;Scenario!$B$11,"",IF(V$2&lt;&gt;"Ready",V$2,IF(ISNUMBER(Z341),AA340+Y341,"INSUFFICIENT FUNDS")))</f>
        <v/>
      </c>
      <c r="AB341" t="str">
        <f>IF(V341&gt;Scenario!$B$11,"",IF(V$2&lt;&gt;"Ready",V$2,IF(ISNUMBER(Z341),"OK","INSUFFICIENT FUNDS")))</f>
        <v/>
      </c>
      <c r="AC341">
        <v>337</v>
      </c>
      <c r="AD341" s="6" t="str">
        <f>IF(AC341&gt;Scenario!$B$11,"",IF(AC$2&lt;&gt;"Ready",AC$2,IF(AI340="OK",AG340,"INSUFFICIENT FUNDS")))</f>
        <v/>
      </c>
      <c r="AE341" s="6" t="str">
        <f>IF(AC341&gt;Scenario!$B$11,"",IF(AC$2&lt;&gt;"Ready",AC$2,IF(ISNUMBER(AD341),IF(AND(AC341&gt;=Scenario!$B$10,MOD(AC341-Scenario!$B$10,Scenario!$B$18)=0),Scenario!$B$8,0),"INSUFFICIENT FUNDS")))</f>
        <v/>
      </c>
      <c r="AF341" s="6" t="str">
        <f>IF(AC341&gt;Scenario!$B$11,"",IF(AC$2&lt;&gt;"Ready",AC$2,IF(ISNUMBER(AD341),(AD341+AE341)*(N('Option B'!$E$14)+N('Option B'!$E$15)+IF(Scenario!$B$13="Gross",0,0))/12+((N('Option B'!$E$12)+N('Option B'!$E$13))/12+IF(AND(AC341&gt;=Scenario!$B$10,MOD(AC341-Scenario!$B$10,Scenario!$B$18)=0),N('Option B'!$E$17)*N('Option B'!$E$18)+N('Option B'!$E$20),0)+IF(AC341=1,N('Option B'!$E$17)*N('Option B'!$E$19)+N('Option B'!$E$21),0)+IF(AC341=Scenario!$B$11,N('Option B'!$E$22),0)),"INSUFFICIENT FUNDS")))</f>
        <v/>
      </c>
      <c r="AG341" s="6" t="str">
        <f>IF(AC341&gt;Scenario!$B$11,"",IF(AC$2&lt;&gt;"Ready",AC$2,IF(ISNUMBER(AD341),IF((AD341+AE341)*(1+Scenario!$B$12/12)-AF341&lt;0,"INSUFFICIENT FUNDS",(AD341+AE341)*(1+Scenario!$B$12/12)-AF341),"INSUFFICIENT FUNDS")))</f>
        <v/>
      </c>
      <c r="AH341" s="6" t="str">
        <f>IF(AC341&gt;Scenario!$B$11,"",IF(AC$2&lt;&gt;"Ready",AC$2,IF(ISNUMBER(AG341),AH340+AF341,"INSUFFICIENT FUNDS")))</f>
        <v/>
      </c>
      <c r="AI341" t="str">
        <f>IF(AC341&gt;Scenario!$B$11,"",IF(AC$2&lt;&gt;"Ready",AC$2,IF(ISNUMBER(AG341),"OK","INSUFFICIENT FUNDS")))</f>
        <v/>
      </c>
      <c r="AJ341">
        <v>337</v>
      </c>
      <c r="AK341" s="6" t="str">
        <f>IF(AJ341&gt;Scenario!$B$11,"",IF(AJ$2&lt;&gt;"Ready",AJ$2,IF(AP340="OK",AN340,"INSUFFICIENT FUNDS")))</f>
        <v/>
      </c>
      <c r="AL341" s="6" t="str">
        <f>IF(AJ341&gt;Scenario!$B$11,"",IF(AJ$2&lt;&gt;"Ready",AJ$2,IF(ISNUMBER(AK341),IF(AND(AJ341&gt;=Scenario!$B$10,MOD(AJ341-Scenario!$B$10,Scenario!$B$18)=0),Scenario!$B$8,0),"INSUFFICIENT FUNDS")))</f>
        <v/>
      </c>
      <c r="AM341" s="6" t="str">
        <f>IF(AJ341&gt;Scenario!$B$11,"",IF(AJ$2&lt;&gt;"Ready",AJ$2,IF(ISNUMBER(AK341),(AK341+AL341)*(0+0+IF(Scenario!$B$13="Gross",0,0))/12+((0+0)/12+IF(AND(AJ341&gt;=Scenario!$B$10,MOD(AJ341-Scenario!$B$10,Scenario!$B$18)=0),0*0+0,0)+IF(AJ341=1,0*0+0,0)+IF(AJ341=Scenario!$B$11,0,0)),"INSUFFICIENT FUNDS")))</f>
        <v/>
      </c>
      <c r="AN341" s="6" t="str">
        <f>IF(AJ341&gt;Scenario!$B$11,"",IF(AJ$2&lt;&gt;"Ready",AJ$2,IF(ISNUMBER(AK341),IF((AK341+AL341)*(1+Scenario!$B$12/12)-AM341&lt;0,"INSUFFICIENT FUNDS",(AK341+AL341)*(1+Scenario!$B$12/12)-AM341),"INSUFFICIENT FUNDS")))</f>
        <v/>
      </c>
      <c r="AO341" s="6" t="str">
        <f>IF(AJ341&gt;Scenario!$B$11,"",IF(AJ$2&lt;&gt;"Ready",AJ$2,IF(ISNUMBER(AN341),AO340+AM341,"INSUFFICIENT FUNDS")))</f>
        <v/>
      </c>
      <c r="AP341" t="str">
        <f>IF(AJ341&gt;Scenario!$B$11,"",IF(AJ$2&lt;&gt;"Ready",AJ$2,IF(ISNUMBER(AN341),"OK","INSUFFICIENT FUNDS")))</f>
        <v/>
      </c>
    </row>
    <row r="342" spans="1:42" ht="32.1" customHeight="1" x14ac:dyDescent="0.2">
      <c r="A342">
        <v>338</v>
      </c>
      <c r="B342" s="6" t="str">
        <f>IF(A342&gt;Scenario!$B$11,"",IF(A$2&lt;&gt;"Ready",A$2,IF(G341="OK",E341,"INSUFFICIENT FUNDS")))</f>
        <v/>
      </c>
      <c r="C342" s="6" t="str">
        <f>IF(A342&gt;Scenario!$B$11,"",IF(A$2&lt;&gt;"Ready",A$2,IF(ISNUMBER(B342),IF(AND(A342&gt;=Scenario!$B$10,MOD(A342-Scenario!$B$10,Scenario!$B$18)=0),Scenario!$B$8,0),"INSUFFICIENT FUNDS")))</f>
        <v/>
      </c>
      <c r="D342" s="6" t="str">
        <f>IF(A342&gt;Scenario!$B$11,"",IF(A$2&lt;&gt;"Ready",A$2,IF(ISNUMBER(B342),(B342+C342)*(N('Option B'!$E$14)+N('Option B'!$E$15)+IF(Scenario!$B$13="Gross",N('Option B'!$E$16),0))/12+((N('Option B'!$E$12)+N('Option B'!$E$13))/12+IF(AND(A342&gt;=Scenario!$B$10,MOD(A342-Scenario!$B$10,Scenario!$B$18)=0),N('Option B'!$E$17)*N('Option B'!$E$18)+N('Option B'!$E$20),0)+IF(A342=1,N('Option B'!$E$17)*N('Option B'!$E$19)+N('Option B'!$E$21),0)+IF(A342=Scenario!$B$11,N('Option B'!$E$22),0)),"INSUFFICIENT FUNDS")))</f>
        <v/>
      </c>
      <c r="E342" s="6" t="str">
        <f>IF(A342&gt;Scenario!$B$11,"",IF(A$2&lt;&gt;"Ready",A$2,IF(ISNUMBER(B342),IF((B342+C342)*(1+Scenario!$B$12/12)-D342&lt;0,"INSUFFICIENT FUNDS",(B342+C342)*(1+Scenario!$B$12/12)-D342),"INSUFFICIENT FUNDS")))</f>
        <v/>
      </c>
      <c r="F342" s="6" t="str">
        <f>IF(A342&gt;Scenario!$B$11,"",IF(A$2&lt;&gt;"Ready",A$2,IF(ISNUMBER(E342),F341+D342,"INSUFFICIENT FUNDS")))</f>
        <v/>
      </c>
      <c r="G342" t="str">
        <f>IF(A342&gt;Scenario!$B$11,"",IF(A$2&lt;&gt;"Ready",A$2,IF(ISNUMBER(E342),"OK","INSUFFICIENT FUNDS")))</f>
        <v/>
      </c>
      <c r="H342">
        <v>338</v>
      </c>
      <c r="I342" s="6" t="str">
        <f>IF(H342&gt;Scenario!$B$11,"",IF(H$2&lt;&gt;"Ready",H$2,IF(N341="OK",L341,"INSUFFICIENT FUNDS")))</f>
        <v/>
      </c>
      <c r="J342" s="6" t="str">
        <f>IF(H342&gt;Scenario!$B$11,"",IF(H$2&lt;&gt;"Ready",H$2,IF(ISNUMBER(I342),IF(AND(H342&gt;=Scenario!$B$10,MOD(H342-Scenario!$B$10,Scenario!$B$18)=0),Scenario!$B$8,0),"INSUFFICIENT FUNDS")))</f>
        <v/>
      </c>
      <c r="K342" s="6" t="str">
        <f>IF(H342&gt;Scenario!$B$11,"",IF(H$2&lt;&gt;"Ready",H$2,IF(ISNUMBER(I342),(I342+J342)*(N('Option B'!$E$14)+N('Option B'!$E$15)+IF(Scenario!$B$13="Gross",N('Option B'!$E$16),0))/12+((0+0)/12+IF(AND(H342&gt;=Scenario!$B$10,MOD(H342-Scenario!$B$10,Scenario!$B$18)=0),N('Option B'!$E$17)*N('Option B'!$E$18)+N('Option B'!$E$20),0)+IF(H342=1,N('Option B'!$E$17)*N('Option B'!$E$19)+N('Option B'!$E$21),0)+IF(H342=Scenario!$B$11,N('Option B'!$E$22),0)),"INSUFFICIENT FUNDS")))</f>
        <v/>
      </c>
      <c r="L342" s="6" t="str">
        <f>IF(H342&gt;Scenario!$B$11,"",IF(H$2&lt;&gt;"Ready",H$2,IF(ISNUMBER(I342),IF((I342+J342)*(1+Scenario!$B$12/12)-K342&lt;0,"INSUFFICIENT FUNDS",(I342+J342)*(1+Scenario!$B$12/12)-K342),"INSUFFICIENT FUNDS")))</f>
        <v/>
      </c>
      <c r="M342" s="6" t="str">
        <f>IF(H342&gt;Scenario!$B$11,"",IF(H$2&lt;&gt;"Ready",H$2,IF(ISNUMBER(L342),M341+K342,"INSUFFICIENT FUNDS")))</f>
        <v/>
      </c>
      <c r="N342" t="str">
        <f>IF(H342&gt;Scenario!$B$11,"",IF(H$2&lt;&gt;"Ready",H$2,IF(ISNUMBER(L342),"OK","INSUFFICIENT FUNDS")))</f>
        <v/>
      </c>
      <c r="O342">
        <v>338</v>
      </c>
      <c r="P342" s="6" t="str">
        <f>IF(O342&gt;Scenario!$B$11,"",IF(O$2&lt;&gt;"Ready",O$2,IF(U341="OK",S341,"INSUFFICIENT FUNDS")))</f>
        <v/>
      </c>
      <c r="Q342" s="6" t="str">
        <f>IF(O342&gt;Scenario!$B$11,"",IF(O$2&lt;&gt;"Ready",O$2,IF(ISNUMBER(P342),IF(AND(O342&gt;=Scenario!$B$10,MOD(O342-Scenario!$B$10,Scenario!$B$18)=0),Scenario!$B$8,0),"INSUFFICIENT FUNDS")))</f>
        <v/>
      </c>
      <c r="R342" s="6" t="str">
        <f>IF(O342&gt;Scenario!$B$11,"",IF(O$2&lt;&gt;"Ready",O$2,IF(ISNUMBER(P342),(P342+Q342)*(0+N('Option B'!$E$15)+IF(Scenario!$B$13="Gross",N('Option B'!$E$16),0))/12+((N('Option B'!$E$12)+N('Option B'!$E$13))/12+IF(AND(O342&gt;=Scenario!$B$10,MOD(O342-Scenario!$B$10,Scenario!$B$18)=0),N('Option B'!$E$17)*N('Option B'!$E$18)+N('Option B'!$E$20),0)+IF(O342=1,N('Option B'!$E$17)*N('Option B'!$E$19)+N('Option B'!$E$21),0)+IF(O342=Scenario!$B$11,N('Option B'!$E$22),0)),"INSUFFICIENT FUNDS")))</f>
        <v/>
      </c>
      <c r="S342" s="6" t="str">
        <f>IF(O342&gt;Scenario!$B$11,"",IF(O$2&lt;&gt;"Ready",O$2,IF(ISNUMBER(P342),IF((P342+Q342)*(1+Scenario!$B$12/12)-R342&lt;0,"INSUFFICIENT FUNDS",(P342+Q342)*(1+Scenario!$B$12/12)-R342),"INSUFFICIENT FUNDS")))</f>
        <v/>
      </c>
      <c r="T342" s="6" t="str">
        <f>IF(O342&gt;Scenario!$B$11,"",IF(O$2&lt;&gt;"Ready",O$2,IF(ISNUMBER(S342),T341+R342,"INSUFFICIENT FUNDS")))</f>
        <v/>
      </c>
      <c r="U342" t="str">
        <f>IF(O342&gt;Scenario!$B$11,"",IF(O$2&lt;&gt;"Ready",O$2,IF(ISNUMBER(S342),"OK","INSUFFICIENT FUNDS")))</f>
        <v/>
      </c>
      <c r="V342">
        <v>338</v>
      </c>
      <c r="W342" s="6" t="str">
        <f>IF(V342&gt;Scenario!$B$11,"",IF(V$2&lt;&gt;"Ready",V$2,IF(AB341="OK",Z341,"INSUFFICIENT FUNDS")))</f>
        <v/>
      </c>
      <c r="X342" s="6" t="str">
        <f>IF(V342&gt;Scenario!$B$11,"",IF(V$2&lt;&gt;"Ready",V$2,IF(ISNUMBER(W342),IF(AND(V342&gt;=Scenario!$B$10,MOD(V342-Scenario!$B$10,Scenario!$B$18)=0),Scenario!$B$8,0),"INSUFFICIENT FUNDS")))</f>
        <v/>
      </c>
      <c r="Y342" s="6" t="str">
        <f>IF(V342&gt;Scenario!$B$11,"",IF(V$2&lt;&gt;"Ready",V$2,IF(ISNUMBER(W342),(W342+X342)*(N('Option B'!$E$14)+N('Option B'!$E$15)+IF(Scenario!$B$13="Gross",N('Option B'!$E$16),0))/12+((N('Option B'!$E$12)+N('Option B'!$E$13))/12+IF(AND(V342&gt;=Scenario!$B$10,MOD(V342-Scenario!$B$10,Scenario!$B$18)=0),0*0+0,0)+IF(V342=1,0*0+0,0)+IF(V342=Scenario!$B$11,0,0)),"INSUFFICIENT FUNDS")))</f>
        <v/>
      </c>
      <c r="Z342" s="6" t="str">
        <f>IF(V342&gt;Scenario!$B$11,"",IF(V$2&lt;&gt;"Ready",V$2,IF(ISNUMBER(W342),IF((W342+X342)*(1+Scenario!$B$12/12)-Y342&lt;0,"INSUFFICIENT FUNDS",(W342+X342)*(1+Scenario!$B$12/12)-Y342),"INSUFFICIENT FUNDS")))</f>
        <v/>
      </c>
      <c r="AA342" s="6" t="str">
        <f>IF(V342&gt;Scenario!$B$11,"",IF(V$2&lt;&gt;"Ready",V$2,IF(ISNUMBER(Z342),AA341+Y342,"INSUFFICIENT FUNDS")))</f>
        <v/>
      </c>
      <c r="AB342" t="str">
        <f>IF(V342&gt;Scenario!$B$11,"",IF(V$2&lt;&gt;"Ready",V$2,IF(ISNUMBER(Z342),"OK","INSUFFICIENT FUNDS")))</f>
        <v/>
      </c>
      <c r="AC342">
        <v>338</v>
      </c>
      <c r="AD342" s="6" t="str">
        <f>IF(AC342&gt;Scenario!$B$11,"",IF(AC$2&lt;&gt;"Ready",AC$2,IF(AI341="OK",AG341,"INSUFFICIENT FUNDS")))</f>
        <v/>
      </c>
      <c r="AE342" s="6" t="str">
        <f>IF(AC342&gt;Scenario!$B$11,"",IF(AC$2&lt;&gt;"Ready",AC$2,IF(ISNUMBER(AD342),IF(AND(AC342&gt;=Scenario!$B$10,MOD(AC342-Scenario!$B$10,Scenario!$B$18)=0),Scenario!$B$8,0),"INSUFFICIENT FUNDS")))</f>
        <v/>
      </c>
      <c r="AF342" s="6" t="str">
        <f>IF(AC342&gt;Scenario!$B$11,"",IF(AC$2&lt;&gt;"Ready",AC$2,IF(ISNUMBER(AD342),(AD342+AE342)*(N('Option B'!$E$14)+N('Option B'!$E$15)+IF(Scenario!$B$13="Gross",0,0))/12+((N('Option B'!$E$12)+N('Option B'!$E$13))/12+IF(AND(AC342&gt;=Scenario!$B$10,MOD(AC342-Scenario!$B$10,Scenario!$B$18)=0),N('Option B'!$E$17)*N('Option B'!$E$18)+N('Option B'!$E$20),0)+IF(AC342=1,N('Option B'!$E$17)*N('Option B'!$E$19)+N('Option B'!$E$21),0)+IF(AC342=Scenario!$B$11,N('Option B'!$E$22),0)),"INSUFFICIENT FUNDS")))</f>
        <v/>
      </c>
      <c r="AG342" s="6" t="str">
        <f>IF(AC342&gt;Scenario!$B$11,"",IF(AC$2&lt;&gt;"Ready",AC$2,IF(ISNUMBER(AD342),IF((AD342+AE342)*(1+Scenario!$B$12/12)-AF342&lt;0,"INSUFFICIENT FUNDS",(AD342+AE342)*(1+Scenario!$B$12/12)-AF342),"INSUFFICIENT FUNDS")))</f>
        <v/>
      </c>
      <c r="AH342" s="6" t="str">
        <f>IF(AC342&gt;Scenario!$B$11,"",IF(AC$2&lt;&gt;"Ready",AC$2,IF(ISNUMBER(AG342),AH341+AF342,"INSUFFICIENT FUNDS")))</f>
        <v/>
      </c>
      <c r="AI342" t="str">
        <f>IF(AC342&gt;Scenario!$B$11,"",IF(AC$2&lt;&gt;"Ready",AC$2,IF(ISNUMBER(AG342),"OK","INSUFFICIENT FUNDS")))</f>
        <v/>
      </c>
      <c r="AJ342">
        <v>338</v>
      </c>
      <c r="AK342" s="6" t="str">
        <f>IF(AJ342&gt;Scenario!$B$11,"",IF(AJ$2&lt;&gt;"Ready",AJ$2,IF(AP341="OK",AN341,"INSUFFICIENT FUNDS")))</f>
        <v/>
      </c>
      <c r="AL342" s="6" t="str">
        <f>IF(AJ342&gt;Scenario!$B$11,"",IF(AJ$2&lt;&gt;"Ready",AJ$2,IF(ISNUMBER(AK342),IF(AND(AJ342&gt;=Scenario!$B$10,MOD(AJ342-Scenario!$B$10,Scenario!$B$18)=0),Scenario!$B$8,0),"INSUFFICIENT FUNDS")))</f>
        <v/>
      </c>
      <c r="AM342" s="6" t="str">
        <f>IF(AJ342&gt;Scenario!$B$11,"",IF(AJ$2&lt;&gt;"Ready",AJ$2,IF(ISNUMBER(AK342),(AK342+AL342)*(0+0+IF(Scenario!$B$13="Gross",0,0))/12+((0+0)/12+IF(AND(AJ342&gt;=Scenario!$B$10,MOD(AJ342-Scenario!$B$10,Scenario!$B$18)=0),0*0+0,0)+IF(AJ342=1,0*0+0,0)+IF(AJ342=Scenario!$B$11,0,0)),"INSUFFICIENT FUNDS")))</f>
        <v/>
      </c>
      <c r="AN342" s="6" t="str">
        <f>IF(AJ342&gt;Scenario!$B$11,"",IF(AJ$2&lt;&gt;"Ready",AJ$2,IF(ISNUMBER(AK342),IF((AK342+AL342)*(1+Scenario!$B$12/12)-AM342&lt;0,"INSUFFICIENT FUNDS",(AK342+AL342)*(1+Scenario!$B$12/12)-AM342),"INSUFFICIENT FUNDS")))</f>
        <v/>
      </c>
      <c r="AO342" s="6" t="str">
        <f>IF(AJ342&gt;Scenario!$B$11,"",IF(AJ$2&lt;&gt;"Ready",AJ$2,IF(ISNUMBER(AN342),AO341+AM342,"INSUFFICIENT FUNDS")))</f>
        <v/>
      </c>
      <c r="AP342" t="str">
        <f>IF(AJ342&gt;Scenario!$B$11,"",IF(AJ$2&lt;&gt;"Ready",AJ$2,IF(ISNUMBER(AN342),"OK","INSUFFICIENT FUNDS")))</f>
        <v/>
      </c>
    </row>
    <row r="343" spans="1:42" ht="32.1" customHeight="1" x14ac:dyDescent="0.2">
      <c r="A343">
        <v>339</v>
      </c>
      <c r="B343" s="6" t="str">
        <f>IF(A343&gt;Scenario!$B$11,"",IF(A$2&lt;&gt;"Ready",A$2,IF(G342="OK",E342,"INSUFFICIENT FUNDS")))</f>
        <v/>
      </c>
      <c r="C343" s="6" t="str">
        <f>IF(A343&gt;Scenario!$B$11,"",IF(A$2&lt;&gt;"Ready",A$2,IF(ISNUMBER(B343),IF(AND(A343&gt;=Scenario!$B$10,MOD(A343-Scenario!$B$10,Scenario!$B$18)=0),Scenario!$B$8,0),"INSUFFICIENT FUNDS")))</f>
        <v/>
      </c>
      <c r="D343" s="6" t="str">
        <f>IF(A343&gt;Scenario!$B$11,"",IF(A$2&lt;&gt;"Ready",A$2,IF(ISNUMBER(B343),(B343+C343)*(N('Option B'!$E$14)+N('Option B'!$E$15)+IF(Scenario!$B$13="Gross",N('Option B'!$E$16),0))/12+((N('Option B'!$E$12)+N('Option B'!$E$13))/12+IF(AND(A343&gt;=Scenario!$B$10,MOD(A343-Scenario!$B$10,Scenario!$B$18)=0),N('Option B'!$E$17)*N('Option B'!$E$18)+N('Option B'!$E$20),0)+IF(A343=1,N('Option B'!$E$17)*N('Option B'!$E$19)+N('Option B'!$E$21),0)+IF(A343=Scenario!$B$11,N('Option B'!$E$22),0)),"INSUFFICIENT FUNDS")))</f>
        <v/>
      </c>
      <c r="E343" s="6" t="str">
        <f>IF(A343&gt;Scenario!$B$11,"",IF(A$2&lt;&gt;"Ready",A$2,IF(ISNUMBER(B343),IF((B343+C343)*(1+Scenario!$B$12/12)-D343&lt;0,"INSUFFICIENT FUNDS",(B343+C343)*(1+Scenario!$B$12/12)-D343),"INSUFFICIENT FUNDS")))</f>
        <v/>
      </c>
      <c r="F343" s="6" t="str">
        <f>IF(A343&gt;Scenario!$B$11,"",IF(A$2&lt;&gt;"Ready",A$2,IF(ISNUMBER(E343),F342+D343,"INSUFFICIENT FUNDS")))</f>
        <v/>
      </c>
      <c r="G343" t="str">
        <f>IF(A343&gt;Scenario!$B$11,"",IF(A$2&lt;&gt;"Ready",A$2,IF(ISNUMBER(E343),"OK","INSUFFICIENT FUNDS")))</f>
        <v/>
      </c>
      <c r="H343">
        <v>339</v>
      </c>
      <c r="I343" s="6" t="str">
        <f>IF(H343&gt;Scenario!$B$11,"",IF(H$2&lt;&gt;"Ready",H$2,IF(N342="OK",L342,"INSUFFICIENT FUNDS")))</f>
        <v/>
      </c>
      <c r="J343" s="6" t="str">
        <f>IF(H343&gt;Scenario!$B$11,"",IF(H$2&lt;&gt;"Ready",H$2,IF(ISNUMBER(I343),IF(AND(H343&gt;=Scenario!$B$10,MOD(H343-Scenario!$B$10,Scenario!$B$18)=0),Scenario!$B$8,0),"INSUFFICIENT FUNDS")))</f>
        <v/>
      </c>
      <c r="K343" s="6" t="str">
        <f>IF(H343&gt;Scenario!$B$11,"",IF(H$2&lt;&gt;"Ready",H$2,IF(ISNUMBER(I343),(I343+J343)*(N('Option B'!$E$14)+N('Option B'!$E$15)+IF(Scenario!$B$13="Gross",N('Option B'!$E$16),0))/12+((0+0)/12+IF(AND(H343&gt;=Scenario!$B$10,MOD(H343-Scenario!$B$10,Scenario!$B$18)=0),N('Option B'!$E$17)*N('Option B'!$E$18)+N('Option B'!$E$20),0)+IF(H343=1,N('Option B'!$E$17)*N('Option B'!$E$19)+N('Option B'!$E$21),0)+IF(H343=Scenario!$B$11,N('Option B'!$E$22),0)),"INSUFFICIENT FUNDS")))</f>
        <v/>
      </c>
      <c r="L343" s="6" t="str">
        <f>IF(H343&gt;Scenario!$B$11,"",IF(H$2&lt;&gt;"Ready",H$2,IF(ISNUMBER(I343),IF((I343+J343)*(1+Scenario!$B$12/12)-K343&lt;0,"INSUFFICIENT FUNDS",(I343+J343)*(1+Scenario!$B$12/12)-K343),"INSUFFICIENT FUNDS")))</f>
        <v/>
      </c>
      <c r="M343" s="6" t="str">
        <f>IF(H343&gt;Scenario!$B$11,"",IF(H$2&lt;&gt;"Ready",H$2,IF(ISNUMBER(L343),M342+K343,"INSUFFICIENT FUNDS")))</f>
        <v/>
      </c>
      <c r="N343" t="str">
        <f>IF(H343&gt;Scenario!$B$11,"",IF(H$2&lt;&gt;"Ready",H$2,IF(ISNUMBER(L343),"OK","INSUFFICIENT FUNDS")))</f>
        <v/>
      </c>
      <c r="O343">
        <v>339</v>
      </c>
      <c r="P343" s="6" t="str">
        <f>IF(O343&gt;Scenario!$B$11,"",IF(O$2&lt;&gt;"Ready",O$2,IF(U342="OK",S342,"INSUFFICIENT FUNDS")))</f>
        <v/>
      </c>
      <c r="Q343" s="6" t="str">
        <f>IF(O343&gt;Scenario!$B$11,"",IF(O$2&lt;&gt;"Ready",O$2,IF(ISNUMBER(P343),IF(AND(O343&gt;=Scenario!$B$10,MOD(O343-Scenario!$B$10,Scenario!$B$18)=0),Scenario!$B$8,0),"INSUFFICIENT FUNDS")))</f>
        <v/>
      </c>
      <c r="R343" s="6" t="str">
        <f>IF(O343&gt;Scenario!$B$11,"",IF(O$2&lt;&gt;"Ready",O$2,IF(ISNUMBER(P343),(P343+Q343)*(0+N('Option B'!$E$15)+IF(Scenario!$B$13="Gross",N('Option B'!$E$16),0))/12+((N('Option B'!$E$12)+N('Option B'!$E$13))/12+IF(AND(O343&gt;=Scenario!$B$10,MOD(O343-Scenario!$B$10,Scenario!$B$18)=0),N('Option B'!$E$17)*N('Option B'!$E$18)+N('Option B'!$E$20),0)+IF(O343=1,N('Option B'!$E$17)*N('Option B'!$E$19)+N('Option B'!$E$21),0)+IF(O343=Scenario!$B$11,N('Option B'!$E$22),0)),"INSUFFICIENT FUNDS")))</f>
        <v/>
      </c>
      <c r="S343" s="6" t="str">
        <f>IF(O343&gt;Scenario!$B$11,"",IF(O$2&lt;&gt;"Ready",O$2,IF(ISNUMBER(P343),IF((P343+Q343)*(1+Scenario!$B$12/12)-R343&lt;0,"INSUFFICIENT FUNDS",(P343+Q343)*(1+Scenario!$B$12/12)-R343),"INSUFFICIENT FUNDS")))</f>
        <v/>
      </c>
      <c r="T343" s="6" t="str">
        <f>IF(O343&gt;Scenario!$B$11,"",IF(O$2&lt;&gt;"Ready",O$2,IF(ISNUMBER(S343),T342+R343,"INSUFFICIENT FUNDS")))</f>
        <v/>
      </c>
      <c r="U343" t="str">
        <f>IF(O343&gt;Scenario!$B$11,"",IF(O$2&lt;&gt;"Ready",O$2,IF(ISNUMBER(S343),"OK","INSUFFICIENT FUNDS")))</f>
        <v/>
      </c>
      <c r="V343">
        <v>339</v>
      </c>
      <c r="W343" s="6" t="str">
        <f>IF(V343&gt;Scenario!$B$11,"",IF(V$2&lt;&gt;"Ready",V$2,IF(AB342="OK",Z342,"INSUFFICIENT FUNDS")))</f>
        <v/>
      </c>
      <c r="X343" s="6" t="str">
        <f>IF(V343&gt;Scenario!$B$11,"",IF(V$2&lt;&gt;"Ready",V$2,IF(ISNUMBER(W343),IF(AND(V343&gt;=Scenario!$B$10,MOD(V343-Scenario!$B$10,Scenario!$B$18)=0),Scenario!$B$8,0),"INSUFFICIENT FUNDS")))</f>
        <v/>
      </c>
      <c r="Y343" s="6" t="str">
        <f>IF(V343&gt;Scenario!$B$11,"",IF(V$2&lt;&gt;"Ready",V$2,IF(ISNUMBER(W343),(W343+X343)*(N('Option B'!$E$14)+N('Option B'!$E$15)+IF(Scenario!$B$13="Gross",N('Option B'!$E$16),0))/12+((N('Option B'!$E$12)+N('Option B'!$E$13))/12+IF(AND(V343&gt;=Scenario!$B$10,MOD(V343-Scenario!$B$10,Scenario!$B$18)=0),0*0+0,0)+IF(V343=1,0*0+0,0)+IF(V343=Scenario!$B$11,0,0)),"INSUFFICIENT FUNDS")))</f>
        <v/>
      </c>
      <c r="Z343" s="6" t="str">
        <f>IF(V343&gt;Scenario!$B$11,"",IF(V$2&lt;&gt;"Ready",V$2,IF(ISNUMBER(W343),IF((W343+X343)*(1+Scenario!$B$12/12)-Y343&lt;0,"INSUFFICIENT FUNDS",(W343+X343)*(1+Scenario!$B$12/12)-Y343),"INSUFFICIENT FUNDS")))</f>
        <v/>
      </c>
      <c r="AA343" s="6" t="str">
        <f>IF(V343&gt;Scenario!$B$11,"",IF(V$2&lt;&gt;"Ready",V$2,IF(ISNUMBER(Z343),AA342+Y343,"INSUFFICIENT FUNDS")))</f>
        <v/>
      </c>
      <c r="AB343" t="str">
        <f>IF(V343&gt;Scenario!$B$11,"",IF(V$2&lt;&gt;"Ready",V$2,IF(ISNUMBER(Z343),"OK","INSUFFICIENT FUNDS")))</f>
        <v/>
      </c>
      <c r="AC343">
        <v>339</v>
      </c>
      <c r="AD343" s="6" t="str">
        <f>IF(AC343&gt;Scenario!$B$11,"",IF(AC$2&lt;&gt;"Ready",AC$2,IF(AI342="OK",AG342,"INSUFFICIENT FUNDS")))</f>
        <v/>
      </c>
      <c r="AE343" s="6" t="str">
        <f>IF(AC343&gt;Scenario!$B$11,"",IF(AC$2&lt;&gt;"Ready",AC$2,IF(ISNUMBER(AD343),IF(AND(AC343&gt;=Scenario!$B$10,MOD(AC343-Scenario!$B$10,Scenario!$B$18)=0),Scenario!$B$8,0),"INSUFFICIENT FUNDS")))</f>
        <v/>
      </c>
      <c r="AF343" s="6" t="str">
        <f>IF(AC343&gt;Scenario!$B$11,"",IF(AC$2&lt;&gt;"Ready",AC$2,IF(ISNUMBER(AD343),(AD343+AE343)*(N('Option B'!$E$14)+N('Option B'!$E$15)+IF(Scenario!$B$13="Gross",0,0))/12+((N('Option B'!$E$12)+N('Option B'!$E$13))/12+IF(AND(AC343&gt;=Scenario!$B$10,MOD(AC343-Scenario!$B$10,Scenario!$B$18)=0),N('Option B'!$E$17)*N('Option B'!$E$18)+N('Option B'!$E$20),0)+IF(AC343=1,N('Option B'!$E$17)*N('Option B'!$E$19)+N('Option B'!$E$21),0)+IF(AC343=Scenario!$B$11,N('Option B'!$E$22),0)),"INSUFFICIENT FUNDS")))</f>
        <v/>
      </c>
      <c r="AG343" s="6" t="str">
        <f>IF(AC343&gt;Scenario!$B$11,"",IF(AC$2&lt;&gt;"Ready",AC$2,IF(ISNUMBER(AD343),IF((AD343+AE343)*(1+Scenario!$B$12/12)-AF343&lt;0,"INSUFFICIENT FUNDS",(AD343+AE343)*(1+Scenario!$B$12/12)-AF343),"INSUFFICIENT FUNDS")))</f>
        <v/>
      </c>
      <c r="AH343" s="6" t="str">
        <f>IF(AC343&gt;Scenario!$B$11,"",IF(AC$2&lt;&gt;"Ready",AC$2,IF(ISNUMBER(AG343),AH342+AF343,"INSUFFICIENT FUNDS")))</f>
        <v/>
      </c>
      <c r="AI343" t="str">
        <f>IF(AC343&gt;Scenario!$B$11,"",IF(AC$2&lt;&gt;"Ready",AC$2,IF(ISNUMBER(AG343),"OK","INSUFFICIENT FUNDS")))</f>
        <v/>
      </c>
      <c r="AJ343">
        <v>339</v>
      </c>
      <c r="AK343" s="6" t="str">
        <f>IF(AJ343&gt;Scenario!$B$11,"",IF(AJ$2&lt;&gt;"Ready",AJ$2,IF(AP342="OK",AN342,"INSUFFICIENT FUNDS")))</f>
        <v/>
      </c>
      <c r="AL343" s="6" t="str">
        <f>IF(AJ343&gt;Scenario!$B$11,"",IF(AJ$2&lt;&gt;"Ready",AJ$2,IF(ISNUMBER(AK343),IF(AND(AJ343&gt;=Scenario!$B$10,MOD(AJ343-Scenario!$B$10,Scenario!$B$18)=0),Scenario!$B$8,0),"INSUFFICIENT FUNDS")))</f>
        <v/>
      </c>
      <c r="AM343" s="6" t="str">
        <f>IF(AJ343&gt;Scenario!$B$11,"",IF(AJ$2&lt;&gt;"Ready",AJ$2,IF(ISNUMBER(AK343),(AK343+AL343)*(0+0+IF(Scenario!$B$13="Gross",0,0))/12+((0+0)/12+IF(AND(AJ343&gt;=Scenario!$B$10,MOD(AJ343-Scenario!$B$10,Scenario!$B$18)=0),0*0+0,0)+IF(AJ343=1,0*0+0,0)+IF(AJ343=Scenario!$B$11,0,0)),"INSUFFICIENT FUNDS")))</f>
        <v/>
      </c>
      <c r="AN343" s="6" t="str">
        <f>IF(AJ343&gt;Scenario!$B$11,"",IF(AJ$2&lt;&gt;"Ready",AJ$2,IF(ISNUMBER(AK343),IF((AK343+AL343)*(1+Scenario!$B$12/12)-AM343&lt;0,"INSUFFICIENT FUNDS",(AK343+AL343)*(1+Scenario!$B$12/12)-AM343),"INSUFFICIENT FUNDS")))</f>
        <v/>
      </c>
      <c r="AO343" s="6" t="str">
        <f>IF(AJ343&gt;Scenario!$B$11,"",IF(AJ$2&lt;&gt;"Ready",AJ$2,IF(ISNUMBER(AN343),AO342+AM343,"INSUFFICIENT FUNDS")))</f>
        <v/>
      </c>
      <c r="AP343" t="str">
        <f>IF(AJ343&gt;Scenario!$B$11,"",IF(AJ$2&lt;&gt;"Ready",AJ$2,IF(ISNUMBER(AN343),"OK","INSUFFICIENT FUNDS")))</f>
        <v/>
      </c>
    </row>
    <row r="344" spans="1:42" ht="32.1" customHeight="1" x14ac:dyDescent="0.2">
      <c r="A344">
        <v>340</v>
      </c>
      <c r="B344" s="6" t="str">
        <f>IF(A344&gt;Scenario!$B$11,"",IF(A$2&lt;&gt;"Ready",A$2,IF(G343="OK",E343,"INSUFFICIENT FUNDS")))</f>
        <v/>
      </c>
      <c r="C344" s="6" t="str">
        <f>IF(A344&gt;Scenario!$B$11,"",IF(A$2&lt;&gt;"Ready",A$2,IF(ISNUMBER(B344),IF(AND(A344&gt;=Scenario!$B$10,MOD(A344-Scenario!$B$10,Scenario!$B$18)=0),Scenario!$B$8,0),"INSUFFICIENT FUNDS")))</f>
        <v/>
      </c>
      <c r="D344" s="6" t="str">
        <f>IF(A344&gt;Scenario!$B$11,"",IF(A$2&lt;&gt;"Ready",A$2,IF(ISNUMBER(B344),(B344+C344)*(N('Option B'!$E$14)+N('Option B'!$E$15)+IF(Scenario!$B$13="Gross",N('Option B'!$E$16),0))/12+((N('Option B'!$E$12)+N('Option B'!$E$13))/12+IF(AND(A344&gt;=Scenario!$B$10,MOD(A344-Scenario!$B$10,Scenario!$B$18)=0),N('Option B'!$E$17)*N('Option B'!$E$18)+N('Option B'!$E$20),0)+IF(A344=1,N('Option B'!$E$17)*N('Option B'!$E$19)+N('Option B'!$E$21),0)+IF(A344=Scenario!$B$11,N('Option B'!$E$22),0)),"INSUFFICIENT FUNDS")))</f>
        <v/>
      </c>
      <c r="E344" s="6" t="str">
        <f>IF(A344&gt;Scenario!$B$11,"",IF(A$2&lt;&gt;"Ready",A$2,IF(ISNUMBER(B344),IF((B344+C344)*(1+Scenario!$B$12/12)-D344&lt;0,"INSUFFICIENT FUNDS",(B344+C344)*(1+Scenario!$B$12/12)-D344),"INSUFFICIENT FUNDS")))</f>
        <v/>
      </c>
      <c r="F344" s="6" t="str">
        <f>IF(A344&gt;Scenario!$B$11,"",IF(A$2&lt;&gt;"Ready",A$2,IF(ISNUMBER(E344),F343+D344,"INSUFFICIENT FUNDS")))</f>
        <v/>
      </c>
      <c r="G344" t="str">
        <f>IF(A344&gt;Scenario!$B$11,"",IF(A$2&lt;&gt;"Ready",A$2,IF(ISNUMBER(E344),"OK","INSUFFICIENT FUNDS")))</f>
        <v/>
      </c>
      <c r="H344">
        <v>340</v>
      </c>
      <c r="I344" s="6" t="str">
        <f>IF(H344&gt;Scenario!$B$11,"",IF(H$2&lt;&gt;"Ready",H$2,IF(N343="OK",L343,"INSUFFICIENT FUNDS")))</f>
        <v/>
      </c>
      <c r="J344" s="6" t="str">
        <f>IF(H344&gt;Scenario!$B$11,"",IF(H$2&lt;&gt;"Ready",H$2,IF(ISNUMBER(I344),IF(AND(H344&gt;=Scenario!$B$10,MOD(H344-Scenario!$B$10,Scenario!$B$18)=0),Scenario!$B$8,0),"INSUFFICIENT FUNDS")))</f>
        <v/>
      </c>
      <c r="K344" s="6" t="str">
        <f>IF(H344&gt;Scenario!$B$11,"",IF(H$2&lt;&gt;"Ready",H$2,IF(ISNUMBER(I344),(I344+J344)*(N('Option B'!$E$14)+N('Option B'!$E$15)+IF(Scenario!$B$13="Gross",N('Option B'!$E$16),0))/12+((0+0)/12+IF(AND(H344&gt;=Scenario!$B$10,MOD(H344-Scenario!$B$10,Scenario!$B$18)=0),N('Option B'!$E$17)*N('Option B'!$E$18)+N('Option B'!$E$20),0)+IF(H344=1,N('Option B'!$E$17)*N('Option B'!$E$19)+N('Option B'!$E$21),0)+IF(H344=Scenario!$B$11,N('Option B'!$E$22),0)),"INSUFFICIENT FUNDS")))</f>
        <v/>
      </c>
      <c r="L344" s="6" t="str">
        <f>IF(H344&gt;Scenario!$B$11,"",IF(H$2&lt;&gt;"Ready",H$2,IF(ISNUMBER(I344),IF((I344+J344)*(1+Scenario!$B$12/12)-K344&lt;0,"INSUFFICIENT FUNDS",(I344+J344)*(1+Scenario!$B$12/12)-K344),"INSUFFICIENT FUNDS")))</f>
        <v/>
      </c>
      <c r="M344" s="6" t="str">
        <f>IF(H344&gt;Scenario!$B$11,"",IF(H$2&lt;&gt;"Ready",H$2,IF(ISNUMBER(L344),M343+K344,"INSUFFICIENT FUNDS")))</f>
        <v/>
      </c>
      <c r="N344" t="str">
        <f>IF(H344&gt;Scenario!$B$11,"",IF(H$2&lt;&gt;"Ready",H$2,IF(ISNUMBER(L344),"OK","INSUFFICIENT FUNDS")))</f>
        <v/>
      </c>
      <c r="O344">
        <v>340</v>
      </c>
      <c r="P344" s="6" t="str">
        <f>IF(O344&gt;Scenario!$B$11,"",IF(O$2&lt;&gt;"Ready",O$2,IF(U343="OK",S343,"INSUFFICIENT FUNDS")))</f>
        <v/>
      </c>
      <c r="Q344" s="6" t="str">
        <f>IF(O344&gt;Scenario!$B$11,"",IF(O$2&lt;&gt;"Ready",O$2,IF(ISNUMBER(P344),IF(AND(O344&gt;=Scenario!$B$10,MOD(O344-Scenario!$B$10,Scenario!$B$18)=0),Scenario!$B$8,0),"INSUFFICIENT FUNDS")))</f>
        <v/>
      </c>
      <c r="R344" s="6" t="str">
        <f>IF(O344&gt;Scenario!$B$11,"",IF(O$2&lt;&gt;"Ready",O$2,IF(ISNUMBER(P344),(P344+Q344)*(0+N('Option B'!$E$15)+IF(Scenario!$B$13="Gross",N('Option B'!$E$16),0))/12+((N('Option B'!$E$12)+N('Option B'!$E$13))/12+IF(AND(O344&gt;=Scenario!$B$10,MOD(O344-Scenario!$B$10,Scenario!$B$18)=0),N('Option B'!$E$17)*N('Option B'!$E$18)+N('Option B'!$E$20),0)+IF(O344=1,N('Option B'!$E$17)*N('Option B'!$E$19)+N('Option B'!$E$21),0)+IF(O344=Scenario!$B$11,N('Option B'!$E$22),0)),"INSUFFICIENT FUNDS")))</f>
        <v/>
      </c>
      <c r="S344" s="6" t="str">
        <f>IF(O344&gt;Scenario!$B$11,"",IF(O$2&lt;&gt;"Ready",O$2,IF(ISNUMBER(P344),IF((P344+Q344)*(1+Scenario!$B$12/12)-R344&lt;0,"INSUFFICIENT FUNDS",(P344+Q344)*(1+Scenario!$B$12/12)-R344),"INSUFFICIENT FUNDS")))</f>
        <v/>
      </c>
      <c r="T344" s="6" t="str">
        <f>IF(O344&gt;Scenario!$B$11,"",IF(O$2&lt;&gt;"Ready",O$2,IF(ISNUMBER(S344),T343+R344,"INSUFFICIENT FUNDS")))</f>
        <v/>
      </c>
      <c r="U344" t="str">
        <f>IF(O344&gt;Scenario!$B$11,"",IF(O$2&lt;&gt;"Ready",O$2,IF(ISNUMBER(S344),"OK","INSUFFICIENT FUNDS")))</f>
        <v/>
      </c>
      <c r="V344">
        <v>340</v>
      </c>
      <c r="W344" s="6" t="str">
        <f>IF(V344&gt;Scenario!$B$11,"",IF(V$2&lt;&gt;"Ready",V$2,IF(AB343="OK",Z343,"INSUFFICIENT FUNDS")))</f>
        <v/>
      </c>
      <c r="X344" s="6" t="str">
        <f>IF(V344&gt;Scenario!$B$11,"",IF(V$2&lt;&gt;"Ready",V$2,IF(ISNUMBER(W344),IF(AND(V344&gt;=Scenario!$B$10,MOD(V344-Scenario!$B$10,Scenario!$B$18)=0),Scenario!$B$8,0),"INSUFFICIENT FUNDS")))</f>
        <v/>
      </c>
      <c r="Y344" s="6" t="str">
        <f>IF(V344&gt;Scenario!$B$11,"",IF(V$2&lt;&gt;"Ready",V$2,IF(ISNUMBER(W344),(W344+X344)*(N('Option B'!$E$14)+N('Option B'!$E$15)+IF(Scenario!$B$13="Gross",N('Option B'!$E$16),0))/12+((N('Option B'!$E$12)+N('Option B'!$E$13))/12+IF(AND(V344&gt;=Scenario!$B$10,MOD(V344-Scenario!$B$10,Scenario!$B$18)=0),0*0+0,0)+IF(V344=1,0*0+0,0)+IF(V344=Scenario!$B$11,0,0)),"INSUFFICIENT FUNDS")))</f>
        <v/>
      </c>
      <c r="Z344" s="6" t="str">
        <f>IF(V344&gt;Scenario!$B$11,"",IF(V$2&lt;&gt;"Ready",V$2,IF(ISNUMBER(W344),IF((W344+X344)*(1+Scenario!$B$12/12)-Y344&lt;0,"INSUFFICIENT FUNDS",(W344+X344)*(1+Scenario!$B$12/12)-Y344),"INSUFFICIENT FUNDS")))</f>
        <v/>
      </c>
      <c r="AA344" s="6" t="str">
        <f>IF(V344&gt;Scenario!$B$11,"",IF(V$2&lt;&gt;"Ready",V$2,IF(ISNUMBER(Z344),AA343+Y344,"INSUFFICIENT FUNDS")))</f>
        <v/>
      </c>
      <c r="AB344" t="str">
        <f>IF(V344&gt;Scenario!$B$11,"",IF(V$2&lt;&gt;"Ready",V$2,IF(ISNUMBER(Z344),"OK","INSUFFICIENT FUNDS")))</f>
        <v/>
      </c>
      <c r="AC344">
        <v>340</v>
      </c>
      <c r="AD344" s="6" t="str">
        <f>IF(AC344&gt;Scenario!$B$11,"",IF(AC$2&lt;&gt;"Ready",AC$2,IF(AI343="OK",AG343,"INSUFFICIENT FUNDS")))</f>
        <v/>
      </c>
      <c r="AE344" s="6" t="str">
        <f>IF(AC344&gt;Scenario!$B$11,"",IF(AC$2&lt;&gt;"Ready",AC$2,IF(ISNUMBER(AD344),IF(AND(AC344&gt;=Scenario!$B$10,MOD(AC344-Scenario!$B$10,Scenario!$B$18)=0),Scenario!$B$8,0),"INSUFFICIENT FUNDS")))</f>
        <v/>
      </c>
      <c r="AF344" s="6" t="str">
        <f>IF(AC344&gt;Scenario!$B$11,"",IF(AC$2&lt;&gt;"Ready",AC$2,IF(ISNUMBER(AD344),(AD344+AE344)*(N('Option B'!$E$14)+N('Option B'!$E$15)+IF(Scenario!$B$13="Gross",0,0))/12+((N('Option B'!$E$12)+N('Option B'!$E$13))/12+IF(AND(AC344&gt;=Scenario!$B$10,MOD(AC344-Scenario!$B$10,Scenario!$B$18)=0),N('Option B'!$E$17)*N('Option B'!$E$18)+N('Option B'!$E$20),0)+IF(AC344=1,N('Option B'!$E$17)*N('Option B'!$E$19)+N('Option B'!$E$21),0)+IF(AC344=Scenario!$B$11,N('Option B'!$E$22),0)),"INSUFFICIENT FUNDS")))</f>
        <v/>
      </c>
      <c r="AG344" s="6" t="str">
        <f>IF(AC344&gt;Scenario!$B$11,"",IF(AC$2&lt;&gt;"Ready",AC$2,IF(ISNUMBER(AD344),IF((AD344+AE344)*(1+Scenario!$B$12/12)-AF344&lt;0,"INSUFFICIENT FUNDS",(AD344+AE344)*(1+Scenario!$B$12/12)-AF344),"INSUFFICIENT FUNDS")))</f>
        <v/>
      </c>
      <c r="AH344" s="6" t="str">
        <f>IF(AC344&gt;Scenario!$B$11,"",IF(AC$2&lt;&gt;"Ready",AC$2,IF(ISNUMBER(AG344),AH343+AF344,"INSUFFICIENT FUNDS")))</f>
        <v/>
      </c>
      <c r="AI344" t="str">
        <f>IF(AC344&gt;Scenario!$B$11,"",IF(AC$2&lt;&gt;"Ready",AC$2,IF(ISNUMBER(AG344),"OK","INSUFFICIENT FUNDS")))</f>
        <v/>
      </c>
      <c r="AJ344">
        <v>340</v>
      </c>
      <c r="AK344" s="6" t="str">
        <f>IF(AJ344&gt;Scenario!$B$11,"",IF(AJ$2&lt;&gt;"Ready",AJ$2,IF(AP343="OK",AN343,"INSUFFICIENT FUNDS")))</f>
        <v/>
      </c>
      <c r="AL344" s="6" t="str">
        <f>IF(AJ344&gt;Scenario!$B$11,"",IF(AJ$2&lt;&gt;"Ready",AJ$2,IF(ISNUMBER(AK344),IF(AND(AJ344&gt;=Scenario!$B$10,MOD(AJ344-Scenario!$B$10,Scenario!$B$18)=0),Scenario!$B$8,0),"INSUFFICIENT FUNDS")))</f>
        <v/>
      </c>
      <c r="AM344" s="6" t="str">
        <f>IF(AJ344&gt;Scenario!$B$11,"",IF(AJ$2&lt;&gt;"Ready",AJ$2,IF(ISNUMBER(AK344),(AK344+AL344)*(0+0+IF(Scenario!$B$13="Gross",0,0))/12+((0+0)/12+IF(AND(AJ344&gt;=Scenario!$B$10,MOD(AJ344-Scenario!$B$10,Scenario!$B$18)=0),0*0+0,0)+IF(AJ344=1,0*0+0,0)+IF(AJ344=Scenario!$B$11,0,0)),"INSUFFICIENT FUNDS")))</f>
        <v/>
      </c>
      <c r="AN344" s="6" t="str">
        <f>IF(AJ344&gt;Scenario!$B$11,"",IF(AJ$2&lt;&gt;"Ready",AJ$2,IF(ISNUMBER(AK344),IF((AK344+AL344)*(1+Scenario!$B$12/12)-AM344&lt;0,"INSUFFICIENT FUNDS",(AK344+AL344)*(1+Scenario!$B$12/12)-AM344),"INSUFFICIENT FUNDS")))</f>
        <v/>
      </c>
      <c r="AO344" s="6" t="str">
        <f>IF(AJ344&gt;Scenario!$B$11,"",IF(AJ$2&lt;&gt;"Ready",AJ$2,IF(ISNUMBER(AN344),AO343+AM344,"INSUFFICIENT FUNDS")))</f>
        <v/>
      </c>
      <c r="AP344" t="str">
        <f>IF(AJ344&gt;Scenario!$B$11,"",IF(AJ$2&lt;&gt;"Ready",AJ$2,IF(ISNUMBER(AN344),"OK","INSUFFICIENT FUNDS")))</f>
        <v/>
      </c>
    </row>
    <row r="345" spans="1:42" ht="32.1" customHeight="1" x14ac:dyDescent="0.2">
      <c r="A345">
        <v>341</v>
      </c>
      <c r="B345" s="6" t="str">
        <f>IF(A345&gt;Scenario!$B$11,"",IF(A$2&lt;&gt;"Ready",A$2,IF(G344="OK",E344,"INSUFFICIENT FUNDS")))</f>
        <v/>
      </c>
      <c r="C345" s="6" t="str">
        <f>IF(A345&gt;Scenario!$B$11,"",IF(A$2&lt;&gt;"Ready",A$2,IF(ISNUMBER(B345),IF(AND(A345&gt;=Scenario!$B$10,MOD(A345-Scenario!$B$10,Scenario!$B$18)=0),Scenario!$B$8,0),"INSUFFICIENT FUNDS")))</f>
        <v/>
      </c>
      <c r="D345" s="6" t="str">
        <f>IF(A345&gt;Scenario!$B$11,"",IF(A$2&lt;&gt;"Ready",A$2,IF(ISNUMBER(B345),(B345+C345)*(N('Option B'!$E$14)+N('Option B'!$E$15)+IF(Scenario!$B$13="Gross",N('Option B'!$E$16),0))/12+((N('Option B'!$E$12)+N('Option B'!$E$13))/12+IF(AND(A345&gt;=Scenario!$B$10,MOD(A345-Scenario!$B$10,Scenario!$B$18)=0),N('Option B'!$E$17)*N('Option B'!$E$18)+N('Option B'!$E$20),0)+IF(A345=1,N('Option B'!$E$17)*N('Option B'!$E$19)+N('Option B'!$E$21),0)+IF(A345=Scenario!$B$11,N('Option B'!$E$22),0)),"INSUFFICIENT FUNDS")))</f>
        <v/>
      </c>
      <c r="E345" s="6" t="str">
        <f>IF(A345&gt;Scenario!$B$11,"",IF(A$2&lt;&gt;"Ready",A$2,IF(ISNUMBER(B345),IF((B345+C345)*(1+Scenario!$B$12/12)-D345&lt;0,"INSUFFICIENT FUNDS",(B345+C345)*(1+Scenario!$B$12/12)-D345),"INSUFFICIENT FUNDS")))</f>
        <v/>
      </c>
      <c r="F345" s="6" t="str">
        <f>IF(A345&gt;Scenario!$B$11,"",IF(A$2&lt;&gt;"Ready",A$2,IF(ISNUMBER(E345),F344+D345,"INSUFFICIENT FUNDS")))</f>
        <v/>
      </c>
      <c r="G345" t="str">
        <f>IF(A345&gt;Scenario!$B$11,"",IF(A$2&lt;&gt;"Ready",A$2,IF(ISNUMBER(E345),"OK","INSUFFICIENT FUNDS")))</f>
        <v/>
      </c>
      <c r="H345">
        <v>341</v>
      </c>
      <c r="I345" s="6" t="str">
        <f>IF(H345&gt;Scenario!$B$11,"",IF(H$2&lt;&gt;"Ready",H$2,IF(N344="OK",L344,"INSUFFICIENT FUNDS")))</f>
        <v/>
      </c>
      <c r="J345" s="6" t="str">
        <f>IF(H345&gt;Scenario!$B$11,"",IF(H$2&lt;&gt;"Ready",H$2,IF(ISNUMBER(I345),IF(AND(H345&gt;=Scenario!$B$10,MOD(H345-Scenario!$B$10,Scenario!$B$18)=0),Scenario!$B$8,0),"INSUFFICIENT FUNDS")))</f>
        <v/>
      </c>
      <c r="K345" s="6" t="str">
        <f>IF(H345&gt;Scenario!$B$11,"",IF(H$2&lt;&gt;"Ready",H$2,IF(ISNUMBER(I345),(I345+J345)*(N('Option B'!$E$14)+N('Option B'!$E$15)+IF(Scenario!$B$13="Gross",N('Option B'!$E$16),0))/12+((0+0)/12+IF(AND(H345&gt;=Scenario!$B$10,MOD(H345-Scenario!$B$10,Scenario!$B$18)=0),N('Option B'!$E$17)*N('Option B'!$E$18)+N('Option B'!$E$20),0)+IF(H345=1,N('Option B'!$E$17)*N('Option B'!$E$19)+N('Option B'!$E$21),0)+IF(H345=Scenario!$B$11,N('Option B'!$E$22),0)),"INSUFFICIENT FUNDS")))</f>
        <v/>
      </c>
      <c r="L345" s="6" t="str">
        <f>IF(H345&gt;Scenario!$B$11,"",IF(H$2&lt;&gt;"Ready",H$2,IF(ISNUMBER(I345),IF((I345+J345)*(1+Scenario!$B$12/12)-K345&lt;0,"INSUFFICIENT FUNDS",(I345+J345)*(1+Scenario!$B$12/12)-K345),"INSUFFICIENT FUNDS")))</f>
        <v/>
      </c>
      <c r="M345" s="6" t="str">
        <f>IF(H345&gt;Scenario!$B$11,"",IF(H$2&lt;&gt;"Ready",H$2,IF(ISNUMBER(L345),M344+K345,"INSUFFICIENT FUNDS")))</f>
        <v/>
      </c>
      <c r="N345" t="str">
        <f>IF(H345&gt;Scenario!$B$11,"",IF(H$2&lt;&gt;"Ready",H$2,IF(ISNUMBER(L345),"OK","INSUFFICIENT FUNDS")))</f>
        <v/>
      </c>
      <c r="O345">
        <v>341</v>
      </c>
      <c r="P345" s="6" t="str">
        <f>IF(O345&gt;Scenario!$B$11,"",IF(O$2&lt;&gt;"Ready",O$2,IF(U344="OK",S344,"INSUFFICIENT FUNDS")))</f>
        <v/>
      </c>
      <c r="Q345" s="6" t="str">
        <f>IF(O345&gt;Scenario!$B$11,"",IF(O$2&lt;&gt;"Ready",O$2,IF(ISNUMBER(P345),IF(AND(O345&gt;=Scenario!$B$10,MOD(O345-Scenario!$B$10,Scenario!$B$18)=0),Scenario!$B$8,0),"INSUFFICIENT FUNDS")))</f>
        <v/>
      </c>
      <c r="R345" s="6" t="str">
        <f>IF(O345&gt;Scenario!$B$11,"",IF(O$2&lt;&gt;"Ready",O$2,IF(ISNUMBER(P345),(P345+Q345)*(0+N('Option B'!$E$15)+IF(Scenario!$B$13="Gross",N('Option B'!$E$16),0))/12+((N('Option B'!$E$12)+N('Option B'!$E$13))/12+IF(AND(O345&gt;=Scenario!$B$10,MOD(O345-Scenario!$B$10,Scenario!$B$18)=0),N('Option B'!$E$17)*N('Option B'!$E$18)+N('Option B'!$E$20),0)+IF(O345=1,N('Option B'!$E$17)*N('Option B'!$E$19)+N('Option B'!$E$21),0)+IF(O345=Scenario!$B$11,N('Option B'!$E$22),0)),"INSUFFICIENT FUNDS")))</f>
        <v/>
      </c>
      <c r="S345" s="6" t="str">
        <f>IF(O345&gt;Scenario!$B$11,"",IF(O$2&lt;&gt;"Ready",O$2,IF(ISNUMBER(P345),IF((P345+Q345)*(1+Scenario!$B$12/12)-R345&lt;0,"INSUFFICIENT FUNDS",(P345+Q345)*(1+Scenario!$B$12/12)-R345),"INSUFFICIENT FUNDS")))</f>
        <v/>
      </c>
      <c r="T345" s="6" t="str">
        <f>IF(O345&gt;Scenario!$B$11,"",IF(O$2&lt;&gt;"Ready",O$2,IF(ISNUMBER(S345),T344+R345,"INSUFFICIENT FUNDS")))</f>
        <v/>
      </c>
      <c r="U345" t="str">
        <f>IF(O345&gt;Scenario!$B$11,"",IF(O$2&lt;&gt;"Ready",O$2,IF(ISNUMBER(S345),"OK","INSUFFICIENT FUNDS")))</f>
        <v/>
      </c>
      <c r="V345">
        <v>341</v>
      </c>
      <c r="W345" s="6" t="str">
        <f>IF(V345&gt;Scenario!$B$11,"",IF(V$2&lt;&gt;"Ready",V$2,IF(AB344="OK",Z344,"INSUFFICIENT FUNDS")))</f>
        <v/>
      </c>
      <c r="X345" s="6" t="str">
        <f>IF(V345&gt;Scenario!$B$11,"",IF(V$2&lt;&gt;"Ready",V$2,IF(ISNUMBER(W345),IF(AND(V345&gt;=Scenario!$B$10,MOD(V345-Scenario!$B$10,Scenario!$B$18)=0),Scenario!$B$8,0),"INSUFFICIENT FUNDS")))</f>
        <v/>
      </c>
      <c r="Y345" s="6" t="str">
        <f>IF(V345&gt;Scenario!$B$11,"",IF(V$2&lt;&gt;"Ready",V$2,IF(ISNUMBER(W345),(W345+X345)*(N('Option B'!$E$14)+N('Option B'!$E$15)+IF(Scenario!$B$13="Gross",N('Option B'!$E$16),0))/12+((N('Option B'!$E$12)+N('Option B'!$E$13))/12+IF(AND(V345&gt;=Scenario!$B$10,MOD(V345-Scenario!$B$10,Scenario!$B$18)=0),0*0+0,0)+IF(V345=1,0*0+0,0)+IF(V345=Scenario!$B$11,0,0)),"INSUFFICIENT FUNDS")))</f>
        <v/>
      </c>
      <c r="Z345" s="6" t="str">
        <f>IF(V345&gt;Scenario!$B$11,"",IF(V$2&lt;&gt;"Ready",V$2,IF(ISNUMBER(W345),IF((W345+X345)*(1+Scenario!$B$12/12)-Y345&lt;0,"INSUFFICIENT FUNDS",(W345+X345)*(1+Scenario!$B$12/12)-Y345),"INSUFFICIENT FUNDS")))</f>
        <v/>
      </c>
      <c r="AA345" s="6" t="str">
        <f>IF(V345&gt;Scenario!$B$11,"",IF(V$2&lt;&gt;"Ready",V$2,IF(ISNUMBER(Z345),AA344+Y345,"INSUFFICIENT FUNDS")))</f>
        <v/>
      </c>
      <c r="AB345" t="str">
        <f>IF(V345&gt;Scenario!$B$11,"",IF(V$2&lt;&gt;"Ready",V$2,IF(ISNUMBER(Z345),"OK","INSUFFICIENT FUNDS")))</f>
        <v/>
      </c>
      <c r="AC345">
        <v>341</v>
      </c>
      <c r="AD345" s="6" t="str">
        <f>IF(AC345&gt;Scenario!$B$11,"",IF(AC$2&lt;&gt;"Ready",AC$2,IF(AI344="OK",AG344,"INSUFFICIENT FUNDS")))</f>
        <v/>
      </c>
      <c r="AE345" s="6" t="str">
        <f>IF(AC345&gt;Scenario!$B$11,"",IF(AC$2&lt;&gt;"Ready",AC$2,IF(ISNUMBER(AD345),IF(AND(AC345&gt;=Scenario!$B$10,MOD(AC345-Scenario!$B$10,Scenario!$B$18)=0),Scenario!$B$8,0),"INSUFFICIENT FUNDS")))</f>
        <v/>
      </c>
      <c r="AF345" s="6" t="str">
        <f>IF(AC345&gt;Scenario!$B$11,"",IF(AC$2&lt;&gt;"Ready",AC$2,IF(ISNUMBER(AD345),(AD345+AE345)*(N('Option B'!$E$14)+N('Option B'!$E$15)+IF(Scenario!$B$13="Gross",0,0))/12+((N('Option B'!$E$12)+N('Option B'!$E$13))/12+IF(AND(AC345&gt;=Scenario!$B$10,MOD(AC345-Scenario!$B$10,Scenario!$B$18)=0),N('Option B'!$E$17)*N('Option B'!$E$18)+N('Option B'!$E$20),0)+IF(AC345=1,N('Option B'!$E$17)*N('Option B'!$E$19)+N('Option B'!$E$21),0)+IF(AC345=Scenario!$B$11,N('Option B'!$E$22),0)),"INSUFFICIENT FUNDS")))</f>
        <v/>
      </c>
      <c r="AG345" s="6" t="str">
        <f>IF(AC345&gt;Scenario!$B$11,"",IF(AC$2&lt;&gt;"Ready",AC$2,IF(ISNUMBER(AD345),IF((AD345+AE345)*(1+Scenario!$B$12/12)-AF345&lt;0,"INSUFFICIENT FUNDS",(AD345+AE345)*(1+Scenario!$B$12/12)-AF345),"INSUFFICIENT FUNDS")))</f>
        <v/>
      </c>
      <c r="AH345" s="6" t="str">
        <f>IF(AC345&gt;Scenario!$B$11,"",IF(AC$2&lt;&gt;"Ready",AC$2,IF(ISNUMBER(AG345),AH344+AF345,"INSUFFICIENT FUNDS")))</f>
        <v/>
      </c>
      <c r="AI345" t="str">
        <f>IF(AC345&gt;Scenario!$B$11,"",IF(AC$2&lt;&gt;"Ready",AC$2,IF(ISNUMBER(AG345),"OK","INSUFFICIENT FUNDS")))</f>
        <v/>
      </c>
      <c r="AJ345">
        <v>341</v>
      </c>
      <c r="AK345" s="6" t="str">
        <f>IF(AJ345&gt;Scenario!$B$11,"",IF(AJ$2&lt;&gt;"Ready",AJ$2,IF(AP344="OK",AN344,"INSUFFICIENT FUNDS")))</f>
        <v/>
      </c>
      <c r="AL345" s="6" t="str">
        <f>IF(AJ345&gt;Scenario!$B$11,"",IF(AJ$2&lt;&gt;"Ready",AJ$2,IF(ISNUMBER(AK345),IF(AND(AJ345&gt;=Scenario!$B$10,MOD(AJ345-Scenario!$B$10,Scenario!$B$18)=0),Scenario!$B$8,0),"INSUFFICIENT FUNDS")))</f>
        <v/>
      </c>
      <c r="AM345" s="6" t="str">
        <f>IF(AJ345&gt;Scenario!$B$11,"",IF(AJ$2&lt;&gt;"Ready",AJ$2,IF(ISNUMBER(AK345),(AK345+AL345)*(0+0+IF(Scenario!$B$13="Gross",0,0))/12+((0+0)/12+IF(AND(AJ345&gt;=Scenario!$B$10,MOD(AJ345-Scenario!$B$10,Scenario!$B$18)=0),0*0+0,0)+IF(AJ345=1,0*0+0,0)+IF(AJ345=Scenario!$B$11,0,0)),"INSUFFICIENT FUNDS")))</f>
        <v/>
      </c>
      <c r="AN345" s="6" t="str">
        <f>IF(AJ345&gt;Scenario!$B$11,"",IF(AJ$2&lt;&gt;"Ready",AJ$2,IF(ISNUMBER(AK345),IF((AK345+AL345)*(1+Scenario!$B$12/12)-AM345&lt;0,"INSUFFICIENT FUNDS",(AK345+AL345)*(1+Scenario!$B$12/12)-AM345),"INSUFFICIENT FUNDS")))</f>
        <v/>
      </c>
      <c r="AO345" s="6" t="str">
        <f>IF(AJ345&gt;Scenario!$B$11,"",IF(AJ$2&lt;&gt;"Ready",AJ$2,IF(ISNUMBER(AN345),AO344+AM345,"INSUFFICIENT FUNDS")))</f>
        <v/>
      </c>
      <c r="AP345" t="str">
        <f>IF(AJ345&gt;Scenario!$B$11,"",IF(AJ$2&lt;&gt;"Ready",AJ$2,IF(ISNUMBER(AN345),"OK","INSUFFICIENT FUNDS")))</f>
        <v/>
      </c>
    </row>
    <row r="346" spans="1:42" ht="32.1" customHeight="1" x14ac:dyDescent="0.2">
      <c r="A346">
        <v>342</v>
      </c>
      <c r="B346" s="6" t="str">
        <f>IF(A346&gt;Scenario!$B$11,"",IF(A$2&lt;&gt;"Ready",A$2,IF(G345="OK",E345,"INSUFFICIENT FUNDS")))</f>
        <v/>
      </c>
      <c r="C346" s="6" t="str">
        <f>IF(A346&gt;Scenario!$B$11,"",IF(A$2&lt;&gt;"Ready",A$2,IF(ISNUMBER(B346),IF(AND(A346&gt;=Scenario!$B$10,MOD(A346-Scenario!$B$10,Scenario!$B$18)=0),Scenario!$B$8,0),"INSUFFICIENT FUNDS")))</f>
        <v/>
      </c>
      <c r="D346" s="6" t="str">
        <f>IF(A346&gt;Scenario!$B$11,"",IF(A$2&lt;&gt;"Ready",A$2,IF(ISNUMBER(B346),(B346+C346)*(N('Option B'!$E$14)+N('Option B'!$E$15)+IF(Scenario!$B$13="Gross",N('Option B'!$E$16),0))/12+((N('Option B'!$E$12)+N('Option B'!$E$13))/12+IF(AND(A346&gt;=Scenario!$B$10,MOD(A346-Scenario!$B$10,Scenario!$B$18)=0),N('Option B'!$E$17)*N('Option B'!$E$18)+N('Option B'!$E$20),0)+IF(A346=1,N('Option B'!$E$17)*N('Option B'!$E$19)+N('Option B'!$E$21),0)+IF(A346=Scenario!$B$11,N('Option B'!$E$22),0)),"INSUFFICIENT FUNDS")))</f>
        <v/>
      </c>
      <c r="E346" s="6" t="str">
        <f>IF(A346&gt;Scenario!$B$11,"",IF(A$2&lt;&gt;"Ready",A$2,IF(ISNUMBER(B346),IF((B346+C346)*(1+Scenario!$B$12/12)-D346&lt;0,"INSUFFICIENT FUNDS",(B346+C346)*(1+Scenario!$B$12/12)-D346),"INSUFFICIENT FUNDS")))</f>
        <v/>
      </c>
      <c r="F346" s="6" t="str">
        <f>IF(A346&gt;Scenario!$B$11,"",IF(A$2&lt;&gt;"Ready",A$2,IF(ISNUMBER(E346),F345+D346,"INSUFFICIENT FUNDS")))</f>
        <v/>
      </c>
      <c r="G346" t="str">
        <f>IF(A346&gt;Scenario!$B$11,"",IF(A$2&lt;&gt;"Ready",A$2,IF(ISNUMBER(E346),"OK","INSUFFICIENT FUNDS")))</f>
        <v/>
      </c>
      <c r="H346">
        <v>342</v>
      </c>
      <c r="I346" s="6" t="str">
        <f>IF(H346&gt;Scenario!$B$11,"",IF(H$2&lt;&gt;"Ready",H$2,IF(N345="OK",L345,"INSUFFICIENT FUNDS")))</f>
        <v/>
      </c>
      <c r="J346" s="6" t="str">
        <f>IF(H346&gt;Scenario!$B$11,"",IF(H$2&lt;&gt;"Ready",H$2,IF(ISNUMBER(I346),IF(AND(H346&gt;=Scenario!$B$10,MOD(H346-Scenario!$B$10,Scenario!$B$18)=0),Scenario!$B$8,0),"INSUFFICIENT FUNDS")))</f>
        <v/>
      </c>
      <c r="K346" s="6" t="str">
        <f>IF(H346&gt;Scenario!$B$11,"",IF(H$2&lt;&gt;"Ready",H$2,IF(ISNUMBER(I346),(I346+J346)*(N('Option B'!$E$14)+N('Option B'!$E$15)+IF(Scenario!$B$13="Gross",N('Option B'!$E$16),0))/12+((0+0)/12+IF(AND(H346&gt;=Scenario!$B$10,MOD(H346-Scenario!$B$10,Scenario!$B$18)=0),N('Option B'!$E$17)*N('Option B'!$E$18)+N('Option B'!$E$20),0)+IF(H346=1,N('Option B'!$E$17)*N('Option B'!$E$19)+N('Option B'!$E$21),0)+IF(H346=Scenario!$B$11,N('Option B'!$E$22),0)),"INSUFFICIENT FUNDS")))</f>
        <v/>
      </c>
      <c r="L346" s="6" t="str">
        <f>IF(H346&gt;Scenario!$B$11,"",IF(H$2&lt;&gt;"Ready",H$2,IF(ISNUMBER(I346),IF((I346+J346)*(1+Scenario!$B$12/12)-K346&lt;0,"INSUFFICIENT FUNDS",(I346+J346)*(1+Scenario!$B$12/12)-K346),"INSUFFICIENT FUNDS")))</f>
        <v/>
      </c>
      <c r="M346" s="6" t="str">
        <f>IF(H346&gt;Scenario!$B$11,"",IF(H$2&lt;&gt;"Ready",H$2,IF(ISNUMBER(L346),M345+K346,"INSUFFICIENT FUNDS")))</f>
        <v/>
      </c>
      <c r="N346" t="str">
        <f>IF(H346&gt;Scenario!$B$11,"",IF(H$2&lt;&gt;"Ready",H$2,IF(ISNUMBER(L346),"OK","INSUFFICIENT FUNDS")))</f>
        <v/>
      </c>
      <c r="O346">
        <v>342</v>
      </c>
      <c r="P346" s="6" t="str">
        <f>IF(O346&gt;Scenario!$B$11,"",IF(O$2&lt;&gt;"Ready",O$2,IF(U345="OK",S345,"INSUFFICIENT FUNDS")))</f>
        <v/>
      </c>
      <c r="Q346" s="6" t="str">
        <f>IF(O346&gt;Scenario!$B$11,"",IF(O$2&lt;&gt;"Ready",O$2,IF(ISNUMBER(P346),IF(AND(O346&gt;=Scenario!$B$10,MOD(O346-Scenario!$B$10,Scenario!$B$18)=0),Scenario!$B$8,0),"INSUFFICIENT FUNDS")))</f>
        <v/>
      </c>
      <c r="R346" s="6" t="str">
        <f>IF(O346&gt;Scenario!$B$11,"",IF(O$2&lt;&gt;"Ready",O$2,IF(ISNUMBER(P346),(P346+Q346)*(0+N('Option B'!$E$15)+IF(Scenario!$B$13="Gross",N('Option B'!$E$16),0))/12+((N('Option B'!$E$12)+N('Option B'!$E$13))/12+IF(AND(O346&gt;=Scenario!$B$10,MOD(O346-Scenario!$B$10,Scenario!$B$18)=0),N('Option B'!$E$17)*N('Option B'!$E$18)+N('Option B'!$E$20),0)+IF(O346=1,N('Option B'!$E$17)*N('Option B'!$E$19)+N('Option B'!$E$21),0)+IF(O346=Scenario!$B$11,N('Option B'!$E$22),0)),"INSUFFICIENT FUNDS")))</f>
        <v/>
      </c>
      <c r="S346" s="6" t="str">
        <f>IF(O346&gt;Scenario!$B$11,"",IF(O$2&lt;&gt;"Ready",O$2,IF(ISNUMBER(P346),IF((P346+Q346)*(1+Scenario!$B$12/12)-R346&lt;0,"INSUFFICIENT FUNDS",(P346+Q346)*(1+Scenario!$B$12/12)-R346),"INSUFFICIENT FUNDS")))</f>
        <v/>
      </c>
      <c r="T346" s="6" t="str">
        <f>IF(O346&gt;Scenario!$B$11,"",IF(O$2&lt;&gt;"Ready",O$2,IF(ISNUMBER(S346),T345+R346,"INSUFFICIENT FUNDS")))</f>
        <v/>
      </c>
      <c r="U346" t="str">
        <f>IF(O346&gt;Scenario!$B$11,"",IF(O$2&lt;&gt;"Ready",O$2,IF(ISNUMBER(S346),"OK","INSUFFICIENT FUNDS")))</f>
        <v/>
      </c>
      <c r="V346">
        <v>342</v>
      </c>
      <c r="W346" s="6" t="str">
        <f>IF(V346&gt;Scenario!$B$11,"",IF(V$2&lt;&gt;"Ready",V$2,IF(AB345="OK",Z345,"INSUFFICIENT FUNDS")))</f>
        <v/>
      </c>
      <c r="X346" s="6" t="str">
        <f>IF(V346&gt;Scenario!$B$11,"",IF(V$2&lt;&gt;"Ready",V$2,IF(ISNUMBER(W346),IF(AND(V346&gt;=Scenario!$B$10,MOD(V346-Scenario!$B$10,Scenario!$B$18)=0),Scenario!$B$8,0),"INSUFFICIENT FUNDS")))</f>
        <v/>
      </c>
      <c r="Y346" s="6" t="str">
        <f>IF(V346&gt;Scenario!$B$11,"",IF(V$2&lt;&gt;"Ready",V$2,IF(ISNUMBER(W346),(W346+X346)*(N('Option B'!$E$14)+N('Option B'!$E$15)+IF(Scenario!$B$13="Gross",N('Option B'!$E$16),0))/12+((N('Option B'!$E$12)+N('Option B'!$E$13))/12+IF(AND(V346&gt;=Scenario!$B$10,MOD(V346-Scenario!$B$10,Scenario!$B$18)=0),0*0+0,0)+IF(V346=1,0*0+0,0)+IF(V346=Scenario!$B$11,0,0)),"INSUFFICIENT FUNDS")))</f>
        <v/>
      </c>
      <c r="Z346" s="6" t="str">
        <f>IF(V346&gt;Scenario!$B$11,"",IF(V$2&lt;&gt;"Ready",V$2,IF(ISNUMBER(W346),IF((W346+X346)*(1+Scenario!$B$12/12)-Y346&lt;0,"INSUFFICIENT FUNDS",(W346+X346)*(1+Scenario!$B$12/12)-Y346),"INSUFFICIENT FUNDS")))</f>
        <v/>
      </c>
      <c r="AA346" s="6" t="str">
        <f>IF(V346&gt;Scenario!$B$11,"",IF(V$2&lt;&gt;"Ready",V$2,IF(ISNUMBER(Z346),AA345+Y346,"INSUFFICIENT FUNDS")))</f>
        <v/>
      </c>
      <c r="AB346" t="str">
        <f>IF(V346&gt;Scenario!$B$11,"",IF(V$2&lt;&gt;"Ready",V$2,IF(ISNUMBER(Z346),"OK","INSUFFICIENT FUNDS")))</f>
        <v/>
      </c>
      <c r="AC346">
        <v>342</v>
      </c>
      <c r="AD346" s="6" t="str">
        <f>IF(AC346&gt;Scenario!$B$11,"",IF(AC$2&lt;&gt;"Ready",AC$2,IF(AI345="OK",AG345,"INSUFFICIENT FUNDS")))</f>
        <v/>
      </c>
      <c r="AE346" s="6" t="str">
        <f>IF(AC346&gt;Scenario!$B$11,"",IF(AC$2&lt;&gt;"Ready",AC$2,IF(ISNUMBER(AD346),IF(AND(AC346&gt;=Scenario!$B$10,MOD(AC346-Scenario!$B$10,Scenario!$B$18)=0),Scenario!$B$8,0),"INSUFFICIENT FUNDS")))</f>
        <v/>
      </c>
      <c r="AF346" s="6" t="str">
        <f>IF(AC346&gt;Scenario!$B$11,"",IF(AC$2&lt;&gt;"Ready",AC$2,IF(ISNUMBER(AD346),(AD346+AE346)*(N('Option B'!$E$14)+N('Option B'!$E$15)+IF(Scenario!$B$13="Gross",0,0))/12+((N('Option B'!$E$12)+N('Option B'!$E$13))/12+IF(AND(AC346&gt;=Scenario!$B$10,MOD(AC346-Scenario!$B$10,Scenario!$B$18)=0),N('Option B'!$E$17)*N('Option B'!$E$18)+N('Option B'!$E$20),0)+IF(AC346=1,N('Option B'!$E$17)*N('Option B'!$E$19)+N('Option B'!$E$21),0)+IF(AC346=Scenario!$B$11,N('Option B'!$E$22),0)),"INSUFFICIENT FUNDS")))</f>
        <v/>
      </c>
      <c r="AG346" s="6" t="str">
        <f>IF(AC346&gt;Scenario!$B$11,"",IF(AC$2&lt;&gt;"Ready",AC$2,IF(ISNUMBER(AD346),IF((AD346+AE346)*(1+Scenario!$B$12/12)-AF346&lt;0,"INSUFFICIENT FUNDS",(AD346+AE346)*(1+Scenario!$B$12/12)-AF346),"INSUFFICIENT FUNDS")))</f>
        <v/>
      </c>
      <c r="AH346" s="6" t="str">
        <f>IF(AC346&gt;Scenario!$B$11,"",IF(AC$2&lt;&gt;"Ready",AC$2,IF(ISNUMBER(AG346),AH345+AF346,"INSUFFICIENT FUNDS")))</f>
        <v/>
      </c>
      <c r="AI346" t="str">
        <f>IF(AC346&gt;Scenario!$B$11,"",IF(AC$2&lt;&gt;"Ready",AC$2,IF(ISNUMBER(AG346),"OK","INSUFFICIENT FUNDS")))</f>
        <v/>
      </c>
      <c r="AJ346">
        <v>342</v>
      </c>
      <c r="AK346" s="6" t="str">
        <f>IF(AJ346&gt;Scenario!$B$11,"",IF(AJ$2&lt;&gt;"Ready",AJ$2,IF(AP345="OK",AN345,"INSUFFICIENT FUNDS")))</f>
        <v/>
      </c>
      <c r="AL346" s="6" t="str">
        <f>IF(AJ346&gt;Scenario!$B$11,"",IF(AJ$2&lt;&gt;"Ready",AJ$2,IF(ISNUMBER(AK346),IF(AND(AJ346&gt;=Scenario!$B$10,MOD(AJ346-Scenario!$B$10,Scenario!$B$18)=0),Scenario!$B$8,0),"INSUFFICIENT FUNDS")))</f>
        <v/>
      </c>
      <c r="AM346" s="6" t="str">
        <f>IF(AJ346&gt;Scenario!$B$11,"",IF(AJ$2&lt;&gt;"Ready",AJ$2,IF(ISNUMBER(AK346),(AK346+AL346)*(0+0+IF(Scenario!$B$13="Gross",0,0))/12+((0+0)/12+IF(AND(AJ346&gt;=Scenario!$B$10,MOD(AJ346-Scenario!$B$10,Scenario!$B$18)=0),0*0+0,0)+IF(AJ346=1,0*0+0,0)+IF(AJ346=Scenario!$B$11,0,0)),"INSUFFICIENT FUNDS")))</f>
        <v/>
      </c>
      <c r="AN346" s="6" t="str">
        <f>IF(AJ346&gt;Scenario!$B$11,"",IF(AJ$2&lt;&gt;"Ready",AJ$2,IF(ISNUMBER(AK346),IF((AK346+AL346)*(1+Scenario!$B$12/12)-AM346&lt;0,"INSUFFICIENT FUNDS",(AK346+AL346)*(1+Scenario!$B$12/12)-AM346),"INSUFFICIENT FUNDS")))</f>
        <v/>
      </c>
      <c r="AO346" s="6" t="str">
        <f>IF(AJ346&gt;Scenario!$B$11,"",IF(AJ$2&lt;&gt;"Ready",AJ$2,IF(ISNUMBER(AN346),AO345+AM346,"INSUFFICIENT FUNDS")))</f>
        <v/>
      </c>
      <c r="AP346" t="str">
        <f>IF(AJ346&gt;Scenario!$B$11,"",IF(AJ$2&lt;&gt;"Ready",AJ$2,IF(ISNUMBER(AN346),"OK","INSUFFICIENT FUNDS")))</f>
        <v/>
      </c>
    </row>
    <row r="347" spans="1:42" ht="32.1" customHeight="1" x14ac:dyDescent="0.2">
      <c r="A347">
        <v>343</v>
      </c>
      <c r="B347" s="6" t="str">
        <f>IF(A347&gt;Scenario!$B$11,"",IF(A$2&lt;&gt;"Ready",A$2,IF(G346="OK",E346,"INSUFFICIENT FUNDS")))</f>
        <v/>
      </c>
      <c r="C347" s="6" t="str">
        <f>IF(A347&gt;Scenario!$B$11,"",IF(A$2&lt;&gt;"Ready",A$2,IF(ISNUMBER(B347),IF(AND(A347&gt;=Scenario!$B$10,MOD(A347-Scenario!$B$10,Scenario!$B$18)=0),Scenario!$B$8,0),"INSUFFICIENT FUNDS")))</f>
        <v/>
      </c>
      <c r="D347" s="6" t="str">
        <f>IF(A347&gt;Scenario!$B$11,"",IF(A$2&lt;&gt;"Ready",A$2,IF(ISNUMBER(B347),(B347+C347)*(N('Option B'!$E$14)+N('Option B'!$E$15)+IF(Scenario!$B$13="Gross",N('Option B'!$E$16),0))/12+((N('Option B'!$E$12)+N('Option B'!$E$13))/12+IF(AND(A347&gt;=Scenario!$B$10,MOD(A347-Scenario!$B$10,Scenario!$B$18)=0),N('Option B'!$E$17)*N('Option B'!$E$18)+N('Option B'!$E$20),0)+IF(A347=1,N('Option B'!$E$17)*N('Option B'!$E$19)+N('Option B'!$E$21),0)+IF(A347=Scenario!$B$11,N('Option B'!$E$22),0)),"INSUFFICIENT FUNDS")))</f>
        <v/>
      </c>
      <c r="E347" s="6" t="str">
        <f>IF(A347&gt;Scenario!$B$11,"",IF(A$2&lt;&gt;"Ready",A$2,IF(ISNUMBER(B347),IF((B347+C347)*(1+Scenario!$B$12/12)-D347&lt;0,"INSUFFICIENT FUNDS",(B347+C347)*(1+Scenario!$B$12/12)-D347),"INSUFFICIENT FUNDS")))</f>
        <v/>
      </c>
      <c r="F347" s="6" t="str">
        <f>IF(A347&gt;Scenario!$B$11,"",IF(A$2&lt;&gt;"Ready",A$2,IF(ISNUMBER(E347),F346+D347,"INSUFFICIENT FUNDS")))</f>
        <v/>
      </c>
      <c r="G347" t="str">
        <f>IF(A347&gt;Scenario!$B$11,"",IF(A$2&lt;&gt;"Ready",A$2,IF(ISNUMBER(E347),"OK","INSUFFICIENT FUNDS")))</f>
        <v/>
      </c>
      <c r="H347">
        <v>343</v>
      </c>
      <c r="I347" s="6" t="str">
        <f>IF(H347&gt;Scenario!$B$11,"",IF(H$2&lt;&gt;"Ready",H$2,IF(N346="OK",L346,"INSUFFICIENT FUNDS")))</f>
        <v/>
      </c>
      <c r="J347" s="6" t="str">
        <f>IF(H347&gt;Scenario!$B$11,"",IF(H$2&lt;&gt;"Ready",H$2,IF(ISNUMBER(I347),IF(AND(H347&gt;=Scenario!$B$10,MOD(H347-Scenario!$B$10,Scenario!$B$18)=0),Scenario!$B$8,0),"INSUFFICIENT FUNDS")))</f>
        <v/>
      </c>
      <c r="K347" s="6" t="str">
        <f>IF(H347&gt;Scenario!$B$11,"",IF(H$2&lt;&gt;"Ready",H$2,IF(ISNUMBER(I347),(I347+J347)*(N('Option B'!$E$14)+N('Option B'!$E$15)+IF(Scenario!$B$13="Gross",N('Option B'!$E$16),0))/12+((0+0)/12+IF(AND(H347&gt;=Scenario!$B$10,MOD(H347-Scenario!$B$10,Scenario!$B$18)=0),N('Option B'!$E$17)*N('Option B'!$E$18)+N('Option B'!$E$20),0)+IF(H347=1,N('Option B'!$E$17)*N('Option B'!$E$19)+N('Option B'!$E$21),0)+IF(H347=Scenario!$B$11,N('Option B'!$E$22),0)),"INSUFFICIENT FUNDS")))</f>
        <v/>
      </c>
      <c r="L347" s="6" t="str">
        <f>IF(H347&gt;Scenario!$B$11,"",IF(H$2&lt;&gt;"Ready",H$2,IF(ISNUMBER(I347),IF((I347+J347)*(1+Scenario!$B$12/12)-K347&lt;0,"INSUFFICIENT FUNDS",(I347+J347)*(1+Scenario!$B$12/12)-K347),"INSUFFICIENT FUNDS")))</f>
        <v/>
      </c>
      <c r="M347" s="6" t="str">
        <f>IF(H347&gt;Scenario!$B$11,"",IF(H$2&lt;&gt;"Ready",H$2,IF(ISNUMBER(L347),M346+K347,"INSUFFICIENT FUNDS")))</f>
        <v/>
      </c>
      <c r="N347" t="str">
        <f>IF(H347&gt;Scenario!$B$11,"",IF(H$2&lt;&gt;"Ready",H$2,IF(ISNUMBER(L347),"OK","INSUFFICIENT FUNDS")))</f>
        <v/>
      </c>
      <c r="O347">
        <v>343</v>
      </c>
      <c r="P347" s="6" t="str">
        <f>IF(O347&gt;Scenario!$B$11,"",IF(O$2&lt;&gt;"Ready",O$2,IF(U346="OK",S346,"INSUFFICIENT FUNDS")))</f>
        <v/>
      </c>
      <c r="Q347" s="6" t="str">
        <f>IF(O347&gt;Scenario!$B$11,"",IF(O$2&lt;&gt;"Ready",O$2,IF(ISNUMBER(P347),IF(AND(O347&gt;=Scenario!$B$10,MOD(O347-Scenario!$B$10,Scenario!$B$18)=0),Scenario!$B$8,0),"INSUFFICIENT FUNDS")))</f>
        <v/>
      </c>
      <c r="R347" s="6" t="str">
        <f>IF(O347&gt;Scenario!$B$11,"",IF(O$2&lt;&gt;"Ready",O$2,IF(ISNUMBER(P347),(P347+Q347)*(0+N('Option B'!$E$15)+IF(Scenario!$B$13="Gross",N('Option B'!$E$16),0))/12+((N('Option B'!$E$12)+N('Option B'!$E$13))/12+IF(AND(O347&gt;=Scenario!$B$10,MOD(O347-Scenario!$B$10,Scenario!$B$18)=0),N('Option B'!$E$17)*N('Option B'!$E$18)+N('Option B'!$E$20),0)+IF(O347=1,N('Option B'!$E$17)*N('Option B'!$E$19)+N('Option B'!$E$21),0)+IF(O347=Scenario!$B$11,N('Option B'!$E$22),0)),"INSUFFICIENT FUNDS")))</f>
        <v/>
      </c>
      <c r="S347" s="6" t="str">
        <f>IF(O347&gt;Scenario!$B$11,"",IF(O$2&lt;&gt;"Ready",O$2,IF(ISNUMBER(P347),IF((P347+Q347)*(1+Scenario!$B$12/12)-R347&lt;0,"INSUFFICIENT FUNDS",(P347+Q347)*(1+Scenario!$B$12/12)-R347),"INSUFFICIENT FUNDS")))</f>
        <v/>
      </c>
      <c r="T347" s="6" t="str">
        <f>IF(O347&gt;Scenario!$B$11,"",IF(O$2&lt;&gt;"Ready",O$2,IF(ISNUMBER(S347),T346+R347,"INSUFFICIENT FUNDS")))</f>
        <v/>
      </c>
      <c r="U347" t="str">
        <f>IF(O347&gt;Scenario!$B$11,"",IF(O$2&lt;&gt;"Ready",O$2,IF(ISNUMBER(S347),"OK","INSUFFICIENT FUNDS")))</f>
        <v/>
      </c>
      <c r="V347">
        <v>343</v>
      </c>
      <c r="W347" s="6" t="str">
        <f>IF(V347&gt;Scenario!$B$11,"",IF(V$2&lt;&gt;"Ready",V$2,IF(AB346="OK",Z346,"INSUFFICIENT FUNDS")))</f>
        <v/>
      </c>
      <c r="X347" s="6" t="str">
        <f>IF(V347&gt;Scenario!$B$11,"",IF(V$2&lt;&gt;"Ready",V$2,IF(ISNUMBER(W347),IF(AND(V347&gt;=Scenario!$B$10,MOD(V347-Scenario!$B$10,Scenario!$B$18)=0),Scenario!$B$8,0),"INSUFFICIENT FUNDS")))</f>
        <v/>
      </c>
      <c r="Y347" s="6" t="str">
        <f>IF(V347&gt;Scenario!$B$11,"",IF(V$2&lt;&gt;"Ready",V$2,IF(ISNUMBER(W347),(W347+X347)*(N('Option B'!$E$14)+N('Option B'!$E$15)+IF(Scenario!$B$13="Gross",N('Option B'!$E$16),0))/12+((N('Option B'!$E$12)+N('Option B'!$E$13))/12+IF(AND(V347&gt;=Scenario!$B$10,MOD(V347-Scenario!$B$10,Scenario!$B$18)=0),0*0+0,0)+IF(V347=1,0*0+0,0)+IF(V347=Scenario!$B$11,0,0)),"INSUFFICIENT FUNDS")))</f>
        <v/>
      </c>
      <c r="Z347" s="6" t="str">
        <f>IF(V347&gt;Scenario!$B$11,"",IF(V$2&lt;&gt;"Ready",V$2,IF(ISNUMBER(W347),IF((W347+X347)*(1+Scenario!$B$12/12)-Y347&lt;0,"INSUFFICIENT FUNDS",(W347+X347)*(1+Scenario!$B$12/12)-Y347),"INSUFFICIENT FUNDS")))</f>
        <v/>
      </c>
      <c r="AA347" s="6" t="str">
        <f>IF(V347&gt;Scenario!$B$11,"",IF(V$2&lt;&gt;"Ready",V$2,IF(ISNUMBER(Z347),AA346+Y347,"INSUFFICIENT FUNDS")))</f>
        <v/>
      </c>
      <c r="AB347" t="str">
        <f>IF(V347&gt;Scenario!$B$11,"",IF(V$2&lt;&gt;"Ready",V$2,IF(ISNUMBER(Z347),"OK","INSUFFICIENT FUNDS")))</f>
        <v/>
      </c>
      <c r="AC347">
        <v>343</v>
      </c>
      <c r="AD347" s="6" t="str">
        <f>IF(AC347&gt;Scenario!$B$11,"",IF(AC$2&lt;&gt;"Ready",AC$2,IF(AI346="OK",AG346,"INSUFFICIENT FUNDS")))</f>
        <v/>
      </c>
      <c r="AE347" s="6" t="str">
        <f>IF(AC347&gt;Scenario!$B$11,"",IF(AC$2&lt;&gt;"Ready",AC$2,IF(ISNUMBER(AD347),IF(AND(AC347&gt;=Scenario!$B$10,MOD(AC347-Scenario!$B$10,Scenario!$B$18)=0),Scenario!$B$8,0),"INSUFFICIENT FUNDS")))</f>
        <v/>
      </c>
      <c r="AF347" s="6" t="str">
        <f>IF(AC347&gt;Scenario!$B$11,"",IF(AC$2&lt;&gt;"Ready",AC$2,IF(ISNUMBER(AD347),(AD347+AE347)*(N('Option B'!$E$14)+N('Option B'!$E$15)+IF(Scenario!$B$13="Gross",0,0))/12+((N('Option B'!$E$12)+N('Option B'!$E$13))/12+IF(AND(AC347&gt;=Scenario!$B$10,MOD(AC347-Scenario!$B$10,Scenario!$B$18)=0),N('Option B'!$E$17)*N('Option B'!$E$18)+N('Option B'!$E$20),0)+IF(AC347=1,N('Option B'!$E$17)*N('Option B'!$E$19)+N('Option B'!$E$21),0)+IF(AC347=Scenario!$B$11,N('Option B'!$E$22),0)),"INSUFFICIENT FUNDS")))</f>
        <v/>
      </c>
      <c r="AG347" s="6" t="str">
        <f>IF(AC347&gt;Scenario!$B$11,"",IF(AC$2&lt;&gt;"Ready",AC$2,IF(ISNUMBER(AD347),IF((AD347+AE347)*(1+Scenario!$B$12/12)-AF347&lt;0,"INSUFFICIENT FUNDS",(AD347+AE347)*(1+Scenario!$B$12/12)-AF347),"INSUFFICIENT FUNDS")))</f>
        <v/>
      </c>
      <c r="AH347" s="6" t="str">
        <f>IF(AC347&gt;Scenario!$B$11,"",IF(AC$2&lt;&gt;"Ready",AC$2,IF(ISNUMBER(AG347),AH346+AF347,"INSUFFICIENT FUNDS")))</f>
        <v/>
      </c>
      <c r="AI347" t="str">
        <f>IF(AC347&gt;Scenario!$B$11,"",IF(AC$2&lt;&gt;"Ready",AC$2,IF(ISNUMBER(AG347),"OK","INSUFFICIENT FUNDS")))</f>
        <v/>
      </c>
      <c r="AJ347">
        <v>343</v>
      </c>
      <c r="AK347" s="6" t="str">
        <f>IF(AJ347&gt;Scenario!$B$11,"",IF(AJ$2&lt;&gt;"Ready",AJ$2,IF(AP346="OK",AN346,"INSUFFICIENT FUNDS")))</f>
        <v/>
      </c>
      <c r="AL347" s="6" t="str">
        <f>IF(AJ347&gt;Scenario!$B$11,"",IF(AJ$2&lt;&gt;"Ready",AJ$2,IF(ISNUMBER(AK347),IF(AND(AJ347&gt;=Scenario!$B$10,MOD(AJ347-Scenario!$B$10,Scenario!$B$18)=0),Scenario!$B$8,0),"INSUFFICIENT FUNDS")))</f>
        <v/>
      </c>
      <c r="AM347" s="6" t="str">
        <f>IF(AJ347&gt;Scenario!$B$11,"",IF(AJ$2&lt;&gt;"Ready",AJ$2,IF(ISNUMBER(AK347),(AK347+AL347)*(0+0+IF(Scenario!$B$13="Gross",0,0))/12+((0+0)/12+IF(AND(AJ347&gt;=Scenario!$B$10,MOD(AJ347-Scenario!$B$10,Scenario!$B$18)=0),0*0+0,0)+IF(AJ347=1,0*0+0,0)+IF(AJ347=Scenario!$B$11,0,0)),"INSUFFICIENT FUNDS")))</f>
        <v/>
      </c>
      <c r="AN347" s="6" t="str">
        <f>IF(AJ347&gt;Scenario!$B$11,"",IF(AJ$2&lt;&gt;"Ready",AJ$2,IF(ISNUMBER(AK347),IF((AK347+AL347)*(1+Scenario!$B$12/12)-AM347&lt;0,"INSUFFICIENT FUNDS",(AK347+AL347)*(1+Scenario!$B$12/12)-AM347),"INSUFFICIENT FUNDS")))</f>
        <v/>
      </c>
      <c r="AO347" s="6" t="str">
        <f>IF(AJ347&gt;Scenario!$B$11,"",IF(AJ$2&lt;&gt;"Ready",AJ$2,IF(ISNUMBER(AN347),AO346+AM347,"INSUFFICIENT FUNDS")))</f>
        <v/>
      </c>
      <c r="AP347" t="str">
        <f>IF(AJ347&gt;Scenario!$B$11,"",IF(AJ$2&lt;&gt;"Ready",AJ$2,IF(ISNUMBER(AN347),"OK","INSUFFICIENT FUNDS")))</f>
        <v/>
      </c>
    </row>
    <row r="348" spans="1:42" ht="32.1" customHeight="1" x14ac:dyDescent="0.2">
      <c r="A348">
        <v>344</v>
      </c>
      <c r="B348" s="6" t="str">
        <f>IF(A348&gt;Scenario!$B$11,"",IF(A$2&lt;&gt;"Ready",A$2,IF(G347="OK",E347,"INSUFFICIENT FUNDS")))</f>
        <v/>
      </c>
      <c r="C348" s="6" t="str">
        <f>IF(A348&gt;Scenario!$B$11,"",IF(A$2&lt;&gt;"Ready",A$2,IF(ISNUMBER(B348),IF(AND(A348&gt;=Scenario!$B$10,MOD(A348-Scenario!$B$10,Scenario!$B$18)=0),Scenario!$B$8,0),"INSUFFICIENT FUNDS")))</f>
        <v/>
      </c>
      <c r="D348" s="6" t="str">
        <f>IF(A348&gt;Scenario!$B$11,"",IF(A$2&lt;&gt;"Ready",A$2,IF(ISNUMBER(B348),(B348+C348)*(N('Option B'!$E$14)+N('Option B'!$E$15)+IF(Scenario!$B$13="Gross",N('Option B'!$E$16),0))/12+((N('Option B'!$E$12)+N('Option B'!$E$13))/12+IF(AND(A348&gt;=Scenario!$B$10,MOD(A348-Scenario!$B$10,Scenario!$B$18)=0),N('Option B'!$E$17)*N('Option B'!$E$18)+N('Option B'!$E$20),0)+IF(A348=1,N('Option B'!$E$17)*N('Option B'!$E$19)+N('Option B'!$E$21),0)+IF(A348=Scenario!$B$11,N('Option B'!$E$22),0)),"INSUFFICIENT FUNDS")))</f>
        <v/>
      </c>
      <c r="E348" s="6" t="str">
        <f>IF(A348&gt;Scenario!$B$11,"",IF(A$2&lt;&gt;"Ready",A$2,IF(ISNUMBER(B348),IF((B348+C348)*(1+Scenario!$B$12/12)-D348&lt;0,"INSUFFICIENT FUNDS",(B348+C348)*(1+Scenario!$B$12/12)-D348),"INSUFFICIENT FUNDS")))</f>
        <v/>
      </c>
      <c r="F348" s="6" t="str">
        <f>IF(A348&gt;Scenario!$B$11,"",IF(A$2&lt;&gt;"Ready",A$2,IF(ISNUMBER(E348),F347+D348,"INSUFFICIENT FUNDS")))</f>
        <v/>
      </c>
      <c r="G348" t="str">
        <f>IF(A348&gt;Scenario!$B$11,"",IF(A$2&lt;&gt;"Ready",A$2,IF(ISNUMBER(E348),"OK","INSUFFICIENT FUNDS")))</f>
        <v/>
      </c>
      <c r="H348">
        <v>344</v>
      </c>
      <c r="I348" s="6" t="str">
        <f>IF(H348&gt;Scenario!$B$11,"",IF(H$2&lt;&gt;"Ready",H$2,IF(N347="OK",L347,"INSUFFICIENT FUNDS")))</f>
        <v/>
      </c>
      <c r="J348" s="6" t="str">
        <f>IF(H348&gt;Scenario!$B$11,"",IF(H$2&lt;&gt;"Ready",H$2,IF(ISNUMBER(I348),IF(AND(H348&gt;=Scenario!$B$10,MOD(H348-Scenario!$B$10,Scenario!$B$18)=0),Scenario!$B$8,0),"INSUFFICIENT FUNDS")))</f>
        <v/>
      </c>
      <c r="K348" s="6" t="str">
        <f>IF(H348&gt;Scenario!$B$11,"",IF(H$2&lt;&gt;"Ready",H$2,IF(ISNUMBER(I348),(I348+J348)*(N('Option B'!$E$14)+N('Option B'!$E$15)+IF(Scenario!$B$13="Gross",N('Option B'!$E$16),0))/12+((0+0)/12+IF(AND(H348&gt;=Scenario!$B$10,MOD(H348-Scenario!$B$10,Scenario!$B$18)=0),N('Option B'!$E$17)*N('Option B'!$E$18)+N('Option B'!$E$20),0)+IF(H348=1,N('Option B'!$E$17)*N('Option B'!$E$19)+N('Option B'!$E$21),0)+IF(H348=Scenario!$B$11,N('Option B'!$E$22),0)),"INSUFFICIENT FUNDS")))</f>
        <v/>
      </c>
      <c r="L348" s="6" t="str">
        <f>IF(H348&gt;Scenario!$B$11,"",IF(H$2&lt;&gt;"Ready",H$2,IF(ISNUMBER(I348),IF((I348+J348)*(1+Scenario!$B$12/12)-K348&lt;0,"INSUFFICIENT FUNDS",(I348+J348)*(1+Scenario!$B$12/12)-K348),"INSUFFICIENT FUNDS")))</f>
        <v/>
      </c>
      <c r="M348" s="6" t="str">
        <f>IF(H348&gt;Scenario!$B$11,"",IF(H$2&lt;&gt;"Ready",H$2,IF(ISNUMBER(L348),M347+K348,"INSUFFICIENT FUNDS")))</f>
        <v/>
      </c>
      <c r="N348" t="str">
        <f>IF(H348&gt;Scenario!$B$11,"",IF(H$2&lt;&gt;"Ready",H$2,IF(ISNUMBER(L348),"OK","INSUFFICIENT FUNDS")))</f>
        <v/>
      </c>
      <c r="O348">
        <v>344</v>
      </c>
      <c r="P348" s="6" t="str">
        <f>IF(O348&gt;Scenario!$B$11,"",IF(O$2&lt;&gt;"Ready",O$2,IF(U347="OK",S347,"INSUFFICIENT FUNDS")))</f>
        <v/>
      </c>
      <c r="Q348" s="6" t="str">
        <f>IF(O348&gt;Scenario!$B$11,"",IF(O$2&lt;&gt;"Ready",O$2,IF(ISNUMBER(P348),IF(AND(O348&gt;=Scenario!$B$10,MOD(O348-Scenario!$B$10,Scenario!$B$18)=0),Scenario!$B$8,0),"INSUFFICIENT FUNDS")))</f>
        <v/>
      </c>
      <c r="R348" s="6" t="str">
        <f>IF(O348&gt;Scenario!$B$11,"",IF(O$2&lt;&gt;"Ready",O$2,IF(ISNUMBER(P348),(P348+Q348)*(0+N('Option B'!$E$15)+IF(Scenario!$B$13="Gross",N('Option B'!$E$16),0))/12+((N('Option B'!$E$12)+N('Option B'!$E$13))/12+IF(AND(O348&gt;=Scenario!$B$10,MOD(O348-Scenario!$B$10,Scenario!$B$18)=0),N('Option B'!$E$17)*N('Option B'!$E$18)+N('Option B'!$E$20),0)+IF(O348=1,N('Option B'!$E$17)*N('Option B'!$E$19)+N('Option B'!$E$21),0)+IF(O348=Scenario!$B$11,N('Option B'!$E$22),0)),"INSUFFICIENT FUNDS")))</f>
        <v/>
      </c>
      <c r="S348" s="6" t="str">
        <f>IF(O348&gt;Scenario!$B$11,"",IF(O$2&lt;&gt;"Ready",O$2,IF(ISNUMBER(P348),IF((P348+Q348)*(1+Scenario!$B$12/12)-R348&lt;0,"INSUFFICIENT FUNDS",(P348+Q348)*(1+Scenario!$B$12/12)-R348),"INSUFFICIENT FUNDS")))</f>
        <v/>
      </c>
      <c r="T348" s="6" t="str">
        <f>IF(O348&gt;Scenario!$B$11,"",IF(O$2&lt;&gt;"Ready",O$2,IF(ISNUMBER(S348),T347+R348,"INSUFFICIENT FUNDS")))</f>
        <v/>
      </c>
      <c r="U348" t="str">
        <f>IF(O348&gt;Scenario!$B$11,"",IF(O$2&lt;&gt;"Ready",O$2,IF(ISNUMBER(S348),"OK","INSUFFICIENT FUNDS")))</f>
        <v/>
      </c>
      <c r="V348">
        <v>344</v>
      </c>
      <c r="W348" s="6" t="str">
        <f>IF(V348&gt;Scenario!$B$11,"",IF(V$2&lt;&gt;"Ready",V$2,IF(AB347="OK",Z347,"INSUFFICIENT FUNDS")))</f>
        <v/>
      </c>
      <c r="X348" s="6" t="str">
        <f>IF(V348&gt;Scenario!$B$11,"",IF(V$2&lt;&gt;"Ready",V$2,IF(ISNUMBER(W348),IF(AND(V348&gt;=Scenario!$B$10,MOD(V348-Scenario!$B$10,Scenario!$B$18)=0),Scenario!$B$8,0),"INSUFFICIENT FUNDS")))</f>
        <v/>
      </c>
      <c r="Y348" s="6" t="str">
        <f>IF(V348&gt;Scenario!$B$11,"",IF(V$2&lt;&gt;"Ready",V$2,IF(ISNUMBER(W348),(W348+X348)*(N('Option B'!$E$14)+N('Option B'!$E$15)+IF(Scenario!$B$13="Gross",N('Option B'!$E$16),0))/12+((N('Option B'!$E$12)+N('Option B'!$E$13))/12+IF(AND(V348&gt;=Scenario!$B$10,MOD(V348-Scenario!$B$10,Scenario!$B$18)=0),0*0+0,0)+IF(V348=1,0*0+0,0)+IF(V348=Scenario!$B$11,0,0)),"INSUFFICIENT FUNDS")))</f>
        <v/>
      </c>
      <c r="Z348" s="6" t="str">
        <f>IF(V348&gt;Scenario!$B$11,"",IF(V$2&lt;&gt;"Ready",V$2,IF(ISNUMBER(W348),IF((W348+X348)*(1+Scenario!$B$12/12)-Y348&lt;0,"INSUFFICIENT FUNDS",(W348+X348)*(1+Scenario!$B$12/12)-Y348),"INSUFFICIENT FUNDS")))</f>
        <v/>
      </c>
      <c r="AA348" s="6" t="str">
        <f>IF(V348&gt;Scenario!$B$11,"",IF(V$2&lt;&gt;"Ready",V$2,IF(ISNUMBER(Z348),AA347+Y348,"INSUFFICIENT FUNDS")))</f>
        <v/>
      </c>
      <c r="AB348" t="str">
        <f>IF(V348&gt;Scenario!$B$11,"",IF(V$2&lt;&gt;"Ready",V$2,IF(ISNUMBER(Z348),"OK","INSUFFICIENT FUNDS")))</f>
        <v/>
      </c>
      <c r="AC348">
        <v>344</v>
      </c>
      <c r="AD348" s="6" t="str">
        <f>IF(AC348&gt;Scenario!$B$11,"",IF(AC$2&lt;&gt;"Ready",AC$2,IF(AI347="OK",AG347,"INSUFFICIENT FUNDS")))</f>
        <v/>
      </c>
      <c r="AE348" s="6" t="str">
        <f>IF(AC348&gt;Scenario!$B$11,"",IF(AC$2&lt;&gt;"Ready",AC$2,IF(ISNUMBER(AD348),IF(AND(AC348&gt;=Scenario!$B$10,MOD(AC348-Scenario!$B$10,Scenario!$B$18)=0),Scenario!$B$8,0),"INSUFFICIENT FUNDS")))</f>
        <v/>
      </c>
      <c r="AF348" s="6" t="str">
        <f>IF(AC348&gt;Scenario!$B$11,"",IF(AC$2&lt;&gt;"Ready",AC$2,IF(ISNUMBER(AD348),(AD348+AE348)*(N('Option B'!$E$14)+N('Option B'!$E$15)+IF(Scenario!$B$13="Gross",0,0))/12+((N('Option B'!$E$12)+N('Option B'!$E$13))/12+IF(AND(AC348&gt;=Scenario!$B$10,MOD(AC348-Scenario!$B$10,Scenario!$B$18)=0),N('Option B'!$E$17)*N('Option B'!$E$18)+N('Option B'!$E$20),0)+IF(AC348=1,N('Option B'!$E$17)*N('Option B'!$E$19)+N('Option B'!$E$21),0)+IF(AC348=Scenario!$B$11,N('Option B'!$E$22),0)),"INSUFFICIENT FUNDS")))</f>
        <v/>
      </c>
      <c r="AG348" s="6" t="str">
        <f>IF(AC348&gt;Scenario!$B$11,"",IF(AC$2&lt;&gt;"Ready",AC$2,IF(ISNUMBER(AD348),IF((AD348+AE348)*(1+Scenario!$B$12/12)-AF348&lt;0,"INSUFFICIENT FUNDS",(AD348+AE348)*(1+Scenario!$B$12/12)-AF348),"INSUFFICIENT FUNDS")))</f>
        <v/>
      </c>
      <c r="AH348" s="6" t="str">
        <f>IF(AC348&gt;Scenario!$B$11,"",IF(AC$2&lt;&gt;"Ready",AC$2,IF(ISNUMBER(AG348),AH347+AF348,"INSUFFICIENT FUNDS")))</f>
        <v/>
      </c>
      <c r="AI348" t="str">
        <f>IF(AC348&gt;Scenario!$B$11,"",IF(AC$2&lt;&gt;"Ready",AC$2,IF(ISNUMBER(AG348),"OK","INSUFFICIENT FUNDS")))</f>
        <v/>
      </c>
      <c r="AJ348">
        <v>344</v>
      </c>
      <c r="AK348" s="6" t="str">
        <f>IF(AJ348&gt;Scenario!$B$11,"",IF(AJ$2&lt;&gt;"Ready",AJ$2,IF(AP347="OK",AN347,"INSUFFICIENT FUNDS")))</f>
        <v/>
      </c>
      <c r="AL348" s="6" t="str">
        <f>IF(AJ348&gt;Scenario!$B$11,"",IF(AJ$2&lt;&gt;"Ready",AJ$2,IF(ISNUMBER(AK348),IF(AND(AJ348&gt;=Scenario!$B$10,MOD(AJ348-Scenario!$B$10,Scenario!$B$18)=0),Scenario!$B$8,0),"INSUFFICIENT FUNDS")))</f>
        <v/>
      </c>
      <c r="AM348" s="6" t="str">
        <f>IF(AJ348&gt;Scenario!$B$11,"",IF(AJ$2&lt;&gt;"Ready",AJ$2,IF(ISNUMBER(AK348),(AK348+AL348)*(0+0+IF(Scenario!$B$13="Gross",0,0))/12+((0+0)/12+IF(AND(AJ348&gt;=Scenario!$B$10,MOD(AJ348-Scenario!$B$10,Scenario!$B$18)=0),0*0+0,0)+IF(AJ348=1,0*0+0,0)+IF(AJ348=Scenario!$B$11,0,0)),"INSUFFICIENT FUNDS")))</f>
        <v/>
      </c>
      <c r="AN348" s="6" t="str">
        <f>IF(AJ348&gt;Scenario!$B$11,"",IF(AJ$2&lt;&gt;"Ready",AJ$2,IF(ISNUMBER(AK348),IF((AK348+AL348)*(1+Scenario!$B$12/12)-AM348&lt;0,"INSUFFICIENT FUNDS",(AK348+AL348)*(1+Scenario!$B$12/12)-AM348),"INSUFFICIENT FUNDS")))</f>
        <v/>
      </c>
      <c r="AO348" s="6" t="str">
        <f>IF(AJ348&gt;Scenario!$B$11,"",IF(AJ$2&lt;&gt;"Ready",AJ$2,IF(ISNUMBER(AN348),AO347+AM348,"INSUFFICIENT FUNDS")))</f>
        <v/>
      </c>
      <c r="AP348" t="str">
        <f>IF(AJ348&gt;Scenario!$B$11,"",IF(AJ$2&lt;&gt;"Ready",AJ$2,IF(ISNUMBER(AN348),"OK","INSUFFICIENT FUNDS")))</f>
        <v/>
      </c>
    </row>
    <row r="349" spans="1:42" ht="32.1" customHeight="1" x14ac:dyDescent="0.2">
      <c r="A349">
        <v>345</v>
      </c>
      <c r="B349" s="6" t="str">
        <f>IF(A349&gt;Scenario!$B$11,"",IF(A$2&lt;&gt;"Ready",A$2,IF(G348="OK",E348,"INSUFFICIENT FUNDS")))</f>
        <v/>
      </c>
      <c r="C349" s="6" t="str">
        <f>IF(A349&gt;Scenario!$B$11,"",IF(A$2&lt;&gt;"Ready",A$2,IF(ISNUMBER(B349),IF(AND(A349&gt;=Scenario!$B$10,MOD(A349-Scenario!$B$10,Scenario!$B$18)=0),Scenario!$B$8,0),"INSUFFICIENT FUNDS")))</f>
        <v/>
      </c>
      <c r="D349" s="6" t="str">
        <f>IF(A349&gt;Scenario!$B$11,"",IF(A$2&lt;&gt;"Ready",A$2,IF(ISNUMBER(B349),(B349+C349)*(N('Option B'!$E$14)+N('Option B'!$E$15)+IF(Scenario!$B$13="Gross",N('Option B'!$E$16),0))/12+((N('Option B'!$E$12)+N('Option B'!$E$13))/12+IF(AND(A349&gt;=Scenario!$B$10,MOD(A349-Scenario!$B$10,Scenario!$B$18)=0),N('Option B'!$E$17)*N('Option B'!$E$18)+N('Option B'!$E$20),0)+IF(A349=1,N('Option B'!$E$17)*N('Option B'!$E$19)+N('Option B'!$E$21),0)+IF(A349=Scenario!$B$11,N('Option B'!$E$22),0)),"INSUFFICIENT FUNDS")))</f>
        <v/>
      </c>
      <c r="E349" s="6" t="str">
        <f>IF(A349&gt;Scenario!$B$11,"",IF(A$2&lt;&gt;"Ready",A$2,IF(ISNUMBER(B349),IF((B349+C349)*(1+Scenario!$B$12/12)-D349&lt;0,"INSUFFICIENT FUNDS",(B349+C349)*(1+Scenario!$B$12/12)-D349),"INSUFFICIENT FUNDS")))</f>
        <v/>
      </c>
      <c r="F349" s="6" t="str">
        <f>IF(A349&gt;Scenario!$B$11,"",IF(A$2&lt;&gt;"Ready",A$2,IF(ISNUMBER(E349),F348+D349,"INSUFFICIENT FUNDS")))</f>
        <v/>
      </c>
      <c r="G349" t="str">
        <f>IF(A349&gt;Scenario!$B$11,"",IF(A$2&lt;&gt;"Ready",A$2,IF(ISNUMBER(E349),"OK","INSUFFICIENT FUNDS")))</f>
        <v/>
      </c>
      <c r="H349">
        <v>345</v>
      </c>
      <c r="I349" s="6" t="str">
        <f>IF(H349&gt;Scenario!$B$11,"",IF(H$2&lt;&gt;"Ready",H$2,IF(N348="OK",L348,"INSUFFICIENT FUNDS")))</f>
        <v/>
      </c>
      <c r="J349" s="6" t="str">
        <f>IF(H349&gt;Scenario!$B$11,"",IF(H$2&lt;&gt;"Ready",H$2,IF(ISNUMBER(I349),IF(AND(H349&gt;=Scenario!$B$10,MOD(H349-Scenario!$B$10,Scenario!$B$18)=0),Scenario!$B$8,0),"INSUFFICIENT FUNDS")))</f>
        <v/>
      </c>
      <c r="K349" s="6" t="str">
        <f>IF(H349&gt;Scenario!$B$11,"",IF(H$2&lt;&gt;"Ready",H$2,IF(ISNUMBER(I349),(I349+J349)*(N('Option B'!$E$14)+N('Option B'!$E$15)+IF(Scenario!$B$13="Gross",N('Option B'!$E$16),0))/12+((0+0)/12+IF(AND(H349&gt;=Scenario!$B$10,MOD(H349-Scenario!$B$10,Scenario!$B$18)=0),N('Option B'!$E$17)*N('Option B'!$E$18)+N('Option B'!$E$20),0)+IF(H349=1,N('Option B'!$E$17)*N('Option B'!$E$19)+N('Option B'!$E$21),0)+IF(H349=Scenario!$B$11,N('Option B'!$E$22),0)),"INSUFFICIENT FUNDS")))</f>
        <v/>
      </c>
      <c r="L349" s="6" t="str">
        <f>IF(H349&gt;Scenario!$B$11,"",IF(H$2&lt;&gt;"Ready",H$2,IF(ISNUMBER(I349),IF((I349+J349)*(1+Scenario!$B$12/12)-K349&lt;0,"INSUFFICIENT FUNDS",(I349+J349)*(1+Scenario!$B$12/12)-K349),"INSUFFICIENT FUNDS")))</f>
        <v/>
      </c>
      <c r="M349" s="6" t="str">
        <f>IF(H349&gt;Scenario!$B$11,"",IF(H$2&lt;&gt;"Ready",H$2,IF(ISNUMBER(L349),M348+K349,"INSUFFICIENT FUNDS")))</f>
        <v/>
      </c>
      <c r="N349" t="str">
        <f>IF(H349&gt;Scenario!$B$11,"",IF(H$2&lt;&gt;"Ready",H$2,IF(ISNUMBER(L349),"OK","INSUFFICIENT FUNDS")))</f>
        <v/>
      </c>
      <c r="O349">
        <v>345</v>
      </c>
      <c r="P349" s="6" t="str">
        <f>IF(O349&gt;Scenario!$B$11,"",IF(O$2&lt;&gt;"Ready",O$2,IF(U348="OK",S348,"INSUFFICIENT FUNDS")))</f>
        <v/>
      </c>
      <c r="Q349" s="6" t="str">
        <f>IF(O349&gt;Scenario!$B$11,"",IF(O$2&lt;&gt;"Ready",O$2,IF(ISNUMBER(P349),IF(AND(O349&gt;=Scenario!$B$10,MOD(O349-Scenario!$B$10,Scenario!$B$18)=0),Scenario!$B$8,0),"INSUFFICIENT FUNDS")))</f>
        <v/>
      </c>
      <c r="R349" s="6" t="str">
        <f>IF(O349&gt;Scenario!$B$11,"",IF(O$2&lt;&gt;"Ready",O$2,IF(ISNUMBER(P349),(P349+Q349)*(0+N('Option B'!$E$15)+IF(Scenario!$B$13="Gross",N('Option B'!$E$16),0))/12+((N('Option B'!$E$12)+N('Option B'!$E$13))/12+IF(AND(O349&gt;=Scenario!$B$10,MOD(O349-Scenario!$B$10,Scenario!$B$18)=0),N('Option B'!$E$17)*N('Option B'!$E$18)+N('Option B'!$E$20),0)+IF(O349=1,N('Option B'!$E$17)*N('Option B'!$E$19)+N('Option B'!$E$21),0)+IF(O349=Scenario!$B$11,N('Option B'!$E$22),0)),"INSUFFICIENT FUNDS")))</f>
        <v/>
      </c>
      <c r="S349" s="6" t="str">
        <f>IF(O349&gt;Scenario!$B$11,"",IF(O$2&lt;&gt;"Ready",O$2,IF(ISNUMBER(P349),IF((P349+Q349)*(1+Scenario!$B$12/12)-R349&lt;0,"INSUFFICIENT FUNDS",(P349+Q349)*(1+Scenario!$B$12/12)-R349),"INSUFFICIENT FUNDS")))</f>
        <v/>
      </c>
      <c r="T349" s="6" t="str">
        <f>IF(O349&gt;Scenario!$B$11,"",IF(O$2&lt;&gt;"Ready",O$2,IF(ISNUMBER(S349),T348+R349,"INSUFFICIENT FUNDS")))</f>
        <v/>
      </c>
      <c r="U349" t="str">
        <f>IF(O349&gt;Scenario!$B$11,"",IF(O$2&lt;&gt;"Ready",O$2,IF(ISNUMBER(S349),"OK","INSUFFICIENT FUNDS")))</f>
        <v/>
      </c>
      <c r="V349">
        <v>345</v>
      </c>
      <c r="W349" s="6" t="str">
        <f>IF(V349&gt;Scenario!$B$11,"",IF(V$2&lt;&gt;"Ready",V$2,IF(AB348="OK",Z348,"INSUFFICIENT FUNDS")))</f>
        <v/>
      </c>
      <c r="X349" s="6" t="str">
        <f>IF(V349&gt;Scenario!$B$11,"",IF(V$2&lt;&gt;"Ready",V$2,IF(ISNUMBER(W349),IF(AND(V349&gt;=Scenario!$B$10,MOD(V349-Scenario!$B$10,Scenario!$B$18)=0),Scenario!$B$8,0),"INSUFFICIENT FUNDS")))</f>
        <v/>
      </c>
      <c r="Y349" s="6" t="str">
        <f>IF(V349&gt;Scenario!$B$11,"",IF(V$2&lt;&gt;"Ready",V$2,IF(ISNUMBER(W349),(W349+X349)*(N('Option B'!$E$14)+N('Option B'!$E$15)+IF(Scenario!$B$13="Gross",N('Option B'!$E$16),0))/12+((N('Option B'!$E$12)+N('Option B'!$E$13))/12+IF(AND(V349&gt;=Scenario!$B$10,MOD(V349-Scenario!$B$10,Scenario!$B$18)=0),0*0+0,0)+IF(V349=1,0*0+0,0)+IF(V349=Scenario!$B$11,0,0)),"INSUFFICIENT FUNDS")))</f>
        <v/>
      </c>
      <c r="Z349" s="6" t="str">
        <f>IF(V349&gt;Scenario!$B$11,"",IF(V$2&lt;&gt;"Ready",V$2,IF(ISNUMBER(W349),IF((W349+X349)*(1+Scenario!$B$12/12)-Y349&lt;0,"INSUFFICIENT FUNDS",(W349+X349)*(1+Scenario!$B$12/12)-Y349),"INSUFFICIENT FUNDS")))</f>
        <v/>
      </c>
      <c r="AA349" s="6" t="str">
        <f>IF(V349&gt;Scenario!$B$11,"",IF(V$2&lt;&gt;"Ready",V$2,IF(ISNUMBER(Z349),AA348+Y349,"INSUFFICIENT FUNDS")))</f>
        <v/>
      </c>
      <c r="AB349" t="str">
        <f>IF(V349&gt;Scenario!$B$11,"",IF(V$2&lt;&gt;"Ready",V$2,IF(ISNUMBER(Z349),"OK","INSUFFICIENT FUNDS")))</f>
        <v/>
      </c>
      <c r="AC349">
        <v>345</v>
      </c>
      <c r="AD349" s="6" t="str">
        <f>IF(AC349&gt;Scenario!$B$11,"",IF(AC$2&lt;&gt;"Ready",AC$2,IF(AI348="OK",AG348,"INSUFFICIENT FUNDS")))</f>
        <v/>
      </c>
      <c r="AE349" s="6" t="str">
        <f>IF(AC349&gt;Scenario!$B$11,"",IF(AC$2&lt;&gt;"Ready",AC$2,IF(ISNUMBER(AD349),IF(AND(AC349&gt;=Scenario!$B$10,MOD(AC349-Scenario!$B$10,Scenario!$B$18)=0),Scenario!$B$8,0),"INSUFFICIENT FUNDS")))</f>
        <v/>
      </c>
      <c r="AF349" s="6" t="str">
        <f>IF(AC349&gt;Scenario!$B$11,"",IF(AC$2&lt;&gt;"Ready",AC$2,IF(ISNUMBER(AD349),(AD349+AE349)*(N('Option B'!$E$14)+N('Option B'!$E$15)+IF(Scenario!$B$13="Gross",0,0))/12+((N('Option B'!$E$12)+N('Option B'!$E$13))/12+IF(AND(AC349&gt;=Scenario!$B$10,MOD(AC349-Scenario!$B$10,Scenario!$B$18)=0),N('Option B'!$E$17)*N('Option B'!$E$18)+N('Option B'!$E$20),0)+IF(AC349=1,N('Option B'!$E$17)*N('Option B'!$E$19)+N('Option B'!$E$21),0)+IF(AC349=Scenario!$B$11,N('Option B'!$E$22),0)),"INSUFFICIENT FUNDS")))</f>
        <v/>
      </c>
      <c r="AG349" s="6" t="str">
        <f>IF(AC349&gt;Scenario!$B$11,"",IF(AC$2&lt;&gt;"Ready",AC$2,IF(ISNUMBER(AD349),IF((AD349+AE349)*(1+Scenario!$B$12/12)-AF349&lt;0,"INSUFFICIENT FUNDS",(AD349+AE349)*(1+Scenario!$B$12/12)-AF349),"INSUFFICIENT FUNDS")))</f>
        <v/>
      </c>
      <c r="AH349" s="6" t="str">
        <f>IF(AC349&gt;Scenario!$B$11,"",IF(AC$2&lt;&gt;"Ready",AC$2,IF(ISNUMBER(AG349),AH348+AF349,"INSUFFICIENT FUNDS")))</f>
        <v/>
      </c>
      <c r="AI349" t="str">
        <f>IF(AC349&gt;Scenario!$B$11,"",IF(AC$2&lt;&gt;"Ready",AC$2,IF(ISNUMBER(AG349),"OK","INSUFFICIENT FUNDS")))</f>
        <v/>
      </c>
      <c r="AJ349">
        <v>345</v>
      </c>
      <c r="AK349" s="6" t="str">
        <f>IF(AJ349&gt;Scenario!$B$11,"",IF(AJ$2&lt;&gt;"Ready",AJ$2,IF(AP348="OK",AN348,"INSUFFICIENT FUNDS")))</f>
        <v/>
      </c>
      <c r="AL349" s="6" t="str">
        <f>IF(AJ349&gt;Scenario!$B$11,"",IF(AJ$2&lt;&gt;"Ready",AJ$2,IF(ISNUMBER(AK349),IF(AND(AJ349&gt;=Scenario!$B$10,MOD(AJ349-Scenario!$B$10,Scenario!$B$18)=0),Scenario!$B$8,0),"INSUFFICIENT FUNDS")))</f>
        <v/>
      </c>
      <c r="AM349" s="6" t="str">
        <f>IF(AJ349&gt;Scenario!$B$11,"",IF(AJ$2&lt;&gt;"Ready",AJ$2,IF(ISNUMBER(AK349),(AK349+AL349)*(0+0+IF(Scenario!$B$13="Gross",0,0))/12+((0+0)/12+IF(AND(AJ349&gt;=Scenario!$B$10,MOD(AJ349-Scenario!$B$10,Scenario!$B$18)=0),0*0+0,0)+IF(AJ349=1,0*0+0,0)+IF(AJ349=Scenario!$B$11,0,0)),"INSUFFICIENT FUNDS")))</f>
        <v/>
      </c>
      <c r="AN349" s="6" t="str">
        <f>IF(AJ349&gt;Scenario!$B$11,"",IF(AJ$2&lt;&gt;"Ready",AJ$2,IF(ISNUMBER(AK349),IF((AK349+AL349)*(1+Scenario!$B$12/12)-AM349&lt;0,"INSUFFICIENT FUNDS",(AK349+AL349)*(1+Scenario!$B$12/12)-AM349),"INSUFFICIENT FUNDS")))</f>
        <v/>
      </c>
      <c r="AO349" s="6" t="str">
        <f>IF(AJ349&gt;Scenario!$B$11,"",IF(AJ$2&lt;&gt;"Ready",AJ$2,IF(ISNUMBER(AN349),AO348+AM349,"INSUFFICIENT FUNDS")))</f>
        <v/>
      </c>
      <c r="AP349" t="str">
        <f>IF(AJ349&gt;Scenario!$B$11,"",IF(AJ$2&lt;&gt;"Ready",AJ$2,IF(ISNUMBER(AN349),"OK","INSUFFICIENT FUNDS")))</f>
        <v/>
      </c>
    </row>
    <row r="350" spans="1:42" ht="32.1" customHeight="1" x14ac:dyDescent="0.2">
      <c r="A350">
        <v>346</v>
      </c>
      <c r="B350" s="6" t="str">
        <f>IF(A350&gt;Scenario!$B$11,"",IF(A$2&lt;&gt;"Ready",A$2,IF(G349="OK",E349,"INSUFFICIENT FUNDS")))</f>
        <v/>
      </c>
      <c r="C350" s="6" t="str">
        <f>IF(A350&gt;Scenario!$B$11,"",IF(A$2&lt;&gt;"Ready",A$2,IF(ISNUMBER(B350),IF(AND(A350&gt;=Scenario!$B$10,MOD(A350-Scenario!$B$10,Scenario!$B$18)=0),Scenario!$B$8,0),"INSUFFICIENT FUNDS")))</f>
        <v/>
      </c>
      <c r="D350" s="6" t="str">
        <f>IF(A350&gt;Scenario!$B$11,"",IF(A$2&lt;&gt;"Ready",A$2,IF(ISNUMBER(B350),(B350+C350)*(N('Option B'!$E$14)+N('Option B'!$E$15)+IF(Scenario!$B$13="Gross",N('Option B'!$E$16),0))/12+((N('Option B'!$E$12)+N('Option B'!$E$13))/12+IF(AND(A350&gt;=Scenario!$B$10,MOD(A350-Scenario!$B$10,Scenario!$B$18)=0),N('Option B'!$E$17)*N('Option B'!$E$18)+N('Option B'!$E$20),0)+IF(A350=1,N('Option B'!$E$17)*N('Option B'!$E$19)+N('Option B'!$E$21),0)+IF(A350=Scenario!$B$11,N('Option B'!$E$22),0)),"INSUFFICIENT FUNDS")))</f>
        <v/>
      </c>
      <c r="E350" s="6" t="str">
        <f>IF(A350&gt;Scenario!$B$11,"",IF(A$2&lt;&gt;"Ready",A$2,IF(ISNUMBER(B350),IF((B350+C350)*(1+Scenario!$B$12/12)-D350&lt;0,"INSUFFICIENT FUNDS",(B350+C350)*(1+Scenario!$B$12/12)-D350),"INSUFFICIENT FUNDS")))</f>
        <v/>
      </c>
      <c r="F350" s="6" t="str">
        <f>IF(A350&gt;Scenario!$B$11,"",IF(A$2&lt;&gt;"Ready",A$2,IF(ISNUMBER(E350),F349+D350,"INSUFFICIENT FUNDS")))</f>
        <v/>
      </c>
      <c r="G350" t="str">
        <f>IF(A350&gt;Scenario!$B$11,"",IF(A$2&lt;&gt;"Ready",A$2,IF(ISNUMBER(E350),"OK","INSUFFICIENT FUNDS")))</f>
        <v/>
      </c>
      <c r="H350">
        <v>346</v>
      </c>
      <c r="I350" s="6" t="str">
        <f>IF(H350&gt;Scenario!$B$11,"",IF(H$2&lt;&gt;"Ready",H$2,IF(N349="OK",L349,"INSUFFICIENT FUNDS")))</f>
        <v/>
      </c>
      <c r="J350" s="6" t="str">
        <f>IF(H350&gt;Scenario!$B$11,"",IF(H$2&lt;&gt;"Ready",H$2,IF(ISNUMBER(I350),IF(AND(H350&gt;=Scenario!$B$10,MOD(H350-Scenario!$B$10,Scenario!$B$18)=0),Scenario!$B$8,0),"INSUFFICIENT FUNDS")))</f>
        <v/>
      </c>
      <c r="K350" s="6" t="str">
        <f>IF(H350&gt;Scenario!$B$11,"",IF(H$2&lt;&gt;"Ready",H$2,IF(ISNUMBER(I350),(I350+J350)*(N('Option B'!$E$14)+N('Option B'!$E$15)+IF(Scenario!$B$13="Gross",N('Option B'!$E$16),0))/12+((0+0)/12+IF(AND(H350&gt;=Scenario!$B$10,MOD(H350-Scenario!$B$10,Scenario!$B$18)=0),N('Option B'!$E$17)*N('Option B'!$E$18)+N('Option B'!$E$20),0)+IF(H350=1,N('Option B'!$E$17)*N('Option B'!$E$19)+N('Option B'!$E$21),0)+IF(H350=Scenario!$B$11,N('Option B'!$E$22),0)),"INSUFFICIENT FUNDS")))</f>
        <v/>
      </c>
      <c r="L350" s="6" t="str">
        <f>IF(H350&gt;Scenario!$B$11,"",IF(H$2&lt;&gt;"Ready",H$2,IF(ISNUMBER(I350),IF((I350+J350)*(1+Scenario!$B$12/12)-K350&lt;0,"INSUFFICIENT FUNDS",(I350+J350)*(1+Scenario!$B$12/12)-K350),"INSUFFICIENT FUNDS")))</f>
        <v/>
      </c>
      <c r="M350" s="6" t="str">
        <f>IF(H350&gt;Scenario!$B$11,"",IF(H$2&lt;&gt;"Ready",H$2,IF(ISNUMBER(L350),M349+K350,"INSUFFICIENT FUNDS")))</f>
        <v/>
      </c>
      <c r="N350" t="str">
        <f>IF(H350&gt;Scenario!$B$11,"",IF(H$2&lt;&gt;"Ready",H$2,IF(ISNUMBER(L350),"OK","INSUFFICIENT FUNDS")))</f>
        <v/>
      </c>
      <c r="O350">
        <v>346</v>
      </c>
      <c r="P350" s="6" t="str">
        <f>IF(O350&gt;Scenario!$B$11,"",IF(O$2&lt;&gt;"Ready",O$2,IF(U349="OK",S349,"INSUFFICIENT FUNDS")))</f>
        <v/>
      </c>
      <c r="Q350" s="6" t="str">
        <f>IF(O350&gt;Scenario!$B$11,"",IF(O$2&lt;&gt;"Ready",O$2,IF(ISNUMBER(P350),IF(AND(O350&gt;=Scenario!$B$10,MOD(O350-Scenario!$B$10,Scenario!$B$18)=0),Scenario!$B$8,0),"INSUFFICIENT FUNDS")))</f>
        <v/>
      </c>
      <c r="R350" s="6" t="str">
        <f>IF(O350&gt;Scenario!$B$11,"",IF(O$2&lt;&gt;"Ready",O$2,IF(ISNUMBER(P350),(P350+Q350)*(0+N('Option B'!$E$15)+IF(Scenario!$B$13="Gross",N('Option B'!$E$16),0))/12+((N('Option B'!$E$12)+N('Option B'!$E$13))/12+IF(AND(O350&gt;=Scenario!$B$10,MOD(O350-Scenario!$B$10,Scenario!$B$18)=0),N('Option B'!$E$17)*N('Option B'!$E$18)+N('Option B'!$E$20),0)+IF(O350=1,N('Option B'!$E$17)*N('Option B'!$E$19)+N('Option B'!$E$21),0)+IF(O350=Scenario!$B$11,N('Option B'!$E$22),0)),"INSUFFICIENT FUNDS")))</f>
        <v/>
      </c>
      <c r="S350" s="6" t="str">
        <f>IF(O350&gt;Scenario!$B$11,"",IF(O$2&lt;&gt;"Ready",O$2,IF(ISNUMBER(P350),IF((P350+Q350)*(1+Scenario!$B$12/12)-R350&lt;0,"INSUFFICIENT FUNDS",(P350+Q350)*(1+Scenario!$B$12/12)-R350),"INSUFFICIENT FUNDS")))</f>
        <v/>
      </c>
      <c r="T350" s="6" t="str">
        <f>IF(O350&gt;Scenario!$B$11,"",IF(O$2&lt;&gt;"Ready",O$2,IF(ISNUMBER(S350),T349+R350,"INSUFFICIENT FUNDS")))</f>
        <v/>
      </c>
      <c r="U350" t="str">
        <f>IF(O350&gt;Scenario!$B$11,"",IF(O$2&lt;&gt;"Ready",O$2,IF(ISNUMBER(S350),"OK","INSUFFICIENT FUNDS")))</f>
        <v/>
      </c>
      <c r="V350">
        <v>346</v>
      </c>
      <c r="W350" s="6" t="str">
        <f>IF(V350&gt;Scenario!$B$11,"",IF(V$2&lt;&gt;"Ready",V$2,IF(AB349="OK",Z349,"INSUFFICIENT FUNDS")))</f>
        <v/>
      </c>
      <c r="X350" s="6" t="str">
        <f>IF(V350&gt;Scenario!$B$11,"",IF(V$2&lt;&gt;"Ready",V$2,IF(ISNUMBER(W350),IF(AND(V350&gt;=Scenario!$B$10,MOD(V350-Scenario!$B$10,Scenario!$B$18)=0),Scenario!$B$8,0),"INSUFFICIENT FUNDS")))</f>
        <v/>
      </c>
      <c r="Y350" s="6" t="str">
        <f>IF(V350&gt;Scenario!$B$11,"",IF(V$2&lt;&gt;"Ready",V$2,IF(ISNUMBER(W350),(W350+X350)*(N('Option B'!$E$14)+N('Option B'!$E$15)+IF(Scenario!$B$13="Gross",N('Option B'!$E$16),0))/12+((N('Option B'!$E$12)+N('Option B'!$E$13))/12+IF(AND(V350&gt;=Scenario!$B$10,MOD(V350-Scenario!$B$10,Scenario!$B$18)=0),0*0+0,0)+IF(V350=1,0*0+0,0)+IF(V350=Scenario!$B$11,0,0)),"INSUFFICIENT FUNDS")))</f>
        <v/>
      </c>
      <c r="Z350" s="6" t="str">
        <f>IF(V350&gt;Scenario!$B$11,"",IF(V$2&lt;&gt;"Ready",V$2,IF(ISNUMBER(W350),IF((W350+X350)*(1+Scenario!$B$12/12)-Y350&lt;0,"INSUFFICIENT FUNDS",(W350+X350)*(1+Scenario!$B$12/12)-Y350),"INSUFFICIENT FUNDS")))</f>
        <v/>
      </c>
      <c r="AA350" s="6" t="str">
        <f>IF(V350&gt;Scenario!$B$11,"",IF(V$2&lt;&gt;"Ready",V$2,IF(ISNUMBER(Z350),AA349+Y350,"INSUFFICIENT FUNDS")))</f>
        <v/>
      </c>
      <c r="AB350" t="str">
        <f>IF(V350&gt;Scenario!$B$11,"",IF(V$2&lt;&gt;"Ready",V$2,IF(ISNUMBER(Z350),"OK","INSUFFICIENT FUNDS")))</f>
        <v/>
      </c>
      <c r="AC350">
        <v>346</v>
      </c>
      <c r="AD350" s="6" t="str">
        <f>IF(AC350&gt;Scenario!$B$11,"",IF(AC$2&lt;&gt;"Ready",AC$2,IF(AI349="OK",AG349,"INSUFFICIENT FUNDS")))</f>
        <v/>
      </c>
      <c r="AE350" s="6" t="str">
        <f>IF(AC350&gt;Scenario!$B$11,"",IF(AC$2&lt;&gt;"Ready",AC$2,IF(ISNUMBER(AD350),IF(AND(AC350&gt;=Scenario!$B$10,MOD(AC350-Scenario!$B$10,Scenario!$B$18)=0),Scenario!$B$8,0),"INSUFFICIENT FUNDS")))</f>
        <v/>
      </c>
      <c r="AF350" s="6" t="str">
        <f>IF(AC350&gt;Scenario!$B$11,"",IF(AC$2&lt;&gt;"Ready",AC$2,IF(ISNUMBER(AD350),(AD350+AE350)*(N('Option B'!$E$14)+N('Option B'!$E$15)+IF(Scenario!$B$13="Gross",0,0))/12+((N('Option B'!$E$12)+N('Option B'!$E$13))/12+IF(AND(AC350&gt;=Scenario!$B$10,MOD(AC350-Scenario!$B$10,Scenario!$B$18)=0),N('Option B'!$E$17)*N('Option B'!$E$18)+N('Option B'!$E$20),0)+IF(AC350=1,N('Option B'!$E$17)*N('Option B'!$E$19)+N('Option B'!$E$21),0)+IF(AC350=Scenario!$B$11,N('Option B'!$E$22),0)),"INSUFFICIENT FUNDS")))</f>
        <v/>
      </c>
      <c r="AG350" s="6" t="str">
        <f>IF(AC350&gt;Scenario!$B$11,"",IF(AC$2&lt;&gt;"Ready",AC$2,IF(ISNUMBER(AD350),IF((AD350+AE350)*(1+Scenario!$B$12/12)-AF350&lt;0,"INSUFFICIENT FUNDS",(AD350+AE350)*(1+Scenario!$B$12/12)-AF350),"INSUFFICIENT FUNDS")))</f>
        <v/>
      </c>
      <c r="AH350" s="6" t="str">
        <f>IF(AC350&gt;Scenario!$B$11,"",IF(AC$2&lt;&gt;"Ready",AC$2,IF(ISNUMBER(AG350),AH349+AF350,"INSUFFICIENT FUNDS")))</f>
        <v/>
      </c>
      <c r="AI350" t="str">
        <f>IF(AC350&gt;Scenario!$B$11,"",IF(AC$2&lt;&gt;"Ready",AC$2,IF(ISNUMBER(AG350),"OK","INSUFFICIENT FUNDS")))</f>
        <v/>
      </c>
      <c r="AJ350">
        <v>346</v>
      </c>
      <c r="AK350" s="6" t="str">
        <f>IF(AJ350&gt;Scenario!$B$11,"",IF(AJ$2&lt;&gt;"Ready",AJ$2,IF(AP349="OK",AN349,"INSUFFICIENT FUNDS")))</f>
        <v/>
      </c>
      <c r="AL350" s="6" t="str">
        <f>IF(AJ350&gt;Scenario!$B$11,"",IF(AJ$2&lt;&gt;"Ready",AJ$2,IF(ISNUMBER(AK350),IF(AND(AJ350&gt;=Scenario!$B$10,MOD(AJ350-Scenario!$B$10,Scenario!$B$18)=0),Scenario!$B$8,0),"INSUFFICIENT FUNDS")))</f>
        <v/>
      </c>
      <c r="AM350" s="6" t="str">
        <f>IF(AJ350&gt;Scenario!$B$11,"",IF(AJ$2&lt;&gt;"Ready",AJ$2,IF(ISNUMBER(AK350),(AK350+AL350)*(0+0+IF(Scenario!$B$13="Gross",0,0))/12+((0+0)/12+IF(AND(AJ350&gt;=Scenario!$B$10,MOD(AJ350-Scenario!$B$10,Scenario!$B$18)=0),0*0+0,0)+IF(AJ350=1,0*0+0,0)+IF(AJ350=Scenario!$B$11,0,0)),"INSUFFICIENT FUNDS")))</f>
        <v/>
      </c>
      <c r="AN350" s="6" t="str">
        <f>IF(AJ350&gt;Scenario!$B$11,"",IF(AJ$2&lt;&gt;"Ready",AJ$2,IF(ISNUMBER(AK350),IF((AK350+AL350)*(1+Scenario!$B$12/12)-AM350&lt;0,"INSUFFICIENT FUNDS",(AK350+AL350)*(1+Scenario!$B$12/12)-AM350),"INSUFFICIENT FUNDS")))</f>
        <v/>
      </c>
      <c r="AO350" s="6" t="str">
        <f>IF(AJ350&gt;Scenario!$B$11,"",IF(AJ$2&lt;&gt;"Ready",AJ$2,IF(ISNUMBER(AN350),AO349+AM350,"INSUFFICIENT FUNDS")))</f>
        <v/>
      </c>
      <c r="AP350" t="str">
        <f>IF(AJ350&gt;Scenario!$B$11,"",IF(AJ$2&lt;&gt;"Ready",AJ$2,IF(ISNUMBER(AN350),"OK","INSUFFICIENT FUNDS")))</f>
        <v/>
      </c>
    </row>
    <row r="351" spans="1:42" ht="32.1" customHeight="1" x14ac:dyDescent="0.2">
      <c r="A351">
        <v>347</v>
      </c>
      <c r="B351" s="6" t="str">
        <f>IF(A351&gt;Scenario!$B$11,"",IF(A$2&lt;&gt;"Ready",A$2,IF(G350="OK",E350,"INSUFFICIENT FUNDS")))</f>
        <v/>
      </c>
      <c r="C351" s="6" t="str">
        <f>IF(A351&gt;Scenario!$B$11,"",IF(A$2&lt;&gt;"Ready",A$2,IF(ISNUMBER(B351),IF(AND(A351&gt;=Scenario!$B$10,MOD(A351-Scenario!$B$10,Scenario!$B$18)=0),Scenario!$B$8,0),"INSUFFICIENT FUNDS")))</f>
        <v/>
      </c>
      <c r="D351" s="6" t="str">
        <f>IF(A351&gt;Scenario!$B$11,"",IF(A$2&lt;&gt;"Ready",A$2,IF(ISNUMBER(B351),(B351+C351)*(N('Option B'!$E$14)+N('Option B'!$E$15)+IF(Scenario!$B$13="Gross",N('Option B'!$E$16),0))/12+((N('Option B'!$E$12)+N('Option B'!$E$13))/12+IF(AND(A351&gt;=Scenario!$B$10,MOD(A351-Scenario!$B$10,Scenario!$B$18)=0),N('Option B'!$E$17)*N('Option B'!$E$18)+N('Option B'!$E$20),0)+IF(A351=1,N('Option B'!$E$17)*N('Option B'!$E$19)+N('Option B'!$E$21),0)+IF(A351=Scenario!$B$11,N('Option B'!$E$22),0)),"INSUFFICIENT FUNDS")))</f>
        <v/>
      </c>
      <c r="E351" s="6" t="str">
        <f>IF(A351&gt;Scenario!$B$11,"",IF(A$2&lt;&gt;"Ready",A$2,IF(ISNUMBER(B351),IF((B351+C351)*(1+Scenario!$B$12/12)-D351&lt;0,"INSUFFICIENT FUNDS",(B351+C351)*(1+Scenario!$B$12/12)-D351),"INSUFFICIENT FUNDS")))</f>
        <v/>
      </c>
      <c r="F351" s="6" t="str">
        <f>IF(A351&gt;Scenario!$B$11,"",IF(A$2&lt;&gt;"Ready",A$2,IF(ISNUMBER(E351),F350+D351,"INSUFFICIENT FUNDS")))</f>
        <v/>
      </c>
      <c r="G351" t="str">
        <f>IF(A351&gt;Scenario!$B$11,"",IF(A$2&lt;&gt;"Ready",A$2,IF(ISNUMBER(E351),"OK","INSUFFICIENT FUNDS")))</f>
        <v/>
      </c>
      <c r="H351">
        <v>347</v>
      </c>
      <c r="I351" s="6" t="str">
        <f>IF(H351&gt;Scenario!$B$11,"",IF(H$2&lt;&gt;"Ready",H$2,IF(N350="OK",L350,"INSUFFICIENT FUNDS")))</f>
        <v/>
      </c>
      <c r="J351" s="6" t="str">
        <f>IF(H351&gt;Scenario!$B$11,"",IF(H$2&lt;&gt;"Ready",H$2,IF(ISNUMBER(I351),IF(AND(H351&gt;=Scenario!$B$10,MOD(H351-Scenario!$B$10,Scenario!$B$18)=0),Scenario!$B$8,0),"INSUFFICIENT FUNDS")))</f>
        <v/>
      </c>
      <c r="K351" s="6" t="str">
        <f>IF(H351&gt;Scenario!$B$11,"",IF(H$2&lt;&gt;"Ready",H$2,IF(ISNUMBER(I351),(I351+J351)*(N('Option B'!$E$14)+N('Option B'!$E$15)+IF(Scenario!$B$13="Gross",N('Option B'!$E$16),0))/12+((0+0)/12+IF(AND(H351&gt;=Scenario!$B$10,MOD(H351-Scenario!$B$10,Scenario!$B$18)=0),N('Option B'!$E$17)*N('Option B'!$E$18)+N('Option B'!$E$20),0)+IF(H351=1,N('Option B'!$E$17)*N('Option B'!$E$19)+N('Option B'!$E$21),0)+IF(H351=Scenario!$B$11,N('Option B'!$E$22),0)),"INSUFFICIENT FUNDS")))</f>
        <v/>
      </c>
      <c r="L351" s="6" t="str">
        <f>IF(H351&gt;Scenario!$B$11,"",IF(H$2&lt;&gt;"Ready",H$2,IF(ISNUMBER(I351),IF((I351+J351)*(1+Scenario!$B$12/12)-K351&lt;0,"INSUFFICIENT FUNDS",(I351+J351)*(1+Scenario!$B$12/12)-K351),"INSUFFICIENT FUNDS")))</f>
        <v/>
      </c>
      <c r="M351" s="6" t="str">
        <f>IF(H351&gt;Scenario!$B$11,"",IF(H$2&lt;&gt;"Ready",H$2,IF(ISNUMBER(L351),M350+K351,"INSUFFICIENT FUNDS")))</f>
        <v/>
      </c>
      <c r="N351" t="str">
        <f>IF(H351&gt;Scenario!$B$11,"",IF(H$2&lt;&gt;"Ready",H$2,IF(ISNUMBER(L351),"OK","INSUFFICIENT FUNDS")))</f>
        <v/>
      </c>
      <c r="O351">
        <v>347</v>
      </c>
      <c r="P351" s="6" t="str">
        <f>IF(O351&gt;Scenario!$B$11,"",IF(O$2&lt;&gt;"Ready",O$2,IF(U350="OK",S350,"INSUFFICIENT FUNDS")))</f>
        <v/>
      </c>
      <c r="Q351" s="6" t="str">
        <f>IF(O351&gt;Scenario!$B$11,"",IF(O$2&lt;&gt;"Ready",O$2,IF(ISNUMBER(P351),IF(AND(O351&gt;=Scenario!$B$10,MOD(O351-Scenario!$B$10,Scenario!$B$18)=0),Scenario!$B$8,0),"INSUFFICIENT FUNDS")))</f>
        <v/>
      </c>
      <c r="R351" s="6" t="str">
        <f>IF(O351&gt;Scenario!$B$11,"",IF(O$2&lt;&gt;"Ready",O$2,IF(ISNUMBER(P351),(P351+Q351)*(0+N('Option B'!$E$15)+IF(Scenario!$B$13="Gross",N('Option B'!$E$16),0))/12+((N('Option B'!$E$12)+N('Option B'!$E$13))/12+IF(AND(O351&gt;=Scenario!$B$10,MOD(O351-Scenario!$B$10,Scenario!$B$18)=0),N('Option B'!$E$17)*N('Option B'!$E$18)+N('Option B'!$E$20),0)+IF(O351=1,N('Option B'!$E$17)*N('Option B'!$E$19)+N('Option B'!$E$21),0)+IF(O351=Scenario!$B$11,N('Option B'!$E$22),0)),"INSUFFICIENT FUNDS")))</f>
        <v/>
      </c>
      <c r="S351" s="6" t="str">
        <f>IF(O351&gt;Scenario!$B$11,"",IF(O$2&lt;&gt;"Ready",O$2,IF(ISNUMBER(P351),IF((P351+Q351)*(1+Scenario!$B$12/12)-R351&lt;0,"INSUFFICIENT FUNDS",(P351+Q351)*(1+Scenario!$B$12/12)-R351),"INSUFFICIENT FUNDS")))</f>
        <v/>
      </c>
      <c r="T351" s="6" t="str">
        <f>IF(O351&gt;Scenario!$B$11,"",IF(O$2&lt;&gt;"Ready",O$2,IF(ISNUMBER(S351),T350+R351,"INSUFFICIENT FUNDS")))</f>
        <v/>
      </c>
      <c r="U351" t="str">
        <f>IF(O351&gt;Scenario!$B$11,"",IF(O$2&lt;&gt;"Ready",O$2,IF(ISNUMBER(S351),"OK","INSUFFICIENT FUNDS")))</f>
        <v/>
      </c>
      <c r="V351">
        <v>347</v>
      </c>
      <c r="W351" s="6" t="str">
        <f>IF(V351&gt;Scenario!$B$11,"",IF(V$2&lt;&gt;"Ready",V$2,IF(AB350="OK",Z350,"INSUFFICIENT FUNDS")))</f>
        <v/>
      </c>
      <c r="X351" s="6" t="str">
        <f>IF(V351&gt;Scenario!$B$11,"",IF(V$2&lt;&gt;"Ready",V$2,IF(ISNUMBER(W351),IF(AND(V351&gt;=Scenario!$B$10,MOD(V351-Scenario!$B$10,Scenario!$B$18)=0),Scenario!$B$8,0),"INSUFFICIENT FUNDS")))</f>
        <v/>
      </c>
      <c r="Y351" s="6" t="str">
        <f>IF(V351&gt;Scenario!$B$11,"",IF(V$2&lt;&gt;"Ready",V$2,IF(ISNUMBER(W351),(W351+X351)*(N('Option B'!$E$14)+N('Option B'!$E$15)+IF(Scenario!$B$13="Gross",N('Option B'!$E$16),0))/12+((N('Option B'!$E$12)+N('Option B'!$E$13))/12+IF(AND(V351&gt;=Scenario!$B$10,MOD(V351-Scenario!$B$10,Scenario!$B$18)=0),0*0+0,0)+IF(V351=1,0*0+0,0)+IF(V351=Scenario!$B$11,0,0)),"INSUFFICIENT FUNDS")))</f>
        <v/>
      </c>
      <c r="Z351" s="6" t="str">
        <f>IF(V351&gt;Scenario!$B$11,"",IF(V$2&lt;&gt;"Ready",V$2,IF(ISNUMBER(W351),IF((W351+X351)*(1+Scenario!$B$12/12)-Y351&lt;0,"INSUFFICIENT FUNDS",(W351+X351)*(1+Scenario!$B$12/12)-Y351),"INSUFFICIENT FUNDS")))</f>
        <v/>
      </c>
      <c r="AA351" s="6" t="str">
        <f>IF(V351&gt;Scenario!$B$11,"",IF(V$2&lt;&gt;"Ready",V$2,IF(ISNUMBER(Z351),AA350+Y351,"INSUFFICIENT FUNDS")))</f>
        <v/>
      </c>
      <c r="AB351" t="str">
        <f>IF(V351&gt;Scenario!$B$11,"",IF(V$2&lt;&gt;"Ready",V$2,IF(ISNUMBER(Z351),"OK","INSUFFICIENT FUNDS")))</f>
        <v/>
      </c>
      <c r="AC351">
        <v>347</v>
      </c>
      <c r="AD351" s="6" t="str">
        <f>IF(AC351&gt;Scenario!$B$11,"",IF(AC$2&lt;&gt;"Ready",AC$2,IF(AI350="OK",AG350,"INSUFFICIENT FUNDS")))</f>
        <v/>
      </c>
      <c r="AE351" s="6" t="str">
        <f>IF(AC351&gt;Scenario!$B$11,"",IF(AC$2&lt;&gt;"Ready",AC$2,IF(ISNUMBER(AD351),IF(AND(AC351&gt;=Scenario!$B$10,MOD(AC351-Scenario!$B$10,Scenario!$B$18)=0),Scenario!$B$8,0),"INSUFFICIENT FUNDS")))</f>
        <v/>
      </c>
      <c r="AF351" s="6" t="str">
        <f>IF(AC351&gt;Scenario!$B$11,"",IF(AC$2&lt;&gt;"Ready",AC$2,IF(ISNUMBER(AD351),(AD351+AE351)*(N('Option B'!$E$14)+N('Option B'!$E$15)+IF(Scenario!$B$13="Gross",0,0))/12+((N('Option B'!$E$12)+N('Option B'!$E$13))/12+IF(AND(AC351&gt;=Scenario!$B$10,MOD(AC351-Scenario!$B$10,Scenario!$B$18)=0),N('Option B'!$E$17)*N('Option B'!$E$18)+N('Option B'!$E$20),0)+IF(AC351=1,N('Option B'!$E$17)*N('Option B'!$E$19)+N('Option B'!$E$21),0)+IF(AC351=Scenario!$B$11,N('Option B'!$E$22),0)),"INSUFFICIENT FUNDS")))</f>
        <v/>
      </c>
      <c r="AG351" s="6" t="str">
        <f>IF(AC351&gt;Scenario!$B$11,"",IF(AC$2&lt;&gt;"Ready",AC$2,IF(ISNUMBER(AD351),IF((AD351+AE351)*(1+Scenario!$B$12/12)-AF351&lt;0,"INSUFFICIENT FUNDS",(AD351+AE351)*(1+Scenario!$B$12/12)-AF351),"INSUFFICIENT FUNDS")))</f>
        <v/>
      </c>
      <c r="AH351" s="6" t="str">
        <f>IF(AC351&gt;Scenario!$B$11,"",IF(AC$2&lt;&gt;"Ready",AC$2,IF(ISNUMBER(AG351),AH350+AF351,"INSUFFICIENT FUNDS")))</f>
        <v/>
      </c>
      <c r="AI351" t="str">
        <f>IF(AC351&gt;Scenario!$B$11,"",IF(AC$2&lt;&gt;"Ready",AC$2,IF(ISNUMBER(AG351),"OK","INSUFFICIENT FUNDS")))</f>
        <v/>
      </c>
      <c r="AJ351">
        <v>347</v>
      </c>
      <c r="AK351" s="6" t="str">
        <f>IF(AJ351&gt;Scenario!$B$11,"",IF(AJ$2&lt;&gt;"Ready",AJ$2,IF(AP350="OK",AN350,"INSUFFICIENT FUNDS")))</f>
        <v/>
      </c>
      <c r="AL351" s="6" t="str">
        <f>IF(AJ351&gt;Scenario!$B$11,"",IF(AJ$2&lt;&gt;"Ready",AJ$2,IF(ISNUMBER(AK351),IF(AND(AJ351&gt;=Scenario!$B$10,MOD(AJ351-Scenario!$B$10,Scenario!$B$18)=0),Scenario!$B$8,0),"INSUFFICIENT FUNDS")))</f>
        <v/>
      </c>
      <c r="AM351" s="6" t="str">
        <f>IF(AJ351&gt;Scenario!$B$11,"",IF(AJ$2&lt;&gt;"Ready",AJ$2,IF(ISNUMBER(AK351),(AK351+AL351)*(0+0+IF(Scenario!$B$13="Gross",0,0))/12+((0+0)/12+IF(AND(AJ351&gt;=Scenario!$B$10,MOD(AJ351-Scenario!$B$10,Scenario!$B$18)=0),0*0+0,0)+IF(AJ351=1,0*0+0,0)+IF(AJ351=Scenario!$B$11,0,0)),"INSUFFICIENT FUNDS")))</f>
        <v/>
      </c>
      <c r="AN351" s="6" t="str">
        <f>IF(AJ351&gt;Scenario!$B$11,"",IF(AJ$2&lt;&gt;"Ready",AJ$2,IF(ISNUMBER(AK351),IF((AK351+AL351)*(1+Scenario!$B$12/12)-AM351&lt;0,"INSUFFICIENT FUNDS",(AK351+AL351)*(1+Scenario!$B$12/12)-AM351),"INSUFFICIENT FUNDS")))</f>
        <v/>
      </c>
      <c r="AO351" s="6" t="str">
        <f>IF(AJ351&gt;Scenario!$B$11,"",IF(AJ$2&lt;&gt;"Ready",AJ$2,IF(ISNUMBER(AN351),AO350+AM351,"INSUFFICIENT FUNDS")))</f>
        <v/>
      </c>
      <c r="AP351" t="str">
        <f>IF(AJ351&gt;Scenario!$B$11,"",IF(AJ$2&lt;&gt;"Ready",AJ$2,IF(ISNUMBER(AN351),"OK","INSUFFICIENT FUNDS")))</f>
        <v/>
      </c>
    </row>
    <row r="352" spans="1:42" ht="32.1" customHeight="1" x14ac:dyDescent="0.2">
      <c r="A352">
        <v>348</v>
      </c>
      <c r="B352" s="6" t="str">
        <f>IF(A352&gt;Scenario!$B$11,"",IF(A$2&lt;&gt;"Ready",A$2,IF(G351="OK",E351,"INSUFFICIENT FUNDS")))</f>
        <v/>
      </c>
      <c r="C352" s="6" t="str">
        <f>IF(A352&gt;Scenario!$B$11,"",IF(A$2&lt;&gt;"Ready",A$2,IF(ISNUMBER(B352),IF(AND(A352&gt;=Scenario!$B$10,MOD(A352-Scenario!$B$10,Scenario!$B$18)=0),Scenario!$B$8,0),"INSUFFICIENT FUNDS")))</f>
        <v/>
      </c>
      <c r="D352" s="6" t="str">
        <f>IF(A352&gt;Scenario!$B$11,"",IF(A$2&lt;&gt;"Ready",A$2,IF(ISNUMBER(B352),(B352+C352)*(N('Option B'!$E$14)+N('Option B'!$E$15)+IF(Scenario!$B$13="Gross",N('Option B'!$E$16),0))/12+((N('Option B'!$E$12)+N('Option B'!$E$13))/12+IF(AND(A352&gt;=Scenario!$B$10,MOD(A352-Scenario!$B$10,Scenario!$B$18)=0),N('Option B'!$E$17)*N('Option B'!$E$18)+N('Option B'!$E$20),0)+IF(A352=1,N('Option B'!$E$17)*N('Option B'!$E$19)+N('Option B'!$E$21),0)+IF(A352=Scenario!$B$11,N('Option B'!$E$22),0)),"INSUFFICIENT FUNDS")))</f>
        <v/>
      </c>
      <c r="E352" s="6" t="str">
        <f>IF(A352&gt;Scenario!$B$11,"",IF(A$2&lt;&gt;"Ready",A$2,IF(ISNUMBER(B352),IF((B352+C352)*(1+Scenario!$B$12/12)-D352&lt;0,"INSUFFICIENT FUNDS",(B352+C352)*(1+Scenario!$B$12/12)-D352),"INSUFFICIENT FUNDS")))</f>
        <v/>
      </c>
      <c r="F352" s="6" t="str">
        <f>IF(A352&gt;Scenario!$B$11,"",IF(A$2&lt;&gt;"Ready",A$2,IF(ISNUMBER(E352),F351+D352,"INSUFFICIENT FUNDS")))</f>
        <v/>
      </c>
      <c r="G352" t="str">
        <f>IF(A352&gt;Scenario!$B$11,"",IF(A$2&lt;&gt;"Ready",A$2,IF(ISNUMBER(E352),"OK","INSUFFICIENT FUNDS")))</f>
        <v/>
      </c>
      <c r="H352">
        <v>348</v>
      </c>
      <c r="I352" s="6" t="str">
        <f>IF(H352&gt;Scenario!$B$11,"",IF(H$2&lt;&gt;"Ready",H$2,IF(N351="OK",L351,"INSUFFICIENT FUNDS")))</f>
        <v/>
      </c>
      <c r="J352" s="6" t="str">
        <f>IF(H352&gt;Scenario!$B$11,"",IF(H$2&lt;&gt;"Ready",H$2,IF(ISNUMBER(I352),IF(AND(H352&gt;=Scenario!$B$10,MOD(H352-Scenario!$B$10,Scenario!$B$18)=0),Scenario!$B$8,0),"INSUFFICIENT FUNDS")))</f>
        <v/>
      </c>
      <c r="K352" s="6" t="str">
        <f>IF(H352&gt;Scenario!$B$11,"",IF(H$2&lt;&gt;"Ready",H$2,IF(ISNUMBER(I352),(I352+J352)*(N('Option B'!$E$14)+N('Option B'!$E$15)+IF(Scenario!$B$13="Gross",N('Option B'!$E$16),0))/12+((0+0)/12+IF(AND(H352&gt;=Scenario!$B$10,MOD(H352-Scenario!$B$10,Scenario!$B$18)=0),N('Option B'!$E$17)*N('Option B'!$E$18)+N('Option B'!$E$20),0)+IF(H352=1,N('Option B'!$E$17)*N('Option B'!$E$19)+N('Option B'!$E$21),0)+IF(H352=Scenario!$B$11,N('Option B'!$E$22),0)),"INSUFFICIENT FUNDS")))</f>
        <v/>
      </c>
      <c r="L352" s="6" t="str">
        <f>IF(H352&gt;Scenario!$B$11,"",IF(H$2&lt;&gt;"Ready",H$2,IF(ISNUMBER(I352),IF((I352+J352)*(1+Scenario!$B$12/12)-K352&lt;0,"INSUFFICIENT FUNDS",(I352+J352)*(1+Scenario!$B$12/12)-K352),"INSUFFICIENT FUNDS")))</f>
        <v/>
      </c>
      <c r="M352" s="6" t="str">
        <f>IF(H352&gt;Scenario!$B$11,"",IF(H$2&lt;&gt;"Ready",H$2,IF(ISNUMBER(L352),M351+K352,"INSUFFICIENT FUNDS")))</f>
        <v/>
      </c>
      <c r="N352" t="str">
        <f>IF(H352&gt;Scenario!$B$11,"",IF(H$2&lt;&gt;"Ready",H$2,IF(ISNUMBER(L352),"OK","INSUFFICIENT FUNDS")))</f>
        <v/>
      </c>
      <c r="O352">
        <v>348</v>
      </c>
      <c r="P352" s="6" t="str">
        <f>IF(O352&gt;Scenario!$B$11,"",IF(O$2&lt;&gt;"Ready",O$2,IF(U351="OK",S351,"INSUFFICIENT FUNDS")))</f>
        <v/>
      </c>
      <c r="Q352" s="6" t="str">
        <f>IF(O352&gt;Scenario!$B$11,"",IF(O$2&lt;&gt;"Ready",O$2,IF(ISNUMBER(P352),IF(AND(O352&gt;=Scenario!$B$10,MOD(O352-Scenario!$B$10,Scenario!$B$18)=0),Scenario!$B$8,0),"INSUFFICIENT FUNDS")))</f>
        <v/>
      </c>
      <c r="R352" s="6" t="str">
        <f>IF(O352&gt;Scenario!$B$11,"",IF(O$2&lt;&gt;"Ready",O$2,IF(ISNUMBER(P352),(P352+Q352)*(0+N('Option B'!$E$15)+IF(Scenario!$B$13="Gross",N('Option B'!$E$16),0))/12+((N('Option B'!$E$12)+N('Option B'!$E$13))/12+IF(AND(O352&gt;=Scenario!$B$10,MOD(O352-Scenario!$B$10,Scenario!$B$18)=0),N('Option B'!$E$17)*N('Option B'!$E$18)+N('Option B'!$E$20),0)+IF(O352=1,N('Option B'!$E$17)*N('Option B'!$E$19)+N('Option B'!$E$21),0)+IF(O352=Scenario!$B$11,N('Option B'!$E$22),0)),"INSUFFICIENT FUNDS")))</f>
        <v/>
      </c>
      <c r="S352" s="6" t="str">
        <f>IF(O352&gt;Scenario!$B$11,"",IF(O$2&lt;&gt;"Ready",O$2,IF(ISNUMBER(P352),IF((P352+Q352)*(1+Scenario!$B$12/12)-R352&lt;0,"INSUFFICIENT FUNDS",(P352+Q352)*(1+Scenario!$B$12/12)-R352),"INSUFFICIENT FUNDS")))</f>
        <v/>
      </c>
      <c r="T352" s="6" t="str">
        <f>IF(O352&gt;Scenario!$B$11,"",IF(O$2&lt;&gt;"Ready",O$2,IF(ISNUMBER(S352),T351+R352,"INSUFFICIENT FUNDS")))</f>
        <v/>
      </c>
      <c r="U352" t="str">
        <f>IF(O352&gt;Scenario!$B$11,"",IF(O$2&lt;&gt;"Ready",O$2,IF(ISNUMBER(S352),"OK","INSUFFICIENT FUNDS")))</f>
        <v/>
      </c>
      <c r="V352">
        <v>348</v>
      </c>
      <c r="W352" s="6" t="str">
        <f>IF(V352&gt;Scenario!$B$11,"",IF(V$2&lt;&gt;"Ready",V$2,IF(AB351="OK",Z351,"INSUFFICIENT FUNDS")))</f>
        <v/>
      </c>
      <c r="X352" s="6" t="str">
        <f>IF(V352&gt;Scenario!$B$11,"",IF(V$2&lt;&gt;"Ready",V$2,IF(ISNUMBER(W352),IF(AND(V352&gt;=Scenario!$B$10,MOD(V352-Scenario!$B$10,Scenario!$B$18)=0),Scenario!$B$8,0),"INSUFFICIENT FUNDS")))</f>
        <v/>
      </c>
      <c r="Y352" s="6" t="str">
        <f>IF(V352&gt;Scenario!$B$11,"",IF(V$2&lt;&gt;"Ready",V$2,IF(ISNUMBER(W352),(W352+X352)*(N('Option B'!$E$14)+N('Option B'!$E$15)+IF(Scenario!$B$13="Gross",N('Option B'!$E$16),0))/12+((N('Option B'!$E$12)+N('Option B'!$E$13))/12+IF(AND(V352&gt;=Scenario!$B$10,MOD(V352-Scenario!$B$10,Scenario!$B$18)=0),0*0+0,0)+IF(V352=1,0*0+0,0)+IF(V352=Scenario!$B$11,0,0)),"INSUFFICIENT FUNDS")))</f>
        <v/>
      </c>
      <c r="Z352" s="6" t="str">
        <f>IF(V352&gt;Scenario!$B$11,"",IF(V$2&lt;&gt;"Ready",V$2,IF(ISNUMBER(W352),IF((W352+X352)*(1+Scenario!$B$12/12)-Y352&lt;0,"INSUFFICIENT FUNDS",(W352+X352)*(1+Scenario!$B$12/12)-Y352),"INSUFFICIENT FUNDS")))</f>
        <v/>
      </c>
      <c r="AA352" s="6" t="str">
        <f>IF(V352&gt;Scenario!$B$11,"",IF(V$2&lt;&gt;"Ready",V$2,IF(ISNUMBER(Z352),AA351+Y352,"INSUFFICIENT FUNDS")))</f>
        <v/>
      </c>
      <c r="AB352" t="str">
        <f>IF(V352&gt;Scenario!$B$11,"",IF(V$2&lt;&gt;"Ready",V$2,IF(ISNUMBER(Z352),"OK","INSUFFICIENT FUNDS")))</f>
        <v/>
      </c>
      <c r="AC352">
        <v>348</v>
      </c>
      <c r="AD352" s="6" t="str">
        <f>IF(AC352&gt;Scenario!$B$11,"",IF(AC$2&lt;&gt;"Ready",AC$2,IF(AI351="OK",AG351,"INSUFFICIENT FUNDS")))</f>
        <v/>
      </c>
      <c r="AE352" s="6" t="str">
        <f>IF(AC352&gt;Scenario!$B$11,"",IF(AC$2&lt;&gt;"Ready",AC$2,IF(ISNUMBER(AD352),IF(AND(AC352&gt;=Scenario!$B$10,MOD(AC352-Scenario!$B$10,Scenario!$B$18)=0),Scenario!$B$8,0),"INSUFFICIENT FUNDS")))</f>
        <v/>
      </c>
      <c r="AF352" s="6" t="str">
        <f>IF(AC352&gt;Scenario!$B$11,"",IF(AC$2&lt;&gt;"Ready",AC$2,IF(ISNUMBER(AD352),(AD352+AE352)*(N('Option B'!$E$14)+N('Option B'!$E$15)+IF(Scenario!$B$13="Gross",0,0))/12+((N('Option B'!$E$12)+N('Option B'!$E$13))/12+IF(AND(AC352&gt;=Scenario!$B$10,MOD(AC352-Scenario!$B$10,Scenario!$B$18)=0),N('Option B'!$E$17)*N('Option B'!$E$18)+N('Option B'!$E$20),0)+IF(AC352=1,N('Option B'!$E$17)*N('Option B'!$E$19)+N('Option B'!$E$21),0)+IF(AC352=Scenario!$B$11,N('Option B'!$E$22),0)),"INSUFFICIENT FUNDS")))</f>
        <v/>
      </c>
      <c r="AG352" s="6" t="str">
        <f>IF(AC352&gt;Scenario!$B$11,"",IF(AC$2&lt;&gt;"Ready",AC$2,IF(ISNUMBER(AD352),IF((AD352+AE352)*(1+Scenario!$B$12/12)-AF352&lt;0,"INSUFFICIENT FUNDS",(AD352+AE352)*(1+Scenario!$B$12/12)-AF352),"INSUFFICIENT FUNDS")))</f>
        <v/>
      </c>
      <c r="AH352" s="6" t="str">
        <f>IF(AC352&gt;Scenario!$B$11,"",IF(AC$2&lt;&gt;"Ready",AC$2,IF(ISNUMBER(AG352),AH351+AF352,"INSUFFICIENT FUNDS")))</f>
        <v/>
      </c>
      <c r="AI352" t="str">
        <f>IF(AC352&gt;Scenario!$B$11,"",IF(AC$2&lt;&gt;"Ready",AC$2,IF(ISNUMBER(AG352),"OK","INSUFFICIENT FUNDS")))</f>
        <v/>
      </c>
      <c r="AJ352">
        <v>348</v>
      </c>
      <c r="AK352" s="6" t="str">
        <f>IF(AJ352&gt;Scenario!$B$11,"",IF(AJ$2&lt;&gt;"Ready",AJ$2,IF(AP351="OK",AN351,"INSUFFICIENT FUNDS")))</f>
        <v/>
      </c>
      <c r="AL352" s="6" t="str">
        <f>IF(AJ352&gt;Scenario!$B$11,"",IF(AJ$2&lt;&gt;"Ready",AJ$2,IF(ISNUMBER(AK352),IF(AND(AJ352&gt;=Scenario!$B$10,MOD(AJ352-Scenario!$B$10,Scenario!$B$18)=0),Scenario!$B$8,0),"INSUFFICIENT FUNDS")))</f>
        <v/>
      </c>
      <c r="AM352" s="6" t="str">
        <f>IF(AJ352&gt;Scenario!$B$11,"",IF(AJ$2&lt;&gt;"Ready",AJ$2,IF(ISNUMBER(AK352),(AK352+AL352)*(0+0+IF(Scenario!$B$13="Gross",0,0))/12+((0+0)/12+IF(AND(AJ352&gt;=Scenario!$B$10,MOD(AJ352-Scenario!$B$10,Scenario!$B$18)=0),0*0+0,0)+IF(AJ352=1,0*0+0,0)+IF(AJ352=Scenario!$B$11,0,0)),"INSUFFICIENT FUNDS")))</f>
        <v/>
      </c>
      <c r="AN352" s="6" t="str">
        <f>IF(AJ352&gt;Scenario!$B$11,"",IF(AJ$2&lt;&gt;"Ready",AJ$2,IF(ISNUMBER(AK352),IF((AK352+AL352)*(1+Scenario!$B$12/12)-AM352&lt;0,"INSUFFICIENT FUNDS",(AK352+AL352)*(1+Scenario!$B$12/12)-AM352),"INSUFFICIENT FUNDS")))</f>
        <v/>
      </c>
      <c r="AO352" s="6" t="str">
        <f>IF(AJ352&gt;Scenario!$B$11,"",IF(AJ$2&lt;&gt;"Ready",AJ$2,IF(ISNUMBER(AN352),AO351+AM352,"INSUFFICIENT FUNDS")))</f>
        <v/>
      </c>
      <c r="AP352" t="str">
        <f>IF(AJ352&gt;Scenario!$B$11,"",IF(AJ$2&lt;&gt;"Ready",AJ$2,IF(ISNUMBER(AN352),"OK","INSUFFICIENT FUNDS")))</f>
        <v/>
      </c>
    </row>
    <row r="353" spans="1:42" ht="32.1" customHeight="1" x14ac:dyDescent="0.2">
      <c r="A353">
        <v>349</v>
      </c>
      <c r="B353" s="6" t="str">
        <f>IF(A353&gt;Scenario!$B$11,"",IF(A$2&lt;&gt;"Ready",A$2,IF(G352="OK",E352,"INSUFFICIENT FUNDS")))</f>
        <v/>
      </c>
      <c r="C353" s="6" t="str">
        <f>IF(A353&gt;Scenario!$B$11,"",IF(A$2&lt;&gt;"Ready",A$2,IF(ISNUMBER(B353),IF(AND(A353&gt;=Scenario!$B$10,MOD(A353-Scenario!$B$10,Scenario!$B$18)=0),Scenario!$B$8,0),"INSUFFICIENT FUNDS")))</f>
        <v/>
      </c>
      <c r="D353" s="6" t="str">
        <f>IF(A353&gt;Scenario!$B$11,"",IF(A$2&lt;&gt;"Ready",A$2,IF(ISNUMBER(B353),(B353+C353)*(N('Option B'!$E$14)+N('Option B'!$E$15)+IF(Scenario!$B$13="Gross",N('Option B'!$E$16),0))/12+((N('Option B'!$E$12)+N('Option B'!$E$13))/12+IF(AND(A353&gt;=Scenario!$B$10,MOD(A353-Scenario!$B$10,Scenario!$B$18)=0),N('Option B'!$E$17)*N('Option B'!$E$18)+N('Option B'!$E$20),0)+IF(A353=1,N('Option B'!$E$17)*N('Option B'!$E$19)+N('Option B'!$E$21),0)+IF(A353=Scenario!$B$11,N('Option B'!$E$22),0)),"INSUFFICIENT FUNDS")))</f>
        <v/>
      </c>
      <c r="E353" s="6" t="str">
        <f>IF(A353&gt;Scenario!$B$11,"",IF(A$2&lt;&gt;"Ready",A$2,IF(ISNUMBER(B353),IF((B353+C353)*(1+Scenario!$B$12/12)-D353&lt;0,"INSUFFICIENT FUNDS",(B353+C353)*(1+Scenario!$B$12/12)-D353),"INSUFFICIENT FUNDS")))</f>
        <v/>
      </c>
      <c r="F353" s="6" t="str">
        <f>IF(A353&gt;Scenario!$B$11,"",IF(A$2&lt;&gt;"Ready",A$2,IF(ISNUMBER(E353),F352+D353,"INSUFFICIENT FUNDS")))</f>
        <v/>
      </c>
      <c r="G353" t="str">
        <f>IF(A353&gt;Scenario!$B$11,"",IF(A$2&lt;&gt;"Ready",A$2,IF(ISNUMBER(E353),"OK","INSUFFICIENT FUNDS")))</f>
        <v/>
      </c>
      <c r="H353">
        <v>349</v>
      </c>
      <c r="I353" s="6" t="str">
        <f>IF(H353&gt;Scenario!$B$11,"",IF(H$2&lt;&gt;"Ready",H$2,IF(N352="OK",L352,"INSUFFICIENT FUNDS")))</f>
        <v/>
      </c>
      <c r="J353" s="6" t="str">
        <f>IF(H353&gt;Scenario!$B$11,"",IF(H$2&lt;&gt;"Ready",H$2,IF(ISNUMBER(I353),IF(AND(H353&gt;=Scenario!$B$10,MOD(H353-Scenario!$B$10,Scenario!$B$18)=0),Scenario!$B$8,0),"INSUFFICIENT FUNDS")))</f>
        <v/>
      </c>
      <c r="K353" s="6" t="str">
        <f>IF(H353&gt;Scenario!$B$11,"",IF(H$2&lt;&gt;"Ready",H$2,IF(ISNUMBER(I353),(I353+J353)*(N('Option B'!$E$14)+N('Option B'!$E$15)+IF(Scenario!$B$13="Gross",N('Option B'!$E$16),0))/12+((0+0)/12+IF(AND(H353&gt;=Scenario!$B$10,MOD(H353-Scenario!$B$10,Scenario!$B$18)=0),N('Option B'!$E$17)*N('Option B'!$E$18)+N('Option B'!$E$20),0)+IF(H353=1,N('Option B'!$E$17)*N('Option B'!$E$19)+N('Option B'!$E$21),0)+IF(H353=Scenario!$B$11,N('Option B'!$E$22),0)),"INSUFFICIENT FUNDS")))</f>
        <v/>
      </c>
      <c r="L353" s="6" t="str">
        <f>IF(H353&gt;Scenario!$B$11,"",IF(H$2&lt;&gt;"Ready",H$2,IF(ISNUMBER(I353),IF((I353+J353)*(1+Scenario!$B$12/12)-K353&lt;0,"INSUFFICIENT FUNDS",(I353+J353)*(1+Scenario!$B$12/12)-K353),"INSUFFICIENT FUNDS")))</f>
        <v/>
      </c>
      <c r="M353" s="6" t="str">
        <f>IF(H353&gt;Scenario!$B$11,"",IF(H$2&lt;&gt;"Ready",H$2,IF(ISNUMBER(L353),M352+K353,"INSUFFICIENT FUNDS")))</f>
        <v/>
      </c>
      <c r="N353" t="str">
        <f>IF(H353&gt;Scenario!$B$11,"",IF(H$2&lt;&gt;"Ready",H$2,IF(ISNUMBER(L353),"OK","INSUFFICIENT FUNDS")))</f>
        <v/>
      </c>
      <c r="O353">
        <v>349</v>
      </c>
      <c r="P353" s="6" t="str">
        <f>IF(O353&gt;Scenario!$B$11,"",IF(O$2&lt;&gt;"Ready",O$2,IF(U352="OK",S352,"INSUFFICIENT FUNDS")))</f>
        <v/>
      </c>
      <c r="Q353" s="6" t="str">
        <f>IF(O353&gt;Scenario!$B$11,"",IF(O$2&lt;&gt;"Ready",O$2,IF(ISNUMBER(P353),IF(AND(O353&gt;=Scenario!$B$10,MOD(O353-Scenario!$B$10,Scenario!$B$18)=0),Scenario!$B$8,0),"INSUFFICIENT FUNDS")))</f>
        <v/>
      </c>
      <c r="R353" s="6" t="str">
        <f>IF(O353&gt;Scenario!$B$11,"",IF(O$2&lt;&gt;"Ready",O$2,IF(ISNUMBER(P353),(P353+Q353)*(0+N('Option B'!$E$15)+IF(Scenario!$B$13="Gross",N('Option B'!$E$16),0))/12+((N('Option B'!$E$12)+N('Option B'!$E$13))/12+IF(AND(O353&gt;=Scenario!$B$10,MOD(O353-Scenario!$B$10,Scenario!$B$18)=0),N('Option B'!$E$17)*N('Option B'!$E$18)+N('Option B'!$E$20),0)+IF(O353=1,N('Option B'!$E$17)*N('Option B'!$E$19)+N('Option B'!$E$21),0)+IF(O353=Scenario!$B$11,N('Option B'!$E$22),0)),"INSUFFICIENT FUNDS")))</f>
        <v/>
      </c>
      <c r="S353" s="6" t="str">
        <f>IF(O353&gt;Scenario!$B$11,"",IF(O$2&lt;&gt;"Ready",O$2,IF(ISNUMBER(P353),IF((P353+Q353)*(1+Scenario!$B$12/12)-R353&lt;0,"INSUFFICIENT FUNDS",(P353+Q353)*(1+Scenario!$B$12/12)-R353),"INSUFFICIENT FUNDS")))</f>
        <v/>
      </c>
      <c r="T353" s="6" t="str">
        <f>IF(O353&gt;Scenario!$B$11,"",IF(O$2&lt;&gt;"Ready",O$2,IF(ISNUMBER(S353),T352+R353,"INSUFFICIENT FUNDS")))</f>
        <v/>
      </c>
      <c r="U353" t="str">
        <f>IF(O353&gt;Scenario!$B$11,"",IF(O$2&lt;&gt;"Ready",O$2,IF(ISNUMBER(S353),"OK","INSUFFICIENT FUNDS")))</f>
        <v/>
      </c>
      <c r="V353">
        <v>349</v>
      </c>
      <c r="W353" s="6" t="str">
        <f>IF(V353&gt;Scenario!$B$11,"",IF(V$2&lt;&gt;"Ready",V$2,IF(AB352="OK",Z352,"INSUFFICIENT FUNDS")))</f>
        <v/>
      </c>
      <c r="X353" s="6" t="str">
        <f>IF(V353&gt;Scenario!$B$11,"",IF(V$2&lt;&gt;"Ready",V$2,IF(ISNUMBER(W353),IF(AND(V353&gt;=Scenario!$B$10,MOD(V353-Scenario!$B$10,Scenario!$B$18)=0),Scenario!$B$8,0),"INSUFFICIENT FUNDS")))</f>
        <v/>
      </c>
      <c r="Y353" s="6" t="str">
        <f>IF(V353&gt;Scenario!$B$11,"",IF(V$2&lt;&gt;"Ready",V$2,IF(ISNUMBER(W353),(W353+X353)*(N('Option B'!$E$14)+N('Option B'!$E$15)+IF(Scenario!$B$13="Gross",N('Option B'!$E$16),0))/12+((N('Option B'!$E$12)+N('Option B'!$E$13))/12+IF(AND(V353&gt;=Scenario!$B$10,MOD(V353-Scenario!$B$10,Scenario!$B$18)=0),0*0+0,0)+IF(V353=1,0*0+0,0)+IF(V353=Scenario!$B$11,0,0)),"INSUFFICIENT FUNDS")))</f>
        <v/>
      </c>
      <c r="Z353" s="6" t="str">
        <f>IF(V353&gt;Scenario!$B$11,"",IF(V$2&lt;&gt;"Ready",V$2,IF(ISNUMBER(W353),IF((W353+X353)*(1+Scenario!$B$12/12)-Y353&lt;0,"INSUFFICIENT FUNDS",(W353+X353)*(1+Scenario!$B$12/12)-Y353),"INSUFFICIENT FUNDS")))</f>
        <v/>
      </c>
      <c r="AA353" s="6" t="str">
        <f>IF(V353&gt;Scenario!$B$11,"",IF(V$2&lt;&gt;"Ready",V$2,IF(ISNUMBER(Z353),AA352+Y353,"INSUFFICIENT FUNDS")))</f>
        <v/>
      </c>
      <c r="AB353" t="str">
        <f>IF(V353&gt;Scenario!$B$11,"",IF(V$2&lt;&gt;"Ready",V$2,IF(ISNUMBER(Z353),"OK","INSUFFICIENT FUNDS")))</f>
        <v/>
      </c>
      <c r="AC353">
        <v>349</v>
      </c>
      <c r="AD353" s="6" t="str">
        <f>IF(AC353&gt;Scenario!$B$11,"",IF(AC$2&lt;&gt;"Ready",AC$2,IF(AI352="OK",AG352,"INSUFFICIENT FUNDS")))</f>
        <v/>
      </c>
      <c r="AE353" s="6" t="str">
        <f>IF(AC353&gt;Scenario!$B$11,"",IF(AC$2&lt;&gt;"Ready",AC$2,IF(ISNUMBER(AD353),IF(AND(AC353&gt;=Scenario!$B$10,MOD(AC353-Scenario!$B$10,Scenario!$B$18)=0),Scenario!$B$8,0),"INSUFFICIENT FUNDS")))</f>
        <v/>
      </c>
      <c r="AF353" s="6" t="str">
        <f>IF(AC353&gt;Scenario!$B$11,"",IF(AC$2&lt;&gt;"Ready",AC$2,IF(ISNUMBER(AD353),(AD353+AE353)*(N('Option B'!$E$14)+N('Option B'!$E$15)+IF(Scenario!$B$13="Gross",0,0))/12+((N('Option B'!$E$12)+N('Option B'!$E$13))/12+IF(AND(AC353&gt;=Scenario!$B$10,MOD(AC353-Scenario!$B$10,Scenario!$B$18)=0),N('Option B'!$E$17)*N('Option B'!$E$18)+N('Option B'!$E$20),0)+IF(AC353=1,N('Option B'!$E$17)*N('Option B'!$E$19)+N('Option B'!$E$21),0)+IF(AC353=Scenario!$B$11,N('Option B'!$E$22),0)),"INSUFFICIENT FUNDS")))</f>
        <v/>
      </c>
      <c r="AG353" s="6" t="str">
        <f>IF(AC353&gt;Scenario!$B$11,"",IF(AC$2&lt;&gt;"Ready",AC$2,IF(ISNUMBER(AD353),IF((AD353+AE353)*(1+Scenario!$B$12/12)-AF353&lt;0,"INSUFFICIENT FUNDS",(AD353+AE353)*(1+Scenario!$B$12/12)-AF353),"INSUFFICIENT FUNDS")))</f>
        <v/>
      </c>
      <c r="AH353" s="6" t="str">
        <f>IF(AC353&gt;Scenario!$B$11,"",IF(AC$2&lt;&gt;"Ready",AC$2,IF(ISNUMBER(AG353),AH352+AF353,"INSUFFICIENT FUNDS")))</f>
        <v/>
      </c>
      <c r="AI353" t="str">
        <f>IF(AC353&gt;Scenario!$B$11,"",IF(AC$2&lt;&gt;"Ready",AC$2,IF(ISNUMBER(AG353),"OK","INSUFFICIENT FUNDS")))</f>
        <v/>
      </c>
      <c r="AJ353">
        <v>349</v>
      </c>
      <c r="AK353" s="6" t="str">
        <f>IF(AJ353&gt;Scenario!$B$11,"",IF(AJ$2&lt;&gt;"Ready",AJ$2,IF(AP352="OK",AN352,"INSUFFICIENT FUNDS")))</f>
        <v/>
      </c>
      <c r="AL353" s="6" t="str">
        <f>IF(AJ353&gt;Scenario!$B$11,"",IF(AJ$2&lt;&gt;"Ready",AJ$2,IF(ISNUMBER(AK353),IF(AND(AJ353&gt;=Scenario!$B$10,MOD(AJ353-Scenario!$B$10,Scenario!$B$18)=0),Scenario!$B$8,0),"INSUFFICIENT FUNDS")))</f>
        <v/>
      </c>
      <c r="AM353" s="6" t="str">
        <f>IF(AJ353&gt;Scenario!$B$11,"",IF(AJ$2&lt;&gt;"Ready",AJ$2,IF(ISNUMBER(AK353),(AK353+AL353)*(0+0+IF(Scenario!$B$13="Gross",0,0))/12+((0+0)/12+IF(AND(AJ353&gt;=Scenario!$B$10,MOD(AJ353-Scenario!$B$10,Scenario!$B$18)=0),0*0+0,0)+IF(AJ353=1,0*0+0,0)+IF(AJ353=Scenario!$B$11,0,0)),"INSUFFICIENT FUNDS")))</f>
        <v/>
      </c>
      <c r="AN353" s="6" t="str">
        <f>IF(AJ353&gt;Scenario!$B$11,"",IF(AJ$2&lt;&gt;"Ready",AJ$2,IF(ISNUMBER(AK353),IF((AK353+AL353)*(1+Scenario!$B$12/12)-AM353&lt;0,"INSUFFICIENT FUNDS",(AK353+AL353)*(1+Scenario!$B$12/12)-AM353),"INSUFFICIENT FUNDS")))</f>
        <v/>
      </c>
      <c r="AO353" s="6" t="str">
        <f>IF(AJ353&gt;Scenario!$B$11,"",IF(AJ$2&lt;&gt;"Ready",AJ$2,IF(ISNUMBER(AN353),AO352+AM353,"INSUFFICIENT FUNDS")))</f>
        <v/>
      </c>
      <c r="AP353" t="str">
        <f>IF(AJ353&gt;Scenario!$B$11,"",IF(AJ$2&lt;&gt;"Ready",AJ$2,IF(ISNUMBER(AN353),"OK","INSUFFICIENT FUNDS")))</f>
        <v/>
      </c>
    </row>
    <row r="354" spans="1:42" ht="32.1" customHeight="1" x14ac:dyDescent="0.2">
      <c r="A354">
        <v>350</v>
      </c>
      <c r="B354" s="6" t="str">
        <f>IF(A354&gt;Scenario!$B$11,"",IF(A$2&lt;&gt;"Ready",A$2,IF(G353="OK",E353,"INSUFFICIENT FUNDS")))</f>
        <v/>
      </c>
      <c r="C354" s="6" t="str">
        <f>IF(A354&gt;Scenario!$B$11,"",IF(A$2&lt;&gt;"Ready",A$2,IF(ISNUMBER(B354),IF(AND(A354&gt;=Scenario!$B$10,MOD(A354-Scenario!$B$10,Scenario!$B$18)=0),Scenario!$B$8,0),"INSUFFICIENT FUNDS")))</f>
        <v/>
      </c>
      <c r="D354" s="6" t="str">
        <f>IF(A354&gt;Scenario!$B$11,"",IF(A$2&lt;&gt;"Ready",A$2,IF(ISNUMBER(B354),(B354+C354)*(N('Option B'!$E$14)+N('Option B'!$E$15)+IF(Scenario!$B$13="Gross",N('Option B'!$E$16),0))/12+((N('Option B'!$E$12)+N('Option B'!$E$13))/12+IF(AND(A354&gt;=Scenario!$B$10,MOD(A354-Scenario!$B$10,Scenario!$B$18)=0),N('Option B'!$E$17)*N('Option B'!$E$18)+N('Option B'!$E$20),0)+IF(A354=1,N('Option B'!$E$17)*N('Option B'!$E$19)+N('Option B'!$E$21),0)+IF(A354=Scenario!$B$11,N('Option B'!$E$22),0)),"INSUFFICIENT FUNDS")))</f>
        <v/>
      </c>
      <c r="E354" s="6" t="str">
        <f>IF(A354&gt;Scenario!$B$11,"",IF(A$2&lt;&gt;"Ready",A$2,IF(ISNUMBER(B354),IF((B354+C354)*(1+Scenario!$B$12/12)-D354&lt;0,"INSUFFICIENT FUNDS",(B354+C354)*(1+Scenario!$B$12/12)-D354),"INSUFFICIENT FUNDS")))</f>
        <v/>
      </c>
      <c r="F354" s="6" t="str">
        <f>IF(A354&gt;Scenario!$B$11,"",IF(A$2&lt;&gt;"Ready",A$2,IF(ISNUMBER(E354),F353+D354,"INSUFFICIENT FUNDS")))</f>
        <v/>
      </c>
      <c r="G354" t="str">
        <f>IF(A354&gt;Scenario!$B$11,"",IF(A$2&lt;&gt;"Ready",A$2,IF(ISNUMBER(E354),"OK","INSUFFICIENT FUNDS")))</f>
        <v/>
      </c>
      <c r="H354">
        <v>350</v>
      </c>
      <c r="I354" s="6" t="str">
        <f>IF(H354&gt;Scenario!$B$11,"",IF(H$2&lt;&gt;"Ready",H$2,IF(N353="OK",L353,"INSUFFICIENT FUNDS")))</f>
        <v/>
      </c>
      <c r="J354" s="6" t="str">
        <f>IF(H354&gt;Scenario!$B$11,"",IF(H$2&lt;&gt;"Ready",H$2,IF(ISNUMBER(I354),IF(AND(H354&gt;=Scenario!$B$10,MOD(H354-Scenario!$B$10,Scenario!$B$18)=0),Scenario!$B$8,0),"INSUFFICIENT FUNDS")))</f>
        <v/>
      </c>
      <c r="K354" s="6" t="str">
        <f>IF(H354&gt;Scenario!$B$11,"",IF(H$2&lt;&gt;"Ready",H$2,IF(ISNUMBER(I354),(I354+J354)*(N('Option B'!$E$14)+N('Option B'!$E$15)+IF(Scenario!$B$13="Gross",N('Option B'!$E$16),0))/12+((0+0)/12+IF(AND(H354&gt;=Scenario!$B$10,MOD(H354-Scenario!$B$10,Scenario!$B$18)=0),N('Option B'!$E$17)*N('Option B'!$E$18)+N('Option B'!$E$20),0)+IF(H354=1,N('Option B'!$E$17)*N('Option B'!$E$19)+N('Option B'!$E$21),0)+IF(H354=Scenario!$B$11,N('Option B'!$E$22),0)),"INSUFFICIENT FUNDS")))</f>
        <v/>
      </c>
      <c r="L354" s="6" t="str">
        <f>IF(H354&gt;Scenario!$B$11,"",IF(H$2&lt;&gt;"Ready",H$2,IF(ISNUMBER(I354),IF((I354+J354)*(1+Scenario!$B$12/12)-K354&lt;0,"INSUFFICIENT FUNDS",(I354+J354)*(1+Scenario!$B$12/12)-K354),"INSUFFICIENT FUNDS")))</f>
        <v/>
      </c>
      <c r="M354" s="6" t="str">
        <f>IF(H354&gt;Scenario!$B$11,"",IF(H$2&lt;&gt;"Ready",H$2,IF(ISNUMBER(L354),M353+K354,"INSUFFICIENT FUNDS")))</f>
        <v/>
      </c>
      <c r="N354" t="str">
        <f>IF(H354&gt;Scenario!$B$11,"",IF(H$2&lt;&gt;"Ready",H$2,IF(ISNUMBER(L354),"OK","INSUFFICIENT FUNDS")))</f>
        <v/>
      </c>
      <c r="O354">
        <v>350</v>
      </c>
      <c r="P354" s="6" t="str">
        <f>IF(O354&gt;Scenario!$B$11,"",IF(O$2&lt;&gt;"Ready",O$2,IF(U353="OK",S353,"INSUFFICIENT FUNDS")))</f>
        <v/>
      </c>
      <c r="Q354" s="6" t="str">
        <f>IF(O354&gt;Scenario!$B$11,"",IF(O$2&lt;&gt;"Ready",O$2,IF(ISNUMBER(P354),IF(AND(O354&gt;=Scenario!$B$10,MOD(O354-Scenario!$B$10,Scenario!$B$18)=0),Scenario!$B$8,0),"INSUFFICIENT FUNDS")))</f>
        <v/>
      </c>
      <c r="R354" s="6" t="str">
        <f>IF(O354&gt;Scenario!$B$11,"",IF(O$2&lt;&gt;"Ready",O$2,IF(ISNUMBER(P354),(P354+Q354)*(0+N('Option B'!$E$15)+IF(Scenario!$B$13="Gross",N('Option B'!$E$16),0))/12+((N('Option B'!$E$12)+N('Option B'!$E$13))/12+IF(AND(O354&gt;=Scenario!$B$10,MOD(O354-Scenario!$B$10,Scenario!$B$18)=0),N('Option B'!$E$17)*N('Option B'!$E$18)+N('Option B'!$E$20),0)+IF(O354=1,N('Option B'!$E$17)*N('Option B'!$E$19)+N('Option B'!$E$21),0)+IF(O354=Scenario!$B$11,N('Option B'!$E$22),0)),"INSUFFICIENT FUNDS")))</f>
        <v/>
      </c>
      <c r="S354" s="6" t="str">
        <f>IF(O354&gt;Scenario!$B$11,"",IF(O$2&lt;&gt;"Ready",O$2,IF(ISNUMBER(P354),IF((P354+Q354)*(1+Scenario!$B$12/12)-R354&lt;0,"INSUFFICIENT FUNDS",(P354+Q354)*(1+Scenario!$B$12/12)-R354),"INSUFFICIENT FUNDS")))</f>
        <v/>
      </c>
      <c r="T354" s="6" t="str">
        <f>IF(O354&gt;Scenario!$B$11,"",IF(O$2&lt;&gt;"Ready",O$2,IF(ISNUMBER(S354),T353+R354,"INSUFFICIENT FUNDS")))</f>
        <v/>
      </c>
      <c r="U354" t="str">
        <f>IF(O354&gt;Scenario!$B$11,"",IF(O$2&lt;&gt;"Ready",O$2,IF(ISNUMBER(S354),"OK","INSUFFICIENT FUNDS")))</f>
        <v/>
      </c>
      <c r="V354">
        <v>350</v>
      </c>
      <c r="W354" s="6" t="str">
        <f>IF(V354&gt;Scenario!$B$11,"",IF(V$2&lt;&gt;"Ready",V$2,IF(AB353="OK",Z353,"INSUFFICIENT FUNDS")))</f>
        <v/>
      </c>
      <c r="X354" s="6" t="str">
        <f>IF(V354&gt;Scenario!$B$11,"",IF(V$2&lt;&gt;"Ready",V$2,IF(ISNUMBER(W354),IF(AND(V354&gt;=Scenario!$B$10,MOD(V354-Scenario!$B$10,Scenario!$B$18)=0),Scenario!$B$8,0),"INSUFFICIENT FUNDS")))</f>
        <v/>
      </c>
      <c r="Y354" s="6" t="str">
        <f>IF(V354&gt;Scenario!$B$11,"",IF(V$2&lt;&gt;"Ready",V$2,IF(ISNUMBER(W354),(W354+X354)*(N('Option B'!$E$14)+N('Option B'!$E$15)+IF(Scenario!$B$13="Gross",N('Option B'!$E$16),0))/12+((N('Option B'!$E$12)+N('Option B'!$E$13))/12+IF(AND(V354&gt;=Scenario!$B$10,MOD(V354-Scenario!$B$10,Scenario!$B$18)=0),0*0+0,0)+IF(V354=1,0*0+0,0)+IF(V354=Scenario!$B$11,0,0)),"INSUFFICIENT FUNDS")))</f>
        <v/>
      </c>
      <c r="Z354" s="6" t="str">
        <f>IF(V354&gt;Scenario!$B$11,"",IF(V$2&lt;&gt;"Ready",V$2,IF(ISNUMBER(W354),IF((W354+X354)*(1+Scenario!$B$12/12)-Y354&lt;0,"INSUFFICIENT FUNDS",(W354+X354)*(1+Scenario!$B$12/12)-Y354),"INSUFFICIENT FUNDS")))</f>
        <v/>
      </c>
      <c r="AA354" s="6" t="str">
        <f>IF(V354&gt;Scenario!$B$11,"",IF(V$2&lt;&gt;"Ready",V$2,IF(ISNUMBER(Z354),AA353+Y354,"INSUFFICIENT FUNDS")))</f>
        <v/>
      </c>
      <c r="AB354" t="str">
        <f>IF(V354&gt;Scenario!$B$11,"",IF(V$2&lt;&gt;"Ready",V$2,IF(ISNUMBER(Z354),"OK","INSUFFICIENT FUNDS")))</f>
        <v/>
      </c>
      <c r="AC354">
        <v>350</v>
      </c>
      <c r="AD354" s="6" t="str">
        <f>IF(AC354&gt;Scenario!$B$11,"",IF(AC$2&lt;&gt;"Ready",AC$2,IF(AI353="OK",AG353,"INSUFFICIENT FUNDS")))</f>
        <v/>
      </c>
      <c r="AE354" s="6" t="str">
        <f>IF(AC354&gt;Scenario!$B$11,"",IF(AC$2&lt;&gt;"Ready",AC$2,IF(ISNUMBER(AD354),IF(AND(AC354&gt;=Scenario!$B$10,MOD(AC354-Scenario!$B$10,Scenario!$B$18)=0),Scenario!$B$8,0),"INSUFFICIENT FUNDS")))</f>
        <v/>
      </c>
      <c r="AF354" s="6" t="str">
        <f>IF(AC354&gt;Scenario!$B$11,"",IF(AC$2&lt;&gt;"Ready",AC$2,IF(ISNUMBER(AD354),(AD354+AE354)*(N('Option B'!$E$14)+N('Option B'!$E$15)+IF(Scenario!$B$13="Gross",0,0))/12+((N('Option B'!$E$12)+N('Option B'!$E$13))/12+IF(AND(AC354&gt;=Scenario!$B$10,MOD(AC354-Scenario!$B$10,Scenario!$B$18)=0),N('Option B'!$E$17)*N('Option B'!$E$18)+N('Option B'!$E$20),0)+IF(AC354=1,N('Option B'!$E$17)*N('Option B'!$E$19)+N('Option B'!$E$21),0)+IF(AC354=Scenario!$B$11,N('Option B'!$E$22),0)),"INSUFFICIENT FUNDS")))</f>
        <v/>
      </c>
      <c r="AG354" s="6" t="str">
        <f>IF(AC354&gt;Scenario!$B$11,"",IF(AC$2&lt;&gt;"Ready",AC$2,IF(ISNUMBER(AD354),IF((AD354+AE354)*(1+Scenario!$B$12/12)-AF354&lt;0,"INSUFFICIENT FUNDS",(AD354+AE354)*(1+Scenario!$B$12/12)-AF354),"INSUFFICIENT FUNDS")))</f>
        <v/>
      </c>
      <c r="AH354" s="6" t="str">
        <f>IF(AC354&gt;Scenario!$B$11,"",IF(AC$2&lt;&gt;"Ready",AC$2,IF(ISNUMBER(AG354),AH353+AF354,"INSUFFICIENT FUNDS")))</f>
        <v/>
      </c>
      <c r="AI354" t="str">
        <f>IF(AC354&gt;Scenario!$B$11,"",IF(AC$2&lt;&gt;"Ready",AC$2,IF(ISNUMBER(AG354),"OK","INSUFFICIENT FUNDS")))</f>
        <v/>
      </c>
      <c r="AJ354">
        <v>350</v>
      </c>
      <c r="AK354" s="6" t="str">
        <f>IF(AJ354&gt;Scenario!$B$11,"",IF(AJ$2&lt;&gt;"Ready",AJ$2,IF(AP353="OK",AN353,"INSUFFICIENT FUNDS")))</f>
        <v/>
      </c>
      <c r="AL354" s="6" t="str">
        <f>IF(AJ354&gt;Scenario!$B$11,"",IF(AJ$2&lt;&gt;"Ready",AJ$2,IF(ISNUMBER(AK354),IF(AND(AJ354&gt;=Scenario!$B$10,MOD(AJ354-Scenario!$B$10,Scenario!$B$18)=0),Scenario!$B$8,0),"INSUFFICIENT FUNDS")))</f>
        <v/>
      </c>
      <c r="AM354" s="6" t="str">
        <f>IF(AJ354&gt;Scenario!$B$11,"",IF(AJ$2&lt;&gt;"Ready",AJ$2,IF(ISNUMBER(AK354),(AK354+AL354)*(0+0+IF(Scenario!$B$13="Gross",0,0))/12+((0+0)/12+IF(AND(AJ354&gt;=Scenario!$B$10,MOD(AJ354-Scenario!$B$10,Scenario!$B$18)=0),0*0+0,0)+IF(AJ354=1,0*0+0,0)+IF(AJ354=Scenario!$B$11,0,0)),"INSUFFICIENT FUNDS")))</f>
        <v/>
      </c>
      <c r="AN354" s="6" t="str">
        <f>IF(AJ354&gt;Scenario!$B$11,"",IF(AJ$2&lt;&gt;"Ready",AJ$2,IF(ISNUMBER(AK354),IF((AK354+AL354)*(1+Scenario!$B$12/12)-AM354&lt;0,"INSUFFICIENT FUNDS",(AK354+AL354)*(1+Scenario!$B$12/12)-AM354),"INSUFFICIENT FUNDS")))</f>
        <v/>
      </c>
      <c r="AO354" s="6" t="str">
        <f>IF(AJ354&gt;Scenario!$B$11,"",IF(AJ$2&lt;&gt;"Ready",AJ$2,IF(ISNUMBER(AN354),AO353+AM354,"INSUFFICIENT FUNDS")))</f>
        <v/>
      </c>
      <c r="AP354" t="str">
        <f>IF(AJ354&gt;Scenario!$B$11,"",IF(AJ$2&lt;&gt;"Ready",AJ$2,IF(ISNUMBER(AN354),"OK","INSUFFICIENT FUNDS")))</f>
        <v/>
      </c>
    </row>
    <row r="355" spans="1:42" ht="32.1" customHeight="1" x14ac:dyDescent="0.2">
      <c r="A355">
        <v>351</v>
      </c>
      <c r="B355" s="6" t="str">
        <f>IF(A355&gt;Scenario!$B$11,"",IF(A$2&lt;&gt;"Ready",A$2,IF(G354="OK",E354,"INSUFFICIENT FUNDS")))</f>
        <v/>
      </c>
      <c r="C355" s="6" t="str">
        <f>IF(A355&gt;Scenario!$B$11,"",IF(A$2&lt;&gt;"Ready",A$2,IF(ISNUMBER(B355),IF(AND(A355&gt;=Scenario!$B$10,MOD(A355-Scenario!$B$10,Scenario!$B$18)=0),Scenario!$B$8,0),"INSUFFICIENT FUNDS")))</f>
        <v/>
      </c>
      <c r="D355" s="6" t="str">
        <f>IF(A355&gt;Scenario!$B$11,"",IF(A$2&lt;&gt;"Ready",A$2,IF(ISNUMBER(B355),(B355+C355)*(N('Option B'!$E$14)+N('Option B'!$E$15)+IF(Scenario!$B$13="Gross",N('Option B'!$E$16),0))/12+((N('Option B'!$E$12)+N('Option B'!$E$13))/12+IF(AND(A355&gt;=Scenario!$B$10,MOD(A355-Scenario!$B$10,Scenario!$B$18)=0),N('Option B'!$E$17)*N('Option B'!$E$18)+N('Option B'!$E$20),0)+IF(A355=1,N('Option B'!$E$17)*N('Option B'!$E$19)+N('Option B'!$E$21),0)+IF(A355=Scenario!$B$11,N('Option B'!$E$22),0)),"INSUFFICIENT FUNDS")))</f>
        <v/>
      </c>
      <c r="E355" s="6" t="str">
        <f>IF(A355&gt;Scenario!$B$11,"",IF(A$2&lt;&gt;"Ready",A$2,IF(ISNUMBER(B355),IF((B355+C355)*(1+Scenario!$B$12/12)-D355&lt;0,"INSUFFICIENT FUNDS",(B355+C355)*(1+Scenario!$B$12/12)-D355),"INSUFFICIENT FUNDS")))</f>
        <v/>
      </c>
      <c r="F355" s="6" t="str">
        <f>IF(A355&gt;Scenario!$B$11,"",IF(A$2&lt;&gt;"Ready",A$2,IF(ISNUMBER(E355),F354+D355,"INSUFFICIENT FUNDS")))</f>
        <v/>
      </c>
      <c r="G355" t="str">
        <f>IF(A355&gt;Scenario!$B$11,"",IF(A$2&lt;&gt;"Ready",A$2,IF(ISNUMBER(E355),"OK","INSUFFICIENT FUNDS")))</f>
        <v/>
      </c>
      <c r="H355">
        <v>351</v>
      </c>
      <c r="I355" s="6" t="str">
        <f>IF(H355&gt;Scenario!$B$11,"",IF(H$2&lt;&gt;"Ready",H$2,IF(N354="OK",L354,"INSUFFICIENT FUNDS")))</f>
        <v/>
      </c>
      <c r="J355" s="6" t="str">
        <f>IF(H355&gt;Scenario!$B$11,"",IF(H$2&lt;&gt;"Ready",H$2,IF(ISNUMBER(I355),IF(AND(H355&gt;=Scenario!$B$10,MOD(H355-Scenario!$B$10,Scenario!$B$18)=0),Scenario!$B$8,0),"INSUFFICIENT FUNDS")))</f>
        <v/>
      </c>
      <c r="K355" s="6" t="str">
        <f>IF(H355&gt;Scenario!$B$11,"",IF(H$2&lt;&gt;"Ready",H$2,IF(ISNUMBER(I355),(I355+J355)*(N('Option B'!$E$14)+N('Option B'!$E$15)+IF(Scenario!$B$13="Gross",N('Option B'!$E$16),0))/12+((0+0)/12+IF(AND(H355&gt;=Scenario!$B$10,MOD(H355-Scenario!$B$10,Scenario!$B$18)=0),N('Option B'!$E$17)*N('Option B'!$E$18)+N('Option B'!$E$20),0)+IF(H355=1,N('Option B'!$E$17)*N('Option B'!$E$19)+N('Option B'!$E$21),0)+IF(H355=Scenario!$B$11,N('Option B'!$E$22),0)),"INSUFFICIENT FUNDS")))</f>
        <v/>
      </c>
      <c r="L355" s="6" t="str">
        <f>IF(H355&gt;Scenario!$B$11,"",IF(H$2&lt;&gt;"Ready",H$2,IF(ISNUMBER(I355),IF((I355+J355)*(1+Scenario!$B$12/12)-K355&lt;0,"INSUFFICIENT FUNDS",(I355+J355)*(1+Scenario!$B$12/12)-K355),"INSUFFICIENT FUNDS")))</f>
        <v/>
      </c>
      <c r="M355" s="6" t="str">
        <f>IF(H355&gt;Scenario!$B$11,"",IF(H$2&lt;&gt;"Ready",H$2,IF(ISNUMBER(L355),M354+K355,"INSUFFICIENT FUNDS")))</f>
        <v/>
      </c>
      <c r="N355" t="str">
        <f>IF(H355&gt;Scenario!$B$11,"",IF(H$2&lt;&gt;"Ready",H$2,IF(ISNUMBER(L355),"OK","INSUFFICIENT FUNDS")))</f>
        <v/>
      </c>
      <c r="O355">
        <v>351</v>
      </c>
      <c r="P355" s="6" t="str">
        <f>IF(O355&gt;Scenario!$B$11,"",IF(O$2&lt;&gt;"Ready",O$2,IF(U354="OK",S354,"INSUFFICIENT FUNDS")))</f>
        <v/>
      </c>
      <c r="Q355" s="6" t="str">
        <f>IF(O355&gt;Scenario!$B$11,"",IF(O$2&lt;&gt;"Ready",O$2,IF(ISNUMBER(P355),IF(AND(O355&gt;=Scenario!$B$10,MOD(O355-Scenario!$B$10,Scenario!$B$18)=0),Scenario!$B$8,0),"INSUFFICIENT FUNDS")))</f>
        <v/>
      </c>
      <c r="R355" s="6" t="str">
        <f>IF(O355&gt;Scenario!$B$11,"",IF(O$2&lt;&gt;"Ready",O$2,IF(ISNUMBER(P355),(P355+Q355)*(0+N('Option B'!$E$15)+IF(Scenario!$B$13="Gross",N('Option B'!$E$16),0))/12+((N('Option B'!$E$12)+N('Option B'!$E$13))/12+IF(AND(O355&gt;=Scenario!$B$10,MOD(O355-Scenario!$B$10,Scenario!$B$18)=0),N('Option B'!$E$17)*N('Option B'!$E$18)+N('Option B'!$E$20),0)+IF(O355=1,N('Option B'!$E$17)*N('Option B'!$E$19)+N('Option B'!$E$21),0)+IF(O355=Scenario!$B$11,N('Option B'!$E$22),0)),"INSUFFICIENT FUNDS")))</f>
        <v/>
      </c>
      <c r="S355" s="6" t="str">
        <f>IF(O355&gt;Scenario!$B$11,"",IF(O$2&lt;&gt;"Ready",O$2,IF(ISNUMBER(P355),IF((P355+Q355)*(1+Scenario!$B$12/12)-R355&lt;0,"INSUFFICIENT FUNDS",(P355+Q355)*(1+Scenario!$B$12/12)-R355),"INSUFFICIENT FUNDS")))</f>
        <v/>
      </c>
      <c r="T355" s="6" t="str">
        <f>IF(O355&gt;Scenario!$B$11,"",IF(O$2&lt;&gt;"Ready",O$2,IF(ISNUMBER(S355),T354+R355,"INSUFFICIENT FUNDS")))</f>
        <v/>
      </c>
      <c r="U355" t="str">
        <f>IF(O355&gt;Scenario!$B$11,"",IF(O$2&lt;&gt;"Ready",O$2,IF(ISNUMBER(S355),"OK","INSUFFICIENT FUNDS")))</f>
        <v/>
      </c>
      <c r="V355">
        <v>351</v>
      </c>
      <c r="W355" s="6" t="str">
        <f>IF(V355&gt;Scenario!$B$11,"",IF(V$2&lt;&gt;"Ready",V$2,IF(AB354="OK",Z354,"INSUFFICIENT FUNDS")))</f>
        <v/>
      </c>
      <c r="X355" s="6" t="str">
        <f>IF(V355&gt;Scenario!$B$11,"",IF(V$2&lt;&gt;"Ready",V$2,IF(ISNUMBER(W355),IF(AND(V355&gt;=Scenario!$B$10,MOD(V355-Scenario!$B$10,Scenario!$B$18)=0),Scenario!$B$8,0),"INSUFFICIENT FUNDS")))</f>
        <v/>
      </c>
      <c r="Y355" s="6" t="str">
        <f>IF(V355&gt;Scenario!$B$11,"",IF(V$2&lt;&gt;"Ready",V$2,IF(ISNUMBER(W355),(W355+X355)*(N('Option B'!$E$14)+N('Option B'!$E$15)+IF(Scenario!$B$13="Gross",N('Option B'!$E$16),0))/12+((N('Option B'!$E$12)+N('Option B'!$E$13))/12+IF(AND(V355&gt;=Scenario!$B$10,MOD(V355-Scenario!$B$10,Scenario!$B$18)=0),0*0+0,0)+IF(V355=1,0*0+0,0)+IF(V355=Scenario!$B$11,0,0)),"INSUFFICIENT FUNDS")))</f>
        <v/>
      </c>
      <c r="Z355" s="6" t="str">
        <f>IF(V355&gt;Scenario!$B$11,"",IF(V$2&lt;&gt;"Ready",V$2,IF(ISNUMBER(W355),IF((W355+X355)*(1+Scenario!$B$12/12)-Y355&lt;0,"INSUFFICIENT FUNDS",(W355+X355)*(1+Scenario!$B$12/12)-Y355),"INSUFFICIENT FUNDS")))</f>
        <v/>
      </c>
      <c r="AA355" s="6" t="str">
        <f>IF(V355&gt;Scenario!$B$11,"",IF(V$2&lt;&gt;"Ready",V$2,IF(ISNUMBER(Z355),AA354+Y355,"INSUFFICIENT FUNDS")))</f>
        <v/>
      </c>
      <c r="AB355" t="str">
        <f>IF(V355&gt;Scenario!$B$11,"",IF(V$2&lt;&gt;"Ready",V$2,IF(ISNUMBER(Z355),"OK","INSUFFICIENT FUNDS")))</f>
        <v/>
      </c>
      <c r="AC355">
        <v>351</v>
      </c>
      <c r="AD355" s="6" t="str">
        <f>IF(AC355&gt;Scenario!$B$11,"",IF(AC$2&lt;&gt;"Ready",AC$2,IF(AI354="OK",AG354,"INSUFFICIENT FUNDS")))</f>
        <v/>
      </c>
      <c r="AE355" s="6" t="str">
        <f>IF(AC355&gt;Scenario!$B$11,"",IF(AC$2&lt;&gt;"Ready",AC$2,IF(ISNUMBER(AD355),IF(AND(AC355&gt;=Scenario!$B$10,MOD(AC355-Scenario!$B$10,Scenario!$B$18)=0),Scenario!$B$8,0),"INSUFFICIENT FUNDS")))</f>
        <v/>
      </c>
      <c r="AF355" s="6" t="str">
        <f>IF(AC355&gt;Scenario!$B$11,"",IF(AC$2&lt;&gt;"Ready",AC$2,IF(ISNUMBER(AD355),(AD355+AE355)*(N('Option B'!$E$14)+N('Option B'!$E$15)+IF(Scenario!$B$13="Gross",0,0))/12+((N('Option B'!$E$12)+N('Option B'!$E$13))/12+IF(AND(AC355&gt;=Scenario!$B$10,MOD(AC355-Scenario!$B$10,Scenario!$B$18)=0),N('Option B'!$E$17)*N('Option B'!$E$18)+N('Option B'!$E$20),0)+IF(AC355=1,N('Option B'!$E$17)*N('Option B'!$E$19)+N('Option B'!$E$21),0)+IF(AC355=Scenario!$B$11,N('Option B'!$E$22),0)),"INSUFFICIENT FUNDS")))</f>
        <v/>
      </c>
      <c r="AG355" s="6" t="str">
        <f>IF(AC355&gt;Scenario!$B$11,"",IF(AC$2&lt;&gt;"Ready",AC$2,IF(ISNUMBER(AD355),IF((AD355+AE355)*(1+Scenario!$B$12/12)-AF355&lt;0,"INSUFFICIENT FUNDS",(AD355+AE355)*(1+Scenario!$B$12/12)-AF355),"INSUFFICIENT FUNDS")))</f>
        <v/>
      </c>
      <c r="AH355" s="6" t="str">
        <f>IF(AC355&gt;Scenario!$B$11,"",IF(AC$2&lt;&gt;"Ready",AC$2,IF(ISNUMBER(AG355),AH354+AF355,"INSUFFICIENT FUNDS")))</f>
        <v/>
      </c>
      <c r="AI355" t="str">
        <f>IF(AC355&gt;Scenario!$B$11,"",IF(AC$2&lt;&gt;"Ready",AC$2,IF(ISNUMBER(AG355),"OK","INSUFFICIENT FUNDS")))</f>
        <v/>
      </c>
      <c r="AJ355">
        <v>351</v>
      </c>
      <c r="AK355" s="6" t="str">
        <f>IF(AJ355&gt;Scenario!$B$11,"",IF(AJ$2&lt;&gt;"Ready",AJ$2,IF(AP354="OK",AN354,"INSUFFICIENT FUNDS")))</f>
        <v/>
      </c>
      <c r="AL355" s="6" t="str">
        <f>IF(AJ355&gt;Scenario!$B$11,"",IF(AJ$2&lt;&gt;"Ready",AJ$2,IF(ISNUMBER(AK355),IF(AND(AJ355&gt;=Scenario!$B$10,MOD(AJ355-Scenario!$B$10,Scenario!$B$18)=0),Scenario!$B$8,0),"INSUFFICIENT FUNDS")))</f>
        <v/>
      </c>
      <c r="AM355" s="6" t="str">
        <f>IF(AJ355&gt;Scenario!$B$11,"",IF(AJ$2&lt;&gt;"Ready",AJ$2,IF(ISNUMBER(AK355),(AK355+AL355)*(0+0+IF(Scenario!$B$13="Gross",0,0))/12+((0+0)/12+IF(AND(AJ355&gt;=Scenario!$B$10,MOD(AJ355-Scenario!$B$10,Scenario!$B$18)=0),0*0+0,0)+IF(AJ355=1,0*0+0,0)+IF(AJ355=Scenario!$B$11,0,0)),"INSUFFICIENT FUNDS")))</f>
        <v/>
      </c>
      <c r="AN355" s="6" t="str">
        <f>IF(AJ355&gt;Scenario!$B$11,"",IF(AJ$2&lt;&gt;"Ready",AJ$2,IF(ISNUMBER(AK355),IF((AK355+AL355)*(1+Scenario!$B$12/12)-AM355&lt;0,"INSUFFICIENT FUNDS",(AK355+AL355)*(1+Scenario!$B$12/12)-AM355),"INSUFFICIENT FUNDS")))</f>
        <v/>
      </c>
      <c r="AO355" s="6" t="str">
        <f>IF(AJ355&gt;Scenario!$B$11,"",IF(AJ$2&lt;&gt;"Ready",AJ$2,IF(ISNUMBER(AN355),AO354+AM355,"INSUFFICIENT FUNDS")))</f>
        <v/>
      </c>
      <c r="AP355" t="str">
        <f>IF(AJ355&gt;Scenario!$B$11,"",IF(AJ$2&lt;&gt;"Ready",AJ$2,IF(ISNUMBER(AN355),"OK","INSUFFICIENT FUNDS")))</f>
        <v/>
      </c>
    </row>
    <row r="356" spans="1:42" ht="32.1" customHeight="1" x14ac:dyDescent="0.2">
      <c r="A356">
        <v>352</v>
      </c>
      <c r="B356" s="6" t="str">
        <f>IF(A356&gt;Scenario!$B$11,"",IF(A$2&lt;&gt;"Ready",A$2,IF(G355="OK",E355,"INSUFFICIENT FUNDS")))</f>
        <v/>
      </c>
      <c r="C356" s="6" t="str">
        <f>IF(A356&gt;Scenario!$B$11,"",IF(A$2&lt;&gt;"Ready",A$2,IF(ISNUMBER(B356),IF(AND(A356&gt;=Scenario!$B$10,MOD(A356-Scenario!$B$10,Scenario!$B$18)=0),Scenario!$B$8,0),"INSUFFICIENT FUNDS")))</f>
        <v/>
      </c>
      <c r="D356" s="6" t="str">
        <f>IF(A356&gt;Scenario!$B$11,"",IF(A$2&lt;&gt;"Ready",A$2,IF(ISNUMBER(B356),(B356+C356)*(N('Option B'!$E$14)+N('Option B'!$E$15)+IF(Scenario!$B$13="Gross",N('Option B'!$E$16),0))/12+((N('Option B'!$E$12)+N('Option B'!$E$13))/12+IF(AND(A356&gt;=Scenario!$B$10,MOD(A356-Scenario!$B$10,Scenario!$B$18)=0),N('Option B'!$E$17)*N('Option B'!$E$18)+N('Option B'!$E$20),0)+IF(A356=1,N('Option B'!$E$17)*N('Option B'!$E$19)+N('Option B'!$E$21),0)+IF(A356=Scenario!$B$11,N('Option B'!$E$22),0)),"INSUFFICIENT FUNDS")))</f>
        <v/>
      </c>
      <c r="E356" s="6" t="str">
        <f>IF(A356&gt;Scenario!$B$11,"",IF(A$2&lt;&gt;"Ready",A$2,IF(ISNUMBER(B356),IF((B356+C356)*(1+Scenario!$B$12/12)-D356&lt;0,"INSUFFICIENT FUNDS",(B356+C356)*(1+Scenario!$B$12/12)-D356),"INSUFFICIENT FUNDS")))</f>
        <v/>
      </c>
      <c r="F356" s="6" t="str">
        <f>IF(A356&gt;Scenario!$B$11,"",IF(A$2&lt;&gt;"Ready",A$2,IF(ISNUMBER(E356),F355+D356,"INSUFFICIENT FUNDS")))</f>
        <v/>
      </c>
      <c r="G356" t="str">
        <f>IF(A356&gt;Scenario!$B$11,"",IF(A$2&lt;&gt;"Ready",A$2,IF(ISNUMBER(E356),"OK","INSUFFICIENT FUNDS")))</f>
        <v/>
      </c>
      <c r="H356">
        <v>352</v>
      </c>
      <c r="I356" s="6" t="str">
        <f>IF(H356&gt;Scenario!$B$11,"",IF(H$2&lt;&gt;"Ready",H$2,IF(N355="OK",L355,"INSUFFICIENT FUNDS")))</f>
        <v/>
      </c>
      <c r="J356" s="6" t="str">
        <f>IF(H356&gt;Scenario!$B$11,"",IF(H$2&lt;&gt;"Ready",H$2,IF(ISNUMBER(I356),IF(AND(H356&gt;=Scenario!$B$10,MOD(H356-Scenario!$B$10,Scenario!$B$18)=0),Scenario!$B$8,0),"INSUFFICIENT FUNDS")))</f>
        <v/>
      </c>
      <c r="K356" s="6" t="str">
        <f>IF(H356&gt;Scenario!$B$11,"",IF(H$2&lt;&gt;"Ready",H$2,IF(ISNUMBER(I356),(I356+J356)*(N('Option B'!$E$14)+N('Option B'!$E$15)+IF(Scenario!$B$13="Gross",N('Option B'!$E$16),0))/12+((0+0)/12+IF(AND(H356&gt;=Scenario!$B$10,MOD(H356-Scenario!$B$10,Scenario!$B$18)=0),N('Option B'!$E$17)*N('Option B'!$E$18)+N('Option B'!$E$20),0)+IF(H356=1,N('Option B'!$E$17)*N('Option B'!$E$19)+N('Option B'!$E$21),0)+IF(H356=Scenario!$B$11,N('Option B'!$E$22),0)),"INSUFFICIENT FUNDS")))</f>
        <v/>
      </c>
      <c r="L356" s="6" t="str">
        <f>IF(H356&gt;Scenario!$B$11,"",IF(H$2&lt;&gt;"Ready",H$2,IF(ISNUMBER(I356),IF((I356+J356)*(1+Scenario!$B$12/12)-K356&lt;0,"INSUFFICIENT FUNDS",(I356+J356)*(1+Scenario!$B$12/12)-K356),"INSUFFICIENT FUNDS")))</f>
        <v/>
      </c>
      <c r="M356" s="6" t="str">
        <f>IF(H356&gt;Scenario!$B$11,"",IF(H$2&lt;&gt;"Ready",H$2,IF(ISNUMBER(L356),M355+K356,"INSUFFICIENT FUNDS")))</f>
        <v/>
      </c>
      <c r="N356" t="str">
        <f>IF(H356&gt;Scenario!$B$11,"",IF(H$2&lt;&gt;"Ready",H$2,IF(ISNUMBER(L356),"OK","INSUFFICIENT FUNDS")))</f>
        <v/>
      </c>
      <c r="O356">
        <v>352</v>
      </c>
      <c r="P356" s="6" t="str">
        <f>IF(O356&gt;Scenario!$B$11,"",IF(O$2&lt;&gt;"Ready",O$2,IF(U355="OK",S355,"INSUFFICIENT FUNDS")))</f>
        <v/>
      </c>
      <c r="Q356" s="6" t="str">
        <f>IF(O356&gt;Scenario!$B$11,"",IF(O$2&lt;&gt;"Ready",O$2,IF(ISNUMBER(P356),IF(AND(O356&gt;=Scenario!$B$10,MOD(O356-Scenario!$B$10,Scenario!$B$18)=0),Scenario!$B$8,0),"INSUFFICIENT FUNDS")))</f>
        <v/>
      </c>
      <c r="R356" s="6" t="str">
        <f>IF(O356&gt;Scenario!$B$11,"",IF(O$2&lt;&gt;"Ready",O$2,IF(ISNUMBER(P356),(P356+Q356)*(0+N('Option B'!$E$15)+IF(Scenario!$B$13="Gross",N('Option B'!$E$16),0))/12+((N('Option B'!$E$12)+N('Option B'!$E$13))/12+IF(AND(O356&gt;=Scenario!$B$10,MOD(O356-Scenario!$B$10,Scenario!$B$18)=0),N('Option B'!$E$17)*N('Option B'!$E$18)+N('Option B'!$E$20),0)+IF(O356=1,N('Option B'!$E$17)*N('Option B'!$E$19)+N('Option B'!$E$21),0)+IF(O356=Scenario!$B$11,N('Option B'!$E$22),0)),"INSUFFICIENT FUNDS")))</f>
        <v/>
      </c>
      <c r="S356" s="6" t="str">
        <f>IF(O356&gt;Scenario!$B$11,"",IF(O$2&lt;&gt;"Ready",O$2,IF(ISNUMBER(P356),IF((P356+Q356)*(1+Scenario!$B$12/12)-R356&lt;0,"INSUFFICIENT FUNDS",(P356+Q356)*(1+Scenario!$B$12/12)-R356),"INSUFFICIENT FUNDS")))</f>
        <v/>
      </c>
      <c r="T356" s="6" t="str">
        <f>IF(O356&gt;Scenario!$B$11,"",IF(O$2&lt;&gt;"Ready",O$2,IF(ISNUMBER(S356),T355+R356,"INSUFFICIENT FUNDS")))</f>
        <v/>
      </c>
      <c r="U356" t="str">
        <f>IF(O356&gt;Scenario!$B$11,"",IF(O$2&lt;&gt;"Ready",O$2,IF(ISNUMBER(S356),"OK","INSUFFICIENT FUNDS")))</f>
        <v/>
      </c>
      <c r="V356">
        <v>352</v>
      </c>
      <c r="W356" s="6" t="str">
        <f>IF(V356&gt;Scenario!$B$11,"",IF(V$2&lt;&gt;"Ready",V$2,IF(AB355="OK",Z355,"INSUFFICIENT FUNDS")))</f>
        <v/>
      </c>
      <c r="X356" s="6" t="str">
        <f>IF(V356&gt;Scenario!$B$11,"",IF(V$2&lt;&gt;"Ready",V$2,IF(ISNUMBER(W356),IF(AND(V356&gt;=Scenario!$B$10,MOD(V356-Scenario!$B$10,Scenario!$B$18)=0),Scenario!$B$8,0),"INSUFFICIENT FUNDS")))</f>
        <v/>
      </c>
      <c r="Y356" s="6" t="str">
        <f>IF(V356&gt;Scenario!$B$11,"",IF(V$2&lt;&gt;"Ready",V$2,IF(ISNUMBER(W356),(W356+X356)*(N('Option B'!$E$14)+N('Option B'!$E$15)+IF(Scenario!$B$13="Gross",N('Option B'!$E$16),0))/12+((N('Option B'!$E$12)+N('Option B'!$E$13))/12+IF(AND(V356&gt;=Scenario!$B$10,MOD(V356-Scenario!$B$10,Scenario!$B$18)=0),0*0+0,0)+IF(V356=1,0*0+0,0)+IF(V356=Scenario!$B$11,0,0)),"INSUFFICIENT FUNDS")))</f>
        <v/>
      </c>
      <c r="Z356" s="6" t="str">
        <f>IF(V356&gt;Scenario!$B$11,"",IF(V$2&lt;&gt;"Ready",V$2,IF(ISNUMBER(W356),IF((W356+X356)*(1+Scenario!$B$12/12)-Y356&lt;0,"INSUFFICIENT FUNDS",(W356+X356)*(1+Scenario!$B$12/12)-Y356),"INSUFFICIENT FUNDS")))</f>
        <v/>
      </c>
      <c r="AA356" s="6" t="str">
        <f>IF(V356&gt;Scenario!$B$11,"",IF(V$2&lt;&gt;"Ready",V$2,IF(ISNUMBER(Z356),AA355+Y356,"INSUFFICIENT FUNDS")))</f>
        <v/>
      </c>
      <c r="AB356" t="str">
        <f>IF(V356&gt;Scenario!$B$11,"",IF(V$2&lt;&gt;"Ready",V$2,IF(ISNUMBER(Z356),"OK","INSUFFICIENT FUNDS")))</f>
        <v/>
      </c>
      <c r="AC356">
        <v>352</v>
      </c>
      <c r="AD356" s="6" t="str">
        <f>IF(AC356&gt;Scenario!$B$11,"",IF(AC$2&lt;&gt;"Ready",AC$2,IF(AI355="OK",AG355,"INSUFFICIENT FUNDS")))</f>
        <v/>
      </c>
      <c r="AE356" s="6" t="str">
        <f>IF(AC356&gt;Scenario!$B$11,"",IF(AC$2&lt;&gt;"Ready",AC$2,IF(ISNUMBER(AD356),IF(AND(AC356&gt;=Scenario!$B$10,MOD(AC356-Scenario!$B$10,Scenario!$B$18)=0),Scenario!$B$8,0),"INSUFFICIENT FUNDS")))</f>
        <v/>
      </c>
      <c r="AF356" s="6" t="str">
        <f>IF(AC356&gt;Scenario!$B$11,"",IF(AC$2&lt;&gt;"Ready",AC$2,IF(ISNUMBER(AD356),(AD356+AE356)*(N('Option B'!$E$14)+N('Option B'!$E$15)+IF(Scenario!$B$13="Gross",0,0))/12+((N('Option B'!$E$12)+N('Option B'!$E$13))/12+IF(AND(AC356&gt;=Scenario!$B$10,MOD(AC356-Scenario!$B$10,Scenario!$B$18)=0),N('Option B'!$E$17)*N('Option B'!$E$18)+N('Option B'!$E$20),0)+IF(AC356=1,N('Option B'!$E$17)*N('Option B'!$E$19)+N('Option B'!$E$21),0)+IF(AC356=Scenario!$B$11,N('Option B'!$E$22),0)),"INSUFFICIENT FUNDS")))</f>
        <v/>
      </c>
      <c r="AG356" s="6" t="str">
        <f>IF(AC356&gt;Scenario!$B$11,"",IF(AC$2&lt;&gt;"Ready",AC$2,IF(ISNUMBER(AD356),IF((AD356+AE356)*(1+Scenario!$B$12/12)-AF356&lt;0,"INSUFFICIENT FUNDS",(AD356+AE356)*(1+Scenario!$B$12/12)-AF356),"INSUFFICIENT FUNDS")))</f>
        <v/>
      </c>
      <c r="AH356" s="6" t="str">
        <f>IF(AC356&gt;Scenario!$B$11,"",IF(AC$2&lt;&gt;"Ready",AC$2,IF(ISNUMBER(AG356),AH355+AF356,"INSUFFICIENT FUNDS")))</f>
        <v/>
      </c>
      <c r="AI356" t="str">
        <f>IF(AC356&gt;Scenario!$B$11,"",IF(AC$2&lt;&gt;"Ready",AC$2,IF(ISNUMBER(AG356),"OK","INSUFFICIENT FUNDS")))</f>
        <v/>
      </c>
      <c r="AJ356">
        <v>352</v>
      </c>
      <c r="AK356" s="6" t="str">
        <f>IF(AJ356&gt;Scenario!$B$11,"",IF(AJ$2&lt;&gt;"Ready",AJ$2,IF(AP355="OK",AN355,"INSUFFICIENT FUNDS")))</f>
        <v/>
      </c>
      <c r="AL356" s="6" t="str">
        <f>IF(AJ356&gt;Scenario!$B$11,"",IF(AJ$2&lt;&gt;"Ready",AJ$2,IF(ISNUMBER(AK356),IF(AND(AJ356&gt;=Scenario!$B$10,MOD(AJ356-Scenario!$B$10,Scenario!$B$18)=0),Scenario!$B$8,0),"INSUFFICIENT FUNDS")))</f>
        <v/>
      </c>
      <c r="AM356" s="6" t="str">
        <f>IF(AJ356&gt;Scenario!$B$11,"",IF(AJ$2&lt;&gt;"Ready",AJ$2,IF(ISNUMBER(AK356),(AK356+AL356)*(0+0+IF(Scenario!$B$13="Gross",0,0))/12+((0+0)/12+IF(AND(AJ356&gt;=Scenario!$B$10,MOD(AJ356-Scenario!$B$10,Scenario!$B$18)=0),0*0+0,0)+IF(AJ356=1,0*0+0,0)+IF(AJ356=Scenario!$B$11,0,0)),"INSUFFICIENT FUNDS")))</f>
        <v/>
      </c>
      <c r="AN356" s="6" t="str">
        <f>IF(AJ356&gt;Scenario!$B$11,"",IF(AJ$2&lt;&gt;"Ready",AJ$2,IF(ISNUMBER(AK356),IF((AK356+AL356)*(1+Scenario!$B$12/12)-AM356&lt;0,"INSUFFICIENT FUNDS",(AK356+AL356)*(1+Scenario!$B$12/12)-AM356),"INSUFFICIENT FUNDS")))</f>
        <v/>
      </c>
      <c r="AO356" s="6" t="str">
        <f>IF(AJ356&gt;Scenario!$B$11,"",IF(AJ$2&lt;&gt;"Ready",AJ$2,IF(ISNUMBER(AN356),AO355+AM356,"INSUFFICIENT FUNDS")))</f>
        <v/>
      </c>
      <c r="AP356" t="str">
        <f>IF(AJ356&gt;Scenario!$B$11,"",IF(AJ$2&lt;&gt;"Ready",AJ$2,IF(ISNUMBER(AN356),"OK","INSUFFICIENT FUNDS")))</f>
        <v/>
      </c>
    </row>
    <row r="357" spans="1:42" ht="32.1" customHeight="1" x14ac:dyDescent="0.2">
      <c r="A357">
        <v>353</v>
      </c>
      <c r="B357" s="6" t="str">
        <f>IF(A357&gt;Scenario!$B$11,"",IF(A$2&lt;&gt;"Ready",A$2,IF(G356="OK",E356,"INSUFFICIENT FUNDS")))</f>
        <v/>
      </c>
      <c r="C357" s="6" t="str">
        <f>IF(A357&gt;Scenario!$B$11,"",IF(A$2&lt;&gt;"Ready",A$2,IF(ISNUMBER(B357),IF(AND(A357&gt;=Scenario!$B$10,MOD(A357-Scenario!$B$10,Scenario!$B$18)=0),Scenario!$B$8,0),"INSUFFICIENT FUNDS")))</f>
        <v/>
      </c>
      <c r="D357" s="6" t="str">
        <f>IF(A357&gt;Scenario!$B$11,"",IF(A$2&lt;&gt;"Ready",A$2,IF(ISNUMBER(B357),(B357+C357)*(N('Option B'!$E$14)+N('Option B'!$E$15)+IF(Scenario!$B$13="Gross",N('Option B'!$E$16),0))/12+((N('Option B'!$E$12)+N('Option B'!$E$13))/12+IF(AND(A357&gt;=Scenario!$B$10,MOD(A357-Scenario!$B$10,Scenario!$B$18)=0),N('Option B'!$E$17)*N('Option B'!$E$18)+N('Option B'!$E$20),0)+IF(A357=1,N('Option B'!$E$17)*N('Option B'!$E$19)+N('Option B'!$E$21),0)+IF(A357=Scenario!$B$11,N('Option B'!$E$22),0)),"INSUFFICIENT FUNDS")))</f>
        <v/>
      </c>
      <c r="E357" s="6" t="str">
        <f>IF(A357&gt;Scenario!$B$11,"",IF(A$2&lt;&gt;"Ready",A$2,IF(ISNUMBER(B357),IF((B357+C357)*(1+Scenario!$B$12/12)-D357&lt;0,"INSUFFICIENT FUNDS",(B357+C357)*(1+Scenario!$B$12/12)-D357),"INSUFFICIENT FUNDS")))</f>
        <v/>
      </c>
      <c r="F357" s="6" t="str">
        <f>IF(A357&gt;Scenario!$B$11,"",IF(A$2&lt;&gt;"Ready",A$2,IF(ISNUMBER(E357),F356+D357,"INSUFFICIENT FUNDS")))</f>
        <v/>
      </c>
      <c r="G357" t="str">
        <f>IF(A357&gt;Scenario!$B$11,"",IF(A$2&lt;&gt;"Ready",A$2,IF(ISNUMBER(E357),"OK","INSUFFICIENT FUNDS")))</f>
        <v/>
      </c>
      <c r="H357">
        <v>353</v>
      </c>
      <c r="I357" s="6" t="str">
        <f>IF(H357&gt;Scenario!$B$11,"",IF(H$2&lt;&gt;"Ready",H$2,IF(N356="OK",L356,"INSUFFICIENT FUNDS")))</f>
        <v/>
      </c>
      <c r="J357" s="6" t="str">
        <f>IF(H357&gt;Scenario!$B$11,"",IF(H$2&lt;&gt;"Ready",H$2,IF(ISNUMBER(I357),IF(AND(H357&gt;=Scenario!$B$10,MOD(H357-Scenario!$B$10,Scenario!$B$18)=0),Scenario!$B$8,0),"INSUFFICIENT FUNDS")))</f>
        <v/>
      </c>
      <c r="K357" s="6" t="str">
        <f>IF(H357&gt;Scenario!$B$11,"",IF(H$2&lt;&gt;"Ready",H$2,IF(ISNUMBER(I357),(I357+J357)*(N('Option B'!$E$14)+N('Option B'!$E$15)+IF(Scenario!$B$13="Gross",N('Option B'!$E$16),0))/12+((0+0)/12+IF(AND(H357&gt;=Scenario!$B$10,MOD(H357-Scenario!$B$10,Scenario!$B$18)=0),N('Option B'!$E$17)*N('Option B'!$E$18)+N('Option B'!$E$20),0)+IF(H357=1,N('Option B'!$E$17)*N('Option B'!$E$19)+N('Option B'!$E$21),0)+IF(H357=Scenario!$B$11,N('Option B'!$E$22),0)),"INSUFFICIENT FUNDS")))</f>
        <v/>
      </c>
      <c r="L357" s="6" t="str">
        <f>IF(H357&gt;Scenario!$B$11,"",IF(H$2&lt;&gt;"Ready",H$2,IF(ISNUMBER(I357),IF((I357+J357)*(1+Scenario!$B$12/12)-K357&lt;0,"INSUFFICIENT FUNDS",(I357+J357)*(1+Scenario!$B$12/12)-K357),"INSUFFICIENT FUNDS")))</f>
        <v/>
      </c>
      <c r="M357" s="6" t="str">
        <f>IF(H357&gt;Scenario!$B$11,"",IF(H$2&lt;&gt;"Ready",H$2,IF(ISNUMBER(L357),M356+K357,"INSUFFICIENT FUNDS")))</f>
        <v/>
      </c>
      <c r="N357" t="str">
        <f>IF(H357&gt;Scenario!$B$11,"",IF(H$2&lt;&gt;"Ready",H$2,IF(ISNUMBER(L357),"OK","INSUFFICIENT FUNDS")))</f>
        <v/>
      </c>
      <c r="O357">
        <v>353</v>
      </c>
      <c r="P357" s="6" t="str">
        <f>IF(O357&gt;Scenario!$B$11,"",IF(O$2&lt;&gt;"Ready",O$2,IF(U356="OK",S356,"INSUFFICIENT FUNDS")))</f>
        <v/>
      </c>
      <c r="Q357" s="6" t="str">
        <f>IF(O357&gt;Scenario!$B$11,"",IF(O$2&lt;&gt;"Ready",O$2,IF(ISNUMBER(P357),IF(AND(O357&gt;=Scenario!$B$10,MOD(O357-Scenario!$B$10,Scenario!$B$18)=0),Scenario!$B$8,0),"INSUFFICIENT FUNDS")))</f>
        <v/>
      </c>
      <c r="R357" s="6" t="str">
        <f>IF(O357&gt;Scenario!$B$11,"",IF(O$2&lt;&gt;"Ready",O$2,IF(ISNUMBER(P357),(P357+Q357)*(0+N('Option B'!$E$15)+IF(Scenario!$B$13="Gross",N('Option B'!$E$16),0))/12+((N('Option B'!$E$12)+N('Option B'!$E$13))/12+IF(AND(O357&gt;=Scenario!$B$10,MOD(O357-Scenario!$B$10,Scenario!$B$18)=0),N('Option B'!$E$17)*N('Option B'!$E$18)+N('Option B'!$E$20),0)+IF(O357=1,N('Option B'!$E$17)*N('Option B'!$E$19)+N('Option B'!$E$21),0)+IF(O357=Scenario!$B$11,N('Option B'!$E$22),0)),"INSUFFICIENT FUNDS")))</f>
        <v/>
      </c>
      <c r="S357" s="6" t="str">
        <f>IF(O357&gt;Scenario!$B$11,"",IF(O$2&lt;&gt;"Ready",O$2,IF(ISNUMBER(P357),IF((P357+Q357)*(1+Scenario!$B$12/12)-R357&lt;0,"INSUFFICIENT FUNDS",(P357+Q357)*(1+Scenario!$B$12/12)-R357),"INSUFFICIENT FUNDS")))</f>
        <v/>
      </c>
      <c r="T357" s="6" t="str">
        <f>IF(O357&gt;Scenario!$B$11,"",IF(O$2&lt;&gt;"Ready",O$2,IF(ISNUMBER(S357),T356+R357,"INSUFFICIENT FUNDS")))</f>
        <v/>
      </c>
      <c r="U357" t="str">
        <f>IF(O357&gt;Scenario!$B$11,"",IF(O$2&lt;&gt;"Ready",O$2,IF(ISNUMBER(S357),"OK","INSUFFICIENT FUNDS")))</f>
        <v/>
      </c>
      <c r="V357">
        <v>353</v>
      </c>
      <c r="W357" s="6" t="str">
        <f>IF(V357&gt;Scenario!$B$11,"",IF(V$2&lt;&gt;"Ready",V$2,IF(AB356="OK",Z356,"INSUFFICIENT FUNDS")))</f>
        <v/>
      </c>
      <c r="X357" s="6" t="str">
        <f>IF(V357&gt;Scenario!$B$11,"",IF(V$2&lt;&gt;"Ready",V$2,IF(ISNUMBER(W357),IF(AND(V357&gt;=Scenario!$B$10,MOD(V357-Scenario!$B$10,Scenario!$B$18)=0),Scenario!$B$8,0),"INSUFFICIENT FUNDS")))</f>
        <v/>
      </c>
      <c r="Y357" s="6" t="str">
        <f>IF(V357&gt;Scenario!$B$11,"",IF(V$2&lt;&gt;"Ready",V$2,IF(ISNUMBER(W357),(W357+X357)*(N('Option B'!$E$14)+N('Option B'!$E$15)+IF(Scenario!$B$13="Gross",N('Option B'!$E$16),0))/12+((N('Option B'!$E$12)+N('Option B'!$E$13))/12+IF(AND(V357&gt;=Scenario!$B$10,MOD(V357-Scenario!$B$10,Scenario!$B$18)=0),0*0+0,0)+IF(V357=1,0*0+0,0)+IF(V357=Scenario!$B$11,0,0)),"INSUFFICIENT FUNDS")))</f>
        <v/>
      </c>
      <c r="Z357" s="6" t="str">
        <f>IF(V357&gt;Scenario!$B$11,"",IF(V$2&lt;&gt;"Ready",V$2,IF(ISNUMBER(W357),IF((W357+X357)*(1+Scenario!$B$12/12)-Y357&lt;0,"INSUFFICIENT FUNDS",(W357+X357)*(1+Scenario!$B$12/12)-Y357),"INSUFFICIENT FUNDS")))</f>
        <v/>
      </c>
      <c r="AA357" s="6" t="str">
        <f>IF(V357&gt;Scenario!$B$11,"",IF(V$2&lt;&gt;"Ready",V$2,IF(ISNUMBER(Z357),AA356+Y357,"INSUFFICIENT FUNDS")))</f>
        <v/>
      </c>
      <c r="AB357" t="str">
        <f>IF(V357&gt;Scenario!$B$11,"",IF(V$2&lt;&gt;"Ready",V$2,IF(ISNUMBER(Z357),"OK","INSUFFICIENT FUNDS")))</f>
        <v/>
      </c>
      <c r="AC357">
        <v>353</v>
      </c>
      <c r="AD357" s="6" t="str">
        <f>IF(AC357&gt;Scenario!$B$11,"",IF(AC$2&lt;&gt;"Ready",AC$2,IF(AI356="OK",AG356,"INSUFFICIENT FUNDS")))</f>
        <v/>
      </c>
      <c r="AE357" s="6" t="str">
        <f>IF(AC357&gt;Scenario!$B$11,"",IF(AC$2&lt;&gt;"Ready",AC$2,IF(ISNUMBER(AD357),IF(AND(AC357&gt;=Scenario!$B$10,MOD(AC357-Scenario!$B$10,Scenario!$B$18)=0),Scenario!$B$8,0),"INSUFFICIENT FUNDS")))</f>
        <v/>
      </c>
      <c r="AF357" s="6" t="str">
        <f>IF(AC357&gt;Scenario!$B$11,"",IF(AC$2&lt;&gt;"Ready",AC$2,IF(ISNUMBER(AD357),(AD357+AE357)*(N('Option B'!$E$14)+N('Option B'!$E$15)+IF(Scenario!$B$13="Gross",0,0))/12+((N('Option B'!$E$12)+N('Option B'!$E$13))/12+IF(AND(AC357&gt;=Scenario!$B$10,MOD(AC357-Scenario!$B$10,Scenario!$B$18)=0),N('Option B'!$E$17)*N('Option B'!$E$18)+N('Option B'!$E$20),0)+IF(AC357=1,N('Option B'!$E$17)*N('Option B'!$E$19)+N('Option B'!$E$21),0)+IF(AC357=Scenario!$B$11,N('Option B'!$E$22),0)),"INSUFFICIENT FUNDS")))</f>
        <v/>
      </c>
      <c r="AG357" s="6" t="str">
        <f>IF(AC357&gt;Scenario!$B$11,"",IF(AC$2&lt;&gt;"Ready",AC$2,IF(ISNUMBER(AD357),IF((AD357+AE357)*(1+Scenario!$B$12/12)-AF357&lt;0,"INSUFFICIENT FUNDS",(AD357+AE357)*(1+Scenario!$B$12/12)-AF357),"INSUFFICIENT FUNDS")))</f>
        <v/>
      </c>
      <c r="AH357" s="6" t="str">
        <f>IF(AC357&gt;Scenario!$B$11,"",IF(AC$2&lt;&gt;"Ready",AC$2,IF(ISNUMBER(AG357),AH356+AF357,"INSUFFICIENT FUNDS")))</f>
        <v/>
      </c>
      <c r="AI357" t="str">
        <f>IF(AC357&gt;Scenario!$B$11,"",IF(AC$2&lt;&gt;"Ready",AC$2,IF(ISNUMBER(AG357),"OK","INSUFFICIENT FUNDS")))</f>
        <v/>
      </c>
      <c r="AJ357">
        <v>353</v>
      </c>
      <c r="AK357" s="6" t="str">
        <f>IF(AJ357&gt;Scenario!$B$11,"",IF(AJ$2&lt;&gt;"Ready",AJ$2,IF(AP356="OK",AN356,"INSUFFICIENT FUNDS")))</f>
        <v/>
      </c>
      <c r="AL357" s="6" t="str">
        <f>IF(AJ357&gt;Scenario!$B$11,"",IF(AJ$2&lt;&gt;"Ready",AJ$2,IF(ISNUMBER(AK357),IF(AND(AJ357&gt;=Scenario!$B$10,MOD(AJ357-Scenario!$B$10,Scenario!$B$18)=0),Scenario!$B$8,0),"INSUFFICIENT FUNDS")))</f>
        <v/>
      </c>
      <c r="AM357" s="6" t="str">
        <f>IF(AJ357&gt;Scenario!$B$11,"",IF(AJ$2&lt;&gt;"Ready",AJ$2,IF(ISNUMBER(AK357),(AK357+AL357)*(0+0+IF(Scenario!$B$13="Gross",0,0))/12+((0+0)/12+IF(AND(AJ357&gt;=Scenario!$B$10,MOD(AJ357-Scenario!$B$10,Scenario!$B$18)=0),0*0+0,0)+IF(AJ357=1,0*0+0,0)+IF(AJ357=Scenario!$B$11,0,0)),"INSUFFICIENT FUNDS")))</f>
        <v/>
      </c>
      <c r="AN357" s="6" t="str">
        <f>IF(AJ357&gt;Scenario!$B$11,"",IF(AJ$2&lt;&gt;"Ready",AJ$2,IF(ISNUMBER(AK357),IF((AK357+AL357)*(1+Scenario!$B$12/12)-AM357&lt;0,"INSUFFICIENT FUNDS",(AK357+AL357)*(1+Scenario!$B$12/12)-AM357),"INSUFFICIENT FUNDS")))</f>
        <v/>
      </c>
      <c r="AO357" s="6" t="str">
        <f>IF(AJ357&gt;Scenario!$B$11,"",IF(AJ$2&lt;&gt;"Ready",AJ$2,IF(ISNUMBER(AN357),AO356+AM357,"INSUFFICIENT FUNDS")))</f>
        <v/>
      </c>
      <c r="AP357" t="str">
        <f>IF(AJ357&gt;Scenario!$B$11,"",IF(AJ$2&lt;&gt;"Ready",AJ$2,IF(ISNUMBER(AN357),"OK","INSUFFICIENT FUNDS")))</f>
        <v/>
      </c>
    </row>
    <row r="358" spans="1:42" ht="32.1" customHeight="1" x14ac:dyDescent="0.2">
      <c r="A358">
        <v>354</v>
      </c>
      <c r="B358" s="6" t="str">
        <f>IF(A358&gt;Scenario!$B$11,"",IF(A$2&lt;&gt;"Ready",A$2,IF(G357="OK",E357,"INSUFFICIENT FUNDS")))</f>
        <v/>
      </c>
      <c r="C358" s="6" t="str">
        <f>IF(A358&gt;Scenario!$B$11,"",IF(A$2&lt;&gt;"Ready",A$2,IF(ISNUMBER(B358),IF(AND(A358&gt;=Scenario!$B$10,MOD(A358-Scenario!$B$10,Scenario!$B$18)=0),Scenario!$B$8,0),"INSUFFICIENT FUNDS")))</f>
        <v/>
      </c>
      <c r="D358" s="6" t="str">
        <f>IF(A358&gt;Scenario!$B$11,"",IF(A$2&lt;&gt;"Ready",A$2,IF(ISNUMBER(B358),(B358+C358)*(N('Option B'!$E$14)+N('Option B'!$E$15)+IF(Scenario!$B$13="Gross",N('Option B'!$E$16),0))/12+((N('Option B'!$E$12)+N('Option B'!$E$13))/12+IF(AND(A358&gt;=Scenario!$B$10,MOD(A358-Scenario!$B$10,Scenario!$B$18)=0),N('Option B'!$E$17)*N('Option B'!$E$18)+N('Option B'!$E$20),0)+IF(A358=1,N('Option B'!$E$17)*N('Option B'!$E$19)+N('Option B'!$E$21),0)+IF(A358=Scenario!$B$11,N('Option B'!$E$22),0)),"INSUFFICIENT FUNDS")))</f>
        <v/>
      </c>
      <c r="E358" s="6" t="str">
        <f>IF(A358&gt;Scenario!$B$11,"",IF(A$2&lt;&gt;"Ready",A$2,IF(ISNUMBER(B358),IF((B358+C358)*(1+Scenario!$B$12/12)-D358&lt;0,"INSUFFICIENT FUNDS",(B358+C358)*(1+Scenario!$B$12/12)-D358),"INSUFFICIENT FUNDS")))</f>
        <v/>
      </c>
      <c r="F358" s="6" t="str">
        <f>IF(A358&gt;Scenario!$B$11,"",IF(A$2&lt;&gt;"Ready",A$2,IF(ISNUMBER(E358),F357+D358,"INSUFFICIENT FUNDS")))</f>
        <v/>
      </c>
      <c r="G358" t="str">
        <f>IF(A358&gt;Scenario!$B$11,"",IF(A$2&lt;&gt;"Ready",A$2,IF(ISNUMBER(E358),"OK","INSUFFICIENT FUNDS")))</f>
        <v/>
      </c>
      <c r="H358">
        <v>354</v>
      </c>
      <c r="I358" s="6" t="str">
        <f>IF(H358&gt;Scenario!$B$11,"",IF(H$2&lt;&gt;"Ready",H$2,IF(N357="OK",L357,"INSUFFICIENT FUNDS")))</f>
        <v/>
      </c>
      <c r="J358" s="6" t="str">
        <f>IF(H358&gt;Scenario!$B$11,"",IF(H$2&lt;&gt;"Ready",H$2,IF(ISNUMBER(I358),IF(AND(H358&gt;=Scenario!$B$10,MOD(H358-Scenario!$B$10,Scenario!$B$18)=0),Scenario!$B$8,0),"INSUFFICIENT FUNDS")))</f>
        <v/>
      </c>
      <c r="K358" s="6" t="str">
        <f>IF(H358&gt;Scenario!$B$11,"",IF(H$2&lt;&gt;"Ready",H$2,IF(ISNUMBER(I358),(I358+J358)*(N('Option B'!$E$14)+N('Option B'!$E$15)+IF(Scenario!$B$13="Gross",N('Option B'!$E$16),0))/12+((0+0)/12+IF(AND(H358&gt;=Scenario!$B$10,MOD(H358-Scenario!$B$10,Scenario!$B$18)=0),N('Option B'!$E$17)*N('Option B'!$E$18)+N('Option B'!$E$20),0)+IF(H358=1,N('Option B'!$E$17)*N('Option B'!$E$19)+N('Option B'!$E$21),0)+IF(H358=Scenario!$B$11,N('Option B'!$E$22),0)),"INSUFFICIENT FUNDS")))</f>
        <v/>
      </c>
      <c r="L358" s="6" t="str">
        <f>IF(H358&gt;Scenario!$B$11,"",IF(H$2&lt;&gt;"Ready",H$2,IF(ISNUMBER(I358),IF((I358+J358)*(1+Scenario!$B$12/12)-K358&lt;0,"INSUFFICIENT FUNDS",(I358+J358)*(1+Scenario!$B$12/12)-K358),"INSUFFICIENT FUNDS")))</f>
        <v/>
      </c>
      <c r="M358" s="6" t="str">
        <f>IF(H358&gt;Scenario!$B$11,"",IF(H$2&lt;&gt;"Ready",H$2,IF(ISNUMBER(L358),M357+K358,"INSUFFICIENT FUNDS")))</f>
        <v/>
      </c>
      <c r="N358" t="str">
        <f>IF(H358&gt;Scenario!$B$11,"",IF(H$2&lt;&gt;"Ready",H$2,IF(ISNUMBER(L358),"OK","INSUFFICIENT FUNDS")))</f>
        <v/>
      </c>
      <c r="O358">
        <v>354</v>
      </c>
      <c r="P358" s="6" t="str">
        <f>IF(O358&gt;Scenario!$B$11,"",IF(O$2&lt;&gt;"Ready",O$2,IF(U357="OK",S357,"INSUFFICIENT FUNDS")))</f>
        <v/>
      </c>
      <c r="Q358" s="6" t="str">
        <f>IF(O358&gt;Scenario!$B$11,"",IF(O$2&lt;&gt;"Ready",O$2,IF(ISNUMBER(P358),IF(AND(O358&gt;=Scenario!$B$10,MOD(O358-Scenario!$B$10,Scenario!$B$18)=0),Scenario!$B$8,0),"INSUFFICIENT FUNDS")))</f>
        <v/>
      </c>
      <c r="R358" s="6" t="str">
        <f>IF(O358&gt;Scenario!$B$11,"",IF(O$2&lt;&gt;"Ready",O$2,IF(ISNUMBER(P358),(P358+Q358)*(0+N('Option B'!$E$15)+IF(Scenario!$B$13="Gross",N('Option B'!$E$16),0))/12+((N('Option B'!$E$12)+N('Option B'!$E$13))/12+IF(AND(O358&gt;=Scenario!$B$10,MOD(O358-Scenario!$B$10,Scenario!$B$18)=0),N('Option B'!$E$17)*N('Option B'!$E$18)+N('Option B'!$E$20),0)+IF(O358=1,N('Option B'!$E$17)*N('Option B'!$E$19)+N('Option B'!$E$21),0)+IF(O358=Scenario!$B$11,N('Option B'!$E$22),0)),"INSUFFICIENT FUNDS")))</f>
        <v/>
      </c>
      <c r="S358" s="6" t="str">
        <f>IF(O358&gt;Scenario!$B$11,"",IF(O$2&lt;&gt;"Ready",O$2,IF(ISNUMBER(P358),IF((P358+Q358)*(1+Scenario!$B$12/12)-R358&lt;0,"INSUFFICIENT FUNDS",(P358+Q358)*(1+Scenario!$B$12/12)-R358),"INSUFFICIENT FUNDS")))</f>
        <v/>
      </c>
      <c r="T358" s="6" t="str">
        <f>IF(O358&gt;Scenario!$B$11,"",IF(O$2&lt;&gt;"Ready",O$2,IF(ISNUMBER(S358),T357+R358,"INSUFFICIENT FUNDS")))</f>
        <v/>
      </c>
      <c r="U358" t="str">
        <f>IF(O358&gt;Scenario!$B$11,"",IF(O$2&lt;&gt;"Ready",O$2,IF(ISNUMBER(S358),"OK","INSUFFICIENT FUNDS")))</f>
        <v/>
      </c>
      <c r="V358">
        <v>354</v>
      </c>
      <c r="W358" s="6" t="str">
        <f>IF(V358&gt;Scenario!$B$11,"",IF(V$2&lt;&gt;"Ready",V$2,IF(AB357="OK",Z357,"INSUFFICIENT FUNDS")))</f>
        <v/>
      </c>
      <c r="X358" s="6" t="str">
        <f>IF(V358&gt;Scenario!$B$11,"",IF(V$2&lt;&gt;"Ready",V$2,IF(ISNUMBER(W358),IF(AND(V358&gt;=Scenario!$B$10,MOD(V358-Scenario!$B$10,Scenario!$B$18)=0),Scenario!$B$8,0),"INSUFFICIENT FUNDS")))</f>
        <v/>
      </c>
      <c r="Y358" s="6" t="str">
        <f>IF(V358&gt;Scenario!$B$11,"",IF(V$2&lt;&gt;"Ready",V$2,IF(ISNUMBER(W358),(W358+X358)*(N('Option B'!$E$14)+N('Option B'!$E$15)+IF(Scenario!$B$13="Gross",N('Option B'!$E$16),0))/12+((N('Option B'!$E$12)+N('Option B'!$E$13))/12+IF(AND(V358&gt;=Scenario!$B$10,MOD(V358-Scenario!$B$10,Scenario!$B$18)=0),0*0+0,0)+IF(V358=1,0*0+0,0)+IF(V358=Scenario!$B$11,0,0)),"INSUFFICIENT FUNDS")))</f>
        <v/>
      </c>
      <c r="Z358" s="6" t="str">
        <f>IF(V358&gt;Scenario!$B$11,"",IF(V$2&lt;&gt;"Ready",V$2,IF(ISNUMBER(W358),IF((W358+X358)*(1+Scenario!$B$12/12)-Y358&lt;0,"INSUFFICIENT FUNDS",(W358+X358)*(1+Scenario!$B$12/12)-Y358),"INSUFFICIENT FUNDS")))</f>
        <v/>
      </c>
      <c r="AA358" s="6" t="str">
        <f>IF(V358&gt;Scenario!$B$11,"",IF(V$2&lt;&gt;"Ready",V$2,IF(ISNUMBER(Z358),AA357+Y358,"INSUFFICIENT FUNDS")))</f>
        <v/>
      </c>
      <c r="AB358" t="str">
        <f>IF(V358&gt;Scenario!$B$11,"",IF(V$2&lt;&gt;"Ready",V$2,IF(ISNUMBER(Z358),"OK","INSUFFICIENT FUNDS")))</f>
        <v/>
      </c>
      <c r="AC358">
        <v>354</v>
      </c>
      <c r="AD358" s="6" t="str">
        <f>IF(AC358&gt;Scenario!$B$11,"",IF(AC$2&lt;&gt;"Ready",AC$2,IF(AI357="OK",AG357,"INSUFFICIENT FUNDS")))</f>
        <v/>
      </c>
      <c r="AE358" s="6" t="str">
        <f>IF(AC358&gt;Scenario!$B$11,"",IF(AC$2&lt;&gt;"Ready",AC$2,IF(ISNUMBER(AD358),IF(AND(AC358&gt;=Scenario!$B$10,MOD(AC358-Scenario!$B$10,Scenario!$B$18)=0),Scenario!$B$8,0),"INSUFFICIENT FUNDS")))</f>
        <v/>
      </c>
      <c r="AF358" s="6" t="str">
        <f>IF(AC358&gt;Scenario!$B$11,"",IF(AC$2&lt;&gt;"Ready",AC$2,IF(ISNUMBER(AD358),(AD358+AE358)*(N('Option B'!$E$14)+N('Option B'!$E$15)+IF(Scenario!$B$13="Gross",0,0))/12+((N('Option B'!$E$12)+N('Option B'!$E$13))/12+IF(AND(AC358&gt;=Scenario!$B$10,MOD(AC358-Scenario!$B$10,Scenario!$B$18)=0),N('Option B'!$E$17)*N('Option B'!$E$18)+N('Option B'!$E$20),0)+IF(AC358=1,N('Option B'!$E$17)*N('Option B'!$E$19)+N('Option B'!$E$21),0)+IF(AC358=Scenario!$B$11,N('Option B'!$E$22),0)),"INSUFFICIENT FUNDS")))</f>
        <v/>
      </c>
      <c r="AG358" s="6" t="str">
        <f>IF(AC358&gt;Scenario!$B$11,"",IF(AC$2&lt;&gt;"Ready",AC$2,IF(ISNUMBER(AD358),IF((AD358+AE358)*(1+Scenario!$B$12/12)-AF358&lt;0,"INSUFFICIENT FUNDS",(AD358+AE358)*(1+Scenario!$B$12/12)-AF358),"INSUFFICIENT FUNDS")))</f>
        <v/>
      </c>
      <c r="AH358" s="6" t="str">
        <f>IF(AC358&gt;Scenario!$B$11,"",IF(AC$2&lt;&gt;"Ready",AC$2,IF(ISNUMBER(AG358),AH357+AF358,"INSUFFICIENT FUNDS")))</f>
        <v/>
      </c>
      <c r="AI358" t="str">
        <f>IF(AC358&gt;Scenario!$B$11,"",IF(AC$2&lt;&gt;"Ready",AC$2,IF(ISNUMBER(AG358),"OK","INSUFFICIENT FUNDS")))</f>
        <v/>
      </c>
      <c r="AJ358">
        <v>354</v>
      </c>
      <c r="AK358" s="6" t="str">
        <f>IF(AJ358&gt;Scenario!$B$11,"",IF(AJ$2&lt;&gt;"Ready",AJ$2,IF(AP357="OK",AN357,"INSUFFICIENT FUNDS")))</f>
        <v/>
      </c>
      <c r="AL358" s="6" t="str">
        <f>IF(AJ358&gt;Scenario!$B$11,"",IF(AJ$2&lt;&gt;"Ready",AJ$2,IF(ISNUMBER(AK358),IF(AND(AJ358&gt;=Scenario!$B$10,MOD(AJ358-Scenario!$B$10,Scenario!$B$18)=0),Scenario!$B$8,0),"INSUFFICIENT FUNDS")))</f>
        <v/>
      </c>
      <c r="AM358" s="6" t="str">
        <f>IF(AJ358&gt;Scenario!$B$11,"",IF(AJ$2&lt;&gt;"Ready",AJ$2,IF(ISNUMBER(AK358),(AK358+AL358)*(0+0+IF(Scenario!$B$13="Gross",0,0))/12+((0+0)/12+IF(AND(AJ358&gt;=Scenario!$B$10,MOD(AJ358-Scenario!$B$10,Scenario!$B$18)=0),0*0+0,0)+IF(AJ358=1,0*0+0,0)+IF(AJ358=Scenario!$B$11,0,0)),"INSUFFICIENT FUNDS")))</f>
        <v/>
      </c>
      <c r="AN358" s="6" t="str">
        <f>IF(AJ358&gt;Scenario!$B$11,"",IF(AJ$2&lt;&gt;"Ready",AJ$2,IF(ISNUMBER(AK358),IF((AK358+AL358)*(1+Scenario!$B$12/12)-AM358&lt;0,"INSUFFICIENT FUNDS",(AK358+AL358)*(1+Scenario!$B$12/12)-AM358),"INSUFFICIENT FUNDS")))</f>
        <v/>
      </c>
      <c r="AO358" s="6" t="str">
        <f>IF(AJ358&gt;Scenario!$B$11,"",IF(AJ$2&lt;&gt;"Ready",AJ$2,IF(ISNUMBER(AN358),AO357+AM358,"INSUFFICIENT FUNDS")))</f>
        <v/>
      </c>
      <c r="AP358" t="str">
        <f>IF(AJ358&gt;Scenario!$B$11,"",IF(AJ$2&lt;&gt;"Ready",AJ$2,IF(ISNUMBER(AN358),"OK","INSUFFICIENT FUNDS")))</f>
        <v/>
      </c>
    </row>
    <row r="359" spans="1:42" ht="32.1" customHeight="1" x14ac:dyDescent="0.2">
      <c r="A359">
        <v>355</v>
      </c>
      <c r="B359" s="6" t="str">
        <f>IF(A359&gt;Scenario!$B$11,"",IF(A$2&lt;&gt;"Ready",A$2,IF(G358="OK",E358,"INSUFFICIENT FUNDS")))</f>
        <v/>
      </c>
      <c r="C359" s="6" t="str">
        <f>IF(A359&gt;Scenario!$B$11,"",IF(A$2&lt;&gt;"Ready",A$2,IF(ISNUMBER(B359),IF(AND(A359&gt;=Scenario!$B$10,MOD(A359-Scenario!$B$10,Scenario!$B$18)=0),Scenario!$B$8,0),"INSUFFICIENT FUNDS")))</f>
        <v/>
      </c>
      <c r="D359" s="6" t="str">
        <f>IF(A359&gt;Scenario!$B$11,"",IF(A$2&lt;&gt;"Ready",A$2,IF(ISNUMBER(B359),(B359+C359)*(N('Option B'!$E$14)+N('Option B'!$E$15)+IF(Scenario!$B$13="Gross",N('Option B'!$E$16),0))/12+((N('Option B'!$E$12)+N('Option B'!$E$13))/12+IF(AND(A359&gt;=Scenario!$B$10,MOD(A359-Scenario!$B$10,Scenario!$B$18)=0),N('Option B'!$E$17)*N('Option B'!$E$18)+N('Option B'!$E$20),0)+IF(A359=1,N('Option B'!$E$17)*N('Option B'!$E$19)+N('Option B'!$E$21),0)+IF(A359=Scenario!$B$11,N('Option B'!$E$22),0)),"INSUFFICIENT FUNDS")))</f>
        <v/>
      </c>
      <c r="E359" s="6" t="str">
        <f>IF(A359&gt;Scenario!$B$11,"",IF(A$2&lt;&gt;"Ready",A$2,IF(ISNUMBER(B359),IF((B359+C359)*(1+Scenario!$B$12/12)-D359&lt;0,"INSUFFICIENT FUNDS",(B359+C359)*(1+Scenario!$B$12/12)-D359),"INSUFFICIENT FUNDS")))</f>
        <v/>
      </c>
      <c r="F359" s="6" t="str">
        <f>IF(A359&gt;Scenario!$B$11,"",IF(A$2&lt;&gt;"Ready",A$2,IF(ISNUMBER(E359),F358+D359,"INSUFFICIENT FUNDS")))</f>
        <v/>
      </c>
      <c r="G359" t="str">
        <f>IF(A359&gt;Scenario!$B$11,"",IF(A$2&lt;&gt;"Ready",A$2,IF(ISNUMBER(E359),"OK","INSUFFICIENT FUNDS")))</f>
        <v/>
      </c>
      <c r="H359">
        <v>355</v>
      </c>
      <c r="I359" s="6" t="str">
        <f>IF(H359&gt;Scenario!$B$11,"",IF(H$2&lt;&gt;"Ready",H$2,IF(N358="OK",L358,"INSUFFICIENT FUNDS")))</f>
        <v/>
      </c>
      <c r="J359" s="6" t="str">
        <f>IF(H359&gt;Scenario!$B$11,"",IF(H$2&lt;&gt;"Ready",H$2,IF(ISNUMBER(I359),IF(AND(H359&gt;=Scenario!$B$10,MOD(H359-Scenario!$B$10,Scenario!$B$18)=0),Scenario!$B$8,0),"INSUFFICIENT FUNDS")))</f>
        <v/>
      </c>
      <c r="K359" s="6" t="str">
        <f>IF(H359&gt;Scenario!$B$11,"",IF(H$2&lt;&gt;"Ready",H$2,IF(ISNUMBER(I359),(I359+J359)*(N('Option B'!$E$14)+N('Option B'!$E$15)+IF(Scenario!$B$13="Gross",N('Option B'!$E$16),0))/12+((0+0)/12+IF(AND(H359&gt;=Scenario!$B$10,MOD(H359-Scenario!$B$10,Scenario!$B$18)=0),N('Option B'!$E$17)*N('Option B'!$E$18)+N('Option B'!$E$20),0)+IF(H359=1,N('Option B'!$E$17)*N('Option B'!$E$19)+N('Option B'!$E$21),0)+IF(H359=Scenario!$B$11,N('Option B'!$E$22),0)),"INSUFFICIENT FUNDS")))</f>
        <v/>
      </c>
      <c r="L359" s="6" t="str">
        <f>IF(H359&gt;Scenario!$B$11,"",IF(H$2&lt;&gt;"Ready",H$2,IF(ISNUMBER(I359),IF((I359+J359)*(1+Scenario!$B$12/12)-K359&lt;0,"INSUFFICIENT FUNDS",(I359+J359)*(1+Scenario!$B$12/12)-K359),"INSUFFICIENT FUNDS")))</f>
        <v/>
      </c>
      <c r="M359" s="6" t="str">
        <f>IF(H359&gt;Scenario!$B$11,"",IF(H$2&lt;&gt;"Ready",H$2,IF(ISNUMBER(L359),M358+K359,"INSUFFICIENT FUNDS")))</f>
        <v/>
      </c>
      <c r="N359" t="str">
        <f>IF(H359&gt;Scenario!$B$11,"",IF(H$2&lt;&gt;"Ready",H$2,IF(ISNUMBER(L359),"OK","INSUFFICIENT FUNDS")))</f>
        <v/>
      </c>
      <c r="O359">
        <v>355</v>
      </c>
      <c r="P359" s="6" t="str">
        <f>IF(O359&gt;Scenario!$B$11,"",IF(O$2&lt;&gt;"Ready",O$2,IF(U358="OK",S358,"INSUFFICIENT FUNDS")))</f>
        <v/>
      </c>
      <c r="Q359" s="6" t="str">
        <f>IF(O359&gt;Scenario!$B$11,"",IF(O$2&lt;&gt;"Ready",O$2,IF(ISNUMBER(P359),IF(AND(O359&gt;=Scenario!$B$10,MOD(O359-Scenario!$B$10,Scenario!$B$18)=0),Scenario!$B$8,0),"INSUFFICIENT FUNDS")))</f>
        <v/>
      </c>
      <c r="R359" s="6" t="str">
        <f>IF(O359&gt;Scenario!$B$11,"",IF(O$2&lt;&gt;"Ready",O$2,IF(ISNUMBER(P359),(P359+Q359)*(0+N('Option B'!$E$15)+IF(Scenario!$B$13="Gross",N('Option B'!$E$16),0))/12+((N('Option B'!$E$12)+N('Option B'!$E$13))/12+IF(AND(O359&gt;=Scenario!$B$10,MOD(O359-Scenario!$B$10,Scenario!$B$18)=0),N('Option B'!$E$17)*N('Option B'!$E$18)+N('Option B'!$E$20),0)+IF(O359=1,N('Option B'!$E$17)*N('Option B'!$E$19)+N('Option B'!$E$21),0)+IF(O359=Scenario!$B$11,N('Option B'!$E$22),0)),"INSUFFICIENT FUNDS")))</f>
        <v/>
      </c>
      <c r="S359" s="6" t="str">
        <f>IF(O359&gt;Scenario!$B$11,"",IF(O$2&lt;&gt;"Ready",O$2,IF(ISNUMBER(P359),IF((P359+Q359)*(1+Scenario!$B$12/12)-R359&lt;0,"INSUFFICIENT FUNDS",(P359+Q359)*(1+Scenario!$B$12/12)-R359),"INSUFFICIENT FUNDS")))</f>
        <v/>
      </c>
      <c r="T359" s="6" t="str">
        <f>IF(O359&gt;Scenario!$B$11,"",IF(O$2&lt;&gt;"Ready",O$2,IF(ISNUMBER(S359),T358+R359,"INSUFFICIENT FUNDS")))</f>
        <v/>
      </c>
      <c r="U359" t="str">
        <f>IF(O359&gt;Scenario!$B$11,"",IF(O$2&lt;&gt;"Ready",O$2,IF(ISNUMBER(S359),"OK","INSUFFICIENT FUNDS")))</f>
        <v/>
      </c>
      <c r="V359">
        <v>355</v>
      </c>
      <c r="W359" s="6" t="str">
        <f>IF(V359&gt;Scenario!$B$11,"",IF(V$2&lt;&gt;"Ready",V$2,IF(AB358="OK",Z358,"INSUFFICIENT FUNDS")))</f>
        <v/>
      </c>
      <c r="X359" s="6" t="str">
        <f>IF(V359&gt;Scenario!$B$11,"",IF(V$2&lt;&gt;"Ready",V$2,IF(ISNUMBER(W359),IF(AND(V359&gt;=Scenario!$B$10,MOD(V359-Scenario!$B$10,Scenario!$B$18)=0),Scenario!$B$8,0),"INSUFFICIENT FUNDS")))</f>
        <v/>
      </c>
      <c r="Y359" s="6" t="str">
        <f>IF(V359&gt;Scenario!$B$11,"",IF(V$2&lt;&gt;"Ready",V$2,IF(ISNUMBER(W359),(W359+X359)*(N('Option B'!$E$14)+N('Option B'!$E$15)+IF(Scenario!$B$13="Gross",N('Option B'!$E$16),0))/12+((N('Option B'!$E$12)+N('Option B'!$E$13))/12+IF(AND(V359&gt;=Scenario!$B$10,MOD(V359-Scenario!$B$10,Scenario!$B$18)=0),0*0+0,0)+IF(V359=1,0*0+0,0)+IF(V359=Scenario!$B$11,0,0)),"INSUFFICIENT FUNDS")))</f>
        <v/>
      </c>
      <c r="Z359" s="6" t="str">
        <f>IF(V359&gt;Scenario!$B$11,"",IF(V$2&lt;&gt;"Ready",V$2,IF(ISNUMBER(W359),IF((W359+X359)*(1+Scenario!$B$12/12)-Y359&lt;0,"INSUFFICIENT FUNDS",(W359+X359)*(1+Scenario!$B$12/12)-Y359),"INSUFFICIENT FUNDS")))</f>
        <v/>
      </c>
      <c r="AA359" s="6" t="str">
        <f>IF(V359&gt;Scenario!$B$11,"",IF(V$2&lt;&gt;"Ready",V$2,IF(ISNUMBER(Z359),AA358+Y359,"INSUFFICIENT FUNDS")))</f>
        <v/>
      </c>
      <c r="AB359" t="str">
        <f>IF(V359&gt;Scenario!$B$11,"",IF(V$2&lt;&gt;"Ready",V$2,IF(ISNUMBER(Z359),"OK","INSUFFICIENT FUNDS")))</f>
        <v/>
      </c>
      <c r="AC359">
        <v>355</v>
      </c>
      <c r="AD359" s="6" t="str">
        <f>IF(AC359&gt;Scenario!$B$11,"",IF(AC$2&lt;&gt;"Ready",AC$2,IF(AI358="OK",AG358,"INSUFFICIENT FUNDS")))</f>
        <v/>
      </c>
      <c r="AE359" s="6" t="str">
        <f>IF(AC359&gt;Scenario!$B$11,"",IF(AC$2&lt;&gt;"Ready",AC$2,IF(ISNUMBER(AD359),IF(AND(AC359&gt;=Scenario!$B$10,MOD(AC359-Scenario!$B$10,Scenario!$B$18)=0),Scenario!$B$8,0),"INSUFFICIENT FUNDS")))</f>
        <v/>
      </c>
      <c r="AF359" s="6" t="str">
        <f>IF(AC359&gt;Scenario!$B$11,"",IF(AC$2&lt;&gt;"Ready",AC$2,IF(ISNUMBER(AD359),(AD359+AE359)*(N('Option B'!$E$14)+N('Option B'!$E$15)+IF(Scenario!$B$13="Gross",0,0))/12+((N('Option B'!$E$12)+N('Option B'!$E$13))/12+IF(AND(AC359&gt;=Scenario!$B$10,MOD(AC359-Scenario!$B$10,Scenario!$B$18)=0),N('Option B'!$E$17)*N('Option B'!$E$18)+N('Option B'!$E$20),0)+IF(AC359=1,N('Option B'!$E$17)*N('Option B'!$E$19)+N('Option B'!$E$21),0)+IF(AC359=Scenario!$B$11,N('Option B'!$E$22),0)),"INSUFFICIENT FUNDS")))</f>
        <v/>
      </c>
      <c r="AG359" s="6" t="str">
        <f>IF(AC359&gt;Scenario!$B$11,"",IF(AC$2&lt;&gt;"Ready",AC$2,IF(ISNUMBER(AD359),IF((AD359+AE359)*(1+Scenario!$B$12/12)-AF359&lt;0,"INSUFFICIENT FUNDS",(AD359+AE359)*(1+Scenario!$B$12/12)-AF359),"INSUFFICIENT FUNDS")))</f>
        <v/>
      </c>
      <c r="AH359" s="6" t="str">
        <f>IF(AC359&gt;Scenario!$B$11,"",IF(AC$2&lt;&gt;"Ready",AC$2,IF(ISNUMBER(AG359),AH358+AF359,"INSUFFICIENT FUNDS")))</f>
        <v/>
      </c>
      <c r="AI359" t="str">
        <f>IF(AC359&gt;Scenario!$B$11,"",IF(AC$2&lt;&gt;"Ready",AC$2,IF(ISNUMBER(AG359),"OK","INSUFFICIENT FUNDS")))</f>
        <v/>
      </c>
      <c r="AJ359">
        <v>355</v>
      </c>
      <c r="AK359" s="6" t="str">
        <f>IF(AJ359&gt;Scenario!$B$11,"",IF(AJ$2&lt;&gt;"Ready",AJ$2,IF(AP358="OK",AN358,"INSUFFICIENT FUNDS")))</f>
        <v/>
      </c>
      <c r="AL359" s="6" t="str">
        <f>IF(AJ359&gt;Scenario!$B$11,"",IF(AJ$2&lt;&gt;"Ready",AJ$2,IF(ISNUMBER(AK359),IF(AND(AJ359&gt;=Scenario!$B$10,MOD(AJ359-Scenario!$B$10,Scenario!$B$18)=0),Scenario!$B$8,0),"INSUFFICIENT FUNDS")))</f>
        <v/>
      </c>
      <c r="AM359" s="6" t="str">
        <f>IF(AJ359&gt;Scenario!$B$11,"",IF(AJ$2&lt;&gt;"Ready",AJ$2,IF(ISNUMBER(AK359),(AK359+AL359)*(0+0+IF(Scenario!$B$13="Gross",0,0))/12+((0+0)/12+IF(AND(AJ359&gt;=Scenario!$B$10,MOD(AJ359-Scenario!$B$10,Scenario!$B$18)=0),0*0+0,0)+IF(AJ359=1,0*0+0,0)+IF(AJ359=Scenario!$B$11,0,0)),"INSUFFICIENT FUNDS")))</f>
        <v/>
      </c>
      <c r="AN359" s="6" t="str">
        <f>IF(AJ359&gt;Scenario!$B$11,"",IF(AJ$2&lt;&gt;"Ready",AJ$2,IF(ISNUMBER(AK359),IF((AK359+AL359)*(1+Scenario!$B$12/12)-AM359&lt;0,"INSUFFICIENT FUNDS",(AK359+AL359)*(1+Scenario!$B$12/12)-AM359),"INSUFFICIENT FUNDS")))</f>
        <v/>
      </c>
      <c r="AO359" s="6" t="str">
        <f>IF(AJ359&gt;Scenario!$B$11,"",IF(AJ$2&lt;&gt;"Ready",AJ$2,IF(ISNUMBER(AN359),AO358+AM359,"INSUFFICIENT FUNDS")))</f>
        <v/>
      </c>
      <c r="AP359" t="str">
        <f>IF(AJ359&gt;Scenario!$B$11,"",IF(AJ$2&lt;&gt;"Ready",AJ$2,IF(ISNUMBER(AN359),"OK","INSUFFICIENT FUNDS")))</f>
        <v/>
      </c>
    </row>
    <row r="360" spans="1:42" ht="32.1" customHeight="1" x14ac:dyDescent="0.2">
      <c r="A360">
        <v>356</v>
      </c>
      <c r="B360" s="6" t="str">
        <f>IF(A360&gt;Scenario!$B$11,"",IF(A$2&lt;&gt;"Ready",A$2,IF(G359="OK",E359,"INSUFFICIENT FUNDS")))</f>
        <v/>
      </c>
      <c r="C360" s="6" t="str">
        <f>IF(A360&gt;Scenario!$B$11,"",IF(A$2&lt;&gt;"Ready",A$2,IF(ISNUMBER(B360),IF(AND(A360&gt;=Scenario!$B$10,MOD(A360-Scenario!$B$10,Scenario!$B$18)=0),Scenario!$B$8,0),"INSUFFICIENT FUNDS")))</f>
        <v/>
      </c>
      <c r="D360" s="6" t="str">
        <f>IF(A360&gt;Scenario!$B$11,"",IF(A$2&lt;&gt;"Ready",A$2,IF(ISNUMBER(B360),(B360+C360)*(N('Option B'!$E$14)+N('Option B'!$E$15)+IF(Scenario!$B$13="Gross",N('Option B'!$E$16),0))/12+((N('Option B'!$E$12)+N('Option B'!$E$13))/12+IF(AND(A360&gt;=Scenario!$B$10,MOD(A360-Scenario!$B$10,Scenario!$B$18)=0),N('Option B'!$E$17)*N('Option B'!$E$18)+N('Option B'!$E$20),0)+IF(A360=1,N('Option B'!$E$17)*N('Option B'!$E$19)+N('Option B'!$E$21),0)+IF(A360=Scenario!$B$11,N('Option B'!$E$22),0)),"INSUFFICIENT FUNDS")))</f>
        <v/>
      </c>
      <c r="E360" s="6" t="str">
        <f>IF(A360&gt;Scenario!$B$11,"",IF(A$2&lt;&gt;"Ready",A$2,IF(ISNUMBER(B360),IF((B360+C360)*(1+Scenario!$B$12/12)-D360&lt;0,"INSUFFICIENT FUNDS",(B360+C360)*(1+Scenario!$B$12/12)-D360),"INSUFFICIENT FUNDS")))</f>
        <v/>
      </c>
      <c r="F360" s="6" t="str">
        <f>IF(A360&gt;Scenario!$B$11,"",IF(A$2&lt;&gt;"Ready",A$2,IF(ISNUMBER(E360),F359+D360,"INSUFFICIENT FUNDS")))</f>
        <v/>
      </c>
      <c r="G360" t="str">
        <f>IF(A360&gt;Scenario!$B$11,"",IF(A$2&lt;&gt;"Ready",A$2,IF(ISNUMBER(E360),"OK","INSUFFICIENT FUNDS")))</f>
        <v/>
      </c>
      <c r="H360">
        <v>356</v>
      </c>
      <c r="I360" s="6" t="str">
        <f>IF(H360&gt;Scenario!$B$11,"",IF(H$2&lt;&gt;"Ready",H$2,IF(N359="OK",L359,"INSUFFICIENT FUNDS")))</f>
        <v/>
      </c>
      <c r="J360" s="6" t="str">
        <f>IF(H360&gt;Scenario!$B$11,"",IF(H$2&lt;&gt;"Ready",H$2,IF(ISNUMBER(I360),IF(AND(H360&gt;=Scenario!$B$10,MOD(H360-Scenario!$B$10,Scenario!$B$18)=0),Scenario!$B$8,0),"INSUFFICIENT FUNDS")))</f>
        <v/>
      </c>
      <c r="K360" s="6" t="str">
        <f>IF(H360&gt;Scenario!$B$11,"",IF(H$2&lt;&gt;"Ready",H$2,IF(ISNUMBER(I360),(I360+J360)*(N('Option B'!$E$14)+N('Option B'!$E$15)+IF(Scenario!$B$13="Gross",N('Option B'!$E$16),0))/12+((0+0)/12+IF(AND(H360&gt;=Scenario!$B$10,MOD(H360-Scenario!$B$10,Scenario!$B$18)=0),N('Option B'!$E$17)*N('Option B'!$E$18)+N('Option B'!$E$20),0)+IF(H360=1,N('Option B'!$E$17)*N('Option B'!$E$19)+N('Option B'!$E$21),0)+IF(H360=Scenario!$B$11,N('Option B'!$E$22),0)),"INSUFFICIENT FUNDS")))</f>
        <v/>
      </c>
      <c r="L360" s="6" t="str">
        <f>IF(H360&gt;Scenario!$B$11,"",IF(H$2&lt;&gt;"Ready",H$2,IF(ISNUMBER(I360),IF((I360+J360)*(1+Scenario!$B$12/12)-K360&lt;0,"INSUFFICIENT FUNDS",(I360+J360)*(1+Scenario!$B$12/12)-K360),"INSUFFICIENT FUNDS")))</f>
        <v/>
      </c>
      <c r="M360" s="6" t="str">
        <f>IF(H360&gt;Scenario!$B$11,"",IF(H$2&lt;&gt;"Ready",H$2,IF(ISNUMBER(L360),M359+K360,"INSUFFICIENT FUNDS")))</f>
        <v/>
      </c>
      <c r="N360" t="str">
        <f>IF(H360&gt;Scenario!$B$11,"",IF(H$2&lt;&gt;"Ready",H$2,IF(ISNUMBER(L360),"OK","INSUFFICIENT FUNDS")))</f>
        <v/>
      </c>
      <c r="O360">
        <v>356</v>
      </c>
      <c r="P360" s="6" t="str">
        <f>IF(O360&gt;Scenario!$B$11,"",IF(O$2&lt;&gt;"Ready",O$2,IF(U359="OK",S359,"INSUFFICIENT FUNDS")))</f>
        <v/>
      </c>
      <c r="Q360" s="6" t="str">
        <f>IF(O360&gt;Scenario!$B$11,"",IF(O$2&lt;&gt;"Ready",O$2,IF(ISNUMBER(P360),IF(AND(O360&gt;=Scenario!$B$10,MOD(O360-Scenario!$B$10,Scenario!$B$18)=0),Scenario!$B$8,0),"INSUFFICIENT FUNDS")))</f>
        <v/>
      </c>
      <c r="R360" s="6" t="str">
        <f>IF(O360&gt;Scenario!$B$11,"",IF(O$2&lt;&gt;"Ready",O$2,IF(ISNUMBER(P360),(P360+Q360)*(0+N('Option B'!$E$15)+IF(Scenario!$B$13="Gross",N('Option B'!$E$16),0))/12+((N('Option B'!$E$12)+N('Option B'!$E$13))/12+IF(AND(O360&gt;=Scenario!$B$10,MOD(O360-Scenario!$B$10,Scenario!$B$18)=0),N('Option B'!$E$17)*N('Option B'!$E$18)+N('Option B'!$E$20),0)+IF(O360=1,N('Option B'!$E$17)*N('Option B'!$E$19)+N('Option B'!$E$21),0)+IF(O360=Scenario!$B$11,N('Option B'!$E$22),0)),"INSUFFICIENT FUNDS")))</f>
        <v/>
      </c>
      <c r="S360" s="6" t="str">
        <f>IF(O360&gt;Scenario!$B$11,"",IF(O$2&lt;&gt;"Ready",O$2,IF(ISNUMBER(P360),IF((P360+Q360)*(1+Scenario!$B$12/12)-R360&lt;0,"INSUFFICIENT FUNDS",(P360+Q360)*(1+Scenario!$B$12/12)-R360),"INSUFFICIENT FUNDS")))</f>
        <v/>
      </c>
      <c r="T360" s="6" t="str">
        <f>IF(O360&gt;Scenario!$B$11,"",IF(O$2&lt;&gt;"Ready",O$2,IF(ISNUMBER(S360),T359+R360,"INSUFFICIENT FUNDS")))</f>
        <v/>
      </c>
      <c r="U360" t="str">
        <f>IF(O360&gt;Scenario!$B$11,"",IF(O$2&lt;&gt;"Ready",O$2,IF(ISNUMBER(S360),"OK","INSUFFICIENT FUNDS")))</f>
        <v/>
      </c>
      <c r="V360">
        <v>356</v>
      </c>
      <c r="W360" s="6" t="str">
        <f>IF(V360&gt;Scenario!$B$11,"",IF(V$2&lt;&gt;"Ready",V$2,IF(AB359="OK",Z359,"INSUFFICIENT FUNDS")))</f>
        <v/>
      </c>
      <c r="X360" s="6" t="str">
        <f>IF(V360&gt;Scenario!$B$11,"",IF(V$2&lt;&gt;"Ready",V$2,IF(ISNUMBER(W360),IF(AND(V360&gt;=Scenario!$B$10,MOD(V360-Scenario!$B$10,Scenario!$B$18)=0),Scenario!$B$8,0),"INSUFFICIENT FUNDS")))</f>
        <v/>
      </c>
      <c r="Y360" s="6" t="str">
        <f>IF(V360&gt;Scenario!$B$11,"",IF(V$2&lt;&gt;"Ready",V$2,IF(ISNUMBER(W360),(W360+X360)*(N('Option B'!$E$14)+N('Option B'!$E$15)+IF(Scenario!$B$13="Gross",N('Option B'!$E$16),0))/12+((N('Option B'!$E$12)+N('Option B'!$E$13))/12+IF(AND(V360&gt;=Scenario!$B$10,MOD(V360-Scenario!$B$10,Scenario!$B$18)=0),0*0+0,0)+IF(V360=1,0*0+0,0)+IF(V360=Scenario!$B$11,0,0)),"INSUFFICIENT FUNDS")))</f>
        <v/>
      </c>
      <c r="Z360" s="6" t="str">
        <f>IF(V360&gt;Scenario!$B$11,"",IF(V$2&lt;&gt;"Ready",V$2,IF(ISNUMBER(W360),IF((W360+X360)*(1+Scenario!$B$12/12)-Y360&lt;0,"INSUFFICIENT FUNDS",(W360+X360)*(1+Scenario!$B$12/12)-Y360),"INSUFFICIENT FUNDS")))</f>
        <v/>
      </c>
      <c r="AA360" s="6" t="str">
        <f>IF(V360&gt;Scenario!$B$11,"",IF(V$2&lt;&gt;"Ready",V$2,IF(ISNUMBER(Z360),AA359+Y360,"INSUFFICIENT FUNDS")))</f>
        <v/>
      </c>
      <c r="AB360" t="str">
        <f>IF(V360&gt;Scenario!$B$11,"",IF(V$2&lt;&gt;"Ready",V$2,IF(ISNUMBER(Z360),"OK","INSUFFICIENT FUNDS")))</f>
        <v/>
      </c>
      <c r="AC360">
        <v>356</v>
      </c>
      <c r="AD360" s="6" t="str">
        <f>IF(AC360&gt;Scenario!$B$11,"",IF(AC$2&lt;&gt;"Ready",AC$2,IF(AI359="OK",AG359,"INSUFFICIENT FUNDS")))</f>
        <v/>
      </c>
      <c r="AE360" s="6" t="str">
        <f>IF(AC360&gt;Scenario!$B$11,"",IF(AC$2&lt;&gt;"Ready",AC$2,IF(ISNUMBER(AD360),IF(AND(AC360&gt;=Scenario!$B$10,MOD(AC360-Scenario!$B$10,Scenario!$B$18)=0),Scenario!$B$8,0),"INSUFFICIENT FUNDS")))</f>
        <v/>
      </c>
      <c r="AF360" s="6" t="str">
        <f>IF(AC360&gt;Scenario!$B$11,"",IF(AC$2&lt;&gt;"Ready",AC$2,IF(ISNUMBER(AD360),(AD360+AE360)*(N('Option B'!$E$14)+N('Option B'!$E$15)+IF(Scenario!$B$13="Gross",0,0))/12+((N('Option B'!$E$12)+N('Option B'!$E$13))/12+IF(AND(AC360&gt;=Scenario!$B$10,MOD(AC360-Scenario!$B$10,Scenario!$B$18)=0),N('Option B'!$E$17)*N('Option B'!$E$18)+N('Option B'!$E$20),0)+IF(AC360=1,N('Option B'!$E$17)*N('Option B'!$E$19)+N('Option B'!$E$21),0)+IF(AC360=Scenario!$B$11,N('Option B'!$E$22),0)),"INSUFFICIENT FUNDS")))</f>
        <v/>
      </c>
      <c r="AG360" s="6" t="str">
        <f>IF(AC360&gt;Scenario!$B$11,"",IF(AC$2&lt;&gt;"Ready",AC$2,IF(ISNUMBER(AD360),IF((AD360+AE360)*(1+Scenario!$B$12/12)-AF360&lt;0,"INSUFFICIENT FUNDS",(AD360+AE360)*(1+Scenario!$B$12/12)-AF360),"INSUFFICIENT FUNDS")))</f>
        <v/>
      </c>
      <c r="AH360" s="6" t="str">
        <f>IF(AC360&gt;Scenario!$B$11,"",IF(AC$2&lt;&gt;"Ready",AC$2,IF(ISNUMBER(AG360),AH359+AF360,"INSUFFICIENT FUNDS")))</f>
        <v/>
      </c>
      <c r="AI360" t="str">
        <f>IF(AC360&gt;Scenario!$B$11,"",IF(AC$2&lt;&gt;"Ready",AC$2,IF(ISNUMBER(AG360),"OK","INSUFFICIENT FUNDS")))</f>
        <v/>
      </c>
      <c r="AJ360">
        <v>356</v>
      </c>
      <c r="AK360" s="6" t="str">
        <f>IF(AJ360&gt;Scenario!$B$11,"",IF(AJ$2&lt;&gt;"Ready",AJ$2,IF(AP359="OK",AN359,"INSUFFICIENT FUNDS")))</f>
        <v/>
      </c>
      <c r="AL360" s="6" t="str">
        <f>IF(AJ360&gt;Scenario!$B$11,"",IF(AJ$2&lt;&gt;"Ready",AJ$2,IF(ISNUMBER(AK360),IF(AND(AJ360&gt;=Scenario!$B$10,MOD(AJ360-Scenario!$B$10,Scenario!$B$18)=0),Scenario!$B$8,0),"INSUFFICIENT FUNDS")))</f>
        <v/>
      </c>
      <c r="AM360" s="6" t="str">
        <f>IF(AJ360&gt;Scenario!$B$11,"",IF(AJ$2&lt;&gt;"Ready",AJ$2,IF(ISNUMBER(AK360),(AK360+AL360)*(0+0+IF(Scenario!$B$13="Gross",0,0))/12+((0+0)/12+IF(AND(AJ360&gt;=Scenario!$B$10,MOD(AJ360-Scenario!$B$10,Scenario!$B$18)=0),0*0+0,0)+IF(AJ360=1,0*0+0,0)+IF(AJ360=Scenario!$B$11,0,0)),"INSUFFICIENT FUNDS")))</f>
        <v/>
      </c>
      <c r="AN360" s="6" t="str">
        <f>IF(AJ360&gt;Scenario!$B$11,"",IF(AJ$2&lt;&gt;"Ready",AJ$2,IF(ISNUMBER(AK360),IF((AK360+AL360)*(1+Scenario!$B$12/12)-AM360&lt;0,"INSUFFICIENT FUNDS",(AK360+AL360)*(1+Scenario!$B$12/12)-AM360),"INSUFFICIENT FUNDS")))</f>
        <v/>
      </c>
      <c r="AO360" s="6" t="str">
        <f>IF(AJ360&gt;Scenario!$B$11,"",IF(AJ$2&lt;&gt;"Ready",AJ$2,IF(ISNUMBER(AN360),AO359+AM360,"INSUFFICIENT FUNDS")))</f>
        <v/>
      </c>
      <c r="AP360" t="str">
        <f>IF(AJ360&gt;Scenario!$B$11,"",IF(AJ$2&lt;&gt;"Ready",AJ$2,IF(ISNUMBER(AN360),"OK","INSUFFICIENT FUNDS")))</f>
        <v/>
      </c>
    </row>
    <row r="361" spans="1:42" ht="32.1" customHeight="1" x14ac:dyDescent="0.2">
      <c r="A361">
        <v>357</v>
      </c>
      <c r="B361" s="6" t="str">
        <f>IF(A361&gt;Scenario!$B$11,"",IF(A$2&lt;&gt;"Ready",A$2,IF(G360="OK",E360,"INSUFFICIENT FUNDS")))</f>
        <v/>
      </c>
      <c r="C361" s="6" t="str">
        <f>IF(A361&gt;Scenario!$B$11,"",IF(A$2&lt;&gt;"Ready",A$2,IF(ISNUMBER(B361),IF(AND(A361&gt;=Scenario!$B$10,MOD(A361-Scenario!$B$10,Scenario!$B$18)=0),Scenario!$B$8,0),"INSUFFICIENT FUNDS")))</f>
        <v/>
      </c>
      <c r="D361" s="6" t="str">
        <f>IF(A361&gt;Scenario!$B$11,"",IF(A$2&lt;&gt;"Ready",A$2,IF(ISNUMBER(B361),(B361+C361)*(N('Option B'!$E$14)+N('Option B'!$E$15)+IF(Scenario!$B$13="Gross",N('Option B'!$E$16),0))/12+((N('Option B'!$E$12)+N('Option B'!$E$13))/12+IF(AND(A361&gt;=Scenario!$B$10,MOD(A361-Scenario!$B$10,Scenario!$B$18)=0),N('Option B'!$E$17)*N('Option B'!$E$18)+N('Option B'!$E$20),0)+IF(A361=1,N('Option B'!$E$17)*N('Option B'!$E$19)+N('Option B'!$E$21),0)+IF(A361=Scenario!$B$11,N('Option B'!$E$22),0)),"INSUFFICIENT FUNDS")))</f>
        <v/>
      </c>
      <c r="E361" s="6" t="str">
        <f>IF(A361&gt;Scenario!$B$11,"",IF(A$2&lt;&gt;"Ready",A$2,IF(ISNUMBER(B361),IF((B361+C361)*(1+Scenario!$B$12/12)-D361&lt;0,"INSUFFICIENT FUNDS",(B361+C361)*(1+Scenario!$B$12/12)-D361),"INSUFFICIENT FUNDS")))</f>
        <v/>
      </c>
      <c r="F361" s="6" t="str">
        <f>IF(A361&gt;Scenario!$B$11,"",IF(A$2&lt;&gt;"Ready",A$2,IF(ISNUMBER(E361),F360+D361,"INSUFFICIENT FUNDS")))</f>
        <v/>
      </c>
      <c r="G361" t="str">
        <f>IF(A361&gt;Scenario!$B$11,"",IF(A$2&lt;&gt;"Ready",A$2,IF(ISNUMBER(E361),"OK","INSUFFICIENT FUNDS")))</f>
        <v/>
      </c>
      <c r="H361">
        <v>357</v>
      </c>
      <c r="I361" s="6" t="str">
        <f>IF(H361&gt;Scenario!$B$11,"",IF(H$2&lt;&gt;"Ready",H$2,IF(N360="OK",L360,"INSUFFICIENT FUNDS")))</f>
        <v/>
      </c>
      <c r="J361" s="6" t="str">
        <f>IF(H361&gt;Scenario!$B$11,"",IF(H$2&lt;&gt;"Ready",H$2,IF(ISNUMBER(I361),IF(AND(H361&gt;=Scenario!$B$10,MOD(H361-Scenario!$B$10,Scenario!$B$18)=0),Scenario!$B$8,0),"INSUFFICIENT FUNDS")))</f>
        <v/>
      </c>
      <c r="K361" s="6" t="str">
        <f>IF(H361&gt;Scenario!$B$11,"",IF(H$2&lt;&gt;"Ready",H$2,IF(ISNUMBER(I361),(I361+J361)*(N('Option B'!$E$14)+N('Option B'!$E$15)+IF(Scenario!$B$13="Gross",N('Option B'!$E$16),0))/12+((0+0)/12+IF(AND(H361&gt;=Scenario!$B$10,MOD(H361-Scenario!$B$10,Scenario!$B$18)=0),N('Option B'!$E$17)*N('Option B'!$E$18)+N('Option B'!$E$20),0)+IF(H361=1,N('Option B'!$E$17)*N('Option B'!$E$19)+N('Option B'!$E$21),0)+IF(H361=Scenario!$B$11,N('Option B'!$E$22),0)),"INSUFFICIENT FUNDS")))</f>
        <v/>
      </c>
      <c r="L361" s="6" t="str">
        <f>IF(H361&gt;Scenario!$B$11,"",IF(H$2&lt;&gt;"Ready",H$2,IF(ISNUMBER(I361),IF((I361+J361)*(1+Scenario!$B$12/12)-K361&lt;0,"INSUFFICIENT FUNDS",(I361+J361)*(1+Scenario!$B$12/12)-K361),"INSUFFICIENT FUNDS")))</f>
        <v/>
      </c>
      <c r="M361" s="6" t="str">
        <f>IF(H361&gt;Scenario!$B$11,"",IF(H$2&lt;&gt;"Ready",H$2,IF(ISNUMBER(L361),M360+K361,"INSUFFICIENT FUNDS")))</f>
        <v/>
      </c>
      <c r="N361" t="str">
        <f>IF(H361&gt;Scenario!$B$11,"",IF(H$2&lt;&gt;"Ready",H$2,IF(ISNUMBER(L361),"OK","INSUFFICIENT FUNDS")))</f>
        <v/>
      </c>
      <c r="O361">
        <v>357</v>
      </c>
      <c r="P361" s="6" t="str">
        <f>IF(O361&gt;Scenario!$B$11,"",IF(O$2&lt;&gt;"Ready",O$2,IF(U360="OK",S360,"INSUFFICIENT FUNDS")))</f>
        <v/>
      </c>
      <c r="Q361" s="6" t="str">
        <f>IF(O361&gt;Scenario!$B$11,"",IF(O$2&lt;&gt;"Ready",O$2,IF(ISNUMBER(P361),IF(AND(O361&gt;=Scenario!$B$10,MOD(O361-Scenario!$B$10,Scenario!$B$18)=0),Scenario!$B$8,0),"INSUFFICIENT FUNDS")))</f>
        <v/>
      </c>
      <c r="R361" s="6" t="str">
        <f>IF(O361&gt;Scenario!$B$11,"",IF(O$2&lt;&gt;"Ready",O$2,IF(ISNUMBER(P361),(P361+Q361)*(0+N('Option B'!$E$15)+IF(Scenario!$B$13="Gross",N('Option B'!$E$16),0))/12+((N('Option B'!$E$12)+N('Option B'!$E$13))/12+IF(AND(O361&gt;=Scenario!$B$10,MOD(O361-Scenario!$B$10,Scenario!$B$18)=0),N('Option B'!$E$17)*N('Option B'!$E$18)+N('Option B'!$E$20),0)+IF(O361=1,N('Option B'!$E$17)*N('Option B'!$E$19)+N('Option B'!$E$21),0)+IF(O361=Scenario!$B$11,N('Option B'!$E$22),0)),"INSUFFICIENT FUNDS")))</f>
        <v/>
      </c>
      <c r="S361" s="6" t="str">
        <f>IF(O361&gt;Scenario!$B$11,"",IF(O$2&lt;&gt;"Ready",O$2,IF(ISNUMBER(P361),IF((P361+Q361)*(1+Scenario!$B$12/12)-R361&lt;0,"INSUFFICIENT FUNDS",(P361+Q361)*(1+Scenario!$B$12/12)-R361),"INSUFFICIENT FUNDS")))</f>
        <v/>
      </c>
      <c r="T361" s="6" t="str">
        <f>IF(O361&gt;Scenario!$B$11,"",IF(O$2&lt;&gt;"Ready",O$2,IF(ISNUMBER(S361),T360+R361,"INSUFFICIENT FUNDS")))</f>
        <v/>
      </c>
      <c r="U361" t="str">
        <f>IF(O361&gt;Scenario!$B$11,"",IF(O$2&lt;&gt;"Ready",O$2,IF(ISNUMBER(S361),"OK","INSUFFICIENT FUNDS")))</f>
        <v/>
      </c>
      <c r="V361">
        <v>357</v>
      </c>
      <c r="W361" s="6" t="str">
        <f>IF(V361&gt;Scenario!$B$11,"",IF(V$2&lt;&gt;"Ready",V$2,IF(AB360="OK",Z360,"INSUFFICIENT FUNDS")))</f>
        <v/>
      </c>
      <c r="X361" s="6" t="str">
        <f>IF(V361&gt;Scenario!$B$11,"",IF(V$2&lt;&gt;"Ready",V$2,IF(ISNUMBER(W361),IF(AND(V361&gt;=Scenario!$B$10,MOD(V361-Scenario!$B$10,Scenario!$B$18)=0),Scenario!$B$8,0),"INSUFFICIENT FUNDS")))</f>
        <v/>
      </c>
      <c r="Y361" s="6" t="str">
        <f>IF(V361&gt;Scenario!$B$11,"",IF(V$2&lt;&gt;"Ready",V$2,IF(ISNUMBER(W361),(W361+X361)*(N('Option B'!$E$14)+N('Option B'!$E$15)+IF(Scenario!$B$13="Gross",N('Option B'!$E$16),0))/12+((N('Option B'!$E$12)+N('Option B'!$E$13))/12+IF(AND(V361&gt;=Scenario!$B$10,MOD(V361-Scenario!$B$10,Scenario!$B$18)=0),0*0+0,0)+IF(V361=1,0*0+0,0)+IF(V361=Scenario!$B$11,0,0)),"INSUFFICIENT FUNDS")))</f>
        <v/>
      </c>
      <c r="Z361" s="6" t="str">
        <f>IF(V361&gt;Scenario!$B$11,"",IF(V$2&lt;&gt;"Ready",V$2,IF(ISNUMBER(W361),IF((W361+X361)*(1+Scenario!$B$12/12)-Y361&lt;0,"INSUFFICIENT FUNDS",(W361+X361)*(1+Scenario!$B$12/12)-Y361),"INSUFFICIENT FUNDS")))</f>
        <v/>
      </c>
      <c r="AA361" s="6" t="str">
        <f>IF(V361&gt;Scenario!$B$11,"",IF(V$2&lt;&gt;"Ready",V$2,IF(ISNUMBER(Z361),AA360+Y361,"INSUFFICIENT FUNDS")))</f>
        <v/>
      </c>
      <c r="AB361" t="str">
        <f>IF(V361&gt;Scenario!$B$11,"",IF(V$2&lt;&gt;"Ready",V$2,IF(ISNUMBER(Z361),"OK","INSUFFICIENT FUNDS")))</f>
        <v/>
      </c>
      <c r="AC361">
        <v>357</v>
      </c>
      <c r="AD361" s="6" t="str">
        <f>IF(AC361&gt;Scenario!$B$11,"",IF(AC$2&lt;&gt;"Ready",AC$2,IF(AI360="OK",AG360,"INSUFFICIENT FUNDS")))</f>
        <v/>
      </c>
      <c r="AE361" s="6" t="str">
        <f>IF(AC361&gt;Scenario!$B$11,"",IF(AC$2&lt;&gt;"Ready",AC$2,IF(ISNUMBER(AD361),IF(AND(AC361&gt;=Scenario!$B$10,MOD(AC361-Scenario!$B$10,Scenario!$B$18)=0),Scenario!$B$8,0),"INSUFFICIENT FUNDS")))</f>
        <v/>
      </c>
      <c r="AF361" s="6" t="str">
        <f>IF(AC361&gt;Scenario!$B$11,"",IF(AC$2&lt;&gt;"Ready",AC$2,IF(ISNUMBER(AD361),(AD361+AE361)*(N('Option B'!$E$14)+N('Option B'!$E$15)+IF(Scenario!$B$13="Gross",0,0))/12+((N('Option B'!$E$12)+N('Option B'!$E$13))/12+IF(AND(AC361&gt;=Scenario!$B$10,MOD(AC361-Scenario!$B$10,Scenario!$B$18)=0),N('Option B'!$E$17)*N('Option B'!$E$18)+N('Option B'!$E$20),0)+IF(AC361=1,N('Option B'!$E$17)*N('Option B'!$E$19)+N('Option B'!$E$21),0)+IF(AC361=Scenario!$B$11,N('Option B'!$E$22),0)),"INSUFFICIENT FUNDS")))</f>
        <v/>
      </c>
      <c r="AG361" s="6" t="str">
        <f>IF(AC361&gt;Scenario!$B$11,"",IF(AC$2&lt;&gt;"Ready",AC$2,IF(ISNUMBER(AD361),IF((AD361+AE361)*(1+Scenario!$B$12/12)-AF361&lt;0,"INSUFFICIENT FUNDS",(AD361+AE361)*(1+Scenario!$B$12/12)-AF361),"INSUFFICIENT FUNDS")))</f>
        <v/>
      </c>
      <c r="AH361" s="6" t="str">
        <f>IF(AC361&gt;Scenario!$B$11,"",IF(AC$2&lt;&gt;"Ready",AC$2,IF(ISNUMBER(AG361),AH360+AF361,"INSUFFICIENT FUNDS")))</f>
        <v/>
      </c>
      <c r="AI361" t="str">
        <f>IF(AC361&gt;Scenario!$B$11,"",IF(AC$2&lt;&gt;"Ready",AC$2,IF(ISNUMBER(AG361),"OK","INSUFFICIENT FUNDS")))</f>
        <v/>
      </c>
      <c r="AJ361">
        <v>357</v>
      </c>
      <c r="AK361" s="6" t="str">
        <f>IF(AJ361&gt;Scenario!$B$11,"",IF(AJ$2&lt;&gt;"Ready",AJ$2,IF(AP360="OK",AN360,"INSUFFICIENT FUNDS")))</f>
        <v/>
      </c>
      <c r="AL361" s="6" t="str">
        <f>IF(AJ361&gt;Scenario!$B$11,"",IF(AJ$2&lt;&gt;"Ready",AJ$2,IF(ISNUMBER(AK361),IF(AND(AJ361&gt;=Scenario!$B$10,MOD(AJ361-Scenario!$B$10,Scenario!$B$18)=0),Scenario!$B$8,0),"INSUFFICIENT FUNDS")))</f>
        <v/>
      </c>
      <c r="AM361" s="6" t="str">
        <f>IF(AJ361&gt;Scenario!$B$11,"",IF(AJ$2&lt;&gt;"Ready",AJ$2,IF(ISNUMBER(AK361),(AK361+AL361)*(0+0+IF(Scenario!$B$13="Gross",0,0))/12+((0+0)/12+IF(AND(AJ361&gt;=Scenario!$B$10,MOD(AJ361-Scenario!$B$10,Scenario!$B$18)=0),0*0+0,0)+IF(AJ361=1,0*0+0,0)+IF(AJ361=Scenario!$B$11,0,0)),"INSUFFICIENT FUNDS")))</f>
        <v/>
      </c>
      <c r="AN361" s="6" t="str">
        <f>IF(AJ361&gt;Scenario!$B$11,"",IF(AJ$2&lt;&gt;"Ready",AJ$2,IF(ISNUMBER(AK361),IF((AK361+AL361)*(1+Scenario!$B$12/12)-AM361&lt;0,"INSUFFICIENT FUNDS",(AK361+AL361)*(1+Scenario!$B$12/12)-AM361),"INSUFFICIENT FUNDS")))</f>
        <v/>
      </c>
      <c r="AO361" s="6" t="str">
        <f>IF(AJ361&gt;Scenario!$B$11,"",IF(AJ$2&lt;&gt;"Ready",AJ$2,IF(ISNUMBER(AN361),AO360+AM361,"INSUFFICIENT FUNDS")))</f>
        <v/>
      </c>
      <c r="AP361" t="str">
        <f>IF(AJ361&gt;Scenario!$B$11,"",IF(AJ$2&lt;&gt;"Ready",AJ$2,IF(ISNUMBER(AN361),"OK","INSUFFICIENT FUNDS")))</f>
        <v/>
      </c>
    </row>
    <row r="362" spans="1:42" ht="32.1" customHeight="1" x14ac:dyDescent="0.2">
      <c r="A362">
        <v>358</v>
      </c>
      <c r="B362" s="6" t="str">
        <f>IF(A362&gt;Scenario!$B$11,"",IF(A$2&lt;&gt;"Ready",A$2,IF(G361="OK",E361,"INSUFFICIENT FUNDS")))</f>
        <v/>
      </c>
      <c r="C362" s="6" t="str">
        <f>IF(A362&gt;Scenario!$B$11,"",IF(A$2&lt;&gt;"Ready",A$2,IF(ISNUMBER(B362),IF(AND(A362&gt;=Scenario!$B$10,MOD(A362-Scenario!$B$10,Scenario!$B$18)=0),Scenario!$B$8,0),"INSUFFICIENT FUNDS")))</f>
        <v/>
      </c>
      <c r="D362" s="6" t="str">
        <f>IF(A362&gt;Scenario!$B$11,"",IF(A$2&lt;&gt;"Ready",A$2,IF(ISNUMBER(B362),(B362+C362)*(N('Option B'!$E$14)+N('Option B'!$E$15)+IF(Scenario!$B$13="Gross",N('Option B'!$E$16),0))/12+((N('Option B'!$E$12)+N('Option B'!$E$13))/12+IF(AND(A362&gt;=Scenario!$B$10,MOD(A362-Scenario!$B$10,Scenario!$B$18)=0),N('Option B'!$E$17)*N('Option B'!$E$18)+N('Option B'!$E$20),0)+IF(A362=1,N('Option B'!$E$17)*N('Option B'!$E$19)+N('Option B'!$E$21),0)+IF(A362=Scenario!$B$11,N('Option B'!$E$22),0)),"INSUFFICIENT FUNDS")))</f>
        <v/>
      </c>
      <c r="E362" s="6" t="str">
        <f>IF(A362&gt;Scenario!$B$11,"",IF(A$2&lt;&gt;"Ready",A$2,IF(ISNUMBER(B362),IF((B362+C362)*(1+Scenario!$B$12/12)-D362&lt;0,"INSUFFICIENT FUNDS",(B362+C362)*(1+Scenario!$B$12/12)-D362),"INSUFFICIENT FUNDS")))</f>
        <v/>
      </c>
      <c r="F362" s="6" t="str">
        <f>IF(A362&gt;Scenario!$B$11,"",IF(A$2&lt;&gt;"Ready",A$2,IF(ISNUMBER(E362),F361+D362,"INSUFFICIENT FUNDS")))</f>
        <v/>
      </c>
      <c r="G362" t="str">
        <f>IF(A362&gt;Scenario!$B$11,"",IF(A$2&lt;&gt;"Ready",A$2,IF(ISNUMBER(E362),"OK","INSUFFICIENT FUNDS")))</f>
        <v/>
      </c>
      <c r="H362">
        <v>358</v>
      </c>
      <c r="I362" s="6" t="str">
        <f>IF(H362&gt;Scenario!$B$11,"",IF(H$2&lt;&gt;"Ready",H$2,IF(N361="OK",L361,"INSUFFICIENT FUNDS")))</f>
        <v/>
      </c>
      <c r="J362" s="6" t="str">
        <f>IF(H362&gt;Scenario!$B$11,"",IF(H$2&lt;&gt;"Ready",H$2,IF(ISNUMBER(I362),IF(AND(H362&gt;=Scenario!$B$10,MOD(H362-Scenario!$B$10,Scenario!$B$18)=0),Scenario!$B$8,0),"INSUFFICIENT FUNDS")))</f>
        <v/>
      </c>
      <c r="K362" s="6" t="str">
        <f>IF(H362&gt;Scenario!$B$11,"",IF(H$2&lt;&gt;"Ready",H$2,IF(ISNUMBER(I362),(I362+J362)*(N('Option B'!$E$14)+N('Option B'!$E$15)+IF(Scenario!$B$13="Gross",N('Option B'!$E$16),0))/12+((0+0)/12+IF(AND(H362&gt;=Scenario!$B$10,MOD(H362-Scenario!$B$10,Scenario!$B$18)=0),N('Option B'!$E$17)*N('Option B'!$E$18)+N('Option B'!$E$20),0)+IF(H362=1,N('Option B'!$E$17)*N('Option B'!$E$19)+N('Option B'!$E$21),0)+IF(H362=Scenario!$B$11,N('Option B'!$E$22),0)),"INSUFFICIENT FUNDS")))</f>
        <v/>
      </c>
      <c r="L362" s="6" t="str">
        <f>IF(H362&gt;Scenario!$B$11,"",IF(H$2&lt;&gt;"Ready",H$2,IF(ISNUMBER(I362),IF((I362+J362)*(1+Scenario!$B$12/12)-K362&lt;0,"INSUFFICIENT FUNDS",(I362+J362)*(1+Scenario!$B$12/12)-K362),"INSUFFICIENT FUNDS")))</f>
        <v/>
      </c>
      <c r="M362" s="6" t="str">
        <f>IF(H362&gt;Scenario!$B$11,"",IF(H$2&lt;&gt;"Ready",H$2,IF(ISNUMBER(L362),M361+K362,"INSUFFICIENT FUNDS")))</f>
        <v/>
      </c>
      <c r="N362" t="str">
        <f>IF(H362&gt;Scenario!$B$11,"",IF(H$2&lt;&gt;"Ready",H$2,IF(ISNUMBER(L362),"OK","INSUFFICIENT FUNDS")))</f>
        <v/>
      </c>
      <c r="O362">
        <v>358</v>
      </c>
      <c r="P362" s="6" t="str">
        <f>IF(O362&gt;Scenario!$B$11,"",IF(O$2&lt;&gt;"Ready",O$2,IF(U361="OK",S361,"INSUFFICIENT FUNDS")))</f>
        <v/>
      </c>
      <c r="Q362" s="6" t="str">
        <f>IF(O362&gt;Scenario!$B$11,"",IF(O$2&lt;&gt;"Ready",O$2,IF(ISNUMBER(P362),IF(AND(O362&gt;=Scenario!$B$10,MOD(O362-Scenario!$B$10,Scenario!$B$18)=0),Scenario!$B$8,0),"INSUFFICIENT FUNDS")))</f>
        <v/>
      </c>
      <c r="R362" s="6" t="str">
        <f>IF(O362&gt;Scenario!$B$11,"",IF(O$2&lt;&gt;"Ready",O$2,IF(ISNUMBER(P362),(P362+Q362)*(0+N('Option B'!$E$15)+IF(Scenario!$B$13="Gross",N('Option B'!$E$16),0))/12+((N('Option B'!$E$12)+N('Option B'!$E$13))/12+IF(AND(O362&gt;=Scenario!$B$10,MOD(O362-Scenario!$B$10,Scenario!$B$18)=0),N('Option B'!$E$17)*N('Option B'!$E$18)+N('Option B'!$E$20),0)+IF(O362=1,N('Option B'!$E$17)*N('Option B'!$E$19)+N('Option B'!$E$21),0)+IF(O362=Scenario!$B$11,N('Option B'!$E$22),0)),"INSUFFICIENT FUNDS")))</f>
        <v/>
      </c>
      <c r="S362" s="6" t="str">
        <f>IF(O362&gt;Scenario!$B$11,"",IF(O$2&lt;&gt;"Ready",O$2,IF(ISNUMBER(P362),IF((P362+Q362)*(1+Scenario!$B$12/12)-R362&lt;0,"INSUFFICIENT FUNDS",(P362+Q362)*(1+Scenario!$B$12/12)-R362),"INSUFFICIENT FUNDS")))</f>
        <v/>
      </c>
      <c r="T362" s="6" t="str">
        <f>IF(O362&gt;Scenario!$B$11,"",IF(O$2&lt;&gt;"Ready",O$2,IF(ISNUMBER(S362),T361+R362,"INSUFFICIENT FUNDS")))</f>
        <v/>
      </c>
      <c r="U362" t="str">
        <f>IF(O362&gt;Scenario!$B$11,"",IF(O$2&lt;&gt;"Ready",O$2,IF(ISNUMBER(S362),"OK","INSUFFICIENT FUNDS")))</f>
        <v/>
      </c>
      <c r="V362">
        <v>358</v>
      </c>
      <c r="W362" s="6" t="str">
        <f>IF(V362&gt;Scenario!$B$11,"",IF(V$2&lt;&gt;"Ready",V$2,IF(AB361="OK",Z361,"INSUFFICIENT FUNDS")))</f>
        <v/>
      </c>
      <c r="X362" s="6" t="str">
        <f>IF(V362&gt;Scenario!$B$11,"",IF(V$2&lt;&gt;"Ready",V$2,IF(ISNUMBER(W362),IF(AND(V362&gt;=Scenario!$B$10,MOD(V362-Scenario!$B$10,Scenario!$B$18)=0),Scenario!$B$8,0),"INSUFFICIENT FUNDS")))</f>
        <v/>
      </c>
      <c r="Y362" s="6" t="str">
        <f>IF(V362&gt;Scenario!$B$11,"",IF(V$2&lt;&gt;"Ready",V$2,IF(ISNUMBER(W362),(W362+X362)*(N('Option B'!$E$14)+N('Option B'!$E$15)+IF(Scenario!$B$13="Gross",N('Option B'!$E$16),0))/12+((N('Option B'!$E$12)+N('Option B'!$E$13))/12+IF(AND(V362&gt;=Scenario!$B$10,MOD(V362-Scenario!$B$10,Scenario!$B$18)=0),0*0+0,0)+IF(V362=1,0*0+0,0)+IF(V362=Scenario!$B$11,0,0)),"INSUFFICIENT FUNDS")))</f>
        <v/>
      </c>
      <c r="Z362" s="6" t="str">
        <f>IF(V362&gt;Scenario!$B$11,"",IF(V$2&lt;&gt;"Ready",V$2,IF(ISNUMBER(W362),IF((W362+X362)*(1+Scenario!$B$12/12)-Y362&lt;0,"INSUFFICIENT FUNDS",(W362+X362)*(1+Scenario!$B$12/12)-Y362),"INSUFFICIENT FUNDS")))</f>
        <v/>
      </c>
      <c r="AA362" s="6" t="str">
        <f>IF(V362&gt;Scenario!$B$11,"",IF(V$2&lt;&gt;"Ready",V$2,IF(ISNUMBER(Z362),AA361+Y362,"INSUFFICIENT FUNDS")))</f>
        <v/>
      </c>
      <c r="AB362" t="str">
        <f>IF(V362&gt;Scenario!$B$11,"",IF(V$2&lt;&gt;"Ready",V$2,IF(ISNUMBER(Z362),"OK","INSUFFICIENT FUNDS")))</f>
        <v/>
      </c>
      <c r="AC362">
        <v>358</v>
      </c>
      <c r="AD362" s="6" t="str">
        <f>IF(AC362&gt;Scenario!$B$11,"",IF(AC$2&lt;&gt;"Ready",AC$2,IF(AI361="OK",AG361,"INSUFFICIENT FUNDS")))</f>
        <v/>
      </c>
      <c r="AE362" s="6" t="str">
        <f>IF(AC362&gt;Scenario!$B$11,"",IF(AC$2&lt;&gt;"Ready",AC$2,IF(ISNUMBER(AD362),IF(AND(AC362&gt;=Scenario!$B$10,MOD(AC362-Scenario!$B$10,Scenario!$B$18)=0),Scenario!$B$8,0),"INSUFFICIENT FUNDS")))</f>
        <v/>
      </c>
      <c r="AF362" s="6" t="str">
        <f>IF(AC362&gt;Scenario!$B$11,"",IF(AC$2&lt;&gt;"Ready",AC$2,IF(ISNUMBER(AD362),(AD362+AE362)*(N('Option B'!$E$14)+N('Option B'!$E$15)+IF(Scenario!$B$13="Gross",0,0))/12+((N('Option B'!$E$12)+N('Option B'!$E$13))/12+IF(AND(AC362&gt;=Scenario!$B$10,MOD(AC362-Scenario!$B$10,Scenario!$B$18)=0),N('Option B'!$E$17)*N('Option B'!$E$18)+N('Option B'!$E$20),0)+IF(AC362=1,N('Option B'!$E$17)*N('Option B'!$E$19)+N('Option B'!$E$21),0)+IF(AC362=Scenario!$B$11,N('Option B'!$E$22),0)),"INSUFFICIENT FUNDS")))</f>
        <v/>
      </c>
      <c r="AG362" s="6" t="str">
        <f>IF(AC362&gt;Scenario!$B$11,"",IF(AC$2&lt;&gt;"Ready",AC$2,IF(ISNUMBER(AD362),IF((AD362+AE362)*(1+Scenario!$B$12/12)-AF362&lt;0,"INSUFFICIENT FUNDS",(AD362+AE362)*(1+Scenario!$B$12/12)-AF362),"INSUFFICIENT FUNDS")))</f>
        <v/>
      </c>
      <c r="AH362" s="6" t="str">
        <f>IF(AC362&gt;Scenario!$B$11,"",IF(AC$2&lt;&gt;"Ready",AC$2,IF(ISNUMBER(AG362),AH361+AF362,"INSUFFICIENT FUNDS")))</f>
        <v/>
      </c>
      <c r="AI362" t="str">
        <f>IF(AC362&gt;Scenario!$B$11,"",IF(AC$2&lt;&gt;"Ready",AC$2,IF(ISNUMBER(AG362),"OK","INSUFFICIENT FUNDS")))</f>
        <v/>
      </c>
      <c r="AJ362">
        <v>358</v>
      </c>
      <c r="AK362" s="6" t="str">
        <f>IF(AJ362&gt;Scenario!$B$11,"",IF(AJ$2&lt;&gt;"Ready",AJ$2,IF(AP361="OK",AN361,"INSUFFICIENT FUNDS")))</f>
        <v/>
      </c>
      <c r="AL362" s="6" t="str">
        <f>IF(AJ362&gt;Scenario!$B$11,"",IF(AJ$2&lt;&gt;"Ready",AJ$2,IF(ISNUMBER(AK362),IF(AND(AJ362&gt;=Scenario!$B$10,MOD(AJ362-Scenario!$B$10,Scenario!$B$18)=0),Scenario!$B$8,0),"INSUFFICIENT FUNDS")))</f>
        <v/>
      </c>
      <c r="AM362" s="6" t="str">
        <f>IF(AJ362&gt;Scenario!$B$11,"",IF(AJ$2&lt;&gt;"Ready",AJ$2,IF(ISNUMBER(AK362),(AK362+AL362)*(0+0+IF(Scenario!$B$13="Gross",0,0))/12+((0+0)/12+IF(AND(AJ362&gt;=Scenario!$B$10,MOD(AJ362-Scenario!$B$10,Scenario!$B$18)=0),0*0+0,0)+IF(AJ362=1,0*0+0,0)+IF(AJ362=Scenario!$B$11,0,0)),"INSUFFICIENT FUNDS")))</f>
        <v/>
      </c>
      <c r="AN362" s="6" t="str">
        <f>IF(AJ362&gt;Scenario!$B$11,"",IF(AJ$2&lt;&gt;"Ready",AJ$2,IF(ISNUMBER(AK362),IF((AK362+AL362)*(1+Scenario!$B$12/12)-AM362&lt;0,"INSUFFICIENT FUNDS",(AK362+AL362)*(1+Scenario!$B$12/12)-AM362),"INSUFFICIENT FUNDS")))</f>
        <v/>
      </c>
      <c r="AO362" s="6" t="str">
        <f>IF(AJ362&gt;Scenario!$B$11,"",IF(AJ$2&lt;&gt;"Ready",AJ$2,IF(ISNUMBER(AN362),AO361+AM362,"INSUFFICIENT FUNDS")))</f>
        <v/>
      </c>
      <c r="AP362" t="str">
        <f>IF(AJ362&gt;Scenario!$B$11,"",IF(AJ$2&lt;&gt;"Ready",AJ$2,IF(ISNUMBER(AN362),"OK","INSUFFICIENT FUNDS")))</f>
        <v/>
      </c>
    </row>
    <row r="363" spans="1:42" ht="32.1" customHeight="1" x14ac:dyDescent="0.2">
      <c r="A363">
        <v>359</v>
      </c>
      <c r="B363" s="6" t="str">
        <f>IF(A363&gt;Scenario!$B$11,"",IF(A$2&lt;&gt;"Ready",A$2,IF(G362="OK",E362,"INSUFFICIENT FUNDS")))</f>
        <v/>
      </c>
      <c r="C363" s="6" t="str">
        <f>IF(A363&gt;Scenario!$B$11,"",IF(A$2&lt;&gt;"Ready",A$2,IF(ISNUMBER(B363),IF(AND(A363&gt;=Scenario!$B$10,MOD(A363-Scenario!$B$10,Scenario!$B$18)=0),Scenario!$B$8,0),"INSUFFICIENT FUNDS")))</f>
        <v/>
      </c>
      <c r="D363" s="6" t="str">
        <f>IF(A363&gt;Scenario!$B$11,"",IF(A$2&lt;&gt;"Ready",A$2,IF(ISNUMBER(B363),(B363+C363)*(N('Option B'!$E$14)+N('Option B'!$E$15)+IF(Scenario!$B$13="Gross",N('Option B'!$E$16),0))/12+((N('Option B'!$E$12)+N('Option B'!$E$13))/12+IF(AND(A363&gt;=Scenario!$B$10,MOD(A363-Scenario!$B$10,Scenario!$B$18)=0),N('Option B'!$E$17)*N('Option B'!$E$18)+N('Option B'!$E$20),0)+IF(A363=1,N('Option B'!$E$17)*N('Option B'!$E$19)+N('Option B'!$E$21),0)+IF(A363=Scenario!$B$11,N('Option B'!$E$22),0)),"INSUFFICIENT FUNDS")))</f>
        <v/>
      </c>
      <c r="E363" s="6" t="str">
        <f>IF(A363&gt;Scenario!$B$11,"",IF(A$2&lt;&gt;"Ready",A$2,IF(ISNUMBER(B363),IF((B363+C363)*(1+Scenario!$B$12/12)-D363&lt;0,"INSUFFICIENT FUNDS",(B363+C363)*(1+Scenario!$B$12/12)-D363),"INSUFFICIENT FUNDS")))</f>
        <v/>
      </c>
      <c r="F363" s="6" t="str">
        <f>IF(A363&gt;Scenario!$B$11,"",IF(A$2&lt;&gt;"Ready",A$2,IF(ISNUMBER(E363),F362+D363,"INSUFFICIENT FUNDS")))</f>
        <v/>
      </c>
      <c r="G363" t="str">
        <f>IF(A363&gt;Scenario!$B$11,"",IF(A$2&lt;&gt;"Ready",A$2,IF(ISNUMBER(E363),"OK","INSUFFICIENT FUNDS")))</f>
        <v/>
      </c>
      <c r="H363">
        <v>359</v>
      </c>
      <c r="I363" s="6" t="str">
        <f>IF(H363&gt;Scenario!$B$11,"",IF(H$2&lt;&gt;"Ready",H$2,IF(N362="OK",L362,"INSUFFICIENT FUNDS")))</f>
        <v/>
      </c>
      <c r="J363" s="6" t="str">
        <f>IF(H363&gt;Scenario!$B$11,"",IF(H$2&lt;&gt;"Ready",H$2,IF(ISNUMBER(I363),IF(AND(H363&gt;=Scenario!$B$10,MOD(H363-Scenario!$B$10,Scenario!$B$18)=0),Scenario!$B$8,0),"INSUFFICIENT FUNDS")))</f>
        <v/>
      </c>
      <c r="K363" s="6" t="str">
        <f>IF(H363&gt;Scenario!$B$11,"",IF(H$2&lt;&gt;"Ready",H$2,IF(ISNUMBER(I363),(I363+J363)*(N('Option B'!$E$14)+N('Option B'!$E$15)+IF(Scenario!$B$13="Gross",N('Option B'!$E$16),0))/12+((0+0)/12+IF(AND(H363&gt;=Scenario!$B$10,MOD(H363-Scenario!$B$10,Scenario!$B$18)=0),N('Option B'!$E$17)*N('Option B'!$E$18)+N('Option B'!$E$20),0)+IF(H363=1,N('Option B'!$E$17)*N('Option B'!$E$19)+N('Option B'!$E$21),0)+IF(H363=Scenario!$B$11,N('Option B'!$E$22),0)),"INSUFFICIENT FUNDS")))</f>
        <v/>
      </c>
      <c r="L363" s="6" t="str">
        <f>IF(H363&gt;Scenario!$B$11,"",IF(H$2&lt;&gt;"Ready",H$2,IF(ISNUMBER(I363),IF((I363+J363)*(1+Scenario!$B$12/12)-K363&lt;0,"INSUFFICIENT FUNDS",(I363+J363)*(1+Scenario!$B$12/12)-K363),"INSUFFICIENT FUNDS")))</f>
        <v/>
      </c>
      <c r="M363" s="6" t="str">
        <f>IF(H363&gt;Scenario!$B$11,"",IF(H$2&lt;&gt;"Ready",H$2,IF(ISNUMBER(L363),M362+K363,"INSUFFICIENT FUNDS")))</f>
        <v/>
      </c>
      <c r="N363" t="str">
        <f>IF(H363&gt;Scenario!$B$11,"",IF(H$2&lt;&gt;"Ready",H$2,IF(ISNUMBER(L363),"OK","INSUFFICIENT FUNDS")))</f>
        <v/>
      </c>
      <c r="O363">
        <v>359</v>
      </c>
      <c r="P363" s="6" t="str">
        <f>IF(O363&gt;Scenario!$B$11,"",IF(O$2&lt;&gt;"Ready",O$2,IF(U362="OK",S362,"INSUFFICIENT FUNDS")))</f>
        <v/>
      </c>
      <c r="Q363" s="6" t="str">
        <f>IF(O363&gt;Scenario!$B$11,"",IF(O$2&lt;&gt;"Ready",O$2,IF(ISNUMBER(P363),IF(AND(O363&gt;=Scenario!$B$10,MOD(O363-Scenario!$B$10,Scenario!$B$18)=0),Scenario!$B$8,0),"INSUFFICIENT FUNDS")))</f>
        <v/>
      </c>
      <c r="R363" s="6" t="str">
        <f>IF(O363&gt;Scenario!$B$11,"",IF(O$2&lt;&gt;"Ready",O$2,IF(ISNUMBER(P363),(P363+Q363)*(0+N('Option B'!$E$15)+IF(Scenario!$B$13="Gross",N('Option B'!$E$16),0))/12+((N('Option B'!$E$12)+N('Option B'!$E$13))/12+IF(AND(O363&gt;=Scenario!$B$10,MOD(O363-Scenario!$B$10,Scenario!$B$18)=0),N('Option B'!$E$17)*N('Option B'!$E$18)+N('Option B'!$E$20),0)+IF(O363=1,N('Option B'!$E$17)*N('Option B'!$E$19)+N('Option B'!$E$21),0)+IF(O363=Scenario!$B$11,N('Option B'!$E$22),0)),"INSUFFICIENT FUNDS")))</f>
        <v/>
      </c>
      <c r="S363" s="6" t="str">
        <f>IF(O363&gt;Scenario!$B$11,"",IF(O$2&lt;&gt;"Ready",O$2,IF(ISNUMBER(P363),IF((P363+Q363)*(1+Scenario!$B$12/12)-R363&lt;0,"INSUFFICIENT FUNDS",(P363+Q363)*(1+Scenario!$B$12/12)-R363),"INSUFFICIENT FUNDS")))</f>
        <v/>
      </c>
      <c r="T363" s="6" t="str">
        <f>IF(O363&gt;Scenario!$B$11,"",IF(O$2&lt;&gt;"Ready",O$2,IF(ISNUMBER(S363),T362+R363,"INSUFFICIENT FUNDS")))</f>
        <v/>
      </c>
      <c r="U363" t="str">
        <f>IF(O363&gt;Scenario!$B$11,"",IF(O$2&lt;&gt;"Ready",O$2,IF(ISNUMBER(S363),"OK","INSUFFICIENT FUNDS")))</f>
        <v/>
      </c>
      <c r="V363">
        <v>359</v>
      </c>
      <c r="W363" s="6" t="str">
        <f>IF(V363&gt;Scenario!$B$11,"",IF(V$2&lt;&gt;"Ready",V$2,IF(AB362="OK",Z362,"INSUFFICIENT FUNDS")))</f>
        <v/>
      </c>
      <c r="X363" s="6" t="str">
        <f>IF(V363&gt;Scenario!$B$11,"",IF(V$2&lt;&gt;"Ready",V$2,IF(ISNUMBER(W363),IF(AND(V363&gt;=Scenario!$B$10,MOD(V363-Scenario!$B$10,Scenario!$B$18)=0),Scenario!$B$8,0),"INSUFFICIENT FUNDS")))</f>
        <v/>
      </c>
      <c r="Y363" s="6" t="str">
        <f>IF(V363&gt;Scenario!$B$11,"",IF(V$2&lt;&gt;"Ready",V$2,IF(ISNUMBER(W363),(W363+X363)*(N('Option B'!$E$14)+N('Option B'!$E$15)+IF(Scenario!$B$13="Gross",N('Option B'!$E$16),0))/12+((N('Option B'!$E$12)+N('Option B'!$E$13))/12+IF(AND(V363&gt;=Scenario!$B$10,MOD(V363-Scenario!$B$10,Scenario!$B$18)=0),0*0+0,0)+IF(V363=1,0*0+0,0)+IF(V363=Scenario!$B$11,0,0)),"INSUFFICIENT FUNDS")))</f>
        <v/>
      </c>
      <c r="Z363" s="6" t="str">
        <f>IF(V363&gt;Scenario!$B$11,"",IF(V$2&lt;&gt;"Ready",V$2,IF(ISNUMBER(W363),IF((W363+X363)*(1+Scenario!$B$12/12)-Y363&lt;0,"INSUFFICIENT FUNDS",(W363+X363)*(1+Scenario!$B$12/12)-Y363),"INSUFFICIENT FUNDS")))</f>
        <v/>
      </c>
      <c r="AA363" s="6" t="str">
        <f>IF(V363&gt;Scenario!$B$11,"",IF(V$2&lt;&gt;"Ready",V$2,IF(ISNUMBER(Z363),AA362+Y363,"INSUFFICIENT FUNDS")))</f>
        <v/>
      </c>
      <c r="AB363" t="str">
        <f>IF(V363&gt;Scenario!$B$11,"",IF(V$2&lt;&gt;"Ready",V$2,IF(ISNUMBER(Z363),"OK","INSUFFICIENT FUNDS")))</f>
        <v/>
      </c>
      <c r="AC363">
        <v>359</v>
      </c>
      <c r="AD363" s="6" t="str">
        <f>IF(AC363&gt;Scenario!$B$11,"",IF(AC$2&lt;&gt;"Ready",AC$2,IF(AI362="OK",AG362,"INSUFFICIENT FUNDS")))</f>
        <v/>
      </c>
      <c r="AE363" s="6" t="str">
        <f>IF(AC363&gt;Scenario!$B$11,"",IF(AC$2&lt;&gt;"Ready",AC$2,IF(ISNUMBER(AD363),IF(AND(AC363&gt;=Scenario!$B$10,MOD(AC363-Scenario!$B$10,Scenario!$B$18)=0),Scenario!$B$8,0),"INSUFFICIENT FUNDS")))</f>
        <v/>
      </c>
      <c r="AF363" s="6" t="str">
        <f>IF(AC363&gt;Scenario!$B$11,"",IF(AC$2&lt;&gt;"Ready",AC$2,IF(ISNUMBER(AD363),(AD363+AE363)*(N('Option B'!$E$14)+N('Option B'!$E$15)+IF(Scenario!$B$13="Gross",0,0))/12+((N('Option B'!$E$12)+N('Option B'!$E$13))/12+IF(AND(AC363&gt;=Scenario!$B$10,MOD(AC363-Scenario!$B$10,Scenario!$B$18)=0),N('Option B'!$E$17)*N('Option B'!$E$18)+N('Option B'!$E$20),0)+IF(AC363=1,N('Option B'!$E$17)*N('Option B'!$E$19)+N('Option B'!$E$21),0)+IF(AC363=Scenario!$B$11,N('Option B'!$E$22),0)),"INSUFFICIENT FUNDS")))</f>
        <v/>
      </c>
      <c r="AG363" s="6" t="str">
        <f>IF(AC363&gt;Scenario!$B$11,"",IF(AC$2&lt;&gt;"Ready",AC$2,IF(ISNUMBER(AD363),IF((AD363+AE363)*(1+Scenario!$B$12/12)-AF363&lt;0,"INSUFFICIENT FUNDS",(AD363+AE363)*(1+Scenario!$B$12/12)-AF363),"INSUFFICIENT FUNDS")))</f>
        <v/>
      </c>
      <c r="AH363" s="6" t="str">
        <f>IF(AC363&gt;Scenario!$B$11,"",IF(AC$2&lt;&gt;"Ready",AC$2,IF(ISNUMBER(AG363),AH362+AF363,"INSUFFICIENT FUNDS")))</f>
        <v/>
      </c>
      <c r="AI363" t="str">
        <f>IF(AC363&gt;Scenario!$B$11,"",IF(AC$2&lt;&gt;"Ready",AC$2,IF(ISNUMBER(AG363),"OK","INSUFFICIENT FUNDS")))</f>
        <v/>
      </c>
      <c r="AJ363">
        <v>359</v>
      </c>
      <c r="AK363" s="6" t="str">
        <f>IF(AJ363&gt;Scenario!$B$11,"",IF(AJ$2&lt;&gt;"Ready",AJ$2,IF(AP362="OK",AN362,"INSUFFICIENT FUNDS")))</f>
        <v/>
      </c>
      <c r="AL363" s="6" t="str">
        <f>IF(AJ363&gt;Scenario!$B$11,"",IF(AJ$2&lt;&gt;"Ready",AJ$2,IF(ISNUMBER(AK363),IF(AND(AJ363&gt;=Scenario!$B$10,MOD(AJ363-Scenario!$B$10,Scenario!$B$18)=0),Scenario!$B$8,0),"INSUFFICIENT FUNDS")))</f>
        <v/>
      </c>
      <c r="AM363" s="6" t="str">
        <f>IF(AJ363&gt;Scenario!$B$11,"",IF(AJ$2&lt;&gt;"Ready",AJ$2,IF(ISNUMBER(AK363),(AK363+AL363)*(0+0+IF(Scenario!$B$13="Gross",0,0))/12+((0+0)/12+IF(AND(AJ363&gt;=Scenario!$B$10,MOD(AJ363-Scenario!$B$10,Scenario!$B$18)=0),0*0+0,0)+IF(AJ363=1,0*0+0,0)+IF(AJ363=Scenario!$B$11,0,0)),"INSUFFICIENT FUNDS")))</f>
        <v/>
      </c>
      <c r="AN363" s="6" t="str">
        <f>IF(AJ363&gt;Scenario!$B$11,"",IF(AJ$2&lt;&gt;"Ready",AJ$2,IF(ISNUMBER(AK363),IF((AK363+AL363)*(1+Scenario!$B$12/12)-AM363&lt;0,"INSUFFICIENT FUNDS",(AK363+AL363)*(1+Scenario!$B$12/12)-AM363),"INSUFFICIENT FUNDS")))</f>
        <v/>
      </c>
      <c r="AO363" s="6" t="str">
        <f>IF(AJ363&gt;Scenario!$B$11,"",IF(AJ$2&lt;&gt;"Ready",AJ$2,IF(ISNUMBER(AN363),AO362+AM363,"INSUFFICIENT FUNDS")))</f>
        <v/>
      </c>
      <c r="AP363" t="str">
        <f>IF(AJ363&gt;Scenario!$B$11,"",IF(AJ$2&lt;&gt;"Ready",AJ$2,IF(ISNUMBER(AN363),"OK","INSUFFICIENT FUNDS")))</f>
        <v/>
      </c>
    </row>
    <row r="364" spans="1:42" ht="32.1" customHeight="1" x14ac:dyDescent="0.2">
      <c r="A364">
        <v>360</v>
      </c>
      <c r="B364" s="6" t="str">
        <f>IF(A364&gt;Scenario!$B$11,"",IF(A$2&lt;&gt;"Ready",A$2,IF(G363="OK",E363,"INSUFFICIENT FUNDS")))</f>
        <v/>
      </c>
      <c r="C364" s="6" t="str">
        <f>IF(A364&gt;Scenario!$B$11,"",IF(A$2&lt;&gt;"Ready",A$2,IF(ISNUMBER(B364),IF(AND(A364&gt;=Scenario!$B$10,MOD(A364-Scenario!$B$10,Scenario!$B$18)=0),Scenario!$B$8,0),"INSUFFICIENT FUNDS")))</f>
        <v/>
      </c>
      <c r="D364" s="6" t="str">
        <f>IF(A364&gt;Scenario!$B$11,"",IF(A$2&lt;&gt;"Ready",A$2,IF(ISNUMBER(B364),(B364+C364)*(N('Option B'!$E$14)+N('Option B'!$E$15)+IF(Scenario!$B$13="Gross",N('Option B'!$E$16),0))/12+((N('Option B'!$E$12)+N('Option B'!$E$13))/12+IF(AND(A364&gt;=Scenario!$B$10,MOD(A364-Scenario!$B$10,Scenario!$B$18)=0),N('Option B'!$E$17)*N('Option B'!$E$18)+N('Option B'!$E$20),0)+IF(A364=1,N('Option B'!$E$17)*N('Option B'!$E$19)+N('Option B'!$E$21),0)+IF(A364=Scenario!$B$11,N('Option B'!$E$22),0)),"INSUFFICIENT FUNDS")))</f>
        <v/>
      </c>
      <c r="E364" s="6" t="str">
        <f>IF(A364&gt;Scenario!$B$11,"",IF(A$2&lt;&gt;"Ready",A$2,IF(ISNUMBER(B364),IF((B364+C364)*(1+Scenario!$B$12/12)-D364&lt;0,"INSUFFICIENT FUNDS",(B364+C364)*(1+Scenario!$B$12/12)-D364),"INSUFFICIENT FUNDS")))</f>
        <v/>
      </c>
      <c r="F364" s="6" t="str">
        <f>IF(A364&gt;Scenario!$B$11,"",IF(A$2&lt;&gt;"Ready",A$2,IF(ISNUMBER(E364),F363+D364,"INSUFFICIENT FUNDS")))</f>
        <v/>
      </c>
      <c r="G364" t="str">
        <f>IF(A364&gt;Scenario!$B$11,"",IF(A$2&lt;&gt;"Ready",A$2,IF(ISNUMBER(E364),"OK","INSUFFICIENT FUNDS")))</f>
        <v/>
      </c>
      <c r="H364">
        <v>360</v>
      </c>
      <c r="I364" s="6" t="str">
        <f>IF(H364&gt;Scenario!$B$11,"",IF(H$2&lt;&gt;"Ready",H$2,IF(N363="OK",L363,"INSUFFICIENT FUNDS")))</f>
        <v/>
      </c>
      <c r="J364" s="6" t="str">
        <f>IF(H364&gt;Scenario!$B$11,"",IF(H$2&lt;&gt;"Ready",H$2,IF(ISNUMBER(I364),IF(AND(H364&gt;=Scenario!$B$10,MOD(H364-Scenario!$B$10,Scenario!$B$18)=0),Scenario!$B$8,0),"INSUFFICIENT FUNDS")))</f>
        <v/>
      </c>
      <c r="K364" s="6" t="str">
        <f>IF(H364&gt;Scenario!$B$11,"",IF(H$2&lt;&gt;"Ready",H$2,IF(ISNUMBER(I364),(I364+J364)*(N('Option B'!$E$14)+N('Option B'!$E$15)+IF(Scenario!$B$13="Gross",N('Option B'!$E$16),0))/12+((0+0)/12+IF(AND(H364&gt;=Scenario!$B$10,MOD(H364-Scenario!$B$10,Scenario!$B$18)=0),N('Option B'!$E$17)*N('Option B'!$E$18)+N('Option B'!$E$20),0)+IF(H364=1,N('Option B'!$E$17)*N('Option B'!$E$19)+N('Option B'!$E$21),0)+IF(H364=Scenario!$B$11,N('Option B'!$E$22),0)),"INSUFFICIENT FUNDS")))</f>
        <v/>
      </c>
      <c r="L364" s="6" t="str">
        <f>IF(H364&gt;Scenario!$B$11,"",IF(H$2&lt;&gt;"Ready",H$2,IF(ISNUMBER(I364),IF((I364+J364)*(1+Scenario!$B$12/12)-K364&lt;0,"INSUFFICIENT FUNDS",(I364+J364)*(1+Scenario!$B$12/12)-K364),"INSUFFICIENT FUNDS")))</f>
        <v/>
      </c>
      <c r="M364" s="6" t="str">
        <f>IF(H364&gt;Scenario!$B$11,"",IF(H$2&lt;&gt;"Ready",H$2,IF(ISNUMBER(L364),M363+K364,"INSUFFICIENT FUNDS")))</f>
        <v/>
      </c>
      <c r="N364" t="str">
        <f>IF(H364&gt;Scenario!$B$11,"",IF(H$2&lt;&gt;"Ready",H$2,IF(ISNUMBER(L364),"OK","INSUFFICIENT FUNDS")))</f>
        <v/>
      </c>
      <c r="O364">
        <v>360</v>
      </c>
      <c r="P364" s="6" t="str">
        <f>IF(O364&gt;Scenario!$B$11,"",IF(O$2&lt;&gt;"Ready",O$2,IF(U363="OK",S363,"INSUFFICIENT FUNDS")))</f>
        <v/>
      </c>
      <c r="Q364" s="6" t="str">
        <f>IF(O364&gt;Scenario!$B$11,"",IF(O$2&lt;&gt;"Ready",O$2,IF(ISNUMBER(P364),IF(AND(O364&gt;=Scenario!$B$10,MOD(O364-Scenario!$B$10,Scenario!$B$18)=0),Scenario!$B$8,0),"INSUFFICIENT FUNDS")))</f>
        <v/>
      </c>
      <c r="R364" s="6" t="str">
        <f>IF(O364&gt;Scenario!$B$11,"",IF(O$2&lt;&gt;"Ready",O$2,IF(ISNUMBER(P364),(P364+Q364)*(0+N('Option B'!$E$15)+IF(Scenario!$B$13="Gross",N('Option B'!$E$16),0))/12+((N('Option B'!$E$12)+N('Option B'!$E$13))/12+IF(AND(O364&gt;=Scenario!$B$10,MOD(O364-Scenario!$B$10,Scenario!$B$18)=0),N('Option B'!$E$17)*N('Option B'!$E$18)+N('Option B'!$E$20),0)+IF(O364=1,N('Option B'!$E$17)*N('Option B'!$E$19)+N('Option B'!$E$21),0)+IF(O364=Scenario!$B$11,N('Option B'!$E$22),0)),"INSUFFICIENT FUNDS")))</f>
        <v/>
      </c>
      <c r="S364" s="6" t="str">
        <f>IF(O364&gt;Scenario!$B$11,"",IF(O$2&lt;&gt;"Ready",O$2,IF(ISNUMBER(P364),IF((P364+Q364)*(1+Scenario!$B$12/12)-R364&lt;0,"INSUFFICIENT FUNDS",(P364+Q364)*(1+Scenario!$B$12/12)-R364),"INSUFFICIENT FUNDS")))</f>
        <v/>
      </c>
      <c r="T364" s="6" t="str">
        <f>IF(O364&gt;Scenario!$B$11,"",IF(O$2&lt;&gt;"Ready",O$2,IF(ISNUMBER(S364),T363+R364,"INSUFFICIENT FUNDS")))</f>
        <v/>
      </c>
      <c r="U364" t="str">
        <f>IF(O364&gt;Scenario!$B$11,"",IF(O$2&lt;&gt;"Ready",O$2,IF(ISNUMBER(S364),"OK","INSUFFICIENT FUNDS")))</f>
        <v/>
      </c>
      <c r="V364">
        <v>360</v>
      </c>
      <c r="W364" s="6" t="str">
        <f>IF(V364&gt;Scenario!$B$11,"",IF(V$2&lt;&gt;"Ready",V$2,IF(AB363="OK",Z363,"INSUFFICIENT FUNDS")))</f>
        <v/>
      </c>
      <c r="X364" s="6" t="str">
        <f>IF(V364&gt;Scenario!$B$11,"",IF(V$2&lt;&gt;"Ready",V$2,IF(ISNUMBER(W364),IF(AND(V364&gt;=Scenario!$B$10,MOD(V364-Scenario!$B$10,Scenario!$B$18)=0),Scenario!$B$8,0),"INSUFFICIENT FUNDS")))</f>
        <v/>
      </c>
      <c r="Y364" s="6" t="str">
        <f>IF(V364&gt;Scenario!$B$11,"",IF(V$2&lt;&gt;"Ready",V$2,IF(ISNUMBER(W364),(W364+X364)*(N('Option B'!$E$14)+N('Option B'!$E$15)+IF(Scenario!$B$13="Gross",N('Option B'!$E$16),0))/12+((N('Option B'!$E$12)+N('Option B'!$E$13))/12+IF(AND(V364&gt;=Scenario!$B$10,MOD(V364-Scenario!$B$10,Scenario!$B$18)=0),0*0+0,0)+IF(V364=1,0*0+0,0)+IF(V364=Scenario!$B$11,0,0)),"INSUFFICIENT FUNDS")))</f>
        <v/>
      </c>
      <c r="Z364" s="6" t="str">
        <f>IF(V364&gt;Scenario!$B$11,"",IF(V$2&lt;&gt;"Ready",V$2,IF(ISNUMBER(W364),IF((W364+X364)*(1+Scenario!$B$12/12)-Y364&lt;0,"INSUFFICIENT FUNDS",(W364+X364)*(1+Scenario!$B$12/12)-Y364),"INSUFFICIENT FUNDS")))</f>
        <v/>
      </c>
      <c r="AA364" s="6" t="str">
        <f>IF(V364&gt;Scenario!$B$11,"",IF(V$2&lt;&gt;"Ready",V$2,IF(ISNUMBER(Z364),AA363+Y364,"INSUFFICIENT FUNDS")))</f>
        <v/>
      </c>
      <c r="AB364" t="str">
        <f>IF(V364&gt;Scenario!$B$11,"",IF(V$2&lt;&gt;"Ready",V$2,IF(ISNUMBER(Z364),"OK","INSUFFICIENT FUNDS")))</f>
        <v/>
      </c>
      <c r="AC364">
        <v>360</v>
      </c>
      <c r="AD364" s="6" t="str">
        <f>IF(AC364&gt;Scenario!$B$11,"",IF(AC$2&lt;&gt;"Ready",AC$2,IF(AI363="OK",AG363,"INSUFFICIENT FUNDS")))</f>
        <v/>
      </c>
      <c r="AE364" s="6" t="str">
        <f>IF(AC364&gt;Scenario!$B$11,"",IF(AC$2&lt;&gt;"Ready",AC$2,IF(ISNUMBER(AD364),IF(AND(AC364&gt;=Scenario!$B$10,MOD(AC364-Scenario!$B$10,Scenario!$B$18)=0),Scenario!$B$8,0),"INSUFFICIENT FUNDS")))</f>
        <v/>
      </c>
      <c r="AF364" s="6" t="str">
        <f>IF(AC364&gt;Scenario!$B$11,"",IF(AC$2&lt;&gt;"Ready",AC$2,IF(ISNUMBER(AD364),(AD364+AE364)*(N('Option B'!$E$14)+N('Option B'!$E$15)+IF(Scenario!$B$13="Gross",0,0))/12+((N('Option B'!$E$12)+N('Option B'!$E$13))/12+IF(AND(AC364&gt;=Scenario!$B$10,MOD(AC364-Scenario!$B$10,Scenario!$B$18)=0),N('Option B'!$E$17)*N('Option B'!$E$18)+N('Option B'!$E$20),0)+IF(AC364=1,N('Option B'!$E$17)*N('Option B'!$E$19)+N('Option B'!$E$21),0)+IF(AC364=Scenario!$B$11,N('Option B'!$E$22),0)),"INSUFFICIENT FUNDS")))</f>
        <v/>
      </c>
      <c r="AG364" s="6" t="str">
        <f>IF(AC364&gt;Scenario!$B$11,"",IF(AC$2&lt;&gt;"Ready",AC$2,IF(ISNUMBER(AD364),IF((AD364+AE364)*(1+Scenario!$B$12/12)-AF364&lt;0,"INSUFFICIENT FUNDS",(AD364+AE364)*(1+Scenario!$B$12/12)-AF364),"INSUFFICIENT FUNDS")))</f>
        <v/>
      </c>
      <c r="AH364" s="6" t="str">
        <f>IF(AC364&gt;Scenario!$B$11,"",IF(AC$2&lt;&gt;"Ready",AC$2,IF(ISNUMBER(AG364),AH363+AF364,"INSUFFICIENT FUNDS")))</f>
        <v/>
      </c>
      <c r="AI364" t="str">
        <f>IF(AC364&gt;Scenario!$B$11,"",IF(AC$2&lt;&gt;"Ready",AC$2,IF(ISNUMBER(AG364),"OK","INSUFFICIENT FUNDS")))</f>
        <v/>
      </c>
      <c r="AJ364">
        <v>360</v>
      </c>
      <c r="AK364" s="6" t="str">
        <f>IF(AJ364&gt;Scenario!$B$11,"",IF(AJ$2&lt;&gt;"Ready",AJ$2,IF(AP363="OK",AN363,"INSUFFICIENT FUNDS")))</f>
        <v/>
      </c>
      <c r="AL364" s="6" t="str">
        <f>IF(AJ364&gt;Scenario!$B$11,"",IF(AJ$2&lt;&gt;"Ready",AJ$2,IF(ISNUMBER(AK364),IF(AND(AJ364&gt;=Scenario!$B$10,MOD(AJ364-Scenario!$B$10,Scenario!$B$18)=0),Scenario!$B$8,0),"INSUFFICIENT FUNDS")))</f>
        <v/>
      </c>
      <c r="AM364" s="6" t="str">
        <f>IF(AJ364&gt;Scenario!$B$11,"",IF(AJ$2&lt;&gt;"Ready",AJ$2,IF(ISNUMBER(AK364),(AK364+AL364)*(0+0+IF(Scenario!$B$13="Gross",0,0))/12+((0+0)/12+IF(AND(AJ364&gt;=Scenario!$B$10,MOD(AJ364-Scenario!$B$10,Scenario!$B$18)=0),0*0+0,0)+IF(AJ364=1,0*0+0,0)+IF(AJ364=Scenario!$B$11,0,0)),"INSUFFICIENT FUNDS")))</f>
        <v/>
      </c>
      <c r="AN364" s="6" t="str">
        <f>IF(AJ364&gt;Scenario!$B$11,"",IF(AJ$2&lt;&gt;"Ready",AJ$2,IF(ISNUMBER(AK364),IF((AK364+AL364)*(1+Scenario!$B$12/12)-AM364&lt;0,"INSUFFICIENT FUNDS",(AK364+AL364)*(1+Scenario!$B$12/12)-AM364),"INSUFFICIENT FUNDS")))</f>
        <v/>
      </c>
      <c r="AO364" s="6" t="str">
        <f>IF(AJ364&gt;Scenario!$B$11,"",IF(AJ$2&lt;&gt;"Ready",AJ$2,IF(ISNUMBER(AN364),AO363+AM364,"INSUFFICIENT FUNDS")))</f>
        <v/>
      </c>
      <c r="AP364" t="str">
        <f>IF(AJ364&gt;Scenario!$B$11,"",IF(AJ$2&lt;&gt;"Ready",AJ$2,IF(ISNUMBER(AN364),"OK","INSUFFICIENT FUNDS")))</f>
        <v/>
      </c>
    </row>
  </sheetData>
  <sheetProtection sheet="1" objects="1" scenarios="1"/>
  <mergeCells count="8">
    <mergeCell ref="AJ3:AP3"/>
    <mergeCell ref="A1:G1"/>
    <mergeCell ref="A2:G2"/>
    <mergeCell ref="A3:G3"/>
    <mergeCell ref="H3:N3"/>
    <mergeCell ref="O3:U3"/>
    <mergeCell ref="V3:AB3"/>
    <mergeCell ref="AC3:AI3"/>
  </mergeCells>
  <pageMargins left="0.35" right="0.35" top="0.4" bottom="0.4" header="0.2" footer="0.2"/>
  <pageSetup fitToHeight="0" orientation="landscape" r:id="rId1"/>
  <headerFooter>
    <oddFooter>&amp;CInvesting You Can Explain | I2 |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P364"/>
  <sheetViews>
    <sheetView showGridLines="0" workbookViewId="0">
      <pane ySplit="3" topLeftCell="A4" activePane="bottomLeft" state="frozen"/>
      <selection pane="bottomLeft" sqref="A1:G1"/>
    </sheetView>
  </sheetViews>
  <sheetFormatPr defaultRowHeight="14.25" x14ac:dyDescent="0.2"/>
  <cols>
    <col min="1" max="1" width="9" customWidth="1"/>
    <col min="2" max="6" width="16" customWidth="1"/>
    <col min="7" max="7" width="28" customWidth="1"/>
    <col min="8" max="8" width="9" customWidth="1"/>
    <col min="9" max="13" width="16" customWidth="1"/>
    <col min="14" max="14" width="28" customWidth="1"/>
    <col min="15" max="15" width="9" customWidth="1"/>
    <col min="16" max="20" width="16" customWidth="1"/>
    <col min="21" max="21" width="28" customWidth="1"/>
    <col min="22" max="22" width="9" customWidth="1"/>
    <col min="23" max="27" width="16" customWidth="1"/>
    <col min="28" max="28" width="28" customWidth="1"/>
    <col min="29" max="29" width="9" customWidth="1"/>
    <col min="30" max="34" width="16" customWidth="1"/>
    <col min="35" max="35" width="28" customWidth="1"/>
    <col min="36" max="36" width="9" customWidth="1"/>
    <col min="37" max="41" width="16" customWidth="1"/>
    <col min="42" max="42" width="28" customWidth="1"/>
  </cols>
  <sheetData>
    <row r="1" spans="1:42" ht="42" customHeight="1" x14ac:dyDescent="0.2">
      <c r="A1" s="27" t="s">
        <v>115</v>
      </c>
      <c r="B1" s="26"/>
      <c r="C1" s="26"/>
      <c r="D1" s="26"/>
      <c r="E1" s="26"/>
      <c r="F1" s="26"/>
      <c r="G1" s="26"/>
    </row>
    <row r="2" spans="1:42" ht="42" customHeight="1" x14ac:dyDescent="0.2">
      <c r="A2" s="26" t="str">
        <f>IF('Option C'!B4="Inactive","Inactive",IF(Scenario!B21&lt;&gt;"Ready",Scenario!B21,IF(Scenario!B22&lt;&gt;"Ready",Scenario!B22,IF(LEFT('Option C'!B24,7)="PENDING","PENDING option evidence",IF(AND('Option C'!F12="Ready",'Option C'!F13="Ready",'Option C'!F14="Ready",'Option C'!F15="Ready",OR(Scenario!B13="Net of fund expense",'Option C'!F16="Ready"),'Option C'!F17="Ready",'Option C'!F18="Ready",'Option C'!F19="Ready",'Option C'!F20="Ready",'Option C'!F21="Ready",'Option C'!F22="Ready"),"Ready","PENDING remaining fee terms")))))</f>
        <v>Inactive</v>
      </c>
      <c r="B2" s="26"/>
      <c r="C2" s="26"/>
      <c r="D2" s="26"/>
      <c r="E2" s="26"/>
      <c r="F2" s="26"/>
      <c r="G2" s="26"/>
      <c r="H2" t="str">
        <f>IF('Option C'!B4="Inactive","Inactive",IF(Scenario!B21&lt;&gt;"Ready",Scenario!B21,IF(Scenario!B22&lt;&gt;"Ready",Scenario!B22,IF(LEFT('Option C'!B24,7)="PENDING","PENDING option evidence",IF(AND('Option C'!F14="Ready",'Option C'!F15="Ready",OR(Scenario!B13="Net of fund expense",'Option C'!F16="Ready"),'Option C'!F17="Ready",'Option C'!F18="Ready",'Option C'!F19="Ready",'Option C'!F20="Ready",'Option C'!F21="Ready",'Option C'!F22="Ready"),"Ready","PENDING remaining fee terms")))))</f>
        <v>Inactive</v>
      </c>
      <c r="O2" t="str">
        <f>IF('Option C'!B4="Inactive","Inactive",IF(Scenario!B21&lt;&gt;"Ready",Scenario!B21,IF(Scenario!B22&lt;&gt;"Ready",Scenario!B22,IF(LEFT('Option C'!B24,7)="PENDING","PENDING option evidence",IF(AND('Option C'!F12="Ready",'Option C'!F13="Ready",'Option C'!F15="Ready",OR(Scenario!B13="Net of fund expense",'Option C'!F16="Ready"),'Option C'!F17="Ready",'Option C'!F18="Ready",'Option C'!F19="Ready",'Option C'!F20="Ready",'Option C'!F21="Ready",'Option C'!F22="Ready"),"Ready","PENDING remaining fee terms")))))</f>
        <v>Inactive</v>
      </c>
      <c r="V2" t="str">
        <f>IF('Option C'!B4="Inactive","Inactive",IF(Scenario!B21&lt;&gt;"Ready",Scenario!B21,IF(Scenario!B22&lt;&gt;"Ready",Scenario!B22,IF(LEFT('Option C'!B24,7)="PENDING","PENDING option evidence",IF(AND('Option C'!F12="Ready",'Option C'!F13="Ready",'Option C'!F14="Ready",'Option C'!F15="Ready",OR(Scenario!B13="Net of fund expense",'Option C'!F16="Ready")),"Ready","PENDING remaining fee terms")))))</f>
        <v>Inactive</v>
      </c>
      <c r="AC2" t="str">
        <f>IF('Option C'!B4="Inactive","Inactive",IF(Scenario!B21&lt;&gt;"Ready",Scenario!B21,IF(Scenario!B22&lt;&gt;"Ready",Scenario!B22,IF(LEFT('Option C'!B24,7)="PENDING","PENDING option evidence",IF(Scenario!B13&lt;&gt;"Gross","PENDING: Gross required",IF(AND('Option C'!F12="Ready",'Option C'!F13="Ready",'Option C'!F14="Ready",'Option C'!F15="Ready",'Option C'!F17="Ready",'Option C'!F18="Ready",'Option C'!F19="Ready",'Option C'!F20="Ready",'Option C'!F21="Ready",'Option C'!F22="Ready"),"Ready","PENDING remaining fee terms"))))))</f>
        <v>Inactive</v>
      </c>
      <c r="AJ2" t="str">
        <f>IF('Option C'!B4="Inactive","Inactive",IF(Scenario!B21&lt;&gt;"Ready",Scenario!B21,IF(Scenario!B22&lt;&gt;"Ready",Scenario!B22,IF(LEFT('Option C'!B24,7)="PENDING","PENDING option evidence",IF(Scenario!B13&lt;&gt;"Gross","PENDING: Gross required",IF(AND(TRUE),"Ready","PENDING remaining fee terms"))))))</f>
        <v>Inactive</v>
      </c>
    </row>
    <row r="3" spans="1:42" ht="32.1" customHeight="1" x14ac:dyDescent="0.2">
      <c r="A3" s="32" t="s">
        <v>102</v>
      </c>
      <c r="B3" s="26"/>
      <c r="C3" s="26"/>
      <c r="D3" s="26"/>
      <c r="E3" s="26"/>
      <c r="F3" s="26"/>
      <c r="G3" s="26"/>
      <c r="H3" s="32" t="s">
        <v>103</v>
      </c>
      <c r="I3" s="26"/>
      <c r="J3" s="26"/>
      <c r="K3" s="26"/>
      <c r="L3" s="26"/>
      <c r="M3" s="26"/>
      <c r="N3" s="26"/>
      <c r="O3" s="32" t="s">
        <v>104</v>
      </c>
      <c r="P3" s="26"/>
      <c r="Q3" s="26"/>
      <c r="R3" s="26"/>
      <c r="S3" s="26"/>
      <c r="T3" s="26"/>
      <c r="U3" s="26"/>
      <c r="V3" s="32" t="s">
        <v>105</v>
      </c>
      <c r="W3" s="26"/>
      <c r="X3" s="26"/>
      <c r="Y3" s="26"/>
      <c r="Z3" s="26"/>
      <c r="AA3" s="26"/>
      <c r="AB3" s="26"/>
      <c r="AC3" s="32" t="s">
        <v>106</v>
      </c>
      <c r="AD3" s="26"/>
      <c r="AE3" s="26"/>
      <c r="AF3" s="26"/>
      <c r="AG3" s="26"/>
      <c r="AH3" s="26"/>
      <c r="AI3" s="26"/>
      <c r="AJ3" s="32" t="s">
        <v>107</v>
      </c>
      <c r="AK3" s="26"/>
      <c r="AL3" s="26"/>
      <c r="AM3" s="26"/>
      <c r="AN3" s="26"/>
      <c r="AO3" s="26"/>
      <c r="AP3" s="26"/>
    </row>
    <row r="4" spans="1:42" ht="32.1" customHeight="1" x14ac:dyDescent="0.2">
      <c r="A4" s="1" t="s">
        <v>108</v>
      </c>
      <c r="B4" s="1" t="s">
        <v>109</v>
      </c>
      <c r="C4" s="1" t="s">
        <v>110</v>
      </c>
      <c r="D4" s="1" t="s">
        <v>111</v>
      </c>
      <c r="E4" s="1" t="s">
        <v>112</v>
      </c>
      <c r="F4" s="1" t="s">
        <v>113</v>
      </c>
      <c r="G4" s="1" t="s">
        <v>81</v>
      </c>
      <c r="H4" s="1" t="s">
        <v>108</v>
      </c>
      <c r="I4" s="1" t="s">
        <v>109</v>
      </c>
      <c r="J4" s="1" t="s">
        <v>110</v>
      </c>
      <c r="K4" s="1" t="s">
        <v>111</v>
      </c>
      <c r="L4" s="1" t="s">
        <v>112</v>
      </c>
      <c r="M4" s="1" t="s">
        <v>113</v>
      </c>
      <c r="N4" s="1" t="s">
        <v>81</v>
      </c>
      <c r="O4" s="1" t="s">
        <v>108</v>
      </c>
      <c r="P4" s="1" t="s">
        <v>109</v>
      </c>
      <c r="Q4" s="1" t="s">
        <v>110</v>
      </c>
      <c r="R4" s="1" t="s">
        <v>111</v>
      </c>
      <c r="S4" s="1" t="s">
        <v>112</v>
      </c>
      <c r="T4" s="1" t="s">
        <v>113</v>
      </c>
      <c r="U4" s="1" t="s">
        <v>81</v>
      </c>
      <c r="V4" s="1" t="s">
        <v>108</v>
      </c>
      <c r="W4" s="1" t="s">
        <v>109</v>
      </c>
      <c r="X4" s="1" t="s">
        <v>110</v>
      </c>
      <c r="Y4" s="1" t="s">
        <v>111</v>
      </c>
      <c r="Z4" s="1" t="s">
        <v>112</v>
      </c>
      <c r="AA4" s="1" t="s">
        <v>113</v>
      </c>
      <c r="AB4" s="1" t="s">
        <v>81</v>
      </c>
      <c r="AC4" s="1" t="s">
        <v>108</v>
      </c>
      <c r="AD4" s="1" t="s">
        <v>109</v>
      </c>
      <c r="AE4" s="1" t="s">
        <v>110</v>
      </c>
      <c r="AF4" s="1" t="s">
        <v>111</v>
      </c>
      <c r="AG4" s="1" t="s">
        <v>112</v>
      </c>
      <c r="AH4" s="1" t="s">
        <v>113</v>
      </c>
      <c r="AI4" s="1" t="s">
        <v>81</v>
      </c>
      <c r="AJ4" s="1" t="s">
        <v>108</v>
      </c>
      <c r="AK4" s="1" t="s">
        <v>109</v>
      </c>
      <c r="AL4" s="1" t="s">
        <v>110</v>
      </c>
      <c r="AM4" s="1" t="s">
        <v>111</v>
      </c>
      <c r="AN4" s="1" t="s">
        <v>112</v>
      </c>
      <c r="AO4" s="1" t="s">
        <v>113</v>
      </c>
      <c r="AP4" s="1" t="s">
        <v>81</v>
      </c>
    </row>
    <row r="5" spans="1:42" ht="32.1" customHeight="1" x14ac:dyDescent="0.2">
      <c r="A5">
        <v>1</v>
      </c>
      <c r="B5" s="6" t="str">
        <f>IF(A5&gt;Scenario!$B$11,"",IF(A$2&lt;&gt;"Ready",A$2,Scenario!$B$7))</f>
        <v/>
      </c>
      <c r="C5" s="6" t="str">
        <f>IF(A5&gt;Scenario!$B$11,"",IF(A$2&lt;&gt;"Ready",A$2,IF(ISNUMBER(B5),IF(AND(A5&gt;=Scenario!$B$10,MOD(A5-Scenario!$B$10,Scenario!$B$18)=0),Scenario!$B$8,0),"INSUFFICIENT FUNDS")))</f>
        <v/>
      </c>
      <c r="D5" s="6" t="str">
        <f>IF(A5&gt;Scenario!$B$11,"",IF(A$2&lt;&gt;"Ready",A$2,IF(ISNUMBER(B5),(B5+C5)*(N('Option C'!$E$14)+N('Option C'!$E$15)+IF(Scenario!$B$13="Gross",N('Option C'!$E$16),0))/12+((N('Option C'!$E$12)+N('Option C'!$E$13))/12+IF(AND(A5&gt;=Scenario!$B$10,MOD(A5-Scenario!$B$10,Scenario!$B$18)=0),N('Option C'!$E$17)*N('Option C'!$E$18)+N('Option C'!$E$20),0)+IF(A5=1,N('Option C'!$E$17)*N('Option C'!$E$19)+N('Option C'!$E$21),0)+IF(A5=Scenario!$B$11,N('Option C'!$E$22),0)),"INSUFFICIENT FUNDS")))</f>
        <v/>
      </c>
      <c r="E5" s="6" t="str">
        <f>IF(A5&gt;Scenario!$B$11,"",IF(A$2&lt;&gt;"Ready",A$2,IF(ISNUMBER(B5),IF((B5+C5)*(1+Scenario!$B$12/12)-D5&lt;0,"INSUFFICIENT FUNDS",(B5+C5)*(1+Scenario!$B$12/12)-D5),"INSUFFICIENT FUNDS")))</f>
        <v/>
      </c>
      <c r="F5" s="6" t="str">
        <f>IF(A5&gt;Scenario!$B$11,"",IF(A$2&lt;&gt;"Ready",A$2,IF(ISNUMBER(E5),D5,"INSUFFICIENT FUNDS")))</f>
        <v/>
      </c>
      <c r="G5" t="str">
        <f>IF(A5&gt;Scenario!$B$11,"",IF(A$2&lt;&gt;"Ready",A$2,IF(ISNUMBER(E5),"OK","INSUFFICIENT FUNDS")))</f>
        <v/>
      </c>
      <c r="H5">
        <v>1</v>
      </c>
      <c r="I5" s="6" t="str">
        <f>IF(H5&gt;Scenario!$B$11,"",IF(H$2&lt;&gt;"Ready",H$2,Scenario!$B$7))</f>
        <v/>
      </c>
      <c r="J5" s="6" t="str">
        <f>IF(H5&gt;Scenario!$B$11,"",IF(H$2&lt;&gt;"Ready",H$2,IF(ISNUMBER(I5),IF(AND(H5&gt;=Scenario!$B$10,MOD(H5-Scenario!$B$10,Scenario!$B$18)=0),Scenario!$B$8,0),"INSUFFICIENT FUNDS")))</f>
        <v/>
      </c>
      <c r="K5" s="6" t="str">
        <f>IF(H5&gt;Scenario!$B$11,"",IF(H$2&lt;&gt;"Ready",H$2,IF(ISNUMBER(I5),(I5+J5)*(N('Option C'!$E$14)+N('Option C'!$E$15)+IF(Scenario!$B$13="Gross",N('Option C'!$E$16),0))/12+((0+0)/12+IF(AND(H5&gt;=Scenario!$B$10,MOD(H5-Scenario!$B$10,Scenario!$B$18)=0),N('Option C'!$E$17)*N('Option C'!$E$18)+N('Option C'!$E$20),0)+IF(H5=1,N('Option C'!$E$17)*N('Option C'!$E$19)+N('Option C'!$E$21),0)+IF(H5=Scenario!$B$11,N('Option C'!$E$22),0)),"INSUFFICIENT FUNDS")))</f>
        <v/>
      </c>
      <c r="L5" s="6" t="str">
        <f>IF(H5&gt;Scenario!$B$11,"",IF(H$2&lt;&gt;"Ready",H$2,IF(ISNUMBER(I5),IF((I5+J5)*(1+Scenario!$B$12/12)-K5&lt;0,"INSUFFICIENT FUNDS",(I5+J5)*(1+Scenario!$B$12/12)-K5),"INSUFFICIENT FUNDS")))</f>
        <v/>
      </c>
      <c r="M5" s="6" t="str">
        <f>IF(H5&gt;Scenario!$B$11,"",IF(H$2&lt;&gt;"Ready",H$2,IF(ISNUMBER(L5),K5,"INSUFFICIENT FUNDS")))</f>
        <v/>
      </c>
      <c r="N5" t="str">
        <f>IF(H5&gt;Scenario!$B$11,"",IF(H$2&lt;&gt;"Ready",H$2,IF(ISNUMBER(L5),"OK","INSUFFICIENT FUNDS")))</f>
        <v/>
      </c>
      <c r="O5">
        <v>1</v>
      </c>
      <c r="P5" s="6" t="str">
        <f>IF(O5&gt;Scenario!$B$11,"",IF(O$2&lt;&gt;"Ready",O$2,Scenario!$B$7))</f>
        <v/>
      </c>
      <c r="Q5" s="6" t="str">
        <f>IF(O5&gt;Scenario!$B$11,"",IF(O$2&lt;&gt;"Ready",O$2,IF(ISNUMBER(P5),IF(AND(O5&gt;=Scenario!$B$10,MOD(O5-Scenario!$B$10,Scenario!$B$18)=0),Scenario!$B$8,0),"INSUFFICIENT FUNDS")))</f>
        <v/>
      </c>
      <c r="R5" s="6" t="str">
        <f>IF(O5&gt;Scenario!$B$11,"",IF(O$2&lt;&gt;"Ready",O$2,IF(ISNUMBER(P5),(P5+Q5)*(0+N('Option C'!$E$15)+IF(Scenario!$B$13="Gross",N('Option C'!$E$16),0))/12+((N('Option C'!$E$12)+N('Option C'!$E$13))/12+IF(AND(O5&gt;=Scenario!$B$10,MOD(O5-Scenario!$B$10,Scenario!$B$18)=0),N('Option C'!$E$17)*N('Option C'!$E$18)+N('Option C'!$E$20),0)+IF(O5=1,N('Option C'!$E$17)*N('Option C'!$E$19)+N('Option C'!$E$21),0)+IF(O5=Scenario!$B$11,N('Option C'!$E$22),0)),"INSUFFICIENT FUNDS")))</f>
        <v/>
      </c>
      <c r="S5" s="6" t="str">
        <f>IF(O5&gt;Scenario!$B$11,"",IF(O$2&lt;&gt;"Ready",O$2,IF(ISNUMBER(P5),IF((P5+Q5)*(1+Scenario!$B$12/12)-R5&lt;0,"INSUFFICIENT FUNDS",(P5+Q5)*(1+Scenario!$B$12/12)-R5),"INSUFFICIENT FUNDS")))</f>
        <v/>
      </c>
      <c r="T5" s="6" t="str">
        <f>IF(O5&gt;Scenario!$B$11,"",IF(O$2&lt;&gt;"Ready",O$2,IF(ISNUMBER(S5),R5,"INSUFFICIENT FUNDS")))</f>
        <v/>
      </c>
      <c r="U5" t="str">
        <f>IF(O5&gt;Scenario!$B$11,"",IF(O$2&lt;&gt;"Ready",O$2,IF(ISNUMBER(S5),"OK","INSUFFICIENT FUNDS")))</f>
        <v/>
      </c>
      <c r="V5">
        <v>1</v>
      </c>
      <c r="W5" s="6" t="str">
        <f>IF(V5&gt;Scenario!$B$11,"",IF(V$2&lt;&gt;"Ready",V$2,Scenario!$B$7))</f>
        <v/>
      </c>
      <c r="X5" s="6" t="str">
        <f>IF(V5&gt;Scenario!$B$11,"",IF(V$2&lt;&gt;"Ready",V$2,IF(ISNUMBER(W5),IF(AND(V5&gt;=Scenario!$B$10,MOD(V5-Scenario!$B$10,Scenario!$B$18)=0),Scenario!$B$8,0),"INSUFFICIENT FUNDS")))</f>
        <v/>
      </c>
      <c r="Y5" s="6" t="str">
        <f>IF(V5&gt;Scenario!$B$11,"",IF(V$2&lt;&gt;"Ready",V$2,IF(ISNUMBER(W5),(W5+X5)*(N('Option C'!$E$14)+N('Option C'!$E$15)+IF(Scenario!$B$13="Gross",N('Option C'!$E$16),0))/12+((N('Option C'!$E$12)+N('Option C'!$E$13))/12+IF(AND(V5&gt;=Scenario!$B$10,MOD(V5-Scenario!$B$10,Scenario!$B$18)=0),0*0+0,0)+IF(V5=1,0*0+0,0)+IF(V5=Scenario!$B$11,0,0)),"INSUFFICIENT FUNDS")))</f>
        <v/>
      </c>
      <c r="Z5" s="6" t="str">
        <f>IF(V5&gt;Scenario!$B$11,"",IF(V$2&lt;&gt;"Ready",V$2,IF(ISNUMBER(W5),IF((W5+X5)*(1+Scenario!$B$12/12)-Y5&lt;0,"INSUFFICIENT FUNDS",(W5+X5)*(1+Scenario!$B$12/12)-Y5),"INSUFFICIENT FUNDS")))</f>
        <v/>
      </c>
      <c r="AA5" s="6" t="str">
        <f>IF(V5&gt;Scenario!$B$11,"",IF(V$2&lt;&gt;"Ready",V$2,IF(ISNUMBER(Z5),Y5,"INSUFFICIENT FUNDS")))</f>
        <v/>
      </c>
      <c r="AB5" t="str">
        <f>IF(V5&gt;Scenario!$B$11,"",IF(V$2&lt;&gt;"Ready",V$2,IF(ISNUMBER(Z5),"OK","INSUFFICIENT FUNDS")))</f>
        <v/>
      </c>
      <c r="AC5">
        <v>1</v>
      </c>
      <c r="AD5" s="6" t="str">
        <f>IF(AC5&gt;Scenario!$B$11,"",IF(AC$2&lt;&gt;"Ready",AC$2,Scenario!$B$7))</f>
        <v/>
      </c>
      <c r="AE5" s="6" t="str">
        <f>IF(AC5&gt;Scenario!$B$11,"",IF(AC$2&lt;&gt;"Ready",AC$2,IF(ISNUMBER(AD5),IF(AND(AC5&gt;=Scenario!$B$10,MOD(AC5-Scenario!$B$10,Scenario!$B$18)=0),Scenario!$B$8,0),"INSUFFICIENT FUNDS")))</f>
        <v/>
      </c>
      <c r="AF5" s="6" t="str">
        <f>IF(AC5&gt;Scenario!$B$11,"",IF(AC$2&lt;&gt;"Ready",AC$2,IF(ISNUMBER(AD5),(AD5+AE5)*(N('Option C'!$E$14)+N('Option C'!$E$15)+IF(Scenario!$B$13="Gross",0,0))/12+((N('Option C'!$E$12)+N('Option C'!$E$13))/12+IF(AND(AC5&gt;=Scenario!$B$10,MOD(AC5-Scenario!$B$10,Scenario!$B$18)=0),N('Option C'!$E$17)*N('Option C'!$E$18)+N('Option C'!$E$20),0)+IF(AC5=1,N('Option C'!$E$17)*N('Option C'!$E$19)+N('Option C'!$E$21),0)+IF(AC5=Scenario!$B$11,N('Option C'!$E$22),0)),"INSUFFICIENT FUNDS")))</f>
        <v/>
      </c>
      <c r="AG5" s="6" t="str">
        <f>IF(AC5&gt;Scenario!$B$11,"",IF(AC$2&lt;&gt;"Ready",AC$2,IF(ISNUMBER(AD5),IF((AD5+AE5)*(1+Scenario!$B$12/12)-AF5&lt;0,"INSUFFICIENT FUNDS",(AD5+AE5)*(1+Scenario!$B$12/12)-AF5),"INSUFFICIENT FUNDS")))</f>
        <v/>
      </c>
      <c r="AH5" s="6" t="str">
        <f>IF(AC5&gt;Scenario!$B$11,"",IF(AC$2&lt;&gt;"Ready",AC$2,IF(ISNUMBER(AG5),AF5,"INSUFFICIENT FUNDS")))</f>
        <v/>
      </c>
      <c r="AI5" t="str">
        <f>IF(AC5&gt;Scenario!$B$11,"",IF(AC$2&lt;&gt;"Ready",AC$2,IF(ISNUMBER(AG5),"OK","INSUFFICIENT FUNDS")))</f>
        <v/>
      </c>
      <c r="AJ5">
        <v>1</v>
      </c>
      <c r="AK5" s="6" t="str">
        <f>IF(AJ5&gt;Scenario!$B$11,"",IF(AJ$2&lt;&gt;"Ready",AJ$2,Scenario!$B$7))</f>
        <v/>
      </c>
      <c r="AL5" s="6" t="str">
        <f>IF(AJ5&gt;Scenario!$B$11,"",IF(AJ$2&lt;&gt;"Ready",AJ$2,IF(ISNUMBER(AK5),IF(AND(AJ5&gt;=Scenario!$B$10,MOD(AJ5-Scenario!$B$10,Scenario!$B$18)=0),Scenario!$B$8,0),"INSUFFICIENT FUNDS")))</f>
        <v/>
      </c>
      <c r="AM5" s="6" t="str">
        <f>IF(AJ5&gt;Scenario!$B$11,"",IF(AJ$2&lt;&gt;"Ready",AJ$2,IF(ISNUMBER(AK5),(AK5+AL5)*(0+0+IF(Scenario!$B$13="Gross",0,0))/12+((0+0)/12+IF(AND(AJ5&gt;=Scenario!$B$10,MOD(AJ5-Scenario!$B$10,Scenario!$B$18)=0),0*0+0,0)+IF(AJ5=1,0*0+0,0)+IF(AJ5=Scenario!$B$11,0,0)),"INSUFFICIENT FUNDS")))</f>
        <v/>
      </c>
      <c r="AN5" s="6" t="str">
        <f>IF(AJ5&gt;Scenario!$B$11,"",IF(AJ$2&lt;&gt;"Ready",AJ$2,IF(ISNUMBER(AK5),IF((AK5+AL5)*(1+Scenario!$B$12/12)-AM5&lt;0,"INSUFFICIENT FUNDS",(AK5+AL5)*(1+Scenario!$B$12/12)-AM5),"INSUFFICIENT FUNDS")))</f>
        <v/>
      </c>
      <c r="AO5" s="6" t="str">
        <f>IF(AJ5&gt;Scenario!$B$11,"",IF(AJ$2&lt;&gt;"Ready",AJ$2,IF(ISNUMBER(AN5),AM5,"INSUFFICIENT FUNDS")))</f>
        <v/>
      </c>
      <c r="AP5" t="str">
        <f>IF(AJ5&gt;Scenario!$B$11,"",IF(AJ$2&lt;&gt;"Ready",AJ$2,IF(ISNUMBER(AN5),"OK","INSUFFICIENT FUNDS")))</f>
        <v/>
      </c>
    </row>
    <row r="6" spans="1:42" ht="32.1" customHeight="1" x14ac:dyDescent="0.2">
      <c r="A6">
        <v>2</v>
      </c>
      <c r="B6" s="6" t="str">
        <f>IF(A6&gt;Scenario!$B$11,"",IF(A$2&lt;&gt;"Ready",A$2,IF(G5="OK",E5,"INSUFFICIENT FUNDS")))</f>
        <v/>
      </c>
      <c r="C6" s="6" t="str">
        <f>IF(A6&gt;Scenario!$B$11,"",IF(A$2&lt;&gt;"Ready",A$2,IF(ISNUMBER(B6),IF(AND(A6&gt;=Scenario!$B$10,MOD(A6-Scenario!$B$10,Scenario!$B$18)=0),Scenario!$B$8,0),"INSUFFICIENT FUNDS")))</f>
        <v/>
      </c>
      <c r="D6" s="6" t="str">
        <f>IF(A6&gt;Scenario!$B$11,"",IF(A$2&lt;&gt;"Ready",A$2,IF(ISNUMBER(B6),(B6+C6)*(N('Option C'!$E$14)+N('Option C'!$E$15)+IF(Scenario!$B$13="Gross",N('Option C'!$E$16),0))/12+((N('Option C'!$E$12)+N('Option C'!$E$13))/12+IF(AND(A6&gt;=Scenario!$B$10,MOD(A6-Scenario!$B$10,Scenario!$B$18)=0),N('Option C'!$E$17)*N('Option C'!$E$18)+N('Option C'!$E$20),0)+IF(A6=1,N('Option C'!$E$17)*N('Option C'!$E$19)+N('Option C'!$E$21),0)+IF(A6=Scenario!$B$11,N('Option C'!$E$22),0)),"INSUFFICIENT FUNDS")))</f>
        <v/>
      </c>
      <c r="E6" s="6" t="str">
        <f>IF(A6&gt;Scenario!$B$11,"",IF(A$2&lt;&gt;"Ready",A$2,IF(ISNUMBER(B6),IF((B6+C6)*(1+Scenario!$B$12/12)-D6&lt;0,"INSUFFICIENT FUNDS",(B6+C6)*(1+Scenario!$B$12/12)-D6),"INSUFFICIENT FUNDS")))</f>
        <v/>
      </c>
      <c r="F6" s="6" t="str">
        <f>IF(A6&gt;Scenario!$B$11,"",IF(A$2&lt;&gt;"Ready",A$2,IF(ISNUMBER(E6),F5+D6,"INSUFFICIENT FUNDS")))</f>
        <v/>
      </c>
      <c r="G6" t="str">
        <f>IF(A6&gt;Scenario!$B$11,"",IF(A$2&lt;&gt;"Ready",A$2,IF(ISNUMBER(E6),"OK","INSUFFICIENT FUNDS")))</f>
        <v/>
      </c>
      <c r="H6">
        <v>2</v>
      </c>
      <c r="I6" s="6" t="str">
        <f>IF(H6&gt;Scenario!$B$11,"",IF(H$2&lt;&gt;"Ready",H$2,IF(N5="OK",L5,"INSUFFICIENT FUNDS")))</f>
        <v/>
      </c>
      <c r="J6" s="6" t="str">
        <f>IF(H6&gt;Scenario!$B$11,"",IF(H$2&lt;&gt;"Ready",H$2,IF(ISNUMBER(I6),IF(AND(H6&gt;=Scenario!$B$10,MOD(H6-Scenario!$B$10,Scenario!$B$18)=0),Scenario!$B$8,0),"INSUFFICIENT FUNDS")))</f>
        <v/>
      </c>
      <c r="K6" s="6" t="str">
        <f>IF(H6&gt;Scenario!$B$11,"",IF(H$2&lt;&gt;"Ready",H$2,IF(ISNUMBER(I6),(I6+J6)*(N('Option C'!$E$14)+N('Option C'!$E$15)+IF(Scenario!$B$13="Gross",N('Option C'!$E$16),0))/12+((0+0)/12+IF(AND(H6&gt;=Scenario!$B$10,MOD(H6-Scenario!$B$10,Scenario!$B$18)=0),N('Option C'!$E$17)*N('Option C'!$E$18)+N('Option C'!$E$20),0)+IF(H6=1,N('Option C'!$E$17)*N('Option C'!$E$19)+N('Option C'!$E$21),0)+IF(H6=Scenario!$B$11,N('Option C'!$E$22),0)),"INSUFFICIENT FUNDS")))</f>
        <v/>
      </c>
      <c r="L6" s="6" t="str">
        <f>IF(H6&gt;Scenario!$B$11,"",IF(H$2&lt;&gt;"Ready",H$2,IF(ISNUMBER(I6),IF((I6+J6)*(1+Scenario!$B$12/12)-K6&lt;0,"INSUFFICIENT FUNDS",(I6+J6)*(1+Scenario!$B$12/12)-K6),"INSUFFICIENT FUNDS")))</f>
        <v/>
      </c>
      <c r="M6" s="6" t="str">
        <f>IF(H6&gt;Scenario!$B$11,"",IF(H$2&lt;&gt;"Ready",H$2,IF(ISNUMBER(L6),M5+K6,"INSUFFICIENT FUNDS")))</f>
        <v/>
      </c>
      <c r="N6" t="str">
        <f>IF(H6&gt;Scenario!$B$11,"",IF(H$2&lt;&gt;"Ready",H$2,IF(ISNUMBER(L6),"OK","INSUFFICIENT FUNDS")))</f>
        <v/>
      </c>
      <c r="O6">
        <v>2</v>
      </c>
      <c r="P6" s="6" t="str">
        <f>IF(O6&gt;Scenario!$B$11,"",IF(O$2&lt;&gt;"Ready",O$2,IF(U5="OK",S5,"INSUFFICIENT FUNDS")))</f>
        <v/>
      </c>
      <c r="Q6" s="6" t="str">
        <f>IF(O6&gt;Scenario!$B$11,"",IF(O$2&lt;&gt;"Ready",O$2,IF(ISNUMBER(P6),IF(AND(O6&gt;=Scenario!$B$10,MOD(O6-Scenario!$B$10,Scenario!$B$18)=0),Scenario!$B$8,0),"INSUFFICIENT FUNDS")))</f>
        <v/>
      </c>
      <c r="R6" s="6" t="str">
        <f>IF(O6&gt;Scenario!$B$11,"",IF(O$2&lt;&gt;"Ready",O$2,IF(ISNUMBER(P6),(P6+Q6)*(0+N('Option C'!$E$15)+IF(Scenario!$B$13="Gross",N('Option C'!$E$16),0))/12+((N('Option C'!$E$12)+N('Option C'!$E$13))/12+IF(AND(O6&gt;=Scenario!$B$10,MOD(O6-Scenario!$B$10,Scenario!$B$18)=0),N('Option C'!$E$17)*N('Option C'!$E$18)+N('Option C'!$E$20),0)+IF(O6=1,N('Option C'!$E$17)*N('Option C'!$E$19)+N('Option C'!$E$21),0)+IF(O6=Scenario!$B$11,N('Option C'!$E$22),0)),"INSUFFICIENT FUNDS")))</f>
        <v/>
      </c>
      <c r="S6" s="6" t="str">
        <f>IF(O6&gt;Scenario!$B$11,"",IF(O$2&lt;&gt;"Ready",O$2,IF(ISNUMBER(P6),IF((P6+Q6)*(1+Scenario!$B$12/12)-R6&lt;0,"INSUFFICIENT FUNDS",(P6+Q6)*(1+Scenario!$B$12/12)-R6),"INSUFFICIENT FUNDS")))</f>
        <v/>
      </c>
      <c r="T6" s="6" t="str">
        <f>IF(O6&gt;Scenario!$B$11,"",IF(O$2&lt;&gt;"Ready",O$2,IF(ISNUMBER(S6),T5+R6,"INSUFFICIENT FUNDS")))</f>
        <v/>
      </c>
      <c r="U6" t="str">
        <f>IF(O6&gt;Scenario!$B$11,"",IF(O$2&lt;&gt;"Ready",O$2,IF(ISNUMBER(S6),"OK","INSUFFICIENT FUNDS")))</f>
        <v/>
      </c>
      <c r="V6">
        <v>2</v>
      </c>
      <c r="W6" s="6" t="str">
        <f>IF(V6&gt;Scenario!$B$11,"",IF(V$2&lt;&gt;"Ready",V$2,IF(AB5="OK",Z5,"INSUFFICIENT FUNDS")))</f>
        <v/>
      </c>
      <c r="X6" s="6" t="str">
        <f>IF(V6&gt;Scenario!$B$11,"",IF(V$2&lt;&gt;"Ready",V$2,IF(ISNUMBER(W6),IF(AND(V6&gt;=Scenario!$B$10,MOD(V6-Scenario!$B$10,Scenario!$B$18)=0),Scenario!$B$8,0),"INSUFFICIENT FUNDS")))</f>
        <v/>
      </c>
      <c r="Y6" s="6" t="str">
        <f>IF(V6&gt;Scenario!$B$11,"",IF(V$2&lt;&gt;"Ready",V$2,IF(ISNUMBER(W6),(W6+X6)*(N('Option C'!$E$14)+N('Option C'!$E$15)+IF(Scenario!$B$13="Gross",N('Option C'!$E$16),0))/12+((N('Option C'!$E$12)+N('Option C'!$E$13))/12+IF(AND(V6&gt;=Scenario!$B$10,MOD(V6-Scenario!$B$10,Scenario!$B$18)=0),0*0+0,0)+IF(V6=1,0*0+0,0)+IF(V6=Scenario!$B$11,0,0)),"INSUFFICIENT FUNDS")))</f>
        <v/>
      </c>
      <c r="Z6" s="6" t="str">
        <f>IF(V6&gt;Scenario!$B$11,"",IF(V$2&lt;&gt;"Ready",V$2,IF(ISNUMBER(W6),IF((W6+X6)*(1+Scenario!$B$12/12)-Y6&lt;0,"INSUFFICIENT FUNDS",(W6+X6)*(1+Scenario!$B$12/12)-Y6),"INSUFFICIENT FUNDS")))</f>
        <v/>
      </c>
      <c r="AA6" s="6" t="str">
        <f>IF(V6&gt;Scenario!$B$11,"",IF(V$2&lt;&gt;"Ready",V$2,IF(ISNUMBER(Z6),AA5+Y6,"INSUFFICIENT FUNDS")))</f>
        <v/>
      </c>
      <c r="AB6" t="str">
        <f>IF(V6&gt;Scenario!$B$11,"",IF(V$2&lt;&gt;"Ready",V$2,IF(ISNUMBER(Z6),"OK","INSUFFICIENT FUNDS")))</f>
        <v/>
      </c>
      <c r="AC6">
        <v>2</v>
      </c>
      <c r="AD6" s="6" t="str">
        <f>IF(AC6&gt;Scenario!$B$11,"",IF(AC$2&lt;&gt;"Ready",AC$2,IF(AI5="OK",AG5,"INSUFFICIENT FUNDS")))</f>
        <v/>
      </c>
      <c r="AE6" s="6" t="str">
        <f>IF(AC6&gt;Scenario!$B$11,"",IF(AC$2&lt;&gt;"Ready",AC$2,IF(ISNUMBER(AD6),IF(AND(AC6&gt;=Scenario!$B$10,MOD(AC6-Scenario!$B$10,Scenario!$B$18)=0),Scenario!$B$8,0),"INSUFFICIENT FUNDS")))</f>
        <v/>
      </c>
      <c r="AF6" s="6" t="str">
        <f>IF(AC6&gt;Scenario!$B$11,"",IF(AC$2&lt;&gt;"Ready",AC$2,IF(ISNUMBER(AD6),(AD6+AE6)*(N('Option C'!$E$14)+N('Option C'!$E$15)+IF(Scenario!$B$13="Gross",0,0))/12+((N('Option C'!$E$12)+N('Option C'!$E$13))/12+IF(AND(AC6&gt;=Scenario!$B$10,MOD(AC6-Scenario!$B$10,Scenario!$B$18)=0),N('Option C'!$E$17)*N('Option C'!$E$18)+N('Option C'!$E$20),0)+IF(AC6=1,N('Option C'!$E$17)*N('Option C'!$E$19)+N('Option C'!$E$21),0)+IF(AC6=Scenario!$B$11,N('Option C'!$E$22),0)),"INSUFFICIENT FUNDS")))</f>
        <v/>
      </c>
      <c r="AG6" s="6" t="str">
        <f>IF(AC6&gt;Scenario!$B$11,"",IF(AC$2&lt;&gt;"Ready",AC$2,IF(ISNUMBER(AD6),IF((AD6+AE6)*(1+Scenario!$B$12/12)-AF6&lt;0,"INSUFFICIENT FUNDS",(AD6+AE6)*(1+Scenario!$B$12/12)-AF6),"INSUFFICIENT FUNDS")))</f>
        <v/>
      </c>
      <c r="AH6" s="6" t="str">
        <f>IF(AC6&gt;Scenario!$B$11,"",IF(AC$2&lt;&gt;"Ready",AC$2,IF(ISNUMBER(AG6),AH5+AF6,"INSUFFICIENT FUNDS")))</f>
        <v/>
      </c>
      <c r="AI6" t="str">
        <f>IF(AC6&gt;Scenario!$B$11,"",IF(AC$2&lt;&gt;"Ready",AC$2,IF(ISNUMBER(AG6),"OK","INSUFFICIENT FUNDS")))</f>
        <v/>
      </c>
      <c r="AJ6">
        <v>2</v>
      </c>
      <c r="AK6" s="6" t="str">
        <f>IF(AJ6&gt;Scenario!$B$11,"",IF(AJ$2&lt;&gt;"Ready",AJ$2,IF(AP5="OK",AN5,"INSUFFICIENT FUNDS")))</f>
        <v/>
      </c>
      <c r="AL6" s="6" t="str">
        <f>IF(AJ6&gt;Scenario!$B$11,"",IF(AJ$2&lt;&gt;"Ready",AJ$2,IF(ISNUMBER(AK6),IF(AND(AJ6&gt;=Scenario!$B$10,MOD(AJ6-Scenario!$B$10,Scenario!$B$18)=0),Scenario!$B$8,0),"INSUFFICIENT FUNDS")))</f>
        <v/>
      </c>
      <c r="AM6" s="6" t="str">
        <f>IF(AJ6&gt;Scenario!$B$11,"",IF(AJ$2&lt;&gt;"Ready",AJ$2,IF(ISNUMBER(AK6),(AK6+AL6)*(0+0+IF(Scenario!$B$13="Gross",0,0))/12+((0+0)/12+IF(AND(AJ6&gt;=Scenario!$B$10,MOD(AJ6-Scenario!$B$10,Scenario!$B$18)=0),0*0+0,0)+IF(AJ6=1,0*0+0,0)+IF(AJ6=Scenario!$B$11,0,0)),"INSUFFICIENT FUNDS")))</f>
        <v/>
      </c>
      <c r="AN6" s="6" t="str">
        <f>IF(AJ6&gt;Scenario!$B$11,"",IF(AJ$2&lt;&gt;"Ready",AJ$2,IF(ISNUMBER(AK6),IF((AK6+AL6)*(1+Scenario!$B$12/12)-AM6&lt;0,"INSUFFICIENT FUNDS",(AK6+AL6)*(1+Scenario!$B$12/12)-AM6),"INSUFFICIENT FUNDS")))</f>
        <v/>
      </c>
      <c r="AO6" s="6" t="str">
        <f>IF(AJ6&gt;Scenario!$B$11,"",IF(AJ$2&lt;&gt;"Ready",AJ$2,IF(ISNUMBER(AN6),AO5+AM6,"INSUFFICIENT FUNDS")))</f>
        <v/>
      </c>
      <c r="AP6" t="str">
        <f>IF(AJ6&gt;Scenario!$B$11,"",IF(AJ$2&lt;&gt;"Ready",AJ$2,IF(ISNUMBER(AN6),"OK","INSUFFICIENT FUNDS")))</f>
        <v/>
      </c>
    </row>
    <row r="7" spans="1:42" ht="32.1" customHeight="1" x14ac:dyDescent="0.2">
      <c r="A7">
        <v>3</v>
      </c>
      <c r="B7" s="6" t="str">
        <f>IF(A7&gt;Scenario!$B$11,"",IF(A$2&lt;&gt;"Ready",A$2,IF(G6="OK",E6,"INSUFFICIENT FUNDS")))</f>
        <v/>
      </c>
      <c r="C7" s="6" t="str">
        <f>IF(A7&gt;Scenario!$B$11,"",IF(A$2&lt;&gt;"Ready",A$2,IF(ISNUMBER(B7),IF(AND(A7&gt;=Scenario!$B$10,MOD(A7-Scenario!$B$10,Scenario!$B$18)=0),Scenario!$B$8,0),"INSUFFICIENT FUNDS")))</f>
        <v/>
      </c>
      <c r="D7" s="6" t="str">
        <f>IF(A7&gt;Scenario!$B$11,"",IF(A$2&lt;&gt;"Ready",A$2,IF(ISNUMBER(B7),(B7+C7)*(N('Option C'!$E$14)+N('Option C'!$E$15)+IF(Scenario!$B$13="Gross",N('Option C'!$E$16),0))/12+((N('Option C'!$E$12)+N('Option C'!$E$13))/12+IF(AND(A7&gt;=Scenario!$B$10,MOD(A7-Scenario!$B$10,Scenario!$B$18)=0),N('Option C'!$E$17)*N('Option C'!$E$18)+N('Option C'!$E$20),0)+IF(A7=1,N('Option C'!$E$17)*N('Option C'!$E$19)+N('Option C'!$E$21),0)+IF(A7=Scenario!$B$11,N('Option C'!$E$22),0)),"INSUFFICIENT FUNDS")))</f>
        <v/>
      </c>
      <c r="E7" s="6" t="str">
        <f>IF(A7&gt;Scenario!$B$11,"",IF(A$2&lt;&gt;"Ready",A$2,IF(ISNUMBER(B7),IF((B7+C7)*(1+Scenario!$B$12/12)-D7&lt;0,"INSUFFICIENT FUNDS",(B7+C7)*(1+Scenario!$B$12/12)-D7),"INSUFFICIENT FUNDS")))</f>
        <v/>
      </c>
      <c r="F7" s="6" t="str">
        <f>IF(A7&gt;Scenario!$B$11,"",IF(A$2&lt;&gt;"Ready",A$2,IF(ISNUMBER(E7),F6+D7,"INSUFFICIENT FUNDS")))</f>
        <v/>
      </c>
      <c r="G7" t="str">
        <f>IF(A7&gt;Scenario!$B$11,"",IF(A$2&lt;&gt;"Ready",A$2,IF(ISNUMBER(E7),"OK","INSUFFICIENT FUNDS")))</f>
        <v/>
      </c>
      <c r="H7">
        <v>3</v>
      </c>
      <c r="I7" s="6" t="str">
        <f>IF(H7&gt;Scenario!$B$11,"",IF(H$2&lt;&gt;"Ready",H$2,IF(N6="OK",L6,"INSUFFICIENT FUNDS")))</f>
        <v/>
      </c>
      <c r="J7" s="6" t="str">
        <f>IF(H7&gt;Scenario!$B$11,"",IF(H$2&lt;&gt;"Ready",H$2,IF(ISNUMBER(I7),IF(AND(H7&gt;=Scenario!$B$10,MOD(H7-Scenario!$B$10,Scenario!$B$18)=0),Scenario!$B$8,0),"INSUFFICIENT FUNDS")))</f>
        <v/>
      </c>
      <c r="K7" s="6" t="str">
        <f>IF(H7&gt;Scenario!$B$11,"",IF(H$2&lt;&gt;"Ready",H$2,IF(ISNUMBER(I7),(I7+J7)*(N('Option C'!$E$14)+N('Option C'!$E$15)+IF(Scenario!$B$13="Gross",N('Option C'!$E$16),0))/12+((0+0)/12+IF(AND(H7&gt;=Scenario!$B$10,MOD(H7-Scenario!$B$10,Scenario!$B$18)=0),N('Option C'!$E$17)*N('Option C'!$E$18)+N('Option C'!$E$20),0)+IF(H7=1,N('Option C'!$E$17)*N('Option C'!$E$19)+N('Option C'!$E$21),0)+IF(H7=Scenario!$B$11,N('Option C'!$E$22),0)),"INSUFFICIENT FUNDS")))</f>
        <v/>
      </c>
      <c r="L7" s="6" t="str">
        <f>IF(H7&gt;Scenario!$B$11,"",IF(H$2&lt;&gt;"Ready",H$2,IF(ISNUMBER(I7),IF((I7+J7)*(1+Scenario!$B$12/12)-K7&lt;0,"INSUFFICIENT FUNDS",(I7+J7)*(1+Scenario!$B$12/12)-K7),"INSUFFICIENT FUNDS")))</f>
        <v/>
      </c>
      <c r="M7" s="6" t="str">
        <f>IF(H7&gt;Scenario!$B$11,"",IF(H$2&lt;&gt;"Ready",H$2,IF(ISNUMBER(L7),M6+K7,"INSUFFICIENT FUNDS")))</f>
        <v/>
      </c>
      <c r="N7" t="str">
        <f>IF(H7&gt;Scenario!$B$11,"",IF(H$2&lt;&gt;"Ready",H$2,IF(ISNUMBER(L7),"OK","INSUFFICIENT FUNDS")))</f>
        <v/>
      </c>
      <c r="O7">
        <v>3</v>
      </c>
      <c r="P7" s="6" t="str">
        <f>IF(O7&gt;Scenario!$B$11,"",IF(O$2&lt;&gt;"Ready",O$2,IF(U6="OK",S6,"INSUFFICIENT FUNDS")))</f>
        <v/>
      </c>
      <c r="Q7" s="6" t="str">
        <f>IF(O7&gt;Scenario!$B$11,"",IF(O$2&lt;&gt;"Ready",O$2,IF(ISNUMBER(P7),IF(AND(O7&gt;=Scenario!$B$10,MOD(O7-Scenario!$B$10,Scenario!$B$18)=0),Scenario!$B$8,0),"INSUFFICIENT FUNDS")))</f>
        <v/>
      </c>
      <c r="R7" s="6" t="str">
        <f>IF(O7&gt;Scenario!$B$11,"",IF(O$2&lt;&gt;"Ready",O$2,IF(ISNUMBER(P7),(P7+Q7)*(0+N('Option C'!$E$15)+IF(Scenario!$B$13="Gross",N('Option C'!$E$16),0))/12+((N('Option C'!$E$12)+N('Option C'!$E$13))/12+IF(AND(O7&gt;=Scenario!$B$10,MOD(O7-Scenario!$B$10,Scenario!$B$18)=0),N('Option C'!$E$17)*N('Option C'!$E$18)+N('Option C'!$E$20),0)+IF(O7=1,N('Option C'!$E$17)*N('Option C'!$E$19)+N('Option C'!$E$21),0)+IF(O7=Scenario!$B$11,N('Option C'!$E$22),0)),"INSUFFICIENT FUNDS")))</f>
        <v/>
      </c>
      <c r="S7" s="6" t="str">
        <f>IF(O7&gt;Scenario!$B$11,"",IF(O$2&lt;&gt;"Ready",O$2,IF(ISNUMBER(P7),IF((P7+Q7)*(1+Scenario!$B$12/12)-R7&lt;0,"INSUFFICIENT FUNDS",(P7+Q7)*(1+Scenario!$B$12/12)-R7),"INSUFFICIENT FUNDS")))</f>
        <v/>
      </c>
      <c r="T7" s="6" t="str">
        <f>IF(O7&gt;Scenario!$B$11,"",IF(O$2&lt;&gt;"Ready",O$2,IF(ISNUMBER(S7),T6+R7,"INSUFFICIENT FUNDS")))</f>
        <v/>
      </c>
      <c r="U7" t="str">
        <f>IF(O7&gt;Scenario!$B$11,"",IF(O$2&lt;&gt;"Ready",O$2,IF(ISNUMBER(S7),"OK","INSUFFICIENT FUNDS")))</f>
        <v/>
      </c>
      <c r="V7">
        <v>3</v>
      </c>
      <c r="W7" s="6" t="str">
        <f>IF(V7&gt;Scenario!$B$11,"",IF(V$2&lt;&gt;"Ready",V$2,IF(AB6="OK",Z6,"INSUFFICIENT FUNDS")))</f>
        <v/>
      </c>
      <c r="X7" s="6" t="str">
        <f>IF(V7&gt;Scenario!$B$11,"",IF(V$2&lt;&gt;"Ready",V$2,IF(ISNUMBER(W7),IF(AND(V7&gt;=Scenario!$B$10,MOD(V7-Scenario!$B$10,Scenario!$B$18)=0),Scenario!$B$8,0),"INSUFFICIENT FUNDS")))</f>
        <v/>
      </c>
      <c r="Y7" s="6" t="str">
        <f>IF(V7&gt;Scenario!$B$11,"",IF(V$2&lt;&gt;"Ready",V$2,IF(ISNUMBER(W7),(W7+X7)*(N('Option C'!$E$14)+N('Option C'!$E$15)+IF(Scenario!$B$13="Gross",N('Option C'!$E$16),0))/12+((N('Option C'!$E$12)+N('Option C'!$E$13))/12+IF(AND(V7&gt;=Scenario!$B$10,MOD(V7-Scenario!$B$10,Scenario!$B$18)=0),0*0+0,0)+IF(V7=1,0*0+0,0)+IF(V7=Scenario!$B$11,0,0)),"INSUFFICIENT FUNDS")))</f>
        <v/>
      </c>
      <c r="Z7" s="6" t="str">
        <f>IF(V7&gt;Scenario!$B$11,"",IF(V$2&lt;&gt;"Ready",V$2,IF(ISNUMBER(W7),IF((W7+X7)*(1+Scenario!$B$12/12)-Y7&lt;0,"INSUFFICIENT FUNDS",(W7+X7)*(1+Scenario!$B$12/12)-Y7),"INSUFFICIENT FUNDS")))</f>
        <v/>
      </c>
      <c r="AA7" s="6" t="str">
        <f>IF(V7&gt;Scenario!$B$11,"",IF(V$2&lt;&gt;"Ready",V$2,IF(ISNUMBER(Z7),AA6+Y7,"INSUFFICIENT FUNDS")))</f>
        <v/>
      </c>
      <c r="AB7" t="str">
        <f>IF(V7&gt;Scenario!$B$11,"",IF(V$2&lt;&gt;"Ready",V$2,IF(ISNUMBER(Z7),"OK","INSUFFICIENT FUNDS")))</f>
        <v/>
      </c>
      <c r="AC7">
        <v>3</v>
      </c>
      <c r="AD7" s="6" t="str">
        <f>IF(AC7&gt;Scenario!$B$11,"",IF(AC$2&lt;&gt;"Ready",AC$2,IF(AI6="OK",AG6,"INSUFFICIENT FUNDS")))</f>
        <v/>
      </c>
      <c r="AE7" s="6" t="str">
        <f>IF(AC7&gt;Scenario!$B$11,"",IF(AC$2&lt;&gt;"Ready",AC$2,IF(ISNUMBER(AD7),IF(AND(AC7&gt;=Scenario!$B$10,MOD(AC7-Scenario!$B$10,Scenario!$B$18)=0),Scenario!$B$8,0),"INSUFFICIENT FUNDS")))</f>
        <v/>
      </c>
      <c r="AF7" s="6" t="str">
        <f>IF(AC7&gt;Scenario!$B$11,"",IF(AC$2&lt;&gt;"Ready",AC$2,IF(ISNUMBER(AD7),(AD7+AE7)*(N('Option C'!$E$14)+N('Option C'!$E$15)+IF(Scenario!$B$13="Gross",0,0))/12+((N('Option C'!$E$12)+N('Option C'!$E$13))/12+IF(AND(AC7&gt;=Scenario!$B$10,MOD(AC7-Scenario!$B$10,Scenario!$B$18)=0),N('Option C'!$E$17)*N('Option C'!$E$18)+N('Option C'!$E$20),0)+IF(AC7=1,N('Option C'!$E$17)*N('Option C'!$E$19)+N('Option C'!$E$21),0)+IF(AC7=Scenario!$B$11,N('Option C'!$E$22),0)),"INSUFFICIENT FUNDS")))</f>
        <v/>
      </c>
      <c r="AG7" s="6" t="str">
        <f>IF(AC7&gt;Scenario!$B$11,"",IF(AC$2&lt;&gt;"Ready",AC$2,IF(ISNUMBER(AD7),IF((AD7+AE7)*(1+Scenario!$B$12/12)-AF7&lt;0,"INSUFFICIENT FUNDS",(AD7+AE7)*(1+Scenario!$B$12/12)-AF7),"INSUFFICIENT FUNDS")))</f>
        <v/>
      </c>
      <c r="AH7" s="6" t="str">
        <f>IF(AC7&gt;Scenario!$B$11,"",IF(AC$2&lt;&gt;"Ready",AC$2,IF(ISNUMBER(AG7),AH6+AF7,"INSUFFICIENT FUNDS")))</f>
        <v/>
      </c>
      <c r="AI7" t="str">
        <f>IF(AC7&gt;Scenario!$B$11,"",IF(AC$2&lt;&gt;"Ready",AC$2,IF(ISNUMBER(AG7),"OK","INSUFFICIENT FUNDS")))</f>
        <v/>
      </c>
      <c r="AJ7">
        <v>3</v>
      </c>
      <c r="AK7" s="6" t="str">
        <f>IF(AJ7&gt;Scenario!$B$11,"",IF(AJ$2&lt;&gt;"Ready",AJ$2,IF(AP6="OK",AN6,"INSUFFICIENT FUNDS")))</f>
        <v/>
      </c>
      <c r="AL7" s="6" t="str">
        <f>IF(AJ7&gt;Scenario!$B$11,"",IF(AJ$2&lt;&gt;"Ready",AJ$2,IF(ISNUMBER(AK7),IF(AND(AJ7&gt;=Scenario!$B$10,MOD(AJ7-Scenario!$B$10,Scenario!$B$18)=0),Scenario!$B$8,0),"INSUFFICIENT FUNDS")))</f>
        <v/>
      </c>
      <c r="AM7" s="6" t="str">
        <f>IF(AJ7&gt;Scenario!$B$11,"",IF(AJ$2&lt;&gt;"Ready",AJ$2,IF(ISNUMBER(AK7),(AK7+AL7)*(0+0+IF(Scenario!$B$13="Gross",0,0))/12+((0+0)/12+IF(AND(AJ7&gt;=Scenario!$B$10,MOD(AJ7-Scenario!$B$10,Scenario!$B$18)=0),0*0+0,0)+IF(AJ7=1,0*0+0,0)+IF(AJ7=Scenario!$B$11,0,0)),"INSUFFICIENT FUNDS")))</f>
        <v/>
      </c>
      <c r="AN7" s="6" t="str">
        <f>IF(AJ7&gt;Scenario!$B$11,"",IF(AJ$2&lt;&gt;"Ready",AJ$2,IF(ISNUMBER(AK7),IF((AK7+AL7)*(1+Scenario!$B$12/12)-AM7&lt;0,"INSUFFICIENT FUNDS",(AK7+AL7)*(1+Scenario!$B$12/12)-AM7),"INSUFFICIENT FUNDS")))</f>
        <v/>
      </c>
      <c r="AO7" s="6" t="str">
        <f>IF(AJ7&gt;Scenario!$B$11,"",IF(AJ$2&lt;&gt;"Ready",AJ$2,IF(ISNUMBER(AN7),AO6+AM7,"INSUFFICIENT FUNDS")))</f>
        <v/>
      </c>
      <c r="AP7" t="str">
        <f>IF(AJ7&gt;Scenario!$B$11,"",IF(AJ$2&lt;&gt;"Ready",AJ$2,IF(ISNUMBER(AN7),"OK","INSUFFICIENT FUNDS")))</f>
        <v/>
      </c>
    </row>
    <row r="8" spans="1:42" ht="32.1" customHeight="1" x14ac:dyDescent="0.2">
      <c r="A8">
        <v>4</v>
      </c>
      <c r="B8" s="6" t="str">
        <f>IF(A8&gt;Scenario!$B$11,"",IF(A$2&lt;&gt;"Ready",A$2,IF(G7="OK",E7,"INSUFFICIENT FUNDS")))</f>
        <v/>
      </c>
      <c r="C8" s="6" t="str">
        <f>IF(A8&gt;Scenario!$B$11,"",IF(A$2&lt;&gt;"Ready",A$2,IF(ISNUMBER(B8),IF(AND(A8&gt;=Scenario!$B$10,MOD(A8-Scenario!$B$10,Scenario!$B$18)=0),Scenario!$B$8,0),"INSUFFICIENT FUNDS")))</f>
        <v/>
      </c>
      <c r="D8" s="6" t="str">
        <f>IF(A8&gt;Scenario!$B$11,"",IF(A$2&lt;&gt;"Ready",A$2,IF(ISNUMBER(B8),(B8+C8)*(N('Option C'!$E$14)+N('Option C'!$E$15)+IF(Scenario!$B$13="Gross",N('Option C'!$E$16),0))/12+((N('Option C'!$E$12)+N('Option C'!$E$13))/12+IF(AND(A8&gt;=Scenario!$B$10,MOD(A8-Scenario!$B$10,Scenario!$B$18)=0),N('Option C'!$E$17)*N('Option C'!$E$18)+N('Option C'!$E$20),0)+IF(A8=1,N('Option C'!$E$17)*N('Option C'!$E$19)+N('Option C'!$E$21),0)+IF(A8=Scenario!$B$11,N('Option C'!$E$22),0)),"INSUFFICIENT FUNDS")))</f>
        <v/>
      </c>
      <c r="E8" s="6" t="str">
        <f>IF(A8&gt;Scenario!$B$11,"",IF(A$2&lt;&gt;"Ready",A$2,IF(ISNUMBER(B8),IF((B8+C8)*(1+Scenario!$B$12/12)-D8&lt;0,"INSUFFICIENT FUNDS",(B8+C8)*(1+Scenario!$B$12/12)-D8),"INSUFFICIENT FUNDS")))</f>
        <v/>
      </c>
      <c r="F8" s="6" t="str">
        <f>IF(A8&gt;Scenario!$B$11,"",IF(A$2&lt;&gt;"Ready",A$2,IF(ISNUMBER(E8),F7+D8,"INSUFFICIENT FUNDS")))</f>
        <v/>
      </c>
      <c r="G8" t="str">
        <f>IF(A8&gt;Scenario!$B$11,"",IF(A$2&lt;&gt;"Ready",A$2,IF(ISNUMBER(E8),"OK","INSUFFICIENT FUNDS")))</f>
        <v/>
      </c>
      <c r="H8">
        <v>4</v>
      </c>
      <c r="I8" s="6" t="str">
        <f>IF(H8&gt;Scenario!$B$11,"",IF(H$2&lt;&gt;"Ready",H$2,IF(N7="OK",L7,"INSUFFICIENT FUNDS")))</f>
        <v/>
      </c>
      <c r="J8" s="6" t="str">
        <f>IF(H8&gt;Scenario!$B$11,"",IF(H$2&lt;&gt;"Ready",H$2,IF(ISNUMBER(I8),IF(AND(H8&gt;=Scenario!$B$10,MOD(H8-Scenario!$B$10,Scenario!$B$18)=0),Scenario!$B$8,0),"INSUFFICIENT FUNDS")))</f>
        <v/>
      </c>
      <c r="K8" s="6" t="str">
        <f>IF(H8&gt;Scenario!$B$11,"",IF(H$2&lt;&gt;"Ready",H$2,IF(ISNUMBER(I8),(I8+J8)*(N('Option C'!$E$14)+N('Option C'!$E$15)+IF(Scenario!$B$13="Gross",N('Option C'!$E$16),0))/12+((0+0)/12+IF(AND(H8&gt;=Scenario!$B$10,MOD(H8-Scenario!$B$10,Scenario!$B$18)=0),N('Option C'!$E$17)*N('Option C'!$E$18)+N('Option C'!$E$20),0)+IF(H8=1,N('Option C'!$E$17)*N('Option C'!$E$19)+N('Option C'!$E$21),0)+IF(H8=Scenario!$B$11,N('Option C'!$E$22),0)),"INSUFFICIENT FUNDS")))</f>
        <v/>
      </c>
      <c r="L8" s="6" t="str">
        <f>IF(H8&gt;Scenario!$B$11,"",IF(H$2&lt;&gt;"Ready",H$2,IF(ISNUMBER(I8),IF((I8+J8)*(1+Scenario!$B$12/12)-K8&lt;0,"INSUFFICIENT FUNDS",(I8+J8)*(1+Scenario!$B$12/12)-K8),"INSUFFICIENT FUNDS")))</f>
        <v/>
      </c>
      <c r="M8" s="6" t="str">
        <f>IF(H8&gt;Scenario!$B$11,"",IF(H$2&lt;&gt;"Ready",H$2,IF(ISNUMBER(L8),M7+K8,"INSUFFICIENT FUNDS")))</f>
        <v/>
      </c>
      <c r="N8" t="str">
        <f>IF(H8&gt;Scenario!$B$11,"",IF(H$2&lt;&gt;"Ready",H$2,IF(ISNUMBER(L8),"OK","INSUFFICIENT FUNDS")))</f>
        <v/>
      </c>
      <c r="O8">
        <v>4</v>
      </c>
      <c r="P8" s="6" t="str">
        <f>IF(O8&gt;Scenario!$B$11,"",IF(O$2&lt;&gt;"Ready",O$2,IF(U7="OK",S7,"INSUFFICIENT FUNDS")))</f>
        <v/>
      </c>
      <c r="Q8" s="6" t="str">
        <f>IF(O8&gt;Scenario!$B$11,"",IF(O$2&lt;&gt;"Ready",O$2,IF(ISNUMBER(P8),IF(AND(O8&gt;=Scenario!$B$10,MOD(O8-Scenario!$B$10,Scenario!$B$18)=0),Scenario!$B$8,0),"INSUFFICIENT FUNDS")))</f>
        <v/>
      </c>
      <c r="R8" s="6" t="str">
        <f>IF(O8&gt;Scenario!$B$11,"",IF(O$2&lt;&gt;"Ready",O$2,IF(ISNUMBER(P8),(P8+Q8)*(0+N('Option C'!$E$15)+IF(Scenario!$B$13="Gross",N('Option C'!$E$16),0))/12+((N('Option C'!$E$12)+N('Option C'!$E$13))/12+IF(AND(O8&gt;=Scenario!$B$10,MOD(O8-Scenario!$B$10,Scenario!$B$18)=0),N('Option C'!$E$17)*N('Option C'!$E$18)+N('Option C'!$E$20),0)+IF(O8=1,N('Option C'!$E$17)*N('Option C'!$E$19)+N('Option C'!$E$21),0)+IF(O8=Scenario!$B$11,N('Option C'!$E$22),0)),"INSUFFICIENT FUNDS")))</f>
        <v/>
      </c>
      <c r="S8" s="6" t="str">
        <f>IF(O8&gt;Scenario!$B$11,"",IF(O$2&lt;&gt;"Ready",O$2,IF(ISNUMBER(P8),IF((P8+Q8)*(1+Scenario!$B$12/12)-R8&lt;0,"INSUFFICIENT FUNDS",(P8+Q8)*(1+Scenario!$B$12/12)-R8),"INSUFFICIENT FUNDS")))</f>
        <v/>
      </c>
      <c r="T8" s="6" t="str">
        <f>IF(O8&gt;Scenario!$B$11,"",IF(O$2&lt;&gt;"Ready",O$2,IF(ISNUMBER(S8),T7+R8,"INSUFFICIENT FUNDS")))</f>
        <v/>
      </c>
      <c r="U8" t="str">
        <f>IF(O8&gt;Scenario!$B$11,"",IF(O$2&lt;&gt;"Ready",O$2,IF(ISNUMBER(S8),"OK","INSUFFICIENT FUNDS")))</f>
        <v/>
      </c>
      <c r="V8">
        <v>4</v>
      </c>
      <c r="W8" s="6" t="str">
        <f>IF(V8&gt;Scenario!$B$11,"",IF(V$2&lt;&gt;"Ready",V$2,IF(AB7="OK",Z7,"INSUFFICIENT FUNDS")))</f>
        <v/>
      </c>
      <c r="X8" s="6" t="str">
        <f>IF(V8&gt;Scenario!$B$11,"",IF(V$2&lt;&gt;"Ready",V$2,IF(ISNUMBER(W8),IF(AND(V8&gt;=Scenario!$B$10,MOD(V8-Scenario!$B$10,Scenario!$B$18)=0),Scenario!$B$8,0),"INSUFFICIENT FUNDS")))</f>
        <v/>
      </c>
      <c r="Y8" s="6" t="str">
        <f>IF(V8&gt;Scenario!$B$11,"",IF(V$2&lt;&gt;"Ready",V$2,IF(ISNUMBER(W8),(W8+X8)*(N('Option C'!$E$14)+N('Option C'!$E$15)+IF(Scenario!$B$13="Gross",N('Option C'!$E$16),0))/12+((N('Option C'!$E$12)+N('Option C'!$E$13))/12+IF(AND(V8&gt;=Scenario!$B$10,MOD(V8-Scenario!$B$10,Scenario!$B$18)=0),0*0+0,0)+IF(V8=1,0*0+0,0)+IF(V8=Scenario!$B$11,0,0)),"INSUFFICIENT FUNDS")))</f>
        <v/>
      </c>
      <c r="Z8" s="6" t="str">
        <f>IF(V8&gt;Scenario!$B$11,"",IF(V$2&lt;&gt;"Ready",V$2,IF(ISNUMBER(W8),IF((W8+X8)*(1+Scenario!$B$12/12)-Y8&lt;0,"INSUFFICIENT FUNDS",(W8+X8)*(1+Scenario!$B$12/12)-Y8),"INSUFFICIENT FUNDS")))</f>
        <v/>
      </c>
      <c r="AA8" s="6" t="str">
        <f>IF(V8&gt;Scenario!$B$11,"",IF(V$2&lt;&gt;"Ready",V$2,IF(ISNUMBER(Z8),AA7+Y8,"INSUFFICIENT FUNDS")))</f>
        <v/>
      </c>
      <c r="AB8" t="str">
        <f>IF(V8&gt;Scenario!$B$11,"",IF(V$2&lt;&gt;"Ready",V$2,IF(ISNUMBER(Z8),"OK","INSUFFICIENT FUNDS")))</f>
        <v/>
      </c>
      <c r="AC8">
        <v>4</v>
      </c>
      <c r="AD8" s="6" t="str">
        <f>IF(AC8&gt;Scenario!$B$11,"",IF(AC$2&lt;&gt;"Ready",AC$2,IF(AI7="OK",AG7,"INSUFFICIENT FUNDS")))</f>
        <v/>
      </c>
      <c r="AE8" s="6" t="str">
        <f>IF(AC8&gt;Scenario!$B$11,"",IF(AC$2&lt;&gt;"Ready",AC$2,IF(ISNUMBER(AD8),IF(AND(AC8&gt;=Scenario!$B$10,MOD(AC8-Scenario!$B$10,Scenario!$B$18)=0),Scenario!$B$8,0),"INSUFFICIENT FUNDS")))</f>
        <v/>
      </c>
      <c r="AF8" s="6" t="str">
        <f>IF(AC8&gt;Scenario!$B$11,"",IF(AC$2&lt;&gt;"Ready",AC$2,IF(ISNUMBER(AD8),(AD8+AE8)*(N('Option C'!$E$14)+N('Option C'!$E$15)+IF(Scenario!$B$13="Gross",0,0))/12+((N('Option C'!$E$12)+N('Option C'!$E$13))/12+IF(AND(AC8&gt;=Scenario!$B$10,MOD(AC8-Scenario!$B$10,Scenario!$B$18)=0),N('Option C'!$E$17)*N('Option C'!$E$18)+N('Option C'!$E$20),0)+IF(AC8=1,N('Option C'!$E$17)*N('Option C'!$E$19)+N('Option C'!$E$21),0)+IF(AC8=Scenario!$B$11,N('Option C'!$E$22),0)),"INSUFFICIENT FUNDS")))</f>
        <v/>
      </c>
      <c r="AG8" s="6" t="str">
        <f>IF(AC8&gt;Scenario!$B$11,"",IF(AC$2&lt;&gt;"Ready",AC$2,IF(ISNUMBER(AD8),IF((AD8+AE8)*(1+Scenario!$B$12/12)-AF8&lt;0,"INSUFFICIENT FUNDS",(AD8+AE8)*(1+Scenario!$B$12/12)-AF8),"INSUFFICIENT FUNDS")))</f>
        <v/>
      </c>
      <c r="AH8" s="6" t="str">
        <f>IF(AC8&gt;Scenario!$B$11,"",IF(AC$2&lt;&gt;"Ready",AC$2,IF(ISNUMBER(AG8),AH7+AF8,"INSUFFICIENT FUNDS")))</f>
        <v/>
      </c>
      <c r="AI8" t="str">
        <f>IF(AC8&gt;Scenario!$B$11,"",IF(AC$2&lt;&gt;"Ready",AC$2,IF(ISNUMBER(AG8),"OK","INSUFFICIENT FUNDS")))</f>
        <v/>
      </c>
      <c r="AJ8">
        <v>4</v>
      </c>
      <c r="AK8" s="6" t="str">
        <f>IF(AJ8&gt;Scenario!$B$11,"",IF(AJ$2&lt;&gt;"Ready",AJ$2,IF(AP7="OK",AN7,"INSUFFICIENT FUNDS")))</f>
        <v/>
      </c>
      <c r="AL8" s="6" t="str">
        <f>IF(AJ8&gt;Scenario!$B$11,"",IF(AJ$2&lt;&gt;"Ready",AJ$2,IF(ISNUMBER(AK8),IF(AND(AJ8&gt;=Scenario!$B$10,MOD(AJ8-Scenario!$B$10,Scenario!$B$18)=0),Scenario!$B$8,0),"INSUFFICIENT FUNDS")))</f>
        <v/>
      </c>
      <c r="AM8" s="6" t="str">
        <f>IF(AJ8&gt;Scenario!$B$11,"",IF(AJ$2&lt;&gt;"Ready",AJ$2,IF(ISNUMBER(AK8),(AK8+AL8)*(0+0+IF(Scenario!$B$13="Gross",0,0))/12+((0+0)/12+IF(AND(AJ8&gt;=Scenario!$B$10,MOD(AJ8-Scenario!$B$10,Scenario!$B$18)=0),0*0+0,0)+IF(AJ8=1,0*0+0,0)+IF(AJ8=Scenario!$B$11,0,0)),"INSUFFICIENT FUNDS")))</f>
        <v/>
      </c>
      <c r="AN8" s="6" t="str">
        <f>IF(AJ8&gt;Scenario!$B$11,"",IF(AJ$2&lt;&gt;"Ready",AJ$2,IF(ISNUMBER(AK8),IF((AK8+AL8)*(1+Scenario!$B$12/12)-AM8&lt;0,"INSUFFICIENT FUNDS",(AK8+AL8)*(1+Scenario!$B$12/12)-AM8),"INSUFFICIENT FUNDS")))</f>
        <v/>
      </c>
      <c r="AO8" s="6" t="str">
        <f>IF(AJ8&gt;Scenario!$B$11,"",IF(AJ$2&lt;&gt;"Ready",AJ$2,IF(ISNUMBER(AN8),AO7+AM8,"INSUFFICIENT FUNDS")))</f>
        <v/>
      </c>
      <c r="AP8" t="str">
        <f>IF(AJ8&gt;Scenario!$B$11,"",IF(AJ$2&lt;&gt;"Ready",AJ$2,IF(ISNUMBER(AN8),"OK","INSUFFICIENT FUNDS")))</f>
        <v/>
      </c>
    </row>
    <row r="9" spans="1:42" ht="32.1" customHeight="1" x14ac:dyDescent="0.2">
      <c r="A9">
        <v>5</v>
      </c>
      <c r="B9" s="6" t="str">
        <f>IF(A9&gt;Scenario!$B$11,"",IF(A$2&lt;&gt;"Ready",A$2,IF(G8="OK",E8,"INSUFFICIENT FUNDS")))</f>
        <v/>
      </c>
      <c r="C9" s="6" t="str">
        <f>IF(A9&gt;Scenario!$B$11,"",IF(A$2&lt;&gt;"Ready",A$2,IF(ISNUMBER(B9),IF(AND(A9&gt;=Scenario!$B$10,MOD(A9-Scenario!$B$10,Scenario!$B$18)=0),Scenario!$B$8,0),"INSUFFICIENT FUNDS")))</f>
        <v/>
      </c>
      <c r="D9" s="6" t="str">
        <f>IF(A9&gt;Scenario!$B$11,"",IF(A$2&lt;&gt;"Ready",A$2,IF(ISNUMBER(B9),(B9+C9)*(N('Option C'!$E$14)+N('Option C'!$E$15)+IF(Scenario!$B$13="Gross",N('Option C'!$E$16),0))/12+((N('Option C'!$E$12)+N('Option C'!$E$13))/12+IF(AND(A9&gt;=Scenario!$B$10,MOD(A9-Scenario!$B$10,Scenario!$B$18)=0),N('Option C'!$E$17)*N('Option C'!$E$18)+N('Option C'!$E$20),0)+IF(A9=1,N('Option C'!$E$17)*N('Option C'!$E$19)+N('Option C'!$E$21),0)+IF(A9=Scenario!$B$11,N('Option C'!$E$22),0)),"INSUFFICIENT FUNDS")))</f>
        <v/>
      </c>
      <c r="E9" s="6" t="str">
        <f>IF(A9&gt;Scenario!$B$11,"",IF(A$2&lt;&gt;"Ready",A$2,IF(ISNUMBER(B9),IF((B9+C9)*(1+Scenario!$B$12/12)-D9&lt;0,"INSUFFICIENT FUNDS",(B9+C9)*(1+Scenario!$B$12/12)-D9),"INSUFFICIENT FUNDS")))</f>
        <v/>
      </c>
      <c r="F9" s="6" t="str">
        <f>IF(A9&gt;Scenario!$B$11,"",IF(A$2&lt;&gt;"Ready",A$2,IF(ISNUMBER(E9),F8+D9,"INSUFFICIENT FUNDS")))</f>
        <v/>
      </c>
      <c r="G9" t="str">
        <f>IF(A9&gt;Scenario!$B$11,"",IF(A$2&lt;&gt;"Ready",A$2,IF(ISNUMBER(E9),"OK","INSUFFICIENT FUNDS")))</f>
        <v/>
      </c>
      <c r="H9">
        <v>5</v>
      </c>
      <c r="I9" s="6" t="str">
        <f>IF(H9&gt;Scenario!$B$11,"",IF(H$2&lt;&gt;"Ready",H$2,IF(N8="OK",L8,"INSUFFICIENT FUNDS")))</f>
        <v/>
      </c>
      <c r="J9" s="6" t="str">
        <f>IF(H9&gt;Scenario!$B$11,"",IF(H$2&lt;&gt;"Ready",H$2,IF(ISNUMBER(I9),IF(AND(H9&gt;=Scenario!$B$10,MOD(H9-Scenario!$B$10,Scenario!$B$18)=0),Scenario!$B$8,0),"INSUFFICIENT FUNDS")))</f>
        <v/>
      </c>
      <c r="K9" s="6" t="str">
        <f>IF(H9&gt;Scenario!$B$11,"",IF(H$2&lt;&gt;"Ready",H$2,IF(ISNUMBER(I9),(I9+J9)*(N('Option C'!$E$14)+N('Option C'!$E$15)+IF(Scenario!$B$13="Gross",N('Option C'!$E$16),0))/12+((0+0)/12+IF(AND(H9&gt;=Scenario!$B$10,MOD(H9-Scenario!$B$10,Scenario!$B$18)=0),N('Option C'!$E$17)*N('Option C'!$E$18)+N('Option C'!$E$20),0)+IF(H9=1,N('Option C'!$E$17)*N('Option C'!$E$19)+N('Option C'!$E$21),0)+IF(H9=Scenario!$B$11,N('Option C'!$E$22),0)),"INSUFFICIENT FUNDS")))</f>
        <v/>
      </c>
      <c r="L9" s="6" t="str">
        <f>IF(H9&gt;Scenario!$B$11,"",IF(H$2&lt;&gt;"Ready",H$2,IF(ISNUMBER(I9),IF((I9+J9)*(1+Scenario!$B$12/12)-K9&lt;0,"INSUFFICIENT FUNDS",(I9+J9)*(1+Scenario!$B$12/12)-K9),"INSUFFICIENT FUNDS")))</f>
        <v/>
      </c>
      <c r="M9" s="6" t="str">
        <f>IF(H9&gt;Scenario!$B$11,"",IF(H$2&lt;&gt;"Ready",H$2,IF(ISNUMBER(L9),M8+K9,"INSUFFICIENT FUNDS")))</f>
        <v/>
      </c>
      <c r="N9" t="str">
        <f>IF(H9&gt;Scenario!$B$11,"",IF(H$2&lt;&gt;"Ready",H$2,IF(ISNUMBER(L9),"OK","INSUFFICIENT FUNDS")))</f>
        <v/>
      </c>
      <c r="O9">
        <v>5</v>
      </c>
      <c r="P9" s="6" t="str">
        <f>IF(O9&gt;Scenario!$B$11,"",IF(O$2&lt;&gt;"Ready",O$2,IF(U8="OK",S8,"INSUFFICIENT FUNDS")))</f>
        <v/>
      </c>
      <c r="Q9" s="6" t="str">
        <f>IF(O9&gt;Scenario!$B$11,"",IF(O$2&lt;&gt;"Ready",O$2,IF(ISNUMBER(P9),IF(AND(O9&gt;=Scenario!$B$10,MOD(O9-Scenario!$B$10,Scenario!$B$18)=0),Scenario!$B$8,0),"INSUFFICIENT FUNDS")))</f>
        <v/>
      </c>
      <c r="R9" s="6" t="str">
        <f>IF(O9&gt;Scenario!$B$11,"",IF(O$2&lt;&gt;"Ready",O$2,IF(ISNUMBER(P9),(P9+Q9)*(0+N('Option C'!$E$15)+IF(Scenario!$B$13="Gross",N('Option C'!$E$16),0))/12+((N('Option C'!$E$12)+N('Option C'!$E$13))/12+IF(AND(O9&gt;=Scenario!$B$10,MOD(O9-Scenario!$B$10,Scenario!$B$18)=0),N('Option C'!$E$17)*N('Option C'!$E$18)+N('Option C'!$E$20),0)+IF(O9=1,N('Option C'!$E$17)*N('Option C'!$E$19)+N('Option C'!$E$21),0)+IF(O9=Scenario!$B$11,N('Option C'!$E$22),0)),"INSUFFICIENT FUNDS")))</f>
        <v/>
      </c>
      <c r="S9" s="6" t="str">
        <f>IF(O9&gt;Scenario!$B$11,"",IF(O$2&lt;&gt;"Ready",O$2,IF(ISNUMBER(P9),IF((P9+Q9)*(1+Scenario!$B$12/12)-R9&lt;0,"INSUFFICIENT FUNDS",(P9+Q9)*(1+Scenario!$B$12/12)-R9),"INSUFFICIENT FUNDS")))</f>
        <v/>
      </c>
      <c r="T9" s="6" t="str">
        <f>IF(O9&gt;Scenario!$B$11,"",IF(O$2&lt;&gt;"Ready",O$2,IF(ISNUMBER(S9),T8+R9,"INSUFFICIENT FUNDS")))</f>
        <v/>
      </c>
      <c r="U9" t="str">
        <f>IF(O9&gt;Scenario!$B$11,"",IF(O$2&lt;&gt;"Ready",O$2,IF(ISNUMBER(S9),"OK","INSUFFICIENT FUNDS")))</f>
        <v/>
      </c>
      <c r="V9">
        <v>5</v>
      </c>
      <c r="W9" s="6" t="str">
        <f>IF(V9&gt;Scenario!$B$11,"",IF(V$2&lt;&gt;"Ready",V$2,IF(AB8="OK",Z8,"INSUFFICIENT FUNDS")))</f>
        <v/>
      </c>
      <c r="X9" s="6" t="str">
        <f>IF(V9&gt;Scenario!$B$11,"",IF(V$2&lt;&gt;"Ready",V$2,IF(ISNUMBER(W9),IF(AND(V9&gt;=Scenario!$B$10,MOD(V9-Scenario!$B$10,Scenario!$B$18)=0),Scenario!$B$8,0),"INSUFFICIENT FUNDS")))</f>
        <v/>
      </c>
      <c r="Y9" s="6" t="str">
        <f>IF(V9&gt;Scenario!$B$11,"",IF(V$2&lt;&gt;"Ready",V$2,IF(ISNUMBER(W9),(W9+X9)*(N('Option C'!$E$14)+N('Option C'!$E$15)+IF(Scenario!$B$13="Gross",N('Option C'!$E$16),0))/12+((N('Option C'!$E$12)+N('Option C'!$E$13))/12+IF(AND(V9&gt;=Scenario!$B$10,MOD(V9-Scenario!$B$10,Scenario!$B$18)=0),0*0+0,0)+IF(V9=1,0*0+0,0)+IF(V9=Scenario!$B$11,0,0)),"INSUFFICIENT FUNDS")))</f>
        <v/>
      </c>
      <c r="Z9" s="6" t="str">
        <f>IF(V9&gt;Scenario!$B$11,"",IF(V$2&lt;&gt;"Ready",V$2,IF(ISNUMBER(W9),IF((W9+X9)*(1+Scenario!$B$12/12)-Y9&lt;0,"INSUFFICIENT FUNDS",(W9+X9)*(1+Scenario!$B$12/12)-Y9),"INSUFFICIENT FUNDS")))</f>
        <v/>
      </c>
      <c r="AA9" s="6" t="str">
        <f>IF(V9&gt;Scenario!$B$11,"",IF(V$2&lt;&gt;"Ready",V$2,IF(ISNUMBER(Z9),AA8+Y9,"INSUFFICIENT FUNDS")))</f>
        <v/>
      </c>
      <c r="AB9" t="str">
        <f>IF(V9&gt;Scenario!$B$11,"",IF(V$2&lt;&gt;"Ready",V$2,IF(ISNUMBER(Z9),"OK","INSUFFICIENT FUNDS")))</f>
        <v/>
      </c>
      <c r="AC9">
        <v>5</v>
      </c>
      <c r="AD9" s="6" t="str">
        <f>IF(AC9&gt;Scenario!$B$11,"",IF(AC$2&lt;&gt;"Ready",AC$2,IF(AI8="OK",AG8,"INSUFFICIENT FUNDS")))</f>
        <v/>
      </c>
      <c r="AE9" s="6" t="str">
        <f>IF(AC9&gt;Scenario!$B$11,"",IF(AC$2&lt;&gt;"Ready",AC$2,IF(ISNUMBER(AD9),IF(AND(AC9&gt;=Scenario!$B$10,MOD(AC9-Scenario!$B$10,Scenario!$B$18)=0),Scenario!$B$8,0),"INSUFFICIENT FUNDS")))</f>
        <v/>
      </c>
      <c r="AF9" s="6" t="str">
        <f>IF(AC9&gt;Scenario!$B$11,"",IF(AC$2&lt;&gt;"Ready",AC$2,IF(ISNUMBER(AD9),(AD9+AE9)*(N('Option C'!$E$14)+N('Option C'!$E$15)+IF(Scenario!$B$13="Gross",0,0))/12+((N('Option C'!$E$12)+N('Option C'!$E$13))/12+IF(AND(AC9&gt;=Scenario!$B$10,MOD(AC9-Scenario!$B$10,Scenario!$B$18)=0),N('Option C'!$E$17)*N('Option C'!$E$18)+N('Option C'!$E$20),0)+IF(AC9=1,N('Option C'!$E$17)*N('Option C'!$E$19)+N('Option C'!$E$21),0)+IF(AC9=Scenario!$B$11,N('Option C'!$E$22),0)),"INSUFFICIENT FUNDS")))</f>
        <v/>
      </c>
      <c r="AG9" s="6" t="str">
        <f>IF(AC9&gt;Scenario!$B$11,"",IF(AC$2&lt;&gt;"Ready",AC$2,IF(ISNUMBER(AD9),IF((AD9+AE9)*(1+Scenario!$B$12/12)-AF9&lt;0,"INSUFFICIENT FUNDS",(AD9+AE9)*(1+Scenario!$B$12/12)-AF9),"INSUFFICIENT FUNDS")))</f>
        <v/>
      </c>
      <c r="AH9" s="6" t="str">
        <f>IF(AC9&gt;Scenario!$B$11,"",IF(AC$2&lt;&gt;"Ready",AC$2,IF(ISNUMBER(AG9),AH8+AF9,"INSUFFICIENT FUNDS")))</f>
        <v/>
      </c>
      <c r="AI9" t="str">
        <f>IF(AC9&gt;Scenario!$B$11,"",IF(AC$2&lt;&gt;"Ready",AC$2,IF(ISNUMBER(AG9),"OK","INSUFFICIENT FUNDS")))</f>
        <v/>
      </c>
      <c r="AJ9">
        <v>5</v>
      </c>
      <c r="AK9" s="6" t="str">
        <f>IF(AJ9&gt;Scenario!$B$11,"",IF(AJ$2&lt;&gt;"Ready",AJ$2,IF(AP8="OK",AN8,"INSUFFICIENT FUNDS")))</f>
        <v/>
      </c>
      <c r="AL9" s="6" t="str">
        <f>IF(AJ9&gt;Scenario!$B$11,"",IF(AJ$2&lt;&gt;"Ready",AJ$2,IF(ISNUMBER(AK9),IF(AND(AJ9&gt;=Scenario!$B$10,MOD(AJ9-Scenario!$B$10,Scenario!$B$18)=0),Scenario!$B$8,0),"INSUFFICIENT FUNDS")))</f>
        <v/>
      </c>
      <c r="AM9" s="6" t="str">
        <f>IF(AJ9&gt;Scenario!$B$11,"",IF(AJ$2&lt;&gt;"Ready",AJ$2,IF(ISNUMBER(AK9),(AK9+AL9)*(0+0+IF(Scenario!$B$13="Gross",0,0))/12+((0+0)/12+IF(AND(AJ9&gt;=Scenario!$B$10,MOD(AJ9-Scenario!$B$10,Scenario!$B$18)=0),0*0+0,0)+IF(AJ9=1,0*0+0,0)+IF(AJ9=Scenario!$B$11,0,0)),"INSUFFICIENT FUNDS")))</f>
        <v/>
      </c>
      <c r="AN9" s="6" t="str">
        <f>IF(AJ9&gt;Scenario!$B$11,"",IF(AJ$2&lt;&gt;"Ready",AJ$2,IF(ISNUMBER(AK9),IF((AK9+AL9)*(1+Scenario!$B$12/12)-AM9&lt;0,"INSUFFICIENT FUNDS",(AK9+AL9)*(1+Scenario!$B$12/12)-AM9),"INSUFFICIENT FUNDS")))</f>
        <v/>
      </c>
      <c r="AO9" s="6" t="str">
        <f>IF(AJ9&gt;Scenario!$B$11,"",IF(AJ$2&lt;&gt;"Ready",AJ$2,IF(ISNUMBER(AN9),AO8+AM9,"INSUFFICIENT FUNDS")))</f>
        <v/>
      </c>
      <c r="AP9" t="str">
        <f>IF(AJ9&gt;Scenario!$B$11,"",IF(AJ$2&lt;&gt;"Ready",AJ$2,IF(ISNUMBER(AN9),"OK","INSUFFICIENT FUNDS")))</f>
        <v/>
      </c>
    </row>
    <row r="10" spans="1:42" ht="32.1" customHeight="1" x14ac:dyDescent="0.2">
      <c r="A10">
        <v>6</v>
      </c>
      <c r="B10" s="6" t="str">
        <f>IF(A10&gt;Scenario!$B$11,"",IF(A$2&lt;&gt;"Ready",A$2,IF(G9="OK",E9,"INSUFFICIENT FUNDS")))</f>
        <v/>
      </c>
      <c r="C10" s="6" t="str">
        <f>IF(A10&gt;Scenario!$B$11,"",IF(A$2&lt;&gt;"Ready",A$2,IF(ISNUMBER(B10),IF(AND(A10&gt;=Scenario!$B$10,MOD(A10-Scenario!$B$10,Scenario!$B$18)=0),Scenario!$B$8,0),"INSUFFICIENT FUNDS")))</f>
        <v/>
      </c>
      <c r="D10" s="6" t="str">
        <f>IF(A10&gt;Scenario!$B$11,"",IF(A$2&lt;&gt;"Ready",A$2,IF(ISNUMBER(B10),(B10+C10)*(N('Option C'!$E$14)+N('Option C'!$E$15)+IF(Scenario!$B$13="Gross",N('Option C'!$E$16),0))/12+((N('Option C'!$E$12)+N('Option C'!$E$13))/12+IF(AND(A10&gt;=Scenario!$B$10,MOD(A10-Scenario!$B$10,Scenario!$B$18)=0),N('Option C'!$E$17)*N('Option C'!$E$18)+N('Option C'!$E$20),0)+IF(A10=1,N('Option C'!$E$17)*N('Option C'!$E$19)+N('Option C'!$E$21),0)+IF(A10=Scenario!$B$11,N('Option C'!$E$22),0)),"INSUFFICIENT FUNDS")))</f>
        <v/>
      </c>
      <c r="E10" s="6" t="str">
        <f>IF(A10&gt;Scenario!$B$11,"",IF(A$2&lt;&gt;"Ready",A$2,IF(ISNUMBER(B10),IF((B10+C10)*(1+Scenario!$B$12/12)-D10&lt;0,"INSUFFICIENT FUNDS",(B10+C10)*(1+Scenario!$B$12/12)-D10),"INSUFFICIENT FUNDS")))</f>
        <v/>
      </c>
      <c r="F10" s="6" t="str">
        <f>IF(A10&gt;Scenario!$B$11,"",IF(A$2&lt;&gt;"Ready",A$2,IF(ISNUMBER(E10),F9+D10,"INSUFFICIENT FUNDS")))</f>
        <v/>
      </c>
      <c r="G10" t="str">
        <f>IF(A10&gt;Scenario!$B$11,"",IF(A$2&lt;&gt;"Ready",A$2,IF(ISNUMBER(E10),"OK","INSUFFICIENT FUNDS")))</f>
        <v/>
      </c>
      <c r="H10">
        <v>6</v>
      </c>
      <c r="I10" s="6" t="str">
        <f>IF(H10&gt;Scenario!$B$11,"",IF(H$2&lt;&gt;"Ready",H$2,IF(N9="OK",L9,"INSUFFICIENT FUNDS")))</f>
        <v/>
      </c>
      <c r="J10" s="6" t="str">
        <f>IF(H10&gt;Scenario!$B$11,"",IF(H$2&lt;&gt;"Ready",H$2,IF(ISNUMBER(I10),IF(AND(H10&gt;=Scenario!$B$10,MOD(H10-Scenario!$B$10,Scenario!$B$18)=0),Scenario!$B$8,0),"INSUFFICIENT FUNDS")))</f>
        <v/>
      </c>
      <c r="K10" s="6" t="str">
        <f>IF(H10&gt;Scenario!$B$11,"",IF(H$2&lt;&gt;"Ready",H$2,IF(ISNUMBER(I10),(I10+J10)*(N('Option C'!$E$14)+N('Option C'!$E$15)+IF(Scenario!$B$13="Gross",N('Option C'!$E$16),0))/12+((0+0)/12+IF(AND(H10&gt;=Scenario!$B$10,MOD(H10-Scenario!$B$10,Scenario!$B$18)=0),N('Option C'!$E$17)*N('Option C'!$E$18)+N('Option C'!$E$20),0)+IF(H10=1,N('Option C'!$E$17)*N('Option C'!$E$19)+N('Option C'!$E$21),0)+IF(H10=Scenario!$B$11,N('Option C'!$E$22),0)),"INSUFFICIENT FUNDS")))</f>
        <v/>
      </c>
      <c r="L10" s="6" t="str">
        <f>IF(H10&gt;Scenario!$B$11,"",IF(H$2&lt;&gt;"Ready",H$2,IF(ISNUMBER(I10),IF((I10+J10)*(1+Scenario!$B$12/12)-K10&lt;0,"INSUFFICIENT FUNDS",(I10+J10)*(1+Scenario!$B$12/12)-K10),"INSUFFICIENT FUNDS")))</f>
        <v/>
      </c>
      <c r="M10" s="6" t="str">
        <f>IF(H10&gt;Scenario!$B$11,"",IF(H$2&lt;&gt;"Ready",H$2,IF(ISNUMBER(L10),M9+K10,"INSUFFICIENT FUNDS")))</f>
        <v/>
      </c>
      <c r="N10" t="str">
        <f>IF(H10&gt;Scenario!$B$11,"",IF(H$2&lt;&gt;"Ready",H$2,IF(ISNUMBER(L10),"OK","INSUFFICIENT FUNDS")))</f>
        <v/>
      </c>
      <c r="O10">
        <v>6</v>
      </c>
      <c r="P10" s="6" t="str">
        <f>IF(O10&gt;Scenario!$B$11,"",IF(O$2&lt;&gt;"Ready",O$2,IF(U9="OK",S9,"INSUFFICIENT FUNDS")))</f>
        <v/>
      </c>
      <c r="Q10" s="6" t="str">
        <f>IF(O10&gt;Scenario!$B$11,"",IF(O$2&lt;&gt;"Ready",O$2,IF(ISNUMBER(P10),IF(AND(O10&gt;=Scenario!$B$10,MOD(O10-Scenario!$B$10,Scenario!$B$18)=0),Scenario!$B$8,0),"INSUFFICIENT FUNDS")))</f>
        <v/>
      </c>
      <c r="R10" s="6" t="str">
        <f>IF(O10&gt;Scenario!$B$11,"",IF(O$2&lt;&gt;"Ready",O$2,IF(ISNUMBER(P10),(P10+Q10)*(0+N('Option C'!$E$15)+IF(Scenario!$B$13="Gross",N('Option C'!$E$16),0))/12+((N('Option C'!$E$12)+N('Option C'!$E$13))/12+IF(AND(O10&gt;=Scenario!$B$10,MOD(O10-Scenario!$B$10,Scenario!$B$18)=0),N('Option C'!$E$17)*N('Option C'!$E$18)+N('Option C'!$E$20),0)+IF(O10=1,N('Option C'!$E$17)*N('Option C'!$E$19)+N('Option C'!$E$21),0)+IF(O10=Scenario!$B$11,N('Option C'!$E$22),0)),"INSUFFICIENT FUNDS")))</f>
        <v/>
      </c>
      <c r="S10" s="6" t="str">
        <f>IF(O10&gt;Scenario!$B$11,"",IF(O$2&lt;&gt;"Ready",O$2,IF(ISNUMBER(P10),IF((P10+Q10)*(1+Scenario!$B$12/12)-R10&lt;0,"INSUFFICIENT FUNDS",(P10+Q10)*(1+Scenario!$B$12/12)-R10),"INSUFFICIENT FUNDS")))</f>
        <v/>
      </c>
      <c r="T10" s="6" t="str">
        <f>IF(O10&gt;Scenario!$B$11,"",IF(O$2&lt;&gt;"Ready",O$2,IF(ISNUMBER(S10),T9+R10,"INSUFFICIENT FUNDS")))</f>
        <v/>
      </c>
      <c r="U10" t="str">
        <f>IF(O10&gt;Scenario!$B$11,"",IF(O$2&lt;&gt;"Ready",O$2,IF(ISNUMBER(S10),"OK","INSUFFICIENT FUNDS")))</f>
        <v/>
      </c>
      <c r="V10">
        <v>6</v>
      </c>
      <c r="W10" s="6" t="str">
        <f>IF(V10&gt;Scenario!$B$11,"",IF(V$2&lt;&gt;"Ready",V$2,IF(AB9="OK",Z9,"INSUFFICIENT FUNDS")))</f>
        <v/>
      </c>
      <c r="X10" s="6" t="str">
        <f>IF(V10&gt;Scenario!$B$11,"",IF(V$2&lt;&gt;"Ready",V$2,IF(ISNUMBER(W10),IF(AND(V10&gt;=Scenario!$B$10,MOD(V10-Scenario!$B$10,Scenario!$B$18)=0),Scenario!$B$8,0),"INSUFFICIENT FUNDS")))</f>
        <v/>
      </c>
      <c r="Y10" s="6" t="str">
        <f>IF(V10&gt;Scenario!$B$11,"",IF(V$2&lt;&gt;"Ready",V$2,IF(ISNUMBER(W10),(W10+X10)*(N('Option C'!$E$14)+N('Option C'!$E$15)+IF(Scenario!$B$13="Gross",N('Option C'!$E$16),0))/12+((N('Option C'!$E$12)+N('Option C'!$E$13))/12+IF(AND(V10&gt;=Scenario!$B$10,MOD(V10-Scenario!$B$10,Scenario!$B$18)=0),0*0+0,0)+IF(V10=1,0*0+0,0)+IF(V10=Scenario!$B$11,0,0)),"INSUFFICIENT FUNDS")))</f>
        <v/>
      </c>
      <c r="Z10" s="6" t="str">
        <f>IF(V10&gt;Scenario!$B$11,"",IF(V$2&lt;&gt;"Ready",V$2,IF(ISNUMBER(W10),IF((W10+X10)*(1+Scenario!$B$12/12)-Y10&lt;0,"INSUFFICIENT FUNDS",(W10+X10)*(1+Scenario!$B$12/12)-Y10),"INSUFFICIENT FUNDS")))</f>
        <v/>
      </c>
      <c r="AA10" s="6" t="str">
        <f>IF(V10&gt;Scenario!$B$11,"",IF(V$2&lt;&gt;"Ready",V$2,IF(ISNUMBER(Z10),AA9+Y10,"INSUFFICIENT FUNDS")))</f>
        <v/>
      </c>
      <c r="AB10" t="str">
        <f>IF(V10&gt;Scenario!$B$11,"",IF(V$2&lt;&gt;"Ready",V$2,IF(ISNUMBER(Z10),"OK","INSUFFICIENT FUNDS")))</f>
        <v/>
      </c>
      <c r="AC10">
        <v>6</v>
      </c>
      <c r="AD10" s="6" t="str">
        <f>IF(AC10&gt;Scenario!$B$11,"",IF(AC$2&lt;&gt;"Ready",AC$2,IF(AI9="OK",AG9,"INSUFFICIENT FUNDS")))</f>
        <v/>
      </c>
      <c r="AE10" s="6" t="str">
        <f>IF(AC10&gt;Scenario!$B$11,"",IF(AC$2&lt;&gt;"Ready",AC$2,IF(ISNUMBER(AD10),IF(AND(AC10&gt;=Scenario!$B$10,MOD(AC10-Scenario!$B$10,Scenario!$B$18)=0),Scenario!$B$8,0),"INSUFFICIENT FUNDS")))</f>
        <v/>
      </c>
      <c r="AF10" s="6" t="str">
        <f>IF(AC10&gt;Scenario!$B$11,"",IF(AC$2&lt;&gt;"Ready",AC$2,IF(ISNUMBER(AD10),(AD10+AE10)*(N('Option C'!$E$14)+N('Option C'!$E$15)+IF(Scenario!$B$13="Gross",0,0))/12+((N('Option C'!$E$12)+N('Option C'!$E$13))/12+IF(AND(AC10&gt;=Scenario!$B$10,MOD(AC10-Scenario!$B$10,Scenario!$B$18)=0),N('Option C'!$E$17)*N('Option C'!$E$18)+N('Option C'!$E$20),0)+IF(AC10=1,N('Option C'!$E$17)*N('Option C'!$E$19)+N('Option C'!$E$21),0)+IF(AC10=Scenario!$B$11,N('Option C'!$E$22),0)),"INSUFFICIENT FUNDS")))</f>
        <v/>
      </c>
      <c r="AG10" s="6" t="str">
        <f>IF(AC10&gt;Scenario!$B$11,"",IF(AC$2&lt;&gt;"Ready",AC$2,IF(ISNUMBER(AD10),IF((AD10+AE10)*(1+Scenario!$B$12/12)-AF10&lt;0,"INSUFFICIENT FUNDS",(AD10+AE10)*(1+Scenario!$B$12/12)-AF10),"INSUFFICIENT FUNDS")))</f>
        <v/>
      </c>
      <c r="AH10" s="6" t="str">
        <f>IF(AC10&gt;Scenario!$B$11,"",IF(AC$2&lt;&gt;"Ready",AC$2,IF(ISNUMBER(AG10),AH9+AF10,"INSUFFICIENT FUNDS")))</f>
        <v/>
      </c>
      <c r="AI10" t="str">
        <f>IF(AC10&gt;Scenario!$B$11,"",IF(AC$2&lt;&gt;"Ready",AC$2,IF(ISNUMBER(AG10),"OK","INSUFFICIENT FUNDS")))</f>
        <v/>
      </c>
      <c r="AJ10">
        <v>6</v>
      </c>
      <c r="AK10" s="6" t="str">
        <f>IF(AJ10&gt;Scenario!$B$11,"",IF(AJ$2&lt;&gt;"Ready",AJ$2,IF(AP9="OK",AN9,"INSUFFICIENT FUNDS")))</f>
        <v/>
      </c>
      <c r="AL10" s="6" t="str">
        <f>IF(AJ10&gt;Scenario!$B$11,"",IF(AJ$2&lt;&gt;"Ready",AJ$2,IF(ISNUMBER(AK10),IF(AND(AJ10&gt;=Scenario!$B$10,MOD(AJ10-Scenario!$B$10,Scenario!$B$18)=0),Scenario!$B$8,0),"INSUFFICIENT FUNDS")))</f>
        <v/>
      </c>
      <c r="AM10" s="6" t="str">
        <f>IF(AJ10&gt;Scenario!$B$11,"",IF(AJ$2&lt;&gt;"Ready",AJ$2,IF(ISNUMBER(AK10),(AK10+AL10)*(0+0+IF(Scenario!$B$13="Gross",0,0))/12+((0+0)/12+IF(AND(AJ10&gt;=Scenario!$B$10,MOD(AJ10-Scenario!$B$10,Scenario!$B$18)=0),0*0+0,0)+IF(AJ10=1,0*0+0,0)+IF(AJ10=Scenario!$B$11,0,0)),"INSUFFICIENT FUNDS")))</f>
        <v/>
      </c>
      <c r="AN10" s="6" t="str">
        <f>IF(AJ10&gt;Scenario!$B$11,"",IF(AJ$2&lt;&gt;"Ready",AJ$2,IF(ISNUMBER(AK10),IF((AK10+AL10)*(1+Scenario!$B$12/12)-AM10&lt;0,"INSUFFICIENT FUNDS",(AK10+AL10)*(1+Scenario!$B$12/12)-AM10),"INSUFFICIENT FUNDS")))</f>
        <v/>
      </c>
      <c r="AO10" s="6" t="str">
        <f>IF(AJ10&gt;Scenario!$B$11,"",IF(AJ$2&lt;&gt;"Ready",AJ$2,IF(ISNUMBER(AN10),AO9+AM10,"INSUFFICIENT FUNDS")))</f>
        <v/>
      </c>
      <c r="AP10" t="str">
        <f>IF(AJ10&gt;Scenario!$B$11,"",IF(AJ$2&lt;&gt;"Ready",AJ$2,IF(ISNUMBER(AN10),"OK","INSUFFICIENT FUNDS")))</f>
        <v/>
      </c>
    </row>
    <row r="11" spans="1:42" ht="32.1" customHeight="1" x14ac:dyDescent="0.2">
      <c r="A11">
        <v>7</v>
      </c>
      <c r="B11" s="6" t="str">
        <f>IF(A11&gt;Scenario!$B$11,"",IF(A$2&lt;&gt;"Ready",A$2,IF(G10="OK",E10,"INSUFFICIENT FUNDS")))</f>
        <v/>
      </c>
      <c r="C11" s="6" t="str">
        <f>IF(A11&gt;Scenario!$B$11,"",IF(A$2&lt;&gt;"Ready",A$2,IF(ISNUMBER(B11),IF(AND(A11&gt;=Scenario!$B$10,MOD(A11-Scenario!$B$10,Scenario!$B$18)=0),Scenario!$B$8,0),"INSUFFICIENT FUNDS")))</f>
        <v/>
      </c>
      <c r="D11" s="6" t="str">
        <f>IF(A11&gt;Scenario!$B$11,"",IF(A$2&lt;&gt;"Ready",A$2,IF(ISNUMBER(B11),(B11+C11)*(N('Option C'!$E$14)+N('Option C'!$E$15)+IF(Scenario!$B$13="Gross",N('Option C'!$E$16),0))/12+((N('Option C'!$E$12)+N('Option C'!$E$13))/12+IF(AND(A11&gt;=Scenario!$B$10,MOD(A11-Scenario!$B$10,Scenario!$B$18)=0),N('Option C'!$E$17)*N('Option C'!$E$18)+N('Option C'!$E$20),0)+IF(A11=1,N('Option C'!$E$17)*N('Option C'!$E$19)+N('Option C'!$E$21),0)+IF(A11=Scenario!$B$11,N('Option C'!$E$22),0)),"INSUFFICIENT FUNDS")))</f>
        <v/>
      </c>
      <c r="E11" s="6" t="str">
        <f>IF(A11&gt;Scenario!$B$11,"",IF(A$2&lt;&gt;"Ready",A$2,IF(ISNUMBER(B11),IF((B11+C11)*(1+Scenario!$B$12/12)-D11&lt;0,"INSUFFICIENT FUNDS",(B11+C11)*(1+Scenario!$B$12/12)-D11),"INSUFFICIENT FUNDS")))</f>
        <v/>
      </c>
      <c r="F11" s="6" t="str">
        <f>IF(A11&gt;Scenario!$B$11,"",IF(A$2&lt;&gt;"Ready",A$2,IF(ISNUMBER(E11),F10+D11,"INSUFFICIENT FUNDS")))</f>
        <v/>
      </c>
      <c r="G11" t="str">
        <f>IF(A11&gt;Scenario!$B$11,"",IF(A$2&lt;&gt;"Ready",A$2,IF(ISNUMBER(E11),"OK","INSUFFICIENT FUNDS")))</f>
        <v/>
      </c>
      <c r="H11">
        <v>7</v>
      </c>
      <c r="I11" s="6" t="str">
        <f>IF(H11&gt;Scenario!$B$11,"",IF(H$2&lt;&gt;"Ready",H$2,IF(N10="OK",L10,"INSUFFICIENT FUNDS")))</f>
        <v/>
      </c>
      <c r="J11" s="6" t="str">
        <f>IF(H11&gt;Scenario!$B$11,"",IF(H$2&lt;&gt;"Ready",H$2,IF(ISNUMBER(I11),IF(AND(H11&gt;=Scenario!$B$10,MOD(H11-Scenario!$B$10,Scenario!$B$18)=0),Scenario!$B$8,0),"INSUFFICIENT FUNDS")))</f>
        <v/>
      </c>
      <c r="K11" s="6" t="str">
        <f>IF(H11&gt;Scenario!$B$11,"",IF(H$2&lt;&gt;"Ready",H$2,IF(ISNUMBER(I11),(I11+J11)*(N('Option C'!$E$14)+N('Option C'!$E$15)+IF(Scenario!$B$13="Gross",N('Option C'!$E$16),0))/12+((0+0)/12+IF(AND(H11&gt;=Scenario!$B$10,MOD(H11-Scenario!$B$10,Scenario!$B$18)=0),N('Option C'!$E$17)*N('Option C'!$E$18)+N('Option C'!$E$20),0)+IF(H11=1,N('Option C'!$E$17)*N('Option C'!$E$19)+N('Option C'!$E$21),0)+IF(H11=Scenario!$B$11,N('Option C'!$E$22),0)),"INSUFFICIENT FUNDS")))</f>
        <v/>
      </c>
      <c r="L11" s="6" t="str">
        <f>IF(H11&gt;Scenario!$B$11,"",IF(H$2&lt;&gt;"Ready",H$2,IF(ISNUMBER(I11),IF((I11+J11)*(1+Scenario!$B$12/12)-K11&lt;0,"INSUFFICIENT FUNDS",(I11+J11)*(1+Scenario!$B$12/12)-K11),"INSUFFICIENT FUNDS")))</f>
        <v/>
      </c>
      <c r="M11" s="6" t="str">
        <f>IF(H11&gt;Scenario!$B$11,"",IF(H$2&lt;&gt;"Ready",H$2,IF(ISNUMBER(L11),M10+K11,"INSUFFICIENT FUNDS")))</f>
        <v/>
      </c>
      <c r="N11" t="str">
        <f>IF(H11&gt;Scenario!$B$11,"",IF(H$2&lt;&gt;"Ready",H$2,IF(ISNUMBER(L11),"OK","INSUFFICIENT FUNDS")))</f>
        <v/>
      </c>
      <c r="O11">
        <v>7</v>
      </c>
      <c r="P11" s="6" t="str">
        <f>IF(O11&gt;Scenario!$B$11,"",IF(O$2&lt;&gt;"Ready",O$2,IF(U10="OK",S10,"INSUFFICIENT FUNDS")))</f>
        <v/>
      </c>
      <c r="Q11" s="6" t="str">
        <f>IF(O11&gt;Scenario!$B$11,"",IF(O$2&lt;&gt;"Ready",O$2,IF(ISNUMBER(P11),IF(AND(O11&gt;=Scenario!$B$10,MOD(O11-Scenario!$B$10,Scenario!$B$18)=0),Scenario!$B$8,0),"INSUFFICIENT FUNDS")))</f>
        <v/>
      </c>
      <c r="R11" s="6" t="str">
        <f>IF(O11&gt;Scenario!$B$11,"",IF(O$2&lt;&gt;"Ready",O$2,IF(ISNUMBER(P11),(P11+Q11)*(0+N('Option C'!$E$15)+IF(Scenario!$B$13="Gross",N('Option C'!$E$16),0))/12+((N('Option C'!$E$12)+N('Option C'!$E$13))/12+IF(AND(O11&gt;=Scenario!$B$10,MOD(O11-Scenario!$B$10,Scenario!$B$18)=0),N('Option C'!$E$17)*N('Option C'!$E$18)+N('Option C'!$E$20),0)+IF(O11=1,N('Option C'!$E$17)*N('Option C'!$E$19)+N('Option C'!$E$21),0)+IF(O11=Scenario!$B$11,N('Option C'!$E$22),0)),"INSUFFICIENT FUNDS")))</f>
        <v/>
      </c>
      <c r="S11" s="6" t="str">
        <f>IF(O11&gt;Scenario!$B$11,"",IF(O$2&lt;&gt;"Ready",O$2,IF(ISNUMBER(P11),IF((P11+Q11)*(1+Scenario!$B$12/12)-R11&lt;0,"INSUFFICIENT FUNDS",(P11+Q11)*(1+Scenario!$B$12/12)-R11),"INSUFFICIENT FUNDS")))</f>
        <v/>
      </c>
      <c r="T11" s="6" t="str">
        <f>IF(O11&gt;Scenario!$B$11,"",IF(O$2&lt;&gt;"Ready",O$2,IF(ISNUMBER(S11),T10+R11,"INSUFFICIENT FUNDS")))</f>
        <v/>
      </c>
      <c r="U11" t="str">
        <f>IF(O11&gt;Scenario!$B$11,"",IF(O$2&lt;&gt;"Ready",O$2,IF(ISNUMBER(S11),"OK","INSUFFICIENT FUNDS")))</f>
        <v/>
      </c>
      <c r="V11">
        <v>7</v>
      </c>
      <c r="W11" s="6" t="str">
        <f>IF(V11&gt;Scenario!$B$11,"",IF(V$2&lt;&gt;"Ready",V$2,IF(AB10="OK",Z10,"INSUFFICIENT FUNDS")))</f>
        <v/>
      </c>
      <c r="X11" s="6" t="str">
        <f>IF(V11&gt;Scenario!$B$11,"",IF(V$2&lt;&gt;"Ready",V$2,IF(ISNUMBER(W11),IF(AND(V11&gt;=Scenario!$B$10,MOD(V11-Scenario!$B$10,Scenario!$B$18)=0),Scenario!$B$8,0),"INSUFFICIENT FUNDS")))</f>
        <v/>
      </c>
      <c r="Y11" s="6" t="str">
        <f>IF(V11&gt;Scenario!$B$11,"",IF(V$2&lt;&gt;"Ready",V$2,IF(ISNUMBER(W11),(W11+X11)*(N('Option C'!$E$14)+N('Option C'!$E$15)+IF(Scenario!$B$13="Gross",N('Option C'!$E$16),0))/12+((N('Option C'!$E$12)+N('Option C'!$E$13))/12+IF(AND(V11&gt;=Scenario!$B$10,MOD(V11-Scenario!$B$10,Scenario!$B$18)=0),0*0+0,0)+IF(V11=1,0*0+0,0)+IF(V11=Scenario!$B$11,0,0)),"INSUFFICIENT FUNDS")))</f>
        <v/>
      </c>
      <c r="Z11" s="6" t="str">
        <f>IF(V11&gt;Scenario!$B$11,"",IF(V$2&lt;&gt;"Ready",V$2,IF(ISNUMBER(W11),IF((W11+X11)*(1+Scenario!$B$12/12)-Y11&lt;0,"INSUFFICIENT FUNDS",(W11+X11)*(1+Scenario!$B$12/12)-Y11),"INSUFFICIENT FUNDS")))</f>
        <v/>
      </c>
      <c r="AA11" s="6" t="str">
        <f>IF(V11&gt;Scenario!$B$11,"",IF(V$2&lt;&gt;"Ready",V$2,IF(ISNUMBER(Z11),AA10+Y11,"INSUFFICIENT FUNDS")))</f>
        <v/>
      </c>
      <c r="AB11" t="str">
        <f>IF(V11&gt;Scenario!$B$11,"",IF(V$2&lt;&gt;"Ready",V$2,IF(ISNUMBER(Z11),"OK","INSUFFICIENT FUNDS")))</f>
        <v/>
      </c>
      <c r="AC11">
        <v>7</v>
      </c>
      <c r="AD11" s="6" t="str">
        <f>IF(AC11&gt;Scenario!$B$11,"",IF(AC$2&lt;&gt;"Ready",AC$2,IF(AI10="OK",AG10,"INSUFFICIENT FUNDS")))</f>
        <v/>
      </c>
      <c r="AE11" s="6" t="str">
        <f>IF(AC11&gt;Scenario!$B$11,"",IF(AC$2&lt;&gt;"Ready",AC$2,IF(ISNUMBER(AD11),IF(AND(AC11&gt;=Scenario!$B$10,MOD(AC11-Scenario!$B$10,Scenario!$B$18)=0),Scenario!$B$8,0),"INSUFFICIENT FUNDS")))</f>
        <v/>
      </c>
      <c r="AF11" s="6" t="str">
        <f>IF(AC11&gt;Scenario!$B$11,"",IF(AC$2&lt;&gt;"Ready",AC$2,IF(ISNUMBER(AD11),(AD11+AE11)*(N('Option C'!$E$14)+N('Option C'!$E$15)+IF(Scenario!$B$13="Gross",0,0))/12+((N('Option C'!$E$12)+N('Option C'!$E$13))/12+IF(AND(AC11&gt;=Scenario!$B$10,MOD(AC11-Scenario!$B$10,Scenario!$B$18)=0),N('Option C'!$E$17)*N('Option C'!$E$18)+N('Option C'!$E$20),0)+IF(AC11=1,N('Option C'!$E$17)*N('Option C'!$E$19)+N('Option C'!$E$21),0)+IF(AC11=Scenario!$B$11,N('Option C'!$E$22),0)),"INSUFFICIENT FUNDS")))</f>
        <v/>
      </c>
      <c r="AG11" s="6" t="str">
        <f>IF(AC11&gt;Scenario!$B$11,"",IF(AC$2&lt;&gt;"Ready",AC$2,IF(ISNUMBER(AD11),IF((AD11+AE11)*(1+Scenario!$B$12/12)-AF11&lt;0,"INSUFFICIENT FUNDS",(AD11+AE11)*(1+Scenario!$B$12/12)-AF11),"INSUFFICIENT FUNDS")))</f>
        <v/>
      </c>
      <c r="AH11" s="6" t="str">
        <f>IF(AC11&gt;Scenario!$B$11,"",IF(AC$2&lt;&gt;"Ready",AC$2,IF(ISNUMBER(AG11),AH10+AF11,"INSUFFICIENT FUNDS")))</f>
        <v/>
      </c>
      <c r="AI11" t="str">
        <f>IF(AC11&gt;Scenario!$B$11,"",IF(AC$2&lt;&gt;"Ready",AC$2,IF(ISNUMBER(AG11),"OK","INSUFFICIENT FUNDS")))</f>
        <v/>
      </c>
      <c r="AJ11">
        <v>7</v>
      </c>
      <c r="AK11" s="6" t="str">
        <f>IF(AJ11&gt;Scenario!$B$11,"",IF(AJ$2&lt;&gt;"Ready",AJ$2,IF(AP10="OK",AN10,"INSUFFICIENT FUNDS")))</f>
        <v/>
      </c>
      <c r="AL11" s="6" t="str">
        <f>IF(AJ11&gt;Scenario!$B$11,"",IF(AJ$2&lt;&gt;"Ready",AJ$2,IF(ISNUMBER(AK11),IF(AND(AJ11&gt;=Scenario!$B$10,MOD(AJ11-Scenario!$B$10,Scenario!$B$18)=0),Scenario!$B$8,0),"INSUFFICIENT FUNDS")))</f>
        <v/>
      </c>
      <c r="AM11" s="6" t="str">
        <f>IF(AJ11&gt;Scenario!$B$11,"",IF(AJ$2&lt;&gt;"Ready",AJ$2,IF(ISNUMBER(AK11),(AK11+AL11)*(0+0+IF(Scenario!$B$13="Gross",0,0))/12+((0+0)/12+IF(AND(AJ11&gt;=Scenario!$B$10,MOD(AJ11-Scenario!$B$10,Scenario!$B$18)=0),0*0+0,0)+IF(AJ11=1,0*0+0,0)+IF(AJ11=Scenario!$B$11,0,0)),"INSUFFICIENT FUNDS")))</f>
        <v/>
      </c>
      <c r="AN11" s="6" t="str">
        <f>IF(AJ11&gt;Scenario!$B$11,"",IF(AJ$2&lt;&gt;"Ready",AJ$2,IF(ISNUMBER(AK11),IF((AK11+AL11)*(1+Scenario!$B$12/12)-AM11&lt;0,"INSUFFICIENT FUNDS",(AK11+AL11)*(1+Scenario!$B$12/12)-AM11),"INSUFFICIENT FUNDS")))</f>
        <v/>
      </c>
      <c r="AO11" s="6" t="str">
        <f>IF(AJ11&gt;Scenario!$B$11,"",IF(AJ$2&lt;&gt;"Ready",AJ$2,IF(ISNUMBER(AN11),AO10+AM11,"INSUFFICIENT FUNDS")))</f>
        <v/>
      </c>
      <c r="AP11" t="str">
        <f>IF(AJ11&gt;Scenario!$B$11,"",IF(AJ$2&lt;&gt;"Ready",AJ$2,IF(ISNUMBER(AN11),"OK","INSUFFICIENT FUNDS")))</f>
        <v/>
      </c>
    </row>
    <row r="12" spans="1:42" ht="32.1" customHeight="1" x14ac:dyDescent="0.2">
      <c r="A12">
        <v>8</v>
      </c>
      <c r="B12" s="6" t="str">
        <f>IF(A12&gt;Scenario!$B$11,"",IF(A$2&lt;&gt;"Ready",A$2,IF(G11="OK",E11,"INSUFFICIENT FUNDS")))</f>
        <v/>
      </c>
      <c r="C12" s="6" t="str">
        <f>IF(A12&gt;Scenario!$B$11,"",IF(A$2&lt;&gt;"Ready",A$2,IF(ISNUMBER(B12),IF(AND(A12&gt;=Scenario!$B$10,MOD(A12-Scenario!$B$10,Scenario!$B$18)=0),Scenario!$B$8,0),"INSUFFICIENT FUNDS")))</f>
        <v/>
      </c>
      <c r="D12" s="6" t="str">
        <f>IF(A12&gt;Scenario!$B$11,"",IF(A$2&lt;&gt;"Ready",A$2,IF(ISNUMBER(B12),(B12+C12)*(N('Option C'!$E$14)+N('Option C'!$E$15)+IF(Scenario!$B$13="Gross",N('Option C'!$E$16),0))/12+((N('Option C'!$E$12)+N('Option C'!$E$13))/12+IF(AND(A12&gt;=Scenario!$B$10,MOD(A12-Scenario!$B$10,Scenario!$B$18)=0),N('Option C'!$E$17)*N('Option C'!$E$18)+N('Option C'!$E$20),0)+IF(A12=1,N('Option C'!$E$17)*N('Option C'!$E$19)+N('Option C'!$E$21),0)+IF(A12=Scenario!$B$11,N('Option C'!$E$22),0)),"INSUFFICIENT FUNDS")))</f>
        <v/>
      </c>
      <c r="E12" s="6" t="str">
        <f>IF(A12&gt;Scenario!$B$11,"",IF(A$2&lt;&gt;"Ready",A$2,IF(ISNUMBER(B12),IF((B12+C12)*(1+Scenario!$B$12/12)-D12&lt;0,"INSUFFICIENT FUNDS",(B12+C12)*(1+Scenario!$B$12/12)-D12),"INSUFFICIENT FUNDS")))</f>
        <v/>
      </c>
      <c r="F12" s="6" t="str">
        <f>IF(A12&gt;Scenario!$B$11,"",IF(A$2&lt;&gt;"Ready",A$2,IF(ISNUMBER(E12),F11+D12,"INSUFFICIENT FUNDS")))</f>
        <v/>
      </c>
      <c r="G12" t="str">
        <f>IF(A12&gt;Scenario!$B$11,"",IF(A$2&lt;&gt;"Ready",A$2,IF(ISNUMBER(E12),"OK","INSUFFICIENT FUNDS")))</f>
        <v/>
      </c>
      <c r="H12">
        <v>8</v>
      </c>
      <c r="I12" s="6" t="str">
        <f>IF(H12&gt;Scenario!$B$11,"",IF(H$2&lt;&gt;"Ready",H$2,IF(N11="OK",L11,"INSUFFICIENT FUNDS")))</f>
        <v/>
      </c>
      <c r="J12" s="6" t="str">
        <f>IF(H12&gt;Scenario!$B$11,"",IF(H$2&lt;&gt;"Ready",H$2,IF(ISNUMBER(I12),IF(AND(H12&gt;=Scenario!$B$10,MOD(H12-Scenario!$B$10,Scenario!$B$18)=0),Scenario!$B$8,0),"INSUFFICIENT FUNDS")))</f>
        <v/>
      </c>
      <c r="K12" s="6" t="str">
        <f>IF(H12&gt;Scenario!$B$11,"",IF(H$2&lt;&gt;"Ready",H$2,IF(ISNUMBER(I12),(I12+J12)*(N('Option C'!$E$14)+N('Option C'!$E$15)+IF(Scenario!$B$13="Gross",N('Option C'!$E$16),0))/12+((0+0)/12+IF(AND(H12&gt;=Scenario!$B$10,MOD(H12-Scenario!$B$10,Scenario!$B$18)=0),N('Option C'!$E$17)*N('Option C'!$E$18)+N('Option C'!$E$20),0)+IF(H12=1,N('Option C'!$E$17)*N('Option C'!$E$19)+N('Option C'!$E$21),0)+IF(H12=Scenario!$B$11,N('Option C'!$E$22),0)),"INSUFFICIENT FUNDS")))</f>
        <v/>
      </c>
      <c r="L12" s="6" t="str">
        <f>IF(H12&gt;Scenario!$B$11,"",IF(H$2&lt;&gt;"Ready",H$2,IF(ISNUMBER(I12),IF((I12+J12)*(1+Scenario!$B$12/12)-K12&lt;0,"INSUFFICIENT FUNDS",(I12+J12)*(1+Scenario!$B$12/12)-K12),"INSUFFICIENT FUNDS")))</f>
        <v/>
      </c>
      <c r="M12" s="6" t="str">
        <f>IF(H12&gt;Scenario!$B$11,"",IF(H$2&lt;&gt;"Ready",H$2,IF(ISNUMBER(L12),M11+K12,"INSUFFICIENT FUNDS")))</f>
        <v/>
      </c>
      <c r="N12" t="str">
        <f>IF(H12&gt;Scenario!$B$11,"",IF(H$2&lt;&gt;"Ready",H$2,IF(ISNUMBER(L12),"OK","INSUFFICIENT FUNDS")))</f>
        <v/>
      </c>
      <c r="O12">
        <v>8</v>
      </c>
      <c r="P12" s="6" t="str">
        <f>IF(O12&gt;Scenario!$B$11,"",IF(O$2&lt;&gt;"Ready",O$2,IF(U11="OK",S11,"INSUFFICIENT FUNDS")))</f>
        <v/>
      </c>
      <c r="Q12" s="6" t="str">
        <f>IF(O12&gt;Scenario!$B$11,"",IF(O$2&lt;&gt;"Ready",O$2,IF(ISNUMBER(P12),IF(AND(O12&gt;=Scenario!$B$10,MOD(O12-Scenario!$B$10,Scenario!$B$18)=0),Scenario!$B$8,0),"INSUFFICIENT FUNDS")))</f>
        <v/>
      </c>
      <c r="R12" s="6" t="str">
        <f>IF(O12&gt;Scenario!$B$11,"",IF(O$2&lt;&gt;"Ready",O$2,IF(ISNUMBER(P12),(P12+Q12)*(0+N('Option C'!$E$15)+IF(Scenario!$B$13="Gross",N('Option C'!$E$16),0))/12+((N('Option C'!$E$12)+N('Option C'!$E$13))/12+IF(AND(O12&gt;=Scenario!$B$10,MOD(O12-Scenario!$B$10,Scenario!$B$18)=0),N('Option C'!$E$17)*N('Option C'!$E$18)+N('Option C'!$E$20),0)+IF(O12=1,N('Option C'!$E$17)*N('Option C'!$E$19)+N('Option C'!$E$21),0)+IF(O12=Scenario!$B$11,N('Option C'!$E$22),0)),"INSUFFICIENT FUNDS")))</f>
        <v/>
      </c>
      <c r="S12" s="6" t="str">
        <f>IF(O12&gt;Scenario!$B$11,"",IF(O$2&lt;&gt;"Ready",O$2,IF(ISNUMBER(P12),IF((P12+Q12)*(1+Scenario!$B$12/12)-R12&lt;0,"INSUFFICIENT FUNDS",(P12+Q12)*(1+Scenario!$B$12/12)-R12),"INSUFFICIENT FUNDS")))</f>
        <v/>
      </c>
      <c r="T12" s="6" t="str">
        <f>IF(O12&gt;Scenario!$B$11,"",IF(O$2&lt;&gt;"Ready",O$2,IF(ISNUMBER(S12),T11+R12,"INSUFFICIENT FUNDS")))</f>
        <v/>
      </c>
      <c r="U12" t="str">
        <f>IF(O12&gt;Scenario!$B$11,"",IF(O$2&lt;&gt;"Ready",O$2,IF(ISNUMBER(S12),"OK","INSUFFICIENT FUNDS")))</f>
        <v/>
      </c>
      <c r="V12">
        <v>8</v>
      </c>
      <c r="W12" s="6" t="str">
        <f>IF(V12&gt;Scenario!$B$11,"",IF(V$2&lt;&gt;"Ready",V$2,IF(AB11="OK",Z11,"INSUFFICIENT FUNDS")))</f>
        <v/>
      </c>
      <c r="X12" s="6" t="str">
        <f>IF(V12&gt;Scenario!$B$11,"",IF(V$2&lt;&gt;"Ready",V$2,IF(ISNUMBER(W12),IF(AND(V12&gt;=Scenario!$B$10,MOD(V12-Scenario!$B$10,Scenario!$B$18)=0),Scenario!$B$8,0),"INSUFFICIENT FUNDS")))</f>
        <v/>
      </c>
      <c r="Y12" s="6" t="str">
        <f>IF(V12&gt;Scenario!$B$11,"",IF(V$2&lt;&gt;"Ready",V$2,IF(ISNUMBER(W12),(W12+X12)*(N('Option C'!$E$14)+N('Option C'!$E$15)+IF(Scenario!$B$13="Gross",N('Option C'!$E$16),0))/12+((N('Option C'!$E$12)+N('Option C'!$E$13))/12+IF(AND(V12&gt;=Scenario!$B$10,MOD(V12-Scenario!$B$10,Scenario!$B$18)=0),0*0+0,0)+IF(V12=1,0*0+0,0)+IF(V12=Scenario!$B$11,0,0)),"INSUFFICIENT FUNDS")))</f>
        <v/>
      </c>
      <c r="Z12" s="6" t="str">
        <f>IF(V12&gt;Scenario!$B$11,"",IF(V$2&lt;&gt;"Ready",V$2,IF(ISNUMBER(W12),IF((W12+X12)*(1+Scenario!$B$12/12)-Y12&lt;0,"INSUFFICIENT FUNDS",(W12+X12)*(1+Scenario!$B$12/12)-Y12),"INSUFFICIENT FUNDS")))</f>
        <v/>
      </c>
      <c r="AA12" s="6" t="str">
        <f>IF(V12&gt;Scenario!$B$11,"",IF(V$2&lt;&gt;"Ready",V$2,IF(ISNUMBER(Z12),AA11+Y12,"INSUFFICIENT FUNDS")))</f>
        <v/>
      </c>
      <c r="AB12" t="str">
        <f>IF(V12&gt;Scenario!$B$11,"",IF(V$2&lt;&gt;"Ready",V$2,IF(ISNUMBER(Z12),"OK","INSUFFICIENT FUNDS")))</f>
        <v/>
      </c>
      <c r="AC12">
        <v>8</v>
      </c>
      <c r="AD12" s="6" t="str">
        <f>IF(AC12&gt;Scenario!$B$11,"",IF(AC$2&lt;&gt;"Ready",AC$2,IF(AI11="OK",AG11,"INSUFFICIENT FUNDS")))</f>
        <v/>
      </c>
      <c r="AE12" s="6" t="str">
        <f>IF(AC12&gt;Scenario!$B$11,"",IF(AC$2&lt;&gt;"Ready",AC$2,IF(ISNUMBER(AD12),IF(AND(AC12&gt;=Scenario!$B$10,MOD(AC12-Scenario!$B$10,Scenario!$B$18)=0),Scenario!$B$8,0),"INSUFFICIENT FUNDS")))</f>
        <v/>
      </c>
      <c r="AF12" s="6" t="str">
        <f>IF(AC12&gt;Scenario!$B$11,"",IF(AC$2&lt;&gt;"Ready",AC$2,IF(ISNUMBER(AD12),(AD12+AE12)*(N('Option C'!$E$14)+N('Option C'!$E$15)+IF(Scenario!$B$13="Gross",0,0))/12+((N('Option C'!$E$12)+N('Option C'!$E$13))/12+IF(AND(AC12&gt;=Scenario!$B$10,MOD(AC12-Scenario!$B$10,Scenario!$B$18)=0),N('Option C'!$E$17)*N('Option C'!$E$18)+N('Option C'!$E$20),0)+IF(AC12=1,N('Option C'!$E$17)*N('Option C'!$E$19)+N('Option C'!$E$21),0)+IF(AC12=Scenario!$B$11,N('Option C'!$E$22),0)),"INSUFFICIENT FUNDS")))</f>
        <v/>
      </c>
      <c r="AG12" s="6" t="str">
        <f>IF(AC12&gt;Scenario!$B$11,"",IF(AC$2&lt;&gt;"Ready",AC$2,IF(ISNUMBER(AD12),IF((AD12+AE12)*(1+Scenario!$B$12/12)-AF12&lt;0,"INSUFFICIENT FUNDS",(AD12+AE12)*(1+Scenario!$B$12/12)-AF12),"INSUFFICIENT FUNDS")))</f>
        <v/>
      </c>
      <c r="AH12" s="6" t="str">
        <f>IF(AC12&gt;Scenario!$B$11,"",IF(AC$2&lt;&gt;"Ready",AC$2,IF(ISNUMBER(AG12),AH11+AF12,"INSUFFICIENT FUNDS")))</f>
        <v/>
      </c>
      <c r="AI12" t="str">
        <f>IF(AC12&gt;Scenario!$B$11,"",IF(AC$2&lt;&gt;"Ready",AC$2,IF(ISNUMBER(AG12),"OK","INSUFFICIENT FUNDS")))</f>
        <v/>
      </c>
      <c r="AJ12">
        <v>8</v>
      </c>
      <c r="AK12" s="6" t="str">
        <f>IF(AJ12&gt;Scenario!$B$11,"",IF(AJ$2&lt;&gt;"Ready",AJ$2,IF(AP11="OK",AN11,"INSUFFICIENT FUNDS")))</f>
        <v/>
      </c>
      <c r="AL12" s="6" t="str">
        <f>IF(AJ12&gt;Scenario!$B$11,"",IF(AJ$2&lt;&gt;"Ready",AJ$2,IF(ISNUMBER(AK12),IF(AND(AJ12&gt;=Scenario!$B$10,MOD(AJ12-Scenario!$B$10,Scenario!$B$18)=0),Scenario!$B$8,0),"INSUFFICIENT FUNDS")))</f>
        <v/>
      </c>
      <c r="AM12" s="6" t="str">
        <f>IF(AJ12&gt;Scenario!$B$11,"",IF(AJ$2&lt;&gt;"Ready",AJ$2,IF(ISNUMBER(AK12),(AK12+AL12)*(0+0+IF(Scenario!$B$13="Gross",0,0))/12+((0+0)/12+IF(AND(AJ12&gt;=Scenario!$B$10,MOD(AJ12-Scenario!$B$10,Scenario!$B$18)=0),0*0+0,0)+IF(AJ12=1,0*0+0,0)+IF(AJ12=Scenario!$B$11,0,0)),"INSUFFICIENT FUNDS")))</f>
        <v/>
      </c>
      <c r="AN12" s="6" t="str">
        <f>IF(AJ12&gt;Scenario!$B$11,"",IF(AJ$2&lt;&gt;"Ready",AJ$2,IF(ISNUMBER(AK12),IF((AK12+AL12)*(1+Scenario!$B$12/12)-AM12&lt;0,"INSUFFICIENT FUNDS",(AK12+AL12)*(1+Scenario!$B$12/12)-AM12),"INSUFFICIENT FUNDS")))</f>
        <v/>
      </c>
      <c r="AO12" s="6" t="str">
        <f>IF(AJ12&gt;Scenario!$B$11,"",IF(AJ$2&lt;&gt;"Ready",AJ$2,IF(ISNUMBER(AN12),AO11+AM12,"INSUFFICIENT FUNDS")))</f>
        <v/>
      </c>
      <c r="AP12" t="str">
        <f>IF(AJ12&gt;Scenario!$B$11,"",IF(AJ$2&lt;&gt;"Ready",AJ$2,IF(ISNUMBER(AN12),"OK","INSUFFICIENT FUNDS")))</f>
        <v/>
      </c>
    </row>
    <row r="13" spans="1:42" ht="32.1" customHeight="1" x14ac:dyDescent="0.2">
      <c r="A13">
        <v>9</v>
      </c>
      <c r="B13" s="6" t="str">
        <f>IF(A13&gt;Scenario!$B$11,"",IF(A$2&lt;&gt;"Ready",A$2,IF(G12="OK",E12,"INSUFFICIENT FUNDS")))</f>
        <v/>
      </c>
      <c r="C13" s="6" t="str">
        <f>IF(A13&gt;Scenario!$B$11,"",IF(A$2&lt;&gt;"Ready",A$2,IF(ISNUMBER(B13),IF(AND(A13&gt;=Scenario!$B$10,MOD(A13-Scenario!$B$10,Scenario!$B$18)=0),Scenario!$B$8,0),"INSUFFICIENT FUNDS")))</f>
        <v/>
      </c>
      <c r="D13" s="6" t="str">
        <f>IF(A13&gt;Scenario!$B$11,"",IF(A$2&lt;&gt;"Ready",A$2,IF(ISNUMBER(B13),(B13+C13)*(N('Option C'!$E$14)+N('Option C'!$E$15)+IF(Scenario!$B$13="Gross",N('Option C'!$E$16),0))/12+((N('Option C'!$E$12)+N('Option C'!$E$13))/12+IF(AND(A13&gt;=Scenario!$B$10,MOD(A13-Scenario!$B$10,Scenario!$B$18)=0),N('Option C'!$E$17)*N('Option C'!$E$18)+N('Option C'!$E$20),0)+IF(A13=1,N('Option C'!$E$17)*N('Option C'!$E$19)+N('Option C'!$E$21),0)+IF(A13=Scenario!$B$11,N('Option C'!$E$22),0)),"INSUFFICIENT FUNDS")))</f>
        <v/>
      </c>
      <c r="E13" s="6" t="str">
        <f>IF(A13&gt;Scenario!$B$11,"",IF(A$2&lt;&gt;"Ready",A$2,IF(ISNUMBER(B13),IF((B13+C13)*(1+Scenario!$B$12/12)-D13&lt;0,"INSUFFICIENT FUNDS",(B13+C13)*(1+Scenario!$B$12/12)-D13),"INSUFFICIENT FUNDS")))</f>
        <v/>
      </c>
      <c r="F13" s="6" t="str">
        <f>IF(A13&gt;Scenario!$B$11,"",IF(A$2&lt;&gt;"Ready",A$2,IF(ISNUMBER(E13),F12+D13,"INSUFFICIENT FUNDS")))</f>
        <v/>
      </c>
      <c r="G13" t="str">
        <f>IF(A13&gt;Scenario!$B$11,"",IF(A$2&lt;&gt;"Ready",A$2,IF(ISNUMBER(E13),"OK","INSUFFICIENT FUNDS")))</f>
        <v/>
      </c>
      <c r="H13">
        <v>9</v>
      </c>
      <c r="I13" s="6" t="str">
        <f>IF(H13&gt;Scenario!$B$11,"",IF(H$2&lt;&gt;"Ready",H$2,IF(N12="OK",L12,"INSUFFICIENT FUNDS")))</f>
        <v/>
      </c>
      <c r="J13" s="6" t="str">
        <f>IF(H13&gt;Scenario!$B$11,"",IF(H$2&lt;&gt;"Ready",H$2,IF(ISNUMBER(I13),IF(AND(H13&gt;=Scenario!$B$10,MOD(H13-Scenario!$B$10,Scenario!$B$18)=0),Scenario!$B$8,0),"INSUFFICIENT FUNDS")))</f>
        <v/>
      </c>
      <c r="K13" s="6" t="str">
        <f>IF(H13&gt;Scenario!$B$11,"",IF(H$2&lt;&gt;"Ready",H$2,IF(ISNUMBER(I13),(I13+J13)*(N('Option C'!$E$14)+N('Option C'!$E$15)+IF(Scenario!$B$13="Gross",N('Option C'!$E$16),0))/12+((0+0)/12+IF(AND(H13&gt;=Scenario!$B$10,MOD(H13-Scenario!$B$10,Scenario!$B$18)=0),N('Option C'!$E$17)*N('Option C'!$E$18)+N('Option C'!$E$20),0)+IF(H13=1,N('Option C'!$E$17)*N('Option C'!$E$19)+N('Option C'!$E$21),0)+IF(H13=Scenario!$B$11,N('Option C'!$E$22),0)),"INSUFFICIENT FUNDS")))</f>
        <v/>
      </c>
      <c r="L13" s="6" t="str">
        <f>IF(H13&gt;Scenario!$B$11,"",IF(H$2&lt;&gt;"Ready",H$2,IF(ISNUMBER(I13),IF((I13+J13)*(1+Scenario!$B$12/12)-K13&lt;0,"INSUFFICIENT FUNDS",(I13+J13)*(1+Scenario!$B$12/12)-K13),"INSUFFICIENT FUNDS")))</f>
        <v/>
      </c>
      <c r="M13" s="6" t="str">
        <f>IF(H13&gt;Scenario!$B$11,"",IF(H$2&lt;&gt;"Ready",H$2,IF(ISNUMBER(L13),M12+K13,"INSUFFICIENT FUNDS")))</f>
        <v/>
      </c>
      <c r="N13" t="str">
        <f>IF(H13&gt;Scenario!$B$11,"",IF(H$2&lt;&gt;"Ready",H$2,IF(ISNUMBER(L13),"OK","INSUFFICIENT FUNDS")))</f>
        <v/>
      </c>
      <c r="O13">
        <v>9</v>
      </c>
      <c r="P13" s="6" t="str">
        <f>IF(O13&gt;Scenario!$B$11,"",IF(O$2&lt;&gt;"Ready",O$2,IF(U12="OK",S12,"INSUFFICIENT FUNDS")))</f>
        <v/>
      </c>
      <c r="Q13" s="6" t="str">
        <f>IF(O13&gt;Scenario!$B$11,"",IF(O$2&lt;&gt;"Ready",O$2,IF(ISNUMBER(P13),IF(AND(O13&gt;=Scenario!$B$10,MOD(O13-Scenario!$B$10,Scenario!$B$18)=0),Scenario!$B$8,0),"INSUFFICIENT FUNDS")))</f>
        <v/>
      </c>
      <c r="R13" s="6" t="str">
        <f>IF(O13&gt;Scenario!$B$11,"",IF(O$2&lt;&gt;"Ready",O$2,IF(ISNUMBER(P13),(P13+Q13)*(0+N('Option C'!$E$15)+IF(Scenario!$B$13="Gross",N('Option C'!$E$16),0))/12+((N('Option C'!$E$12)+N('Option C'!$E$13))/12+IF(AND(O13&gt;=Scenario!$B$10,MOD(O13-Scenario!$B$10,Scenario!$B$18)=0),N('Option C'!$E$17)*N('Option C'!$E$18)+N('Option C'!$E$20),0)+IF(O13=1,N('Option C'!$E$17)*N('Option C'!$E$19)+N('Option C'!$E$21),0)+IF(O13=Scenario!$B$11,N('Option C'!$E$22),0)),"INSUFFICIENT FUNDS")))</f>
        <v/>
      </c>
      <c r="S13" s="6" t="str">
        <f>IF(O13&gt;Scenario!$B$11,"",IF(O$2&lt;&gt;"Ready",O$2,IF(ISNUMBER(P13),IF((P13+Q13)*(1+Scenario!$B$12/12)-R13&lt;0,"INSUFFICIENT FUNDS",(P13+Q13)*(1+Scenario!$B$12/12)-R13),"INSUFFICIENT FUNDS")))</f>
        <v/>
      </c>
      <c r="T13" s="6" t="str">
        <f>IF(O13&gt;Scenario!$B$11,"",IF(O$2&lt;&gt;"Ready",O$2,IF(ISNUMBER(S13),T12+R13,"INSUFFICIENT FUNDS")))</f>
        <v/>
      </c>
      <c r="U13" t="str">
        <f>IF(O13&gt;Scenario!$B$11,"",IF(O$2&lt;&gt;"Ready",O$2,IF(ISNUMBER(S13),"OK","INSUFFICIENT FUNDS")))</f>
        <v/>
      </c>
      <c r="V13">
        <v>9</v>
      </c>
      <c r="W13" s="6" t="str">
        <f>IF(V13&gt;Scenario!$B$11,"",IF(V$2&lt;&gt;"Ready",V$2,IF(AB12="OK",Z12,"INSUFFICIENT FUNDS")))</f>
        <v/>
      </c>
      <c r="X13" s="6" t="str">
        <f>IF(V13&gt;Scenario!$B$11,"",IF(V$2&lt;&gt;"Ready",V$2,IF(ISNUMBER(W13),IF(AND(V13&gt;=Scenario!$B$10,MOD(V13-Scenario!$B$10,Scenario!$B$18)=0),Scenario!$B$8,0),"INSUFFICIENT FUNDS")))</f>
        <v/>
      </c>
      <c r="Y13" s="6" t="str">
        <f>IF(V13&gt;Scenario!$B$11,"",IF(V$2&lt;&gt;"Ready",V$2,IF(ISNUMBER(W13),(W13+X13)*(N('Option C'!$E$14)+N('Option C'!$E$15)+IF(Scenario!$B$13="Gross",N('Option C'!$E$16),0))/12+((N('Option C'!$E$12)+N('Option C'!$E$13))/12+IF(AND(V13&gt;=Scenario!$B$10,MOD(V13-Scenario!$B$10,Scenario!$B$18)=0),0*0+0,0)+IF(V13=1,0*0+0,0)+IF(V13=Scenario!$B$11,0,0)),"INSUFFICIENT FUNDS")))</f>
        <v/>
      </c>
      <c r="Z13" s="6" t="str">
        <f>IF(V13&gt;Scenario!$B$11,"",IF(V$2&lt;&gt;"Ready",V$2,IF(ISNUMBER(W13),IF((W13+X13)*(1+Scenario!$B$12/12)-Y13&lt;0,"INSUFFICIENT FUNDS",(W13+X13)*(1+Scenario!$B$12/12)-Y13),"INSUFFICIENT FUNDS")))</f>
        <v/>
      </c>
      <c r="AA13" s="6" t="str">
        <f>IF(V13&gt;Scenario!$B$11,"",IF(V$2&lt;&gt;"Ready",V$2,IF(ISNUMBER(Z13),AA12+Y13,"INSUFFICIENT FUNDS")))</f>
        <v/>
      </c>
      <c r="AB13" t="str">
        <f>IF(V13&gt;Scenario!$B$11,"",IF(V$2&lt;&gt;"Ready",V$2,IF(ISNUMBER(Z13),"OK","INSUFFICIENT FUNDS")))</f>
        <v/>
      </c>
      <c r="AC13">
        <v>9</v>
      </c>
      <c r="AD13" s="6" t="str">
        <f>IF(AC13&gt;Scenario!$B$11,"",IF(AC$2&lt;&gt;"Ready",AC$2,IF(AI12="OK",AG12,"INSUFFICIENT FUNDS")))</f>
        <v/>
      </c>
      <c r="AE13" s="6" t="str">
        <f>IF(AC13&gt;Scenario!$B$11,"",IF(AC$2&lt;&gt;"Ready",AC$2,IF(ISNUMBER(AD13),IF(AND(AC13&gt;=Scenario!$B$10,MOD(AC13-Scenario!$B$10,Scenario!$B$18)=0),Scenario!$B$8,0),"INSUFFICIENT FUNDS")))</f>
        <v/>
      </c>
      <c r="AF13" s="6" t="str">
        <f>IF(AC13&gt;Scenario!$B$11,"",IF(AC$2&lt;&gt;"Ready",AC$2,IF(ISNUMBER(AD13),(AD13+AE13)*(N('Option C'!$E$14)+N('Option C'!$E$15)+IF(Scenario!$B$13="Gross",0,0))/12+((N('Option C'!$E$12)+N('Option C'!$E$13))/12+IF(AND(AC13&gt;=Scenario!$B$10,MOD(AC13-Scenario!$B$10,Scenario!$B$18)=0),N('Option C'!$E$17)*N('Option C'!$E$18)+N('Option C'!$E$20),0)+IF(AC13=1,N('Option C'!$E$17)*N('Option C'!$E$19)+N('Option C'!$E$21),0)+IF(AC13=Scenario!$B$11,N('Option C'!$E$22),0)),"INSUFFICIENT FUNDS")))</f>
        <v/>
      </c>
      <c r="AG13" s="6" t="str">
        <f>IF(AC13&gt;Scenario!$B$11,"",IF(AC$2&lt;&gt;"Ready",AC$2,IF(ISNUMBER(AD13),IF((AD13+AE13)*(1+Scenario!$B$12/12)-AF13&lt;0,"INSUFFICIENT FUNDS",(AD13+AE13)*(1+Scenario!$B$12/12)-AF13),"INSUFFICIENT FUNDS")))</f>
        <v/>
      </c>
      <c r="AH13" s="6" t="str">
        <f>IF(AC13&gt;Scenario!$B$11,"",IF(AC$2&lt;&gt;"Ready",AC$2,IF(ISNUMBER(AG13),AH12+AF13,"INSUFFICIENT FUNDS")))</f>
        <v/>
      </c>
      <c r="AI13" t="str">
        <f>IF(AC13&gt;Scenario!$B$11,"",IF(AC$2&lt;&gt;"Ready",AC$2,IF(ISNUMBER(AG13),"OK","INSUFFICIENT FUNDS")))</f>
        <v/>
      </c>
      <c r="AJ13">
        <v>9</v>
      </c>
      <c r="AK13" s="6" t="str">
        <f>IF(AJ13&gt;Scenario!$B$11,"",IF(AJ$2&lt;&gt;"Ready",AJ$2,IF(AP12="OK",AN12,"INSUFFICIENT FUNDS")))</f>
        <v/>
      </c>
      <c r="AL13" s="6" t="str">
        <f>IF(AJ13&gt;Scenario!$B$11,"",IF(AJ$2&lt;&gt;"Ready",AJ$2,IF(ISNUMBER(AK13),IF(AND(AJ13&gt;=Scenario!$B$10,MOD(AJ13-Scenario!$B$10,Scenario!$B$18)=0),Scenario!$B$8,0),"INSUFFICIENT FUNDS")))</f>
        <v/>
      </c>
      <c r="AM13" s="6" t="str">
        <f>IF(AJ13&gt;Scenario!$B$11,"",IF(AJ$2&lt;&gt;"Ready",AJ$2,IF(ISNUMBER(AK13),(AK13+AL13)*(0+0+IF(Scenario!$B$13="Gross",0,0))/12+((0+0)/12+IF(AND(AJ13&gt;=Scenario!$B$10,MOD(AJ13-Scenario!$B$10,Scenario!$B$18)=0),0*0+0,0)+IF(AJ13=1,0*0+0,0)+IF(AJ13=Scenario!$B$11,0,0)),"INSUFFICIENT FUNDS")))</f>
        <v/>
      </c>
      <c r="AN13" s="6" t="str">
        <f>IF(AJ13&gt;Scenario!$B$11,"",IF(AJ$2&lt;&gt;"Ready",AJ$2,IF(ISNUMBER(AK13),IF((AK13+AL13)*(1+Scenario!$B$12/12)-AM13&lt;0,"INSUFFICIENT FUNDS",(AK13+AL13)*(1+Scenario!$B$12/12)-AM13),"INSUFFICIENT FUNDS")))</f>
        <v/>
      </c>
      <c r="AO13" s="6" t="str">
        <f>IF(AJ13&gt;Scenario!$B$11,"",IF(AJ$2&lt;&gt;"Ready",AJ$2,IF(ISNUMBER(AN13),AO12+AM13,"INSUFFICIENT FUNDS")))</f>
        <v/>
      </c>
      <c r="AP13" t="str">
        <f>IF(AJ13&gt;Scenario!$B$11,"",IF(AJ$2&lt;&gt;"Ready",AJ$2,IF(ISNUMBER(AN13),"OK","INSUFFICIENT FUNDS")))</f>
        <v/>
      </c>
    </row>
    <row r="14" spans="1:42" ht="32.1" customHeight="1" x14ac:dyDescent="0.2">
      <c r="A14">
        <v>10</v>
      </c>
      <c r="B14" s="6" t="str">
        <f>IF(A14&gt;Scenario!$B$11,"",IF(A$2&lt;&gt;"Ready",A$2,IF(G13="OK",E13,"INSUFFICIENT FUNDS")))</f>
        <v/>
      </c>
      <c r="C14" s="6" t="str">
        <f>IF(A14&gt;Scenario!$B$11,"",IF(A$2&lt;&gt;"Ready",A$2,IF(ISNUMBER(B14),IF(AND(A14&gt;=Scenario!$B$10,MOD(A14-Scenario!$B$10,Scenario!$B$18)=0),Scenario!$B$8,0),"INSUFFICIENT FUNDS")))</f>
        <v/>
      </c>
      <c r="D14" s="6" t="str">
        <f>IF(A14&gt;Scenario!$B$11,"",IF(A$2&lt;&gt;"Ready",A$2,IF(ISNUMBER(B14),(B14+C14)*(N('Option C'!$E$14)+N('Option C'!$E$15)+IF(Scenario!$B$13="Gross",N('Option C'!$E$16),0))/12+((N('Option C'!$E$12)+N('Option C'!$E$13))/12+IF(AND(A14&gt;=Scenario!$B$10,MOD(A14-Scenario!$B$10,Scenario!$B$18)=0),N('Option C'!$E$17)*N('Option C'!$E$18)+N('Option C'!$E$20),0)+IF(A14=1,N('Option C'!$E$17)*N('Option C'!$E$19)+N('Option C'!$E$21),0)+IF(A14=Scenario!$B$11,N('Option C'!$E$22),0)),"INSUFFICIENT FUNDS")))</f>
        <v/>
      </c>
      <c r="E14" s="6" t="str">
        <f>IF(A14&gt;Scenario!$B$11,"",IF(A$2&lt;&gt;"Ready",A$2,IF(ISNUMBER(B14),IF((B14+C14)*(1+Scenario!$B$12/12)-D14&lt;0,"INSUFFICIENT FUNDS",(B14+C14)*(1+Scenario!$B$12/12)-D14),"INSUFFICIENT FUNDS")))</f>
        <v/>
      </c>
      <c r="F14" s="6" t="str">
        <f>IF(A14&gt;Scenario!$B$11,"",IF(A$2&lt;&gt;"Ready",A$2,IF(ISNUMBER(E14),F13+D14,"INSUFFICIENT FUNDS")))</f>
        <v/>
      </c>
      <c r="G14" t="str">
        <f>IF(A14&gt;Scenario!$B$11,"",IF(A$2&lt;&gt;"Ready",A$2,IF(ISNUMBER(E14),"OK","INSUFFICIENT FUNDS")))</f>
        <v/>
      </c>
      <c r="H14">
        <v>10</v>
      </c>
      <c r="I14" s="6" t="str">
        <f>IF(H14&gt;Scenario!$B$11,"",IF(H$2&lt;&gt;"Ready",H$2,IF(N13="OK",L13,"INSUFFICIENT FUNDS")))</f>
        <v/>
      </c>
      <c r="J14" s="6" t="str">
        <f>IF(H14&gt;Scenario!$B$11,"",IF(H$2&lt;&gt;"Ready",H$2,IF(ISNUMBER(I14),IF(AND(H14&gt;=Scenario!$B$10,MOD(H14-Scenario!$B$10,Scenario!$B$18)=0),Scenario!$B$8,0),"INSUFFICIENT FUNDS")))</f>
        <v/>
      </c>
      <c r="K14" s="6" t="str">
        <f>IF(H14&gt;Scenario!$B$11,"",IF(H$2&lt;&gt;"Ready",H$2,IF(ISNUMBER(I14),(I14+J14)*(N('Option C'!$E$14)+N('Option C'!$E$15)+IF(Scenario!$B$13="Gross",N('Option C'!$E$16),0))/12+((0+0)/12+IF(AND(H14&gt;=Scenario!$B$10,MOD(H14-Scenario!$B$10,Scenario!$B$18)=0),N('Option C'!$E$17)*N('Option C'!$E$18)+N('Option C'!$E$20),0)+IF(H14=1,N('Option C'!$E$17)*N('Option C'!$E$19)+N('Option C'!$E$21),0)+IF(H14=Scenario!$B$11,N('Option C'!$E$22),0)),"INSUFFICIENT FUNDS")))</f>
        <v/>
      </c>
      <c r="L14" s="6" t="str">
        <f>IF(H14&gt;Scenario!$B$11,"",IF(H$2&lt;&gt;"Ready",H$2,IF(ISNUMBER(I14),IF((I14+J14)*(1+Scenario!$B$12/12)-K14&lt;0,"INSUFFICIENT FUNDS",(I14+J14)*(1+Scenario!$B$12/12)-K14),"INSUFFICIENT FUNDS")))</f>
        <v/>
      </c>
      <c r="M14" s="6" t="str">
        <f>IF(H14&gt;Scenario!$B$11,"",IF(H$2&lt;&gt;"Ready",H$2,IF(ISNUMBER(L14),M13+K14,"INSUFFICIENT FUNDS")))</f>
        <v/>
      </c>
      <c r="N14" t="str">
        <f>IF(H14&gt;Scenario!$B$11,"",IF(H$2&lt;&gt;"Ready",H$2,IF(ISNUMBER(L14),"OK","INSUFFICIENT FUNDS")))</f>
        <v/>
      </c>
      <c r="O14">
        <v>10</v>
      </c>
      <c r="P14" s="6" t="str">
        <f>IF(O14&gt;Scenario!$B$11,"",IF(O$2&lt;&gt;"Ready",O$2,IF(U13="OK",S13,"INSUFFICIENT FUNDS")))</f>
        <v/>
      </c>
      <c r="Q14" s="6" t="str">
        <f>IF(O14&gt;Scenario!$B$11,"",IF(O$2&lt;&gt;"Ready",O$2,IF(ISNUMBER(P14),IF(AND(O14&gt;=Scenario!$B$10,MOD(O14-Scenario!$B$10,Scenario!$B$18)=0),Scenario!$B$8,0),"INSUFFICIENT FUNDS")))</f>
        <v/>
      </c>
      <c r="R14" s="6" t="str">
        <f>IF(O14&gt;Scenario!$B$11,"",IF(O$2&lt;&gt;"Ready",O$2,IF(ISNUMBER(P14),(P14+Q14)*(0+N('Option C'!$E$15)+IF(Scenario!$B$13="Gross",N('Option C'!$E$16),0))/12+((N('Option C'!$E$12)+N('Option C'!$E$13))/12+IF(AND(O14&gt;=Scenario!$B$10,MOD(O14-Scenario!$B$10,Scenario!$B$18)=0),N('Option C'!$E$17)*N('Option C'!$E$18)+N('Option C'!$E$20),0)+IF(O14=1,N('Option C'!$E$17)*N('Option C'!$E$19)+N('Option C'!$E$21),0)+IF(O14=Scenario!$B$11,N('Option C'!$E$22),0)),"INSUFFICIENT FUNDS")))</f>
        <v/>
      </c>
      <c r="S14" s="6" t="str">
        <f>IF(O14&gt;Scenario!$B$11,"",IF(O$2&lt;&gt;"Ready",O$2,IF(ISNUMBER(P14),IF((P14+Q14)*(1+Scenario!$B$12/12)-R14&lt;0,"INSUFFICIENT FUNDS",(P14+Q14)*(1+Scenario!$B$12/12)-R14),"INSUFFICIENT FUNDS")))</f>
        <v/>
      </c>
      <c r="T14" s="6" t="str">
        <f>IF(O14&gt;Scenario!$B$11,"",IF(O$2&lt;&gt;"Ready",O$2,IF(ISNUMBER(S14),T13+R14,"INSUFFICIENT FUNDS")))</f>
        <v/>
      </c>
      <c r="U14" t="str">
        <f>IF(O14&gt;Scenario!$B$11,"",IF(O$2&lt;&gt;"Ready",O$2,IF(ISNUMBER(S14),"OK","INSUFFICIENT FUNDS")))</f>
        <v/>
      </c>
      <c r="V14">
        <v>10</v>
      </c>
      <c r="W14" s="6" t="str">
        <f>IF(V14&gt;Scenario!$B$11,"",IF(V$2&lt;&gt;"Ready",V$2,IF(AB13="OK",Z13,"INSUFFICIENT FUNDS")))</f>
        <v/>
      </c>
      <c r="X14" s="6" t="str">
        <f>IF(V14&gt;Scenario!$B$11,"",IF(V$2&lt;&gt;"Ready",V$2,IF(ISNUMBER(W14),IF(AND(V14&gt;=Scenario!$B$10,MOD(V14-Scenario!$B$10,Scenario!$B$18)=0),Scenario!$B$8,0),"INSUFFICIENT FUNDS")))</f>
        <v/>
      </c>
      <c r="Y14" s="6" t="str">
        <f>IF(V14&gt;Scenario!$B$11,"",IF(V$2&lt;&gt;"Ready",V$2,IF(ISNUMBER(W14),(W14+X14)*(N('Option C'!$E$14)+N('Option C'!$E$15)+IF(Scenario!$B$13="Gross",N('Option C'!$E$16),0))/12+((N('Option C'!$E$12)+N('Option C'!$E$13))/12+IF(AND(V14&gt;=Scenario!$B$10,MOD(V14-Scenario!$B$10,Scenario!$B$18)=0),0*0+0,0)+IF(V14=1,0*0+0,0)+IF(V14=Scenario!$B$11,0,0)),"INSUFFICIENT FUNDS")))</f>
        <v/>
      </c>
      <c r="Z14" s="6" t="str">
        <f>IF(V14&gt;Scenario!$B$11,"",IF(V$2&lt;&gt;"Ready",V$2,IF(ISNUMBER(W14),IF((W14+X14)*(1+Scenario!$B$12/12)-Y14&lt;0,"INSUFFICIENT FUNDS",(W14+X14)*(1+Scenario!$B$12/12)-Y14),"INSUFFICIENT FUNDS")))</f>
        <v/>
      </c>
      <c r="AA14" s="6" t="str">
        <f>IF(V14&gt;Scenario!$B$11,"",IF(V$2&lt;&gt;"Ready",V$2,IF(ISNUMBER(Z14),AA13+Y14,"INSUFFICIENT FUNDS")))</f>
        <v/>
      </c>
      <c r="AB14" t="str">
        <f>IF(V14&gt;Scenario!$B$11,"",IF(V$2&lt;&gt;"Ready",V$2,IF(ISNUMBER(Z14),"OK","INSUFFICIENT FUNDS")))</f>
        <v/>
      </c>
      <c r="AC14">
        <v>10</v>
      </c>
      <c r="AD14" s="6" t="str">
        <f>IF(AC14&gt;Scenario!$B$11,"",IF(AC$2&lt;&gt;"Ready",AC$2,IF(AI13="OK",AG13,"INSUFFICIENT FUNDS")))</f>
        <v/>
      </c>
      <c r="AE14" s="6" t="str">
        <f>IF(AC14&gt;Scenario!$B$11,"",IF(AC$2&lt;&gt;"Ready",AC$2,IF(ISNUMBER(AD14),IF(AND(AC14&gt;=Scenario!$B$10,MOD(AC14-Scenario!$B$10,Scenario!$B$18)=0),Scenario!$B$8,0),"INSUFFICIENT FUNDS")))</f>
        <v/>
      </c>
      <c r="AF14" s="6" t="str">
        <f>IF(AC14&gt;Scenario!$B$11,"",IF(AC$2&lt;&gt;"Ready",AC$2,IF(ISNUMBER(AD14),(AD14+AE14)*(N('Option C'!$E$14)+N('Option C'!$E$15)+IF(Scenario!$B$13="Gross",0,0))/12+((N('Option C'!$E$12)+N('Option C'!$E$13))/12+IF(AND(AC14&gt;=Scenario!$B$10,MOD(AC14-Scenario!$B$10,Scenario!$B$18)=0),N('Option C'!$E$17)*N('Option C'!$E$18)+N('Option C'!$E$20),0)+IF(AC14=1,N('Option C'!$E$17)*N('Option C'!$E$19)+N('Option C'!$E$21),0)+IF(AC14=Scenario!$B$11,N('Option C'!$E$22),0)),"INSUFFICIENT FUNDS")))</f>
        <v/>
      </c>
      <c r="AG14" s="6" t="str">
        <f>IF(AC14&gt;Scenario!$B$11,"",IF(AC$2&lt;&gt;"Ready",AC$2,IF(ISNUMBER(AD14),IF((AD14+AE14)*(1+Scenario!$B$12/12)-AF14&lt;0,"INSUFFICIENT FUNDS",(AD14+AE14)*(1+Scenario!$B$12/12)-AF14),"INSUFFICIENT FUNDS")))</f>
        <v/>
      </c>
      <c r="AH14" s="6" t="str">
        <f>IF(AC14&gt;Scenario!$B$11,"",IF(AC$2&lt;&gt;"Ready",AC$2,IF(ISNUMBER(AG14),AH13+AF14,"INSUFFICIENT FUNDS")))</f>
        <v/>
      </c>
      <c r="AI14" t="str">
        <f>IF(AC14&gt;Scenario!$B$11,"",IF(AC$2&lt;&gt;"Ready",AC$2,IF(ISNUMBER(AG14),"OK","INSUFFICIENT FUNDS")))</f>
        <v/>
      </c>
      <c r="AJ14">
        <v>10</v>
      </c>
      <c r="AK14" s="6" t="str">
        <f>IF(AJ14&gt;Scenario!$B$11,"",IF(AJ$2&lt;&gt;"Ready",AJ$2,IF(AP13="OK",AN13,"INSUFFICIENT FUNDS")))</f>
        <v/>
      </c>
      <c r="AL14" s="6" t="str">
        <f>IF(AJ14&gt;Scenario!$B$11,"",IF(AJ$2&lt;&gt;"Ready",AJ$2,IF(ISNUMBER(AK14),IF(AND(AJ14&gt;=Scenario!$B$10,MOD(AJ14-Scenario!$B$10,Scenario!$B$18)=0),Scenario!$B$8,0),"INSUFFICIENT FUNDS")))</f>
        <v/>
      </c>
      <c r="AM14" s="6" t="str">
        <f>IF(AJ14&gt;Scenario!$B$11,"",IF(AJ$2&lt;&gt;"Ready",AJ$2,IF(ISNUMBER(AK14),(AK14+AL14)*(0+0+IF(Scenario!$B$13="Gross",0,0))/12+((0+0)/12+IF(AND(AJ14&gt;=Scenario!$B$10,MOD(AJ14-Scenario!$B$10,Scenario!$B$18)=0),0*0+0,0)+IF(AJ14=1,0*0+0,0)+IF(AJ14=Scenario!$B$11,0,0)),"INSUFFICIENT FUNDS")))</f>
        <v/>
      </c>
      <c r="AN14" s="6" t="str">
        <f>IF(AJ14&gt;Scenario!$B$11,"",IF(AJ$2&lt;&gt;"Ready",AJ$2,IF(ISNUMBER(AK14),IF((AK14+AL14)*(1+Scenario!$B$12/12)-AM14&lt;0,"INSUFFICIENT FUNDS",(AK14+AL14)*(1+Scenario!$B$12/12)-AM14),"INSUFFICIENT FUNDS")))</f>
        <v/>
      </c>
      <c r="AO14" s="6" t="str">
        <f>IF(AJ14&gt;Scenario!$B$11,"",IF(AJ$2&lt;&gt;"Ready",AJ$2,IF(ISNUMBER(AN14),AO13+AM14,"INSUFFICIENT FUNDS")))</f>
        <v/>
      </c>
      <c r="AP14" t="str">
        <f>IF(AJ14&gt;Scenario!$B$11,"",IF(AJ$2&lt;&gt;"Ready",AJ$2,IF(ISNUMBER(AN14),"OK","INSUFFICIENT FUNDS")))</f>
        <v/>
      </c>
    </row>
    <row r="15" spans="1:42" ht="32.1" customHeight="1" x14ac:dyDescent="0.2">
      <c r="A15">
        <v>11</v>
      </c>
      <c r="B15" s="6" t="str">
        <f>IF(A15&gt;Scenario!$B$11,"",IF(A$2&lt;&gt;"Ready",A$2,IF(G14="OK",E14,"INSUFFICIENT FUNDS")))</f>
        <v/>
      </c>
      <c r="C15" s="6" t="str">
        <f>IF(A15&gt;Scenario!$B$11,"",IF(A$2&lt;&gt;"Ready",A$2,IF(ISNUMBER(B15),IF(AND(A15&gt;=Scenario!$B$10,MOD(A15-Scenario!$B$10,Scenario!$B$18)=0),Scenario!$B$8,0),"INSUFFICIENT FUNDS")))</f>
        <v/>
      </c>
      <c r="D15" s="6" t="str">
        <f>IF(A15&gt;Scenario!$B$11,"",IF(A$2&lt;&gt;"Ready",A$2,IF(ISNUMBER(B15),(B15+C15)*(N('Option C'!$E$14)+N('Option C'!$E$15)+IF(Scenario!$B$13="Gross",N('Option C'!$E$16),0))/12+((N('Option C'!$E$12)+N('Option C'!$E$13))/12+IF(AND(A15&gt;=Scenario!$B$10,MOD(A15-Scenario!$B$10,Scenario!$B$18)=0),N('Option C'!$E$17)*N('Option C'!$E$18)+N('Option C'!$E$20),0)+IF(A15=1,N('Option C'!$E$17)*N('Option C'!$E$19)+N('Option C'!$E$21),0)+IF(A15=Scenario!$B$11,N('Option C'!$E$22),0)),"INSUFFICIENT FUNDS")))</f>
        <v/>
      </c>
      <c r="E15" s="6" t="str">
        <f>IF(A15&gt;Scenario!$B$11,"",IF(A$2&lt;&gt;"Ready",A$2,IF(ISNUMBER(B15),IF((B15+C15)*(1+Scenario!$B$12/12)-D15&lt;0,"INSUFFICIENT FUNDS",(B15+C15)*(1+Scenario!$B$12/12)-D15),"INSUFFICIENT FUNDS")))</f>
        <v/>
      </c>
      <c r="F15" s="6" t="str">
        <f>IF(A15&gt;Scenario!$B$11,"",IF(A$2&lt;&gt;"Ready",A$2,IF(ISNUMBER(E15),F14+D15,"INSUFFICIENT FUNDS")))</f>
        <v/>
      </c>
      <c r="G15" t="str">
        <f>IF(A15&gt;Scenario!$B$11,"",IF(A$2&lt;&gt;"Ready",A$2,IF(ISNUMBER(E15),"OK","INSUFFICIENT FUNDS")))</f>
        <v/>
      </c>
      <c r="H15">
        <v>11</v>
      </c>
      <c r="I15" s="6" t="str">
        <f>IF(H15&gt;Scenario!$B$11,"",IF(H$2&lt;&gt;"Ready",H$2,IF(N14="OK",L14,"INSUFFICIENT FUNDS")))</f>
        <v/>
      </c>
      <c r="J15" s="6" t="str">
        <f>IF(H15&gt;Scenario!$B$11,"",IF(H$2&lt;&gt;"Ready",H$2,IF(ISNUMBER(I15),IF(AND(H15&gt;=Scenario!$B$10,MOD(H15-Scenario!$B$10,Scenario!$B$18)=0),Scenario!$B$8,0),"INSUFFICIENT FUNDS")))</f>
        <v/>
      </c>
      <c r="K15" s="6" t="str">
        <f>IF(H15&gt;Scenario!$B$11,"",IF(H$2&lt;&gt;"Ready",H$2,IF(ISNUMBER(I15),(I15+J15)*(N('Option C'!$E$14)+N('Option C'!$E$15)+IF(Scenario!$B$13="Gross",N('Option C'!$E$16),0))/12+((0+0)/12+IF(AND(H15&gt;=Scenario!$B$10,MOD(H15-Scenario!$B$10,Scenario!$B$18)=0),N('Option C'!$E$17)*N('Option C'!$E$18)+N('Option C'!$E$20),0)+IF(H15=1,N('Option C'!$E$17)*N('Option C'!$E$19)+N('Option C'!$E$21),0)+IF(H15=Scenario!$B$11,N('Option C'!$E$22),0)),"INSUFFICIENT FUNDS")))</f>
        <v/>
      </c>
      <c r="L15" s="6" t="str">
        <f>IF(H15&gt;Scenario!$B$11,"",IF(H$2&lt;&gt;"Ready",H$2,IF(ISNUMBER(I15),IF((I15+J15)*(1+Scenario!$B$12/12)-K15&lt;0,"INSUFFICIENT FUNDS",(I15+J15)*(1+Scenario!$B$12/12)-K15),"INSUFFICIENT FUNDS")))</f>
        <v/>
      </c>
      <c r="M15" s="6" t="str">
        <f>IF(H15&gt;Scenario!$B$11,"",IF(H$2&lt;&gt;"Ready",H$2,IF(ISNUMBER(L15),M14+K15,"INSUFFICIENT FUNDS")))</f>
        <v/>
      </c>
      <c r="N15" t="str">
        <f>IF(H15&gt;Scenario!$B$11,"",IF(H$2&lt;&gt;"Ready",H$2,IF(ISNUMBER(L15),"OK","INSUFFICIENT FUNDS")))</f>
        <v/>
      </c>
      <c r="O15">
        <v>11</v>
      </c>
      <c r="P15" s="6" t="str">
        <f>IF(O15&gt;Scenario!$B$11,"",IF(O$2&lt;&gt;"Ready",O$2,IF(U14="OK",S14,"INSUFFICIENT FUNDS")))</f>
        <v/>
      </c>
      <c r="Q15" s="6" t="str">
        <f>IF(O15&gt;Scenario!$B$11,"",IF(O$2&lt;&gt;"Ready",O$2,IF(ISNUMBER(P15),IF(AND(O15&gt;=Scenario!$B$10,MOD(O15-Scenario!$B$10,Scenario!$B$18)=0),Scenario!$B$8,0),"INSUFFICIENT FUNDS")))</f>
        <v/>
      </c>
      <c r="R15" s="6" t="str">
        <f>IF(O15&gt;Scenario!$B$11,"",IF(O$2&lt;&gt;"Ready",O$2,IF(ISNUMBER(P15),(P15+Q15)*(0+N('Option C'!$E$15)+IF(Scenario!$B$13="Gross",N('Option C'!$E$16),0))/12+((N('Option C'!$E$12)+N('Option C'!$E$13))/12+IF(AND(O15&gt;=Scenario!$B$10,MOD(O15-Scenario!$B$10,Scenario!$B$18)=0),N('Option C'!$E$17)*N('Option C'!$E$18)+N('Option C'!$E$20),0)+IF(O15=1,N('Option C'!$E$17)*N('Option C'!$E$19)+N('Option C'!$E$21),0)+IF(O15=Scenario!$B$11,N('Option C'!$E$22),0)),"INSUFFICIENT FUNDS")))</f>
        <v/>
      </c>
      <c r="S15" s="6" t="str">
        <f>IF(O15&gt;Scenario!$B$11,"",IF(O$2&lt;&gt;"Ready",O$2,IF(ISNUMBER(P15),IF((P15+Q15)*(1+Scenario!$B$12/12)-R15&lt;0,"INSUFFICIENT FUNDS",(P15+Q15)*(1+Scenario!$B$12/12)-R15),"INSUFFICIENT FUNDS")))</f>
        <v/>
      </c>
      <c r="T15" s="6" t="str">
        <f>IF(O15&gt;Scenario!$B$11,"",IF(O$2&lt;&gt;"Ready",O$2,IF(ISNUMBER(S15),T14+R15,"INSUFFICIENT FUNDS")))</f>
        <v/>
      </c>
      <c r="U15" t="str">
        <f>IF(O15&gt;Scenario!$B$11,"",IF(O$2&lt;&gt;"Ready",O$2,IF(ISNUMBER(S15),"OK","INSUFFICIENT FUNDS")))</f>
        <v/>
      </c>
      <c r="V15">
        <v>11</v>
      </c>
      <c r="W15" s="6" t="str">
        <f>IF(V15&gt;Scenario!$B$11,"",IF(V$2&lt;&gt;"Ready",V$2,IF(AB14="OK",Z14,"INSUFFICIENT FUNDS")))</f>
        <v/>
      </c>
      <c r="X15" s="6" t="str">
        <f>IF(V15&gt;Scenario!$B$11,"",IF(V$2&lt;&gt;"Ready",V$2,IF(ISNUMBER(W15),IF(AND(V15&gt;=Scenario!$B$10,MOD(V15-Scenario!$B$10,Scenario!$B$18)=0),Scenario!$B$8,0),"INSUFFICIENT FUNDS")))</f>
        <v/>
      </c>
      <c r="Y15" s="6" t="str">
        <f>IF(V15&gt;Scenario!$B$11,"",IF(V$2&lt;&gt;"Ready",V$2,IF(ISNUMBER(W15),(W15+X15)*(N('Option C'!$E$14)+N('Option C'!$E$15)+IF(Scenario!$B$13="Gross",N('Option C'!$E$16),0))/12+((N('Option C'!$E$12)+N('Option C'!$E$13))/12+IF(AND(V15&gt;=Scenario!$B$10,MOD(V15-Scenario!$B$10,Scenario!$B$18)=0),0*0+0,0)+IF(V15=1,0*0+0,0)+IF(V15=Scenario!$B$11,0,0)),"INSUFFICIENT FUNDS")))</f>
        <v/>
      </c>
      <c r="Z15" s="6" t="str">
        <f>IF(V15&gt;Scenario!$B$11,"",IF(V$2&lt;&gt;"Ready",V$2,IF(ISNUMBER(W15),IF((W15+X15)*(1+Scenario!$B$12/12)-Y15&lt;0,"INSUFFICIENT FUNDS",(W15+X15)*(1+Scenario!$B$12/12)-Y15),"INSUFFICIENT FUNDS")))</f>
        <v/>
      </c>
      <c r="AA15" s="6" t="str">
        <f>IF(V15&gt;Scenario!$B$11,"",IF(V$2&lt;&gt;"Ready",V$2,IF(ISNUMBER(Z15),AA14+Y15,"INSUFFICIENT FUNDS")))</f>
        <v/>
      </c>
      <c r="AB15" t="str">
        <f>IF(V15&gt;Scenario!$B$11,"",IF(V$2&lt;&gt;"Ready",V$2,IF(ISNUMBER(Z15),"OK","INSUFFICIENT FUNDS")))</f>
        <v/>
      </c>
      <c r="AC15">
        <v>11</v>
      </c>
      <c r="AD15" s="6" t="str">
        <f>IF(AC15&gt;Scenario!$B$11,"",IF(AC$2&lt;&gt;"Ready",AC$2,IF(AI14="OK",AG14,"INSUFFICIENT FUNDS")))</f>
        <v/>
      </c>
      <c r="AE15" s="6" t="str">
        <f>IF(AC15&gt;Scenario!$B$11,"",IF(AC$2&lt;&gt;"Ready",AC$2,IF(ISNUMBER(AD15),IF(AND(AC15&gt;=Scenario!$B$10,MOD(AC15-Scenario!$B$10,Scenario!$B$18)=0),Scenario!$B$8,0),"INSUFFICIENT FUNDS")))</f>
        <v/>
      </c>
      <c r="AF15" s="6" t="str">
        <f>IF(AC15&gt;Scenario!$B$11,"",IF(AC$2&lt;&gt;"Ready",AC$2,IF(ISNUMBER(AD15),(AD15+AE15)*(N('Option C'!$E$14)+N('Option C'!$E$15)+IF(Scenario!$B$13="Gross",0,0))/12+((N('Option C'!$E$12)+N('Option C'!$E$13))/12+IF(AND(AC15&gt;=Scenario!$B$10,MOD(AC15-Scenario!$B$10,Scenario!$B$18)=0),N('Option C'!$E$17)*N('Option C'!$E$18)+N('Option C'!$E$20),0)+IF(AC15=1,N('Option C'!$E$17)*N('Option C'!$E$19)+N('Option C'!$E$21),0)+IF(AC15=Scenario!$B$11,N('Option C'!$E$22),0)),"INSUFFICIENT FUNDS")))</f>
        <v/>
      </c>
      <c r="AG15" s="6" t="str">
        <f>IF(AC15&gt;Scenario!$B$11,"",IF(AC$2&lt;&gt;"Ready",AC$2,IF(ISNUMBER(AD15),IF((AD15+AE15)*(1+Scenario!$B$12/12)-AF15&lt;0,"INSUFFICIENT FUNDS",(AD15+AE15)*(1+Scenario!$B$12/12)-AF15),"INSUFFICIENT FUNDS")))</f>
        <v/>
      </c>
      <c r="AH15" s="6" t="str">
        <f>IF(AC15&gt;Scenario!$B$11,"",IF(AC$2&lt;&gt;"Ready",AC$2,IF(ISNUMBER(AG15),AH14+AF15,"INSUFFICIENT FUNDS")))</f>
        <v/>
      </c>
      <c r="AI15" t="str">
        <f>IF(AC15&gt;Scenario!$B$11,"",IF(AC$2&lt;&gt;"Ready",AC$2,IF(ISNUMBER(AG15),"OK","INSUFFICIENT FUNDS")))</f>
        <v/>
      </c>
      <c r="AJ15">
        <v>11</v>
      </c>
      <c r="AK15" s="6" t="str">
        <f>IF(AJ15&gt;Scenario!$B$11,"",IF(AJ$2&lt;&gt;"Ready",AJ$2,IF(AP14="OK",AN14,"INSUFFICIENT FUNDS")))</f>
        <v/>
      </c>
      <c r="AL15" s="6" t="str">
        <f>IF(AJ15&gt;Scenario!$B$11,"",IF(AJ$2&lt;&gt;"Ready",AJ$2,IF(ISNUMBER(AK15),IF(AND(AJ15&gt;=Scenario!$B$10,MOD(AJ15-Scenario!$B$10,Scenario!$B$18)=0),Scenario!$B$8,0),"INSUFFICIENT FUNDS")))</f>
        <v/>
      </c>
      <c r="AM15" s="6" t="str">
        <f>IF(AJ15&gt;Scenario!$B$11,"",IF(AJ$2&lt;&gt;"Ready",AJ$2,IF(ISNUMBER(AK15),(AK15+AL15)*(0+0+IF(Scenario!$B$13="Gross",0,0))/12+((0+0)/12+IF(AND(AJ15&gt;=Scenario!$B$10,MOD(AJ15-Scenario!$B$10,Scenario!$B$18)=0),0*0+0,0)+IF(AJ15=1,0*0+0,0)+IF(AJ15=Scenario!$B$11,0,0)),"INSUFFICIENT FUNDS")))</f>
        <v/>
      </c>
      <c r="AN15" s="6" t="str">
        <f>IF(AJ15&gt;Scenario!$B$11,"",IF(AJ$2&lt;&gt;"Ready",AJ$2,IF(ISNUMBER(AK15),IF((AK15+AL15)*(1+Scenario!$B$12/12)-AM15&lt;0,"INSUFFICIENT FUNDS",(AK15+AL15)*(1+Scenario!$B$12/12)-AM15),"INSUFFICIENT FUNDS")))</f>
        <v/>
      </c>
      <c r="AO15" s="6" t="str">
        <f>IF(AJ15&gt;Scenario!$B$11,"",IF(AJ$2&lt;&gt;"Ready",AJ$2,IF(ISNUMBER(AN15),AO14+AM15,"INSUFFICIENT FUNDS")))</f>
        <v/>
      </c>
      <c r="AP15" t="str">
        <f>IF(AJ15&gt;Scenario!$B$11,"",IF(AJ$2&lt;&gt;"Ready",AJ$2,IF(ISNUMBER(AN15),"OK","INSUFFICIENT FUNDS")))</f>
        <v/>
      </c>
    </row>
    <row r="16" spans="1:42" ht="32.1" customHeight="1" x14ac:dyDescent="0.2">
      <c r="A16">
        <v>12</v>
      </c>
      <c r="B16" s="6" t="str">
        <f>IF(A16&gt;Scenario!$B$11,"",IF(A$2&lt;&gt;"Ready",A$2,IF(G15="OK",E15,"INSUFFICIENT FUNDS")))</f>
        <v/>
      </c>
      <c r="C16" s="6" t="str">
        <f>IF(A16&gt;Scenario!$B$11,"",IF(A$2&lt;&gt;"Ready",A$2,IF(ISNUMBER(B16),IF(AND(A16&gt;=Scenario!$B$10,MOD(A16-Scenario!$B$10,Scenario!$B$18)=0),Scenario!$B$8,0),"INSUFFICIENT FUNDS")))</f>
        <v/>
      </c>
      <c r="D16" s="6" t="str">
        <f>IF(A16&gt;Scenario!$B$11,"",IF(A$2&lt;&gt;"Ready",A$2,IF(ISNUMBER(B16),(B16+C16)*(N('Option C'!$E$14)+N('Option C'!$E$15)+IF(Scenario!$B$13="Gross",N('Option C'!$E$16),0))/12+((N('Option C'!$E$12)+N('Option C'!$E$13))/12+IF(AND(A16&gt;=Scenario!$B$10,MOD(A16-Scenario!$B$10,Scenario!$B$18)=0),N('Option C'!$E$17)*N('Option C'!$E$18)+N('Option C'!$E$20),0)+IF(A16=1,N('Option C'!$E$17)*N('Option C'!$E$19)+N('Option C'!$E$21),0)+IF(A16=Scenario!$B$11,N('Option C'!$E$22),0)),"INSUFFICIENT FUNDS")))</f>
        <v/>
      </c>
      <c r="E16" s="6" t="str">
        <f>IF(A16&gt;Scenario!$B$11,"",IF(A$2&lt;&gt;"Ready",A$2,IF(ISNUMBER(B16),IF((B16+C16)*(1+Scenario!$B$12/12)-D16&lt;0,"INSUFFICIENT FUNDS",(B16+C16)*(1+Scenario!$B$12/12)-D16),"INSUFFICIENT FUNDS")))</f>
        <v/>
      </c>
      <c r="F16" s="6" t="str">
        <f>IF(A16&gt;Scenario!$B$11,"",IF(A$2&lt;&gt;"Ready",A$2,IF(ISNUMBER(E16),F15+D16,"INSUFFICIENT FUNDS")))</f>
        <v/>
      </c>
      <c r="G16" t="str">
        <f>IF(A16&gt;Scenario!$B$11,"",IF(A$2&lt;&gt;"Ready",A$2,IF(ISNUMBER(E16),"OK","INSUFFICIENT FUNDS")))</f>
        <v/>
      </c>
      <c r="H16">
        <v>12</v>
      </c>
      <c r="I16" s="6" t="str">
        <f>IF(H16&gt;Scenario!$B$11,"",IF(H$2&lt;&gt;"Ready",H$2,IF(N15="OK",L15,"INSUFFICIENT FUNDS")))</f>
        <v/>
      </c>
      <c r="J16" s="6" t="str">
        <f>IF(H16&gt;Scenario!$B$11,"",IF(H$2&lt;&gt;"Ready",H$2,IF(ISNUMBER(I16),IF(AND(H16&gt;=Scenario!$B$10,MOD(H16-Scenario!$B$10,Scenario!$B$18)=0),Scenario!$B$8,0),"INSUFFICIENT FUNDS")))</f>
        <v/>
      </c>
      <c r="K16" s="6" t="str">
        <f>IF(H16&gt;Scenario!$B$11,"",IF(H$2&lt;&gt;"Ready",H$2,IF(ISNUMBER(I16),(I16+J16)*(N('Option C'!$E$14)+N('Option C'!$E$15)+IF(Scenario!$B$13="Gross",N('Option C'!$E$16),0))/12+((0+0)/12+IF(AND(H16&gt;=Scenario!$B$10,MOD(H16-Scenario!$B$10,Scenario!$B$18)=0),N('Option C'!$E$17)*N('Option C'!$E$18)+N('Option C'!$E$20),0)+IF(H16=1,N('Option C'!$E$17)*N('Option C'!$E$19)+N('Option C'!$E$21),0)+IF(H16=Scenario!$B$11,N('Option C'!$E$22),0)),"INSUFFICIENT FUNDS")))</f>
        <v/>
      </c>
      <c r="L16" s="6" t="str">
        <f>IF(H16&gt;Scenario!$B$11,"",IF(H$2&lt;&gt;"Ready",H$2,IF(ISNUMBER(I16),IF((I16+J16)*(1+Scenario!$B$12/12)-K16&lt;0,"INSUFFICIENT FUNDS",(I16+J16)*(1+Scenario!$B$12/12)-K16),"INSUFFICIENT FUNDS")))</f>
        <v/>
      </c>
      <c r="M16" s="6" t="str">
        <f>IF(H16&gt;Scenario!$B$11,"",IF(H$2&lt;&gt;"Ready",H$2,IF(ISNUMBER(L16),M15+K16,"INSUFFICIENT FUNDS")))</f>
        <v/>
      </c>
      <c r="N16" t="str">
        <f>IF(H16&gt;Scenario!$B$11,"",IF(H$2&lt;&gt;"Ready",H$2,IF(ISNUMBER(L16),"OK","INSUFFICIENT FUNDS")))</f>
        <v/>
      </c>
      <c r="O16">
        <v>12</v>
      </c>
      <c r="P16" s="6" t="str">
        <f>IF(O16&gt;Scenario!$B$11,"",IF(O$2&lt;&gt;"Ready",O$2,IF(U15="OK",S15,"INSUFFICIENT FUNDS")))</f>
        <v/>
      </c>
      <c r="Q16" s="6" t="str">
        <f>IF(O16&gt;Scenario!$B$11,"",IF(O$2&lt;&gt;"Ready",O$2,IF(ISNUMBER(P16),IF(AND(O16&gt;=Scenario!$B$10,MOD(O16-Scenario!$B$10,Scenario!$B$18)=0),Scenario!$B$8,0),"INSUFFICIENT FUNDS")))</f>
        <v/>
      </c>
      <c r="R16" s="6" t="str">
        <f>IF(O16&gt;Scenario!$B$11,"",IF(O$2&lt;&gt;"Ready",O$2,IF(ISNUMBER(P16),(P16+Q16)*(0+N('Option C'!$E$15)+IF(Scenario!$B$13="Gross",N('Option C'!$E$16),0))/12+((N('Option C'!$E$12)+N('Option C'!$E$13))/12+IF(AND(O16&gt;=Scenario!$B$10,MOD(O16-Scenario!$B$10,Scenario!$B$18)=0),N('Option C'!$E$17)*N('Option C'!$E$18)+N('Option C'!$E$20),0)+IF(O16=1,N('Option C'!$E$17)*N('Option C'!$E$19)+N('Option C'!$E$21),0)+IF(O16=Scenario!$B$11,N('Option C'!$E$22),0)),"INSUFFICIENT FUNDS")))</f>
        <v/>
      </c>
      <c r="S16" s="6" t="str">
        <f>IF(O16&gt;Scenario!$B$11,"",IF(O$2&lt;&gt;"Ready",O$2,IF(ISNUMBER(P16),IF((P16+Q16)*(1+Scenario!$B$12/12)-R16&lt;0,"INSUFFICIENT FUNDS",(P16+Q16)*(1+Scenario!$B$12/12)-R16),"INSUFFICIENT FUNDS")))</f>
        <v/>
      </c>
      <c r="T16" s="6" t="str">
        <f>IF(O16&gt;Scenario!$B$11,"",IF(O$2&lt;&gt;"Ready",O$2,IF(ISNUMBER(S16),T15+R16,"INSUFFICIENT FUNDS")))</f>
        <v/>
      </c>
      <c r="U16" t="str">
        <f>IF(O16&gt;Scenario!$B$11,"",IF(O$2&lt;&gt;"Ready",O$2,IF(ISNUMBER(S16),"OK","INSUFFICIENT FUNDS")))</f>
        <v/>
      </c>
      <c r="V16">
        <v>12</v>
      </c>
      <c r="W16" s="6" t="str">
        <f>IF(V16&gt;Scenario!$B$11,"",IF(V$2&lt;&gt;"Ready",V$2,IF(AB15="OK",Z15,"INSUFFICIENT FUNDS")))</f>
        <v/>
      </c>
      <c r="X16" s="6" t="str">
        <f>IF(V16&gt;Scenario!$B$11,"",IF(V$2&lt;&gt;"Ready",V$2,IF(ISNUMBER(W16),IF(AND(V16&gt;=Scenario!$B$10,MOD(V16-Scenario!$B$10,Scenario!$B$18)=0),Scenario!$B$8,0),"INSUFFICIENT FUNDS")))</f>
        <v/>
      </c>
      <c r="Y16" s="6" t="str">
        <f>IF(V16&gt;Scenario!$B$11,"",IF(V$2&lt;&gt;"Ready",V$2,IF(ISNUMBER(W16),(W16+X16)*(N('Option C'!$E$14)+N('Option C'!$E$15)+IF(Scenario!$B$13="Gross",N('Option C'!$E$16),0))/12+((N('Option C'!$E$12)+N('Option C'!$E$13))/12+IF(AND(V16&gt;=Scenario!$B$10,MOD(V16-Scenario!$B$10,Scenario!$B$18)=0),0*0+0,0)+IF(V16=1,0*0+0,0)+IF(V16=Scenario!$B$11,0,0)),"INSUFFICIENT FUNDS")))</f>
        <v/>
      </c>
      <c r="Z16" s="6" t="str">
        <f>IF(V16&gt;Scenario!$B$11,"",IF(V$2&lt;&gt;"Ready",V$2,IF(ISNUMBER(W16),IF((W16+X16)*(1+Scenario!$B$12/12)-Y16&lt;0,"INSUFFICIENT FUNDS",(W16+X16)*(1+Scenario!$B$12/12)-Y16),"INSUFFICIENT FUNDS")))</f>
        <v/>
      </c>
      <c r="AA16" s="6" t="str">
        <f>IF(V16&gt;Scenario!$B$11,"",IF(V$2&lt;&gt;"Ready",V$2,IF(ISNUMBER(Z16),AA15+Y16,"INSUFFICIENT FUNDS")))</f>
        <v/>
      </c>
      <c r="AB16" t="str">
        <f>IF(V16&gt;Scenario!$B$11,"",IF(V$2&lt;&gt;"Ready",V$2,IF(ISNUMBER(Z16),"OK","INSUFFICIENT FUNDS")))</f>
        <v/>
      </c>
      <c r="AC16">
        <v>12</v>
      </c>
      <c r="AD16" s="6" t="str">
        <f>IF(AC16&gt;Scenario!$B$11,"",IF(AC$2&lt;&gt;"Ready",AC$2,IF(AI15="OK",AG15,"INSUFFICIENT FUNDS")))</f>
        <v/>
      </c>
      <c r="AE16" s="6" t="str">
        <f>IF(AC16&gt;Scenario!$B$11,"",IF(AC$2&lt;&gt;"Ready",AC$2,IF(ISNUMBER(AD16),IF(AND(AC16&gt;=Scenario!$B$10,MOD(AC16-Scenario!$B$10,Scenario!$B$18)=0),Scenario!$B$8,0),"INSUFFICIENT FUNDS")))</f>
        <v/>
      </c>
      <c r="AF16" s="6" t="str">
        <f>IF(AC16&gt;Scenario!$B$11,"",IF(AC$2&lt;&gt;"Ready",AC$2,IF(ISNUMBER(AD16),(AD16+AE16)*(N('Option C'!$E$14)+N('Option C'!$E$15)+IF(Scenario!$B$13="Gross",0,0))/12+((N('Option C'!$E$12)+N('Option C'!$E$13))/12+IF(AND(AC16&gt;=Scenario!$B$10,MOD(AC16-Scenario!$B$10,Scenario!$B$18)=0),N('Option C'!$E$17)*N('Option C'!$E$18)+N('Option C'!$E$20),0)+IF(AC16=1,N('Option C'!$E$17)*N('Option C'!$E$19)+N('Option C'!$E$21),0)+IF(AC16=Scenario!$B$11,N('Option C'!$E$22),0)),"INSUFFICIENT FUNDS")))</f>
        <v/>
      </c>
      <c r="AG16" s="6" t="str">
        <f>IF(AC16&gt;Scenario!$B$11,"",IF(AC$2&lt;&gt;"Ready",AC$2,IF(ISNUMBER(AD16),IF((AD16+AE16)*(1+Scenario!$B$12/12)-AF16&lt;0,"INSUFFICIENT FUNDS",(AD16+AE16)*(1+Scenario!$B$12/12)-AF16),"INSUFFICIENT FUNDS")))</f>
        <v/>
      </c>
      <c r="AH16" s="6" t="str">
        <f>IF(AC16&gt;Scenario!$B$11,"",IF(AC$2&lt;&gt;"Ready",AC$2,IF(ISNUMBER(AG16),AH15+AF16,"INSUFFICIENT FUNDS")))</f>
        <v/>
      </c>
      <c r="AI16" t="str">
        <f>IF(AC16&gt;Scenario!$B$11,"",IF(AC$2&lt;&gt;"Ready",AC$2,IF(ISNUMBER(AG16),"OK","INSUFFICIENT FUNDS")))</f>
        <v/>
      </c>
      <c r="AJ16">
        <v>12</v>
      </c>
      <c r="AK16" s="6" t="str">
        <f>IF(AJ16&gt;Scenario!$B$11,"",IF(AJ$2&lt;&gt;"Ready",AJ$2,IF(AP15="OK",AN15,"INSUFFICIENT FUNDS")))</f>
        <v/>
      </c>
      <c r="AL16" s="6" t="str">
        <f>IF(AJ16&gt;Scenario!$B$11,"",IF(AJ$2&lt;&gt;"Ready",AJ$2,IF(ISNUMBER(AK16),IF(AND(AJ16&gt;=Scenario!$B$10,MOD(AJ16-Scenario!$B$10,Scenario!$B$18)=0),Scenario!$B$8,0),"INSUFFICIENT FUNDS")))</f>
        <v/>
      </c>
      <c r="AM16" s="6" t="str">
        <f>IF(AJ16&gt;Scenario!$B$11,"",IF(AJ$2&lt;&gt;"Ready",AJ$2,IF(ISNUMBER(AK16),(AK16+AL16)*(0+0+IF(Scenario!$B$13="Gross",0,0))/12+((0+0)/12+IF(AND(AJ16&gt;=Scenario!$B$10,MOD(AJ16-Scenario!$B$10,Scenario!$B$18)=0),0*0+0,0)+IF(AJ16=1,0*0+0,0)+IF(AJ16=Scenario!$B$11,0,0)),"INSUFFICIENT FUNDS")))</f>
        <v/>
      </c>
      <c r="AN16" s="6" t="str">
        <f>IF(AJ16&gt;Scenario!$B$11,"",IF(AJ$2&lt;&gt;"Ready",AJ$2,IF(ISNUMBER(AK16),IF((AK16+AL16)*(1+Scenario!$B$12/12)-AM16&lt;0,"INSUFFICIENT FUNDS",(AK16+AL16)*(1+Scenario!$B$12/12)-AM16),"INSUFFICIENT FUNDS")))</f>
        <v/>
      </c>
      <c r="AO16" s="6" t="str">
        <f>IF(AJ16&gt;Scenario!$B$11,"",IF(AJ$2&lt;&gt;"Ready",AJ$2,IF(ISNUMBER(AN16),AO15+AM16,"INSUFFICIENT FUNDS")))</f>
        <v/>
      </c>
      <c r="AP16" t="str">
        <f>IF(AJ16&gt;Scenario!$B$11,"",IF(AJ$2&lt;&gt;"Ready",AJ$2,IF(ISNUMBER(AN16),"OK","INSUFFICIENT FUNDS")))</f>
        <v/>
      </c>
    </row>
    <row r="17" spans="1:42" ht="32.1" customHeight="1" x14ac:dyDescent="0.2">
      <c r="A17">
        <v>13</v>
      </c>
      <c r="B17" s="6" t="str">
        <f>IF(A17&gt;Scenario!$B$11,"",IF(A$2&lt;&gt;"Ready",A$2,IF(G16="OK",E16,"INSUFFICIENT FUNDS")))</f>
        <v/>
      </c>
      <c r="C17" s="6" t="str">
        <f>IF(A17&gt;Scenario!$B$11,"",IF(A$2&lt;&gt;"Ready",A$2,IF(ISNUMBER(B17),IF(AND(A17&gt;=Scenario!$B$10,MOD(A17-Scenario!$B$10,Scenario!$B$18)=0),Scenario!$B$8,0),"INSUFFICIENT FUNDS")))</f>
        <v/>
      </c>
      <c r="D17" s="6" t="str">
        <f>IF(A17&gt;Scenario!$B$11,"",IF(A$2&lt;&gt;"Ready",A$2,IF(ISNUMBER(B17),(B17+C17)*(N('Option C'!$E$14)+N('Option C'!$E$15)+IF(Scenario!$B$13="Gross",N('Option C'!$E$16),0))/12+((N('Option C'!$E$12)+N('Option C'!$E$13))/12+IF(AND(A17&gt;=Scenario!$B$10,MOD(A17-Scenario!$B$10,Scenario!$B$18)=0),N('Option C'!$E$17)*N('Option C'!$E$18)+N('Option C'!$E$20),0)+IF(A17=1,N('Option C'!$E$17)*N('Option C'!$E$19)+N('Option C'!$E$21),0)+IF(A17=Scenario!$B$11,N('Option C'!$E$22),0)),"INSUFFICIENT FUNDS")))</f>
        <v/>
      </c>
      <c r="E17" s="6" t="str">
        <f>IF(A17&gt;Scenario!$B$11,"",IF(A$2&lt;&gt;"Ready",A$2,IF(ISNUMBER(B17),IF((B17+C17)*(1+Scenario!$B$12/12)-D17&lt;0,"INSUFFICIENT FUNDS",(B17+C17)*(1+Scenario!$B$12/12)-D17),"INSUFFICIENT FUNDS")))</f>
        <v/>
      </c>
      <c r="F17" s="6" t="str">
        <f>IF(A17&gt;Scenario!$B$11,"",IF(A$2&lt;&gt;"Ready",A$2,IF(ISNUMBER(E17),F16+D17,"INSUFFICIENT FUNDS")))</f>
        <v/>
      </c>
      <c r="G17" t="str">
        <f>IF(A17&gt;Scenario!$B$11,"",IF(A$2&lt;&gt;"Ready",A$2,IF(ISNUMBER(E17),"OK","INSUFFICIENT FUNDS")))</f>
        <v/>
      </c>
      <c r="H17">
        <v>13</v>
      </c>
      <c r="I17" s="6" t="str">
        <f>IF(H17&gt;Scenario!$B$11,"",IF(H$2&lt;&gt;"Ready",H$2,IF(N16="OK",L16,"INSUFFICIENT FUNDS")))</f>
        <v/>
      </c>
      <c r="J17" s="6" t="str">
        <f>IF(H17&gt;Scenario!$B$11,"",IF(H$2&lt;&gt;"Ready",H$2,IF(ISNUMBER(I17),IF(AND(H17&gt;=Scenario!$B$10,MOD(H17-Scenario!$B$10,Scenario!$B$18)=0),Scenario!$B$8,0),"INSUFFICIENT FUNDS")))</f>
        <v/>
      </c>
      <c r="K17" s="6" t="str">
        <f>IF(H17&gt;Scenario!$B$11,"",IF(H$2&lt;&gt;"Ready",H$2,IF(ISNUMBER(I17),(I17+J17)*(N('Option C'!$E$14)+N('Option C'!$E$15)+IF(Scenario!$B$13="Gross",N('Option C'!$E$16),0))/12+((0+0)/12+IF(AND(H17&gt;=Scenario!$B$10,MOD(H17-Scenario!$B$10,Scenario!$B$18)=0),N('Option C'!$E$17)*N('Option C'!$E$18)+N('Option C'!$E$20),0)+IF(H17=1,N('Option C'!$E$17)*N('Option C'!$E$19)+N('Option C'!$E$21),0)+IF(H17=Scenario!$B$11,N('Option C'!$E$22),0)),"INSUFFICIENT FUNDS")))</f>
        <v/>
      </c>
      <c r="L17" s="6" t="str">
        <f>IF(H17&gt;Scenario!$B$11,"",IF(H$2&lt;&gt;"Ready",H$2,IF(ISNUMBER(I17),IF((I17+J17)*(1+Scenario!$B$12/12)-K17&lt;0,"INSUFFICIENT FUNDS",(I17+J17)*(1+Scenario!$B$12/12)-K17),"INSUFFICIENT FUNDS")))</f>
        <v/>
      </c>
      <c r="M17" s="6" t="str">
        <f>IF(H17&gt;Scenario!$B$11,"",IF(H$2&lt;&gt;"Ready",H$2,IF(ISNUMBER(L17),M16+K17,"INSUFFICIENT FUNDS")))</f>
        <v/>
      </c>
      <c r="N17" t="str">
        <f>IF(H17&gt;Scenario!$B$11,"",IF(H$2&lt;&gt;"Ready",H$2,IF(ISNUMBER(L17),"OK","INSUFFICIENT FUNDS")))</f>
        <v/>
      </c>
      <c r="O17">
        <v>13</v>
      </c>
      <c r="P17" s="6" t="str">
        <f>IF(O17&gt;Scenario!$B$11,"",IF(O$2&lt;&gt;"Ready",O$2,IF(U16="OK",S16,"INSUFFICIENT FUNDS")))</f>
        <v/>
      </c>
      <c r="Q17" s="6" t="str">
        <f>IF(O17&gt;Scenario!$B$11,"",IF(O$2&lt;&gt;"Ready",O$2,IF(ISNUMBER(P17),IF(AND(O17&gt;=Scenario!$B$10,MOD(O17-Scenario!$B$10,Scenario!$B$18)=0),Scenario!$B$8,0),"INSUFFICIENT FUNDS")))</f>
        <v/>
      </c>
      <c r="R17" s="6" t="str">
        <f>IF(O17&gt;Scenario!$B$11,"",IF(O$2&lt;&gt;"Ready",O$2,IF(ISNUMBER(P17),(P17+Q17)*(0+N('Option C'!$E$15)+IF(Scenario!$B$13="Gross",N('Option C'!$E$16),0))/12+((N('Option C'!$E$12)+N('Option C'!$E$13))/12+IF(AND(O17&gt;=Scenario!$B$10,MOD(O17-Scenario!$B$10,Scenario!$B$18)=0),N('Option C'!$E$17)*N('Option C'!$E$18)+N('Option C'!$E$20),0)+IF(O17=1,N('Option C'!$E$17)*N('Option C'!$E$19)+N('Option C'!$E$21),0)+IF(O17=Scenario!$B$11,N('Option C'!$E$22),0)),"INSUFFICIENT FUNDS")))</f>
        <v/>
      </c>
      <c r="S17" s="6" t="str">
        <f>IF(O17&gt;Scenario!$B$11,"",IF(O$2&lt;&gt;"Ready",O$2,IF(ISNUMBER(P17),IF((P17+Q17)*(1+Scenario!$B$12/12)-R17&lt;0,"INSUFFICIENT FUNDS",(P17+Q17)*(1+Scenario!$B$12/12)-R17),"INSUFFICIENT FUNDS")))</f>
        <v/>
      </c>
      <c r="T17" s="6" t="str">
        <f>IF(O17&gt;Scenario!$B$11,"",IF(O$2&lt;&gt;"Ready",O$2,IF(ISNUMBER(S17),T16+R17,"INSUFFICIENT FUNDS")))</f>
        <v/>
      </c>
      <c r="U17" t="str">
        <f>IF(O17&gt;Scenario!$B$11,"",IF(O$2&lt;&gt;"Ready",O$2,IF(ISNUMBER(S17),"OK","INSUFFICIENT FUNDS")))</f>
        <v/>
      </c>
      <c r="V17">
        <v>13</v>
      </c>
      <c r="W17" s="6" t="str">
        <f>IF(V17&gt;Scenario!$B$11,"",IF(V$2&lt;&gt;"Ready",V$2,IF(AB16="OK",Z16,"INSUFFICIENT FUNDS")))</f>
        <v/>
      </c>
      <c r="X17" s="6" t="str">
        <f>IF(V17&gt;Scenario!$B$11,"",IF(V$2&lt;&gt;"Ready",V$2,IF(ISNUMBER(W17),IF(AND(V17&gt;=Scenario!$B$10,MOD(V17-Scenario!$B$10,Scenario!$B$18)=0),Scenario!$B$8,0),"INSUFFICIENT FUNDS")))</f>
        <v/>
      </c>
      <c r="Y17" s="6" t="str">
        <f>IF(V17&gt;Scenario!$B$11,"",IF(V$2&lt;&gt;"Ready",V$2,IF(ISNUMBER(W17),(W17+X17)*(N('Option C'!$E$14)+N('Option C'!$E$15)+IF(Scenario!$B$13="Gross",N('Option C'!$E$16),0))/12+((N('Option C'!$E$12)+N('Option C'!$E$13))/12+IF(AND(V17&gt;=Scenario!$B$10,MOD(V17-Scenario!$B$10,Scenario!$B$18)=0),0*0+0,0)+IF(V17=1,0*0+0,0)+IF(V17=Scenario!$B$11,0,0)),"INSUFFICIENT FUNDS")))</f>
        <v/>
      </c>
      <c r="Z17" s="6" t="str">
        <f>IF(V17&gt;Scenario!$B$11,"",IF(V$2&lt;&gt;"Ready",V$2,IF(ISNUMBER(W17),IF((W17+X17)*(1+Scenario!$B$12/12)-Y17&lt;0,"INSUFFICIENT FUNDS",(W17+X17)*(1+Scenario!$B$12/12)-Y17),"INSUFFICIENT FUNDS")))</f>
        <v/>
      </c>
      <c r="AA17" s="6" t="str">
        <f>IF(V17&gt;Scenario!$B$11,"",IF(V$2&lt;&gt;"Ready",V$2,IF(ISNUMBER(Z17),AA16+Y17,"INSUFFICIENT FUNDS")))</f>
        <v/>
      </c>
      <c r="AB17" t="str">
        <f>IF(V17&gt;Scenario!$B$11,"",IF(V$2&lt;&gt;"Ready",V$2,IF(ISNUMBER(Z17),"OK","INSUFFICIENT FUNDS")))</f>
        <v/>
      </c>
      <c r="AC17">
        <v>13</v>
      </c>
      <c r="AD17" s="6" t="str">
        <f>IF(AC17&gt;Scenario!$B$11,"",IF(AC$2&lt;&gt;"Ready",AC$2,IF(AI16="OK",AG16,"INSUFFICIENT FUNDS")))</f>
        <v/>
      </c>
      <c r="AE17" s="6" t="str">
        <f>IF(AC17&gt;Scenario!$B$11,"",IF(AC$2&lt;&gt;"Ready",AC$2,IF(ISNUMBER(AD17),IF(AND(AC17&gt;=Scenario!$B$10,MOD(AC17-Scenario!$B$10,Scenario!$B$18)=0),Scenario!$B$8,0),"INSUFFICIENT FUNDS")))</f>
        <v/>
      </c>
      <c r="AF17" s="6" t="str">
        <f>IF(AC17&gt;Scenario!$B$11,"",IF(AC$2&lt;&gt;"Ready",AC$2,IF(ISNUMBER(AD17),(AD17+AE17)*(N('Option C'!$E$14)+N('Option C'!$E$15)+IF(Scenario!$B$13="Gross",0,0))/12+((N('Option C'!$E$12)+N('Option C'!$E$13))/12+IF(AND(AC17&gt;=Scenario!$B$10,MOD(AC17-Scenario!$B$10,Scenario!$B$18)=0),N('Option C'!$E$17)*N('Option C'!$E$18)+N('Option C'!$E$20),0)+IF(AC17=1,N('Option C'!$E$17)*N('Option C'!$E$19)+N('Option C'!$E$21),0)+IF(AC17=Scenario!$B$11,N('Option C'!$E$22),0)),"INSUFFICIENT FUNDS")))</f>
        <v/>
      </c>
      <c r="AG17" s="6" t="str">
        <f>IF(AC17&gt;Scenario!$B$11,"",IF(AC$2&lt;&gt;"Ready",AC$2,IF(ISNUMBER(AD17),IF((AD17+AE17)*(1+Scenario!$B$12/12)-AF17&lt;0,"INSUFFICIENT FUNDS",(AD17+AE17)*(1+Scenario!$B$12/12)-AF17),"INSUFFICIENT FUNDS")))</f>
        <v/>
      </c>
      <c r="AH17" s="6" t="str">
        <f>IF(AC17&gt;Scenario!$B$11,"",IF(AC$2&lt;&gt;"Ready",AC$2,IF(ISNUMBER(AG17),AH16+AF17,"INSUFFICIENT FUNDS")))</f>
        <v/>
      </c>
      <c r="AI17" t="str">
        <f>IF(AC17&gt;Scenario!$B$11,"",IF(AC$2&lt;&gt;"Ready",AC$2,IF(ISNUMBER(AG17),"OK","INSUFFICIENT FUNDS")))</f>
        <v/>
      </c>
      <c r="AJ17">
        <v>13</v>
      </c>
      <c r="AK17" s="6" t="str">
        <f>IF(AJ17&gt;Scenario!$B$11,"",IF(AJ$2&lt;&gt;"Ready",AJ$2,IF(AP16="OK",AN16,"INSUFFICIENT FUNDS")))</f>
        <v/>
      </c>
      <c r="AL17" s="6" t="str">
        <f>IF(AJ17&gt;Scenario!$B$11,"",IF(AJ$2&lt;&gt;"Ready",AJ$2,IF(ISNUMBER(AK17),IF(AND(AJ17&gt;=Scenario!$B$10,MOD(AJ17-Scenario!$B$10,Scenario!$B$18)=0),Scenario!$B$8,0),"INSUFFICIENT FUNDS")))</f>
        <v/>
      </c>
      <c r="AM17" s="6" t="str">
        <f>IF(AJ17&gt;Scenario!$B$11,"",IF(AJ$2&lt;&gt;"Ready",AJ$2,IF(ISNUMBER(AK17),(AK17+AL17)*(0+0+IF(Scenario!$B$13="Gross",0,0))/12+((0+0)/12+IF(AND(AJ17&gt;=Scenario!$B$10,MOD(AJ17-Scenario!$B$10,Scenario!$B$18)=0),0*0+0,0)+IF(AJ17=1,0*0+0,0)+IF(AJ17=Scenario!$B$11,0,0)),"INSUFFICIENT FUNDS")))</f>
        <v/>
      </c>
      <c r="AN17" s="6" t="str">
        <f>IF(AJ17&gt;Scenario!$B$11,"",IF(AJ$2&lt;&gt;"Ready",AJ$2,IF(ISNUMBER(AK17),IF((AK17+AL17)*(1+Scenario!$B$12/12)-AM17&lt;0,"INSUFFICIENT FUNDS",(AK17+AL17)*(1+Scenario!$B$12/12)-AM17),"INSUFFICIENT FUNDS")))</f>
        <v/>
      </c>
      <c r="AO17" s="6" t="str">
        <f>IF(AJ17&gt;Scenario!$B$11,"",IF(AJ$2&lt;&gt;"Ready",AJ$2,IF(ISNUMBER(AN17),AO16+AM17,"INSUFFICIENT FUNDS")))</f>
        <v/>
      </c>
      <c r="AP17" t="str">
        <f>IF(AJ17&gt;Scenario!$B$11,"",IF(AJ$2&lt;&gt;"Ready",AJ$2,IF(ISNUMBER(AN17),"OK","INSUFFICIENT FUNDS")))</f>
        <v/>
      </c>
    </row>
    <row r="18" spans="1:42" ht="32.1" customHeight="1" x14ac:dyDescent="0.2">
      <c r="A18">
        <v>14</v>
      </c>
      <c r="B18" s="6" t="str">
        <f>IF(A18&gt;Scenario!$B$11,"",IF(A$2&lt;&gt;"Ready",A$2,IF(G17="OK",E17,"INSUFFICIENT FUNDS")))</f>
        <v/>
      </c>
      <c r="C18" s="6" t="str">
        <f>IF(A18&gt;Scenario!$B$11,"",IF(A$2&lt;&gt;"Ready",A$2,IF(ISNUMBER(B18),IF(AND(A18&gt;=Scenario!$B$10,MOD(A18-Scenario!$B$10,Scenario!$B$18)=0),Scenario!$B$8,0),"INSUFFICIENT FUNDS")))</f>
        <v/>
      </c>
      <c r="D18" s="6" t="str">
        <f>IF(A18&gt;Scenario!$B$11,"",IF(A$2&lt;&gt;"Ready",A$2,IF(ISNUMBER(B18),(B18+C18)*(N('Option C'!$E$14)+N('Option C'!$E$15)+IF(Scenario!$B$13="Gross",N('Option C'!$E$16),0))/12+((N('Option C'!$E$12)+N('Option C'!$E$13))/12+IF(AND(A18&gt;=Scenario!$B$10,MOD(A18-Scenario!$B$10,Scenario!$B$18)=0),N('Option C'!$E$17)*N('Option C'!$E$18)+N('Option C'!$E$20),0)+IF(A18=1,N('Option C'!$E$17)*N('Option C'!$E$19)+N('Option C'!$E$21),0)+IF(A18=Scenario!$B$11,N('Option C'!$E$22),0)),"INSUFFICIENT FUNDS")))</f>
        <v/>
      </c>
      <c r="E18" s="6" t="str">
        <f>IF(A18&gt;Scenario!$B$11,"",IF(A$2&lt;&gt;"Ready",A$2,IF(ISNUMBER(B18),IF((B18+C18)*(1+Scenario!$B$12/12)-D18&lt;0,"INSUFFICIENT FUNDS",(B18+C18)*(1+Scenario!$B$12/12)-D18),"INSUFFICIENT FUNDS")))</f>
        <v/>
      </c>
      <c r="F18" s="6" t="str">
        <f>IF(A18&gt;Scenario!$B$11,"",IF(A$2&lt;&gt;"Ready",A$2,IF(ISNUMBER(E18),F17+D18,"INSUFFICIENT FUNDS")))</f>
        <v/>
      </c>
      <c r="G18" t="str">
        <f>IF(A18&gt;Scenario!$B$11,"",IF(A$2&lt;&gt;"Ready",A$2,IF(ISNUMBER(E18),"OK","INSUFFICIENT FUNDS")))</f>
        <v/>
      </c>
      <c r="H18">
        <v>14</v>
      </c>
      <c r="I18" s="6" t="str">
        <f>IF(H18&gt;Scenario!$B$11,"",IF(H$2&lt;&gt;"Ready",H$2,IF(N17="OK",L17,"INSUFFICIENT FUNDS")))</f>
        <v/>
      </c>
      <c r="J18" s="6" t="str">
        <f>IF(H18&gt;Scenario!$B$11,"",IF(H$2&lt;&gt;"Ready",H$2,IF(ISNUMBER(I18),IF(AND(H18&gt;=Scenario!$B$10,MOD(H18-Scenario!$B$10,Scenario!$B$18)=0),Scenario!$B$8,0),"INSUFFICIENT FUNDS")))</f>
        <v/>
      </c>
      <c r="K18" s="6" t="str">
        <f>IF(H18&gt;Scenario!$B$11,"",IF(H$2&lt;&gt;"Ready",H$2,IF(ISNUMBER(I18),(I18+J18)*(N('Option C'!$E$14)+N('Option C'!$E$15)+IF(Scenario!$B$13="Gross",N('Option C'!$E$16),0))/12+((0+0)/12+IF(AND(H18&gt;=Scenario!$B$10,MOD(H18-Scenario!$B$10,Scenario!$B$18)=0),N('Option C'!$E$17)*N('Option C'!$E$18)+N('Option C'!$E$20),0)+IF(H18=1,N('Option C'!$E$17)*N('Option C'!$E$19)+N('Option C'!$E$21),0)+IF(H18=Scenario!$B$11,N('Option C'!$E$22),0)),"INSUFFICIENT FUNDS")))</f>
        <v/>
      </c>
      <c r="L18" s="6" t="str">
        <f>IF(H18&gt;Scenario!$B$11,"",IF(H$2&lt;&gt;"Ready",H$2,IF(ISNUMBER(I18),IF((I18+J18)*(1+Scenario!$B$12/12)-K18&lt;0,"INSUFFICIENT FUNDS",(I18+J18)*(1+Scenario!$B$12/12)-K18),"INSUFFICIENT FUNDS")))</f>
        <v/>
      </c>
      <c r="M18" s="6" t="str">
        <f>IF(H18&gt;Scenario!$B$11,"",IF(H$2&lt;&gt;"Ready",H$2,IF(ISNUMBER(L18),M17+K18,"INSUFFICIENT FUNDS")))</f>
        <v/>
      </c>
      <c r="N18" t="str">
        <f>IF(H18&gt;Scenario!$B$11,"",IF(H$2&lt;&gt;"Ready",H$2,IF(ISNUMBER(L18),"OK","INSUFFICIENT FUNDS")))</f>
        <v/>
      </c>
      <c r="O18">
        <v>14</v>
      </c>
      <c r="P18" s="6" t="str">
        <f>IF(O18&gt;Scenario!$B$11,"",IF(O$2&lt;&gt;"Ready",O$2,IF(U17="OK",S17,"INSUFFICIENT FUNDS")))</f>
        <v/>
      </c>
      <c r="Q18" s="6" t="str">
        <f>IF(O18&gt;Scenario!$B$11,"",IF(O$2&lt;&gt;"Ready",O$2,IF(ISNUMBER(P18),IF(AND(O18&gt;=Scenario!$B$10,MOD(O18-Scenario!$B$10,Scenario!$B$18)=0),Scenario!$B$8,0),"INSUFFICIENT FUNDS")))</f>
        <v/>
      </c>
      <c r="R18" s="6" t="str">
        <f>IF(O18&gt;Scenario!$B$11,"",IF(O$2&lt;&gt;"Ready",O$2,IF(ISNUMBER(P18),(P18+Q18)*(0+N('Option C'!$E$15)+IF(Scenario!$B$13="Gross",N('Option C'!$E$16),0))/12+((N('Option C'!$E$12)+N('Option C'!$E$13))/12+IF(AND(O18&gt;=Scenario!$B$10,MOD(O18-Scenario!$B$10,Scenario!$B$18)=0),N('Option C'!$E$17)*N('Option C'!$E$18)+N('Option C'!$E$20),0)+IF(O18=1,N('Option C'!$E$17)*N('Option C'!$E$19)+N('Option C'!$E$21),0)+IF(O18=Scenario!$B$11,N('Option C'!$E$22),0)),"INSUFFICIENT FUNDS")))</f>
        <v/>
      </c>
      <c r="S18" s="6" t="str">
        <f>IF(O18&gt;Scenario!$B$11,"",IF(O$2&lt;&gt;"Ready",O$2,IF(ISNUMBER(P18),IF((P18+Q18)*(1+Scenario!$B$12/12)-R18&lt;0,"INSUFFICIENT FUNDS",(P18+Q18)*(1+Scenario!$B$12/12)-R18),"INSUFFICIENT FUNDS")))</f>
        <v/>
      </c>
      <c r="T18" s="6" t="str">
        <f>IF(O18&gt;Scenario!$B$11,"",IF(O$2&lt;&gt;"Ready",O$2,IF(ISNUMBER(S18),T17+R18,"INSUFFICIENT FUNDS")))</f>
        <v/>
      </c>
      <c r="U18" t="str">
        <f>IF(O18&gt;Scenario!$B$11,"",IF(O$2&lt;&gt;"Ready",O$2,IF(ISNUMBER(S18),"OK","INSUFFICIENT FUNDS")))</f>
        <v/>
      </c>
      <c r="V18">
        <v>14</v>
      </c>
      <c r="W18" s="6" t="str">
        <f>IF(V18&gt;Scenario!$B$11,"",IF(V$2&lt;&gt;"Ready",V$2,IF(AB17="OK",Z17,"INSUFFICIENT FUNDS")))</f>
        <v/>
      </c>
      <c r="X18" s="6" t="str">
        <f>IF(V18&gt;Scenario!$B$11,"",IF(V$2&lt;&gt;"Ready",V$2,IF(ISNUMBER(W18),IF(AND(V18&gt;=Scenario!$B$10,MOD(V18-Scenario!$B$10,Scenario!$B$18)=0),Scenario!$B$8,0),"INSUFFICIENT FUNDS")))</f>
        <v/>
      </c>
      <c r="Y18" s="6" t="str">
        <f>IF(V18&gt;Scenario!$B$11,"",IF(V$2&lt;&gt;"Ready",V$2,IF(ISNUMBER(W18),(W18+X18)*(N('Option C'!$E$14)+N('Option C'!$E$15)+IF(Scenario!$B$13="Gross",N('Option C'!$E$16),0))/12+((N('Option C'!$E$12)+N('Option C'!$E$13))/12+IF(AND(V18&gt;=Scenario!$B$10,MOD(V18-Scenario!$B$10,Scenario!$B$18)=0),0*0+0,0)+IF(V18=1,0*0+0,0)+IF(V18=Scenario!$B$11,0,0)),"INSUFFICIENT FUNDS")))</f>
        <v/>
      </c>
      <c r="Z18" s="6" t="str">
        <f>IF(V18&gt;Scenario!$B$11,"",IF(V$2&lt;&gt;"Ready",V$2,IF(ISNUMBER(W18),IF((W18+X18)*(1+Scenario!$B$12/12)-Y18&lt;0,"INSUFFICIENT FUNDS",(W18+X18)*(1+Scenario!$B$12/12)-Y18),"INSUFFICIENT FUNDS")))</f>
        <v/>
      </c>
      <c r="AA18" s="6" t="str">
        <f>IF(V18&gt;Scenario!$B$11,"",IF(V$2&lt;&gt;"Ready",V$2,IF(ISNUMBER(Z18),AA17+Y18,"INSUFFICIENT FUNDS")))</f>
        <v/>
      </c>
      <c r="AB18" t="str">
        <f>IF(V18&gt;Scenario!$B$11,"",IF(V$2&lt;&gt;"Ready",V$2,IF(ISNUMBER(Z18),"OK","INSUFFICIENT FUNDS")))</f>
        <v/>
      </c>
      <c r="AC18">
        <v>14</v>
      </c>
      <c r="AD18" s="6" t="str">
        <f>IF(AC18&gt;Scenario!$B$11,"",IF(AC$2&lt;&gt;"Ready",AC$2,IF(AI17="OK",AG17,"INSUFFICIENT FUNDS")))</f>
        <v/>
      </c>
      <c r="AE18" s="6" t="str">
        <f>IF(AC18&gt;Scenario!$B$11,"",IF(AC$2&lt;&gt;"Ready",AC$2,IF(ISNUMBER(AD18),IF(AND(AC18&gt;=Scenario!$B$10,MOD(AC18-Scenario!$B$10,Scenario!$B$18)=0),Scenario!$B$8,0),"INSUFFICIENT FUNDS")))</f>
        <v/>
      </c>
      <c r="AF18" s="6" t="str">
        <f>IF(AC18&gt;Scenario!$B$11,"",IF(AC$2&lt;&gt;"Ready",AC$2,IF(ISNUMBER(AD18),(AD18+AE18)*(N('Option C'!$E$14)+N('Option C'!$E$15)+IF(Scenario!$B$13="Gross",0,0))/12+((N('Option C'!$E$12)+N('Option C'!$E$13))/12+IF(AND(AC18&gt;=Scenario!$B$10,MOD(AC18-Scenario!$B$10,Scenario!$B$18)=0),N('Option C'!$E$17)*N('Option C'!$E$18)+N('Option C'!$E$20),0)+IF(AC18=1,N('Option C'!$E$17)*N('Option C'!$E$19)+N('Option C'!$E$21),0)+IF(AC18=Scenario!$B$11,N('Option C'!$E$22),0)),"INSUFFICIENT FUNDS")))</f>
        <v/>
      </c>
      <c r="AG18" s="6" t="str">
        <f>IF(AC18&gt;Scenario!$B$11,"",IF(AC$2&lt;&gt;"Ready",AC$2,IF(ISNUMBER(AD18),IF((AD18+AE18)*(1+Scenario!$B$12/12)-AF18&lt;0,"INSUFFICIENT FUNDS",(AD18+AE18)*(1+Scenario!$B$12/12)-AF18),"INSUFFICIENT FUNDS")))</f>
        <v/>
      </c>
      <c r="AH18" s="6" t="str">
        <f>IF(AC18&gt;Scenario!$B$11,"",IF(AC$2&lt;&gt;"Ready",AC$2,IF(ISNUMBER(AG18),AH17+AF18,"INSUFFICIENT FUNDS")))</f>
        <v/>
      </c>
      <c r="AI18" t="str">
        <f>IF(AC18&gt;Scenario!$B$11,"",IF(AC$2&lt;&gt;"Ready",AC$2,IF(ISNUMBER(AG18),"OK","INSUFFICIENT FUNDS")))</f>
        <v/>
      </c>
      <c r="AJ18">
        <v>14</v>
      </c>
      <c r="AK18" s="6" t="str">
        <f>IF(AJ18&gt;Scenario!$B$11,"",IF(AJ$2&lt;&gt;"Ready",AJ$2,IF(AP17="OK",AN17,"INSUFFICIENT FUNDS")))</f>
        <v/>
      </c>
      <c r="AL18" s="6" t="str">
        <f>IF(AJ18&gt;Scenario!$B$11,"",IF(AJ$2&lt;&gt;"Ready",AJ$2,IF(ISNUMBER(AK18),IF(AND(AJ18&gt;=Scenario!$B$10,MOD(AJ18-Scenario!$B$10,Scenario!$B$18)=0),Scenario!$B$8,0),"INSUFFICIENT FUNDS")))</f>
        <v/>
      </c>
      <c r="AM18" s="6" t="str">
        <f>IF(AJ18&gt;Scenario!$B$11,"",IF(AJ$2&lt;&gt;"Ready",AJ$2,IF(ISNUMBER(AK18),(AK18+AL18)*(0+0+IF(Scenario!$B$13="Gross",0,0))/12+((0+0)/12+IF(AND(AJ18&gt;=Scenario!$B$10,MOD(AJ18-Scenario!$B$10,Scenario!$B$18)=0),0*0+0,0)+IF(AJ18=1,0*0+0,0)+IF(AJ18=Scenario!$B$11,0,0)),"INSUFFICIENT FUNDS")))</f>
        <v/>
      </c>
      <c r="AN18" s="6" t="str">
        <f>IF(AJ18&gt;Scenario!$B$11,"",IF(AJ$2&lt;&gt;"Ready",AJ$2,IF(ISNUMBER(AK18),IF((AK18+AL18)*(1+Scenario!$B$12/12)-AM18&lt;0,"INSUFFICIENT FUNDS",(AK18+AL18)*(1+Scenario!$B$12/12)-AM18),"INSUFFICIENT FUNDS")))</f>
        <v/>
      </c>
      <c r="AO18" s="6" t="str">
        <f>IF(AJ18&gt;Scenario!$B$11,"",IF(AJ$2&lt;&gt;"Ready",AJ$2,IF(ISNUMBER(AN18),AO17+AM18,"INSUFFICIENT FUNDS")))</f>
        <v/>
      </c>
      <c r="AP18" t="str">
        <f>IF(AJ18&gt;Scenario!$B$11,"",IF(AJ$2&lt;&gt;"Ready",AJ$2,IF(ISNUMBER(AN18),"OK","INSUFFICIENT FUNDS")))</f>
        <v/>
      </c>
    </row>
    <row r="19" spans="1:42" ht="32.1" customHeight="1" x14ac:dyDescent="0.2">
      <c r="A19">
        <v>15</v>
      </c>
      <c r="B19" s="6" t="str">
        <f>IF(A19&gt;Scenario!$B$11,"",IF(A$2&lt;&gt;"Ready",A$2,IF(G18="OK",E18,"INSUFFICIENT FUNDS")))</f>
        <v/>
      </c>
      <c r="C19" s="6" t="str">
        <f>IF(A19&gt;Scenario!$B$11,"",IF(A$2&lt;&gt;"Ready",A$2,IF(ISNUMBER(B19),IF(AND(A19&gt;=Scenario!$B$10,MOD(A19-Scenario!$B$10,Scenario!$B$18)=0),Scenario!$B$8,0),"INSUFFICIENT FUNDS")))</f>
        <v/>
      </c>
      <c r="D19" s="6" t="str">
        <f>IF(A19&gt;Scenario!$B$11,"",IF(A$2&lt;&gt;"Ready",A$2,IF(ISNUMBER(B19),(B19+C19)*(N('Option C'!$E$14)+N('Option C'!$E$15)+IF(Scenario!$B$13="Gross",N('Option C'!$E$16),0))/12+((N('Option C'!$E$12)+N('Option C'!$E$13))/12+IF(AND(A19&gt;=Scenario!$B$10,MOD(A19-Scenario!$B$10,Scenario!$B$18)=0),N('Option C'!$E$17)*N('Option C'!$E$18)+N('Option C'!$E$20),0)+IF(A19=1,N('Option C'!$E$17)*N('Option C'!$E$19)+N('Option C'!$E$21),0)+IF(A19=Scenario!$B$11,N('Option C'!$E$22),0)),"INSUFFICIENT FUNDS")))</f>
        <v/>
      </c>
      <c r="E19" s="6" t="str">
        <f>IF(A19&gt;Scenario!$B$11,"",IF(A$2&lt;&gt;"Ready",A$2,IF(ISNUMBER(B19),IF((B19+C19)*(1+Scenario!$B$12/12)-D19&lt;0,"INSUFFICIENT FUNDS",(B19+C19)*(1+Scenario!$B$12/12)-D19),"INSUFFICIENT FUNDS")))</f>
        <v/>
      </c>
      <c r="F19" s="6" t="str">
        <f>IF(A19&gt;Scenario!$B$11,"",IF(A$2&lt;&gt;"Ready",A$2,IF(ISNUMBER(E19),F18+D19,"INSUFFICIENT FUNDS")))</f>
        <v/>
      </c>
      <c r="G19" t="str">
        <f>IF(A19&gt;Scenario!$B$11,"",IF(A$2&lt;&gt;"Ready",A$2,IF(ISNUMBER(E19),"OK","INSUFFICIENT FUNDS")))</f>
        <v/>
      </c>
      <c r="H19">
        <v>15</v>
      </c>
      <c r="I19" s="6" t="str">
        <f>IF(H19&gt;Scenario!$B$11,"",IF(H$2&lt;&gt;"Ready",H$2,IF(N18="OK",L18,"INSUFFICIENT FUNDS")))</f>
        <v/>
      </c>
      <c r="J19" s="6" t="str">
        <f>IF(H19&gt;Scenario!$B$11,"",IF(H$2&lt;&gt;"Ready",H$2,IF(ISNUMBER(I19),IF(AND(H19&gt;=Scenario!$B$10,MOD(H19-Scenario!$B$10,Scenario!$B$18)=0),Scenario!$B$8,0),"INSUFFICIENT FUNDS")))</f>
        <v/>
      </c>
      <c r="K19" s="6" t="str">
        <f>IF(H19&gt;Scenario!$B$11,"",IF(H$2&lt;&gt;"Ready",H$2,IF(ISNUMBER(I19),(I19+J19)*(N('Option C'!$E$14)+N('Option C'!$E$15)+IF(Scenario!$B$13="Gross",N('Option C'!$E$16),0))/12+((0+0)/12+IF(AND(H19&gt;=Scenario!$B$10,MOD(H19-Scenario!$B$10,Scenario!$B$18)=0),N('Option C'!$E$17)*N('Option C'!$E$18)+N('Option C'!$E$20),0)+IF(H19=1,N('Option C'!$E$17)*N('Option C'!$E$19)+N('Option C'!$E$21),0)+IF(H19=Scenario!$B$11,N('Option C'!$E$22),0)),"INSUFFICIENT FUNDS")))</f>
        <v/>
      </c>
      <c r="L19" s="6" t="str">
        <f>IF(H19&gt;Scenario!$B$11,"",IF(H$2&lt;&gt;"Ready",H$2,IF(ISNUMBER(I19),IF((I19+J19)*(1+Scenario!$B$12/12)-K19&lt;0,"INSUFFICIENT FUNDS",(I19+J19)*(1+Scenario!$B$12/12)-K19),"INSUFFICIENT FUNDS")))</f>
        <v/>
      </c>
      <c r="M19" s="6" t="str">
        <f>IF(H19&gt;Scenario!$B$11,"",IF(H$2&lt;&gt;"Ready",H$2,IF(ISNUMBER(L19),M18+K19,"INSUFFICIENT FUNDS")))</f>
        <v/>
      </c>
      <c r="N19" t="str">
        <f>IF(H19&gt;Scenario!$B$11,"",IF(H$2&lt;&gt;"Ready",H$2,IF(ISNUMBER(L19),"OK","INSUFFICIENT FUNDS")))</f>
        <v/>
      </c>
      <c r="O19">
        <v>15</v>
      </c>
      <c r="P19" s="6" t="str">
        <f>IF(O19&gt;Scenario!$B$11,"",IF(O$2&lt;&gt;"Ready",O$2,IF(U18="OK",S18,"INSUFFICIENT FUNDS")))</f>
        <v/>
      </c>
      <c r="Q19" s="6" t="str">
        <f>IF(O19&gt;Scenario!$B$11,"",IF(O$2&lt;&gt;"Ready",O$2,IF(ISNUMBER(P19),IF(AND(O19&gt;=Scenario!$B$10,MOD(O19-Scenario!$B$10,Scenario!$B$18)=0),Scenario!$B$8,0),"INSUFFICIENT FUNDS")))</f>
        <v/>
      </c>
      <c r="R19" s="6" t="str">
        <f>IF(O19&gt;Scenario!$B$11,"",IF(O$2&lt;&gt;"Ready",O$2,IF(ISNUMBER(P19),(P19+Q19)*(0+N('Option C'!$E$15)+IF(Scenario!$B$13="Gross",N('Option C'!$E$16),0))/12+((N('Option C'!$E$12)+N('Option C'!$E$13))/12+IF(AND(O19&gt;=Scenario!$B$10,MOD(O19-Scenario!$B$10,Scenario!$B$18)=0),N('Option C'!$E$17)*N('Option C'!$E$18)+N('Option C'!$E$20),0)+IF(O19=1,N('Option C'!$E$17)*N('Option C'!$E$19)+N('Option C'!$E$21),0)+IF(O19=Scenario!$B$11,N('Option C'!$E$22),0)),"INSUFFICIENT FUNDS")))</f>
        <v/>
      </c>
      <c r="S19" s="6" t="str">
        <f>IF(O19&gt;Scenario!$B$11,"",IF(O$2&lt;&gt;"Ready",O$2,IF(ISNUMBER(P19),IF((P19+Q19)*(1+Scenario!$B$12/12)-R19&lt;0,"INSUFFICIENT FUNDS",(P19+Q19)*(1+Scenario!$B$12/12)-R19),"INSUFFICIENT FUNDS")))</f>
        <v/>
      </c>
      <c r="T19" s="6" t="str">
        <f>IF(O19&gt;Scenario!$B$11,"",IF(O$2&lt;&gt;"Ready",O$2,IF(ISNUMBER(S19),T18+R19,"INSUFFICIENT FUNDS")))</f>
        <v/>
      </c>
      <c r="U19" t="str">
        <f>IF(O19&gt;Scenario!$B$11,"",IF(O$2&lt;&gt;"Ready",O$2,IF(ISNUMBER(S19),"OK","INSUFFICIENT FUNDS")))</f>
        <v/>
      </c>
      <c r="V19">
        <v>15</v>
      </c>
      <c r="W19" s="6" t="str">
        <f>IF(V19&gt;Scenario!$B$11,"",IF(V$2&lt;&gt;"Ready",V$2,IF(AB18="OK",Z18,"INSUFFICIENT FUNDS")))</f>
        <v/>
      </c>
      <c r="X19" s="6" t="str">
        <f>IF(V19&gt;Scenario!$B$11,"",IF(V$2&lt;&gt;"Ready",V$2,IF(ISNUMBER(W19),IF(AND(V19&gt;=Scenario!$B$10,MOD(V19-Scenario!$B$10,Scenario!$B$18)=0),Scenario!$B$8,0),"INSUFFICIENT FUNDS")))</f>
        <v/>
      </c>
      <c r="Y19" s="6" t="str">
        <f>IF(V19&gt;Scenario!$B$11,"",IF(V$2&lt;&gt;"Ready",V$2,IF(ISNUMBER(W19),(W19+X19)*(N('Option C'!$E$14)+N('Option C'!$E$15)+IF(Scenario!$B$13="Gross",N('Option C'!$E$16),0))/12+((N('Option C'!$E$12)+N('Option C'!$E$13))/12+IF(AND(V19&gt;=Scenario!$B$10,MOD(V19-Scenario!$B$10,Scenario!$B$18)=0),0*0+0,0)+IF(V19=1,0*0+0,0)+IF(V19=Scenario!$B$11,0,0)),"INSUFFICIENT FUNDS")))</f>
        <v/>
      </c>
      <c r="Z19" s="6" t="str">
        <f>IF(V19&gt;Scenario!$B$11,"",IF(V$2&lt;&gt;"Ready",V$2,IF(ISNUMBER(W19),IF((W19+X19)*(1+Scenario!$B$12/12)-Y19&lt;0,"INSUFFICIENT FUNDS",(W19+X19)*(1+Scenario!$B$12/12)-Y19),"INSUFFICIENT FUNDS")))</f>
        <v/>
      </c>
      <c r="AA19" s="6" t="str">
        <f>IF(V19&gt;Scenario!$B$11,"",IF(V$2&lt;&gt;"Ready",V$2,IF(ISNUMBER(Z19),AA18+Y19,"INSUFFICIENT FUNDS")))</f>
        <v/>
      </c>
      <c r="AB19" t="str">
        <f>IF(V19&gt;Scenario!$B$11,"",IF(V$2&lt;&gt;"Ready",V$2,IF(ISNUMBER(Z19),"OK","INSUFFICIENT FUNDS")))</f>
        <v/>
      </c>
      <c r="AC19">
        <v>15</v>
      </c>
      <c r="AD19" s="6" t="str">
        <f>IF(AC19&gt;Scenario!$B$11,"",IF(AC$2&lt;&gt;"Ready",AC$2,IF(AI18="OK",AG18,"INSUFFICIENT FUNDS")))</f>
        <v/>
      </c>
      <c r="AE19" s="6" t="str">
        <f>IF(AC19&gt;Scenario!$B$11,"",IF(AC$2&lt;&gt;"Ready",AC$2,IF(ISNUMBER(AD19),IF(AND(AC19&gt;=Scenario!$B$10,MOD(AC19-Scenario!$B$10,Scenario!$B$18)=0),Scenario!$B$8,0),"INSUFFICIENT FUNDS")))</f>
        <v/>
      </c>
      <c r="AF19" s="6" t="str">
        <f>IF(AC19&gt;Scenario!$B$11,"",IF(AC$2&lt;&gt;"Ready",AC$2,IF(ISNUMBER(AD19),(AD19+AE19)*(N('Option C'!$E$14)+N('Option C'!$E$15)+IF(Scenario!$B$13="Gross",0,0))/12+((N('Option C'!$E$12)+N('Option C'!$E$13))/12+IF(AND(AC19&gt;=Scenario!$B$10,MOD(AC19-Scenario!$B$10,Scenario!$B$18)=0),N('Option C'!$E$17)*N('Option C'!$E$18)+N('Option C'!$E$20),0)+IF(AC19=1,N('Option C'!$E$17)*N('Option C'!$E$19)+N('Option C'!$E$21),0)+IF(AC19=Scenario!$B$11,N('Option C'!$E$22),0)),"INSUFFICIENT FUNDS")))</f>
        <v/>
      </c>
      <c r="AG19" s="6" t="str">
        <f>IF(AC19&gt;Scenario!$B$11,"",IF(AC$2&lt;&gt;"Ready",AC$2,IF(ISNUMBER(AD19),IF((AD19+AE19)*(1+Scenario!$B$12/12)-AF19&lt;0,"INSUFFICIENT FUNDS",(AD19+AE19)*(1+Scenario!$B$12/12)-AF19),"INSUFFICIENT FUNDS")))</f>
        <v/>
      </c>
      <c r="AH19" s="6" t="str">
        <f>IF(AC19&gt;Scenario!$B$11,"",IF(AC$2&lt;&gt;"Ready",AC$2,IF(ISNUMBER(AG19),AH18+AF19,"INSUFFICIENT FUNDS")))</f>
        <v/>
      </c>
      <c r="AI19" t="str">
        <f>IF(AC19&gt;Scenario!$B$11,"",IF(AC$2&lt;&gt;"Ready",AC$2,IF(ISNUMBER(AG19),"OK","INSUFFICIENT FUNDS")))</f>
        <v/>
      </c>
      <c r="AJ19">
        <v>15</v>
      </c>
      <c r="AK19" s="6" t="str">
        <f>IF(AJ19&gt;Scenario!$B$11,"",IF(AJ$2&lt;&gt;"Ready",AJ$2,IF(AP18="OK",AN18,"INSUFFICIENT FUNDS")))</f>
        <v/>
      </c>
      <c r="AL19" s="6" t="str">
        <f>IF(AJ19&gt;Scenario!$B$11,"",IF(AJ$2&lt;&gt;"Ready",AJ$2,IF(ISNUMBER(AK19),IF(AND(AJ19&gt;=Scenario!$B$10,MOD(AJ19-Scenario!$B$10,Scenario!$B$18)=0),Scenario!$B$8,0),"INSUFFICIENT FUNDS")))</f>
        <v/>
      </c>
      <c r="AM19" s="6" t="str">
        <f>IF(AJ19&gt;Scenario!$B$11,"",IF(AJ$2&lt;&gt;"Ready",AJ$2,IF(ISNUMBER(AK19),(AK19+AL19)*(0+0+IF(Scenario!$B$13="Gross",0,0))/12+((0+0)/12+IF(AND(AJ19&gt;=Scenario!$B$10,MOD(AJ19-Scenario!$B$10,Scenario!$B$18)=0),0*0+0,0)+IF(AJ19=1,0*0+0,0)+IF(AJ19=Scenario!$B$11,0,0)),"INSUFFICIENT FUNDS")))</f>
        <v/>
      </c>
      <c r="AN19" s="6" t="str">
        <f>IF(AJ19&gt;Scenario!$B$11,"",IF(AJ$2&lt;&gt;"Ready",AJ$2,IF(ISNUMBER(AK19),IF((AK19+AL19)*(1+Scenario!$B$12/12)-AM19&lt;0,"INSUFFICIENT FUNDS",(AK19+AL19)*(1+Scenario!$B$12/12)-AM19),"INSUFFICIENT FUNDS")))</f>
        <v/>
      </c>
      <c r="AO19" s="6" t="str">
        <f>IF(AJ19&gt;Scenario!$B$11,"",IF(AJ$2&lt;&gt;"Ready",AJ$2,IF(ISNUMBER(AN19),AO18+AM19,"INSUFFICIENT FUNDS")))</f>
        <v/>
      </c>
      <c r="AP19" t="str">
        <f>IF(AJ19&gt;Scenario!$B$11,"",IF(AJ$2&lt;&gt;"Ready",AJ$2,IF(ISNUMBER(AN19),"OK","INSUFFICIENT FUNDS")))</f>
        <v/>
      </c>
    </row>
    <row r="20" spans="1:42" ht="32.1" customHeight="1" x14ac:dyDescent="0.2">
      <c r="A20">
        <v>16</v>
      </c>
      <c r="B20" s="6" t="str">
        <f>IF(A20&gt;Scenario!$B$11,"",IF(A$2&lt;&gt;"Ready",A$2,IF(G19="OK",E19,"INSUFFICIENT FUNDS")))</f>
        <v/>
      </c>
      <c r="C20" s="6" t="str">
        <f>IF(A20&gt;Scenario!$B$11,"",IF(A$2&lt;&gt;"Ready",A$2,IF(ISNUMBER(B20),IF(AND(A20&gt;=Scenario!$B$10,MOD(A20-Scenario!$B$10,Scenario!$B$18)=0),Scenario!$B$8,0),"INSUFFICIENT FUNDS")))</f>
        <v/>
      </c>
      <c r="D20" s="6" t="str">
        <f>IF(A20&gt;Scenario!$B$11,"",IF(A$2&lt;&gt;"Ready",A$2,IF(ISNUMBER(B20),(B20+C20)*(N('Option C'!$E$14)+N('Option C'!$E$15)+IF(Scenario!$B$13="Gross",N('Option C'!$E$16),0))/12+((N('Option C'!$E$12)+N('Option C'!$E$13))/12+IF(AND(A20&gt;=Scenario!$B$10,MOD(A20-Scenario!$B$10,Scenario!$B$18)=0),N('Option C'!$E$17)*N('Option C'!$E$18)+N('Option C'!$E$20),0)+IF(A20=1,N('Option C'!$E$17)*N('Option C'!$E$19)+N('Option C'!$E$21),0)+IF(A20=Scenario!$B$11,N('Option C'!$E$22),0)),"INSUFFICIENT FUNDS")))</f>
        <v/>
      </c>
      <c r="E20" s="6" t="str">
        <f>IF(A20&gt;Scenario!$B$11,"",IF(A$2&lt;&gt;"Ready",A$2,IF(ISNUMBER(B20),IF((B20+C20)*(1+Scenario!$B$12/12)-D20&lt;0,"INSUFFICIENT FUNDS",(B20+C20)*(1+Scenario!$B$12/12)-D20),"INSUFFICIENT FUNDS")))</f>
        <v/>
      </c>
      <c r="F20" s="6" t="str">
        <f>IF(A20&gt;Scenario!$B$11,"",IF(A$2&lt;&gt;"Ready",A$2,IF(ISNUMBER(E20),F19+D20,"INSUFFICIENT FUNDS")))</f>
        <v/>
      </c>
      <c r="G20" t="str">
        <f>IF(A20&gt;Scenario!$B$11,"",IF(A$2&lt;&gt;"Ready",A$2,IF(ISNUMBER(E20),"OK","INSUFFICIENT FUNDS")))</f>
        <v/>
      </c>
      <c r="H20">
        <v>16</v>
      </c>
      <c r="I20" s="6" t="str">
        <f>IF(H20&gt;Scenario!$B$11,"",IF(H$2&lt;&gt;"Ready",H$2,IF(N19="OK",L19,"INSUFFICIENT FUNDS")))</f>
        <v/>
      </c>
      <c r="J20" s="6" t="str">
        <f>IF(H20&gt;Scenario!$B$11,"",IF(H$2&lt;&gt;"Ready",H$2,IF(ISNUMBER(I20),IF(AND(H20&gt;=Scenario!$B$10,MOD(H20-Scenario!$B$10,Scenario!$B$18)=0),Scenario!$B$8,0),"INSUFFICIENT FUNDS")))</f>
        <v/>
      </c>
      <c r="K20" s="6" t="str">
        <f>IF(H20&gt;Scenario!$B$11,"",IF(H$2&lt;&gt;"Ready",H$2,IF(ISNUMBER(I20),(I20+J20)*(N('Option C'!$E$14)+N('Option C'!$E$15)+IF(Scenario!$B$13="Gross",N('Option C'!$E$16),0))/12+((0+0)/12+IF(AND(H20&gt;=Scenario!$B$10,MOD(H20-Scenario!$B$10,Scenario!$B$18)=0),N('Option C'!$E$17)*N('Option C'!$E$18)+N('Option C'!$E$20),0)+IF(H20=1,N('Option C'!$E$17)*N('Option C'!$E$19)+N('Option C'!$E$21),0)+IF(H20=Scenario!$B$11,N('Option C'!$E$22),0)),"INSUFFICIENT FUNDS")))</f>
        <v/>
      </c>
      <c r="L20" s="6" t="str">
        <f>IF(H20&gt;Scenario!$B$11,"",IF(H$2&lt;&gt;"Ready",H$2,IF(ISNUMBER(I20),IF((I20+J20)*(1+Scenario!$B$12/12)-K20&lt;0,"INSUFFICIENT FUNDS",(I20+J20)*(1+Scenario!$B$12/12)-K20),"INSUFFICIENT FUNDS")))</f>
        <v/>
      </c>
      <c r="M20" s="6" t="str">
        <f>IF(H20&gt;Scenario!$B$11,"",IF(H$2&lt;&gt;"Ready",H$2,IF(ISNUMBER(L20),M19+K20,"INSUFFICIENT FUNDS")))</f>
        <v/>
      </c>
      <c r="N20" t="str">
        <f>IF(H20&gt;Scenario!$B$11,"",IF(H$2&lt;&gt;"Ready",H$2,IF(ISNUMBER(L20),"OK","INSUFFICIENT FUNDS")))</f>
        <v/>
      </c>
      <c r="O20">
        <v>16</v>
      </c>
      <c r="P20" s="6" t="str">
        <f>IF(O20&gt;Scenario!$B$11,"",IF(O$2&lt;&gt;"Ready",O$2,IF(U19="OK",S19,"INSUFFICIENT FUNDS")))</f>
        <v/>
      </c>
      <c r="Q20" s="6" t="str">
        <f>IF(O20&gt;Scenario!$B$11,"",IF(O$2&lt;&gt;"Ready",O$2,IF(ISNUMBER(P20),IF(AND(O20&gt;=Scenario!$B$10,MOD(O20-Scenario!$B$10,Scenario!$B$18)=0),Scenario!$B$8,0),"INSUFFICIENT FUNDS")))</f>
        <v/>
      </c>
      <c r="R20" s="6" t="str">
        <f>IF(O20&gt;Scenario!$B$11,"",IF(O$2&lt;&gt;"Ready",O$2,IF(ISNUMBER(P20),(P20+Q20)*(0+N('Option C'!$E$15)+IF(Scenario!$B$13="Gross",N('Option C'!$E$16),0))/12+((N('Option C'!$E$12)+N('Option C'!$E$13))/12+IF(AND(O20&gt;=Scenario!$B$10,MOD(O20-Scenario!$B$10,Scenario!$B$18)=0),N('Option C'!$E$17)*N('Option C'!$E$18)+N('Option C'!$E$20),0)+IF(O20=1,N('Option C'!$E$17)*N('Option C'!$E$19)+N('Option C'!$E$21),0)+IF(O20=Scenario!$B$11,N('Option C'!$E$22),0)),"INSUFFICIENT FUNDS")))</f>
        <v/>
      </c>
      <c r="S20" s="6" t="str">
        <f>IF(O20&gt;Scenario!$B$11,"",IF(O$2&lt;&gt;"Ready",O$2,IF(ISNUMBER(P20),IF((P20+Q20)*(1+Scenario!$B$12/12)-R20&lt;0,"INSUFFICIENT FUNDS",(P20+Q20)*(1+Scenario!$B$12/12)-R20),"INSUFFICIENT FUNDS")))</f>
        <v/>
      </c>
      <c r="T20" s="6" t="str">
        <f>IF(O20&gt;Scenario!$B$11,"",IF(O$2&lt;&gt;"Ready",O$2,IF(ISNUMBER(S20),T19+R20,"INSUFFICIENT FUNDS")))</f>
        <v/>
      </c>
      <c r="U20" t="str">
        <f>IF(O20&gt;Scenario!$B$11,"",IF(O$2&lt;&gt;"Ready",O$2,IF(ISNUMBER(S20),"OK","INSUFFICIENT FUNDS")))</f>
        <v/>
      </c>
      <c r="V20">
        <v>16</v>
      </c>
      <c r="W20" s="6" t="str">
        <f>IF(V20&gt;Scenario!$B$11,"",IF(V$2&lt;&gt;"Ready",V$2,IF(AB19="OK",Z19,"INSUFFICIENT FUNDS")))</f>
        <v/>
      </c>
      <c r="X20" s="6" t="str">
        <f>IF(V20&gt;Scenario!$B$11,"",IF(V$2&lt;&gt;"Ready",V$2,IF(ISNUMBER(W20),IF(AND(V20&gt;=Scenario!$B$10,MOD(V20-Scenario!$B$10,Scenario!$B$18)=0),Scenario!$B$8,0),"INSUFFICIENT FUNDS")))</f>
        <v/>
      </c>
      <c r="Y20" s="6" t="str">
        <f>IF(V20&gt;Scenario!$B$11,"",IF(V$2&lt;&gt;"Ready",V$2,IF(ISNUMBER(W20),(W20+X20)*(N('Option C'!$E$14)+N('Option C'!$E$15)+IF(Scenario!$B$13="Gross",N('Option C'!$E$16),0))/12+((N('Option C'!$E$12)+N('Option C'!$E$13))/12+IF(AND(V20&gt;=Scenario!$B$10,MOD(V20-Scenario!$B$10,Scenario!$B$18)=0),0*0+0,0)+IF(V20=1,0*0+0,0)+IF(V20=Scenario!$B$11,0,0)),"INSUFFICIENT FUNDS")))</f>
        <v/>
      </c>
      <c r="Z20" s="6" t="str">
        <f>IF(V20&gt;Scenario!$B$11,"",IF(V$2&lt;&gt;"Ready",V$2,IF(ISNUMBER(W20),IF((W20+X20)*(1+Scenario!$B$12/12)-Y20&lt;0,"INSUFFICIENT FUNDS",(W20+X20)*(1+Scenario!$B$12/12)-Y20),"INSUFFICIENT FUNDS")))</f>
        <v/>
      </c>
      <c r="AA20" s="6" t="str">
        <f>IF(V20&gt;Scenario!$B$11,"",IF(V$2&lt;&gt;"Ready",V$2,IF(ISNUMBER(Z20),AA19+Y20,"INSUFFICIENT FUNDS")))</f>
        <v/>
      </c>
      <c r="AB20" t="str">
        <f>IF(V20&gt;Scenario!$B$11,"",IF(V$2&lt;&gt;"Ready",V$2,IF(ISNUMBER(Z20),"OK","INSUFFICIENT FUNDS")))</f>
        <v/>
      </c>
      <c r="AC20">
        <v>16</v>
      </c>
      <c r="AD20" s="6" t="str">
        <f>IF(AC20&gt;Scenario!$B$11,"",IF(AC$2&lt;&gt;"Ready",AC$2,IF(AI19="OK",AG19,"INSUFFICIENT FUNDS")))</f>
        <v/>
      </c>
      <c r="AE20" s="6" t="str">
        <f>IF(AC20&gt;Scenario!$B$11,"",IF(AC$2&lt;&gt;"Ready",AC$2,IF(ISNUMBER(AD20),IF(AND(AC20&gt;=Scenario!$B$10,MOD(AC20-Scenario!$B$10,Scenario!$B$18)=0),Scenario!$B$8,0),"INSUFFICIENT FUNDS")))</f>
        <v/>
      </c>
      <c r="AF20" s="6" t="str">
        <f>IF(AC20&gt;Scenario!$B$11,"",IF(AC$2&lt;&gt;"Ready",AC$2,IF(ISNUMBER(AD20),(AD20+AE20)*(N('Option C'!$E$14)+N('Option C'!$E$15)+IF(Scenario!$B$13="Gross",0,0))/12+((N('Option C'!$E$12)+N('Option C'!$E$13))/12+IF(AND(AC20&gt;=Scenario!$B$10,MOD(AC20-Scenario!$B$10,Scenario!$B$18)=0),N('Option C'!$E$17)*N('Option C'!$E$18)+N('Option C'!$E$20),0)+IF(AC20=1,N('Option C'!$E$17)*N('Option C'!$E$19)+N('Option C'!$E$21),0)+IF(AC20=Scenario!$B$11,N('Option C'!$E$22),0)),"INSUFFICIENT FUNDS")))</f>
        <v/>
      </c>
      <c r="AG20" s="6" t="str">
        <f>IF(AC20&gt;Scenario!$B$11,"",IF(AC$2&lt;&gt;"Ready",AC$2,IF(ISNUMBER(AD20),IF((AD20+AE20)*(1+Scenario!$B$12/12)-AF20&lt;0,"INSUFFICIENT FUNDS",(AD20+AE20)*(1+Scenario!$B$12/12)-AF20),"INSUFFICIENT FUNDS")))</f>
        <v/>
      </c>
      <c r="AH20" s="6" t="str">
        <f>IF(AC20&gt;Scenario!$B$11,"",IF(AC$2&lt;&gt;"Ready",AC$2,IF(ISNUMBER(AG20),AH19+AF20,"INSUFFICIENT FUNDS")))</f>
        <v/>
      </c>
      <c r="AI20" t="str">
        <f>IF(AC20&gt;Scenario!$B$11,"",IF(AC$2&lt;&gt;"Ready",AC$2,IF(ISNUMBER(AG20),"OK","INSUFFICIENT FUNDS")))</f>
        <v/>
      </c>
      <c r="AJ20">
        <v>16</v>
      </c>
      <c r="AK20" s="6" t="str">
        <f>IF(AJ20&gt;Scenario!$B$11,"",IF(AJ$2&lt;&gt;"Ready",AJ$2,IF(AP19="OK",AN19,"INSUFFICIENT FUNDS")))</f>
        <v/>
      </c>
      <c r="AL20" s="6" t="str">
        <f>IF(AJ20&gt;Scenario!$B$11,"",IF(AJ$2&lt;&gt;"Ready",AJ$2,IF(ISNUMBER(AK20),IF(AND(AJ20&gt;=Scenario!$B$10,MOD(AJ20-Scenario!$B$10,Scenario!$B$18)=0),Scenario!$B$8,0),"INSUFFICIENT FUNDS")))</f>
        <v/>
      </c>
      <c r="AM20" s="6" t="str">
        <f>IF(AJ20&gt;Scenario!$B$11,"",IF(AJ$2&lt;&gt;"Ready",AJ$2,IF(ISNUMBER(AK20),(AK20+AL20)*(0+0+IF(Scenario!$B$13="Gross",0,0))/12+((0+0)/12+IF(AND(AJ20&gt;=Scenario!$B$10,MOD(AJ20-Scenario!$B$10,Scenario!$B$18)=0),0*0+0,0)+IF(AJ20=1,0*0+0,0)+IF(AJ20=Scenario!$B$11,0,0)),"INSUFFICIENT FUNDS")))</f>
        <v/>
      </c>
      <c r="AN20" s="6" t="str">
        <f>IF(AJ20&gt;Scenario!$B$11,"",IF(AJ$2&lt;&gt;"Ready",AJ$2,IF(ISNUMBER(AK20),IF((AK20+AL20)*(1+Scenario!$B$12/12)-AM20&lt;0,"INSUFFICIENT FUNDS",(AK20+AL20)*(1+Scenario!$B$12/12)-AM20),"INSUFFICIENT FUNDS")))</f>
        <v/>
      </c>
      <c r="AO20" s="6" t="str">
        <f>IF(AJ20&gt;Scenario!$B$11,"",IF(AJ$2&lt;&gt;"Ready",AJ$2,IF(ISNUMBER(AN20),AO19+AM20,"INSUFFICIENT FUNDS")))</f>
        <v/>
      </c>
      <c r="AP20" t="str">
        <f>IF(AJ20&gt;Scenario!$B$11,"",IF(AJ$2&lt;&gt;"Ready",AJ$2,IF(ISNUMBER(AN20),"OK","INSUFFICIENT FUNDS")))</f>
        <v/>
      </c>
    </row>
    <row r="21" spans="1:42" ht="32.1" customHeight="1" x14ac:dyDescent="0.2">
      <c r="A21">
        <v>17</v>
      </c>
      <c r="B21" s="6" t="str">
        <f>IF(A21&gt;Scenario!$B$11,"",IF(A$2&lt;&gt;"Ready",A$2,IF(G20="OK",E20,"INSUFFICIENT FUNDS")))</f>
        <v/>
      </c>
      <c r="C21" s="6" t="str">
        <f>IF(A21&gt;Scenario!$B$11,"",IF(A$2&lt;&gt;"Ready",A$2,IF(ISNUMBER(B21),IF(AND(A21&gt;=Scenario!$B$10,MOD(A21-Scenario!$B$10,Scenario!$B$18)=0),Scenario!$B$8,0),"INSUFFICIENT FUNDS")))</f>
        <v/>
      </c>
      <c r="D21" s="6" t="str">
        <f>IF(A21&gt;Scenario!$B$11,"",IF(A$2&lt;&gt;"Ready",A$2,IF(ISNUMBER(B21),(B21+C21)*(N('Option C'!$E$14)+N('Option C'!$E$15)+IF(Scenario!$B$13="Gross",N('Option C'!$E$16),0))/12+((N('Option C'!$E$12)+N('Option C'!$E$13))/12+IF(AND(A21&gt;=Scenario!$B$10,MOD(A21-Scenario!$B$10,Scenario!$B$18)=0),N('Option C'!$E$17)*N('Option C'!$E$18)+N('Option C'!$E$20),0)+IF(A21=1,N('Option C'!$E$17)*N('Option C'!$E$19)+N('Option C'!$E$21),0)+IF(A21=Scenario!$B$11,N('Option C'!$E$22),0)),"INSUFFICIENT FUNDS")))</f>
        <v/>
      </c>
      <c r="E21" s="6" t="str">
        <f>IF(A21&gt;Scenario!$B$11,"",IF(A$2&lt;&gt;"Ready",A$2,IF(ISNUMBER(B21),IF((B21+C21)*(1+Scenario!$B$12/12)-D21&lt;0,"INSUFFICIENT FUNDS",(B21+C21)*(1+Scenario!$B$12/12)-D21),"INSUFFICIENT FUNDS")))</f>
        <v/>
      </c>
      <c r="F21" s="6" t="str">
        <f>IF(A21&gt;Scenario!$B$11,"",IF(A$2&lt;&gt;"Ready",A$2,IF(ISNUMBER(E21),F20+D21,"INSUFFICIENT FUNDS")))</f>
        <v/>
      </c>
      <c r="G21" t="str">
        <f>IF(A21&gt;Scenario!$B$11,"",IF(A$2&lt;&gt;"Ready",A$2,IF(ISNUMBER(E21),"OK","INSUFFICIENT FUNDS")))</f>
        <v/>
      </c>
      <c r="H21">
        <v>17</v>
      </c>
      <c r="I21" s="6" t="str">
        <f>IF(H21&gt;Scenario!$B$11,"",IF(H$2&lt;&gt;"Ready",H$2,IF(N20="OK",L20,"INSUFFICIENT FUNDS")))</f>
        <v/>
      </c>
      <c r="J21" s="6" t="str">
        <f>IF(H21&gt;Scenario!$B$11,"",IF(H$2&lt;&gt;"Ready",H$2,IF(ISNUMBER(I21),IF(AND(H21&gt;=Scenario!$B$10,MOD(H21-Scenario!$B$10,Scenario!$B$18)=0),Scenario!$B$8,0),"INSUFFICIENT FUNDS")))</f>
        <v/>
      </c>
      <c r="K21" s="6" t="str">
        <f>IF(H21&gt;Scenario!$B$11,"",IF(H$2&lt;&gt;"Ready",H$2,IF(ISNUMBER(I21),(I21+J21)*(N('Option C'!$E$14)+N('Option C'!$E$15)+IF(Scenario!$B$13="Gross",N('Option C'!$E$16),0))/12+((0+0)/12+IF(AND(H21&gt;=Scenario!$B$10,MOD(H21-Scenario!$B$10,Scenario!$B$18)=0),N('Option C'!$E$17)*N('Option C'!$E$18)+N('Option C'!$E$20),0)+IF(H21=1,N('Option C'!$E$17)*N('Option C'!$E$19)+N('Option C'!$E$21),0)+IF(H21=Scenario!$B$11,N('Option C'!$E$22),0)),"INSUFFICIENT FUNDS")))</f>
        <v/>
      </c>
      <c r="L21" s="6" t="str">
        <f>IF(H21&gt;Scenario!$B$11,"",IF(H$2&lt;&gt;"Ready",H$2,IF(ISNUMBER(I21),IF((I21+J21)*(1+Scenario!$B$12/12)-K21&lt;0,"INSUFFICIENT FUNDS",(I21+J21)*(1+Scenario!$B$12/12)-K21),"INSUFFICIENT FUNDS")))</f>
        <v/>
      </c>
      <c r="M21" s="6" t="str">
        <f>IF(H21&gt;Scenario!$B$11,"",IF(H$2&lt;&gt;"Ready",H$2,IF(ISNUMBER(L21),M20+K21,"INSUFFICIENT FUNDS")))</f>
        <v/>
      </c>
      <c r="N21" t="str">
        <f>IF(H21&gt;Scenario!$B$11,"",IF(H$2&lt;&gt;"Ready",H$2,IF(ISNUMBER(L21),"OK","INSUFFICIENT FUNDS")))</f>
        <v/>
      </c>
      <c r="O21">
        <v>17</v>
      </c>
      <c r="P21" s="6" t="str">
        <f>IF(O21&gt;Scenario!$B$11,"",IF(O$2&lt;&gt;"Ready",O$2,IF(U20="OK",S20,"INSUFFICIENT FUNDS")))</f>
        <v/>
      </c>
      <c r="Q21" s="6" t="str">
        <f>IF(O21&gt;Scenario!$B$11,"",IF(O$2&lt;&gt;"Ready",O$2,IF(ISNUMBER(P21),IF(AND(O21&gt;=Scenario!$B$10,MOD(O21-Scenario!$B$10,Scenario!$B$18)=0),Scenario!$B$8,0),"INSUFFICIENT FUNDS")))</f>
        <v/>
      </c>
      <c r="R21" s="6" t="str">
        <f>IF(O21&gt;Scenario!$B$11,"",IF(O$2&lt;&gt;"Ready",O$2,IF(ISNUMBER(P21),(P21+Q21)*(0+N('Option C'!$E$15)+IF(Scenario!$B$13="Gross",N('Option C'!$E$16),0))/12+((N('Option C'!$E$12)+N('Option C'!$E$13))/12+IF(AND(O21&gt;=Scenario!$B$10,MOD(O21-Scenario!$B$10,Scenario!$B$18)=0),N('Option C'!$E$17)*N('Option C'!$E$18)+N('Option C'!$E$20),0)+IF(O21=1,N('Option C'!$E$17)*N('Option C'!$E$19)+N('Option C'!$E$21),0)+IF(O21=Scenario!$B$11,N('Option C'!$E$22),0)),"INSUFFICIENT FUNDS")))</f>
        <v/>
      </c>
      <c r="S21" s="6" t="str">
        <f>IF(O21&gt;Scenario!$B$11,"",IF(O$2&lt;&gt;"Ready",O$2,IF(ISNUMBER(P21),IF((P21+Q21)*(1+Scenario!$B$12/12)-R21&lt;0,"INSUFFICIENT FUNDS",(P21+Q21)*(1+Scenario!$B$12/12)-R21),"INSUFFICIENT FUNDS")))</f>
        <v/>
      </c>
      <c r="T21" s="6" t="str">
        <f>IF(O21&gt;Scenario!$B$11,"",IF(O$2&lt;&gt;"Ready",O$2,IF(ISNUMBER(S21),T20+R21,"INSUFFICIENT FUNDS")))</f>
        <v/>
      </c>
      <c r="U21" t="str">
        <f>IF(O21&gt;Scenario!$B$11,"",IF(O$2&lt;&gt;"Ready",O$2,IF(ISNUMBER(S21),"OK","INSUFFICIENT FUNDS")))</f>
        <v/>
      </c>
      <c r="V21">
        <v>17</v>
      </c>
      <c r="W21" s="6" t="str">
        <f>IF(V21&gt;Scenario!$B$11,"",IF(V$2&lt;&gt;"Ready",V$2,IF(AB20="OK",Z20,"INSUFFICIENT FUNDS")))</f>
        <v/>
      </c>
      <c r="X21" s="6" t="str">
        <f>IF(V21&gt;Scenario!$B$11,"",IF(V$2&lt;&gt;"Ready",V$2,IF(ISNUMBER(W21),IF(AND(V21&gt;=Scenario!$B$10,MOD(V21-Scenario!$B$10,Scenario!$B$18)=0),Scenario!$B$8,0),"INSUFFICIENT FUNDS")))</f>
        <v/>
      </c>
      <c r="Y21" s="6" t="str">
        <f>IF(V21&gt;Scenario!$B$11,"",IF(V$2&lt;&gt;"Ready",V$2,IF(ISNUMBER(W21),(W21+X21)*(N('Option C'!$E$14)+N('Option C'!$E$15)+IF(Scenario!$B$13="Gross",N('Option C'!$E$16),0))/12+((N('Option C'!$E$12)+N('Option C'!$E$13))/12+IF(AND(V21&gt;=Scenario!$B$10,MOD(V21-Scenario!$B$10,Scenario!$B$18)=0),0*0+0,0)+IF(V21=1,0*0+0,0)+IF(V21=Scenario!$B$11,0,0)),"INSUFFICIENT FUNDS")))</f>
        <v/>
      </c>
      <c r="Z21" s="6" t="str">
        <f>IF(V21&gt;Scenario!$B$11,"",IF(V$2&lt;&gt;"Ready",V$2,IF(ISNUMBER(W21),IF((W21+X21)*(1+Scenario!$B$12/12)-Y21&lt;0,"INSUFFICIENT FUNDS",(W21+X21)*(1+Scenario!$B$12/12)-Y21),"INSUFFICIENT FUNDS")))</f>
        <v/>
      </c>
      <c r="AA21" s="6" t="str">
        <f>IF(V21&gt;Scenario!$B$11,"",IF(V$2&lt;&gt;"Ready",V$2,IF(ISNUMBER(Z21),AA20+Y21,"INSUFFICIENT FUNDS")))</f>
        <v/>
      </c>
      <c r="AB21" t="str">
        <f>IF(V21&gt;Scenario!$B$11,"",IF(V$2&lt;&gt;"Ready",V$2,IF(ISNUMBER(Z21),"OK","INSUFFICIENT FUNDS")))</f>
        <v/>
      </c>
      <c r="AC21">
        <v>17</v>
      </c>
      <c r="AD21" s="6" t="str">
        <f>IF(AC21&gt;Scenario!$B$11,"",IF(AC$2&lt;&gt;"Ready",AC$2,IF(AI20="OK",AG20,"INSUFFICIENT FUNDS")))</f>
        <v/>
      </c>
      <c r="AE21" s="6" t="str">
        <f>IF(AC21&gt;Scenario!$B$11,"",IF(AC$2&lt;&gt;"Ready",AC$2,IF(ISNUMBER(AD21),IF(AND(AC21&gt;=Scenario!$B$10,MOD(AC21-Scenario!$B$10,Scenario!$B$18)=0),Scenario!$B$8,0),"INSUFFICIENT FUNDS")))</f>
        <v/>
      </c>
      <c r="AF21" s="6" t="str">
        <f>IF(AC21&gt;Scenario!$B$11,"",IF(AC$2&lt;&gt;"Ready",AC$2,IF(ISNUMBER(AD21),(AD21+AE21)*(N('Option C'!$E$14)+N('Option C'!$E$15)+IF(Scenario!$B$13="Gross",0,0))/12+((N('Option C'!$E$12)+N('Option C'!$E$13))/12+IF(AND(AC21&gt;=Scenario!$B$10,MOD(AC21-Scenario!$B$10,Scenario!$B$18)=0),N('Option C'!$E$17)*N('Option C'!$E$18)+N('Option C'!$E$20),0)+IF(AC21=1,N('Option C'!$E$17)*N('Option C'!$E$19)+N('Option C'!$E$21),0)+IF(AC21=Scenario!$B$11,N('Option C'!$E$22),0)),"INSUFFICIENT FUNDS")))</f>
        <v/>
      </c>
      <c r="AG21" s="6" t="str">
        <f>IF(AC21&gt;Scenario!$B$11,"",IF(AC$2&lt;&gt;"Ready",AC$2,IF(ISNUMBER(AD21),IF((AD21+AE21)*(1+Scenario!$B$12/12)-AF21&lt;0,"INSUFFICIENT FUNDS",(AD21+AE21)*(1+Scenario!$B$12/12)-AF21),"INSUFFICIENT FUNDS")))</f>
        <v/>
      </c>
      <c r="AH21" s="6" t="str">
        <f>IF(AC21&gt;Scenario!$B$11,"",IF(AC$2&lt;&gt;"Ready",AC$2,IF(ISNUMBER(AG21),AH20+AF21,"INSUFFICIENT FUNDS")))</f>
        <v/>
      </c>
      <c r="AI21" t="str">
        <f>IF(AC21&gt;Scenario!$B$11,"",IF(AC$2&lt;&gt;"Ready",AC$2,IF(ISNUMBER(AG21),"OK","INSUFFICIENT FUNDS")))</f>
        <v/>
      </c>
      <c r="AJ21">
        <v>17</v>
      </c>
      <c r="AK21" s="6" t="str">
        <f>IF(AJ21&gt;Scenario!$B$11,"",IF(AJ$2&lt;&gt;"Ready",AJ$2,IF(AP20="OK",AN20,"INSUFFICIENT FUNDS")))</f>
        <v/>
      </c>
      <c r="AL21" s="6" t="str">
        <f>IF(AJ21&gt;Scenario!$B$11,"",IF(AJ$2&lt;&gt;"Ready",AJ$2,IF(ISNUMBER(AK21),IF(AND(AJ21&gt;=Scenario!$B$10,MOD(AJ21-Scenario!$B$10,Scenario!$B$18)=0),Scenario!$B$8,0),"INSUFFICIENT FUNDS")))</f>
        <v/>
      </c>
      <c r="AM21" s="6" t="str">
        <f>IF(AJ21&gt;Scenario!$B$11,"",IF(AJ$2&lt;&gt;"Ready",AJ$2,IF(ISNUMBER(AK21),(AK21+AL21)*(0+0+IF(Scenario!$B$13="Gross",0,0))/12+((0+0)/12+IF(AND(AJ21&gt;=Scenario!$B$10,MOD(AJ21-Scenario!$B$10,Scenario!$B$18)=0),0*0+0,0)+IF(AJ21=1,0*0+0,0)+IF(AJ21=Scenario!$B$11,0,0)),"INSUFFICIENT FUNDS")))</f>
        <v/>
      </c>
      <c r="AN21" s="6" t="str">
        <f>IF(AJ21&gt;Scenario!$B$11,"",IF(AJ$2&lt;&gt;"Ready",AJ$2,IF(ISNUMBER(AK21),IF((AK21+AL21)*(1+Scenario!$B$12/12)-AM21&lt;0,"INSUFFICIENT FUNDS",(AK21+AL21)*(1+Scenario!$B$12/12)-AM21),"INSUFFICIENT FUNDS")))</f>
        <v/>
      </c>
      <c r="AO21" s="6" t="str">
        <f>IF(AJ21&gt;Scenario!$B$11,"",IF(AJ$2&lt;&gt;"Ready",AJ$2,IF(ISNUMBER(AN21),AO20+AM21,"INSUFFICIENT FUNDS")))</f>
        <v/>
      </c>
      <c r="AP21" t="str">
        <f>IF(AJ21&gt;Scenario!$B$11,"",IF(AJ$2&lt;&gt;"Ready",AJ$2,IF(ISNUMBER(AN21),"OK","INSUFFICIENT FUNDS")))</f>
        <v/>
      </c>
    </row>
    <row r="22" spans="1:42" ht="32.1" customHeight="1" x14ac:dyDescent="0.2">
      <c r="A22">
        <v>18</v>
      </c>
      <c r="B22" s="6" t="str">
        <f>IF(A22&gt;Scenario!$B$11,"",IF(A$2&lt;&gt;"Ready",A$2,IF(G21="OK",E21,"INSUFFICIENT FUNDS")))</f>
        <v/>
      </c>
      <c r="C22" s="6" t="str">
        <f>IF(A22&gt;Scenario!$B$11,"",IF(A$2&lt;&gt;"Ready",A$2,IF(ISNUMBER(B22),IF(AND(A22&gt;=Scenario!$B$10,MOD(A22-Scenario!$B$10,Scenario!$B$18)=0),Scenario!$B$8,0),"INSUFFICIENT FUNDS")))</f>
        <v/>
      </c>
      <c r="D22" s="6" t="str">
        <f>IF(A22&gt;Scenario!$B$11,"",IF(A$2&lt;&gt;"Ready",A$2,IF(ISNUMBER(B22),(B22+C22)*(N('Option C'!$E$14)+N('Option C'!$E$15)+IF(Scenario!$B$13="Gross",N('Option C'!$E$16),0))/12+((N('Option C'!$E$12)+N('Option C'!$E$13))/12+IF(AND(A22&gt;=Scenario!$B$10,MOD(A22-Scenario!$B$10,Scenario!$B$18)=0),N('Option C'!$E$17)*N('Option C'!$E$18)+N('Option C'!$E$20),0)+IF(A22=1,N('Option C'!$E$17)*N('Option C'!$E$19)+N('Option C'!$E$21),0)+IF(A22=Scenario!$B$11,N('Option C'!$E$22),0)),"INSUFFICIENT FUNDS")))</f>
        <v/>
      </c>
      <c r="E22" s="6" t="str">
        <f>IF(A22&gt;Scenario!$B$11,"",IF(A$2&lt;&gt;"Ready",A$2,IF(ISNUMBER(B22),IF((B22+C22)*(1+Scenario!$B$12/12)-D22&lt;0,"INSUFFICIENT FUNDS",(B22+C22)*(1+Scenario!$B$12/12)-D22),"INSUFFICIENT FUNDS")))</f>
        <v/>
      </c>
      <c r="F22" s="6" t="str">
        <f>IF(A22&gt;Scenario!$B$11,"",IF(A$2&lt;&gt;"Ready",A$2,IF(ISNUMBER(E22),F21+D22,"INSUFFICIENT FUNDS")))</f>
        <v/>
      </c>
      <c r="G22" t="str">
        <f>IF(A22&gt;Scenario!$B$11,"",IF(A$2&lt;&gt;"Ready",A$2,IF(ISNUMBER(E22),"OK","INSUFFICIENT FUNDS")))</f>
        <v/>
      </c>
      <c r="H22">
        <v>18</v>
      </c>
      <c r="I22" s="6" t="str">
        <f>IF(H22&gt;Scenario!$B$11,"",IF(H$2&lt;&gt;"Ready",H$2,IF(N21="OK",L21,"INSUFFICIENT FUNDS")))</f>
        <v/>
      </c>
      <c r="J22" s="6" t="str">
        <f>IF(H22&gt;Scenario!$B$11,"",IF(H$2&lt;&gt;"Ready",H$2,IF(ISNUMBER(I22),IF(AND(H22&gt;=Scenario!$B$10,MOD(H22-Scenario!$B$10,Scenario!$B$18)=0),Scenario!$B$8,0),"INSUFFICIENT FUNDS")))</f>
        <v/>
      </c>
      <c r="K22" s="6" t="str">
        <f>IF(H22&gt;Scenario!$B$11,"",IF(H$2&lt;&gt;"Ready",H$2,IF(ISNUMBER(I22),(I22+J22)*(N('Option C'!$E$14)+N('Option C'!$E$15)+IF(Scenario!$B$13="Gross",N('Option C'!$E$16),0))/12+((0+0)/12+IF(AND(H22&gt;=Scenario!$B$10,MOD(H22-Scenario!$B$10,Scenario!$B$18)=0),N('Option C'!$E$17)*N('Option C'!$E$18)+N('Option C'!$E$20),0)+IF(H22=1,N('Option C'!$E$17)*N('Option C'!$E$19)+N('Option C'!$E$21),0)+IF(H22=Scenario!$B$11,N('Option C'!$E$22),0)),"INSUFFICIENT FUNDS")))</f>
        <v/>
      </c>
      <c r="L22" s="6" t="str">
        <f>IF(H22&gt;Scenario!$B$11,"",IF(H$2&lt;&gt;"Ready",H$2,IF(ISNUMBER(I22),IF((I22+J22)*(1+Scenario!$B$12/12)-K22&lt;0,"INSUFFICIENT FUNDS",(I22+J22)*(1+Scenario!$B$12/12)-K22),"INSUFFICIENT FUNDS")))</f>
        <v/>
      </c>
      <c r="M22" s="6" t="str">
        <f>IF(H22&gt;Scenario!$B$11,"",IF(H$2&lt;&gt;"Ready",H$2,IF(ISNUMBER(L22),M21+K22,"INSUFFICIENT FUNDS")))</f>
        <v/>
      </c>
      <c r="N22" t="str">
        <f>IF(H22&gt;Scenario!$B$11,"",IF(H$2&lt;&gt;"Ready",H$2,IF(ISNUMBER(L22),"OK","INSUFFICIENT FUNDS")))</f>
        <v/>
      </c>
      <c r="O22">
        <v>18</v>
      </c>
      <c r="P22" s="6" t="str">
        <f>IF(O22&gt;Scenario!$B$11,"",IF(O$2&lt;&gt;"Ready",O$2,IF(U21="OK",S21,"INSUFFICIENT FUNDS")))</f>
        <v/>
      </c>
      <c r="Q22" s="6" t="str">
        <f>IF(O22&gt;Scenario!$B$11,"",IF(O$2&lt;&gt;"Ready",O$2,IF(ISNUMBER(P22),IF(AND(O22&gt;=Scenario!$B$10,MOD(O22-Scenario!$B$10,Scenario!$B$18)=0),Scenario!$B$8,0),"INSUFFICIENT FUNDS")))</f>
        <v/>
      </c>
      <c r="R22" s="6" t="str">
        <f>IF(O22&gt;Scenario!$B$11,"",IF(O$2&lt;&gt;"Ready",O$2,IF(ISNUMBER(P22),(P22+Q22)*(0+N('Option C'!$E$15)+IF(Scenario!$B$13="Gross",N('Option C'!$E$16),0))/12+((N('Option C'!$E$12)+N('Option C'!$E$13))/12+IF(AND(O22&gt;=Scenario!$B$10,MOD(O22-Scenario!$B$10,Scenario!$B$18)=0),N('Option C'!$E$17)*N('Option C'!$E$18)+N('Option C'!$E$20),0)+IF(O22=1,N('Option C'!$E$17)*N('Option C'!$E$19)+N('Option C'!$E$21),0)+IF(O22=Scenario!$B$11,N('Option C'!$E$22),0)),"INSUFFICIENT FUNDS")))</f>
        <v/>
      </c>
      <c r="S22" s="6" t="str">
        <f>IF(O22&gt;Scenario!$B$11,"",IF(O$2&lt;&gt;"Ready",O$2,IF(ISNUMBER(P22),IF((P22+Q22)*(1+Scenario!$B$12/12)-R22&lt;0,"INSUFFICIENT FUNDS",(P22+Q22)*(1+Scenario!$B$12/12)-R22),"INSUFFICIENT FUNDS")))</f>
        <v/>
      </c>
      <c r="T22" s="6" t="str">
        <f>IF(O22&gt;Scenario!$B$11,"",IF(O$2&lt;&gt;"Ready",O$2,IF(ISNUMBER(S22),T21+R22,"INSUFFICIENT FUNDS")))</f>
        <v/>
      </c>
      <c r="U22" t="str">
        <f>IF(O22&gt;Scenario!$B$11,"",IF(O$2&lt;&gt;"Ready",O$2,IF(ISNUMBER(S22),"OK","INSUFFICIENT FUNDS")))</f>
        <v/>
      </c>
      <c r="V22">
        <v>18</v>
      </c>
      <c r="W22" s="6" t="str">
        <f>IF(V22&gt;Scenario!$B$11,"",IF(V$2&lt;&gt;"Ready",V$2,IF(AB21="OK",Z21,"INSUFFICIENT FUNDS")))</f>
        <v/>
      </c>
      <c r="X22" s="6" t="str">
        <f>IF(V22&gt;Scenario!$B$11,"",IF(V$2&lt;&gt;"Ready",V$2,IF(ISNUMBER(W22),IF(AND(V22&gt;=Scenario!$B$10,MOD(V22-Scenario!$B$10,Scenario!$B$18)=0),Scenario!$B$8,0),"INSUFFICIENT FUNDS")))</f>
        <v/>
      </c>
      <c r="Y22" s="6" t="str">
        <f>IF(V22&gt;Scenario!$B$11,"",IF(V$2&lt;&gt;"Ready",V$2,IF(ISNUMBER(W22),(W22+X22)*(N('Option C'!$E$14)+N('Option C'!$E$15)+IF(Scenario!$B$13="Gross",N('Option C'!$E$16),0))/12+((N('Option C'!$E$12)+N('Option C'!$E$13))/12+IF(AND(V22&gt;=Scenario!$B$10,MOD(V22-Scenario!$B$10,Scenario!$B$18)=0),0*0+0,0)+IF(V22=1,0*0+0,0)+IF(V22=Scenario!$B$11,0,0)),"INSUFFICIENT FUNDS")))</f>
        <v/>
      </c>
      <c r="Z22" s="6" t="str">
        <f>IF(V22&gt;Scenario!$B$11,"",IF(V$2&lt;&gt;"Ready",V$2,IF(ISNUMBER(W22),IF((W22+X22)*(1+Scenario!$B$12/12)-Y22&lt;0,"INSUFFICIENT FUNDS",(W22+X22)*(1+Scenario!$B$12/12)-Y22),"INSUFFICIENT FUNDS")))</f>
        <v/>
      </c>
      <c r="AA22" s="6" t="str">
        <f>IF(V22&gt;Scenario!$B$11,"",IF(V$2&lt;&gt;"Ready",V$2,IF(ISNUMBER(Z22),AA21+Y22,"INSUFFICIENT FUNDS")))</f>
        <v/>
      </c>
      <c r="AB22" t="str">
        <f>IF(V22&gt;Scenario!$B$11,"",IF(V$2&lt;&gt;"Ready",V$2,IF(ISNUMBER(Z22),"OK","INSUFFICIENT FUNDS")))</f>
        <v/>
      </c>
      <c r="AC22">
        <v>18</v>
      </c>
      <c r="AD22" s="6" t="str">
        <f>IF(AC22&gt;Scenario!$B$11,"",IF(AC$2&lt;&gt;"Ready",AC$2,IF(AI21="OK",AG21,"INSUFFICIENT FUNDS")))</f>
        <v/>
      </c>
      <c r="AE22" s="6" t="str">
        <f>IF(AC22&gt;Scenario!$B$11,"",IF(AC$2&lt;&gt;"Ready",AC$2,IF(ISNUMBER(AD22),IF(AND(AC22&gt;=Scenario!$B$10,MOD(AC22-Scenario!$B$10,Scenario!$B$18)=0),Scenario!$B$8,0),"INSUFFICIENT FUNDS")))</f>
        <v/>
      </c>
      <c r="AF22" s="6" t="str">
        <f>IF(AC22&gt;Scenario!$B$11,"",IF(AC$2&lt;&gt;"Ready",AC$2,IF(ISNUMBER(AD22),(AD22+AE22)*(N('Option C'!$E$14)+N('Option C'!$E$15)+IF(Scenario!$B$13="Gross",0,0))/12+((N('Option C'!$E$12)+N('Option C'!$E$13))/12+IF(AND(AC22&gt;=Scenario!$B$10,MOD(AC22-Scenario!$B$10,Scenario!$B$18)=0),N('Option C'!$E$17)*N('Option C'!$E$18)+N('Option C'!$E$20),0)+IF(AC22=1,N('Option C'!$E$17)*N('Option C'!$E$19)+N('Option C'!$E$21),0)+IF(AC22=Scenario!$B$11,N('Option C'!$E$22),0)),"INSUFFICIENT FUNDS")))</f>
        <v/>
      </c>
      <c r="AG22" s="6" t="str">
        <f>IF(AC22&gt;Scenario!$B$11,"",IF(AC$2&lt;&gt;"Ready",AC$2,IF(ISNUMBER(AD22),IF((AD22+AE22)*(1+Scenario!$B$12/12)-AF22&lt;0,"INSUFFICIENT FUNDS",(AD22+AE22)*(1+Scenario!$B$12/12)-AF22),"INSUFFICIENT FUNDS")))</f>
        <v/>
      </c>
      <c r="AH22" s="6" t="str">
        <f>IF(AC22&gt;Scenario!$B$11,"",IF(AC$2&lt;&gt;"Ready",AC$2,IF(ISNUMBER(AG22),AH21+AF22,"INSUFFICIENT FUNDS")))</f>
        <v/>
      </c>
      <c r="AI22" t="str">
        <f>IF(AC22&gt;Scenario!$B$11,"",IF(AC$2&lt;&gt;"Ready",AC$2,IF(ISNUMBER(AG22),"OK","INSUFFICIENT FUNDS")))</f>
        <v/>
      </c>
      <c r="AJ22">
        <v>18</v>
      </c>
      <c r="AK22" s="6" t="str">
        <f>IF(AJ22&gt;Scenario!$B$11,"",IF(AJ$2&lt;&gt;"Ready",AJ$2,IF(AP21="OK",AN21,"INSUFFICIENT FUNDS")))</f>
        <v/>
      </c>
      <c r="AL22" s="6" t="str">
        <f>IF(AJ22&gt;Scenario!$B$11,"",IF(AJ$2&lt;&gt;"Ready",AJ$2,IF(ISNUMBER(AK22),IF(AND(AJ22&gt;=Scenario!$B$10,MOD(AJ22-Scenario!$B$10,Scenario!$B$18)=0),Scenario!$B$8,0),"INSUFFICIENT FUNDS")))</f>
        <v/>
      </c>
      <c r="AM22" s="6" t="str">
        <f>IF(AJ22&gt;Scenario!$B$11,"",IF(AJ$2&lt;&gt;"Ready",AJ$2,IF(ISNUMBER(AK22),(AK22+AL22)*(0+0+IF(Scenario!$B$13="Gross",0,0))/12+((0+0)/12+IF(AND(AJ22&gt;=Scenario!$B$10,MOD(AJ22-Scenario!$B$10,Scenario!$B$18)=0),0*0+0,0)+IF(AJ22=1,0*0+0,0)+IF(AJ22=Scenario!$B$11,0,0)),"INSUFFICIENT FUNDS")))</f>
        <v/>
      </c>
      <c r="AN22" s="6" t="str">
        <f>IF(AJ22&gt;Scenario!$B$11,"",IF(AJ$2&lt;&gt;"Ready",AJ$2,IF(ISNUMBER(AK22),IF((AK22+AL22)*(1+Scenario!$B$12/12)-AM22&lt;0,"INSUFFICIENT FUNDS",(AK22+AL22)*(1+Scenario!$B$12/12)-AM22),"INSUFFICIENT FUNDS")))</f>
        <v/>
      </c>
      <c r="AO22" s="6" t="str">
        <f>IF(AJ22&gt;Scenario!$B$11,"",IF(AJ$2&lt;&gt;"Ready",AJ$2,IF(ISNUMBER(AN22),AO21+AM22,"INSUFFICIENT FUNDS")))</f>
        <v/>
      </c>
      <c r="AP22" t="str">
        <f>IF(AJ22&gt;Scenario!$B$11,"",IF(AJ$2&lt;&gt;"Ready",AJ$2,IF(ISNUMBER(AN22),"OK","INSUFFICIENT FUNDS")))</f>
        <v/>
      </c>
    </row>
    <row r="23" spans="1:42" ht="32.1" customHeight="1" x14ac:dyDescent="0.2">
      <c r="A23">
        <v>19</v>
      </c>
      <c r="B23" s="6" t="str">
        <f>IF(A23&gt;Scenario!$B$11,"",IF(A$2&lt;&gt;"Ready",A$2,IF(G22="OK",E22,"INSUFFICIENT FUNDS")))</f>
        <v/>
      </c>
      <c r="C23" s="6" t="str">
        <f>IF(A23&gt;Scenario!$B$11,"",IF(A$2&lt;&gt;"Ready",A$2,IF(ISNUMBER(B23),IF(AND(A23&gt;=Scenario!$B$10,MOD(A23-Scenario!$B$10,Scenario!$B$18)=0),Scenario!$B$8,0),"INSUFFICIENT FUNDS")))</f>
        <v/>
      </c>
      <c r="D23" s="6" t="str">
        <f>IF(A23&gt;Scenario!$B$11,"",IF(A$2&lt;&gt;"Ready",A$2,IF(ISNUMBER(B23),(B23+C23)*(N('Option C'!$E$14)+N('Option C'!$E$15)+IF(Scenario!$B$13="Gross",N('Option C'!$E$16),0))/12+((N('Option C'!$E$12)+N('Option C'!$E$13))/12+IF(AND(A23&gt;=Scenario!$B$10,MOD(A23-Scenario!$B$10,Scenario!$B$18)=0),N('Option C'!$E$17)*N('Option C'!$E$18)+N('Option C'!$E$20),0)+IF(A23=1,N('Option C'!$E$17)*N('Option C'!$E$19)+N('Option C'!$E$21),0)+IF(A23=Scenario!$B$11,N('Option C'!$E$22),0)),"INSUFFICIENT FUNDS")))</f>
        <v/>
      </c>
      <c r="E23" s="6" t="str">
        <f>IF(A23&gt;Scenario!$B$11,"",IF(A$2&lt;&gt;"Ready",A$2,IF(ISNUMBER(B23),IF((B23+C23)*(1+Scenario!$B$12/12)-D23&lt;0,"INSUFFICIENT FUNDS",(B23+C23)*(1+Scenario!$B$12/12)-D23),"INSUFFICIENT FUNDS")))</f>
        <v/>
      </c>
      <c r="F23" s="6" t="str">
        <f>IF(A23&gt;Scenario!$B$11,"",IF(A$2&lt;&gt;"Ready",A$2,IF(ISNUMBER(E23),F22+D23,"INSUFFICIENT FUNDS")))</f>
        <v/>
      </c>
      <c r="G23" t="str">
        <f>IF(A23&gt;Scenario!$B$11,"",IF(A$2&lt;&gt;"Ready",A$2,IF(ISNUMBER(E23),"OK","INSUFFICIENT FUNDS")))</f>
        <v/>
      </c>
      <c r="H23">
        <v>19</v>
      </c>
      <c r="I23" s="6" t="str">
        <f>IF(H23&gt;Scenario!$B$11,"",IF(H$2&lt;&gt;"Ready",H$2,IF(N22="OK",L22,"INSUFFICIENT FUNDS")))</f>
        <v/>
      </c>
      <c r="J23" s="6" t="str">
        <f>IF(H23&gt;Scenario!$B$11,"",IF(H$2&lt;&gt;"Ready",H$2,IF(ISNUMBER(I23),IF(AND(H23&gt;=Scenario!$B$10,MOD(H23-Scenario!$B$10,Scenario!$B$18)=0),Scenario!$B$8,0),"INSUFFICIENT FUNDS")))</f>
        <v/>
      </c>
      <c r="K23" s="6" t="str">
        <f>IF(H23&gt;Scenario!$B$11,"",IF(H$2&lt;&gt;"Ready",H$2,IF(ISNUMBER(I23),(I23+J23)*(N('Option C'!$E$14)+N('Option C'!$E$15)+IF(Scenario!$B$13="Gross",N('Option C'!$E$16),0))/12+((0+0)/12+IF(AND(H23&gt;=Scenario!$B$10,MOD(H23-Scenario!$B$10,Scenario!$B$18)=0),N('Option C'!$E$17)*N('Option C'!$E$18)+N('Option C'!$E$20),0)+IF(H23=1,N('Option C'!$E$17)*N('Option C'!$E$19)+N('Option C'!$E$21),0)+IF(H23=Scenario!$B$11,N('Option C'!$E$22),0)),"INSUFFICIENT FUNDS")))</f>
        <v/>
      </c>
      <c r="L23" s="6" t="str">
        <f>IF(H23&gt;Scenario!$B$11,"",IF(H$2&lt;&gt;"Ready",H$2,IF(ISNUMBER(I23),IF((I23+J23)*(1+Scenario!$B$12/12)-K23&lt;0,"INSUFFICIENT FUNDS",(I23+J23)*(1+Scenario!$B$12/12)-K23),"INSUFFICIENT FUNDS")))</f>
        <v/>
      </c>
      <c r="M23" s="6" t="str">
        <f>IF(H23&gt;Scenario!$B$11,"",IF(H$2&lt;&gt;"Ready",H$2,IF(ISNUMBER(L23),M22+K23,"INSUFFICIENT FUNDS")))</f>
        <v/>
      </c>
      <c r="N23" t="str">
        <f>IF(H23&gt;Scenario!$B$11,"",IF(H$2&lt;&gt;"Ready",H$2,IF(ISNUMBER(L23),"OK","INSUFFICIENT FUNDS")))</f>
        <v/>
      </c>
      <c r="O23">
        <v>19</v>
      </c>
      <c r="P23" s="6" t="str">
        <f>IF(O23&gt;Scenario!$B$11,"",IF(O$2&lt;&gt;"Ready",O$2,IF(U22="OK",S22,"INSUFFICIENT FUNDS")))</f>
        <v/>
      </c>
      <c r="Q23" s="6" t="str">
        <f>IF(O23&gt;Scenario!$B$11,"",IF(O$2&lt;&gt;"Ready",O$2,IF(ISNUMBER(P23),IF(AND(O23&gt;=Scenario!$B$10,MOD(O23-Scenario!$B$10,Scenario!$B$18)=0),Scenario!$B$8,0),"INSUFFICIENT FUNDS")))</f>
        <v/>
      </c>
      <c r="R23" s="6" t="str">
        <f>IF(O23&gt;Scenario!$B$11,"",IF(O$2&lt;&gt;"Ready",O$2,IF(ISNUMBER(P23),(P23+Q23)*(0+N('Option C'!$E$15)+IF(Scenario!$B$13="Gross",N('Option C'!$E$16),0))/12+((N('Option C'!$E$12)+N('Option C'!$E$13))/12+IF(AND(O23&gt;=Scenario!$B$10,MOD(O23-Scenario!$B$10,Scenario!$B$18)=0),N('Option C'!$E$17)*N('Option C'!$E$18)+N('Option C'!$E$20),0)+IF(O23=1,N('Option C'!$E$17)*N('Option C'!$E$19)+N('Option C'!$E$21),0)+IF(O23=Scenario!$B$11,N('Option C'!$E$22),0)),"INSUFFICIENT FUNDS")))</f>
        <v/>
      </c>
      <c r="S23" s="6" t="str">
        <f>IF(O23&gt;Scenario!$B$11,"",IF(O$2&lt;&gt;"Ready",O$2,IF(ISNUMBER(P23),IF((P23+Q23)*(1+Scenario!$B$12/12)-R23&lt;0,"INSUFFICIENT FUNDS",(P23+Q23)*(1+Scenario!$B$12/12)-R23),"INSUFFICIENT FUNDS")))</f>
        <v/>
      </c>
      <c r="T23" s="6" t="str">
        <f>IF(O23&gt;Scenario!$B$11,"",IF(O$2&lt;&gt;"Ready",O$2,IF(ISNUMBER(S23),T22+R23,"INSUFFICIENT FUNDS")))</f>
        <v/>
      </c>
      <c r="U23" t="str">
        <f>IF(O23&gt;Scenario!$B$11,"",IF(O$2&lt;&gt;"Ready",O$2,IF(ISNUMBER(S23),"OK","INSUFFICIENT FUNDS")))</f>
        <v/>
      </c>
      <c r="V23">
        <v>19</v>
      </c>
      <c r="W23" s="6" t="str">
        <f>IF(V23&gt;Scenario!$B$11,"",IF(V$2&lt;&gt;"Ready",V$2,IF(AB22="OK",Z22,"INSUFFICIENT FUNDS")))</f>
        <v/>
      </c>
      <c r="X23" s="6" t="str">
        <f>IF(V23&gt;Scenario!$B$11,"",IF(V$2&lt;&gt;"Ready",V$2,IF(ISNUMBER(W23),IF(AND(V23&gt;=Scenario!$B$10,MOD(V23-Scenario!$B$10,Scenario!$B$18)=0),Scenario!$B$8,0),"INSUFFICIENT FUNDS")))</f>
        <v/>
      </c>
      <c r="Y23" s="6" t="str">
        <f>IF(V23&gt;Scenario!$B$11,"",IF(V$2&lt;&gt;"Ready",V$2,IF(ISNUMBER(W23),(W23+X23)*(N('Option C'!$E$14)+N('Option C'!$E$15)+IF(Scenario!$B$13="Gross",N('Option C'!$E$16),0))/12+((N('Option C'!$E$12)+N('Option C'!$E$13))/12+IF(AND(V23&gt;=Scenario!$B$10,MOD(V23-Scenario!$B$10,Scenario!$B$18)=0),0*0+0,0)+IF(V23=1,0*0+0,0)+IF(V23=Scenario!$B$11,0,0)),"INSUFFICIENT FUNDS")))</f>
        <v/>
      </c>
      <c r="Z23" s="6" t="str">
        <f>IF(V23&gt;Scenario!$B$11,"",IF(V$2&lt;&gt;"Ready",V$2,IF(ISNUMBER(W23),IF((W23+X23)*(1+Scenario!$B$12/12)-Y23&lt;0,"INSUFFICIENT FUNDS",(W23+X23)*(1+Scenario!$B$12/12)-Y23),"INSUFFICIENT FUNDS")))</f>
        <v/>
      </c>
      <c r="AA23" s="6" t="str">
        <f>IF(V23&gt;Scenario!$B$11,"",IF(V$2&lt;&gt;"Ready",V$2,IF(ISNUMBER(Z23),AA22+Y23,"INSUFFICIENT FUNDS")))</f>
        <v/>
      </c>
      <c r="AB23" t="str">
        <f>IF(V23&gt;Scenario!$B$11,"",IF(V$2&lt;&gt;"Ready",V$2,IF(ISNUMBER(Z23),"OK","INSUFFICIENT FUNDS")))</f>
        <v/>
      </c>
      <c r="AC23">
        <v>19</v>
      </c>
      <c r="AD23" s="6" t="str">
        <f>IF(AC23&gt;Scenario!$B$11,"",IF(AC$2&lt;&gt;"Ready",AC$2,IF(AI22="OK",AG22,"INSUFFICIENT FUNDS")))</f>
        <v/>
      </c>
      <c r="AE23" s="6" t="str">
        <f>IF(AC23&gt;Scenario!$B$11,"",IF(AC$2&lt;&gt;"Ready",AC$2,IF(ISNUMBER(AD23),IF(AND(AC23&gt;=Scenario!$B$10,MOD(AC23-Scenario!$B$10,Scenario!$B$18)=0),Scenario!$B$8,0),"INSUFFICIENT FUNDS")))</f>
        <v/>
      </c>
      <c r="AF23" s="6" t="str">
        <f>IF(AC23&gt;Scenario!$B$11,"",IF(AC$2&lt;&gt;"Ready",AC$2,IF(ISNUMBER(AD23),(AD23+AE23)*(N('Option C'!$E$14)+N('Option C'!$E$15)+IF(Scenario!$B$13="Gross",0,0))/12+((N('Option C'!$E$12)+N('Option C'!$E$13))/12+IF(AND(AC23&gt;=Scenario!$B$10,MOD(AC23-Scenario!$B$10,Scenario!$B$18)=0),N('Option C'!$E$17)*N('Option C'!$E$18)+N('Option C'!$E$20),0)+IF(AC23=1,N('Option C'!$E$17)*N('Option C'!$E$19)+N('Option C'!$E$21),0)+IF(AC23=Scenario!$B$11,N('Option C'!$E$22),0)),"INSUFFICIENT FUNDS")))</f>
        <v/>
      </c>
      <c r="AG23" s="6" t="str">
        <f>IF(AC23&gt;Scenario!$B$11,"",IF(AC$2&lt;&gt;"Ready",AC$2,IF(ISNUMBER(AD23),IF((AD23+AE23)*(1+Scenario!$B$12/12)-AF23&lt;0,"INSUFFICIENT FUNDS",(AD23+AE23)*(1+Scenario!$B$12/12)-AF23),"INSUFFICIENT FUNDS")))</f>
        <v/>
      </c>
      <c r="AH23" s="6" t="str">
        <f>IF(AC23&gt;Scenario!$B$11,"",IF(AC$2&lt;&gt;"Ready",AC$2,IF(ISNUMBER(AG23),AH22+AF23,"INSUFFICIENT FUNDS")))</f>
        <v/>
      </c>
      <c r="AI23" t="str">
        <f>IF(AC23&gt;Scenario!$B$11,"",IF(AC$2&lt;&gt;"Ready",AC$2,IF(ISNUMBER(AG23),"OK","INSUFFICIENT FUNDS")))</f>
        <v/>
      </c>
      <c r="AJ23">
        <v>19</v>
      </c>
      <c r="AK23" s="6" t="str">
        <f>IF(AJ23&gt;Scenario!$B$11,"",IF(AJ$2&lt;&gt;"Ready",AJ$2,IF(AP22="OK",AN22,"INSUFFICIENT FUNDS")))</f>
        <v/>
      </c>
      <c r="AL23" s="6" t="str">
        <f>IF(AJ23&gt;Scenario!$B$11,"",IF(AJ$2&lt;&gt;"Ready",AJ$2,IF(ISNUMBER(AK23),IF(AND(AJ23&gt;=Scenario!$B$10,MOD(AJ23-Scenario!$B$10,Scenario!$B$18)=0),Scenario!$B$8,0),"INSUFFICIENT FUNDS")))</f>
        <v/>
      </c>
      <c r="AM23" s="6" t="str">
        <f>IF(AJ23&gt;Scenario!$B$11,"",IF(AJ$2&lt;&gt;"Ready",AJ$2,IF(ISNUMBER(AK23),(AK23+AL23)*(0+0+IF(Scenario!$B$13="Gross",0,0))/12+((0+0)/12+IF(AND(AJ23&gt;=Scenario!$B$10,MOD(AJ23-Scenario!$B$10,Scenario!$B$18)=0),0*0+0,0)+IF(AJ23=1,0*0+0,0)+IF(AJ23=Scenario!$B$11,0,0)),"INSUFFICIENT FUNDS")))</f>
        <v/>
      </c>
      <c r="AN23" s="6" t="str">
        <f>IF(AJ23&gt;Scenario!$B$11,"",IF(AJ$2&lt;&gt;"Ready",AJ$2,IF(ISNUMBER(AK23),IF((AK23+AL23)*(1+Scenario!$B$12/12)-AM23&lt;0,"INSUFFICIENT FUNDS",(AK23+AL23)*(1+Scenario!$B$12/12)-AM23),"INSUFFICIENT FUNDS")))</f>
        <v/>
      </c>
      <c r="AO23" s="6" t="str">
        <f>IF(AJ23&gt;Scenario!$B$11,"",IF(AJ$2&lt;&gt;"Ready",AJ$2,IF(ISNUMBER(AN23),AO22+AM23,"INSUFFICIENT FUNDS")))</f>
        <v/>
      </c>
      <c r="AP23" t="str">
        <f>IF(AJ23&gt;Scenario!$B$11,"",IF(AJ$2&lt;&gt;"Ready",AJ$2,IF(ISNUMBER(AN23),"OK","INSUFFICIENT FUNDS")))</f>
        <v/>
      </c>
    </row>
    <row r="24" spans="1:42" ht="32.1" customHeight="1" x14ac:dyDescent="0.2">
      <c r="A24">
        <v>20</v>
      </c>
      <c r="B24" s="6" t="str">
        <f>IF(A24&gt;Scenario!$B$11,"",IF(A$2&lt;&gt;"Ready",A$2,IF(G23="OK",E23,"INSUFFICIENT FUNDS")))</f>
        <v/>
      </c>
      <c r="C24" s="6" t="str">
        <f>IF(A24&gt;Scenario!$B$11,"",IF(A$2&lt;&gt;"Ready",A$2,IF(ISNUMBER(B24),IF(AND(A24&gt;=Scenario!$B$10,MOD(A24-Scenario!$B$10,Scenario!$B$18)=0),Scenario!$B$8,0),"INSUFFICIENT FUNDS")))</f>
        <v/>
      </c>
      <c r="D24" s="6" t="str">
        <f>IF(A24&gt;Scenario!$B$11,"",IF(A$2&lt;&gt;"Ready",A$2,IF(ISNUMBER(B24),(B24+C24)*(N('Option C'!$E$14)+N('Option C'!$E$15)+IF(Scenario!$B$13="Gross",N('Option C'!$E$16),0))/12+((N('Option C'!$E$12)+N('Option C'!$E$13))/12+IF(AND(A24&gt;=Scenario!$B$10,MOD(A24-Scenario!$B$10,Scenario!$B$18)=0),N('Option C'!$E$17)*N('Option C'!$E$18)+N('Option C'!$E$20),0)+IF(A24=1,N('Option C'!$E$17)*N('Option C'!$E$19)+N('Option C'!$E$21),0)+IF(A24=Scenario!$B$11,N('Option C'!$E$22),0)),"INSUFFICIENT FUNDS")))</f>
        <v/>
      </c>
      <c r="E24" s="6" t="str">
        <f>IF(A24&gt;Scenario!$B$11,"",IF(A$2&lt;&gt;"Ready",A$2,IF(ISNUMBER(B24),IF((B24+C24)*(1+Scenario!$B$12/12)-D24&lt;0,"INSUFFICIENT FUNDS",(B24+C24)*(1+Scenario!$B$12/12)-D24),"INSUFFICIENT FUNDS")))</f>
        <v/>
      </c>
      <c r="F24" s="6" t="str">
        <f>IF(A24&gt;Scenario!$B$11,"",IF(A$2&lt;&gt;"Ready",A$2,IF(ISNUMBER(E24),F23+D24,"INSUFFICIENT FUNDS")))</f>
        <v/>
      </c>
      <c r="G24" t="str">
        <f>IF(A24&gt;Scenario!$B$11,"",IF(A$2&lt;&gt;"Ready",A$2,IF(ISNUMBER(E24),"OK","INSUFFICIENT FUNDS")))</f>
        <v/>
      </c>
      <c r="H24">
        <v>20</v>
      </c>
      <c r="I24" s="6" t="str">
        <f>IF(H24&gt;Scenario!$B$11,"",IF(H$2&lt;&gt;"Ready",H$2,IF(N23="OK",L23,"INSUFFICIENT FUNDS")))</f>
        <v/>
      </c>
      <c r="J24" s="6" t="str">
        <f>IF(H24&gt;Scenario!$B$11,"",IF(H$2&lt;&gt;"Ready",H$2,IF(ISNUMBER(I24),IF(AND(H24&gt;=Scenario!$B$10,MOD(H24-Scenario!$B$10,Scenario!$B$18)=0),Scenario!$B$8,0),"INSUFFICIENT FUNDS")))</f>
        <v/>
      </c>
      <c r="K24" s="6" t="str">
        <f>IF(H24&gt;Scenario!$B$11,"",IF(H$2&lt;&gt;"Ready",H$2,IF(ISNUMBER(I24),(I24+J24)*(N('Option C'!$E$14)+N('Option C'!$E$15)+IF(Scenario!$B$13="Gross",N('Option C'!$E$16),0))/12+((0+0)/12+IF(AND(H24&gt;=Scenario!$B$10,MOD(H24-Scenario!$B$10,Scenario!$B$18)=0),N('Option C'!$E$17)*N('Option C'!$E$18)+N('Option C'!$E$20),0)+IF(H24=1,N('Option C'!$E$17)*N('Option C'!$E$19)+N('Option C'!$E$21),0)+IF(H24=Scenario!$B$11,N('Option C'!$E$22),0)),"INSUFFICIENT FUNDS")))</f>
        <v/>
      </c>
      <c r="L24" s="6" t="str">
        <f>IF(H24&gt;Scenario!$B$11,"",IF(H$2&lt;&gt;"Ready",H$2,IF(ISNUMBER(I24),IF((I24+J24)*(1+Scenario!$B$12/12)-K24&lt;0,"INSUFFICIENT FUNDS",(I24+J24)*(1+Scenario!$B$12/12)-K24),"INSUFFICIENT FUNDS")))</f>
        <v/>
      </c>
      <c r="M24" s="6" t="str">
        <f>IF(H24&gt;Scenario!$B$11,"",IF(H$2&lt;&gt;"Ready",H$2,IF(ISNUMBER(L24),M23+K24,"INSUFFICIENT FUNDS")))</f>
        <v/>
      </c>
      <c r="N24" t="str">
        <f>IF(H24&gt;Scenario!$B$11,"",IF(H$2&lt;&gt;"Ready",H$2,IF(ISNUMBER(L24),"OK","INSUFFICIENT FUNDS")))</f>
        <v/>
      </c>
      <c r="O24">
        <v>20</v>
      </c>
      <c r="P24" s="6" t="str">
        <f>IF(O24&gt;Scenario!$B$11,"",IF(O$2&lt;&gt;"Ready",O$2,IF(U23="OK",S23,"INSUFFICIENT FUNDS")))</f>
        <v/>
      </c>
      <c r="Q24" s="6" t="str">
        <f>IF(O24&gt;Scenario!$B$11,"",IF(O$2&lt;&gt;"Ready",O$2,IF(ISNUMBER(P24),IF(AND(O24&gt;=Scenario!$B$10,MOD(O24-Scenario!$B$10,Scenario!$B$18)=0),Scenario!$B$8,0),"INSUFFICIENT FUNDS")))</f>
        <v/>
      </c>
      <c r="R24" s="6" t="str">
        <f>IF(O24&gt;Scenario!$B$11,"",IF(O$2&lt;&gt;"Ready",O$2,IF(ISNUMBER(P24),(P24+Q24)*(0+N('Option C'!$E$15)+IF(Scenario!$B$13="Gross",N('Option C'!$E$16),0))/12+((N('Option C'!$E$12)+N('Option C'!$E$13))/12+IF(AND(O24&gt;=Scenario!$B$10,MOD(O24-Scenario!$B$10,Scenario!$B$18)=0),N('Option C'!$E$17)*N('Option C'!$E$18)+N('Option C'!$E$20),0)+IF(O24=1,N('Option C'!$E$17)*N('Option C'!$E$19)+N('Option C'!$E$21),0)+IF(O24=Scenario!$B$11,N('Option C'!$E$22),0)),"INSUFFICIENT FUNDS")))</f>
        <v/>
      </c>
      <c r="S24" s="6" t="str">
        <f>IF(O24&gt;Scenario!$B$11,"",IF(O$2&lt;&gt;"Ready",O$2,IF(ISNUMBER(P24),IF((P24+Q24)*(1+Scenario!$B$12/12)-R24&lt;0,"INSUFFICIENT FUNDS",(P24+Q24)*(1+Scenario!$B$12/12)-R24),"INSUFFICIENT FUNDS")))</f>
        <v/>
      </c>
      <c r="T24" s="6" t="str">
        <f>IF(O24&gt;Scenario!$B$11,"",IF(O$2&lt;&gt;"Ready",O$2,IF(ISNUMBER(S24),T23+R24,"INSUFFICIENT FUNDS")))</f>
        <v/>
      </c>
      <c r="U24" t="str">
        <f>IF(O24&gt;Scenario!$B$11,"",IF(O$2&lt;&gt;"Ready",O$2,IF(ISNUMBER(S24),"OK","INSUFFICIENT FUNDS")))</f>
        <v/>
      </c>
      <c r="V24">
        <v>20</v>
      </c>
      <c r="W24" s="6" t="str">
        <f>IF(V24&gt;Scenario!$B$11,"",IF(V$2&lt;&gt;"Ready",V$2,IF(AB23="OK",Z23,"INSUFFICIENT FUNDS")))</f>
        <v/>
      </c>
      <c r="X24" s="6" t="str">
        <f>IF(V24&gt;Scenario!$B$11,"",IF(V$2&lt;&gt;"Ready",V$2,IF(ISNUMBER(W24),IF(AND(V24&gt;=Scenario!$B$10,MOD(V24-Scenario!$B$10,Scenario!$B$18)=0),Scenario!$B$8,0),"INSUFFICIENT FUNDS")))</f>
        <v/>
      </c>
      <c r="Y24" s="6" t="str">
        <f>IF(V24&gt;Scenario!$B$11,"",IF(V$2&lt;&gt;"Ready",V$2,IF(ISNUMBER(W24),(W24+X24)*(N('Option C'!$E$14)+N('Option C'!$E$15)+IF(Scenario!$B$13="Gross",N('Option C'!$E$16),0))/12+((N('Option C'!$E$12)+N('Option C'!$E$13))/12+IF(AND(V24&gt;=Scenario!$B$10,MOD(V24-Scenario!$B$10,Scenario!$B$18)=0),0*0+0,0)+IF(V24=1,0*0+0,0)+IF(V24=Scenario!$B$11,0,0)),"INSUFFICIENT FUNDS")))</f>
        <v/>
      </c>
      <c r="Z24" s="6" t="str">
        <f>IF(V24&gt;Scenario!$B$11,"",IF(V$2&lt;&gt;"Ready",V$2,IF(ISNUMBER(W24),IF((W24+X24)*(1+Scenario!$B$12/12)-Y24&lt;0,"INSUFFICIENT FUNDS",(W24+X24)*(1+Scenario!$B$12/12)-Y24),"INSUFFICIENT FUNDS")))</f>
        <v/>
      </c>
      <c r="AA24" s="6" t="str">
        <f>IF(V24&gt;Scenario!$B$11,"",IF(V$2&lt;&gt;"Ready",V$2,IF(ISNUMBER(Z24),AA23+Y24,"INSUFFICIENT FUNDS")))</f>
        <v/>
      </c>
      <c r="AB24" t="str">
        <f>IF(V24&gt;Scenario!$B$11,"",IF(V$2&lt;&gt;"Ready",V$2,IF(ISNUMBER(Z24),"OK","INSUFFICIENT FUNDS")))</f>
        <v/>
      </c>
      <c r="AC24">
        <v>20</v>
      </c>
      <c r="AD24" s="6" t="str">
        <f>IF(AC24&gt;Scenario!$B$11,"",IF(AC$2&lt;&gt;"Ready",AC$2,IF(AI23="OK",AG23,"INSUFFICIENT FUNDS")))</f>
        <v/>
      </c>
      <c r="AE24" s="6" t="str">
        <f>IF(AC24&gt;Scenario!$B$11,"",IF(AC$2&lt;&gt;"Ready",AC$2,IF(ISNUMBER(AD24),IF(AND(AC24&gt;=Scenario!$B$10,MOD(AC24-Scenario!$B$10,Scenario!$B$18)=0),Scenario!$B$8,0),"INSUFFICIENT FUNDS")))</f>
        <v/>
      </c>
      <c r="AF24" s="6" t="str">
        <f>IF(AC24&gt;Scenario!$B$11,"",IF(AC$2&lt;&gt;"Ready",AC$2,IF(ISNUMBER(AD24),(AD24+AE24)*(N('Option C'!$E$14)+N('Option C'!$E$15)+IF(Scenario!$B$13="Gross",0,0))/12+((N('Option C'!$E$12)+N('Option C'!$E$13))/12+IF(AND(AC24&gt;=Scenario!$B$10,MOD(AC24-Scenario!$B$10,Scenario!$B$18)=0),N('Option C'!$E$17)*N('Option C'!$E$18)+N('Option C'!$E$20),0)+IF(AC24=1,N('Option C'!$E$17)*N('Option C'!$E$19)+N('Option C'!$E$21),0)+IF(AC24=Scenario!$B$11,N('Option C'!$E$22),0)),"INSUFFICIENT FUNDS")))</f>
        <v/>
      </c>
      <c r="AG24" s="6" t="str">
        <f>IF(AC24&gt;Scenario!$B$11,"",IF(AC$2&lt;&gt;"Ready",AC$2,IF(ISNUMBER(AD24),IF((AD24+AE24)*(1+Scenario!$B$12/12)-AF24&lt;0,"INSUFFICIENT FUNDS",(AD24+AE24)*(1+Scenario!$B$12/12)-AF24),"INSUFFICIENT FUNDS")))</f>
        <v/>
      </c>
      <c r="AH24" s="6" t="str">
        <f>IF(AC24&gt;Scenario!$B$11,"",IF(AC$2&lt;&gt;"Ready",AC$2,IF(ISNUMBER(AG24),AH23+AF24,"INSUFFICIENT FUNDS")))</f>
        <v/>
      </c>
      <c r="AI24" t="str">
        <f>IF(AC24&gt;Scenario!$B$11,"",IF(AC$2&lt;&gt;"Ready",AC$2,IF(ISNUMBER(AG24),"OK","INSUFFICIENT FUNDS")))</f>
        <v/>
      </c>
      <c r="AJ24">
        <v>20</v>
      </c>
      <c r="AK24" s="6" t="str">
        <f>IF(AJ24&gt;Scenario!$B$11,"",IF(AJ$2&lt;&gt;"Ready",AJ$2,IF(AP23="OK",AN23,"INSUFFICIENT FUNDS")))</f>
        <v/>
      </c>
      <c r="AL24" s="6" t="str">
        <f>IF(AJ24&gt;Scenario!$B$11,"",IF(AJ$2&lt;&gt;"Ready",AJ$2,IF(ISNUMBER(AK24),IF(AND(AJ24&gt;=Scenario!$B$10,MOD(AJ24-Scenario!$B$10,Scenario!$B$18)=0),Scenario!$B$8,0),"INSUFFICIENT FUNDS")))</f>
        <v/>
      </c>
      <c r="AM24" s="6" t="str">
        <f>IF(AJ24&gt;Scenario!$B$11,"",IF(AJ$2&lt;&gt;"Ready",AJ$2,IF(ISNUMBER(AK24),(AK24+AL24)*(0+0+IF(Scenario!$B$13="Gross",0,0))/12+((0+0)/12+IF(AND(AJ24&gt;=Scenario!$B$10,MOD(AJ24-Scenario!$B$10,Scenario!$B$18)=0),0*0+0,0)+IF(AJ24=1,0*0+0,0)+IF(AJ24=Scenario!$B$11,0,0)),"INSUFFICIENT FUNDS")))</f>
        <v/>
      </c>
      <c r="AN24" s="6" t="str">
        <f>IF(AJ24&gt;Scenario!$B$11,"",IF(AJ$2&lt;&gt;"Ready",AJ$2,IF(ISNUMBER(AK24),IF((AK24+AL24)*(1+Scenario!$B$12/12)-AM24&lt;0,"INSUFFICIENT FUNDS",(AK24+AL24)*(1+Scenario!$B$12/12)-AM24),"INSUFFICIENT FUNDS")))</f>
        <v/>
      </c>
      <c r="AO24" s="6" t="str">
        <f>IF(AJ24&gt;Scenario!$B$11,"",IF(AJ$2&lt;&gt;"Ready",AJ$2,IF(ISNUMBER(AN24),AO23+AM24,"INSUFFICIENT FUNDS")))</f>
        <v/>
      </c>
      <c r="AP24" t="str">
        <f>IF(AJ24&gt;Scenario!$B$11,"",IF(AJ$2&lt;&gt;"Ready",AJ$2,IF(ISNUMBER(AN24),"OK","INSUFFICIENT FUNDS")))</f>
        <v/>
      </c>
    </row>
    <row r="25" spans="1:42" ht="32.1" customHeight="1" x14ac:dyDescent="0.2">
      <c r="A25">
        <v>21</v>
      </c>
      <c r="B25" s="6" t="str">
        <f>IF(A25&gt;Scenario!$B$11,"",IF(A$2&lt;&gt;"Ready",A$2,IF(G24="OK",E24,"INSUFFICIENT FUNDS")))</f>
        <v/>
      </c>
      <c r="C25" s="6" t="str">
        <f>IF(A25&gt;Scenario!$B$11,"",IF(A$2&lt;&gt;"Ready",A$2,IF(ISNUMBER(B25),IF(AND(A25&gt;=Scenario!$B$10,MOD(A25-Scenario!$B$10,Scenario!$B$18)=0),Scenario!$B$8,0),"INSUFFICIENT FUNDS")))</f>
        <v/>
      </c>
      <c r="D25" s="6" t="str">
        <f>IF(A25&gt;Scenario!$B$11,"",IF(A$2&lt;&gt;"Ready",A$2,IF(ISNUMBER(B25),(B25+C25)*(N('Option C'!$E$14)+N('Option C'!$E$15)+IF(Scenario!$B$13="Gross",N('Option C'!$E$16),0))/12+((N('Option C'!$E$12)+N('Option C'!$E$13))/12+IF(AND(A25&gt;=Scenario!$B$10,MOD(A25-Scenario!$B$10,Scenario!$B$18)=0),N('Option C'!$E$17)*N('Option C'!$E$18)+N('Option C'!$E$20),0)+IF(A25=1,N('Option C'!$E$17)*N('Option C'!$E$19)+N('Option C'!$E$21),0)+IF(A25=Scenario!$B$11,N('Option C'!$E$22),0)),"INSUFFICIENT FUNDS")))</f>
        <v/>
      </c>
      <c r="E25" s="6" t="str">
        <f>IF(A25&gt;Scenario!$B$11,"",IF(A$2&lt;&gt;"Ready",A$2,IF(ISNUMBER(B25),IF((B25+C25)*(1+Scenario!$B$12/12)-D25&lt;0,"INSUFFICIENT FUNDS",(B25+C25)*(1+Scenario!$B$12/12)-D25),"INSUFFICIENT FUNDS")))</f>
        <v/>
      </c>
      <c r="F25" s="6" t="str">
        <f>IF(A25&gt;Scenario!$B$11,"",IF(A$2&lt;&gt;"Ready",A$2,IF(ISNUMBER(E25),F24+D25,"INSUFFICIENT FUNDS")))</f>
        <v/>
      </c>
      <c r="G25" t="str">
        <f>IF(A25&gt;Scenario!$B$11,"",IF(A$2&lt;&gt;"Ready",A$2,IF(ISNUMBER(E25),"OK","INSUFFICIENT FUNDS")))</f>
        <v/>
      </c>
      <c r="H25">
        <v>21</v>
      </c>
      <c r="I25" s="6" t="str">
        <f>IF(H25&gt;Scenario!$B$11,"",IF(H$2&lt;&gt;"Ready",H$2,IF(N24="OK",L24,"INSUFFICIENT FUNDS")))</f>
        <v/>
      </c>
      <c r="J25" s="6" t="str">
        <f>IF(H25&gt;Scenario!$B$11,"",IF(H$2&lt;&gt;"Ready",H$2,IF(ISNUMBER(I25),IF(AND(H25&gt;=Scenario!$B$10,MOD(H25-Scenario!$B$10,Scenario!$B$18)=0),Scenario!$B$8,0),"INSUFFICIENT FUNDS")))</f>
        <v/>
      </c>
      <c r="K25" s="6" t="str">
        <f>IF(H25&gt;Scenario!$B$11,"",IF(H$2&lt;&gt;"Ready",H$2,IF(ISNUMBER(I25),(I25+J25)*(N('Option C'!$E$14)+N('Option C'!$E$15)+IF(Scenario!$B$13="Gross",N('Option C'!$E$16),0))/12+((0+0)/12+IF(AND(H25&gt;=Scenario!$B$10,MOD(H25-Scenario!$B$10,Scenario!$B$18)=0),N('Option C'!$E$17)*N('Option C'!$E$18)+N('Option C'!$E$20),0)+IF(H25=1,N('Option C'!$E$17)*N('Option C'!$E$19)+N('Option C'!$E$21),0)+IF(H25=Scenario!$B$11,N('Option C'!$E$22),0)),"INSUFFICIENT FUNDS")))</f>
        <v/>
      </c>
      <c r="L25" s="6" t="str">
        <f>IF(H25&gt;Scenario!$B$11,"",IF(H$2&lt;&gt;"Ready",H$2,IF(ISNUMBER(I25),IF((I25+J25)*(1+Scenario!$B$12/12)-K25&lt;0,"INSUFFICIENT FUNDS",(I25+J25)*(1+Scenario!$B$12/12)-K25),"INSUFFICIENT FUNDS")))</f>
        <v/>
      </c>
      <c r="M25" s="6" t="str">
        <f>IF(H25&gt;Scenario!$B$11,"",IF(H$2&lt;&gt;"Ready",H$2,IF(ISNUMBER(L25),M24+K25,"INSUFFICIENT FUNDS")))</f>
        <v/>
      </c>
      <c r="N25" t="str">
        <f>IF(H25&gt;Scenario!$B$11,"",IF(H$2&lt;&gt;"Ready",H$2,IF(ISNUMBER(L25),"OK","INSUFFICIENT FUNDS")))</f>
        <v/>
      </c>
      <c r="O25">
        <v>21</v>
      </c>
      <c r="P25" s="6" t="str">
        <f>IF(O25&gt;Scenario!$B$11,"",IF(O$2&lt;&gt;"Ready",O$2,IF(U24="OK",S24,"INSUFFICIENT FUNDS")))</f>
        <v/>
      </c>
      <c r="Q25" s="6" t="str">
        <f>IF(O25&gt;Scenario!$B$11,"",IF(O$2&lt;&gt;"Ready",O$2,IF(ISNUMBER(P25),IF(AND(O25&gt;=Scenario!$B$10,MOD(O25-Scenario!$B$10,Scenario!$B$18)=0),Scenario!$B$8,0),"INSUFFICIENT FUNDS")))</f>
        <v/>
      </c>
      <c r="R25" s="6" t="str">
        <f>IF(O25&gt;Scenario!$B$11,"",IF(O$2&lt;&gt;"Ready",O$2,IF(ISNUMBER(P25),(P25+Q25)*(0+N('Option C'!$E$15)+IF(Scenario!$B$13="Gross",N('Option C'!$E$16),0))/12+((N('Option C'!$E$12)+N('Option C'!$E$13))/12+IF(AND(O25&gt;=Scenario!$B$10,MOD(O25-Scenario!$B$10,Scenario!$B$18)=0),N('Option C'!$E$17)*N('Option C'!$E$18)+N('Option C'!$E$20),0)+IF(O25=1,N('Option C'!$E$17)*N('Option C'!$E$19)+N('Option C'!$E$21),0)+IF(O25=Scenario!$B$11,N('Option C'!$E$22),0)),"INSUFFICIENT FUNDS")))</f>
        <v/>
      </c>
      <c r="S25" s="6" t="str">
        <f>IF(O25&gt;Scenario!$B$11,"",IF(O$2&lt;&gt;"Ready",O$2,IF(ISNUMBER(P25),IF((P25+Q25)*(1+Scenario!$B$12/12)-R25&lt;0,"INSUFFICIENT FUNDS",(P25+Q25)*(1+Scenario!$B$12/12)-R25),"INSUFFICIENT FUNDS")))</f>
        <v/>
      </c>
      <c r="T25" s="6" t="str">
        <f>IF(O25&gt;Scenario!$B$11,"",IF(O$2&lt;&gt;"Ready",O$2,IF(ISNUMBER(S25),T24+R25,"INSUFFICIENT FUNDS")))</f>
        <v/>
      </c>
      <c r="U25" t="str">
        <f>IF(O25&gt;Scenario!$B$11,"",IF(O$2&lt;&gt;"Ready",O$2,IF(ISNUMBER(S25),"OK","INSUFFICIENT FUNDS")))</f>
        <v/>
      </c>
      <c r="V25">
        <v>21</v>
      </c>
      <c r="W25" s="6" t="str">
        <f>IF(V25&gt;Scenario!$B$11,"",IF(V$2&lt;&gt;"Ready",V$2,IF(AB24="OK",Z24,"INSUFFICIENT FUNDS")))</f>
        <v/>
      </c>
      <c r="X25" s="6" t="str">
        <f>IF(V25&gt;Scenario!$B$11,"",IF(V$2&lt;&gt;"Ready",V$2,IF(ISNUMBER(W25),IF(AND(V25&gt;=Scenario!$B$10,MOD(V25-Scenario!$B$10,Scenario!$B$18)=0),Scenario!$B$8,0),"INSUFFICIENT FUNDS")))</f>
        <v/>
      </c>
      <c r="Y25" s="6" t="str">
        <f>IF(V25&gt;Scenario!$B$11,"",IF(V$2&lt;&gt;"Ready",V$2,IF(ISNUMBER(W25),(W25+X25)*(N('Option C'!$E$14)+N('Option C'!$E$15)+IF(Scenario!$B$13="Gross",N('Option C'!$E$16),0))/12+((N('Option C'!$E$12)+N('Option C'!$E$13))/12+IF(AND(V25&gt;=Scenario!$B$10,MOD(V25-Scenario!$B$10,Scenario!$B$18)=0),0*0+0,0)+IF(V25=1,0*0+0,0)+IF(V25=Scenario!$B$11,0,0)),"INSUFFICIENT FUNDS")))</f>
        <v/>
      </c>
      <c r="Z25" s="6" t="str">
        <f>IF(V25&gt;Scenario!$B$11,"",IF(V$2&lt;&gt;"Ready",V$2,IF(ISNUMBER(W25),IF((W25+X25)*(1+Scenario!$B$12/12)-Y25&lt;0,"INSUFFICIENT FUNDS",(W25+X25)*(1+Scenario!$B$12/12)-Y25),"INSUFFICIENT FUNDS")))</f>
        <v/>
      </c>
      <c r="AA25" s="6" t="str">
        <f>IF(V25&gt;Scenario!$B$11,"",IF(V$2&lt;&gt;"Ready",V$2,IF(ISNUMBER(Z25),AA24+Y25,"INSUFFICIENT FUNDS")))</f>
        <v/>
      </c>
      <c r="AB25" t="str">
        <f>IF(V25&gt;Scenario!$B$11,"",IF(V$2&lt;&gt;"Ready",V$2,IF(ISNUMBER(Z25),"OK","INSUFFICIENT FUNDS")))</f>
        <v/>
      </c>
      <c r="AC25">
        <v>21</v>
      </c>
      <c r="AD25" s="6" t="str">
        <f>IF(AC25&gt;Scenario!$B$11,"",IF(AC$2&lt;&gt;"Ready",AC$2,IF(AI24="OK",AG24,"INSUFFICIENT FUNDS")))</f>
        <v/>
      </c>
      <c r="AE25" s="6" t="str">
        <f>IF(AC25&gt;Scenario!$B$11,"",IF(AC$2&lt;&gt;"Ready",AC$2,IF(ISNUMBER(AD25),IF(AND(AC25&gt;=Scenario!$B$10,MOD(AC25-Scenario!$B$10,Scenario!$B$18)=0),Scenario!$B$8,0),"INSUFFICIENT FUNDS")))</f>
        <v/>
      </c>
      <c r="AF25" s="6" t="str">
        <f>IF(AC25&gt;Scenario!$B$11,"",IF(AC$2&lt;&gt;"Ready",AC$2,IF(ISNUMBER(AD25),(AD25+AE25)*(N('Option C'!$E$14)+N('Option C'!$E$15)+IF(Scenario!$B$13="Gross",0,0))/12+((N('Option C'!$E$12)+N('Option C'!$E$13))/12+IF(AND(AC25&gt;=Scenario!$B$10,MOD(AC25-Scenario!$B$10,Scenario!$B$18)=0),N('Option C'!$E$17)*N('Option C'!$E$18)+N('Option C'!$E$20),0)+IF(AC25=1,N('Option C'!$E$17)*N('Option C'!$E$19)+N('Option C'!$E$21),0)+IF(AC25=Scenario!$B$11,N('Option C'!$E$22),0)),"INSUFFICIENT FUNDS")))</f>
        <v/>
      </c>
      <c r="AG25" s="6" t="str">
        <f>IF(AC25&gt;Scenario!$B$11,"",IF(AC$2&lt;&gt;"Ready",AC$2,IF(ISNUMBER(AD25),IF((AD25+AE25)*(1+Scenario!$B$12/12)-AF25&lt;0,"INSUFFICIENT FUNDS",(AD25+AE25)*(1+Scenario!$B$12/12)-AF25),"INSUFFICIENT FUNDS")))</f>
        <v/>
      </c>
      <c r="AH25" s="6" t="str">
        <f>IF(AC25&gt;Scenario!$B$11,"",IF(AC$2&lt;&gt;"Ready",AC$2,IF(ISNUMBER(AG25),AH24+AF25,"INSUFFICIENT FUNDS")))</f>
        <v/>
      </c>
      <c r="AI25" t="str">
        <f>IF(AC25&gt;Scenario!$B$11,"",IF(AC$2&lt;&gt;"Ready",AC$2,IF(ISNUMBER(AG25),"OK","INSUFFICIENT FUNDS")))</f>
        <v/>
      </c>
      <c r="AJ25">
        <v>21</v>
      </c>
      <c r="AK25" s="6" t="str">
        <f>IF(AJ25&gt;Scenario!$B$11,"",IF(AJ$2&lt;&gt;"Ready",AJ$2,IF(AP24="OK",AN24,"INSUFFICIENT FUNDS")))</f>
        <v/>
      </c>
      <c r="AL25" s="6" t="str">
        <f>IF(AJ25&gt;Scenario!$B$11,"",IF(AJ$2&lt;&gt;"Ready",AJ$2,IF(ISNUMBER(AK25),IF(AND(AJ25&gt;=Scenario!$B$10,MOD(AJ25-Scenario!$B$10,Scenario!$B$18)=0),Scenario!$B$8,0),"INSUFFICIENT FUNDS")))</f>
        <v/>
      </c>
      <c r="AM25" s="6" t="str">
        <f>IF(AJ25&gt;Scenario!$B$11,"",IF(AJ$2&lt;&gt;"Ready",AJ$2,IF(ISNUMBER(AK25),(AK25+AL25)*(0+0+IF(Scenario!$B$13="Gross",0,0))/12+((0+0)/12+IF(AND(AJ25&gt;=Scenario!$B$10,MOD(AJ25-Scenario!$B$10,Scenario!$B$18)=0),0*0+0,0)+IF(AJ25=1,0*0+0,0)+IF(AJ25=Scenario!$B$11,0,0)),"INSUFFICIENT FUNDS")))</f>
        <v/>
      </c>
      <c r="AN25" s="6" t="str">
        <f>IF(AJ25&gt;Scenario!$B$11,"",IF(AJ$2&lt;&gt;"Ready",AJ$2,IF(ISNUMBER(AK25),IF((AK25+AL25)*(1+Scenario!$B$12/12)-AM25&lt;0,"INSUFFICIENT FUNDS",(AK25+AL25)*(1+Scenario!$B$12/12)-AM25),"INSUFFICIENT FUNDS")))</f>
        <v/>
      </c>
      <c r="AO25" s="6" t="str">
        <f>IF(AJ25&gt;Scenario!$B$11,"",IF(AJ$2&lt;&gt;"Ready",AJ$2,IF(ISNUMBER(AN25),AO24+AM25,"INSUFFICIENT FUNDS")))</f>
        <v/>
      </c>
      <c r="AP25" t="str">
        <f>IF(AJ25&gt;Scenario!$B$11,"",IF(AJ$2&lt;&gt;"Ready",AJ$2,IF(ISNUMBER(AN25),"OK","INSUFFICIENT FUNDS")))</f>
        <v/>
      </c>
    </row>
    <row r="26" spans="1:42" ht="32.1" customHeight="1" x14ac:dyDescent="0.2">
      <c r="A26">
        <v>22</v>
      </c>
      <c r="B26" s="6" t="str">
        <f>IF(A26&gt;Scenario!$B$11,"",IF(A$2&lt;&gt;"Ready",A$2,IF(G25="OK",E25,"INSUFFICIENT FUNDS")))</f>
        <v/>
      </c>
      <c r="C26" s="6" t="str">
        <f>IF(A26&gt;Scenario!$B$11,"",IF(A$2&lt;&gt;"Ready",A$2,IF(ISNUMBER(B26),IF(AND(A26&gt;=Scenario!$B$10,MOD(A26-Scenario!$B$10,Scenario!$B$18)=0),Scenario!$B$8,0),"INSUFFICIENT FUNDS")))</f>
        <v/>
      </c>
      <c r="D26" s="6" t="str">
        <f>IF(A26&gt;Scenario!$B$11,"",IF(A$2&lt;&gt;"Ready",A$2,IF(ISNUMBER(B26),(B26+C26)*(N('Option C'!$E$14)+N('Option C'!$E$15)+IF(Scenario!$B$13="Gross",N('Option C'!$E$16),0))/12+((N('Option C'!$E$12)+N('Option C'!$E$13))/12+IF(AND(A26&gt;=Scenario!$B$10,MOD(A26-Scenario!$B$10,Scenario!$B$18)=0),N('Option C'!$E$17)*N('Option C'!$E$18)+N('Option C'!$E$20),0)+IF(A26=1,N('Option C'!$E$17)*N('Option C'!$E$19)+N('Option C'!$E$21),0)+IF(A26=Scenario!$B$11,N('Option C'!$E$22),0)),"INSUFFICIENT FUNDS")))</f>
        <v/>
      </c>
      <c r="E26" s="6" t="str">
        <f>IF(A26&gt;Scenario!$B$11,"",IF(A$2&lt;&gt;"Ready",A$2,IF(ISNUMBER(B26),IF((B26+C26)*(1+Scenario!$B$12/12)-D26&lt;0,"INSUFFICIENT FUNDS",(B26+C26)*(1+Scenario!$B$12/12)-D26),"INSUFFICIENT FUNDS")))</f>
        <v/>
      </c>
      <c r="F26" s="6" t="str">
        <f>IF(A26&gt;Scenario!$B$11,"",IF(A$2&lt;&gt;"Ready",A$2,IF(ISNUMBER(E26),F25+D26,"INSUFFICIENT FUNDS")))</f>
        <v/>
      </c>
      <c r="G26" t="str">
        <f>IF(A26&gt;Scenario!$B$11,"",IF(A$2&lt;&gt;"Ready",A$2,IF(ISNUMBER(E26),"OK","INSUFFICIENT FUNDS")))</f>
        <v/>
      </c>
      <c r="H26">
        <v>22</v>
      </c>
      <c r="I26" s="6" t="str">
        <f>IF(H26&gt;Scenario!$B$11,"",IF(H$2&lt;&gt;"Ready",H$2,IF(N25="OK",L25,"INSUFFICIENT FUNDS")))</f>
        <v/>
      </c>
      <c r="J26" s="6" t="str">
        <f>IF(H26&gt;Scenario!$B$11,"",IF(H$2&lt;&gt;"Ready",H$2,IF(ISNUMBER(I26),IF(AND(H26&gt;=Scenario!$B$10,MOD(H26-Scenario!$B$10,Scenario!$B$18)=0),Scenario!$B$8,0),"INSUFFICIENT FUNDS")))</f>
        <v/>
      </c>
      <c r="K26" s="6" t="str">
        <f>IF(H26&gt;Scenario!$B$11,"",IF(H$2&lt;&gt;"Ready",H$2,IF(ISNUMBER(I26),(I26+J26)*(N('Option C'!$E$14)+N('Option C'!$E$15)+IF(Scenario!$B$13="Gross",N('Option C'!$E$16),0))/12+((0+0)/12+IF(AND(H26&gt;=Scenario!$B$10,MOD(H26-Scenario!$B$10,Scenario!$B$18)=0),N('Option C'!$E$17)*N('Option C'!$E$18)+N('Option C'!$E$20),0)+IF(H26=1,N('Option C'!$E$17)*N('Option C'!$E$19)+N('Option C'!$E$21),0)+IF(H26=Scenario!$B$11,N('Option C'!$E$22),0)),"INSUFFICIENT FUNDS")))</f>
        <v/>
      </c>
      <c r="L26" s="6" t="str">
        <f>IF(H26&gt;Scenario!$B$11,"",IF(H$2&lt;&gt;"Ready",H$2,IF(ISNUMBER(I26),IF((I26+J26)*(1+Scenario!$B$12/12)-K26&lt;0,"INSUFFICIENT FUNDS",(I26+J26)*(1+Scenario!$B$12/12)-K26),"INSUFFICIENT FUNDS")))</f>
        <v/>
      </c>
      <c r="M26" s="6" t="str">
        <f>IF(H26&gt;Scenario!$B$11,"",IF(H$2&lt;&gt;"Ready",H$2,IF(ISNUMBER(L26),M25+K26,"INSUFFICIENT FUNDS")))</f>
        <v/>
      </c>
      <c r="N26" t="str">
        <f>IF(H26&gt;Scenario!$B$11,"",IF(H$2&lt;&gt;"Ready",H$2,IF(ISNUMBER(L26),"OK","INSUFFICIENT FUNDS")))</f>
        <v/>
      </c>
      <c r="O26">
        <v>22</v>
      </c>
      <c r="P26" s="6" t="str">
        <f>IF(O26&gt;Scenario!$B$11,"",IF(O$2&lt;&gt;"Ready",O$2,IF(U25="OK",S25,"INSUFFICIENT FUNDS")))</f>
        <v/>
      </c>
      <c r="Q26" s="6" t="str">
        <f>IF(O26&gt;Scenario!$B$11,"",IF(O$2&lt;&gt;"Ready",O$2,IF(ISNUMBER(P26),IF(AND(O26&gt;=Scenario!$B$10,MOD(O26-Scenario!$B$10,Scenario!$B$18)=0),Scenario!$B$8,0),"INSUFFICIENT FUNDS")))</f>
        <v/>
      </c>
      <c r="R26" s="6" t="str">
        <f>IF(O26&gt;Scenario!$B$11,"",IF(O$2&lt;&gt;"Ready",O$2,IF(ISNUMBER(P26),(P26+Q26)*(0+N('Option C'!$E$15)+IF(Scenario!$B$13="Gross",N('Option C'!$E$16),0))/12+((N('Option C'!$E$12)+N('Option C'!$E$13))/12+IF(AND(O26&gt;=Scenario!$B$10,MOD(O26-Scenario!$B$10,Scenario!$B$18)=0),N('Option C'!$E$17)*N('Option C'!$E$18)+N('Option C'!$E$20),0)+IF(O26=1,N('Option C'!$E$17)*N('Option C'!$E$19)+N('Option C'!$E$21),0)+IF(O26=Scenario!$B$11,N('Option C'!$E$22),0)),"INSUFFICIENT FUNDS")))</f>
        <v/>
      </c>
      <c r="S26" s="6" t="str">
        <f>IF(O26&gt;Scenario!$B$11,"",IF(O$2&lt;&gt;"Ready",O$2,IF(ISNUMBER(P26),IF((P26+Q26)*(1+Scenario!$B$12/12)-R26&lt;0,"INSUFFICIENT FUNDS",(P26+Q26)*(1+Scenario!$B$12/12)-R26),"INSUFFICIENT FUNDS")))</f>
        <v/>
      </c>
      <c r="T26" s="6" t="str">
        <f>IF(O26&gt;Scenario!$B$11,"",IF(O$2&lt;&gt;"Ready",O$2,IF(ISNUMBER(S26),T25+R26,"INSUFFICIENT FUNDS")))</f>
        <v/>
      </c>
      <c r="U26" t="str">
        <f>IF(O26&gt;Scenario!$B$11,"",IF(O$2&lt;&gt;"Ready",O$2,IF(ISNUMBER(S26),"OK","INSUFFICIENT FUNDS")))</f>
        <v/>
      </c>
      <c r="V26">
        <v>22</v>
      </c>
      <c r="W26" s="6" t="str">
        <f>IF(V26&gt;Scenario!$B$11,"",IF(V$2&lt;&gt;"Ready",V$2,IF(AB25="OK",Z25,"INSUFFICIENT FUNDS")))</f>
        <v/>
      </c>
      <c r="X26" s="6" t="str">
        <f>IF(V26&gt;Scenario!$B$11,"",IF(V$2&lt;&gt;"Ready",V$2,IF(ISNUMBER(W26),IF(AND(V26&gt;=Scenario!$B$10,MOD(V26-Scenario!$B$10,Scenario!$B$18)=0),Scenario!$B$8,0),"INSUFFICIENT FUNDS")))</f>
        <v/>
      </c>
      <c r="Y26" s="6" t="str">
        <f>IF(V26&gt;Scenario!$B$11,"",IF(V$2&lt;&gt;"Ready",V$2,IF(ISNUMBER(W26),(W26+X26)*(N('Option C'!$E$14)+N('Option C'!$E$15)+IF(Scenario!$B$13="Gross",N('Option C'!$E$16),0))/12+((N('Option C'!$E$12)+N('Option C'!$E$13))/12+IF(AND(V26&gt;=Scenario!$B$10,MOD(V26-Scenario!$B$10,Scenario!$B$18)=0),0*0+0,0)+IF(V26=1,0*0+0,0)+IF(V26=Scenario!$B$11,0,0)),"INSUFFICIENT FUNDS")))</f>
        <v/>
      </c>
      <c r="Z26" s="6" t="str">
        <f>IF(V26&gt;Scenario!$B$11,"",IF(V$2&lt;&gt;"Ready",V$2,IF(ISNUMBER(W26),IF((W26+X26)*(1+Scenario!$B$12/12)-Y26&lt;0,"INSUFFICIENT FUNDS",(W26+X26)*(1+Scenario!$B$12/12)-Y26),"INSUFFICIENT FUNDS")))</f>
        <v/>
      </c>
      <c r="AA26" s="6" t="str">
        <f>IF(V26&gt;Scenario!$B$11,"",IF(V$2&lt;&gt;"Ready",V$2,IF(ISNUMBER(Z26),AA25+Y26,"INSUFFICIENT FUNDS")))</f>
        <v/>
      </c>
      <c r="AB26" t="str">
        <f>IF(V26&gt;Scenario!$B$11,"",IF(V$2&lt;&gt;"Ready",V$2,IF(ISNUMBER(Z26),"OK","INSUFFICIENT FUNDS")))</f>
        <v/>
      </c>
      <c r="AC26">
        <v>22</v>
      </c>
      <c r="AD26" s="6" t="str">
        <f>IF(AC26&gt;Scenario!$B$11,"",IF(AC$2&lt;&gt;"Ready",AC$2,IF(AI25="OK",AG25,"INSUFFICIENT FUNDS")))</f>
        <v/>
      </c>
      <c r="AE26" s="6" t="str">
        <f>IF(AC26&gt;Scenario!$B$11,"",IF(AC$2&lt;&gt;"Ready",AC$2,IF(ISNUMBER(AD26),IF(AND(AC26&gt;=Scenario!$B$10,MOD(AC26-Scenario!$B$10,Scenario!$B$18)=0),Scenario!$B$8,0),"INSUFFICIENT FUNDS")))</f>
        <v/>
      </c>
      <c r="AF26" s="6" t="str">
        <f>IF(AC26&gt;Scenario!$B$11,"",IF(AC$2&lt;&gt;"Ready",AC$2,IF(ISNUMBER(AD26),(AD26+AE26)*(N('Option C'!$E$14)+N('Option C'!$E$15)+IF(Scenario!$B$13="Gross",0,0))/12+((N('Option C'!$E$12)+N('Option C'!$E$13))/12+IF(AND(AC26&gt;=Scenario!$B$10,MOD(AC26-Scenario!$B$10,Scenario!$B$18)=0),N('Option C'!$E$17)*N('Option C'!$E$18)+N('Option C'!$E$20),0)+IF(AC26=1,N('Option C'!$E$17)*N('Option C'!$E$19)+N('Option C'!$E$21),0)+IF(AC26=Scenario!$B$11,N('Option C'!$E$22),0)),"INSUFFICIENT FUNDS")))</f>
        <v/>
      </c>
      <c r="AG26" s="6" t="str">
        <f>IF(AC26&gt;Scenario!$B$11,"",IF(AC$2&lt;&gt;"Ready",AC$2,IF(ISNUMBER(AD26),IF((AD26+AE26)*(1+Scenario!$B$12/12)-AF26&lt;0,"INSUFFICIENT FUNDS",(AD26+AE26)*(1+Scenario!$B$12/12)-AF26),"INSUFFICIENT FUNDS")))</f>
        <v/>
      </c>
      <c r="AH26" s="6" t="str">
        <f>IF(AC26&gt;Scenario!$B$11,"",IF(AC$2&lt;&gt;"Ready",AC$2,IF(ISNUMBER(AG26),AH25+AF26,"INSUFFICIENT FUNDS")))</f>
        <v/>
      </c>
      <c r="AI26" t="str">
        <f>IF(AC26&gt;Scenario!$B$11,"",IF(AC$2&lt;&gt;"Ready",AC$2,IF(ISNUMBER(AG26),"OK","INSUFFICIENT FUNDS")))</f>
        <v/>
      </c>
      <c r="AJ26">
        <v>22</v>
      </c>
      <c r="AK26" s="6" t="str">
        <f>IF(AJ26&gt;Scenario!$B$11,"",IF(AJ$2&lt;&gt;"Ready",AJ$2,IF(AP25="OK",AN25,"INSUFFICIENT FUNDS")))</f>
        <v/>
      </c>
      <c r="AL26" s="6" t="str">
        <f>IF(AJ26&gt;Scenario!$B$11,"",IF(AJ$2&lt;&gt;"Ready",AJ$2,IF(ISNUMBER(AK26),IF(AND(AJ26&gt;=Scenario!$B$10,MOD(AJ26-Scenario!$B$10,Scenario!$B$18)=0),Scenario!$B$8,0),"INSUFFICIENT FUNDS")))</f>
        <v/>
      </c>
      <c r="AM26" s="6" t="str">
        <f>IF(AJ26&gt;Scenario!$B$11,"",IF(AJ$2&lt;&gt;"Ready",AJ$2,IF(ISNUMBER(AK26),(AK26+AL26)*(0+0+IF(Scenario!$B$13="Gross",0,0))/12+((0+0)/12+IF(AND(AJ26&gt;=Scenario!$B$10,MOD(AJ26-Scenario!$B$10,Scenario!$B$18)=0),0*0+0,0)+IF(AJ26=1,0*0+0,0)+IF(AJ26=Scenario!$B$11,0,0)),"INSUFFICIENT FUNDS")))</f>
        <v/>
      </c>
      <c r="AN26" s="6" t="str">
        <f>IF(AJ26&gt;Scenario!$B$11,"",IF(AJ$2&lt;&gt;"Ready",AJ$2,IF(ISNUMBER(AK26),IF((AK26+AL26)*(1+Scenario!$B$12/12)-AM26&lt;0,"INSUFFICIENT FUNDS",(AK26+AL26)*(1+Scenario!$B$12/12)-AM26),"INSUFFICIENT FUNDS")))</f>
        <v/>
      </c>
      <c r="AO26" s="6" t="str">
        <f>IF(AJ26&gt;Scenario!$B$11,"",IF(AJ$2&lt;&gt;"Ready",AJ$2,IF(ISNUMBER(AN26),AO25+AM26,"INSUFFICIENT FUNDS")))</f>
        <v/>
      </c>
      <c r="AP26" t="str">
        <f>IF(AJ26&gt;Scenario!$B$11,"",IF(AJ$2&lt;&gt;"Ready",AJ$2,IF(ISNUMBER(AN26),"OK","INSUFFICIENT FUNDS")))</f>
        <v/>
      </c>
    </row>
    <row r="27" spans="1:42" ht="32.1" customHeight="1" x14ac:dyDescent="0.2">
      <c r="A27">
        <v>23</v>
      </c>
      <c r="B27" s="6" t="str">
        <f>IF(A27&gt;Scenario!$B$11,"",IF(A$2&lt;&gt;"Ready",A$2,IF(G26="OK",E26,"INSUFFICIENT FUNDS")))</f>
        <v/>
      </c>
      <c r="C27" s="6" t="str">
        <f>IF(A27&gt;Scenario!$B$11,"",IF(A$2&lt;&gt;"Ready",A$2,IF(ISNUMBER(B27),IF(AND(A27&gt;=Scenario!$B$10,MOD(A27-Scenario!$B$10,Scenario!$B$18)=0),Scenario!$B$8,0),"INSUFFICIENT FUNDS")))</f>
        <v/>
      </c>
      <c r="D27" s="6" t="str">
        <f>IF(A27&gt;Scenario!$B$11,"",IF(A$2&lt;&gt;"Ready",A$2,IF(ISNUMBER(B27),(B27+C27)*(N('Option C'!$E$14)+N('Option C'!$E$15)+IF(Scenario!$B$13="Gross",N('Option C'!$E$16),0))/12+((N('Option C'!$E$12)+N('Option C'!$E$13))/12+IF(AND(A27&gt;=Scenario!$B$10,MOD(A27-Scenario!$B$10,Scenario!$B$18)=0),N('Option C'!$E$17)*N('Option C'!$E$18)+N('Option C'!$E$20),0)+IF(A27=1,N('Option C'!$E$17)*N('Option C'!$E$19)+N('Option C'!$E$21),0)+IF(A27=Scenario!$B$11,N('Option C'!$E$22),0)),"INSUFFICIENT FUNDS")))</f>
        <v/>
      </c>
      <c r="E27" s="6" t="str">
        <f>IF(A27&gt;Scenario!$B$11,"",IF(A$2&lt;&gt;"Ready",A$2,IF(ISNUMBER(B27),IF((B27+C27)*(1+Scenario!$B$12/12)-D27&lt;0,"INSUFFICIENT FUNDS",(B27+C27)*(1+Scenario!$B$12/12)-D27),"INSUFFICIENT FUNDS")))</f>
        <v/>
      </c>
      <c r="F27" s="6" t="str">
        <f>IF(A27&gt;Scenario!$B$11,"",IF(A$2&lt;&gt;"Ready",A$2,IF(ISNUMBER(E27),F26+D27,"INSUFFICIENT FUNDS")))</f>
        <v/>
      </c>
      <c r="G27" t="str">
        <f>IF(A27&gt;Scenario!$B$11,"",IF(A$2&lt;&gt;"Ready",A$2,IF(ISNUMBER(E27),"OK","INSUFFICIENT FUNDS")))</f>
        <v/>
      </c>
      <c r="H27">
        <v>23</v>
      </c>
      <c r="I27" s="6" t="str">
        <f>IF(H27&gt;Scenario!$B$11,"",IF(H$2&lt;&gt;"Ready",H$2,IF(N26="OK",L26,"INSUFFICIENT FUNDS")))</f>
        <v/>
      </c>
      <c r="J27" s="6" t="str">
        <f>IF(H27&gt;Scenario!$B$11,"",IF(H$2&lt;&gt;"Ready",H$2,IF(ISNUMBER(I27),IF(AND(H27&gt;=Scenario!$B$10,MOD(H27-Scenario!$B$10,Scenario!$B$18)=0),Scenario!$B$8,0),"INSUFFICIENT FUNDS")))</f>
        <v/>
      </c>
      <c r="K27" s="6" t="str">
        <f>IF(H27&gt;Scenario!$B$11,"",IF(H$2&lt;&gt;"Ready",H$2,IF(ISNUMBER(I27),(I27+J27)*(N('Option C'!$E$14)+N('Option C'!$E$15)+IF(Scenario!$B$13="Gross",N('Option C'!$E$16),0))/12+((0+0)/12+IF(AND(H27&gt;=Scenario!$B$10,MOD(H27-Scenario!$B$10,Scenario!$B$18)=0),N('Option C'!$E$17)*N('Option C'!$E$18)+N('Option C'!$E$20),0)+IF(H27=1,N('Option C'!$E$17)*N('Option C'!$E$19)+N('Option C'!$E$21),0)+IF(H27=Scenario!$B$11,N('Option C'!$E$22),0)),"INSUFFICIENT FUNDS")))</f>
        <v/>
      </c>
      <c r="L27" s="6" t="str">
        <f>IF(H27&gt;Scenario!$B$11,"",IF(H$2&lt;&gt;"Ready",H$2,IF(ISNUMBER(I27),IF((I27+J27)*(1+Scenario!$B$12/12)-K27&lt;0,"INSUFFICIENT FUNDS",(I27+J27)*(1+Scenario!$B$12/12)-K27),"INSUFFICIENT FUNDS")))</f>
        <v/>
      </c>
      <c r="M27" s="6" t="str">
        <f>IF(H27&gt;Scenario!$B$11,"",IF(H$2&lt;&gt;"Ready",H$2,IF(ISNUMBER(L27),M26+K27,"INSUFFICIENT FUNDS")))</f>
        <v/>
      </c>
      <c r="N27" t="str">
        <f>IF(H27&gt;Scenario!$B$11,"",IF(H$2&lt;&gt;"Ready",H$2,IF(ISNUMBER(L27),"OK","INSUFFICIENT FUNDS")))</f>
        <v/>
      </c>
      <c r="O27">
        <v>23</v>
      </c>
      <c r="P27" s="6" t="str">
        <f>IF(O27&gt;Scenario!$B$11,"",IF(O$2&lt;&gt;"Ready",O$2,IF(U26="OK",S26,"INSUFFICIENT FUNDS")))</f>
        <v/>
      </c>
      <c r="Q27" s="6" t="str">
        <f>IF(O27&gt;Scenario!$B$11,"",IF(O$2&lt;&gt;"Ready",O$2,IF(ISNUMBER(P27),IF(AND(O27&gt;=Scenario!$B$10,MOD(O27-Scenario!$B$10,Scenario!$B$18)=0),Scenario!$B$8,0),"INSUFFICIENT FUNDS")))</f>
        <v/>
      </c>
      <c r="R27" s="6" t="str">
        <f>IF(O27&gt;Scenario!$B$11,"",IF(O$2&lt;&gt;"Ready",O$2,IF(ISNUMBER(P27),(P27+Q27)*(0+N('Option C'!$E$15)+IF(Scenario!$B$13="Gross",N('Option C'!$E$16),0))/12+((N('Option C'!$E$12)+N('Option C'!$E$13))/12+IF(AND(O27&gt;=Scenario!$B$10,MOD(O27-Scenario!$B$10,Scenario!$B$18)=0),N('Option C'!$E$17)*N('Option C'!$E$18)+N('Option C'!$E$20),0)+IF(O27=1,N('Option C'!$E$17)*N('Option C'!$E$19)+N('Option C'!$E$21),0)+IF(O27=Scenario!$B$11,N('Option C'!$E$22),0)),"INSUFFICIENT FUNDS")))</f>
        <v/>
      </c>
      <c r="S27" s="6" t="str">
        <f>IF(O27&gt;Scenario!$B$11,"",IF(O$2&lt;&gt;"Ready",O$2,IF(ISNUMBER(P27),IF((P27+Q27)*(1+Scenario!$B$12/12)-R27&lt;0,"INSUFFICIENT FUNDS",(P27+Q27)*(1+Scenario!$B$12/12)-R27),"INSUFFICIENT FUNDS")))</f>
        <v/>
      </c>
      <c r="T27" s="6" t="str">
        <f>IF(O27&gt;Scenario!$B$11,"",IF(O$2&lt;&gt;"Ready",O$2,IF(ISNUMBER(S27),T26+R27,"INSUFFICIENT FUNDS")))</f>
        <v/>
      </c>
      <c r="U27" t="str">
        <f>IF(O27&gt;Scenario!$B$11,"",IF(O$2&lt;&gt;"Ready",O$2,IF(ISNUMBER(S27),"OK","INSUFFICIENT FUNDS")))</f>
        <v/>
      </c>
      <c r="V27">
        <v>23</v>
      </c>
      <c r="W27" s="6" t="str">
        <f>IF(V27&gt;Scenario!$B$11,"",IF(V$2&lt;&gt;"Ready",V$2,IF(AB26="OK",Z26,"INSUFFICIENT FUNDS")))</f>
        <v/>
      </c>
      <c r="X27" s="6" t="str">
        <f>IF(V27&gt;Scenario!$B$11,"",IF(V$2&lt;&gt;"Ready",V$2,IF(ISNUMBER(W27),IF(AND(V27&gt;=Scenario!$B$10,MOD(V27-Scenario!$B$10,Scenario!$B$18)=0),Scenario!$B$8,0),"INSUFFICIENT FUNDS")))</f>
        <v/>
      </c>
      <c r="Y27" s="6" t="str">
        <f>IF(V27&gt;Scenario!$B$11,"",IF(V$2&lt;&gt;"Ready",V$2,IF(ISNUMBER(W27),(W27+X27)*(N('Option C'!$E$14)+N('Option C'!$E$15)+IF(Scenario!$B$13="Gross",N('Option C'!$E$16),0))/12+((N('Option C'!$E$12)+N('Option C'!$E$13))/12+IF(AND(V27&gt;=Scenario!$B$10,MOD(V27-Scenario!$B$10,Scenario!$B$18)=0),0*0+0,0)+IF(V27=1,0*0+0,0)+IF(V27=Scenario!$B$11,0,0)),"INSUFFICIENT FUNDS")))</f>
        <v/>
      </c>
      <c r="Z27" s="6" t="str">
        <f>IF(V27&gt;Scenario!$B$11,"",IF(V$2&lt;&gt;"Ready",V$2,IF(ISNUMBER(W27),IF((W27+X27)*(1+Scenario!$B$12/12)-Y27&lt;0,"INSUFFICIENT FUNDS",(W27+X27)*(1+Scenario!$B$12/12)-Y27),"INSUFFICIENT FUNDS")))</f>
        <v/>
      </c>
      <c r="AA27" s="6" t="str">
        <f>IF(V27&gt;Scenario!$B$11,"",IF(V$2&lt;&gt;"Ready",V$2,IF(ISNUMBER(Z27),AA26+Y27,"INSUFFICIENT FUNDS")))</f>
        <v/>
      </c>
      <c r="AB27" t="str">
        <f>IF(V27&gt;Scenario!$B$11,"",IF(V$2&lt;&gt;"Ready",V$2,IF(ISNUMBER(Z27),"OK","INSUFFICIENT FUNDS")))</f>
        <v/>
      </c>
      <c r="AC27">
        <v>23</v>
      </c>
      <c r="AD27" s="6" t="str">
        <f>IF(AC27&gt;Scenario!$B$11,"",IF(AC$2&lt;&gt;"Ready",AC$2,IF(AI26="OK",AG26,"INSUFFICIENT FUNDS")))</f>
        <v/>
      </c>
      <c r="AE27" s="6" t="str">
        <f>IF(AC27&gt;Scenario!$B$11,"",IF(AC$2&lt;&gt;"Ready",AC$2,IF(ISNUMBER(AD27),IF(AND(AC27&gt;=Scenario!$B$10,MOD(AC27-Scenario!$B$10,Scenario!$B$18)=0),Scenario!$B$8,0),"INSUFFICIENT FUNDS")))</f>
        <v/>
      </c>
      <c r="AF27" s="6" t="str">
        <f>IF(AC27&gt;Scenario!$B$11,"",IF(AC$2&lt;&gt;"Ready",AC$2,IF(ISNUMBER(AD27),(AD27+AE27)*(N('Option C'!$E$14)+N('Option C'!$E$15)+IF(Scenario!$B$13="Gross",0,0))/12+((N('Option C'!$E$12)+N('Option C'!$E$13))/12+IF(AND(AC27&gt;=Scenario!$B$10,MOD(AC27-Scenario!$B$10,Scenario!$B$18)=0),N('Option C'!$E$17)*N('Option C'!$E$18)+N('Option C'!$E$20),0)+IF(AC27=1,N('Option C'!$E$17)*N('Option C'!$E$19)+N('Option C'!$E$21),0)+IF(AC27=Scenario!$B$11,N('Option C'!$E$22),0)),"INSUFFICIENT FUNDS")))</f>
        <v/>
      </c>
      <c r="AG27" s="6" t="str">
        <f>IF(AC27&gt;Scenario!$B$11,"",IF(AC$2&lt;&gt;"Ready",AC$2,IF(ISNUMBER(AD27),IF((AD27+AE27)*(1+Scenario!$B$12/12)-AF27&lt;0,"INSUFFICIENT FUNDS",(AD27+AE27)*(1+Scenario!$B$12/12)-AF27),"INSUFFICIENT FUNDS")))</f>
        <v/>
      </c>
      <c r="AH27" s="6" t="str">
        <f>IF(AC27&gt;Scenario!$B$11,"",IF(AC$2&lt;&gt;"Ready",AC$2,IF(ISNUMBER(AG27),AH26+AF27,"INSUFFICIENT FUNDS")))</f>
        <v/>
      </c>
      <c r="AI27" t="str">
        <f>IF(AC27&gt;Scenario!$B$11,"",IF(AC$2&lt;&gt;"Ready",AC$2,IF(ISNUMBER(AG27),"OK","INSUFFICIENT FUNDS")))</f>
        <v/>
      </c>
      <c r="AJ27">
        <v>23</v>
      </c>
      <c r="AK27" s="6" t="str">
        <f>IF(AJ27&gt;Scenario!$B$11,"",IF(AJ$2&lt;&gt;"Ready",AJ$2,IF(AP26="OK",AN26,"INSUFFICIENT FUNDS")))</f>
        <v/>
      </c>
      <c r="AL27" s="6" t="str">
        <f>IF(AJ27&gt;Scenario!$B$11,"",IF(AJ$2&lt;&gt;"Ready",AJ$2,IF(ISNUMBER(AK27),IF(AND(AJ27&gt;=Scenario!$B$10,MOD(AJ27-Scenario!$B$10,Scenario!$B$18)=0),Scenario!$B$8,0),"INSUFFICIENT FUNDS")))</f>
        <v/>
      </c>
      <c r="AM27" s="6" t="str">
        <f>IF(AJ27&gt;Scenario!$B$11,"",IF(AJ$2&lt;&gt;"Ready",AJ$2,IF(ISNUMBER(AK27),(AK27+AL27)*(0+0+IF(Scenario!$B$13="Gross",0,0))/12+((0+0)/12+IF(AND(AJ27&gt;=Scenario!$B$10,MOD(AJ27-Scenario!$B$10,Scenario!$B$18)=0),0*0+0,0)+IF(AJ27=1,0*0+0,0)+IF(AJ27=Scenario!$B$11,0,0)),"INSUFFICIENT FUNDS")))</f>
        <v/>
      </c>
      <c r="AN27" s="6" t="str">
        <f>IF(AJ27&gt;Scenario!$B$11,"",IF(AJ$2&lt;&gt;"Ready",AJ$2,IF(ISNUMBER(AK27),IF((AK27+AL27)*(1+Scenario!$B$12/12)-AM27&lt;0,"INSUFFICIENT FUNDS",(AK27+AL27)*(1+Scenario!$B$12/12)-AM27),"INSUFFICIENT FUNDS")))</f>
        <v/>
      </c>
      <c r="AO27" s="6" t="str">
        <f>IF(AJ27&gt;Scenario!$B$11,"",IF(AJ$2&lt;&gt;"Ready",AJ$2,IF(ISNUMBER(AN27),AO26+AM27,"INSUFFICIENT FUNDS")))</f>
        <v/>
      </c>
      <c r="AP27" t="str">
        <f>IF(AJ27&gt;Scenario!$B$11,"",IF(AJ$2&lt;&gt;"Ready",AJ$2,IF(ISNUMBER(AN27),"OK","INSUFFICIENT FUNDS")))</f>
        <v/>
      </c>
    </row>
    <row r="28" spans="1:42" ht="32.1" customHeight="1" x14ac:dyDescent="0.2">
      <c r="A28">
        <v>24</v>
      </c>
      <c r="B28" s="6" t="str">
        <f>IF(A28&gt;Scenario!$B$11,"",IF(A$2&lt;&gt;"Ready",A$2,IF(G27="OK",E27,"INSUFFICIENT FUNDS")))</f>
        <v/>
      </c>
      <c r="C28" s="6" t="str">
        <f>IF(A28&gt;Scenario!$B$11,"",IF(A$2&lt;&gt;"Ready",A$2,IF(ISNUMBER(B28),IF(AND(A28&gt;=Scenario!$B$10,MOD(A28-Scenario!$B$10,Scenario!$B$18)=0),Scenario!$B$8,0),"INSUFFICIENT FUNDS")))</f>
        <v/>
      </c>
      <c r="D28" s="6" t="str">
        <f>IF(A28&gt;Scenario!$B$11,"",IF(A$2&lt;&gt;"Ready",A$2,IF(ISNUMBER(B28),(B28+C28)*(N('Option C'!$E$14)+N('Option C'!$E$15)+IF(Scenario!$B$13="Gross",N('Option C'!$E$16),0))/12+((N('Option C'!$E$12)+N('Option C'!$E$13))/12+IF(AND(A28&gt;=Scenario!$B$10,MOD(A28-Scenario!$B$10,Scenario!$B$18)=0),N('Option C'!$E$17)*N('Option C'!$E$18)+N('Option C'!$E$20),0)+IF(A28=1,N('Option C'!$E$17)*N('Option C'!$E$19)+N('Option C'!$E$21),0)+IF(A28=Scenario!$B$11,N('Option C'!$E$22),0)),"INSUFFICIENT FUNDS")))</f>
        <v/>
      </c>
      <c r="E28" s="6" t="str">
        <f>IF(A28&gt;Scenario!$B$11,"",IF(A$2&lt;&gt;"Ready",A$2,IF(ISNUMBER(B28),IF((B28+C28)*(1+Scenario!$B$12/12)-D28&lt;0,"INSUFFICIENT FUNDS",(B28+C28)*(1+Scenario!$B$12/12)-D28),"INSUFFICIENT FUNDS")))</f>
        <v/>
      </c>
      <c r="F28" s="6" t="str">
        <f>IF(A28&gt;Scenario!$B$11,"",IF(A$2&lt;&gt;"Ready",A$2,IF(ISNUMBER(E28),F27+D28,"INSUFFICIENT FUNDS")))</f>
        <v/>
      </c>
      <c r="G28" t="str">
        <f>IF(A28&gt;Scenario!$B$11,"",IF(A$2&lt;&gt;"Ready",A$2,IF(ISNUMBER(E28),"OK","INSUFFICIENT FUNDS")))</f>
        <v/>
      </c>
      <c r="H28">
        <v>24</v>
      </c>
      <c r="I28" s="6" t="str">
        <f>IF(H28&gt;Scenario!$B$11,"",IF(H$2&lt;&gt;"Ready",H$2,IF(N27="OK",L27,"INSUFFICIENT FUNDS")))</f>
        <v/>
      </c>
      <c r="J28" s="6" t="str">
        <f>IF(H28&gt;Scenario!$B$11,"",IF(H$2&lt;&gt;"Ready",H$2,IF(ISNUMBER(I28),IF(AND(H28&gt;=Scenario!$B$10,MOD(H28-Scenario!$B$10,Scenario!$B$18)=0),Scenario!$B$8,0),"INSUFFICIENT FUNDS")))</f>
        <v/>
      </c>
      <c r="K28" s="6" t="str">
        <f>IF(H28&gt;Scenario!$B$11,"",IF(H$2&lt;&gt;"Ready",H$2,IF(ISNUMBER(I28),(I28+J28)*(N('Option C'!$E$14)+N('Option C'!$E$15)+IF(Scenario!$B$13="Gross",N('Option C'!$E$16),0))/12+((0+0)/12+IF(AND(H28&gt;=Scenario!$B$10,MOD(H28-Scenario!$B$10,Scenario!$B$18)=0),N('Option C'!$E$17)*N('Option C'!$E$18)+N('Option C'!$E$20),0)+IF(H28=1,N('Option C'!$E$17)*N('Option C'!$E$19)+N('Option C'!$E$21),0)+IF(H28=Scenario!$B$11,N('Option C'!$E$22),0)),"INSUFFICIENT FUNDS")))</f>
        <v/>
      </c>
      <c r="L28" s="6" t="str">
        <f>IF(H28&gt;Scenario!$B$11,"",IF(H$2&lt;&gt;"Ready",H$2,IF(ISNUMBER(I28),IF((I28+J28)*(1+Scenario!$B$12/12)-K28&lt;0,"INSUFFICIENT FUNDS",(I28+J28)*(1+Scenario!$B$12/12)-K28),"INSUFFICIENT FUNDS")))</f>
        <v/>
      </c>
      <c r="M28" s="6" t="str">
        <f>IF(H28&gt;Scenario!$B$11,"",IF(H$2&lt;&gt;"Ready",H$2,IF(ISNUMBER(L28),M27+K28,"INSUFFICIENT FUNDS")))</f>
        <v/>
      </c>
      <c r="N28" t="str">
        <f>IF(H28&gt;Scenario!$B$11,"",IF(H$2&lt;&gt;"Ready",H$2,IF(ISNUMBER(L28),"OK","INSUFFICIENT FUNDS")))</f>
        <v/>
      </c>
      <c r="O28">
        <v>24</v>
      </c>
      <c r="P28" s="6" t="str">
        <f>IF(O28&gt;Scenario!$B$11,"",IF(O$2&lt;&gt;"Ready",O$2,IF(U27="OK",S27,"INSUFFICIENT FUNDS")))</f>
        <v/>
      </c>
      <c r="Q28" s="6" t="str">
        <f>IF(O28&gt;Scenario!$B$11,"",IF(O$2&lt;&gt;"Ready",O$2,IF(ISNUMBER(P28),IF(AND(O28&gt;=Scenario!$B$10,MOD(O28-Scenario!$B$10,Scenario!$B$18)=0),Scenario!$B$8,0),"INSUFFICIENT FUNDS")))</f>
        <v/>
      </c>
      <c r="R28" s="6" t="str">
        <f>IF(O28&gt;Scenario!$B$11,"",IF(O$2&lt;&gt;"Ready",O$2,IF(ISNUMBER(P28),(P28+Q28)*(0+N('Option C'!$E$15)+IF(Scenario!$B$13="Gross",N('Option C'!$E$16),0))/12+((N('Option C'!$E$12)+N('Option C'!$E$13))/12+IF(AND(O28&gt;=Scenario!$B$10,MOD(O28-Scenario!$B$10,Scenario!$B$18)=0),N('Option C'!$E$17)*N('Option C'!$E$18)+N('Option C'!$E$20),0)+IF(O28=1,N('Option C'!$E$17)*N('Option C'!$E$19)+N('Option C'!$E$21),0)+IF(O28=Scenario!$B$11,N('Option C'!$E$22),0)),"INSUFFICIENT FUNDS")))</f>
        <v/>
      </c>
      <c r="S28" s="6" t="str">
        <f>IF(O28&gt;Scenario!$B$11,"",IF(O$2&lt;&gt;"Ready",O$2,IF(ISNUMBER(P28),IF((P28+Q28)*(1+Scenario!$B$12/12)-R28&lt;0,"INSUFFICIENT FUNDS",(P28+Q28)*(1+Scenario!$B$12/12)-R28),"INSUFFICIENT FUNDS")))</f>
        <v/>
      </c>
      <c r="T28" s="6" t="str">
        <f>IF(O28&gt;Scenario!$B$11,"",IF(O$2&lt;&gt;"Ready",O$2,IF(ISNUMBER(S28),T27+R28,"INSUFFICIENT FUNDS")))</f>
        <v/>
      </c>
      <c r="U28" t="str">
        <f>IF(O28&gt;Scenario!$B$11,"",IF(O$2&lt;&gt;"Ready",O$2,IF(ISNUMBER(S28),"OK","INSUFFICIENT FUNDS")))</f>
        <v/>
      </c>
      <c r="V28">
        <v>24</v>
      </c>
      <c r="W28" s="6" t="str">
        <f>IF(V28&gt;Scenario!$B$11,"",IF(V$2&lt;&gt;"Ready",V$2,IF(AB27="OK",Z27,"INSUFFICIENT FUNDS")))</f>
        <v/>
      </c>
      <c r="X28" s="6" t="str">
        <f>IF(V28&gt;Scenario!$B$11,"",IF(V$2&lt;&gt;"Ready",V$2,IF(ISNUMBER(W28),IF(AND(V28&gt;=Scenario!$B$10,MOD(V28-Scenario!$B$10,Scenario!$B$18)=0),Scenario!$B$8,0),"INSUFFICIENT FUNDS")))</f>
        <v/>
      </c>
      <c r="Y28" s="6" t="str">
        <f>IF(V28&gt;Scenario!$B$11,"",IF(V$2&lt;&gt;"Ready",V$2,IF(ISNUMBER(W28),(W28+X28)*(N('Option C'!$E$14)+N('Option C'!$E$15)+IF(Scenario!$B$13="Gross",N('Option C'!$E$16),0))/12+((N('Option C'!$E$12)+N('Option C'!$E$13))/12+IF(AND(V28&gt;=Scenario!$B$10,MOD(V28-Scenario!$B$10,Scenario!$B$18)=0),0*0+0,0)+IF(V28=1,0*0+0,0)+IF(V28=Scenario!$B$11,0,0)),"INSUFFICIENT FUNDS")))</f>
        <v/>
      </c>
      <c r="Z28" s="6" t="str">
        <f>IF(V28&gt;Scenario!$B$11,"",IF(V$2&lt;&gt;"Ready",V$2,IF(ISNUMBER(W28),IF((W28+X28)*(1+Scenario!$B$12/12)-Y28&lt;0,"INSUFFICIENT FUNDS",(W28+X28)*(1+Scenario!$B$12/12)-Y28),"INSUFFICIENT FUNDS")))</f>
        <v/>
      </c>
      <c r="AA28" s="6" t="str">
        <f>IF(V28&gt;Scenario!$B$11,"",IF(V$2&lt;&gt;"Ready",V$2,IF(ISNUMBER(Z28),AA27+Y28,"INSUFFICIENT FUNDS")))</f>
        <v/>
      </c>
      <c r="AB28" t="str">
        <f>IF(V28&gt;Scenario!$B$11,"",IF(V$2&lt;&gt;"Ready",V$2,IF(ISNUMBER(Z28),"OK","INSUFFICIENT FUNDS")))</f>
        <v/>
      </c>
      <c r="AC28">
        <v>24</v>
      </c>
      <c r="AD28" s="6" t="str">
        <f>IF(AC28&gt;Scenario!$B$11,"",IF(AC$2&lt;&gt;"Ready",AC$2,IF(AI27="OK",AG27,"INSUFFICIENT FUNDS")))</f>
        <v/>
      </c>
      <c r="AE28" s="6" t="str">
        <f>IF(AC28&gt;Scenario!$B$11,"",IF(AC$2&lt;&gt;"Ready",AC$2,IF(ISNUMBER(AD28),IF(AND(AC28&gt;=Scenario!$B$10,MOD(AC28-Scenario!$B$10,Scenario!$B$18)=0),Scenario!$B$8,0),"INSUFFICIENT FUNDS")))</f>
        <v/>
      </c>
      <c r="AF28" s="6" t="str">
        <f>IF(AC28&gt;Scenario!$B$11,"",IF(AC$2&lt;&gt;"Ready",AC$2,IF(ISNUMBER(AD28),(AD28+AE28)*(N('Option C'!$E$14)+N('Option C'!$E$15)+IF(Scenario!$B$13="Gross",0,0))/12+((N('Option C'!$E$12)+N('Option C'!$E$13))/12+IF(AND(AC28&gt;=Scenario!$B$10,MOD(AC28-Scenario!$B$10,Scenario!$B$18)=0),N('Option C'!$E$17)*N('Option C'!$E$18)+N('Option C'!$E$20),0)+IF(AC28=1,N('Option C'!$E$17)*N('Option C'!$E$19)+N('Option C'!$E$21),0)+IF(AC28=Scenario!$B$11,N('Option C'!$E$22),0)),"INSUFFICIENT FUNDS")))</f>
        <v/>
      </c>
      <c r="AG28" s="6" t="str">
        <f>IF(AC28&gt;Scenario!$B$11,"",IF(AC$2&lt;&gt;"Ready",AC$2,IF(ISNUMBER(AD28),IF((AD28+AE28)*(1+Scenario!$B$12/12)-AF28&lt;0,"INSUFFICIENT FUNDS",(AD28+AE28)*(1+Scenario!$B$12/12)-AF28),"INSUFFICIENT FUNDS")))</f>
        <v/>
      </c>
      <c r="AH28" s="6" t="str">
        <f>IF(AC28&gt;Scenario!$B$11,"",IF(AC$2&lt;&gt;"Ready",AC$2,IF(ISNUMBER(AG28),AH27+AF28,"INSUFFICIENT FUNDS")))</f>
        <v/>
      </c>
      <c r="AI28" t="str">
        <f>IF(AC28&gt;Scenario!$B$11,"",IF(AC$2&lt;&gt;"Ready",AC$2,IF(ISNUMBER(AG28),"OK","INSUFFICIENT FUNDS")))</f>
        <v/>
      </c>
      <c r="AJ28">
        <v>24</v>
      </c>
      <c r="AK28" s="6" t="str">
        <f>IF(AJ28&gt;Scenario!$B$11,"",IF(AJ$2&lt;&gt;"Ready",AJ$2,IF(AP27="OK",AN27,"INSUFFICIENT FUNDS")))</f>
        <v/>
      </c>
      <c r="AL28" s="6" t="str">
        <f>IF(AJ28&gt;Scenario!$B$11,"",IF(AJ$2&lt;&gt;"Ready",AJ$2,IF(ISNUMBER(AK28),IF(AND(AJ28&gt;=Scenario!$B$10,MOD(AJ28-Scenario!$B$10,Scenario!$B$18)=0),Scenario!$B$8,0),"INSUFFICIENT FUNDS")))</f>
        <v/>
      </c>
      <c r="AM28" s="6" t="str">
        <f>IF(AJ28&gt;Scenario!$B$11,"",IF(AJ$2&lt;&gt;"Ready",AJ$2,IF(ISNUMBER(AK28),(AK28+AL28)*(0+0+IF(Scenario!$B$13="Gross",0,0))/12+((0+0)/12+IF(AND(AJ28&gt;=Scenario!$B$10,MOD(AJ28-Scenario!$B$10,Scenario!$B$18)=0),0*0+0,0)+IF(AJ28=1,0*0+0,0)+IF(AJ28=Scenario!$B$11,0,0)),"INSUFFICIENT FUNDS")))</f>
        <v/>
      </c>
      <c r="AN28" s="6" t="str">
        <f>IF(AJ28&gt;Scenario!$B$11,"",IF(AJ$2&lt;&gt;"Ready",AJ$2,IF(ISNUMBER(AK28),IF((AK28+AL28)*(1+Scenario!$B$12/12)-AM28&lt;0,"INSUFFICIENT FUNDS",(AK28+AL28)*(1+Scenario!$B$12/12)-AM28),"INSUFFICIENT FUNDS")))</f>
        <v/>
      </c>
      <c r="AO28" s="6" t="str">
        <f>IF(AJ28&gt;Scenario!$B$11,"",IF(AJ$2&lt;&gt;"Ready",AJ$2,IF(ISNUMBER(AN28),AO27+AM28,"INSUFFICIENT FUNDS")))</f>
        <v/>
      </c>
      <c r="AP28" t="str">
        <f>IF(AJ28&gt;Scenario!$B$11,"",IF(AJ$2&lt;&gt;"Ready",AJ$2,IF(ISNUMBER(AN28),"OK","INSUFFICIENT FUNDS")))</f>
        <v/>
      </c>
    </row>
    <row r="29" spans="1:42" ht="32.1" customHeight="1" x14ac:dyDescent="0.2">
      <c r="A29">
        <v>25</v>
      </c>
      <c r="B29" s="6" t="str">
        <f>IF(A29&gt;Scenario!$B$11,"",IF(A$2&lt;&gt;"Ready",A$2,IF(G28="OK",E28,"INSUFFICIENT FUNDS")))</f>
        <v/>
      </c>
      <c r="C29" s="6" t="str">
        <f>IF(A29&gt;Scenario!$B$11,"",IF(A$2&lt;&gt;"Ready",A$2,IF(ISNUMBER(B29),IF(AND(A29&gt;=Scenario!$B$10,MOD(A29-Scenario!$B$10,Scenario!$B$18)=0),Scenario!$B$8,0),"INSUFFICIENT FUNDS")))</f>
        <v/>
      </c>
      <c r="D29" s="6" t="str">
        <f>IF(A29&gt;Scenario!$B$11,"",IF(A$2&lt;&gt;"Ready",A$2,IF(ISNUMBER(B29),(B29+C29)*(N('Option C'!$E$14)+N('Option C'!$E$15)+IF(Scenario!$B$13="Gross",N('Option C'!$E$16),0))/12+((N('Option C'!$E$12)+N('Option C'!$E$13))/12+IF(AND(A29&gt;=Scenario!$B$10,MOD(A29-Scenario!$B$10,Scenario!$B$18)=0),N('Option C'!$E$17)*N('Option C'!$E$18)+N('Option C'!$E$20),0)+IF(A29=1,N('Option C'!$E$17)*N('Option C'!$E$19)+N('Option C'!$E$21),0)+IF(A29=Scenario!$B$11,N('Option C'!$E$22),0)),"INSUFFICIENT FUNDS")))</f>
        <v/>
      </c>
      <c r="E29" s="6" t="str">
        <f>IF(A29&gt;Scenario!$B$11,"",IF(A$2&lt;&gt;"Ready",A$2,IF(ISNUMBER(B29),IF((B29+C29)*(1+Scenario!$B$12/12)-D29&lt;0,"INSUFFICIENT FUNDS",(B29+C29)*(1+Scenario!$B$12/12)-D29),"INSUFFICIENT FUNDS")))</f>
        <v/>
      </c>
      <c r="F29" s="6" t="str">
        <f>IF(A29&gt;Scenario!$B$11,"",IF(A$2&lt;&gt;"Ready",A$2,IF(ISNUMBER(E29),F28+D29,"INSUFFICIENT FUNDS")))</f>
        <v/>
      </c>
      <c r="G29" t="str">
        <f>IF(A29&gt;Scenario!$B$11,"",IF(A$2&lt;&gt;"Ready",A$2,IF(ISNUMBER(E29),"OK","INSUFFICIENT FUNDS")))</f>
        <v/>
      </c>
      <c r="H29">
        <v>25</v>
      </c>
      <c r="I29" s="6" t="str">
        <f>IF(H29&gt;Scenario!$B$11,"",IF(H$2&lt;&gt;"Ready",H$2,IF(N28="OK",L28,"INSUFFICIENT FUNDS")))</f>
        <v/>
      </c>
      <c r="J29" s="6" t="str">
        <f>IF(H29&gt;Scenario!$B$11,"",IF(H$2&lt;&gt;"Ready",H$2,IF(ISNUMBER(I29),IF(AND(H29&gt;=Scenario!$B$10,MOD(H29-Scenario!$B$10,Scenario!$B$18)=0),Scenario!$B$8,0),"INSUFFICIENT FUNDS")))</f>
        <v/>
      </c>
      <c r="K29" s="6" t="str">
        <f>IF(H29&gt;Scenario!$B$11,"",IF(H$2&lt;&gt;"Ready",H$2,IF(ISNUMBER(I29),(I29+J29)*(N('Option C'!$E$14)+N('Option C'!$E$15)+IF(Scenario!$B$13="Gross",N('Option C'!$E$16),0))/12+((0+0)/12+IF(AND(H29&gt;=Scenario!$B$10,MOD(H29-Scenario!$B$10,Scenario!$B$18)=0),N('Option C'!$E$17)*N('Option C'!$E$18)+N('Option C'!$E$20),0)+IF(H29=1,N('Option C'!$E$17)*N('Option C'!$E$19)+N('Option C'!$E$21),0)+IF(H29=Scenario!$B$11,N('Option C'!$E$22),0)),"INSUFFICIENT FUNDS")))</f>
        <v/>
      </c>
      <c r="L29" s="6" t="str">
        <f>IF(H29&gt;Scenario!$B$11,"",IF(H$2&lt;&gt;"Ready",H$2,IF(ISNUMBER(I29),IF((I29+J29)*(1+Scenario!$B$12/12)-K29&lt;0,"INSUFFICIENT FUNDS",(I29+J29)*(1+Scenario!$B$12/12)-K29),"INSUFFICIENT FUNDS")))</f>
        <v/>
      </c>
      <c r="M29" s="6" t="str">
        <f>IF(H29&gt;Scenario!$B$11,"",IF(H$2&lt;&gt;"Ready",H$2,IF(ISNUMBER(L29),M28+K29,"INSUFFICIENT FUNDS")))</f>
        <v/>
      </c>
      <c r="N29" t="str">
        <f>IF(H29&gt;Scenario!$B$11,"",IF(H$2&lt;&gt;"Ready",H$2,IF(ISNUMBER(L29),"OK","INSUFFICIENT FUNDS")))</f>
        <v/>
      </c>
      <c r="O29">
        <v>25</v>
      </c>
      <c r="P29" s="6" t="str">
        <f>IF(O29&gt;Scenario!$B$11,"",IF(O$2&lt;&gt;"Ready",O$2,IF(U28="OK",S28,"INSUFFICIENT FUNDS")))</f>
        <v/>
      </c>
      <c r="Q29" s="6" t="str">
        <f>IF(O29&gt;Scenario!$B$11,"",IF(O$2&lt;&gt;"Ready",O$2,IF(ISNUMBER(P29),IF(AND(O29&gt;=Scenario!$B$10,MOD(O29-Scenario!$B$10,Scenario!$B$18)=0),Scenario!$B$8,0),"INSUFFICIENT FUNDS")))</f>
        <v/>
      </c>
      <c r="R29" s="6" t="str">
        <f>IF(O29&gt;Scenario!$B$11,"",IF(O$2&lt;&gt;"Ready",O$2,IF(ISNUMBER(P29),(P29+Q29)*(0+N('Option C'!$E$15)+IF(Scenario!$B$13="Gross",N('Option C'!$E$16),0))/12+((N('Option C'!$E$12)+N('Option C'!$E$13))/12+IF(AND(O29&gt;=Scenario!$B$10,MOD(O29-Scenario!$B$10,Scenario!$B$18)=0),N('Option C'!$E$17)*N('Option C'!$E$18)+N('Option C'!$E$20),0)+IF(O29=1,N('Option C'!$E$17)*N('Option C'!$E$19)+N('Option C'!$E$21),0)+IF(O29=Scenario!$B$11,N('Option C'!$E$22),0)),"INSUFFICIENT FUNDS")))</f>
        <v/>
      </c>
      <c r="S29" s="6" t="str">
        <f>IF(O29&gt;Scenario!$B$11,"",IF(O$2&lt;&gt;"Ready",O$2,IF(ISNUMBER(P29),IF((P29+Q29)*(1+Scenario!$B$12/12)-R29&lt;0,"INSUFFICIENT FUNDS",(P29+Q29)*(1+Scenario!$B$12/12)-R29),"INSUFFICIENT FUNDS")))</f>
        <v/>
      </c>
      <c r="T29" s="6" t="str">
        <f>IF(O29&gt;Scenario!$B$11,"",IF(O$2&lt;&gt;"Ready",O$2,IF(ISNUMBER(S29),T28+R29,"INSUFFICIENT FUNDS")))</f>
        <v/>
      </c>
      <c r="U29" t="str">
        <f>IF(O29&gt;Scenario!$B$11,"",IF(O$2&lt;&gt;"Ready",O$2,IF(ISNUMBER(S29),"OK","INSUFFICIENT FUNDS")))</f>
        <v/>
      </c>
      <c r="V29">
        <v>25</v>
      </c>
      <c r="W29" s="6" t="str">
        <f>IF(V29&gt;Scenario!$B$11,"",IF(V$2&lt;&gt;"Ready",V$2,IF(AB28="OK",Z28,"INSUFFICIENT FUNDS")))</f>
        <v/>
      </c>
      <c r="X29" s="6" t="str">
        <f>IF(V29&gt;Scenario!$B$11,"",IF(V$2&lt;&gt;"Ready",V$2,IF(ISNUMBER(W29),IF(AND(V29&gt;=Scenario!$B$10,MOD(V29-Scenario!$B$10,Scenario!$B$18)=0),Scenario!$B$8,0),"INSUFFICIENT FUNDS")))</f>
        <v/>
      </c>
      <c r="Y29" s="6" t="str">
        <f>IF(V29&gt;Scenario!$B$11,"",IF(V$2&lt;&gt;"Ready",V$2,IF(ISNUMBER(W29),(W29+X29)*(N('Option C'!$E$14)+N('Option C'!$E$15)+IF(Scenario!$B$13="Gross",N('Option C'!$E$16),0))/12+((N('Option C'!$E$12)+N('Option C'!$E$13))/12+IF(AND(V29&gt;=Scenario!$B$10,MOD(V29-Scenario!$B$10,Scenario!$B$18)=0),0*0+0,0)+IF(V29=1,0*0+0,0)+IF(V29=Scenario!$B$11,0,0)),"INSUFFICIENT FUNDS")))</f>
        <v/>
      </c>
      <c r="Z29" s="6" t="str">
        <f>IF(V29&gt;Scenario!$B$11,"",IF(V$2&lt;&gt;"Ready",V$2,IF(ISNUMBER(W29),IF((W29+X29)*(1+Scenario!$B$12/12)-Y29&lt;0,"INSUFFICIENT FUNDS",(W29+X29)*(1+Scenario!$B$12/12)-Y29),"INSUFFICIENT FUNDS")))</f>
        <v/>
      </c>
      <c r="AA29" s="6" t="str">
        <f>IF(V29&gt;Scenario!$B$11,"",IF(V$2&lt;&gt;"Ready",V$2,IF(ISNUMBER(Z29),AA28+Y29,"INSUFFICIENT FUNDS")))</f>
        <v/>
      </c>
      <c r="AB29" t="str">
        <f>IF(V29&gt;Scenario!$B$11,"",IF(V$2&lt;&gt;"Ready",V$2,IF(ISNUMBER(Z29),"OK","INSUFFICIENT FUNDS")))</f>
        <v/>
      </c>
      <c r="AC29">
        <v>25</v>
      </c>
      <c r="AD29" s="6" t="str">
        <f>IF(AC29&gt;Scenario!$B$11,"",IF(AC$2&lt;&gt;"Ready",AC$2,IF(AI28="OK",AG28,"INSUFFICIENT FUNDS")))</f>
        <v/>
      </c>
      <c r="AE29" s="6" t="str">
        <f>IF(AC29&gt;Scenario!$B$11,"",IF(AC$2&lt;&gt;"Ready",AC$2,IF(ISNUMBER(AD29),IF(AND(AC29&gt;=Scenario!$B$10,MOD(AC29-Scenario!$B$10,Scenario!$B$18)=0),Scenario!$B$8,0),"INSUFFICIENT FUNDS")))</f>
        <v/>
      </c>
      <c r="AF29" s="6" t="str">
        <f>IF(AC29&gt;Scenario!$B$11,"",IF(AC$2&lt;&gt;"Ready",AC$2,IF(ISNUMBER(AD29),(AD29+AE29)*(N('Option C'!$E$14)+N('Option C'!$E$15)+IF(Scenario!$B$13="Gross",0,0))/12+((N('Option C'!$E$12)+N('Option C'!$E$13))/12+IF(AND(AC29&gt;=Scenario!$B$10,MOD(AC29-Scenario!$B$10,Scenario!$B$18)=0),N('Option C'!$E$17)*N('Option C'!$E$18)+N('Option C'!$E$20),0)+IF(AC29=1,N('Option C'!$E$17)*N('Option C'!$E$19)+N('Option C'!$E$21),0)+IF(AC29=Scenario!$B$11,N('Option C'!$E$22),0)),"INSUFFICIENT FUNDS")))</f>
        <v/>
      </c>
      <c r="AG29" s="6" t="str">
        <f>IF(AC29&gt;Scenario!$B$11,"",IF(AC$2&lt;&gt;"Ready",AC$2,IF(ISNUMBER(AD29),IF((AD29+AE29)*(1+Scenario!$B$12/12)-AF29&lt;0,"INSUFFICIENT FUNDS",(AD29+AE29)*(1+Scenario!$B$12/12)-AF29),"INSUFFICIENT FUNDS")))</f>
        <v/>
      </c>
      <c r="AH29" s="6" t="str">
        <f>IF(AC29&gt;Scenario!$B$11,"",IF(AC$2&lt;&gt;"Ready",AC$2,IF(ISNUMBER(AG29),AH28+AF29,"INSUFFICIENT FUNDS")))</f>
        <v/>
      </c>
      <c r="AI29" t="str">
        <f>IF(AC29&gt;Scenario!$B$11,"",IF(AC$2&lt;&gt;"Ready",AC$2,IF(ISNUMBER(AG29),"OK","INSUFFICIENT FUNDS")))</f>
        <v/>
      </c>
      <c r="AJ29">
        <v>25</v>
      </c>
      <c r="AK29" s="6" t="str">
        <f>IF(AJ29&gt;Scenario!$B$11,"",IF(AJ$2&lt;&gt;"Ready",AJ$2,IF(AP28="OK",AN28,"INSUFFICIENT FUNDS")))</f>
        <v/>
      </c>
      <c r="AL29" s="6" t="str">
        <f>IF(AJ29&gt;Scenario!$B$11,"",IF(AJ$2&lt;&gt;"Ready",AJ$2,IF(ISNUMBER(AK29),IF(AND(AJ29&gt;=Scenario!$B$10,MOD(AJ29-Scenario!$B$10,Scenario!$B$18)=0),Scenario!$B$8,0),"INSUFFICIENT FUNDS")))</f>
        <v/>
      </c>
      <c r="AM29" s="6" t="str">
        <f>IF(AJ29&gt;Scenario!$B$11,"",IF(AJ$2&lt;&gt;"Ready",AJ$2,IF(ISNUMBER(AK29),(AK29+AL29)*(0+0+IF(Scenario!$B$13="Gross",0,0))/12+((0+0)/12+IF(AND(AJ29&gt;=Scenario!$B$10,MOD(AJ29-Scenario!$B$10,Scenario!$B$18)=0),0*0+0,0)+IF(AJ29=1,0*0+0,0)+IF(AJ29=Scenario!$B$11,0,0)),"INSUFFICIENT FUNDS")))</f>
        <v/>
      </c>
      <c r="AN29" s="6" t="str">
        <f>IF(AJ29&gt;Scenario!$B$11,"",IF(AJ$2&lt;&gt;"Ready",AJ$2,IF(ISNUMBER(AK29),IF((AK29+AL29)*(1+Scenario!$B$12/12)-AM29&lt;0,"INSUFFICIENT FUNDS",(AK29+AL29)*(1+Scenario!$B$12/12)-AM29),"INSUFFICIENT FUNDS")))</f>
        <v/>
      </c>
      <c r="AO29" s="6" t="str">
        <f>IF(AJ29&gt;Scenario!$B$11,"",IF(AJ$2&lt;&gt;"Ready",AJ$2,IF(ISNUMBER(AN29),AO28+AM29,"INSUFFICIENT FUNDS")))</f>
        <v/>
      </c>
      <c r="AP29" t="str">
        <f>IF(AJ29&gt;Scenario!$B$11,"",IF(AJ$2&lt;&gt;"Ready",AJ$2,IF(ISNUMBER(AN29),"OK","INSUFFICIENT FUNDS")))</f>
        <v/>
      </c>
    </row>
    <row r="30" spans="1:42" ht="32.1" customHeight="1" x14ac:dyDescent="0.2">
      <c r="A30">
        <v>26</v>
      </c>
      <c r="B30" s="6" t="str">
        <f>IF(A30&gt;Scenario!$B$11,"",IF(A$2&lt;&gt;"Ready",A$2,IF(G29="OK",E29,"INSUFFICIENT FUNDS")))</f>
        <v/>
      </c>
      <c r="C30" s="6" t="str">
        <f>IF(A30&gt;Scenario!$B$11,"",IF(A$2&lt;&gt;"Ready",A$2,IF(ISNUMBER(B30),IF(AND(A30&gt;=Scenario!$B$10,MOD(A30-Scenario!$B$10,Scenario!$B$18)=0),Scenario!$B$8,0),"INSUFFICIENT FUNDS")))</f>
        <v/>
      </c>
      <c r="D30" s="6" t="str">
        <f>IF(A30&gt;Scenario!$B$11,"",IF(A$2&lt;&gt;"Ready",A$2,IF(ISNUMBER(B30),(B30+C30)*(N('Option C'!$E$14)+N('Option C'!$E$15)+IF(Scenario!$B$13="Gross",N('Option C'!$E$16),0))/12+((N('Option C'!$E$12)+N('Option C'!$E$13))/12+IF(AND(A30&gt;=Scenario!$B$10,MOD(A30-Scenario!$B$10,Scenario!$B$18)=0),N('Option C'!$E$17)*N('Option C'!$E$18)+N('Option C'!$E$20),0)+IF(A30=1,N('Option C'!$E$17)*N('Option C'!$E$19)+N('Option C'!$E$21),0)+IF(A30=Scenario!$B$11,N('Option C'!$E$22),0)),"INSUFFICIENT FUNDS")))</f>
        <v/>
      </c>
      <c r="E30" s="6" t="str">
        <f>IF(A30&gt;Scenario!$B$11,"",IF(A$2&lt;&gt;"Ready",A$2,IF(ISNUMBER(B30),IF((B30+C30)*(1+Scenario!$B$12/12)-D30&lt;0,"INSUFFICIENT FUNDS",(B30+C30)*(1+Scenario!$B$12/12)-D30),"INSUFFICIENT FUNDS")))</f>
        <v/>
      </c>
      <c r="F30" s="6" t="str">
        <f>IF(A30&gt;Scenario!$B$11,"",IF(A$2&lt;&gt;"Ready",A$2,IF(ISNUMBER(E30),F29+D30,"INSUFFICIENT FUNDS")))</f>
        <v/>
      </c>
      <c r="G30" t="str">
        <f>IF(A30&gt;Scenario!$B$11,"",IF(A$2&lt;&gt;"Ready",A$2,IF(ISNUMBER(E30),"OK","INSUFFICIENT FUNDS")))</f>
        <v/>
      </c>
      <c r="H30">
        <v>26</v>
      </c>
      <c r="I30" s="6" t="str">
        <f>IF(H30&gt;Scenario!$B$11,"",IF(H$2&lt;&gt;"Ready",H$2,IF(N29="OK",L29,"INSUFFICIENT FUNDS")))</f>
        <v/>
      </c>
      <c r="J30" s="6" t="str">
        <f>IF(H30&gt;Scenario!$B$11,"",IF(H$2&lt;&gt;"Ready",H$2,IF(ISNUMBER(I30),IF(AND(H30&gt;=Scenario!$B$10,MOD(H30-Scenario!$B$10,Scenario!$B$18)=0),Scenario!$B$8,0),"INSUFFICIENT FUNDS")))</f>
        <v/>
      </c>
      <c r="K30" s="6" t="str">
        <f>IF(H30&gt;Scenario!$B$11,"",IF(H$2&lt;&gt;"Ready",H$2,IF(ISNUMBER(I30),(I30+J30)*(N('Option C'!$E$14)+N('Option C'!$E$15)+IF(Scenario!$B$13="Gross",N('Option C'!$E$16),0))/12+((0+0)/12+IF(AND(H30&gt;=Scenario!$B$10,MOD(H30-Scenario!$B$10,Scenario!$B$18)=0),N('Option C'!$E$17)*N('Option C'!$E$18)+N('Option C'!$E$20),0)+IF(H30=1,N('Option C'!$E$17)*N('Option C'!$E$19)+N('Option C'!$E$21),0)+IF(H30=Scenario!$B$11,N('Option C'!$E$22),0)),"INSUFFICIENT FUNDS")))</f>
        <v/>
      </c>
      <c r="L30" s="6" t="str">
        <f>IF(H30&gt;Scenario!$B$11,"",IF(H$2&lt;&gt;"Ready",H$2,IF(ISNUMBER(I30),IF((I30+J30)*(1+Scenario!$B$12/12)-K30&lt;0,"INSUFFICIENT FUNDS",(I30+J30)*(1+Scenario!$B$12/12)-K30),"INSUFFICIENT FUNDS")))</f>
        <v/>
      </c>
      <c r="M30" s="6" t="str">
        <f>IF(H30&gt;Scenario!$B$11,"",IF(H$2&lt;&gt;"Ready",H$2,IF(ISNUMBER(L30),M29+K30,"INSUFFICIENT FUNDS")))</f>
        <v/>
      </c>
      <c r="N30" t="str">
        <f>IF(H30&gt;Scenario!$B$11,"",IF(H$2&lt;&gt;"Ready",H$2,IF(ISNUMBER(L30),"OK","INSUFFICIENT FUNDS")))</f>
        <v/>
      </c>
      <c r="O30">
        <v>26</v>
      </c>
      <c r="P30" s="6" t="str">
        <f>IF(O30&gt;Scenario!$B$11,"",IF(O$2&lt;&gt;"Ready",O$2,IF(U29="OK",S29,"INSUFFICIENT FUNDS")))</f>
        <v/>
      </c>
      <c r="Q30" s="6" t="str">
        <f>IF(O30&gt;Scenario!$B$11,"",IF(O$2&lt;&gt;"Ready",O$2,IF(ISNUMBER(P30),IF(AND(O30&gt;=Scenario!$B$10,MOD(O30-Scenario!$B$10,Scenario!$B$18)=0),Scenario!$B$8,0),"INSUFFICIENT FUNDS")))</f>
        <v/>
      </c>
      <c r="R30" s="6" t="str">
        <f>IF(O30&gt;Scenario!$B$11,"",IF(O$2&lt;&gt;"Ready",O$2,IF(ISNUMBER(P30),(P30+Q30)*(0+N('Option C'!$E$15)+IF(Scenario!$B$13="Gross",N('Option C'!$E$16),0))/12+((N('Option C'!$E$12)+N('Option C'!$E$13))/12+IF(AND(O30&gt;=Scenario!$B$10,MOD(O30-Scenario!$B$10,Scenario!$B$18)=0),N('Option C'!$E$17)*N('Option C'!$E$18)+N('Option C'!$E$20),0)+IF(O30=1,N('Option C'!$E$17)*N('Option C'!$E$19)+N('Option C'!$E$21),0)+IF(O30=Scenario!$B$11,N('Option C'!$E$22),0)),"INSUFFICIENT FUNDS")))</f>
        <v/>
      </c>
      <c r="S30" s="6" t="str">
        <f>IF(O30&gt;Scenario!$B$11,"",IF(O$2&lt;&gt;"Ready",O$2,IF(ISNUMBER(P30),IF((P30+Q30)*(1+Scenario!$B$12/12)-R30&lt;0,"INSUFFICIENT FUNDS",(P30+Q30)*(1+Scenario!$B$12/12)-R30),"INSUFFICIENT FUNDS")))</f>
        <v/>
      </c>
      <c r="T30" s="6" t="str">
        <f>IF(O30&gt;Scenario!$B$11,"",IF(O$2&lt;&gt;"Ready",O$2,IF(ISNUMBER(S30),T29+R30,"INSUFFICIENT FUNDS")))</f>
        <v/>
      </c>
      <c r="U30" t="str">
        <f>IF(O30&gt;Scenario!$B$11,"",IF(O$2&lt;&gt;"Ready",O$2,IF(ISNUMBER(S30),"OK","INSUFFICIENT FUNDS")))</f>
        <v/>
      </c>
      <c r="V30">
        <v>26</v>
      </c>
      <c r="W30" s="6" t="str">
        <f>IF(V30&gt;Scenario!$B$11,"",IF(V$2&lt;&gt;"Ready",V$2,IF(AB29="OK",Z29,"INSUFFICIENT FUNDS")))</f>
        <v/>
      </c>
      <c r="X30" s="6" t="str">
        <f>IF(V30&gt;Scenario!$B$11,"",IF(V$2&lt;&gt;"Ready",V$2,IF(ISNUMBER(W30),IF(AND(V30&gt;=Scenario!$B$10,MOD(V30-Scenario!$B$10,Scenario!$B$18)=0),Scenario!$B$8,0),"INSUFFICIENT FUNDS")))</f>
        <v/>
      </c>
      <c r="Y30" s="6" t="str">
        <f>IF(V30&gt;Scenario!$B$11,"",IF(V$2&lt;&gt;"Ready",V$2,IF(ISNUMBER(W30),(W30+X30)*(N('Option C'!$E$14)+N('Option C'!$E$15)+IF(Scenario!$B$13="Gross",N('Option C'!$E$16),0))/12+((N('Option C'!$E$12)+N('Option C'!$E$13))/12+IF(AND(V30&gt;=Scenario!$B$10,MOD(V30-Scenario!$B$10,Scenario!$B$18)=0),0*0+0,0)+IF(V30=1,0*0+0,0)+IF(V30=Scenario!$B$11,0,0)),"INSUFFICIENT FUNDS")))</f>
        <v/>
      </c>
      <c r="Z30" s="6" t="str">
        <f>IF(V30&gt;Scenario!$B$11,"",IF(V$2&lt;&gt;"Ready",V$2,IF(ISNUMBER(W30),IF((W30+X30)*(1+Scenario!$B$12/12)-Y30&lt;0,"INSUFFICIENT FUNDS",(W30+X30)*(1+Scenario!$B$12/12)-Y30),"INSUFFICIENT FUNDS")))</f>
        <v/>
      </c>
      <c r="AA30" s="6" t="str">
        <f>IF(V30&gt;Scenario!$B$11,"",IF(V$2&lt;&gt;"Ready",V$2,IF(ISNUMBER(Z30),AA29+Y30,"INSUFFICIENT FUNDS")))</f>
        <v/>
      </c>
      <c r="AB30" t="str">
        <f>IF(V30&gt;Scenario!$B$11,"",IF(V$2&lt;&gt;"Ready",V$2,IF(ISNUMBER(Z30),"OK","INSUFFICIENT FUNDS")))</f>
        <v/>
      </c>
      <c r="AC30">
        <v>26</v>
      </c>
      <c r="AD30" s="6" t="str">
        <f>IF(AC30&gt;Scenario!$B$11,"",IF(AC$2&lt;&gt;"Ready",AC$2,IF(AI29="OK",AG29,"INSUFFICIENT FUNDS")))</f>
        <v/>
      </c>
      <c r="AE30" s="6" t="str">
        <f>IF(AC30&gt;Scenario!$B$11,"",IF(AC$2&lt;&gt;"Ready",AC$2,IF(ISNUMBER(AD30),IF(AND(AC30&gt;=Scenario!$B$10,MOD(AC30-Scenario!$B$10,Scenario!$B$18)=0),Scenario!$B$8,0),"INSUFFICIENT FUNDS")))</f>
        <v/>
      </c>
      <c r="AF30" s="6" t="str">
        <f>IF(AC30&gt;Scenario!$B$11,"",IF(AC$2&lt;&gt;"Ready",AC$2,IF(ISNUMBER(AD30),(AD30+AE30)*(N('Option C'!$E$14)+N('Option C'!$E$15)+IF(Scenario!$B$13="Gross",0,0))/12+((N('Option C'!$E$12)+N('Option C'!$E$13))/12+IF(AND(AC30&gt;=Scenario!$B$10,MOD(AC30-Scenario!$B$10,Scenario!$B$18)=0),N('Option C'!$E$17)*N('Option C'!$E$18)+N('Option C'!$E$20),0)+IF(AC30=1,N('Option C'!$E$17)*N('Option C'!$E$19)+N('Option C'!$E$21),0)+IF(AC30=Scenario!$B$11,N('Option C'!$E$22),0)),"INSUFFICIENT FUNDS")))</f>
        <v/>
      </c>
      <c r="AG30" s="6" t="str">
        <f>IF(AC30&gt;Scenario!$B$11,"",IF(AC$2&lt;&gt;"Ready",AC$2,IF(ISNUMBER(AD30),IF((AD30+AE30)*(1+Scenario!$B$12/12)-AF30&lt;0,"INSUFFICIENT FUNDS",(AD30+AE30)*(1+Scenario!$B$12/12)-AF30),"INSUFFICIENT FUNDS")))</f>
        <v/>
      </c>
      <c r="AH30" s="6" t="str">
        <f>IF(AC30&gt;Scenario!$B$11,"",IF(AC$2&lt;&gt;"Ready",AC$2,IF(ISNUMBER(AG30),AH29+AF30,"INSUFFICIENT FUNDS")))</f>
        <v/>
      </c>
      <c r="AI30" t="str">
        <f>IF(AC30&gt;Scenario!$B$11,"",IF(AC$2&lt;&gt;"Ready",AC$2,IF(ISNUMBER(AG30),"OK","INSUFFICIENT FUNDS")))</f>
        <v/>
      </c>
      <c r="AJ30">
        <v>26</v>
      </c>
      <c r="AK30" s="6" t="str">
        <f>IF(AJ30&gt;Scenario!$B$11,"",IF(AJ$2&lt;&gt;"Ready",AJ$2,IF(AP29="OK",AN29,"INSUFFICIENT FUNDS")))</f>
        <v/>
      </c>
      <c r="AL30" s="6" t="str">
        <f>IF(AJ30&gt;Scenario!$B$11,"",IF(AJ$2&lt;&gt;"Ready",AJ$2,IF(ISNUMBER(AK30),IF(AND(AJ30&gt;=Scenario!$B$10,MOD(AJ30-Scenario!$B$10,Scenario!$B$18)=0),Scenario!$B$8,0),"INSUFFICIENT FUNDS")))</f>
        <v/>
      </c>
      <c r="AM30" s="6" t="str">
        <f>IF(AJ30&gt;Scenario!$B$11,"",IF(AJ$2&lt;&gt;"Ready",AJ$2,IF(ISNUMBER(AK30),(AK30+AL30)*(0+0+IF(Scenario!$B$13="Gross",0,0))/12+((0+0)/12+IF(AND(AJ30&gt;=Scenario!$B$10,MOD(AJ30-Scenario!$B$10,Scenario!$B$18)=0),0*0+0,0)+IF(AJ30=1,0*0+0,0)+IF(AJ30=Scenario!$B$11,0,0)),"INSUFFICIENT FUNDS")))</f>
        <v/>
      </c>
      <c r="AN30" s="6" t="str">
        <f>IF(AJ30&gt;Scenario!$B$11,"",IF(AJ$2&lt;&gt;"Ready",AJ$2,IF(ISNUMBER(AK30),IF((AK30+AL30)*(1+Scenario!$B$12/12)-AM30&lt;0,"INSUFFICIENT FUNDS",(AK30+AL30)*(1+Scenario!$B$12/12)-AM30),"INSUFFICIENT FUNDS")))</f>
        <v/>
      </c>
      <c r="AO30" s="6" t="str">
        <f>IF(AJ30&gt;Scenario!$B$11,"",IF(AJ$2&lt;&gt;"Ready",AJ$2,IF(ISNUMBER(AN30),AO29+AM30,"INSUFFICIENT FUNDS")))</f>
        <v/>
      </c>
      <c r="AP30" t="str">
        <f>IF(AJ30&gt;Scenario!$B$11,"",IF(AJ$2&lt;&gt;"Ready",AJ$2,IF(ISNUMBER(AN30),"OK","INSUFFICIENT FUNDS")))</f>
        <v/>
      </c>
    </row>
    <row r="31" spans="1:42" ht="32.1" customHeight="1" x14ac:dyDescent="0.2">
      <c r="A31">
        <v>27</v>
      </c>
      <c r="B31" s="6" t="str">
        <f>IF(A31&gt;Scenario!$B$11,"",IF(A$2&lt;&gt;"Ready",A$2,IF(G30="OK",E30,"INSUFFICIENT FUNDS")))</f>
        <v/>
      </c>
      <c r="C31" s="6" t="str">
        <f>IF(A31&gt;Scenario!$B$11,"",IF(A$2&lt;&gt;"Ready",A$2,IF(ISNUMBER(B31),IF(AND(A31&gt;=Scenario!$B$10,MOD(A31-Scenario!$B$10,Scenario!$B$18)=0),Scenario!$B$8,0),"INSUFFICIENT FUNDS")))</f>
        <v/>
      </c>
      <c r="D31" s="6" t="str">
        <f>IF(A31&gt;Scenario!$B$11,"",IF(A$2&lt;&gt;"Ready",A$2,IF(ISNUMBER(B31),(B31+C31)*(N('Option C'!$E$14)+N('Option C'!$E$15)+IF(Scenario!$B$13="Gross",N('Option C'!$E$16),0))/12+((N('Option C'!$E$12)+N('Option C'!$E$13))/12+IF(AND(A31&gt;=Scenario!$B$10,MOD(A31-Scenario!$B$10,Scenario!$B$18)=0),N('Option C'!$E$17)*N('Option C'!$E$18)+N('Option C'!$E$20),0)+IF(A31=1,N('Option C'!$E$17)*N('Option C'!$E$19)+N('Option C'!$E$21),0)+IF(A31=Scenario!$B$11,N('Option C'!$E$22),0)),"INSUFFICIENT FUNDS")))</f>
        <v/>
      </c>
      <c r="E31" s="6" t="str">
        <f>IF(A31&gt;Scenario!$B$11,"",IF(A$2&lt;&gt;"Ready",A$2,IF(ISNUMBER(B31),IF((B31+C31)*(1+Scenario!$B$12/12)-D31&lt;0,"INSUFFICIENT FUNDS",(B31+C31)*(1+Scenario!$B$12/12)-D31),"INSUFFICIENT FUNDS")))</f>
        <v/>
      </c>
      <c r="F31" s="6" t="str">
        <f>IF(A31&gt;Scenario!$B$11,"",IF(A$2&lt;&gt;"Ready",A$2,IF(ISNUMBER(E31),F30+D31,"INSUFFICIENT FUNDS")))</f>
        <v/>
      </c>
      <c r="G31" t="str">
        <f>IF(A31&gt;Scenario!$B$11,"",IF(A$2&lt;&gt;"Ready",A$2,IF(ISNUMBER(E31),"OK","INSUFFICIENT FUNDS")))</f>
        <v/>
      </c>
      <c r="H31">
        <v>27</v>
      </c>
      <c r="I31" s="6" t="str">
        <f>IF(H31&gt;Scenario!$B$11,"",IF(H$2&lt;&gt;"Ready",H$2,IF(N30="OK",L30,"INSUFFICIENT FUNDS")))</f>
        <v/>
      </c>
      <c r="J31" s="6" t="str">
        <f>IF(H31&gt;Scenario!$B$11,"",IF(H$2&lt;&gt;"Ready",H$2,IF(ISNUMBER(I31),IF(AND(H31&gt;=Scenario!$B$10,MOD(H31-Scenario!$B$10,Scenario!$B$18)=0),Scenario!$B$8,0),"INSUFFICIENT FUNDS")))</f>
        <v/>
      </c>
      <c r="K31" s="6" t="str">
        <f>IF(H31&gt;Scenario!$B$11,"",IF(H$2&lt;&gt;"Ready",H$2,IF(ISNUMBER(I31),(I31+J31)*(N('Option C'!$E$14)+N('Option C'!$E$15)+IF(Scenario!$B$13="Gross",N('Option C'!$E$16),0))/12+((0+0)/12+IF(AND(H31&gt;=Scenario!$B$10,MOD(H31-Scenario!$B$10,Scenario!$B$18)=0),N('Option C'!$E$17)*N('Option C'!$E$18)+N('Option C'!$E$20),0)+IF(H31=1,N('Option C'!$E$17)*N('Option C'!$E$19)+N('Option C'!$E$21),0)+IF(H31=Scenario!$B$11,N('Option C'!$E$22),0)),"INSUFFICIENT FUNDS")))</f>
        <v/>
      </c>
      <c r="L31" s="6" t="str">
        <f>IF(H31&gt;Scenario!$B$11,"",IF(H$2&lt;&gt;"Ready",H$2,IF(ISNUMBER(I31),IF((I31+J31)*(1+Scenario!$B$12/12)-K31&lt;0,"INSUFFICIENT FUNDS",(I31+J31)*(1+Scenario!$B$12/12)-K31),"INSUFFICIENT FUNDS")))</f>
        <v/>
      </c>
      <c r="M31" s="6" t="str">
        <f>IF(H31&gt;Scenario!$B$11,"",IF(H$2&lt;&gt;"Ready",H$2,IF(ISNUMBER(L31),M30+K31,"INSUFFICIENT FUNDS")))</f>
        <v/>
      </c>
      <c r="N31" t="str">
        <f>IF(H31&gt;Scenario!$B$11,"",IF(H$2&lt;&gt;"Ready",H$2,IF(ISNUMBER(L31),"OK","INSUFFICIENT FUNDS")))</f>
        <v/>
      </c>
      <c r="O31">
        <v>27</v>
      </c>
      <c r="P31" s="6" t="str">
        <f>IF(O31&gt;Scenario!$B$11,"",IF(O$2&lt;&gt;"Ready",O$2,IF(U30="OK",S30,"INSUFFICIENT FUNDS")))</f>
        <v/>
      </c>
      <c r="Q31" s="6" t="str">
        <f>IF(O31&gt;Scenario!$B$11,"",IF(O$2&lt;&gt;"Ready",O$2,IF(ISNUMBER(P31),IF(AND(O31&gt;=Scenario!$B$10,MOD(O31-Scenario!$B$10,Scenario!$B$18)=0),Scenario!$B$8,0),"INSUFFICIENT FUNDS")))</f>
        <v/>
      </c>
      <c r="R31" s="6" t="str">
        <f>IF(O31&gt;Scenario!$B$11,"",IF(O$2&lt;&gt;"Ready",O$2,IF(ISNUMBER(P31),(P31+Q31)*(0+N('Option C'!$E$15)+IF(Scenario!$B$13="Gross",N('Option C'!$E$16),0))/12+((N('Option C'!$E$12)+N('Option C'!$E$13))/12+IF(AND(O31&gt;=Scenario!$B$10,MOD(O31-Scenario!$B$10,Scenario!$B$18)=0),N('Option C'!$E$17)*N('Option C'!$E$18)+N('Option C'!$E$20),0)+IF(O31=1,N('Option C'!$E$17)*N('Option C'!$E$19)+N('Option C'!$E$21),0)+IF(O31=Scenario!$B$11,N('Option C'!$E$22),0)),"INSUFFICIENT FUNDS")))</f>
        <v/>
      </c>
      <c r="S31" s="6" t="str">
        <f>IF(O31&gt;Scenario!$B$11,"",IF(O$2&lt;&gt;"Ready",O$2,IF(ISNUMBER(P31),IF((P31+Q31)*(1+Scenario!$B$12/12)-R31&lt;0,"INSUFFICIENT FUNDS",(P31+Q31)*(1+Scenario!$B$12/12)-R31),"INSUFFICIENT FUNDS")))</f>
        <v/>
      </c>
      <c r="T31" s="6" t="str">
        <f>IF(O31&gt;Scenario!$B$11,"",IF(O$2&lt;&gt;"Ready",O$2,IF(ISNUMBER(S31),T30+R31,"INSUFFICIENT FUNDS")))</f>
        <v/>
      </c>
      <c r="U31" t="str">
        <f>IF(O31&gt;Scenario!$B$11,"",IF(O$2&lt;&gt;"Ready",O$2,IF(ISNUMBER(S31),"OK","INSUFFICIENT FUNDS")))</f>
        <v/>
      </c>
      <c r="V31">
        <v>27</v>
      </c>
      <c r="W31" s="6" t="str">
        <f>IF(V31&gt;Scenario!$B$11,"",IF(V$2&lt;&gt;"Ready",V$2,IF(AB30="OK",Z30,"INSUFFICIENT FUNDS")))</f>
        <v/>
      </c>
      <c r="X31" s="6" t="str">
        <f>IF(V31&gt;Scenario!$B$11,"",IF(V$2&lt;&gt;"Ready",V$2,IF(ISNUMBER(W31),IF(AND(V31&gt;=Scenario!$B$10,MOD(V31-Scenario!$B$10,Scenario!$B$18)=0),Scenario!$B$8,0),"INSUFFICIENT FUNDS")))</f>
        <v/>
      </c>
      <c r="Y31" s="6" t="str">
        <f>IF(V31&gt;Scenario!$B$11,"",IF(V$2&lt;&gt;"Ready",V$2,IF(ISNUMBER(W31),(W31+X31)*(N('Option C'!$E$14)+N('Option C'!$E$15)+IF(Scenario!$B$13="Gross",N('Option C'!$E$16),0))/12+((N('Option C'!$E$12)+N('Option C'!$E$13))/12+IF(AND(V31&gt;=Scenario!$B$10,MOD(V31-Scenario!$B$10,Scenario!$B$18)=0),0*0+0,0)+IF(V31=1,0*0+0,0)+IF(V31=Scenario!$B$11,0,0)),"INSUFFICIENT FUNDS")))</f>
        <v/>
      </c>
      <c r="Z31" s="6" t="str">
        <f>IF(V31&gt;Scenario!$B$11,"",IF(V$2&lt;&gt;"Ready",V$2,IF(ISNUMBER(W31),IF((W31+X31)*(1+Scenario!$B$12/12)-Y31&lt;0,"INSUFFICIENT FUNDS",(W31+X31)*(1+Scenario!$B$12/12)-Y31),"INSUFFICIENT FUNDS")))</f>
        <v/>
      </c>
      <c r="AA31" s="6" t="str">
        <f>IF(V31&gt;Scenario!$B$11,"",IF(V$2&lt;&gt;"Ready",V$2,IF(ISNUMBER(Z31),AA30+Y31,"INSUFFICIENT FUNDS")))</f>
        <v/>
      </c>
      <c r="AB31" t="str">
        <f>IF(V31&gt;Scenario!$B$11,"",IF(V$2&lt;&gt;"Ready",V$2,IF(ISNUMBER(Z31),"OK","INSUFFICIENT FUNDS")))</f>
        <v/>
      </c>
      <c r="AC31">
        <v>27</v>
      </c>
      <c r="AD31" s="6" t="str">
        <f>IF(AC31&gt;Scenario!$B$11,"",IF(AC$2&lt;&gt;"Ready",AC$2,IF(AI30="OK",AG30,"INSUFFICIENT FUNDS")))</f>
        <v/>
      </c>
      <c r="AE31" s="6" t="str">
        <f>IF(AC31&gt;Scenario!$B$11,"",IF(AC$2&lt;&gt;"Ready",AC$2,IF(ISNUMBER(AD31),IF(AND(AC31&gt;=Scenario!$B$10,MOD(AC31-Scenario!$B$10,Scenario!$B$18)=0),Scenario!$B$8,0),"INSUFFICIENT FUNDS")))</f>
        <v/>
      </c>
      <c r="AF31" s="6" t="str">
        <f>IF(AC31&gt;Scenario!$B$11,"",IF(AC$2&lt;&gt;"Ready",AC$2,IF(ISNUMBER(AD31),(AD31+AE31)*(N('Option C'!$E$14)+N('Option C'!$E$15)+IF(Scenario!$B$13="Gross",0,0))/12+((N('Option C'!$E$12)+N('Option C'!$E$13))/12+IF(AND(AC31&gt;=Scenario!$B$10,MOD(AC31-Scenario!$B$10,Scenario!$B$18)=0),N('Option C'!$E$17)*N('Option C'!$E$18)+N('Option C'!$E$20),0)+IF(AC31=1,N('Option C'!$E$17)*N('Option C'!$E$19)+N('Option C'!$E$21),0)+IF(AC31=Scenario!$B$11,N('Option C'!$E$22),0)),"INSUFFICIENT FUNDS")))</f>
        <v/>
      </c>
      <c r="AG31" s="6" t="str">
        <f>IF(AC31&gt;Scenario!$B$11,"",IF(AC$2&lt;&gt;"Ready",AC$2,IF(ISNUMBER(AD31),IF((AD31+AE31)*(1+Scenario!$B$12/12)-AF31&lt;0,"INSUFFICIENT FUNDS",(AD31+AE31)*(1+Scenario!$B$12/12)-AF31),"INSUFFICIENT FUNDS")))</f>
        <v/>
      </c>
      <c r="AH31" s="6" t="str">
        <f>IF(AC31&gt;Scenario!$B$11,"",IF(AC$2&lt;&gt;"Ready",AC$2,IF(ISNUMBER(AG31),AH30+AF31,"INSUFFICIENT FUNDS")))</f>
        <v/>
      </c>
      <c r="AI31" t="str">
        <f>IF(AC31&gt;Scenario!$B$11,"",IF(AC$2&lt;&gt;"Ready",AC$2,IF(ISNUMBER(AG31),"OK","INSUFFICIENT FUNDS")))</f>
        <v/>
      </c>
      <c r="AJ31">
        <v>27</v>
      </c>
      <c r="AK31" s="6" t="str">
        <f>IF(AJ31&gt;Scenario!$B$11,"",IF(AJ$2&lt;&gt;"Ready",AJ$2,IF(AP30="OK",AN30,"INSUFFICIENT FUNDS")))</f>
        <v/>
      </c>
      <c r="AL31" s="6" t="str">
        <f>IF(AJ31&gt;Scenario!$B$11,"",IF(AJ$2&lt;&gt;"Ready",AJ$2,IF(ISNUMBER(AK31),IF(AND(AJ31&gt;=Scenario!$B$10,MOD(AJ31-Scenario!$B$10,Scenario!$B$18)=0),Scenario!$B$8,0),"INSUFFICIENT FUNDS")))</f>
        <v/>
      </c>
      <c r="AM31" s="6" t="str">
        <f>IF(AJ31&gt;Scenario!$B$11,"",IF(AJ$2&lt;&gt;"Ready",AJ$2,IF(ISNUMBER(AK31),(AK31+AL31)*(0+0+IF(Scenario!$B$13="Gross",0,0))/12+((0+0)/12+IF(AND(AJ31&gt;=Scenario!$B$10,MOD(AJ31-Scenario!$B$10,Scenario!$B$18)=0),0*0+0,0)+IF(AJ31=1,0*0+0,0)+IF(AJ31=Scenario!$B$11,0,0)),"INSUFFICIENT FUNDS")))</f>
        <v/>
      </c>
      <c r="AN31" s="6" t="str">
        <f>IF(AJ31&gt;Scenario!$B$11,"",IF(AJ$2&lt;&gt;"Ready",AJ$2,IF(ISNUMBER(AK31),IF((AK31+AL31)*(1+Scenario!$B$12/12)-AM31&lt;0,"INSUFFICIENT FUNDS",(AK31+AL31)*(1+Scenario!$B$12/12)-AM31),"INSUFFICIENT FUNDS")))</f>
        <v/>
      </c>
      <c r="AO31" s="6" t="str">
        <f>IF(AJ31&gt;Scenario!$B$11,"",IF(AJ$2&lt;&gt;"Ready",AJ$2,IF(ISNUMBER(AN31),AO30+AM31,"INSUFFICIENT FUNDS")))</f>
        <v/>
      </c>
      <c r="AP31" t="str">
        <f>IF(AJ31&gt;Scenario!$B$11,"",IF(AJ$2&lt;&gt;"Ready",AJ$2,IF(ISNUMBER(AN31),"OK","INSUFFICIENT FUNDS")))</f>
        <v/>
      </c>
    </row>
    <row r="32" spans="1:42" ht="32.1" customHeight="1" x14ac:dyDescent="0.2">
      <c r="A32">
        <v>28</v>
      </c>
      <c r="B32" s="6" t="str">
        <f>IF(A32&gt;Scenario!$B$11,"",IF(A$2&lt;&gt;"Ready",A$2,IF(G31="OK",E31,"INSUFFICIENT FUNDS")))</f>
        <v/>
      </c>
      <c r="C32" s="6" t="str">
        <f>IF(A32&gt;Scenario!$B$11,"",IF(A$2&lt;&gt;"Ready",A$2,IF(ISNUMBER(B32),IF(AND(A32&gt;=Scenario!$B$10,MOD(A32-Scenario!$B$10,Scenario!$B$18)=0),Scenario!$B$8,0),"INSUFFICIENT FUNDS")))</f>
        <v/>
      </c>
      <c r="D32" s="6" t="str">
        <f>IF(A32&gt;Scenario!$B$11,"",IF(A$2&lt;&gt;"Ready",A$2,IF(ISNUMBER(B32),(B32+C32)*(N('Option C'!$E$14)+N('Option C'!$E$15)+IF(Scenario!$B$13="Gross",N('Option C'!$E$16),0))/12+((N('Option C'!$E$12)+N('Option C'!$E$13))/12+IF(AND(A32&gt;=Scenario!$B$10,MOD(A32-Scenario!$B$10,Scenario!$B$18)=0),N('Option C'!$E$17)*N('Option C'!$E$18)+N('Option C'!$E$20),0)+IF(A32=1,N('Option C'!$E$17)*N('Option C'!$E$19)+N('Option C'!$E$21),0)+IF(A32=Scenario!$B$11,N('Option C'!$E$22),0)),"INSUFFICIENT FUNDS")))</f>
        <v/>
      </c>
      <c r="E32" s="6" t="str">
        <f>IF(A32&gt;Scenario!$B$11,"",IF(A$2&lt;&gt;"Ready",A$2,IF(ISNUMBER(B32),IF((B32+C32)*(1+Scenario!$B$12/12)-D32&lt;0,"INSUFFICIENT FUNDS",(B32+C32)*(1+Scenario!$B$12/12)-D32),"INSUFFICIENT FUNDS")))</f>
        <v/>
      </c>
      <c r="F32" s="6" t="str">
        <f>IF(A32&gt;Scenario!$B$11,"",IF(A$2&lt;&gt;"Ready",A$2,IF(ISNUMBER(E32),F31+D32,"INSUFFICIENT FUNDS")))</f>
        <v/>
      </c>
      <c r="G32" t="str">
        <f>IF(A32&gt;Scenario!$B$11,"",IF(A$2&lt;&gt;"Ready",A$2,IF(ISNUMBER(E32),"OK","INSUFFICIENT FUNDS")))</f>
        <v/>
      </c>
      <c r="H32">
        <v>28</v>
      </c>
      <c r="I32" s="6" t="str">
        <f>IF(H32&gt;Scenario!$B$11,"",IF(H$2&lt;&gt;"Ready",H$2,IF(N31="OK",L31,"INSUFFICIENT FUNDS")))</f>
        <v/>
      </c>
      <c r="J32" s="6" t="str">
        <f>IF(H32&gt;Scenario!$B$11,"",IF(H$2&lt;&gt;"Ready",H$2,IF(ISNUMBER(I32),IF(AND(H32&gt;=Scenario!$B$10,MOD(H32-Scenario!$B$10,Scenario!$B$18)=0),Scenario!$B$8,0),"INSUFFICIENT FUNDS")))</f>
        <v/>
      </c>
      <c r="K32" s="6" t="str">
        <f>IF(H32&gt;Scenario!$B$11,"",IF(H$2&lt;&gt;"Ready",H$2,IF(ISNUMBER(I32),(I32+J32)*(N('Option C'!$E$14)+N('Option C'!$E$15)+IF(Scenario!$B$13="Gross",N('Option C'!$E$16),0))/12+((0+0)/12+IF(AND(H32&gt;=Scenario!$B$10,MOD(H32-Scenario!$B$10,Scenario!$B$18)=0),N('Option C'!$E$17)*N('Option C'!$E$18)+N('Option C'!$E$20),0)+IF(H32=1,N('Option C'!$E$17)*N('Option C'!$E$19)+N('Option C'!$E$21),0)+IF(H32=Scenario!$B$11,N('Option C'!$E$22),0)),"INSUFFICIENT FUNDS")))</f>
        <v/>
      </c>
      <c r="L32" s="6" t="str">
        <f>IF(H32&gt;Scenario!$B$11,"",IF(H$2&lt;&gt;"Ready",H$2,IF(ISNUMBER(I32),IF((I32+J32)*(1+Scenario!$B$12/12)-K32&lt;0,"INSUFFICIENT FUNDS",(I32+J32)*(1+Scenario!$B$12/12)-K32),"INSUFFICIENT FUNDS")))</f>
        <v/>
      </c>
      <c r="M32" s="6" t="str">
        <f>IF(H32&gt;Scenario!$B$11,"",IF(H$2&lt;&gt;"Ready",H$2,IF(ISNUMBER(L32),M31+K32,"INSUFFICIENT FUNDS")))</f>
        <v/>
      </c>
      <c r="N32" t="str">
        <f>IF(H32&gt;Scenario!$B$11,"",IF(H$2&lt;&gt;"Ready",H$2,IF(ISNUMBER(L32),"OK","INSUFFICIENT FUNDS")))</f>
        <v/>
      </c>
      <c r="O32">
        <v>28</v>
      </c>
      <c r="P32" s="6" t="str">
        <f>IF(O32&gt;Scenario!$B$11,"",IF(O$2&lt;&gt;"Ready",O$2,IF(U31="OK",S31,"INSUFFICIENT FUNDS")))</f>
        <v/>
      </c>
      <c r="Q32" s="6" t="str">
        <f>IF(O32&gt;Scenario!$B$11,"",IF(O$2&lt;&gt;"Ready",O$2,IF(ISNUMBER(P32),IF(AND(O32&gt;=Scenario!$B$10,MOD(O32-Scenario!$B$10,Scenario!$B$18)=0),Scenario!$B$8,0),"INSUFFICIENT FUNDS")))</f>
        <v/>
      </c>
      <c r="R32" s="6" t="str">
        <f>IF(O32&gt;Scenario!$B$11,"",IF(O$2&lt;&gt;"Ready",O$2,IF(ISNUMBER(P32),(P32+Q32)*(0+N('Option C'!$E$15)+IF(Scenario!$B$13="Gross",N('Option C'!$E$16),0))/12+((N('Option C'!$E$12)+N('Option C'!$E$13))/12+IF(AND(O32&gt;=Scenario!$B$10,MOD(O32-Scenario!$B$10,Scenario!$B$18)=0),N('Option C'!$E$17)*N('Option C'!$E$18)+N('Option C'!$E$20),0)+IF(O32=1,N('Option C'!$E$17)*N('Option C'!$E$19)+N('Option C'!$E$21),0)+IF(O32=Scenario!$B$11,N('Option C'!$E$22),0)),"INSUFFICIENT FUNDS")))</f>
        <v/>
      </c>
      <c r="S32" s="6" t="str">
        <f>IF(O32&gt;Scenario!$B$11,"",IF(O$2&lt;&gt;"Ready",O$2,IF(ISNUMBER(P32),IF((P32+Q32)*(1+Scenario!$B$12/12)-R32&lt;0,"INSUFFICIENT FUNDS",(P32+Q32)*(1+Scenario!$B$12/12)-R32),"INSUFFICIENT FUNDS")))</f>
        <v/>
      </c>
      <c r="T32" s="6" t="str">
        <f>IF(O32&gt;Scenario!$B$11,"",IF(O$2&lt;&gt;"Ready",O$2,IF(ISNUMBER(S32),T31+R32,"INSUFFICIENT FUNDS")))</f>
        <v/>
      </c>
      <c r="U32" t="str">
        <f>IF(O32&gt;Scenario!$B$11,"",IF(O$2&lt;&gt;"Ready",O$2,IF(ISNUMBER(S32),"OK","INSUFFICIENT FUNDS")))</f>
        <v/>
      </c>
      <c r="V32">
        <v>28</v>
      </c>
      <c r="W32" s="6" t="str">
        <f>IF(V32&gt;Scenario!$B$11,"",IF(V$2&lt;&gt;"Ready",V$2,IF(AB31="OK",Z31,"INSUFFICIENT FUNDS")))</f>
        <v/>
      </c>
      <c r="X32" s="6" t="str">
        <f>IF(V32&gt;Scenario!$B$11,"",IF(V$2&lt;&gt;"Ready",V$2,IF(ISNUMBER(W32),IF(AND(V32&gt;=Scenario!$B$10,MOD(V32-Scenario!$B$10,Scenario!$B$18)=0),Scenario!$B$8,0),"INSUFFICIENT FUNDS")))</f>
        <v/>
      </c>
      <c r="Y32" s="6" t="str">
        <f>IF(V32&gt;Scenario!$B$11,"",IF(V$2&lt;&gt;"Ready",V$2,IF(ISNUMBER(W32),(W32+X32)*(N('Option C'!$E$14)+N('Option C'!$E$15)+IF(Scenario!$B$13="Gross",N('Option C'!$E$16),0))/12+((N('Option C'!$E$12)+N('Option C'!$E$13))/12+IF(AND(V32&gt;=Scenario!$B$10,MOD(V32-Scenario!$B$10,Scenario!$B$18)=0),0*0+0,0)+IF(V32=1,0*0+0,0)+IF(V32=Scenario!$B$11,0,0)),"INSUFFICIENT FUNDS")))</f>
        <v/>
      </c>
      <c r="Z32" s="6" t="str">
        <f>IF(V32&gt;Scenario!$B$11,"",IF(V$2&lt;&gt;"Ready",V$2,IF(ISNUMBER(W32),IF((W32+X32)*(1+Scenario!$B$12/12)-Y32&lt;0,"INSUFFICIENT FUNDS",(W32+X32)*(1+Scenario!$B$12/12)-Y32),"INSUFFICIENT FUNDS")))</f>
        <v/>
      </c>
      <c r="AA32" s="6" t="str">
        <f>IF(V32&gt;Scenario!$B$11,"",IF(V$2&lt;&gt;"Ready",V$2,IF(ISNUMBER(Z32),AA31+Y32,"INSUFFICIENT FUNDS")))</f>
        <v/>
      </c>
      <c r="AB32" t="str">
        <f>IF(V32&gt;Scenario!$B$11,"",IF(V$2&lt;&gt;"Ready",V$2,IF(ISNUMBER(Z32),"OK","INSUFFICIENT FUNDS")))</f>
        <v/>
      </c>
      <c r="AC32">
        <v>28</v>
      </c>
      <c r="AD32" s="6" t="str">
        <f>IF(AC32&gt;Scenario!$B$11,"",IF(AC$2&lt;&gt;"Ready",AC$2,IF(AI31="OK",AG31,"INSUFFICIENT FUNDS")))</f>
        <v/>
      </c>
      <c r="AE32" s="6" t="str">
        <f>IF(AC32&gt;Scenario!$B$11,"",IF(AC$2&lt;&gt;"Ready",AC$2,IF(ISNUMBER(AD32),IF(AND(AC32&gt;=Scenario!$B$10,MOD(AC32-Scenario!$B$10,Scenario!$B$18)=0),Scenario!$B$8,0),"INSUFFICIENT FUNDS")))</f>
        <v/>
      </c>
      <c r="AF32" s="6" t="str">
        <f>IF(AC32&gt;Scenario!$B$11,"",IF(AC$2&lt;&gt;"Ready",AC$2,IF(ISNUMBER(AD32),(AD32+AE32)*(N('Option C'!$E$14)+N('Option C'!$E$15)+IF(Scenario!$B$13="Gross",0,0))/12+((N('Option C'!$E$12)+N('Option C'!$E$13))/12+IF(AND(AC32&gt;=Scenario!$B$10,MOD(AC32-Scenario!$B$10,Scenario!$B$18)=0),N('Option C'!$E$17)*N('Option C'!$E$18)+N('Option C'!$E$20),0)+IF(AC32=1,N('Option C'!$E$17)*N('Option C'!$E$19)+N('Option C'!$E$21),0)+IF(AC32=Scenario!$B$11,N('Option C'!$E$22),0)),"INSUFFICIENT FUNDS")))</f>
        <v/>
      </c>
      <c r="AG32" s="6" t="str">
        <f>IF(AC32&gt;Scenario!$B$11,"",IF(AC$2&lt;&gt;"Ready",AC$2,IF(ISNUMBER(AD32),IF((AD32+AE32)*(1+Scenario!$B$12/12)-AF32&lt;0,"INSUFFICIENT FUNDS",(AD32+AE32)*(1+Scenario!$B$12/12)-AF32),"INSUFFICIENT FUNDS")))</f>
        <v/>
      </c>
      <c r="AH32" s="6" t="str">
        <f>IF(AC32&gt;Scenario!$B$11,"",IF(AC$2&lt;&gt;"Ready",AC$2,IF(ISNUMBER(AG32),AH31+AF32,"INSUFFICIENT FUNDS")))</f>
        <v/>
      </c>
      <c r="AI32" t="str">
        <f>IF(AC32&gt;Scenario!$B$11,"",IF(AC$2&lt;&gt;"Ready",AC$2,IF(ISNUMBER(AG32),"OK","INSUFFICIENT FUNDS")))</f>
        <v/>
      </c>
      <c r="AJ32">
        <v>28</v>
      </c>
      <c r="AK32" s="6" t="str">
        <f>IF(AJ32&gt;Scenario!$B$11,"",IF(AJ$2&lt;&gt;"Ready",AJ$2,IF(AP31="OK",AN31,"INSUFFICIENT FUNDS")))</f>
        <v/>
      </c>
      <c r="AL32" s="6" t="str">
        <f>IF(AJ32&gt;Scenario!$B$11,"",IF(AJ$2&lt;&gt;"Ready",AJ$2,IF(ISNUMBER(AK32),IF(AND(AJ32&gt;=Scenario!$B$10,MOD(AJ32-Scenario!$B$10,Scenario!$B$18)=0),Scenario!$B$8,0),"INSUFFICIENT FUNDS")))</f>
        <v/>
      </c>
      <c r="AM32" s="6" t="str">
        <f>IF(AJ32&gt;Scenario!$B$11,"",IF(AJ$2&lt;&gt;"Ready",AJ$2,IF(ISNUMBER(AK32),(AK32+AL32)*(0+0+IF(Scenario!$B$13="Gross",0,0))/12+((0+0)/12+IF(AND(AJ32&gt;=Scenario!$B$10,MOD(AJ32-Scenario!$B$10,Scenario!$B$18)=0),0*0+0,0)+IF(AJ32=1,0*0+0,0)+IF(AJ32=Scenario!$B$11,0,0)),"INSUFFICIENT FUNDS")))</f>
        <v/>
      </c>
      <c r="AN32" s="6" t="str">
        <f>IF(AJ32&gt;Scenario!$B$11,"",IF(AJ$2&lt;&gt;"Ready",AJ$2,IF(ISNUMBER(AK32),IF((AK32+AL32)*(1+Scenario!$B$12/12)-AM32&lt;0,"INSUFFICIENT FUNDS",(AK32+AL32)*(1+Scenario!$B$12/12)-AM32),"INSUFFICIENT FUNDS")))</f>
        <v/>
      </c>
      <c r="AO32" s="6" t="str">
        <f>IF(AJ32&gt;Scenario!$B$11,"",IF(AJ$2&lt;&gt;"Ready",AJ$2,IF(ISNUMBER(AN32),AO31+AM32,"INSUFFICIENT FUNDS")))</f>
        <v/>
      </c>
      <c r="AP32" t="str">
        <f>IF(AJ32&gt;Scenario!$B$11,"",IF(AJ$2&lt;&gt;"Ready",AJ$2,IF(ISNUMBER(AN32),"OK","INSUFFICIENT FUNDS")))</f>
        <v/>
      </c>
    </row>
    <row r="33" spans="1:42" ht="32.1" customHeight="1" x14ac:dyDescent="0.2">
      <c r="A33">
        <v>29</v>
      </c>
      <c r="B33" s="6" t="str">
        <f>IF(A33&gt;Scenario!$B$11,"",IF(A$2&lt;&gt;"Ready",A$2,IF(G32="OK",E32,"INSUFFICIENT FUNDS")))</f>
        <v/>
      </c>
      <c r="C33" s="6" t="str">
        <f>IF(A33&gt;Scenario!$B$11,"",IF(A$2&lt;&gt;"Ready",A$2,IF(ISNUMBER(B33),IF(AND(A33&gt;=Scenario!$B$10,MOD(A33-Scenario!$B$10,Scenario!$B$18)=0),Scenario!$B$8,0),"INSUFFICIENT FUNDS")))</f>
        <v/>
      </c>
      <c r="D33" s="6" t="str">
        <f>IF(A33&gt;Scenario!$B$11,"",IF(A$2&lt;&gt;"Ready",A$2,IF(ISNUMBER(B33),(B33+C33)*(N('Option C'!$E$14)+N('Option C'!$E$15)+IF(Scenario!$B$13="Gross",N('Option C'!$E$16),0))/12+((N('Option C'!$E$12)+N('Option C'!$E$13))/12+IF(AND(A33&gt;=Scenario!$B$10,MOD(A33-Scenario!$B$10,Scenario!$B$18)=0),N('Option C'!$E$17)*N('Option C'!$E$18)+N('Option C'!$E$20),0)+IF(A33=1,N('Option C'!$E$17)*N('Option C'!$E$19)+N('Option C'!$E$21),0)+IF(A33=Scenario!$B$11,N('Option C'!$E$22),0)),"INSUFFICIENT FUNDS")))</f>
        <v/>
      </c>
      <c r="E33" s="6" t="str">
        <f>IF(A33&gt;Scenario!$B$11,"",IF(A$2&lt;&gt;"Ready",A$2,IF(ISNUMBER(B33),IF((B33+C33)*(1+Scenario!$B$12/12)-D33&lt;0,"INSUFFICIENT FUNDS",(B33+C33)*(1+Scenario!$B$12/12)-D33),"INSUFFICIENT FUNDS")))</f>
        <v/>
      </c>
      <c r="F33" s="6" t="str">
        <f>IF(A33&gt;Scenario!$B$11,"",IF(A$2&lt;&gt;"Ready",A$2,IF(ISNUMBER(E33),F32+D33,"INSUFFICIENT FUNDS")))</f>
        <v/>
      </c>
      <c r="G33" t="str">
        <f>IF(A33&gt;Scenario!$B$11,"",IF(A$2&lt;&gt;"Ready",A$2,IF(ISNUMBER(E33),"OK","INSUFFICIENT FUNDS")))</f>
        <v/>
      </c>
      <c r="H33">
        <v>29</v>
      </c>
      <c r="I33" s="6" t="str">
        <f>IF(H33&gt;Scenario!$B$11,"",IF(H$2&lt;&gt;"Ready",H$2,IF(N32="OK",L32,"INSUFFICIENT FUNDS")))</f>
        <v/>
      </c>
      <c r="J33" s="6" t="str">
        <f>IF(H33&gt;Scenario!$B$11,"",IF(H$2&lt;&gt;"Ready",H$2,IF(ISNUMBER(I33),IF(AND(H33&gt;=Scenario!$B$10,MOD(H33-Scenario!$B$10,Scenario!$B$18)=0),Scenario!$B$8,0),"INSUFFICIENT FUNDS")))</f>
        <v/>
      </c>
      <c r="K33" s="6" t="str">
        <f>IF(H33&gt;Scenario!$B$11,"",IF(H$2&lt;&gt;"Ready",H$2,IF(ISNUMBER(I33),(I33+J33)*(N('Option C'!$E$14)+N('Option C'!$E$15)+IF(Scenario!$B$13="Gross",N('Option C'!$E$16),0))/12+((0+0)/12+IF(AND(H33&gt;=Scenario!$B$10,MOD(H33-Scenario!$B$10,Scenario!$B$18)=0),N('Option C'!$E$17)*N('Option C'!$E$18)+N('Option C'!$E$20),0)+IF(H33=1,N('Option C'!$E$17)*N('Option C'!$E$19)+N('Option C'!$E$21),0)+IF(H33=Scenario!$B$11,N('Option C'!$E$22),0)),"INSUFFICIENT FUNDS")))</f>
        <v/>
      </c>
      <c r="L33" s="6" t="str">
        <f>IF(H33&gt;Scenario!$B$11,"",IF(H$2&lt;&gt;"Ready",H$2,IF(ISNUMBER(I33),IF((I33+J33)*(1+Scenario!$B$12/12)-K33&lt;0,"INSUFFICIENT FUNDS",(I33+J33)*(1+Scenario!$B$12/12)-K33),"INSUFFICIENT FUNDS")))</f>
        <v/>
      </c>
      <c r="M33" s="6" t="str">
        <f>IF(H33&gt;Scenario!$B$11,"",IF(H$2&lt;&gt;"Ready",H$2,IF(ISNUMBER(L33),M32+K33,"INSUFFICIENT FUNDS")))</f>
        <v/>
      </c>
      <c r="N33" t="str">
        <f>IF(H33&gt;Scenario!$B$11,"",IF(H$2&lt;&gt;"Ready",H$2,IF(ISNUMBER(L33),"OK","INSUFFICIENT FUNDS")))</f>
        <v/>
      </c>
      <c r="O33">
        <v>29</v>
      </c>
      <c r="P33" s="6" t="str">
        <f>IF(O33&gt;Scenario!$B$11,"",IF(O$2&lt;&gt;"Ready",O$2,IF(U32="OK",S32,"INSUFFICIENT FUNDS")))</f>
        <v/>
      </c>
      <c r="Q33" s="6" t="str">
        <f>IF(O33&gt;Scenario!$B$11,"",IF(O$2&lt;&gt;"Ready",O$2,IF(ISNUMBER(P33),IF(AND(O33&gt;=Scenario!$B$10,MOD(O33-Scenario!$B$10,Scenario!$B$18)=0),Scenario!$B$8,0),"INSUFFICIENT FUNDS")))</f>
        <v/>
      </c>
      <c r="R33" s="6" t="str">
        <f>IF(O33&gt;Scenario!$B$11,"",IF(O$2&lt;&gt;"Ready",O$2,IF(ISNUMBER(P33),(P33+Q33)*(0+N('Option C'!$E$15)+IF(Scenario!$B$13="Gross",N('Option C'!$E$16),0))/12+((N('Option C'!$E$12)+N('Option C'!$E$13))/12+IF(AND(O33&gt;=Scenario!$B$10,MOD(O33-Scenario!$B$10,Scenario!$B$18)=0),N('Option C'!$E$17)*N('Option C'!$E$18)+N('Option C'!$E$20),0)+IF(O33=1,N('Option C'!$E$17)*N('Option C'!$E$19)+N('Option C'!$E$21),0)+IF(O33=Scenario!$B$11,N('Option C'!$E$22),0)),"INSUFFICIENT FUNDS")))</f>
        <v/>
      </c>
      <c r="S33" s="6" t="str">
        <f>IF(O33&gt;Scenario!$B$11,"",IF(O$2&lt;&gt;"Ready",O$2,IF(ISNUMBER(P33),IF((P33+Q33)*(1+Scenario!$B$12/12)-R33&lt;0,"INSUFFICIENT FUNDS",(P33+Q33)*(1+Scenario!$B$12/12)-R33),"INSUFFICIENT FUNDS")))</f>
        <v/>
      </c>
      <c r="T33" s="6" t="str">
        <f>IF(O33&gt;Scenario!$B$11,"",IF(O$2&lt;&gt;"Ready",O$2,IF(ISNUMBER(S33),T32+R33,"INSUFFICIENT FUNDS")))</f>
        <v/>
      </c>
      <c r="U33" t="str">
        <f>IF(O33&gt;Scenario!$B$11,"",IF(O$2&lt;&gt;"Ready",O$2,IF(ISNUMBER(S33),"OK","INSUFFICIENT FUNDS")))</f>
        <v/>
      </c>
      <c r="V33">
        <v>29</v>
      </c>
      <c r="W33" s="6" t="str">
        <f>IF(V33&gt;Scenario!$B$11,"",IF(V$2&lt;&gt;"Ready",V$2,IF(AB32="OK",Z32,"INSUFFICIENT FUNDS")))</f>
        <v/>
      </c>
      <c r="X33" s="6" t="str">
        <f>IF(V33&gt;Scenario!$B$11,"",IF(V$2&lt;&gt;"Ready",V$2,IF(ISNUMBER(W33),IF(AND(V33&gt;=Scenario!$B$10,MOD(V33-Scenario!$B$10,Scenario!$B$18)=0),Scenario!$B$8,0),"INSUFFICIENT FUNDS")))</f>
        <v/>
      </c>
      <c r="Y33" s="6" t="str">
        <f>IF(V33&gt;Scenario!$B$11,"",IF(V$2&lt;&gt;"Ready",V$2,IF(ISNUMBER(W33),(W33+X33)*(N('Option C'!$E$14)+N('Option C'!$E$15)+IF(Scenario!$B$13="Gross",N('Option C'!$E$16),0))/12+((N('Option C'!$E$12)+N('Option C'!$E$13))/12+IF(AND(V33&gt;=Scenario!$B$10,MOD(V33-Scenario!$B$10,Scenario!$B$18)=0),0*0+0,0)+IF(V33=1,0*0+0,0)+IF(V33=Scenario!$B$11,0,0)),"INSUFFICIENT FUNDS")))</f>
        <v/>
      </c>
      <c r="Z33" s="6" t="str">
        <f>IF(V33&gt;Scenario!$B$11,"",IF(V$2&lt;&gt;"Ready",V$2,IF(ISNUMBER(W33),IF((W33+X33)*(1+Scenario!$B$12/12)-Y33&lt;0,"INSUFFICIENT FUNDS",(W33+X33)*(1+Scenario!$B$12/12)-Y33),"INSUFFICIENT FUNDS")))</f>
        <v/>
      </c>
      <c r="AA33" s="6" t="str">
        <f>IF(V33&gt;Scenario!$B$11,"",IF(V$2&lt;&gt;"Ready",V$2,IF(ISNUMBER(Z33),AA32+Y33,"INSUFFICIENT FUNDS")))</f>
        <v/>
      </c>
      <c r="AB33" t="str">
        <f>IF(V33&gt;Scenario!$B$11,"",IF(V$2&lt;&gt;"Ready",V$2,IF(ISNUMBER(Z33),"OK","INSUFFICIENT FUNDS")))</f>
        <v/>
      </c>
      <c r="AC33">
        <v>29</v>
      </c>
      <c r="AD33" s="6" t="str">
        <f>IF(AC33&gt;Scenario!$B$11,"",IF(AC$2&lt;&gt;"Ready",AC$2,IF(AI32="OK",AG32,"INSUFFICIENT FUNDS")))</f>
        <v/>
      </c>
      <c r="AE33" s="6" t="str">
        <f>IF(AC33&gt;Scenario!$B$11,"",IF(AC$2&lt;&gt;"Ready",AC$2,IF(ISNUMBER(AD33),IF(AND(AC33&gt;=Scenario!$B$10,MOD(AC33-Scenario!$B$10,Scenario!$B$18)=0),Scenario!$B$8,0),"INSUFFICIENT FUNDS")))</f>
        <v/>
      </c>
      <c r="AF33" s="6" t="str">
        <f>IF(AC33&gt;Scenario!$B$11,"",IF(AC$2&lt;&gt;"Ready",AC$2,IF(ISNUMBER(AD33),(AD33+AE33)*(N('Option C'!$E$14)+N('Option C'!$E$15)+IF(Scenario!$B$13="Gross",0,0))/12+((N('Option C'!$E$12)+N('Option C'!$E$13))/12+IF(AND(AC33&gt;=Scenario!$B$10,MOD(AC33-Scenario!$B$10,Scenario!$B$18)=0),N('Option C'!$E$17)*N('Option C'!$E$18)+N('Option C'!$E$20),0)+IF(AC33=1,N('Option C'!$E$17)*N('Option C'!$E$19)+N('Option C'!$E$21),0)+IF(AC33=Scenario!$B$11,N('Option C'!$E$22),0)),"INSUFFICIENT FUNDS")))</f>
        <v/>
      </c>
      <c r="AG33" s="6" t="str">
        <f>IF(AC33&gt;Scenario!$B$11,"",IF(AC$2&lt;&gt;"Ready",AC$2,IF(ISNUMBER(AD33),IF((AD33+AE33)*(1+Scenario!$B$12/12)-AF33&lt;0,"INSUFFICIENT FUNDS",(AD33+AE33)*(1+Scenario!$B$12/12)-AF33),"INSUFFICIENT FUNDS")))</f>
        <v/>
      </c>
      <c r="AH33" s="6" t="str">
        <f>IF(AC33&gt;Scenario!$B$11,"",IF(AC$2&lt;&gt;"Ready",AC$2,IF(ISNUMBER(AG33),AH32+AF33,"INSUFFICIENT FUNDS")))</f>
        <v/>
      </c>
      <c r="AI33" t="str">
        <f>IF(AC33&gt;Scenario!$B$11,"",IF(AC$2&lt;&gt;"Ready",AC$2,IF(ISNUMBER(AG33),"OK","INSUFFICIENT FUNDS")))</f>
        <v/>
      </c>
      <c r="AJ33">
        <v>29</v>
      </c>
      <c r="AK33" s="6" t="str">
        <f>IF(AJ33&gt;Scenario!$B$11,"",IF(AJ$2&lt;&gt;"Ready",AJ$2,IF(AP32="OK",AN32,"INSUFFICIENT FUNDS")))</f>
        <v/>
      </c>
      <c r="AL33" s="6" t="str">
        <f>IF(AJ33&gt;Scenario!$B$11,"",IF(AJ$2&lt;&gt;"Ready",AJ$2,IF(ISNUMBER(AK33),IF(AND(AJ33&gt;=Scenario!$B$10,MOD(AJ33-Scenario!$B$10,Scenario!$B$18)=0),Scenario!$B$8,0),"INSUFFICIENT FUNDS")))</f>
        <v/>
      </c>
      <c r="AM33" s="6" t="str">
        <f>IF(AJ33&gt;Scenario!$B$11,"",IF(AJ$2&lt;&gt;"Ready",AJ$2,IF(ISNUMBER(AK33),(AK33+AL33)*(0+0+IF(Scenario!$B$13="Gross",0,0))/12+((0+0)/12+IF(AND(AJ33&gt;=Scenario!$B$10,MOD(AJ33-Scenario!$B$10,Scenario!$B$18)=0),0*0+0,0)+IF(AJ33=1,0*0+0,0)+IF(AJ33=Scenario!$B$11,0,0)),"INSUFFICIENT FUNDS")))</f>
        <v/>
      </c>
      <c r="AN33" s="6" t="str">
        <f>IF(AJ33&gt;Scenario!$B$11,"",IF(AJ$2&lt;&gt;"Ready",AJ$2,IF(ISNUMBER(AK33),IF((AK33+AL33)*(1+Scenario!$B$12/12)-AM33&lt;0,"INSUFFICIENT FUNDS",(AK33+AL33)*(1+Scenario!$B$12/12)-AM33),"INSUFFICIENT FUNDS")))</f>
        <v/>
      </c>
      <c r="AO33" s="6" t="str">
        <f>IF(AJ33&gt;Scenario!$B$11,"",IF(AJ$2&lt;&gt;"Ready",AJ$2,IF(ISNUMBER(AN33),AO32+AM33,"INSUFFICIENT FUNDS")))</f>
        <v/>
      </c>
      <c r="AP33" t="str">
        <f>IF(AJ33&gt;Scenario!$B$11,"",IF(AJ$2&lt;&gt;"Ready",AJ$2,IF(ISNUMBER(AN33),"OK","INSUFFICIENT FUNDS")))</f>
        <v/>
      </c>
    </row>
    <row r="34" spans="1:42" ht="32.1" customHeight="1" x14ac:dyDescent="0.2">
      <c r="A34">
        <v>30</v>
      </c>
      <c r="B34" s="6" t="str">
        <f>IF(A34&gt;Scenario!$B$11,"",IF(A$2&lt;&gt;"Ready",A$2,IF(G33="OK",E33,"INSUFFICIENT FUNDS")))</f>
        <v/>
      </c>
      <c r="C34" s="6" t="str">
        <f>IF(A34&gt;Scenario!$B$11,"",IF(A$2&lt;&gt;"Ready",A$2,IF(ISNUMBER(B34),IF(AND(A34&gt;=Scenario!$B$10,MOD(A34-Scenario!$B$10,Scenario!$B$18)=0),Scenario!$B$8,0),"INSUFFICIENT FUNDS")))</f>
        <v/>
      </c>
      <c r="D34" s="6" t="str">
        <f>IF(A34&gt;Scenario!$B$11,"",IF(A$2&lt;&gt;"Ready",A$2,IF(ISNUMBER(B34),(B34+C34)*(N('Option C'!$E$14)+N('Option C'!$E$15)+IF(Scenario!$B$13="Gross",N('Option C'!$E$16),0))/12+((N('Option C'!$E$12)+N('Option C'!$E$13))/12+IF(AND(A34&gt;=Scenario!$B$10,MOD(A34-Scenario!$B$10,Scenario!$B$18)=0),N('Option C'!$E$17)*N('Option C'!$E$18)+N('Option C'!$E$20),0)+IF(A34=1,N('Option C'!$E$17)*N('Option C'!$E$19)+N('Option C'!$E$21),0)+IF(A34=Scenario!$B$11,N('Option C'!$E$22),0)),"INSUFFICIENT FUNDS")))</f>
        <v/>
      </c>
      <c r="E34" s="6" t="str">
        <f>IF(A34&gt;Scenario!$B$11,"",IF(A$2&lt;&gt;"Ready",A$2,IF(ISNUMBER(B34),IF((B34+C34)*(1+Scenario!$B$12/12)-D34&lt;0,"INSUFFICIENT FUNDS",(B34+C34)*(1+Scenario!$B$12/12)-D34),"INSUFFICIENT FUNDS")))</f>
        <v/>
      </c>
      <c r="F34" s="6" t="str">
        <f>IF(A34&gt;Scenario!$B$11,"",IF(A$2&lt;&gt;"Ready",A$2,IF(ISNUMBER(E34),F33+D34,"INSUFFICIENT FUNDS")))</f>
        <v/>
      </c>
      <c r="G34" t="str">
        <f>IF(A34&gt;Scenario!$B$11,"",IF(A$2&lt;&gt;"Ready",A$2,IF(ISNUMBER(E34),"OK","INSUFFICIENT FUNDS")))</f>
        <v/>
      </c>
      <c r="H34">
        <v>30</v>
      </c>
      <c r="I34" s="6" t="str">
        <f>IF(H34&gt;Scenario!$B$11,"",IF(H$2&lt;&gt;"Ready",H$2,IF(N33="OK",L33,"INSUFFICIENT FUNDS")))</f>
        <v/>
      </c>
      <c r="J34" s="6" t="str">
        <f>IF(H34&gt;Scenario!$B$11,"",IF(H$2&lt;&gt;"Ready",H$2,IF(ISNUMBER(I34),IF(AND(H34&gt;=Scenario!$B$10,MOD(H34-Scenario!$B$10,Scenario!$B$18)=0),Scenario!$B$8,0),"INSUFFICIENT FUNDS")))</f>
        <v/>
      </c>
      <c r="K34" s="6" t="str">
        <f>IF(H34&gt;Scenario!$B$11,"",IF(H$2&lt;&gt;"Ready",H$2,IF(ISNUMBER(I34),(I34+J34)*(N('Option C'!$E$14)+N('Option C'!$E$15)+IF(Scenario!$B$13="Gross",N('Option C'!$E$16),0))/12+((0+0)/12+IF(AND(H34&gt;=Scenario!$B$10,MOD(H34-Scenario!$B$10,Scenario!$B$18)=0),N('Option C'!$E$17)*N('Option C'!$E$18)+N('Option C'!$E$20),0)+IF(H34=1,N('Option C'!$E$17)*N('Option C'!$E$19)+N('Option C'!$E$21),0)+IF(H34=Scenario!$B$11,N('Option C'!$E$22),0)),"INSUFFICIENT FUNDS")))</f>
        <v/>
      </c>
      <c r="L34" s="6" t="str">
        <f>IF(H34&gt;Scenario!$B$11,"",IF(H$2&lt;&gt;"Ready",H$2,IF(ISNUMBER(I34),IF((I34+J34)*(1+Scenario!$B$12/12)-K34&lt;0,"INSUFFICIENT FUNDS",(I34+J34)*(1+Scenario!$B$12/12)-K34),"INSUFFICIENT FUNDS")))</f>
        <v/>
      </c>
      <c r="M34" s="6" t="str">
        <f>IF(H34&gt;Scenario!$B$11,"",IF(H$2&lt;&gt;"Ready",H$2,IF(ISNUMBER(L34),M33+K34,"INSUFFICIENT FUNDS")))</f>
        <v/>
      </c>
      <c r="N34" t="str">
        <f>IF(H34&gt;Scenario!$B$11,"",IF(H$2&lt;&gt;"Ready",H$2,IF(ISNUMBER(L34),"OK","INSUFFICIENT FUNDS")))</f>
        <v/>
      </c>
      <c r="O34">
        <v>30</v>
      </c>
      <c r="P34" s="6" t="str">
        <f>IF(O34&gt;Scenario!$B$11,"",IF(O$2&lt;&gt;"Ready",O$2,IF(U33="OK",S33,"INSUFFICIENT FUNDS")))</f>
        <v/>
      </c>
      <c r="Q34" s="6" t="str">
        <f>IF(O34&gt;Scenario!$B$11,"",IF(O$2&lt;&gt;"Ready",O$2,IF(ISNUMBER(P34),IF(AND(O34&gt;=Scenario!$B$10,MOD(O34-Scenario!$B$10,Scenario!$B$18)=0),Scenario!$B$8,0),"INSUFFICIENT FUNDS")))</f>
        <v/>
      </c>
      <c r="R34" s="6" t="str">
        <f>IF(O34&gt;Scenario!$B$11,"",IF(O$2&lt;&gt;"Ready",O$2,IF(ISNUMBER(P34),(P34+Q34)*(0+N('Option C'!$E$15)+IF(Scenario!$B$13="Gross",N('Option C'!$E$16),0))/12+((N('Option C'!$E$12)+N('Option C'!$E$13))/12+IF(AND(O34&gt;=Scenario!$B$10,MOD(O34-Scenario!$B$10,Scenario!$B$18)=0),N('Option C'!$E$17)*N('Option C'!$E$18)+N('Option C'!$E$20),0)+IF(O34=1,N('Option C'!$E$17)*N('Option C'!$E$19)+N('Option C'!$E$21),0)+IF(O34=Scenario!$B$11,N('Option C'!$E$22),0)),"INSUFFICIENT FUNDS")))</f>
        <v/>
      </c>
      <c r="S34" s="6" t="str">
        <f>IF(O34&gt;Scenario!$B$11,"",IF(O$2&lt;&gt;"Ready",O$2,IF(ISNUMBER(P34),IF((P34+Q34)*(1+Scenario!$B$12/12)-R34&lt;0,"INSUFFICIENT FUNDS",(P34+Q34)*(1+Scenario!$B$12/12)-R34),"INSUFFICIENT FUNDS")))</f>
        <v/>
      </c>
      <c r="T34" s="6" t="str">
        <f>IF(O34&gt;Scenario!$B$11,"",IF(O$2&lt;&gt;"Ready",O$2,IF(ISNUMBER(S34),T33+R34,"INSUFFICIENT FUNDS")))</f>
        <v/>
      </c>
      <c r="U34" t="str">
        <f>IF(O34&gt;Scenario!$B$11,"",IF(O$2&lt;&gt;"Ready",O$2,IF(ISNUMBER(S34),"OK","INSUFFICIENT FUNDS")))</f>
        <v/>
      </c>
      <c r="V34">
        <v>30</v>
      </c>
      <c r="W34" s="6" t="str">
        <f>IF(V34&gt;Scenario!$B$11,"",IF(V$2&lt;&gt;"Ready",V$2,IF(AB33="OK",Z33,"INSUFFICIENT FUNDS")))</f>
        <v/>
      </c>
      <c r="X34" s="6" t="str">
        <f>IF(V34&gt;Scenario!$B$11,"",IF(V$2&lt;&gt;"Ready",V$2,IF(ISNUMBER(W34),IF(AND(V34&gt;=Scenario!$B$10,MOD(V34-Scenario!$B$10,Scenario!$B$18)=0),Scenario!$B$8,0),"INSUFFICIENT FUNDS")))</f>
        <v/>
      </c>
      <c r="Y34" s="6" t="str">
        <f>IF(V34&gt;Scenario!$B$11,"",IF(V$2&lt;&gt;"Ready",V$2,IF(ISNUMBER(W34),(W34+X34)*(N('Option C'!$E$14)+N('Option C'!$E$15)+IF(Scenario!$B$13="Gross",N('Option C'!$E$16),0))/12+((N('Option C'!$E$12)+N('Option C'!$E$13))/12+IF(AND(V34&gt;=Scenario!$B$10,MOD(V34-Scenario!$B$10,Scenario!$B$18)=0),0*0+0,0)+IF(V34=1,0*0+0,0)+IF(V34=Scenario!$B$11,0,0)),"INSUFFICIENT FUNDS")))</f>
        <v/>
      </c>
      <c r="Z34" s="6" t="str">
        <f>IF(V34&gt;Scenario!$B$11,"",IF(V$2&lt;&gt;"Ready",V$2,IF(ISNUMBER(W34),IF((W34+X34)*(1+Scenario!$B$12/12)-Y34&lt;0,"INSUFFICIENT FUNDS",(W34+X34)*(1+Scenario!$B$12/12)-Y34),"INSUFFICIENT FUNDS")))</f>
        <v/>
      </c>
      <c r="AA34" s="6" t="str">
        <f>IF(V34&gt;Scenario!$B$11,"",IF(V$2&lt;&gt;"Ready",V$2,IF(ISNUMBER(Z34),AA33+Y34,"INSUFFICIENT FUNDS")))</f>
        <v/>
      </c>
      <c r="AB34" t="str">
        <f>IF(V34&gt;Scenario!$B$11,"",IF(V$2&lt;&gt;"Ready",V$2,IF(ISNUMBER(Z34),"OK","INSUFFICIENT FUNDS")))</f>
        <v/>
      </c>
      <c r="AC34">
        <v>30</v>
      </c>
      <c r="AD34" s="6" t="str">
        <f>IF(AC34&gt;Scenario!$B$11,"",IF(AC$2&lt;&gt;"Ready",AC$2,IF(AI33="OK",AG33,"INSUFFICIENT FUNDS")))</f>
        <v/>
      </c>
      <c r="AE34" s="6" t="str">
        <f>IF(AC34&gt;Scenario!$B$11,"",IF(AC$2&lt;&gt;"Ready",AC$2,IF(ISNUMBER(AD34),IF(AND(AC34&gt;=Scenario!$B$10,MOD(AC34-Scenario!$B$10,Scenario!$B$18)=0),Scenario!$B$8,0),"INSUFFICIENT FUNDS")))</f>
        <v/>
      </c>
      <c r="AF34" s="6" t="str">
        <f>IF(AC34&gt;Scenario!$B$11,"",IF(AC$2&lt;&gt;"Ready",AC$2,IF(ISNUMBER(AD34),(AD34+AE34)*(N('Option C'!$E$14)+N('Option C'!$E$15)+IF(Scenario!$B$13="Gross",0,0))/12+((N('Option C'!$E$12)+N('Option C'!$E$13))/12+IF(AND(AC34&gt;=Scenario!$B$10,MOD(AC34-Scenario!$B$10,Scenario!$B$18)=0),N('Option C'!$E$17)*N('Option C'!$E$18)+N('Option C'!$E$20),0)+IF(AC34=1,N('Option C'!$E$17)*N('Option C'!$E$19)+N('Option C'!$E$21),0)+IF(AC34=Scenario!$B$11,N('Option C'!$E$22),0)),"INSUFFICIENT FUNDS")))</f>
        <v/>
      </c>
      <c r="AG34" s="6" t="str">
        <f>IF(AC34&gt;Scenario!$B$11,"",IF(AC$2&lt;&gt;"Ready",AC$2,IF(ISNUMBER(AD34),IF((AD34+AE34)*(1+Scenario!$B$12/12)-AF34&lt;0,"INSUFFICIENT FUNDS",(AD34+AE34)*(1+Scenario!$B$12/12)-AF34),"INSUFFICIENT FUNDS")))</f>
        <v/>
      </c>
      <c r="AH34" s="6" t="str">
        <f>IF(AC34&gt;Scenario!$B$11,"",IF(AC$2&lt;&gt;"Ready",AC$2,IF(ISNUMBER(AG34),AH33+AF34,"INSUFFICIENT FUNDS")))</f>
        <v/>
      </c>
      <c r="AI34" t="str">
        <f>IF(AC34&gt;Scenario!$B$11,"",IF(AC$2&lt;&gt;"Ready",AC$2,IF(ISNUMBER(AG34),"OK","INSUFFICIENT FUNDS")))</f>
        <v/>
      </c>
      <c r="AJ34">
        <v>30</v>
      </c>
      <c r="AK34" s="6" t="str">
        <f>IF(AJ34&gt;Scenario!$B$11,"",IF(AJ$2&lt;&gt;"Ready",AJ$2,IF(AP33="OK",AN33,"INSUFFICIENT FUNDS")))</f>
        <v/>
      </c>
      <c r="AL34" s="6" t="str">
        <f>IF(AJ34&gt;Scenario!$B$11,"",IF(AJ$2&lt;&gt;"Ready",AJ$2,IF(ISNUMBER(AK34),IF(AND(AJ34&gt;=Scenario!$B$10,MOD(AJ34-Scenario!$B$10,Scenario!$B$18)=0),Scenario!$B$8,0),"INSUFFICIENT FUNDS")))</f>
        <v/>
      </c>
      <c r="AM34" s="6" t="str">
        <f>IF(AJ34&gt;Scenario!$B$11,"",IF(AJ$2&lt;&gt;"Ready",AJ$2,IF(ISNUMBER(AK34),(AK34+AL34)*(0+0+IF(Scenario!$B$13="Gross",0,0))/12+((0+0)/12+IF(AND(AJ34&gt;=Scenario!$B$10,MOD(AJ34-Scenario!$B$10,Scenario!$B$18)=0),0*0+0,0)+IF(AJ34=1,0*0+0,0)+IF(AJ34=Scenario!$B$11,0,0)),"INSUFFICIENT FUNDS")))</f>
        <v/>
      </c>
      <c r="AN34" s="6" t="str">
        <f>IF(AJ34&gt;Scenario!$B$11,"",IF(AJ$2&lt;&gt;"Ready",AJ$2,IF(ISNUMBER(AK34),IF((AK34+AL34)*(1+Scenario!$B$12/12)-AM34&lt;0,"INSUFFICIENT FUNDS",(AK34+AL34)*(1+Scenario!$B$12/12)-AM34),"INSUFFICIENT FUNDS")))</f>
        <v/>
      </c>
      <c r="AO34" s="6" t="str">
        <f>IF(AJ34&gt;Scenario!$B$11,"",IF(AJ$2&lt;&gt;"Ready",AJ$2,IF(ISNUMBER(AN34),AO33+AM34,"INSUFFICIENT FUNDS")))</f>
        <v/>
      </c>
      <c r="AP34" t="str">
        <f>IF(AJ34&gt;Scenario!$B$11,"",IF(AJ$2&lt;&gt;"Ready",AJ$2,IF(ISNUMBER(AN34),"OK","INSUFFICIENT FUNDS")))</f>
        <v/>
      </c>
    </row>
    <row r="35" spans="1:42" ht="32.1" customHeight="1" x14ac:dyDescent="0.2">
      <c r="A35">
        <v>31</v>
      </c>
      <c r="B35" s="6" t="str">
        <f>IF(A35&gt;Scenario!$B$11,"",IF(A$2&lt;&gt;"Ready",A$2,IF(G34="OK",E34,"INSUFFICIENT FUNDS")))</f>
        <v/>
      </c>
      <c r="C35" s="6" t="str">
        <f>IF(A35&gt;Scenario!$B$11,"",IF(A$2&lt;&gt;"Ready",A$2,IF(ISNUMBER(B35),IF(AND(A35&gt;=Scenario!$B$10,MOD(A35-Scenario!$B$10,Scenario!$B$18)=0),Scenario!$B$8,0),"INSUFFICIENT FUNDS")))</f>
        <v/>
      </c>
      <c r="D35" s="6" t="str">
        <f>IF(A35&gt;Scenario!$B$11,"",IF(A$2&lt;&gt;"Ready",A$2,IF(ISNUMBER(B35),(B35+C35)*(N('Option C'!$E$14)+N('Option C'!$E$15)+IF(Scenario!$B$13="Gross",N('Option C'!$E$16),0))/12+((N('Option C'!$E$12)+N('Option C'!$E$13))/12+IF(AND(A35&gt;=Scenario!$B$10,MOD(A35-Scenario!$B$10,Scenario!$B$18)=0),N('Option C'!$E$17)*N('Option C'!$E$18)+N('Option C'!$E$20),0)+IF(A35=1,N('Option C'!$E$17)*N('Option C'!$E$19)+N('Option C'!$E$21),0)+IF(A35=Scenario!$B$11,N('Option C'!$E$22),0)),"INSUFFICIENT FUNDS")))</f>
        <v/>
      </c>
      <c r="E35" s="6" t="str">
        <f>IF(A35&gt;Scenario!$B$11,"",IF(A$2&lt;&gt;"Ready",A$2,IF(ISNUMBER(B35),IF((B35+C35)*(1+Scenario!$B$12/12)-D35&lt;0,"INSUFFICIENT FUNDS",(B35+C35)*(1+Scenario!$B$12/12)-D35),"INSUFFICIENT FUNDS")))</f>
        <v/>
      </c>
      <c r="F35" s="6" t="str">
        <f>IF(A35&gt;Scenario!$B$11,"",IF(A$2&lt;&gt;"Ready",A$2,IF(ISNUMBER(E35),F34+D35,"INSUFFICIENT FUNDS")))</f>
        <v/>
      </c>
      <c r="G35" t="str">
        <f>IF(A35&gt;Scenario!$B$11,"",IF(A$2&lt;&gt;"Ready",A$2,IF(ISNUMBER(E35),"OK","INSUFFICIENT FUNDS")))</f>
        <v/>
      </c>
      <c r="H35">
        <v>31</v>
      </c>
      <c r="I35" s="6" t="str">
        <f>IF(H35&gt;Scenario!$B$11,"",IF(H$2&lt;&gt;"Ready",H$2,IF(N34="OK",L34,"INSUFFICIENT FUNDS")))</f>
        <v/>
      </c>
      <c r="J35" s="6" t="str">
        <f>IF(H35&gt;Scenario!$B$11,"",IF(H$2&lt;&gt;"Ready",H$2,IF(ISNUMBER(I35),IF(AND(H35&gt;=Scenario!$B$10,MOD(H35-Scenario!$B$10,Scenario!$B$18)=0),Scenario!$B$8,0),"INSUFFICIENT FUNDS")))</f>
        <v/>
      </c>
      <c r="K35" s="6" t="str">
        <f>IF(H35&gt;Scenario!$B$11,"",IF(H$2&lt;&gt;"Ready",H$2,IF(ISNUMBER(I35),(I35+J35)*(N('Option C'!$E$14)+N('Option C'!$E$15)+IF(Scenario!$B$13="Gross",N('Option C'!$E$16),0))/12+((0+0)/12+IF(AND(H35&gt;=Scenario!$B$10,MOD(H35-Scenario!$B$10,Scenario!$B$18)=0),N('Option C'!$E$17)*N('Option C'!$E$18)+N('Option C'!$E$20),0)+IF(H35=1,N('Option C'!$E$17)*N('Option C'!$E$19)+N('Option C'!$E$21),0)+IF(H35=Scenario!$B$11,N('Option C'!$E$22),0)),"INSUFFICIENT FUNDS")))</f>
        <v/>
      </c>
      <c r="L35" s="6" t="str">
        <f>IF(H35&gt;Scenario!$B$11,"",IF(H$2&lt;&gt;"Ready",H$2,IF(ISNUMBER(I35),IF((I35+J35)*(1+Scenario!$B$12/12)-K35&lt;0,"INSUFFICIENT FUNDS",(I35+J35)*(1+Scenario!$B$12/12)-K35),"INSUFFICIENT FUNDS")))</f>
        <v/>
      </c>
      <c r="M35" s="6" t="str">
        <f>IF(H35&gt;Scenario!$B$11,"",IF(H$2&lt;&gt;"Ready",H$2,IF(ISNUMBER(L35),M34+K35,"INSUFFICIENT FUNDS")))</f>
        <v/>
      </c>
      <c r="N35" t="str">
        <f>IF(H35&gt;Scenario!$B$11,"",IF(H$2&lt;&gt;"Ready",H$2,IF(ISNUMBER(L35),"OK","INSUFFICIENT FUNDS")))</f>
        <v/>
      </c>
      <c r="O35">
        <v>31</v>
      </c>
      <c r="P35" s="6" t="str">
        <f>IF(O35&gt;Scenario!$B$11,"",IF(O$2&lt;&gt;"Ready",O$2,IF(U34="OK",S34,"INSUFFICIENT FUNDS")))</f>
        <v/>
      </c>
      <c r="Q35" s="6" t="str">
        <f>IF(O35&gt;Scenario!$B$11,"",IF(O$2&lt;&gt;"Ready",O$2,IF(ISNUMBER(P35),IF(AND(O35&gt;=Scenario!$B$10,MOD(O35-Scenario!$B$10,Scenario!$B$18)=0),Scenario!$B$8,0),"INSUFFICIENT FUNDS")))</f>
        <v/>
      </c>
      <c r="R35" s="6" t="str">
        <f>IF(O35&gt;Scenario!$B$11,"",IF(O$2&lt;&gt;"Ready",O$2,IF(ISNUMBER(P35),(P35+Q35)*(0+N('Option C'!$E$15)+IF(Scenario!$B$13="Gross",N('Option C'!$E$16),0))/12+((N('Option C'!$E$12)+N('Option C'!$E$13))/12+IF(AND(O35&gt;=Scenario!$B$10,MOD(O35-Scenario!$B$10,Scenario!$B$18)=0),N('Option C'!$E$17)*N('Option C'!$E$18)+N('Option C'!$E$20),0)+IF(O35=1,N('Option C'!$E$17)*N('Option C'!$E$19)+N('Option C'!$E$21),0)+IF(O35=Scenario!$B$11,N('Option C'!$E$22),0)),"INSUFFICIENT FUNDS")))</f>
        <v/>
      </c>
      <c r="S35" s="6" t="str">
        <f>IF(O35&gt;Scenario!$B$11,"",IF(O$2&lt;&gt;"Ready",O$2,IF(ISNUMBER(P35),IF((P35+Q35)*(1+Scenario!$B$12/12)-R35&lt;0,"INSUFFICIENT FUNDS",(P35+Q35)*(1+Scenario!$B$12/12)-R35),"INSUFFICIENT FUNDS")))</f>
        <v/>
      </c>
      <c r="T35" s="6" t="str">
        <f>IF(O35&gt;Scenario!$B$11,"",IF(O$2&lt;&gt;"Ready",O$2,IF(ISNUMBER(S35),T34+R35,"INSUFFICIENT FUNDS")))</f>
        <v/>
      </c>
      <c r="U35" t="str">
        <f>IF(O35&gt;Scenario!$B$11,"",IF(O$2&lt;&gt;"Ready",O$2,IF(ISNUMBER(S35),"OK","INSUFFICIENT FUNDS")))</f>
        <v/>
      </c>
      <c r="V35">
        <v>31</v>
      </c>
      <c r="W35" s="6" t="str">
        <f>IF(V35&gt;Scenario!$B$11,"",IF(V$2&lt;&gt;"Ready",V$2,IF(AB34="OK",Z34,"INSUFFICIENT FUNDS")))</f>
        <v/>
      </c>
      <c r="X35" s="6" t="str">
        <f>IF(V35&gt;Scenario!$B$11,"",IF(V$2&lt;&gt;"Ready",V$2,IF(ISNUMBER(W35),IF(AND(V35&gt;=Scenario!$B$10,MOD(V35-Scenario!$B$10,Scenario!$B$18)=0),Scenario!$B$8,0),"INSUFFICIENT FUNDS")))</f>
        <v/>
      </c>
      <c r="Y35" s="6" t="str">
        <f>IF(V35&gt;Scenario!$B$11,"",IF(V$2&lt;&gt;"Ready",V$2,IF(ISNUMBER(W35),(W35+X35)*(N('Option C'!$E$14)+N('Option C'!$E$15)+IF(Scenario!$B$13="Gross",N('Option C'!$E$16),0))/12+((N('Option C'!$E$12)+N('Option C'!$E$13))/12+IF(AND(V35&gt;=Scenario!$B$10,MOD(V35-Scenario!$B$10,Scenario!$B$18)=0),0*0+0,0)+IF(V35=1,0*0+0,0)+IF(V35=Scenario!$B$11,0,0)),"INSUFFICIENT FUNDS")))</f>
        <v/>
      </c>
      <c r="Z35" s="6" t="str">
        <f>IF(V35&gt;Scenario!$B$11,"",IF(V$2&lt;&gt;"Ready",V$2,IF(ISNUMBER(W35),IF((W35+X35)*(1+Scenario!$B$12/12)-Y35&lt;0,"INSUFFICIENT FUNDS",(W35+X35)*(1+Scenario!$B$12/12)-Y35),"INSUFFICIENT FUNDS")))</f>
        <v/>
      </c>
      <c r="AA35" s="6" t="str">
        <f>IF(V35&gt;Scenario!$B$11,"",IF(V$2&lt;&gt;"Ready",V$2,IF(ISNUMBER(Z35),AA34+Y35,"INSUFFICIENT FUNDS")))</f>
        <v/>
      </c>
      <c r="AB35" t="str">
        <f>IF(V35&gt;Scenario!$B$11,"",IF(V$2&lt;&gt;"Ready",V$2,IF(ISNUMBER(Z35),"OK","INSUFFICIENT FUNDS")))</f>
        <v/>
      </c>
      <c r="AC35">
        <v>31</v>
      </c>
      <c r="AD35" s="6" t="str">
        <f>IF(AC35&gt;Scenario!$B$11,"",IF(AC$2&lt;&gt;"Ready",AC$2,IF(AI34="OK",AG34,"INSUFFICIENT FUNDS")))</f>
        <v/>
      </c>
      <c r="AE35" s="6" t="str">
        <f>IF(AC35&gt;Scenario!$B$11,"",IF(AC$2&lt;&gt;"Ready",AC$2,IF(ISNUMBER(AD35),IF(AND(AC35&gt;=Scenario!$B$10,MOD(AC35-Scenario!$B$10,Scenario!$B$18)=0),Scenario!$B$8,0),"INSUFFICIENT FUNDS")))</f>
        <v/>
      </c>
      <c r="AF35" s="6" t="str">
        <f>IF(AC35&gt;Scenario!$B$11,"",IF(AC$2&lt;&gt;"Ready",AC$2,IF(ISNUMBER(AD35),(AD35+AE35)*(N('Option C'!$E$14)+N('Option C'!$E$15)+IF(Scenario!$B$13="Gross",0,0))/12+((N('Option C'!$E$12)+N('Option C'!$E$13))/12+IF(AND(AC35&gt;=Scenario!$B$10,MOD(AC35-Scenario!$B$10,Scenario!$B$18)=0),N('Option C'!$E$17)*N('Option C'!$E$18)+N('Option C'!$E$20),0)+IF(AC35=1,N('Option C'!$E$17)*N('Option C'!$E$19)+N('Option C'!$E$21),0)+IF(AC35=Scenario!$B$11,N('Option C'!$E$22),0)),"INSUFFICIENT FUNDS")))</f>
        <v/>
      </c>
      <c r="AG35" s="6" t="str">
        <f>IF(AC35&gt;Scenario!$B$11,"",IF(AC$2&lt;&gt;"Ready",AC$2,IF(ISNUMBER(AD35),IF((AD35+AE35)*(1+Scenario!$B$12/12)-AF35&lt;0,"INSUFFICIENT FUNDS",(AD35+AE35)*(1+Scenario!$B$12/12)-AF35),"INSUFFICIENT FUNDS")))</f>
        <v/>
      </c>
      <c r="AH35" s="6" t="str">
        <f>IF(AC35&gt;Scenario!$B$11,"",IF(AC$2&lt;&gt;"Ready",AC$2,IF(ISNUMBER(AG35),AH34+AF35,"INSUFFICIENT FUNDS")))</f>
        <v/>
      </c>
      <c r="AI35" t="str">
        <f>IF(AC35&gt;Scenario!$B$11,"",IF(AC$2&lt;&gt;"Ready",AC$2,IF(ISNUMBER(AG35),"OK","INSUFFICIENT FUNDS")))</f>
        <v/>
      </c>
      <c r="AJ35">
        <v>31</v>
      </c>
      <c r="AK35" s="6" t="str">
        <f>IF(AJ35&gt;Scenario!$B$11,"",IF(AJ$2&lt;&gt;"Ready",AJ$2,IF(AP34="OK",AN34,"INSUFFICIENT FUNDS")))</f>
        <v/>
      </c>
      <c r="AL35" s="6" t="str">
        <f>IF(AJ35&gt;Scenario!$B$11,"",IF(AJ$2&lt;&gt;"Ready",AJ$2,IF(ISNUMBER(AK35),IF(AND(AJ35&gt;=Scenario!$B$10,MOD(AJ35-Scenario!$B$10,Scenario!$B$18)=0),Scenario!$B$8,0),"INSUFFICIENT FUNDS")))</f>
        <v/>
      </c>
      <c r="AM35" s="6" t="str">
        <f>IF(AJ35&gt;Scenario!$B$11,"",IF(AJ$2&lt;&gt;"Ready",AJ$2,IF(ISNUMBER(AK35),(AK35+AL35)*(0+0+IF(Scenario!$B$13="Gross",0,0))/12+((0+0)/12+IF(AND(AJ35&gt;=Scenario!$B$10,MOD(AJ35-Scenario!$B$10,Scenario!$B$18)=0),0*0+0,0)+IF(AJ35=1,0*0+0,0)+IF(AJ35=Scenario!$B$11,0,0)),"INSUFFICIENT FUNDS")))</f>
        <v/>
      </c>
      <c r="AN35" s="6" t="str">
        <f>IF(AJ35&gt;Scenario!$B$11,"",IF(AJ$2&lt;&gt;"Ready",AJ$2,IF(ISNUMBER(AK35),IF((AK35+AL35)*(1+Scenario!$B$12/12)-AM35&lt;0,"INSUFFICIENT FUNDS",(AK35+AL35)*(1+Scenario!$B$12/12)-AM35),"INSUFFICIENT FUNDS")))</f>
        <v/>
      </c>
      <c r="AO35" s="6" t="str">
        <f>IF(AJ35&gt;Scenario!$B$11,"",IF(AJ$2&lt;&gt;"Ready",AJ$2,IF(ISNUMBER(AN35),AO34+AM35,"INSUFFICIENT FUNDS")))</f>
        <v/>
      </c>
      <c r="AP35" t="str">
        <f>IF(AJ35&gt;Scenario!$B$11,"",IF(AJ$2&lt;&gt;"Ready",AJ$2,IF(ISNUMBER(AN35),"OK","INSUFFICIENT FUNDS")))</f>
        <v/>
      </c>
    </row>
    <row r="36" spans="1:42" ht="32.1" customHeight="1" x14ac:dyDescent="0.2">
      <c r="A36">
        <v>32</v>
      </c>
      <c r="B36" s="6" t="str">
        <f>IF(A36&gt;Scenario!$B$11,"",IF(A$2&lt;&gt;"Ready",A$2,IF(G35="OK",E35,"INSUFFICIENT FUNDS")))</f>
        <v/>
      </c>
      <c r="C36" s="6" t="str">
        <f>IF(A36&gt;Scenario!$B$11,"",IF(A$2&lt;&gt;"Ready",A$2,IF(ISNUMBER(B36),IF(AND(A36&gt;=Scenario!$B$10,MOD(A36-Scenario!$B$10,Scenario!$B$18)=0),Scenario!$B$8,0),"INSUFFICIENT FUNDS")))</f>
        <v/>
      </c>
      <c r="D36" s="6" t="str">
        <f>IF(A36&gt;Scenario!$B$11,"",IF(A$2&lt;&gt;"Ready",A$2,IF(ISNUMBER(B36),(B36+C36)*(N('Option C'!$E$14)+N('Option C'!$E$15)+IF(Scenario!$B$13="Gross",N('Option C'!$E$16),0))/12+((N('Option C'!$E$12)+N('Option C'!$E$13))/12+IF(AND(A36&gt;=Scenario!$B$10,MOD(A36-Scenario!$B$10,Scenario!$B$18)=0),N('Option C'!$E$17)*N('Option C'!$E$18)+N('Option C'!$E$20),0)+IF(A36=1,N('Option C'!$E$17)*N('Option C'!$E$19)+N('Option C'!$E$21),0)+IF(A36=Scenario!$B$11,N('Option C'!$E$22),0)),"INSUFFICIENT FUNDS")))</f>
        <v/>
      </c>
      <c r="E36" s="6" t="str">
        <f>IF(A36&gt;Scenario!$B$11,"",IF(A$2&lt;&gt;"Ready",A$2,IF(ISNUMBER(B36),IF((B36+C36)*(1+Scenario!$B$12/12)-D36&lt;0,"INSUFFICIENT FUNDS",(B36+C36)*(1+Scenario!$B$12/12)-D36),"INSUFFICIENT FUNDS")))</f>
        <v/>
      </c>
      <c r="F36" s="6" t="str">
        <f>IF(A36&gt;Scenario!$B$11,"",IF(A$2&lt;&gt;"Ready",A$2,IF(ISNUMBER(E36),F35+D36,"INSUFFICIENT FUNDS")))</f>
        <v/>
      </c>
      <c r="G36" t="str">
        <f>IF(A36&gt;Scenario!$B$11,"",IF(A$2&lt;&gt;"Ready",A$2,IF(ISNUMBER(E36),"OK","INSUFFICIENT FUNDS")))</f>
        <v/>
      </c>
      <c r="H36">
        <v>32</v>
      </c>
      <c r="I36" s="6" t="str">
        <f>IF(H36&gt;Scenario!$B$11,"",IF(H$2&lt;&gt;"Ready",H$2,IF(N35="OK",L35,"INSUFFICIENT FUNDS")))</f>
        <v/>
      </c>
      <c r="J36" s="6" t="str">
        <f>IF(H36&gt;Scenario!$B$11,"",IF(H$2&lt;&gt;"Ready",H$2,IF(ISNUMBER(I36),IF(AND(H36&gt;=Scenario!$B$10,MOD(H36-Scenario!$B$10,Scenario!$B$18)=0),Scenario!$B$8,0),"INSUFFICIENT FUNDS")))</f>
        <v/>
      </c>
      <c r="K36" s="6" t="str">
        <f>IF(H36&gt;Scenario!$B$11,"",IF(H$2&lt;&gt;"Ready",H$2,IF(ISNUMBER(I36),(I36+J36)*(N('Option C'!$E$14)+N('Option C'!$E$15)+IF(Scenario!$B$13="Gross",N('Option C'!$E$16),0))/12+((0+0)/12+IF(AND(H36&gt;=Scenario!$B$10,MOD(H36-Scenario!$B$10,Scenario!$B$18)=0),N('Option C'!$E$17)*N('Option C'!$E$18)+N('Option C'!$E$20),0)+IF(H36=1,N('Option C'!$E$17)*N('Option C'!$E$19)+N('Option C'!$E$21),0)+IF(H36=Scenario!$B$11,N('Option C'!$E$22),0)),"INSUFFICIENT FUNDS")))</f>
        <v/>
      </c>
      <c r="L36" s="6" t="str">
        <f>IF(H36&gt;Scenario!$B$11,"",IF(H$2&lt;&gt;"Ready",H$2,IF(ISNUMBER(I36),IF((I36+J36)*(1+Scenario!$B$12/12)-K36&lt;0,"INSUFFICIENT FUNDS",(I36+J36)*(1+Scenario!$B$12/12)-K36),"INSUFFICIENT FUNDS")))</f>
        <v/>
      </c>
      <c r="M36" s="6" t="str">
        <f>IF(H36&gt;Scenario!$B$11,"",IF(H$2&lt;&gt;"Ready",H$2,IF(ISNUMBER(L36),M35+K36,"INSUFFICIENT FUNDS")))</f>
        <v/>
      </c>
      <c r="N36" t="str">
        <f>IF(H36&gt;Scenario!$B$11,"",IF(H$2&lt;&gt;"Ready",H$2,IF(ISNUMBER(L36),"OK","INSUFFICIENT FUNDS")))</f>
        <v/>
      </c>
      <c r="O36">
        <v>32</v>
      </c>
      <c r="P36" s="6" t="str">
        <f>IF(O36&gt;Scenario!$B$11,"",IF(O$2&lt;&gt;"Ready",O$2,IF(U35="OK",S35,"INSUFFICIENT FUNDS")))</f>
        <v/>
      </c>
      <c r="Q36" s="6" t="str">
        <f>IF(O36&gt;Scenario!$B$11,"",IF(O$2&lt;&gt;"Ready",O$2,IF(ISNUMBER(P36),IF(AND(O36&gt;=Scenario!$B$10,MOD(O36-Scenario!$B$10,Scenario!$B$18)=0),Scenario!$B$8,0),"INSUFFICIENT FUNDS")))</f>
        <v/>
      </c>
      <c r="R36" s="6" t="str">
        <f>IF(O36&gt;Scenario!$B$11,"",IF(O$2&lt;&gt;"Ready",O$2,IF(ISNUMBER(P36),(P36+Q36)*(0+N('Option C'!$E$15)+IF(Scenario!$B$13="Gross",N('Option C'!$E$16),0))/12+((N('Option C'!$E$12)+N('Option C'!$E$13))/12+IF(AND(O36&gt;=Scenario!$B$10,MOD(O36-Scenario!$B$10,Scenario!$B$18)=0),N('Option C'!$E$17)*N('Option C'!$E$18)+N('Option C'!$E$20),0)+IF(O36=1,N('Option C'!$E$17)*N('Option C'!$E$19)+N('Option C'!$E$21),0)+IF(O36=Scenario!$B$11,N('Option C'!$E$22),0)),"INSUFFICIENT FUNDS")))</f>
        <v/>
      </c>
      <c r="S36" s="6" t="str">
        <f>IF(O36&gt;Scenario!$B$11,"",IF(O$2&lt;&gt;"Ready",O$2,IF(ISNUMBER(P36),IF((P36+Q36)*(1+Scenario!$B$12/12)-R36&lt;0,"INSUFFICIENT FUNDS",(P36+Q36)*(1+Scenario!$B$12/12)-R36),"INSUFFICIENT FUNDS")))</f>
        <v/>
      </c>
      <c r="T36" s="6" t="str">
        <f>IF(O36&gt;Scenario!$B$11,"",IF(O$2&lt;&gt;"Ready",O$2,IF(ISNUMBER(S36),T35+R36,"INSUFFICIENT FUNDS")))</f>
        <v/>
      </c>
      <c r="U36" t="str">
        <f>IF(O36&gt;Scenario!$B$11,"",IF(O$2&lt;&gt;"Ready",O$2,IF(ISNUMBER(S36),"OK","INSUFFICIENT FUNDS")))</f>
        <v/>
      </c>
      <c r="V36">
        <v>32</v>
      </c>
      <c r="W36" s="6" t="str">
        <f>IF(V36&gt;Scenario!$B$11,"",IF(V$2&lt;&gt;"Ready",V$2,IF(AB35="OK",Z35,"INSUFFICIENT FUNDS")))</f>
        <v/>
      </c>
      <c r="X36" s="6" t="str">
        <f>IF(V36&gt;Scenario!$B$11,"",IF(V$2&lt;&gt;"Ready",V$2,IF(ISNUMBER(W36),IF(AND(V36&gt;=Scenario!$B$10,MOD(V36-Scenario!$B$10,Scenario!$B$18)=0),Scenario!$B$8,0),"INSUFFICIENT FUNDS")))</f>
        <v/>
      </c>
      <c r="Y36" s="6" t="str">
        <f>IF(V36&gt;Scenario!$B$11,"",IF(V$2&lt;&gt;"Ready",V$2,IF(ISNUMBER(W36),(W36+X36)*(N('Option C'!$E$14)+N('Option C'!$E$15)+IF(Scenario!$B$13="Gross",N('Option C'!$E$16),0))/12+((N('Option C'!$E$12)+N('Option C'!$E$13))/12+IF(AND(V36&gt;=Scenario!$B$10,MOD(V36-Scenario!$B$10,Scenario!$B$18)=0),0*0+0,0)+IF(V36=1,0*0+0,0)+IF(V36=Scenario!$B$11,0,0)),"INSUFFICIENT FUNDS")))</f>
        <v/>
      </c>
      <c r="Z36" s="6" t="str">
        <f>IF(V36&gt;Scenario!$B$11,"",IF(V$2&lt;&gt;"Ready",V$2,IF(ISNUMBER(W36),IF((W36+X36)*(1+Scenario!$B$12/12)-Y36&lt;0,"INSUFFICIENT FUNDS",(W36+X36)*(1+Scenario!$B$12/12)-Y36),"INSUFFICIENT FUNDS")))</f>
        <v/>
      </c>
      <c r="AA36" s="6" t="str">
        <f>IF(V36&gt;Scenario!$B$11,"",IF(V$2&lt;&gt;"Ready",V$2,IF(ISNUMBER(Z36),AA35+Y36,"INSUFFICIENT FUNDS")))</f>
        <v/>
      </c>
      <c r="AB36" t="str">
        <f>IF(V36&gt;Scenario!$B$11,"",IF(V$2&lt;&gt;"Ready",V$2,IF(ISNUMBER(Z36),"OK","INSUFFICIENT FUNDS")))</f>
        <v/>
      </c>
      <c r="AC36">
        <v>32</v>
      </c>
      <c r="AD36" s="6" t="str">
        <f>IF(AC36&gt;Scenario!$B$11,"",IF(AC$2&lt;&gt;"Ready",AC$2,IF(AI35="OK",AG35,"INSUFFICIENT FUNDS")))</f>
        <v/>
      </c>
      <c r="AE36" s="6" t="str">
        <f>IF(AC36&gt;Scenario!$B$11,"",IF(AC$2&lt;&gt;"Ready",AC$2,IF(ISNUMBER(AD36),IF(AND(AC36&gt;=Scenario!$B$10,MOD(AC36-Scenario!$B$10,Scenario!$B$18)=0),Scenario!$B$8,0),"INSUFFICIENT FUNDS")))</f>
        <v/>
      </c>
      <c r="AF36" s="6" t="str">
        <f>IF(AC36&gt;Scenario!$B$11,"",IF(AC$2&lt;&gt;"Ready",AC$2,IF(ISNUMBER(AD36),(AD36+AE36)*(N('Option C'!$E$14)+N('Option C'!$E$15)+IF(Scenario!$B$13="Gross",0,0))/12+((N('Option C'!$E$12)+N('Option C'!$E$13))/12+IF(AND(AC36&gt;=Scenario!$B$10,MOD(AC36-Scenario!$B$10,Scenario!$B$18)=0),N('Option C'!$E$17)*N('Option C'!$E$18)+N('Option C'!$E$20),0)+IF(AC36=1,N('Option C'!$E$17)*N('Option C'!$E$19)+N('Option C'!$E$21),0)+IF(AC36=Scenario!$B$11,N('Option C'!$E$22),0)),"INSUFFICIENT FUNDS")))</f>
        <v/>
      </c>
      <c r="AG36" s="6" t="str">
        <f>IF(AC36&gt;Scenario!$B$11,"",IF(AC$2&lt;&gt;"Ready",AC$2,IF(ISNUMBER(AD36),IF((AD36+AE36)*(1+Scenario!$B$12/12)-AF36&lt;0,"INSUFFICIENT FUNDS",(AD36+AE36)*(1+Scenario!$B$12/12)-AF36),"INSUFFICIENT FUNDS")))</f>
        <v/>
      </c>
      <c r="AH36" s="6" t="str">
        <f>IF(AC36&gt;Scenario!$B$11,"",IF(AC$2&lt;&gt;"Ready",AC$2,IF(ISNUMBER(AG36),AH35+AF36,"INSUFFICIENT FUNDS")))</f>
        <v/>
      </c>
      <c r="AI36" t="str">
        <f>IF(AC36&gt;Scenario!$B$11,"",IF(AC$2&lt;&gt;"Ready",AC$2,IF(ISNUMBER(AG36),"OK","INSUFFICIENT FUNDS")))</f>
        <v/>
      </c>
      <c r="AJ36">
        <v>32</v>
      </c>
      <c r="AK36" s="6" t="str">
        <f>IF(AJ36&gt;Scenario!$B$11,"",IF(AJ$2&lt;&gt;"Ready",AJ$2,IF(AP35="OK",AN35,"INSUFFICIENT FUNDS")))</f>
        <v/>
      </c>
      <c r="AL36" s="6" t="str">
        <f>IF(AJ36&gt;Scenario!$B$11,"",IF(AJ$2&lt;&gt;"Ready",AJ$2,IF(ISNUMBER(AK36),IF(AND(AJ36&gt;=Scenario!$B$10,MOD(AJ36-Scenario!$B$10,Scenario!$B$18)=0),Scenario!$B$8,0),"INSUFFICIENT FUNDS")))</f>
        <v/>
      </c>
      <c r="AM36" s="6" t="str">
        <f>IF(AJ36&gt;Scenario!$B$11,"",IF(AJ$2&lt;&gt;"Ready",AJ$2,IF(ISNUMBER(AK36),(AK36+AL36)*(0+0+IF(Scenario!$B$13="Gross",0,0))/12+((0+0)/12+IF(AND(AJ36&gt;=Scenario!$B$10,MOD(AJ36-Scenario!$B$10,Scenario!$B$18)=0),0*0+0,0)+IF(AJ36=1,0*0+0,0)+IF(AJ36=Scenario!$B$11,0,0)),"INSUFFICIENT FUNDS")))</f>
        <v/>
      </c>
      <c r="AN36" s="6" t="str">
        <f>IF(AJ36&gt;Scenario!$B$11,"",IF(AJ$2&lt;&gt;"Ready",AJ$2,IF(ISNUMBER(AK36),IF((AK36+AL36)*(1+Scenario!$B$12/12)-AM36&lt;0,"INSUFFICIENT FUNDS",(AK36+AL36)*(1+Scenario!$B$12/12)-AM36),"INSUFFICIENT FUNDS")))</f>
        <v/>
      </c>
      <c r="AO36" s="6" t="str">
        <f>IF(AJ36&gt;Scenario!$B$11,"",IF(AJ$2&lt;&gt;"Ready",AJ$2,IF(ISNUMBER(AN36),AO35+AM36,"INSUFFICIENT FUNDS")))</f>
        <v/>
      </c>
      <c r="AP36" t="str">
        <f>IF(AJ36&gt;Scenario!$B$11,"",IF(AJ$2&lt;&gt;"Ready",AJ$2,IF(ISNUMBER(AN36),"OK","INSUFFICIENT FUNDS")))</f>
        <v/>
      </c>
    </row>
    <row r="37" spans="1:42" ht="32.1" customHeight="1" x14ac:dyDescent="0.2">
      <c r="A37">
        <v>33</v>
      </c>
      <c r="B37" s="6" t="str">
        <f>IF(A37&gt;Scenario!$B$11,"",IF(A$2&lt;&gt;"Ready",A$2,IF(G36="OK",E36,"INSUFFICIENT FUNDS")))</f>
        <v/>
      </c>
      <c r="C37" s="6" t="str">
        <f>IF(A37&gt;Scenario!$B$11,"",IF(A$2&lt;&gt;"Ready",A$2,IF(ISNUMBER(B37),IF(AND(A37&gt;=Scenario!$B$10,MOD(A37-Scenario!$B$10,Scenario!$B$18)=0),Scenario!$B$8,0),"INSUFFICIENT FUNDS")))</f>
        <v/>
      </c>
      <c r="D37" s="6" t="str">
        <f>IF(A37&gt;Scenario!$B$11,"",IF(A$2&lt;&gt;"Ready",A$2,IF(ISNUMBER(B37),(B37+C37)*(N('Option C'!$E$14)+N('Option C'!$E$15)+IF(Scenario!$B$13="Gross",N('Option C'!$E$16),0))/12+((N('Option C'!$E$12)+N('Option C'!$E$13))/12+IF(AND(A37&gt;=Scenario!$B$10,MOD(A37-Scenario!$B$10,Scenario!$B$18)=0),N('Option C'!$E$17)*N('Option C'!$E$18)+N('Option C'!$E$20),0)+IF(A37=1,N('Option C'!$E$17)*N('Option C'!$E$19)+N('Option C'!$E$21),0)+IF(A37=Scenario!$B$11,N('Option C'!$E$22),0)),"INSUFFICIENT FUNDS")))</f>
        <v/>
      </c>
      <c r="E37" s="6" t="str">
        <f>IF(A37&gt;Scenario!$B$11,"",IF(A$2&lt;&gt;"Ready",A$2,IF(ISNUMBER(B37),IF((B37+C37)*(1+Scenario!$B$12/12)-D37&lt;0,"INSUFFICIENT FUNDS",(B37+C37)*(1+Scenario!$B$12/12)-D37),"INSUFFICIENT FUNDS")))</f>
        <v/>
      </c>
      <c r="F37" s="6" t="str">
        <f>IF(A37&gt;Scenario!$B$11,"",IF(A$2&lt;&gt;"Ready",A$2,IF(ISNUMBER(E37),F36+D37,"INSUFFICIENT FUNDS")))</f>
        <v/>
      </c>
      <c r="G37" t="str">
        <f>IF(A37&gt;Scenario!$B$11,"",IF(A$2&lt;&gt;"Ready",A$2,IF(ISNUMBER(E37),"OK","INSUFFICIENT FUNDS")))</f>
        <v/>
      </c>
      <c r="H37">
        <v>33</v>
      </c>
      <c r="I37" s="6" t="str">
        <f>IF(H37&gt;Scenario!$B$11,"",IF(H$2&lt;&gt;"Ready",H$2,IF(N36="OK",L36,"INSUFFICIENT FUNDS")))</f>
        <v/>
      </c>
      <c r="J37" s="6" t="str">
        <f>IF(H37&gt;Scenario!$B$11,"",IF(H$2&lt;&gt;"Ready",H$2,IF(ISNUMBER(I37),IF(AND(H37&gt;=Scenario!$B$10,MOD(H37-Scenario!$B$10,Scenario!$B$18)=0),Scenario!$B$8,0),"INSUFFICIENT FUNDS")))</f>
        <v/>
      </c>
      <c r="K37" s="6" t="str">
        <f>IF(H37&gt;Scenario!$B$11,"",IF(H$2&lt;&gt;"Ready",H$2,IF(ISNUMBER(I37),(I37+J37)*(N('Option C'!$E$14)+N('Option C'!$E$15)+IF(Scenario!$B$13="Gross",N('Option C'!$E$16),0))/12+((0+0)/12+IF(AND(H37&gt;=Scenario!$B$10,MOD(H37-Scenario!$B$10,Scenario!$B$18)=0),N('Option C'!$E$17)*N('Option C'!$E$18)+N('Option C'!$E$20),0)+IF(H37=1,N('Option C'!$E$17)*N('Option C'!$E$19)+N('Option C'!$E$21),0)+IF(H37=Scenario!$B$11,N('Option C'!$E$22),0)),"INSUFFICIENT FUNDS")))</f>
        <v/>
      </c>
      <c r="L37" s="6" t="str">
        <f>IF(H37&gt;Scenario!$B$11,"",IF(H$2&lt;&gt;"Ready",H$2,IF(ISNUMBER(I37),IF((I37+J37)*(1+Scenario!$B$12/12)-K37&lt;0,"INSUFFICIENT FUNDS",(I37+J37)*(1+Scenario!$B$12/12)-K37),"INSUFFICIENT FUNDS")))</f>
        <v/>
      </c>
      <c r="M37" s="6" t="str">
        <f>IF(H37&gt;Scenario!$B$11,"",IF(H$2&lt;&gt;"Ready",H$2,IF(ISNUMBER(L37),M36+K37,"INSUFFICIENT FUNDS")))</f>
        <v/>
      </c>
      <c r="N37" t="str">
        <f>IF(H37&gt;Scenario!$B$11,"",IF(H$2&lt;&gt;"Ready",H$2,IF(ISNUMBER(L37),"OK","INSUFFICIENT FUNDS")))</f>
        <v/>
      </c>
      <c r="O37">
        <v>33</v>
      </c>
      <c r="P37" s="6" t="str">
        <f>IF(O37&gt;Scenario!$B$11,"",IF(O$2&lt;&gt;"Ready",O$2,IF(U36="OK",S36,"INSUFFICIENT FUNDS")))</f>
        <v/>
      </c>
      <c r="Q37" s="6" t="str">
        <f>IF(O37&gt;Scenario!$B$11,"",IF(O$2&lt;&gt;"Ready",O$2,IF(ISNUMBER(P37),IF(AND(O37&gt;=Scenario!$B$10,MOD(O37-Scenario!$B$10,Scenario!$B$18)=0),Scenario!$B$8,0),"INSUFFICIENT FUNDS")))</f>
        <v/>
      </c>
      <c r="R37" s="6" t="str">
        <f>IF(O37&gt;Scenario!$B$11,"",IF(O$2&lt;&gt;"Ready",O$2,IF(ISNUMBER(P37),(P37+Q37)*(0+N('Option C'!$E$15)+IF(Scenario!$B$13="Gross",N('Option C'!$E$16),0))/12+((N('Option C'!$E$12)+N('Option C'!$E$13))/12+IF(AND(O37&gt;=Scenario!$B$10,MOD(O37-Scenario!$B$10,Scenario!$B$18)=0),N('Option C'!$E$17)*N('Option C'!$E$18)+N('Option C'!$E$20),0)+IF(O37=1,N('Option C'!$E$17)*N('Option C'!$E$19)+N('Option C'!$E$21),0)+IF(O37=Scenario!$B$11,N('Option C'!$E$22),0)),"INSUFFICIENT FUNDS")))</f>
        <v/>
      </c>
      <c r="S37" s="6" t="str">
        <f>IF(O37&gt;Scenario!$B$11,"",IF(O$2&lt;&gt;"Ready",O$2,IF(ISNUMBER(P37),IF((P37+Q37)*(1+Scenario!$B$12/12)-R37&lt;0,"INSUFFICIENT FUNDS",(P37+Q37)*(1+Scenario!$B$12/12)-R37),"INSUFFICIENT FUNDS")))</f>
        <v/>
      </c>
      <c r="T37" s="6" t="str">
        <f>IF(O37&gt;Scenario!$B$11,"",IF(O$2&lt;&gt;"Ready",O$2,IF(ISNUMBER(S37),T36+R37,"INSUFFICIENT FUNDS")))</f>
        <v/>
      </c>
      <c r="U37" t="str">
        <f>IF(O37&gt;Scenario!$B$11,"",IF(O$2&lt;&gt;"Ready",O$2,IF(ISNUMBER(S37),"OK","INSUFFICIENT FUNDS")))</f>
        <v/>
      </c>
      <c r="V37">
        <v>33</v>
      </c>
      <c r="W37" s="6" t="str">
        <f>IF(V37&gt;Scenario!$B$11,"",IF(V$2&lt;&gt;"Ready",V$2,IF(AB36="OK",Z36,"INSUFFICIENT FUNDS")))</f>
        <v/>
      </c>
      <c r="X37" s="6" t="str">
        <f>IF(V37&gt;Scenario!$B$11,"",IF(V$2&lt;&gt;"Ready",V$2,IF(ISNUMBER(W37),IF(AND(V37&gt;=Scenario!$B$10,MOD(V37-Scenario!$B$10,Scenario!$B$18)=0),Scenario!$B$8,0),"INSUFFICIENT FUNDS")))</f>
        <v/>
      </c>
      <c r="Y37" s="6" t="str">
        <f>IF(V37&gt;Scenario!$B$11,"",IF(V$2&lt;&gt;"Ready",V$2,IF(ISNUMBER(W37),(W37+X37)*(N('Option C'!$E$14)+N('Option C'!$E$15)+IF(Scenario!$B$13="Gross",N('Option C'!$E$16),0))/12+((N('Option C'!$E$12)+N('Option C'!$E$13))/12+IF(AND(V37&gt;=Scenario!$B$10,MOD(V37-Scenario!$B$10,Scenario!$B$18)=0),0*0+0,0)+IF(V37=1,0*0+0,0)+IF(V37=Scenario!$B$11,0,0)),"INSUFFICIENT FUNDS")))</f>
        <v/>
      </c>
      <c r="Z37" s="6" t="str">
        <f>IF(V37&gt;Scenario!$B$11,"",IF(V$2&lt;&gt;"Ready",V$2,IF(ISNUMBER(W37),IF((W37+X37)*(1+Scenario!$B$12/12)-Y37&lt;0,"INSUFFICIENT FUNDS",(W37+X37)*(1+Scenario!$B$12/12)-Y37),"INSUFFICIENT FUNDS")))</f>
        <v/>
      </c>
      <c r="AA37" s="6" t="str">
        <f>IF(V37&gt;Scenario!$B$11,"",IF(V$2&lt;&gt;"Ready",V$2,IF(ISNUMBER(Z37),AA36+Y37,"INSUFFICIENT FUNDS")))</f>
        <v/>
      </c>
      <c r="AB37" t="str">
        <f>IF(V37&gt;Scenario!$B$11,"",IF(V$2&lt;&gt;"Ready",V$2,IF(ISNUMBER(Z37),"OK","INSUFFICIENT FUNDS")))</f>
        <v/>
      </c>
      <c r="AC37">
        <v>33</v>
      </c>
      <c r="AD37" s="6" t="str">
        <f>IF(AC37&gt;Scenario!$B$11,"",IF(AC$2&lt;&gt;"Ready",AC$2,IF(AI36="OK",AG36,"INSUFFICIENT FUNDS")))</f>
        <v/>
      </c>
      <c r="AE37" s="6" t="str">
        <f>IF(AC37&gt;Scenario!$B$11,"",IF(AC$2&lt;&gt;"Ready",AC$2,IF(ISNUMBER(AD37),IF(AND(AC37&gt;=Scenario!$B$10,MOD(AC37-Scenario!$B$10,Scenario!$B$18)=0),Scenario!$B$8,0),"INSUFFICIENT FUNDS")))</f>
        <v/>
      </c>
      <c r="AF37" s="6" t="str">
        <f>IF(AC37&gt;Scenario!$B$11,"",IF(AC$2&lt;&gt;"Ready",AC$2,IF(ISNUMBER(AD37),(AD37+AE37)*(N('Option C'!$E$14)+N('Option C'!$E$15)+IF(Scenario!$B$13="Gross",0,0))/12+((N('Option C'!$E$12)+N('Option C'!$E$13))/12+IF(AND(AC37&gt;=Scenario!$B$10,MOD(AC37-Scenario!$B$10,Scenario!$B$18)=0),N('Option C'!$E$17)*N('Option C'!$E$18)+N('Option C'!$E$20),0)+IF(AC37=1,N('Option C'!$E$17)*N('Option C'!$E$19)+N('Option C'!$E$21),0)+IF(AC37=Scenario!$B$11,N('Option C'!$E$22),0)),"INSUFFICIENT FUNDS")))</f>
        <v/>
      </c>
      <c r="AG37" s="6" t="str">
        <f>IF(AC37&gt;Scenario!$B$11,"",IF(AC$2&lt;&gt;"Ready",AC$2,IF(ISNUMBER(AD37),IF((AD37+AE37)*(1+Scenario!$B$12/12)-AF37&lt;0,"INSUFFICIENT FUNDS",(AD37+AE37)*(1+Scenario!$B$12/12)-AF37),"INSUFFICIENT FUNDS")))</f>
        <v/>
      </c>
      <c r="AH37" s="6" t="str">
        <f>IF(AC37&gt;Scenario!$B$11,"",IF(AC$2&lt;&gt;"Ready",AC$2,IF(ISNUMBER(AG37),AH36+AF37,"INSUFFICIENT FUNDS")))</f>
        <v/>
      </c>
      <c r="AI37" t="str">
        <f>IF(AC37&gt;Scenario!$B$11,"",IF(AC$2&lt;&gt;"Ready",AC$2,IF(ISNUMBER(AG37),"OK","INSUFFICIENT FUNDS")))</f>
        <v/>
      </c>
      <c r="AJ37">
        <v>33</v>
      </c>
      <c r="AK37" s="6" t="str">
        <f>IF(AJ37&gt;Scenario!$B$11,"",IF(AJ$2&lt;&gt;"Ready",AJ$2,IF(AP36="OK",AN36,"INSUFFICIENT FUNDS")))</f>
        <v/>
      </c>
      <c r="AL37" s="6" t="str">
        <f>IF(AJ37&gt;Scenario!$B$11,"",IF(AJ$2&lt;&gt;"Ready",AJ$2,IF(ISNUMBER(AK37),IF(AND(AJ37&gt;=Scenario!$B$10,MOD(AJ37-Scenario!$B$10,Scenario!$B$18)=0),Scenario!$B$8,0),"INSUFFICIENT FUNDS")))</f>
        <v/>
      </c>
      <c r="AM37" s="6" t="str">
        <f>IF(AJ37&gt;Scenario!$B$11,"",IF(AJ$2&lt;&gt;"Ready",AJ$2,IF(ISNUMBER(AK37),(AK37+AL37)*(0+0+IF(Scenario!$B$13="Gross",0,0))/12+((0+0)/12+IF(AND(AJ37&gt;=Scenario!$B$10,MOD(AJ37-Scenario!$B$10,Scenario!$B$18)=0),0*0+0,0)+IF(AJ37=1,0*0+0,0)+IF(AJ37=Scenario!$B$11,0,0)),"INSUFFICIENT FUNDS")))</f>
        <v/>
      </c>
      <c r="AN37" s="6" t="str">
        <f>IF(AJ37&gt;Scenario!$B$11,"",IF(AJ$2&lt;&gt;"Ready",AJ$2,IF(ISNUMBER(AK37),IF((AK37+AL37)*(1+Scenario!$B$12/12)-AM37&lt;0,"INSUFFICIENT FUNDS",(AK37+AL37)*(1+Scenario!$B$12/12)-AM37),"INSUFFICIENT FUNDS")))</f>
        <v/>
      </c>
      <c r="AO37" s="6" t="str">
        <f>IF(AJ37&gt;Scenario!$B$11,"",IF(AJ$2&lt;&gt;"Ready",AJ$2,IF(ISNUMBER(AN37),AO36+AM37,"INSUFFICIENT FUNDS")))</f>
        <v/>
      </c>
      <c r="AP37" t="str">
        <f>IF(AJ37&gt;Scenario!$B$11,"",IF(AJ$2&lt;&gt;"Ready",AJ$2,IF(ISNUMBER(AN37),"OK","INSUFFICIENT FUNDS")))</f>
        <v/>
      </c>
    </row>
    <row r="38" spans="1:42" ht="32.1" customHeight="1" x14ac:dyDescent="0.2">
      <c r="A38">
        <v>34</v>
      </c>
      <c r="B38" s="6" t="str">
        <f>IF(A38&gt;Scenario!$B$11,"",IF(A$2&lt;&gt;"Ready",A$2,IF(G37="OK",E37,"INSUFFICIENT FUNDS")))</f>
        <v/>
      </c>
      <c r="C38" s="6" t="str">
        <f>IF(A38&gt;Scenario!$B$11,"",IF(A$2&lt;&gt;"Ready",A$2,IF(ISNUMBER(B38),IF(AND(A38&gt;=Scenario!$B$10,MOD(A38-Scenario!$B$10,Scenario!$B$18)=0),Scenario!$B$8,0),"INSUFFICIENT FUNDS")))</f>
        <v/>
      </c>
      <c r="D38" s="6" t="str">
        <f>IF(A38&gt;Scenario!$B$11,"",IF(A$2&lt;&gt;"Ready",A$2,IF(ISNUMBER(B38),(B38+C38)*(N('Option C'!$E$14)+N('Option C'!$E$15)+IF(Scenario!$B$13="Gross",N('Option C'!$E$16),0))/12+((N('Option C'!$E$12)+N('Option C'!$E$13))/12+IF(AND(A38&gt;=Scenario!$B$10,MOD(A38-Scenario!$B$10,Scenario!$B$18)=0),N('Option C'!$E$17)*N('Option C'!$E$18)+N('Option C'!$E$20),0)+IF(A38=1,N('Option C'!$E$17)*N('Option C'!$E$19)+N('Option C'!$E$21),0)+IF(A38=Scenario!$B$11,N('Option C'!$E$22),0)),"INSUFFICIENT FUNDS")))</f>
        <v/>
      </c>
      <c r="E38" s="6" t="str">
        <f>IF(A38&gt;Scenario!$B$11,"",IF(A$2&lt;&gt;"Ready",A$2,IF(ISNUMBER(B38),IF((B38+C38)*(1+Scenario!$B$12/12)-D38&lt;0,"INSUFFICIENT FUNDS",(B38+C38)*(1+Scenario!$B$12/12)-D38),"INSUFFICIENT FUNDS")))</f>
        <v/>
      </c>
      <c r="F38" s="6" t="str">
        <f>IF(A38&gt;Scenario!$B$11,"",IF(A$2&lt;&gt;"Ready",A$2,IF(ISNUMBER(E38),F37+D38,"INSUFFICIENT FUNDS")))</f>
        <v/>
      </c>
      <c r="G38" t="str">
        <f>IF(A38&gt;Scenario!$B$11,"",IF(A$2&lt;&gt;"Ready",A$2,IF(ISNUMBER(E38),"OK","INSUFFICIENT FUNDS")))</f>
        <v/>
      </c>
      <c r="H38">
        <v>34</v>
      </c>
      <c r="I38" s="6" t="str">
        <f>IF(H38&gt;Scenario!$B$11,"",IF(H$2&lt;&gt;"Ready",H$2,IF(N37="OK",L37,"INSUFFICIENT FUNDS")))</f>
        <v/>
      </c>
      <c r="J38" s="6" t="str">
        <f>IF(H38&gt;Scenario!$B$11,"",IF(H$2&lt;&gt;"Ready",H$2,IF(ISNUMBER(I38),IF(AND(H38&gt;=Scenario!$B$10,MOD(H38-Scenario!$B$10,Scenario!$B$18)=0),Scenario!$B$8,0),"INSUFFICIENT FUNDS")))</f>
        <v/>
      </c>
      <c r="K38" s="6" t="str">
        <f>IF(H38&gt;Scenario!$B$11,"",IF(H$2&lt;&gt;"Ready",H$2,IF(ISNUMBER(I38),(I38+J38)*(N('Option C'!$E$14)+N('Option C'!$E$15)+IF(Scenario!$B$13="Gross",N('Option C'!$E$16),0))/12+((0+0)/12+IF(AND(H38&gt;=Scenario!$B$10,MOD(H38-Scenario!$B$10,Scenario!$B$18)=0),N('Option C'!$E$17)*N('Option C'!$E$18)+N('Option C'!$E$20),0)+IF(H38=1,N('Option C'!$E$17)*N('Option C'!$E$19)+N('Option C'!$E$21),0)+IF(H38=Scenario!$B$11,N('Option C'!$E$22),0)),"INSUFFICIENT FUNDS")))</f>
        <v/>
      </c>
      <c r="L38" s="6" t="str">
        <f>IF(H38&gt;Scenario!$B$11,"",IF(H$2&lt;&gt;"Ready",H$2,IF(ISNUMBER(I38),IF((I38+J38)*(1+Scenario!$B$12/12)-K38&lt;0,"INSUFFICIENT FUNDS",(I38+J38)*(1+Scenario!$B$12/12)-K38),"INSUFFICIENT FUNDS")))</f>
        <v/>
      </c>
      <c r="M38" s="6" t="str">
        <f>IF(H38&gt;Scenario!$B$11,"",IF(H$2&lt;&gt;"Ready",H$2,IF(ISNUMBER(L38),M37+K38,"INSUFFICIENT FUNDS")))</f>
        <v/>
      </c>
      <c r="N38" t="str">
        <f>IF(H38&gt;Scenario!$B$11,"",IF(H$2&lt;&gt;"Ready",H$2,IF(ISNUMBER(L38),"OK","INSUFFICIENT FUNDS")))</f>
        <v/>
      </c>
      <c r="O38">
        <v>34</v>
      </c>
      <c r="P38" s="6" t="str">
        <f>IF(O38&gt;Scenario!$B$11,"",IF(O$2&lt;&gt;"Ready",O$2,IF(U37="OK",S37,"INSUFFICIENT FUNDS")))</f>
        <v/>
      </c>
      <c r="Q38" s="6" t="str">
        <f>IF(O38&gt;Scenario!$B$11,"",IF(O$2&lt;&gt;"Ready",O$2,IF(ISNUMBER(P38),IF(AND(O38&gt;=Scenario!$B$10,MOD(O38-Scenario!$B$10,Scenario!$B$18)=0),Scenario!$B$8,0),"INSUFFICIENT FUNDS")))</f>
        <v/>
      </c>
      <c r="R38" s="6" t="str">
        <f>IF(O38&gt;Scenario!$B$11,"",IF(O$2&lt;&gt;"Ready",O$2,IF(ISNUMBER(P38),(P38+Q38)*(0+N('Option C'!$E$15)+IF(Scenario!$B$13="Gross",N('Option C'!$E$16),0))/12+((N('Option C'!$E$12)+N('Option C'!$E$13))/12+IF(AND(O38&gt;=Scenario!$B$10,MOD(O38-Scenario!$B$10,Scenario!$B$18)=0),N('Option C'!$E$17)*N('Option C'!$E$18)+N('Option C'!$E$20),0)+IF(O38=1,N('Option C'!$E$17)*N('Option C'!$E$19)+N('Option C'!$E$21),0)+IF(O38=Scenario!$B$11,N('Option C'!$E$22),0)),"INSUFFICIENT FUNDS")))</f>
        <v/>
      </c>
      <c r="S38" s="6" t="str">
        <f>IF(O38&gt;Scenario!$B$11,"",IF(O$2&lt;&gt;"Ready",O$2,IF(ISNUMBER(P38),IF((P38+Q38)*(1+Scenario!$B$12/12)-R38&lt;0,"INSUFFICIENT FUNDS",(P38+Q38)*(1+Scenario!$B$12/12)-R38),"INSUFFICIENT FUNDS")))</f>
        <v/>
      </c>
      <c r="T38" s="6" t="str">
        <f>IF(O38&gt;Scenario!$B$11,"",IF(O$2&lt;&gt;"Ready",O$2,IF(ISNUMBER(S38),T37+R38,"INSUFFICIENT FUNDS")))</f>
        <v/>
      </c>
      <c r="U38" t="str">
        <f>IF(O38&gt;Scenario!$B$11,"",IF(O$2&lt;&gt;"Ready",O$2,IF(ISNUMBER(S38),"OK","INSUFFICIENT FUNDS")))</f>
        <v/>
      </c>
      <c r="V38">
        <v>34</v>
      </c>
      <c r="W38" s="6" t="str">
        <f>IF(V38&gt;Scenario!$B$11,"",IF(V$2&lt;&gt;"Ready",V$2,IF(AB37="OK",Z37,"INSUFFICIENT FUNDS")))</f>
        <v/>
      </c>
      <c r="X38" s="6" t="str">
        <f>IF(V38&gt;Scenario!$B$11,"",IF(V$2&lt;&gt;"Ready",V$2,IF(ISNUMBER(W38),IF(AND(V38&gt;=Scenario!$B$10,MOD(V38-Scenario!$B$10,Scenario!$B$18)=0),Scenario!$B$8,0),"INSUFFICIENT FUNDS")))</f>
        <v/>
      </c>
      <c r="Y38" s="6" t="str">
        <f>IF(V38&gt;Scenario!$B$11,"",IF(V$2&lt;&gt;"Ready",V$2,IF(ISNUMBER(W38),(W38+X38)*(N('Option C'!$E$14)+N('Option C'!$E$15)+IF(Scenario!$B$13="Gross",N('Option C'!$E$16),0))/12+((N('Option C'!$E$12)+N('Option C'!$E$13))/12+IF(AND(V38&gt;=Scenario!$B$10,MOD(V38-Scenario!$B$10,Scenario!$B$18)=0),0*0+0,0)+IF(V38=1,0*0+0,0)+IF(V38=Scenario!$B$11,0,0)),"INSUFFICIENT FUNDS")))</f>
        <v/>
      </c>
      <c r="Z38" s="6" t="str">
        <f>IF(V38&gt;Scenario!$B$11,"",IF(V$2&lt;&gt;"Ready",V$2,IF(ISNUMBER(W38),IF((W38+X38)*(1+Scenario!$B$12/12)-Y38&lt;0,"INSUFFICIENT FUNDS",(W38+X38)*(1+Scenario!$B$12/12)-Y38),"INSUFFICIENT FUNDS")))</f>
        <v/>
      </c>
      <c r="AA38" s="6" t="str">
        <f>IF(V38&gt;Scenario!$B$11,"",IF(V$2&lt;&gt;"Ready",V$2,IF(ISNUMBER(Z38),AA37+Y38,"INSUFFICIENT FUNDS")))</f>
        <v/>
      </c>
      <c r="AB38" t="str">
        <f>IF(V38&gt;Scenario!$B$11,"",IF(V$2&lt;&gt;"Ready",V$2,IF(ISNUMBER(Z38),"OK","INSUFFICIENT FUNDS")))</f>
        <v/>
      </c>
      <c r="AC38">
        <v>34</v>
      </c>
      <c r="AD38" s="6" t="str">
        <f>IF(AC38&gt;Scenario!$B$11,"",IF(AC$2&lt;&gt;"Ready",AC$2,IF(AI37="OK",AG37,"INSUFFICIENT FUNDS")))</f>
        <v/>
      </c>
      <c r="AE38" s="6" t="str">
        <f>IF(AC38&gt;Scenario!$B$11,"",IF(AC$2&lt;&gt;"Ready",AC$2,IF(ISNUMBER(AD38),IF(AND(AC38&gt;=Scenario!$B$10,MOD(AC38-Scenario!$B$10,Scenario!$B$18)=0),Scenario!$B$8,0),"INSUFFICIENT FUNDS")))</f>
        <v/>
      </c>
      <c r="AF38" s="6" t="str">
        <f>IF(AC38&gt;Scenario!$B$11,"",IF(AC$2&lt;&gt;"Ready",AC$2,IF(ISNUMBER(AD38),(AD38+AE38)*(N('Option C'!$E$14)+N('Option C'!$E$15)+IF(Scenario!$B$13="Gross",0,0))/12+((N('Option C'!$E$12)+N('Option C'!$E$13))/12+IF(AND(AC38&gt;=Scenario!$B$10,MOD(AC38-Scenario!$B$10,Scenario!$B$18)=0),N('Option C'!$E$17)*N('Option C'!$E$18)+N('Option C'!$E$20),0)+IF(AC38=1,N('Option C'!$E$17)*N('Option C'!$E$19)+N('Option C'!$E$21),0)+IF(AC38=Scenario!$B$11,N('Option C'!$E$22),0)),"INSUFFICIENT FUNDS")))</f>
        <v/>
      </c>
      <c r="AG38" s="6" t="str">
        <f>IF(AC38&gt;Scenario!$B$11,"",IF(AC$2&lt;&gt;"Ready",AC$2,IF(ISNUMBER(AD38),IF((AD38+AE38)*(1+Scenario!$B$12/12)-AF38&lt;0,"INSUFFICIENT FUNDS",(AD38+AE38)*(1+Scenario!$B$12/12)-AF38),"INSUFFICIENT FUNDS")))</f>
        <v/>
      </c>
      <c r="AH38" s="6" t="str">
        <f>IF(AC38&gt;Scenario!$B$11,"",IF(AC$2&lt;&gt;"Ready",AC$2,IF(ISNUMBER(AG38),AH37+AF38,"INSUFFICIENT FUNDS")))</f>
        <v/>
      </c>
      <c r="AI38" t="str">
        <f>IF(AC38&gt;Scenario!$B$11,"",IF(AC$2&lt;&gt;"Ready",AC$2,IF(ISNUMBER(AG38),"OK","INSUFFICIENT FUNDS")))</f>
        <v/>
      </c>
      <c r="AJ38">
        <v>34</v>
      </c>
      <c r="AK38" s="6" t="str">
        <f>IF(AJ38&gt;Scenario!$B$11,"",IF(AJ$2&lt;&gt;"Ready",AJ$2,IF(AP37="OK",AN37,"INSUFFICIENT FUNDS")))</f>
        <v/>
      </c>
      <c r="AL38" s="6" t="str">
        <f>IF(AJ38&gt;Scenario!$B$11,"",IF(AJ$2&lt;&gt;"Ready",AJ$2,IF(ISNUMBER(AK38),IF(AND(AJ38&gt;=Scenario!$B$10,MOD(AJ38-Scenario!$B$10,Scenario!$B$18)=0),Scenario!$B$8,0),"INSUFFICIENT FUNDS")))</f>
        <v/>
      </c>
      <c r="AM38" s="6" t="str">
        <f>IF(AJ38&gt;Scenario!$B$11,"",IF(AJ$2&lt;&gt;"Ready",AJ$2,IF(ISNUMBER(AK38),(AK38+AL38)*(0+0+IF(Scenario!$B$13="Gross",0,0))/12+((0+0)/12+IF(AND(AJ38&gt;=Scenario!$B$10,MOD(AJ38-Scenario!$B$10,Scenario!$B$18)=0),0*0+0,0)+IF(AJ38=1,0*0+0,0)+IF(AJ38=Scenario!$B$11,0,0)),"INSUFFICIENT FUNDS")))</f>
        <v/>
      </c>
      <c r="AN38" s="6" t="str">
        <f>IF(AJ38&gt;Scenario!$B$11,"",IF(AJ$2&lt;&gt;"Ready",AJ$2,IF(ISNUMBER(AK38),IF((AK38+AL38)*(1+Scenario!$B$12/12)-AM38&lt;0,"INSUFFICIENT FUNDS",(AK38+AL38)*(1+Scenario!$B$12/12)-AM38),"INSUFFICIENT FUNDS")))</f>
        <v/>
      </c>
      <c r="AO38" s="6" t="str">
        <f>IF(AJ38&gt;Scenario!$B$11,"",IF(AJ$2&lt;&gt;"Ready",AJ$2,IF(ISNUMBER(AN38),AO37+AM38,"INSUFFICIENT FUNDS")))</f>
        <v/>
      </c>
      <c r="AP38" t="str">
        <f>IF(AJ38&gt;Scenario!$B$11,"",IF(AJ$2&lt;&gt;"Ready",AJ$2,IF(ISNUMBER(AN38),"OK","INSUFFICIENT FUNDS")))</f>
        <v/>
      </c>
    </row>
    <row r="39" spans="1:42" ht="32.1" customHeight="1" x14ac:dyDescent="0.2">
      <c r="A39">
        <v>35</v>
      </c>
      <c r="B39" s="6" t="str">
        <f>IF(A39&gt;Scenario!$B$11,"",IF(A$2&lt;&gt;"Ready",A$2,IF(G38="OK",E38,"INSUFFICIENT FUNDS")))</f>
        <v/>
      </c>
      <c r="C39" s="6" t="str">
        <f>IF(A39&gt;Scenario!$B$11,"",IF(A$2&lt;&gt;"Ready",A$2,IF(ISNUMBER(B39),IF(AND(A39&gt;=Scenario!$B$10,MOD(A39-Scenario!$B$10,Scenario!$B$18)=0),Scenario!$B$8,0),"INSUFFICIENT FUNDS")))</f>
        <v/>
      </c>
      <c r="D39" s="6" t="str">
        <f>IF(A39&gt;Scenario!$B$11,"",IF(A$2&lt;&gt;"Ready",A$2,IF(ISNUMBER(B39),(B39+C39)*(N('Option C'!$E$14)+N('Option C'!$E$15)+IF(Scenario!$B$13="Gross",N('Option C'!$E$16),0))/12+((N('Option C'!$E$12)+N('Option C'!$E$13))/12+IF(AND(A39&gt;=Scenario!$B$10,MOD(A39-Scenario!$B$10,Scenario!$B$18)=0),N('Option C'!$E$17)*N('Option C'!$E$18)+N('Option C'!$E$20),0)+IF(A39=1,N('Option C'!$E$17)*N('Option C'!$E$19)+N('Option C'!$E$21),0)+IF(A39=Scenario!$B$11,N('Option C'!$E$22),0)),"INSUFFICIENT FUNDS")))</f>
        <v/>
      </c>
      <c r="E39" s="6" t="str">
        <f>IF(A39&gt;Scenario!$B$11,"",IF(A$2&lt;&gt;"Ready",A$2,IF(ISNUMBER(B39),IF((B39+C39)*(1+Scenario!$B$12/12)-D39&lt;0,"INSUFFICIENT FUNDS",(B39+C39)*(1+Scenario!$B$12/12)-D39),"INSUFFICIENT FUNDS")))</f>
        <v/>
      </c>
      <c r="F39" s="6" t="str">
        <f>IF(A39&gt;Scenario!$B$11,"",IF(A$2&lt;&gt;"Ready",A$2,IF(ISNUMBER(E39),F38+D39,"INSUFFICIENT FUNDS")))</f>
        <v/>
      </c>
      <c r="G39" t="str">
        <f>IF(A39&gt;Scenario!$B$11,"",IF(A$2&lt;&gt;"Ready",A$2,IF(ISNUMBER(E39),"OK","INSUFFICIENT FUNDS")))</f>
        <v/>
      </c>
      <c r="H39">
        <v>35</v>
      </c>
      <c r="I39" s="6" t="str">
        <f>IF(H39&gt;Scenario!$B$11,"",IF(H$2&lt;&gt;"Ready",H$2,IF(N38="OK",L38,"INSUFFICIENT FUNDS")))</f>
        <v/>
      </c>
      <c r="J39" s="6" t="str">
        <f>IF(H39&gt;Scenario!$B$11,"",IF(H$2&lt;&gt;"Ready",H$2,IF(ISNUMBER(I39),IF(AND(H39&gt;=Scenario!$B$10,MOD(H39-Scenario!$B$10,Scenario!$B$18)=0),Scenario!$B$8,0),"INSUFFICIENT FUNDS")))</f>
        <v/>
      </c>
      <c r="K39" s="6" t="str">
        <f>IF(H39&gt;Scenario!$B$11,"",IF(H$2&lt;&gt;"Ready",H$2,IF(ISNUMBER(I39),(I39+J39)*(N('Option C'!$E$14)+N('Option C'!$E$15)+IF(Scenario!$B$13="Gross",N('Option C'!$E$16),0))/12+((0+0)/12+IF(AND(H39&gt;=Scenario!$B$10,MOD(H39-Scenario!$B$10,Scenario!$B$18)=0),N('Option C'!$E$17)*N('Option C'!$E$18)+N('Option C'!$E$20),0)+IF(H39=1,N('Option C'!$E$17)*N('Option C'!$E$19)+N('Option C'!$E$21),0)+IF(H39=Scenario!$B$11,N('Option C'!$E$22),0)),"INSUFFICIENT FUNDS")))</f>
        <v/>
      </c>
      <c r="L39" s="6" t="str">
        <f>IF(H39&gt;Scenario!$B$11,"",IF(H$2&lt;&gt;"Ready",H$2,IF(ISNUMBER(I39),IF((I39+J39)*(1+Scenario!$B$12/12)-K39&lt;0,"INSUFFICIENT FUNDS",(I39+J39)*(1+Scenario!$B$12/12)-K39),"INSUFFICIENT FUNDS")))</f>
        <v/>
      </c>
      <c r="M39" s="6" t="str">
        <f>IF(H39&gt;Scenario!$B$11,"",IF(H$2&lt;&gt;"Ready",H$2,IF(ISNUMBER(L39),M38+K39,"INSUFFICIENT FUNDS")))</f>
        <v/>
      </c>
      <c r="N39" t="str">
        <f>IF(H39&gt;Scenario!$B$11,"",IF(H$2&lt;&gt;"Ready",H$2,IF(ISNUMBER(L39),"OK","INSUFFICIENT FUNDS")))</f>
        <v/>
      </c>
      <c r="O39">
        <v>35</v>
      </c>
      <c r="P39" s="6" t="str">
        <f>IF(O39&gt;Scenario!$B$11,"",IF(O$2&lt;&gt;"Ready",O$2,IF(U38="OK",S38,"INSUFFICIENT FUNDS")))</f>
        <v/>
      </c>
      <c r="Q39" s="6" t="str">
        <f>IF(O39&gt;Scenario!$B$11,"",IF(O$2&lt;&gt;"Ready",O$2,IF(ISNUMBER(P39),IF(AND(O39&gt;=Scenario!$B$10,MOD(O39-Scenario!$B$10,Scenario!$B$18)=0),Scenario!$B$8,0),"INSUFFICIENT FUNDS")))</f>
        <v/>
      </c>
      <c r="R39" s="6" t="str">
        <f>IF(O39&gt;Scenario!$B$11,"",IF(O$2&lt;&gt;"Ready",O$2,IF(ISNUMBER(P39),(P39+Q39)*(0+N('Option C'!$E$15)+IF(Scenario!$B$13="Gross",N('Option C'!$E$16),0))/12+((N('Option C'!$E$12)+N('Option C'!$E$13))/12+IF(AND(O39&gt;=Scenario!$B$10,MOD(O39-Scenario!$B$10,Scenario!$B$18)=0),N('Option C'!$E$17)*N('Option C'!$E$18)+N('Option C'!$E$20),0)+IF(O39=1,N('Option C'!$E$17)*N('Option C'!$E$19)+N('Option C'!$E$21),0)+IF(O39=Scenario!$B$11,N('Option C'!$E$22),0)),"INSUFFICIENT FUNDS")))</f>
        <v/>
      </c>
      <c r="S39" s="6" t="str">
        <f>IF(O39&gt;Scenario!$B$11,"",IF(O$2&lt;&gt;"Ready",O$2,IF(ISNUMBER(P39),IF((P39+Q39)*(1+Scenario!$B$12/12)-R39&lt;0,"INSUFFICIENT FUNDS",(P39+Q39)*(1+Scenario!$B$12/12)-R39),"INSUFFICIENT FUNDS")))</f>
        <v/>
      </c>
      <c r="T39" s="6" t="str">
        <f>IF(O39&gt;Scenario!$B$11,"",IF(O$2&lt;&gt;"Ready",O$2,IF(ISNUMBER(S39),T38+R39,"INSUFFICIENT FUNDS")))</f>
        <v/>
      </c>
      <c r="U39" t="str">
        <f>IF(O39&gt;Scenario!$B$11,"",IF(O$2&lt;&gt;"Ready",O$2,IF(ISNUMBER(S39),"OK","INSUFFICIENT FUNDS")))</f>
        <v/>
      </c>
      <c r="V39">
        <v>35</v>
      </c>
      <c r="W39" s="6" t="str">
        <f>IF(V39&gt;Scenario!$B$11,"",IF(V$2&lt;&gt;"Ready",V$2,IF(AB38="OK",Z38,"INSUFFICIENT FUNDS")))</f>
        <v/>
      </c>
      <c r="X39" s="6" t="str">
        <f>IF(V39&gt;Scenario!$B$11,"",IF(V$2&lt;&gt;"Ready",V$2,IF(ISNUMBER(W39),IF(AND(V39&gt;=Scenario!$B$10,MOD(V39-Scenario!$B$10,Scenario!$B$18)=0),Scenario!$B$8,0),"INSUFFICIENT FUNDS")))</f>
        <v/>
      </c>
      <c r="Y39" s="6" t="str">
        <f>IF(V39&gt;Scenario!$B$11,"",IF(V$2&lt;&gt;"Ready",V$2,IF(ISNUMBER(W39),(W39+X39)*(N('Option C'!$E$14)+N('Option C'!$E$15)+IF(Scenario!$B$13="Gross",N('Option C'!$E$16),0))/12+((N('Option C'!$E$12)+N('Option C'!$E$13))/12+IF(AND(V39&gt;=Scenario!$B$10,MOD(V39-Scenario!$B$10,Scenario!$B$18)=0),0*0+0,0)+IF(V39=1,0*0+0,0)+IF(V39=Scenario!$B$11,0,0)),"INSUFFICIENT FUNDS")))</f>
        <v/>
      </c>
      <c r="Z39" s="6" t="str">
        <f>IF(V39&gt;Scenario!$B$11,"",IF(V$2&lt;&gt;"Ready",V$2,IF(ISNUMBER(W39),IF((W39+X39)*(1+Scenario!$B$12/12)-Y39&lt;0,"INSUFFICIENT FUNDS",(W39+X39)*(1+Scenario!$B$12/12)-Y39),"INSUFFICIENT FUNDS")))</f>
        <v/>
      </c>
      <c r="AA39" s="6" t="str">
        <f>IF(V39&gt;Scenario!$B$11,"",IF(V$2&lt;&gt;"Ready",V$2,IF(ISNUMBER(Z39),AA38+Y39,"INSUFFICIENT FUNDS")))</f>
        <v/>
      </c>
      <c r="AB39" t="str">
        <f>IF(V39&gt;Scenario!$B$11,"",IF(V$2&lt;&gt;"Ready",V$2,IF(ISNUMBER(Z39),"OK","INSUFFICIENT FUNDS")))</f>
        <v/>
      </c>
      <c r="AC39">
        <v>35</v>
      </c>
      <c r="AD39" s="6" t="str">
        <f>IF(AC39&gt;Scenario!$B$11,"",IF(AC$2&lt;&gt;"Ready",AC$2,IF(AI38="OK",AG38,"INSUFFICIENT FUNDS")))</f>
        <v/>
      </c>
      <c r="AE39" s="6" t="str">
        <f>IF(AC39&gt;Scenario!$B$11,"",IF(AC$2&lt;&gt;"Ready",AC$2,IF(ISNUMBER(AD39),IF(AND(AC39&gt;=Scenario!$B$10,MOD(AC39-Scenario!$B$10,Scenario!$B$18)=0),Scenario!$B$8,0),"INSUFFICIENT FUNDS")))</f>
        <v/>
      </c>
      <c r="AF39" s="6" t="str">
        <f>IF(AC39&gt;Scenario!$B$11,"",IF(AC$2&lt;&gt;"Ready",AC$2,IF(ISNUMBER(AD39),(AD39+AE39)*(N('Option C'!$E$14)+N('Option C'!$E$15)+IF(Scenario!$B$13="Gross",0,0))/12+((N('Option C'!$E$12)+N('Option C'!$E$13))/12+IF(AND(AC39&gt;=Scenario!$B$10,MOD(AC39-Scenario!$B$10,Scenario!$B$18)=0),N('Option C'!$E$17)*N('Option C'!$E$18)+N('Option C'!$E$20),0)+IF(AC39=1,N('Option C'!$E$17)*N('Option C'!$E$19)+N('Option C'!$E$21),0)+IF(AC39=Scenario!$B$11,N('Option C'!$E$22),0)),"INSUFFICIENT FUNDS")))</f>
        <v/>
      </c>
      <c r="AG39" s="6" t="str">
        <f>IF(AC39&gt;Scenario!$B$11,"",IF(AC$2&lt;&gt;"Ready",AC$2,IF(ISNUMBER(AD39),IF((AD39+AE39)*(1+Scenario!$B$12/12)-AF39&lt;0,"INSUFFICIENT FUNDS",(AD39+AE39)*(1+Scenario!$B$12/12)-AF39),"INSUFFICIENT FUNDS")))</f>
        <v/>
      </c>
      <c r="AH39" s="6" t="str">
        <f>IF(AC39&gt;Scenario!$B$11,"",IF(AC$2&lt;&gt;"Ready",AC$2,IF(ISNUMBER(AG39),AH38+AF39,"INSUFFICIENT FUNDS")))</f>
        <v/>
      </c>
      <c r="AI39" t="str">
        <f>IF(AC39&gt;Scenario!$B$11,"",IF(AC$2&lt;&gt;"Ready",AC$2,IF(ISNUMBER(AG39),"OK","INSUFFICIENT FUNDS")))</f>
        <v/>
      </c>
      <c r="AJ39">
        <v>35</v>
      </c>
      <c r="AK39" s="6" t="str">
        <f>IF(AJ39&gt;Scenario!$B$11,"",IF(AJ$2&lt;&gt;"Ready",AJ$2,IF(AP38="OK",AN38,"INSUFFICIENT FUNDS")))</f>
        <v/>
      </c>
      <c r="AL39" s="6" t="str">
        <f>IF(AJ39&gt;Scenario!$B$11,"",IF(AJ$2&lt;&gt;"Ready",AJ$2,IF(ISNUMBER(AK39),IF(AND(AJ39&gt;=Scenario!$B$10,MOD(AJ39-Scenario!$B$10,Scenario!$B$18)=0),Scenario!$B$8,0),"INSUFFICIENT FUNDS")))</f>
        <v/>
      </c>
      <c r="AM39" s="6" t="str">
        <f>IF(AJ39&gt;Scenario!$B$11,"",IF(AJ$2&lt;&gt;"Ready",AJ$2,IF(ISNUMBER(AK39),(AK39+AL39)*(0+0+IF(Scenario!$B$13="Gross",0,0))/12+((0+0)/12+IF(AND(AJ39&gt;=Scenario!$B$10,MOD(AJ39-Scenario!$B$10,Scenario!$B$18)=0),0*0+0,0)+IF(AJ39=1,0*0+0,0)+IF(AJ39=Scenario!$B$11,0,0)),"INSUFFICIENT FUNDS")))</f>
        <v/>
      </c>
      <c r="AN39" s="6" t="str">
        <f>IF(AJ39&gt;Scenario!$B$11,"",IF(AJ$2&lt;&gt;"Ready",AJ$2,IF(ISNUMBER(AK39),IF((AK39+AL39)*(1+Scenario!$B$12/12)-AM39&lt;0,"INSUFFICIENT FUNDS",(AK39+AL39)*(1+Scenario!$B$12/12)-AM39),"INSUFFICIENT FUNDS")))</f>
        <v/>
      </c>
      <c r="AO39" s="6" t="str">
        <f>IF(AJ39&gt;Scenario!$B$11,"",IF(AJ$2&lt;&gt;"Ready",AJ$2,IF(ISNUMBER(AN39),AO38+AM39,"INSUFFICIENT FUNDS")))</f>
        <v/>
      </c>
      <c r="AP39" t="str">
        <f>IF(AJ39&gt;Scenario!$B$11,"",IF(AJ$2&lt;&gt;"Ready",AJ$2,IF(ISNUMBER(AN39),"OK","INSUFFICIENT FUNDS")))</f>
        <v/>
      </c>
    </row>
    <row r="40" spans="1:42" ht="32.1" customHeight="1" x14ac:dyDescent="0.2">
      <c r="A40">
        <v>36</v>
      </c>
      <c r="B40" s="6" t="str">
        <f>IF(A40&gt;Scenario!$B$11,"",IF(A$2&lt;&gt;"Ready",A$2,IF(G39="OK",E39,"INSUFFICIENT FUNDS")))</f>
        <v/>
      </c>
      <c r="C40" s="6" t="str">
        <f>IF(A40&gt;Scenario!$B$11,"",IF(A$2&lt;&gt;"Ready",A$2,IF(ISNUMBER(B40),IF(AND(A40&gt;=Scenario!$B$10,MOD(A40-Scenario!$B$10,Scenario!$B$18)=0),Scenario!$B$8,0),"INSUFFICIENT FUNDS")))</f>
        <v/>
      </c>
      <c r="D40" s="6" t="str">
        <f>IF(A40&gt;Scenario!$B$11,"",IF(A$2&lt;&gt;"Ready",A$2,IF(ISNUMBER(B40),(B40+C40)*(N('Option C'!$E$14)+N('Option C'!$E$15)+IF(Scenario!$B$13="Gross",N('Option C'!$E$16),0))/12+((N('Option C'!$E$12)+N('Option C'!$E$13))/12+IF(AND(A40&gt;=Scenario!$B$10,MOD(A40-Scenario!$B$10,Scenario!$B$18)=0),N('Option C'!$E$17)*N('Option C'!$E$18)+N('Option C'!$E$20),0)+IF(A40=1,N('Option C'!$E$17)*N('Option C'!$E$19)+N('Option C'!$E$21),0)+IF(A40=Scenario!$B$11,N('Option C'!$E$22),0)),"INSUFFICIENT FUNDS")))</f>
        <v/>
      </c>
      <c r="E40" s="6" t="str">
        <f>IF(A40&gt;Scenario!$B$11,"",IF(A$2&lt;&gt;"Ready",A$2,IF(ISNUMBER(B40),IF((B40+C40)*(1+Scenario!$B$12/12)-D40&lt;0,"INSUFFICIENT FUNDS",(B40+C40)*(1+Scenario!$B$12/12)-D40),"INSUFFICIENT FUNDS")))</f>
        <v/>
      </c>
      <c r="F40" s="6" t="str">
        <f>IF(A40&gt;Scenario!$B$11,"",IF(A$2&lt;&gt;"Ready",A$2,IF(ISNUMBER(E40),F39+D40,"INSUFFICIENT FUNDS")))</f>
        <v/>
      </c>
      <c r="G40" t="str">
        <f>IF(A40&gt;Scenario!$B$11,"",IF(A$2&lt;&gt;"Ready",A$2,IF(ISNUMBER(E40),"OK","INSUFFICIENT FUNDS")))</f>
        <v/>
      </c>
      <c r="H40">
        <v>36</v>
      </c>
      <c r="I40" s="6" t="str">
        <f>IF(H40&gt;Scenario!$B$11,"",IF(H$2&lt;&gt;"Ready",H$2,IF(N39="OK",L39,"INSUFFICIENT FUNDS")))</f>
        <v/>
      </c>
      <c r="J40" s="6" t="str">
        <f>IF(H40&gt;Scenario!$B$11,"",IF(H$2&lt;&gt;"Ready",H$2,IF(ISNUMBER(I40),IF(AND(H40&gt;=Scenario!$B$10,MOD(H40-Scenario!$B$10,Scenario!$B$18)=0),Scenario!$B$8,0),"INSUFFICIENT FUNDS")))</f>
        <v/>
      </c>
      <c r="K40" s="6" t="str">
        <f>IF(H40&gt;Scenario!$B$11,"",IF(H$2&lt;&gt;"Ready",H$2,IF(ISNUMBER(I40),(I40+J40)*(N('Option C'!$E$14)+N('Option C'!$E$15)+IF(Scenario!$B$13="Gross",N('Option C'!$E$16),0))/12+((0+0)/12+IF(AND(H40&gt;=Scenario!$B$10,MOD(H40-Scenario!$B$10,Scenario!$B$18)=0),N('Option C'!$E$17)*N('Option C'!$E$18)+N('Option C'!$E$20),0)+IF(H40=1,N('Option C'!$E$17)*N('Option C'!$E$19)+N('Option C'!$E$21),0)+IF(H40=Scenario!$B$11,N('Option C'!$E$22),0)),"INSUFFICIENT FUNDS")))</f>
        <v/>
      </c>
      <c r="L40" s="6" t="str">
        <f>IF(H40&gt;Scenario!$B$11,"",IF(H$2&lt;&gt;"Ready",H$2,IF(ISNUMBER(I40),IF((I40+J40)*(1+Scenario!$B$12/12)-K40&lt;0,"INSUFFICIENT FUNDS",(I40+J40)*(1+Scenario!$B$12/12)-K40),"INSUFFICIENT FUNDS")))</f>
        <v/>
      </c>
      <c r="M40" s="6" t="str">
        <f>IF(H40&gt;Scenario!$B$11,"",IF(H$2&lt;&gt;"Ready",H$2,IF(ISNUMBER(L40),M39+K40,"INSUFFICIENT FUNDS")))</f>
        <v/>
      </c>
      <c r="N40" t="str">
        <f>IF(H40&gt;Scenario!$B$11,"",IF(H$2&lt;&gt;"Ready",H$2,IF(ISNUMBER(L40),"OK","INSUFFICIENT FUNDS")))</f>
        <v/>
      </c>
      <c r="O40">
        <v>36</v>
      </c>
      <c r="P40" s="6" t="str">
        <f>IF(O40&gt;Scenario!$B$11,"",IF(O$2&lt;&gt;"Ready",O$2,IF(U39="OK",S39,"INSUFFICIENT FUNDS")))</f>
        <v/>
      </c>
      <c r="Q40" s="6" t="str">
        <f>IF(O40&gt;Scenario!$B$11,"",IF(O$2&lt;&gt;"Ready",O$2,IF(ISNUMBER(P40),IF(AND(O40&gt;=Scenario!$B$10,MOD(O40-Scenario!$B$10,Scenario!$B$18)=0),Scenario!$B$8,0),"INSUFFICIENT FUNDS")))</f>
        <v/>
      </c>
      <c r="R40" s="6" t="str">
        <f>IF(O40&gt;Scenario!$B$11,"",IF(O$2&lt;&gt;"Ready",O$2,IF(ISNUMBER(P40),(P40+Q40)*(0+N('Option C'!$E$15)+IF(Scenario!$B$13="Gross",N('Option C'!$E$16),0))/12+((N('Option C'!$E$12)+N('Option C'!$E$13))/12+IF(AND(O40&gt;=Scenario!$B$10,MOD(O40-Scenario!$B$10,Scenario!$B$18)=0),N('Option C'!$E$17)*N('Option C'!$E$18)+N('Option C'!$E$20),0)+IF(O40=1,N('Option C'!$E$17)*N('Option C'!$E$19)+N('Option C'!$E$21),0)+IF(O40=Scenario!$B$11,N('Option C'!$E$22),0)),"INSUFFICIENT FUNDS")))</f>
        <v/>
      </c>
      <c r="S40" s="6" t="str">
        <f>IF(O40&gt;Scenario!$B$11,"",IF(O$2&lt;&gt;"Ready",O$2,IF(ISNUMBER(P40),IF((P40+Q40)*(1+Scenario!$B$12/12)-R40&lt;0,"INSUFFICIENT FUNDS",(P40+Q40)*(1+Scenario!$B$12/12)-R40),"INSUFFICIENT FUNDS")))</f>
        <v/>
      </c>
      <c r="T40" s="6" t="str">
        <f>IF(O40&gt;Scenario!$B$11,"",IF(O$2&lt;&gt;"Ready",O$2,IF(ISNUMBER(S40),T39+R40,"INSUFFICIENT FUNDS")))</f>
        <v/>
      </c>
      <c r="U40" t="str">
        <f>IF(O40&gt;Scenario!$B$11,"",IF(O$2&lt;&gt;"Ready",O$2,IF(ISNUMBER(S40),"OK","INSUFFICIENT FUNDS")))</f>
        <v/>
      </c>
      <c r="V40">
        <v>36</v>
      </c>
      <c r="W40" s="6" t="str">
        <f>IF(V40&gt;Scenario!$B$11,"",IF(V$2&lt;&gt;"Ready",V$2,IF(AB39="OK",Z39,"INSUFFICIENT FUNDS")))</f>
        <v/>
      </c>
      <c r="X40" s="6" t="str">
        <f>IF(V40&gt;Scenario!$B$11,"",IF(V$2&lt;&gt;"Ready",V$2,IF(ISNUMBER(W40),IF(AND(V40&gt;=Scenario!$B$10,MOD(V40-Scenario!$B$10,Scenario!$B$18)=0),Scenario!$B$8,0),"INSUFFICIENT FUNDS")))</f>
        <v/>
      </c>
      <c r="Y40" s="6" t="str">
        <f>IF(V40&gt;Scenario!$B$11,"",IF(V$2&lt;&gt;"Ready",V$2,IF(ISNUMBER(W40),(W40+X40)*(N('Option C'!$E$14)+N('Option C'!$E$15)+IF(Scenario!$B$13="Gross",N('Option C'!$E$16),0))/12+((N('Option C'!$E$12)+N('Option C'!$E$13))/12+IF(AND(V40&gt;=Scenario!$B$10,MOD(V40-Scenario!$B$10,Scenario!$B$18)=0),0*0+0,0)+IF(V40=1,0*0+0,0)+IF(V40=Scenario!$B$11,0,0)),"INSUFFICIENT FUNDS")))</f>
        <v/>
      </c>
      <c r="Z40" s="6" t="str">
        <f>IF(V40&gt;Scenario!$B$11,"",IF(V$2&lt;&gt;"Ready",V$2,IF(ISNUMBER(W40),IF((W40+X40)*(1+Scenario!$B$12/12)-Y40&lt;0,"INSUFFICIENT FUNDS",(W40+X40)*(1+Scenario!$B$12/12)-Y40),"INSUFFICIENT FUNDS")))</f>
        <v/>
      </c>
      <c r="AA40" s="6" t="str">
        <f>IF(V40&gt;Scenario!$B$11,"",IF(V$2&lt;&gt;"Ready",V$2,IF(ISNUMBER(Z40),AA39+Y40,"INSUFFICIENT FUNDS")))</f>
        <v/>
      </c>
      <c r="AB40" t="str">
        <f>IF(V40&gt;Scenario!$B$11,"",IF(V$2&lt;&gt;"Ready",V$2,IF(ISNUMBER(Z40),"OK","INSUFFICIENT FUNDS")))</f>
        <v/>
      </c>
      <c r="AC40">
        <v>36</v>
      </c>
      <c r="AD40" s="6" t="str">
        <f>IF(AC40&gt;Scenario!$B$11,"",IF(AC$2&lt;&gt;"Ready",AC$2,IF(AI39="OK",AG39,"INSUFFICIENT FUNDS")))</f>
        <v/>
      </c>
      <c r="AE40" s="6" t="str">
        <f>IF(AC40&gt;Scenario!$B$11,"",IF(AC$2&lt;&gt;"Ready",AC$2,IF(ISNUMBER(AD40),IF(AND(AC40&gt;=Scenario!$B$10,MOD(AC40-Scenario!$B$10,Scenario!$B$18)=0),Scenario!$B$8,0),"INSUFFICIENT FUNDS")))</f>
        <v/>
      </c>
      <c r="AF40" s="6" t="str">
        <f>IF(AC40&gt;Scenario!$B$11,"",IF(AC$2&lt;&gt;"Ready",AC$2,IF(ISNUMBER(AD40),(AD40+AE40)*(N('Option C'!$E$14)+N('Option C'!$E$15)+IF(Scenario!$B$13="Gross",0,0))/12+((N('Option C'!$E$12)+N('Option C'!$E$13))/12+IF(AND(AC40&gt;=Scenario!$B$10,MOD(AC40-Scenario!$B$10,Scenario!$B$18)=0),N('Option C'!$E$17)*N('Option C'!$E$18)+N('Option C'!$E$20),0)+IF(AC40=1,N('Option C'!$E$17)*N('Option C'!$E$19)+N('Option C'!$E$21),0)+IF(AC40=Scenario!$B$11,N('Option C'!$E$22),0)),"INSUFFICIENT FUNDS")))</f>
        <v/>
      </c>
      <c r="AG40" s="6" t="str">
        <f>IF(AC40&gt;Scenario!$B$11,"",IF(AC$2&lt;&gt;"Ready",AC$2,IF(ISNUMBER(AD40),IF((AD40+AE40)*(1+Scenario!$B$12/12)-AF40&lt;0,"INSUFFICIENT FUNDS",(AD40+AE40)*(1+Scenario!$B$12/12)-AF40),"INSUFFICIENT FUNDS")))</f>
        <v/>
      </c>
      <c r="AH40" s="6" t="str">
        <f>IF(AC40&gt;Scenario!$B$11,"",IF(AC$2&lt;&gt;"Ready",AC$2,IF(ISNUMBER(AG40),AH39+AF40,"INSUFFICIENT FUNDS")))</f>
        <v/>
      </c>
      <c r="AI40" t="str">
        <f>IF(AC40&gt;Scenario!$B$11,"",IF(AC$2&lt;&gt;"Ready",AC$2,IF(ISNUMBER(AG40),"OK","INSUFFICIENT FUNDS")))</f>
        <v/>
      </c>
      <c r="AJ40">
        <v>36</v>
      </c>
      <c r="AK40" s="6" t="str">
        <f>IF(AJ40&gt;Scenario!$B$11,"",IF(AJ$2&lt;&gt;"Ready",AJ$2,IF(AP39="OK",AN39,"INSUFFICIENT FUNDS")))</f>
        <v/>
      </c>
      <c r="AL40" s="6" t="str">
        <f>IF(AJ40&gt;Scenario!$B$11,"",IF(AJ$2&lt;&gt;"Ready",AJ$2,IF(ISNUMBER(AK40),IF(AND(AJ40&gt;=Scenario!$B$10,MOD(AJ40-Scenario!$B$10,Scenario!$B$18)=0),Scenario!$B$8,0),"INSUFFICIENT FUNDS")))</f>
        <v/>
      </c>
      <c r="AM40" s="6" t="str">
        <f>IF(AJ40&gt;Scenario!$B$11,"",IF(AJ$2&lt;&gt;"Ready",AJ$2,IF(ISNUMBER(AK40),(AK40+AL40)*(0+0+IF(Scenario!$B$13="Gross",0,0))/12+((0+0)/12+IF(AND(AJ40&gt;=Scenario!$B$10,MOD(AJ40-Scenario!$B$10,Scenario!$B$18)=0),0*0+0,0)+IF(AJ40=1,0*0+0,0)+IF(AJ40=Scenario!$B$11,0,0)),"INSUFFICIENT FUNDS")))</f>
        <v/>
      </c>
      <c r="AN40" s="6" t="str">
        <f>IF(AJ40&gt;Scenario!$B$11,"",IF(AJ$2&lt;&gt;"Ready",AJ$2,IF(ISNUMBER(AK40),IF((AK40+AL40)*(1+Scenario!$B$12/12)-AM40&lt;0,"INSUFFICIENT FUNDS",(AK40+AL40)*(1+Scenario!$B$12/12)-AM40),"INSUFFICIENT FUNDS")))</f>
        <v/>
      </c>
      <c r="AO40" s="6" t="str">
        <f>IF(AJ40&gt;Scenario!$B$11,"",IF(AJ$2&lt;&gt;"Ready",AJ$2,IF(ISNUMBER(AN40),AO39+AM40,"INSUFFICIENT FUNDS")))</f>
        <v/>
      </c>
      <c r="AP40" t="str">
        <f>IF(AJ40&gt;Scenario!$B$11,"",IF(AJ$2&lt;&gt;"Ready",AJ$2,IF(ISNUMBER(AN40),"OK","INSUFFICIENT FUNDS")))</f>
        <v/>
      </c>
    </row>
    <row r="41" spans="1:42" ht="32.1" customHeight="1" x14ac:dyDescent="0.2">
      <c r="A41">
        <v>37</v>
      </c>
      <c r="B41" s="6" t="str">
        <f>IF(A41&gt;Scenario!$B$11,"",IF(A$2&lt;&gt;"Ready",A$2,IF(G40="OK",E40,"INSUFFICIENT FUNDS")))</f>
        <v/>
      </c>
      <c r="C41" s="6" t="str">
        <f>IF(A41&gt;Scenario!$B$11,"",IF(A$2&lt;&gt;"Ready",A$2,IF(ISNUMBER(B41),IF(AND(A41&gt;=Scenario!$B$10,MOD(A41-Scenario!$B$10,Scenario!$B$18)=0),Scenario!$B$8,0),"INSUFFICIENT FUNDS")))</f>
        <v/>
      </c>
      <c r="D41" s="6" t="str">
        <f>IF(A41&gt;Scenario!$B$11,"",IF(A$2&lt;&gt;"Ready",A$2,IF(ISNUMBER(B41),(B41+C41)*(N('Option C'!$E$14)+N('Option C'!$E$15)+IF(Scenario!$B$13="Gross",N('Option C'!$E$16),0))/12+((N('Option C'!$E$12)+N('Option C'!$E$13))/12+IF(AND(A41&gt;=Scenario!$B$10,MOD(A41-Scenario!$B$10,Scenario!$B$18)=0),N('Option C'!$E$17)*N('Option C'!$E$18)+N('Option C'!$E$20),0)+IF(A41=1,N('Option C'!$E$17)*N('Option C'!$E$19)+N('Option C'!$E$21),0)+IF(A41=Scenario!$B$11,N('Option C'!$E$22),0)),"INSUFFICIENT FUNDS")))</f>
        <v/>
      </c>
      <c r="E41" s="6" t="str">
        <f>IF(A41&gt;Scenario!$B$11,"",IF(A$2&lt;&gt;"Ready",A$2,IF(ISNUMBER(B41),IF((B41+C41)*(1+Scenario!$B$12/12)-D41&lt;0,"INSUFFICIENT FUNDS",(B41+C41)*(1+Scenario!$B$12/12)-D41),"INSUFFICIENT FUNDS")))</f>
        <v/>
      </c>
      <c r="F41" s="6" t="str">
        <f>IF(A41&gt;Scenario!$B$11,"",IF(A$2&lt;&gt;"Ready",A$2,IF(ISNUMBER(E41),F40+D41,"INSUFFICIENT FUNDS")))</f>
        <v/>
      </c>
      <c r="G41" t="str">
        <f>IF(A41&gt;Scenario!$B$11,"",IF(A$2&lt;&gt;"Ready",A$2,IF(ISNUMBER(E41),"OK","INSUFFICIENT FUNDS")))</f>
        <v/>
      </c>
      <c r="H41">
        <v>37</v>
      </c>
      <c r="I41" s="6" t="str">
        <f>IF(H41&gt;Scenario!$B$11,"",IF(H$2&lt;&gt;"Ready",H$2,IF(N40="OK",L40,"INSUFFICIENT FUNDS")))</f>
        <v/>
      </c>
      <c r="J41" s="6" t="str">
        <f>IF(H41&gt;Scenario!$B$11,"",IF(H$2&lt;&gt;"Ready",H$2,IF(ISNUMBER(I41),IF(AND(H41&gt;=Scenario!$B$10,MOD(H41-Scenario!$B$10,Scenario!$B$18)=0),Scenario!$B$8,0),"INSUFFICIENT FUNDS")))</f>
        <v/>
      </c>
      <c r="K41" s="6" t="str">
        <f>IF(H41&gt;Scenario!$B$11,"",IF(H$2&lt;&gt;"Ready",H$2,IF(ISNUMBER(I41),(I41+J41)*(N('Option C'!$E$14)+N('Option C'!$E$15)+IF(Scenario!$B$13="Gross",N('Option C'!$E$16),0))/12+((0+0)/12+IF(AND(H41&gt;=Scenario!$B$10,MOD(H41-Scenario!$B$10,Scenario!$B$18)=0),N('Option C'!$E$17)*N('Option C'!$E$18)+N('Option C'!$E$20),0)+IF(H41=1,N('Option C'!$E$17)*N('Option C'!$E$19)+N('Option C'!$E$21),0)+IF(H41=Scenario!$B$11,N('Option C'!$E$22),0)),"INSUFFICIENT FUNDS")))</f>
        <v/>
      </c>
      <c r="L41" s="6" t="str">
        <f>IF(H41&gt;Scenario!$B$11,"",IF(H$2&lt;&gt;"Ready",H$2,IF(ISNUMBER(I41),IF((I41+J41)*(1+Scenario!$B$12/12)-K41&lt;0,"INSUFFICIENT FUNDS",(I41+J41)*(1+Scenario!$B$12/12)-K41),"INSUFFICIENT FUNDS")))</f>
        <v/>
      </c>
      <c r="M41" s="6" t="str">
        <f>IF(H41&gt;Scenario!$B$11,"",IF(H$2&lt;&gt;"Ready",H$2,IF(ISNUMBER(L41),M40+K41,"INSUFFICIENT FUNDS")))</f>
        <v/>
      </c>
      <c r="N41" t="str">
        <f>IF(H41&gt;Scenario!$B$11,"",IF(H$2&lt;&gt;"Ready",H$2,IF(ISNUMBER(L41),"OK","INSUFFICIENT FUNDS")))</f>
        <v/>
      </c>
      <c r="O41">
        <v>37</v>
      </c>
      <c r="P41" s="6" t="str">
        <f>IF(O41&gt;Scenario!$B$11,"",IF(O$2&lt;&gt;"Ready",O$2,IF(U40="OK",S40,"INSUFFICIENT FUNDS")))</f>
        <v/>
      </c>
      <c r="Q41" s="6" t="str">
        <f>IF(O41&gt;Scenario!$B$11,"",IF(O$2&lt;&gt;"Ready",O$2,IF(ISNUMBER(P41),IF(AND(O41&gt;=Scenario!$B$10,MOD(O41-Scenario!$B$10,Scenario!$B$18)=0),Scenario!$B$8,0),"INSUFFICIENT FUNDS")))</f>
        <v/>
      </c>
      <c r="R41" s="6" t="str">
        <f>IF(O41&gt;Scenario!$B$11,"",IF(O$2&lt;&gt;"Ready",O$2,IF(ISNUMBER(P41),(P41+Q41)*(0+N('Option C'!$E$15)+IF(Scenario!$B$13="Gross",N('Option C'!$E$16),0))/12+((N('Option C'!$E$12)+N('Option C'!$E$13))/12+IF(AND(O41&gt;=Scenario!$B$10,MOD(O41-Scenario!$B$10,Scenario!$B$18)=0),N('Option C'!$E$17)*N('Option C'!$E$18)+N('Option C'!$E$20),0)+IF(O41=1,N('Option C'!$E$17)*N('Option C'!$E$19)+N('Option C'!$E$21),0)+IF(O41=Scenario!$B$11,N('Option C'!$E$22),0)),"INSUFFICIENT FUNDS")))</f>
        <v/>
      </c>
      <c r="S41" s="6" t="str">
        <f>IF(O41&gt;Scenario!$B$11,"",IF(O$2&lt;&gt;"Ready",O$2,IF(ISNUMBER(P41),IF((P41+Q41)*(1+Scenario!$B$12/12)-R41&lt;0,"INSUFFICIENT FUNDS",(P41+Q41)*(1+Scenario!$B$12/12)-R41),"INSUFFICIENT FUNDS")))</f>
        <v/>
      </c>
      <c r="T41" s="6" t="str">
        <f>IF(O41&gt;Scenario!$B$11,"",IF(O$2&lt;&gt;"Ready",O$2,IF(ISNUMBER(S41),T40+R41,"INSUFFICIENT FUNDS")))</f>
        <v/>
      </c>
      <c r="U41" t="str">
        <f>IF(O41&gt;Scenario!$B$11,"",IF(O$2&lt;&gt;"Ready",O$2,IF(ISNUMBER(S41),"OK","INSUFFICIENT FUNDS")))</f>
        <v/>
      </c>
      <c r="V41">
        <v>37</v>
      </c>
      <c r="W41" s="6" t="str">
        <f>IF(V41&gt;Scenario!$B$11,"",IF(V$2&lt;&gt;"Ready",V$2,IF(AB40="OK",Z40,"INSUFFICIENT FUNDS")))</f>
        <v/>
      </c>
      <c r="X41" s="6" t="str">
        <f>IF(V41&gt;Scenario!$B$11,"",IF(V$2&lt;&gt;"Ready",V$2,IF(ISNUMBER(W41),IF(AND(V41&gt;=Scenario!$B$10,MOD(V41-Scenario!$B$10,Scenario!$B$18)=0),Scenario!$B$8,0),"INSUFFICIENT FUNDS")))</f>
        <v/>
      </c>
      <c r="Y41" s="6" t="str">
        <f>IF(V41&gt;Scenario!$B$11,"",IF(V$2&lt;&gt;"Ready",V$2,IF(ISNUMBER(W41),(W41+X41)*(N('Option C'!$E$14)+N('Option C'!$E$15)+IF(Scenario!$B$13="Gross",N('Option C'!$E$16),0))/12+((N('Option C'!$E$12)+N('Option C'!$E$13))/12+IF(AND(V41&gt;=Scenario!$B$10,MOD(V41-Scenario!$B$10,Scenario!$B$18)=0),0*0+0,0)+IF(V41=1,0*0+0,0)+IF(V41=Scenario!$B$11,0,0)),"INSUFFICIENT FUNDS")))</f>
        <v/>
      </c>
      <c r="Z41" s="6" t="str">
        <f>IF(V41&gt;Scenario!$B$11,"",IF(V$2&lt;&gt;"Ready",V$2,IF(ISNUMBER(W41),IF((W41+X41)*(1+Scenario!$B$12/12)-Y41&lt;0,"INSUFFICIENT FUNDS",(W41+X41)*(1+Scenario!$B$12/12)-Y41),"INSUFFICIENT FUNDS")))</f>
        <v/>
      </c>
      <c r="AA41" s="6" t="str">
        <f>IF(V41&gt;Scenario!$B$11,"",IF(V$2&lt;&gt;"Ready",V$2,IF(ISNUMBER(Z41),AA40+Y41,"INSUFFICIENT FUNDS")))</f>
        <v/>
      </c>
      <c r="AB41" t="str">
        <f>IF(V41&gt;Scenario!$B$11,"",IF(V$2&lt;&gt;"Ready",V$2,IF(ISNUMBER(Z41),"OK","INSUFFICIENT FUNDS")))</f>
        <v/>
      </c>
      <c r="AC41">
        <v>37</v>
      </c>
      <c r="AD41" s="6" t="str">
        <f>IF(AC41&gt;Scenario!$B$11,"",IF(AC$2&lt;&gt;"Ready",AC$2,IF(AI40="OK",AG40,"INSUFFICIENT FUNDS")))</f>
        <v/>
      </c>
      <c r="AE41" s="6" t="str">
        <f>IF(AC41&gt;Scenario!$B$11,"",IF(AC$2&lt;&gt;"Ready",AC$2,IF(ISNUMBER(AD41),IF(AND(AC41&gt;=Scenario!$B$10,MOD(AC41-Scenario!$B$10,Scenario!$B$18)=0),Scenario!$B$8,0),"INSUFFICIENT FUNDS")))</f>
        <v/>
      </c>
      <c r="AF41" s="6" t="str">
        <f>IF(AC41&gt;Scenario!$B$11,"",IF(AC$2&lt;&gt;"Ready",AC$2,IF(ISNUMBER(AD41),(AD41+AE41)*(N('Option C'!$E$14)+N('Option C'!$E$15)+IF(Scenario!$B$13="Gross",0,0))/12+((N('Option C'!$E$12)+N('Option C'!$E$13))/12+IF(AND(AC41&gt;=Scenario!$B$10,MOD(AC41-Scenario!$B$10,Scenario!$B$18)=0),N('Option C'!$E$17)*N('Option C'!$E$18)+N('Option C'!$E$20),0)+IF(AC41=1,N('Option C'!$E$17)*N('Option C'!$E$19)+N('Option C'!$E$21),0)+IF(AC41=Scenario!$B$11,N('Option C'!$E$22),0)),"INSUFFICIENT FUNDS")))</f>
        <v/>
      </c>
      <c r="AG41" s="6" t="str">
        <f>IF(AC41&gt;Scenario!$B$11,"",IF(AC$2&lt;&gt;"Ready",AC$2,IF(ISNUMBER(AD41),IF((AD41+AE41)*(1+Scenario!$B$12/12)-AF41&lt;0,"INSUFFICIENT FUNDS",(AD41+AE41)*(1+Scenario!$B$12/12)-AF41),"INSUFFICIENT FUNDS")))</f>
        <v/>
      </c>
      <c r="AH41" s="6" t="str">
        <f>IF(AC41&gt;Scenario!$B$11,"",IF(AC$2&lt;&gt;"Ready",AC$2,IF(ISNUMBER(AG41),AH40+AF41,"INSUFFICIENT FUNDS")))</f>
        <v/>
      </c>
      <c r="AI41" t="str">
        <f>IF(AC41&gt;Scenario!$B$11,"",IF(AC$2&lt;&gt;"Ready",AC$2,IF(ISNUMBER(AG41),"OK","INSUFFICIENT FUNDS")))</f>
        <v/>
      </c>
      <c r="AJ41">
        <v>37</v>
      </c>
      <c r="AK41" s="6" t="str">
        <f>IF(AJ41&gt;Scenario!$B$11,"",IF(AJ$2&lt;&gt;"Ready",AJ$2,IF(AP40="OK",AN40,"INSUFFICIENT FUNDS")))</f>
        <v/>
      </c>
      <c r="AL41" s="6" t="str">
        <f>IF(AJ41&gt;Scenario!$B$11,"",IF(AJ$2&lt;&gt;"Ready",AJ$2,IF(ISNUMBER(AK41),IF(AND(AJ41&gt;=Scenario!$B$10,MOD(AJ41-Scenario!$B$10,Scenario!$B$18)=0),Scenario!$B$8,0),"INSUFFICIENT FUNDS")))</f>
        <v/>
      </c>
      <c r="AM41" s="6" t="str">
        <f>IF(AJ41&gt;Scenario!$B$11,"",IF(AJ$2&lt;&gt;"Ready",AJ$2,IF(ISNUMBER(AK41),(AK41+AL41)*(0+0+IF(Scenario!$B$13="Gross",0,0))/12+((0+0)/12+IF(AND(AJ41&gt;=Scenario!$B$10,MOD(AJ41-Scenario!$B$10,Scenario!$B$18)=0),0*0+0,0)+IF(AJ41=1,0*0+0,0)+IF(AJ41=Scenario!$B$11,0,0)),"INSUFFICIENT FUNDS")))</f>
        <v/>
      </c>
      <c r="AN41" s="6" t="str">
        <f>IF(AJ41&gt;Scenario!$B$11,"",IF(AJ$2&lt;&gt;"Ready",AJ$2,IF(ISNUMBER(AK41),IF((AK41+AL41)*(1+Scenario!$B$12/12)-AM41&lt;0,"INSUFFICIENT FUNDS",(AK41+AL41)*(1+Scenario!$B$12/12)-AM41),"INSUFFICIENT FUNDS")))</f>
        <v/>
      </c>
      <c r="AO41" s="6" t="str">
        <f>IF(AJ41&gt;Scenario!$B$11,"",IF(AJ$2&lt;&gt;"Ready",AJ$2,IF(ISNUMBER(AN41),AO40+AM41,"INSUFFICIENT FUNDS")))</f>
        <v/>
      </c>
      <c r="AP41" t="str">
        <f>IF(AJ41&gt;Scenario!$B$11,"",IF(AJ$2&lt;&gt;"Ready",AJ$2,IF(ISNUMBER(AN41),"OK","INSUFFICIENT FUNDS")))</f>
        <v/>
      </c>
    </row>
    <row r="42" spans="1:42" ht="32.1" customHeight="1" x14ac:dyDescent="0.2">
      <c r="A42">
        <v>38</v>
      </c>
      <c r="B42" s="6" t="str">
        <f>IF(A42&gt;Scenario!$B$11,"",IF(A$2&lt;&gt;"Ready",A$2,IF(G41="OK",E41,"INSUFFICIENT FUNDS")))</f>
        <v/>
      </c>
      <c r="C42" s="6" t="str">
        <f>IF(A42&gt;Scenario!$B$11,"",IF(A$2&lt;&gt;"Ready",A$2,IF(ISNUMBER(B42),IF(AND(A42&gt;=Scenario!$B$10,MOD(A42-Scenario!$B$10,Scenario!$B$18)=0),Scenario!$B$8,0),"INSUFFICIENT FUNDS")))</f>
        <v/>
      </c>
      <c r="D42" s="6" t="str">
        <f>IF(A42&gt;Scenario!$B$11,"",IF(A$2&lt;&gt;"Ready",A$2,IF(ISNUMBER(B42),(B42+C42)*(N('Option C'!$E$14)+N('Option C'!$E$15)+IF(Scenario!$B$13="Gross",N('Option C'!$E$16),0))/12+((N('Option C'!$E$12)+N('Option C'!$E$13))/12+IF(AND(A42&gt;=Scenario!$B$10,MOD(A42-Scenario!$B$10,Scenario!$B$18)=0),N('Option C'!$E$17)*N('Option C'!$E$18)+N('Option C'!$E$20),0)+IF(A42=1,N('Option C'!$E$17)*N('Option C'!$E$19)+N('Option C'!$E$21),0)+IF(A42=Scenario!$B$11,N('Option C'!$E$22),0)),"INSUFFICIENT FUNDS")))</f>
        <v/>
      </c>
      <c r="E42" s="6" t="str">
        <f>IF(A42&gt;Scenario!$B$11,"",IF(A$2&lt;&gt;"Ready",A$2,IF(ISNUMBER(B42),IF((B42+C42)*(1+Scenario!$B$12/12)-D42&lt;0,"INSUFFICIENT FUNDS",(B42+C42)*(1+Scenario!$B$12/12)-D42),"INSUFFICIENT FUNDS")))</f>
        <v/>
      </c>
      <c r="F42" s="6" t="str">
        <f>IF(A42&gt;Scenario!$B$11,"",IF(A$2&lt;&gt;"Ready",A$2,IF(ISNUMBER(E42),F41+D42,"INSUFFICIENT FUNDS")))</f>
        <v/>
      </c>
      <c r="G42" t="str">
        <f>IF(A42&gt;Scenario!$B$11,"",IF(A$2&lt;&gt;"Ready",A$2,IF(ISNUMBER(E42),"OK","INSUFFICIENT FUNDS")))</f>
        <v/>
      </c>
      <c r="H42">
        <v>38</v>
      </c>
      <c r="I42" s="6" t="str">
        <f>IF(H42&gt;Scenario!$B$11,"",IF(H$2&lt;&gt;"Ready",H$2,IF(N41="OK",L41,"INSUFFICIENT FUNDS")))</f>
        <v/>
      </c>
      <c r="J42" s="6" t="str">
        <f>IF(H42&gt;Scenario!$B$11,"",IF(H$2&lt;&gt;"Ready",H$2,IF(ISNUMBER(I42),IF(AND(H42&gt;=Scenario!$B$10,MOD(H42-Scenario!$B$10,Scenario!$B$18)=0),Scenario!$B$8,0),"INSUFFICIENT FUNDS")))</f>
        <v/>
      </c>
      <c r="K42" s="6" t="str">
        <f>IF(H42&gt;Scenario!$B$11,"",IF(H$2&lt;&gt;"Ready",H$2,IF(ISNUMBER(I42),(I42+J42)*(N('Option C'!$E$14)+N('Option C'!$E$15)+IF(Scenario!$B$13="Gross",N('Option C'!$E$16),0))/12+((0+0)/12+IF(AND(H42&gt;=Scenario!$B$10,MOD(H42-Scenario!$B$10,Scenario!$B$18)=0),N('Option C'!$E$17)*N('Option C'!$E$18)+N('Option C'!$E$20),0)+IF(H42=1,N('Option C'!$E$17)*N('Option C'!$E$19)+N('Option C'!$E$21),0)+IF(H42=Scenario!$B$11,N('Option C'!$E$22),0)),"INSUFFICIENT FUNDS")))</f>
        <v/>
      </c>
      <c r="L42" s="6" t="str">
        <f>IF(H42&gt;Scenario!$B$11,"",IF(H$2&lt;&gt;"Ready",H$2,IF(ISNUMBER(I42),IF((I42+J42)*(1+Scenario!$B$12/12)-K42&lt;0,"INSUFFICIENT FUNDS",(I42+J42)*(1+Scenario!$B$12/12)-K42),"INSUFFICIENT FUNDS")))</f>
        <v/>
      </c>
      <c r="M42" s="6" t="str">
        <f>IF(H42&gt;Scenario!$B$11,"",IF(H$2&lt;&gt;"Ready",H$2,IF(ISNUMBER(L42),M41+K42,"INSUFFICIENT FUNDS")))</f>
        <v/>
      </c>
      <c r="N42" t="str">
        <f>IF(H42&gt;Scenario!$B$11,"",IF(H$2&lt;&gt;"Ready",H$2,IF(ISNUMBER(L42),"OK","INSUFFICIENT FUNDS")))</f>
        <v/>
      </c>
      <c r="O42">
        <v>38</v>
      </c>
      <c r="P42" s="6" t="str">
        <f>IF(O42&gt;Scenario!$B$11,"",IF(O$2&lt;&gt;"Ready",O$2,IF(U41="OK",S41,"INSUFFICIENT FUNDS")))</f>
        <v/>
      </c>
      <c r="Q42" s="6" t="str">
        <f>IF(O42&gt;Scenario!$B$11,"",IF(O$2&lt;&gt;"Ready",O$2,IF(ISNUMBER(P42),IF(AND(O42&gt;=Scenario!$B$10,MOD(O42-Scenario!$B$10,Scenario!$B$18)=0),Scenario!$B$8,0),"INSUFFICIENT FUNDS")))</f>
        <v/>
      </c>
      <c r="R42" s="6" t="str">
        <f>IF(O42&gt;Scenario!$B$11,"",IF(O$2&lt;&gt;"Ready",O$2,IF(ISNUMBER(P42),(P42+Q42)*(0+N('Option C'!$E$15)+IF(Scenario!$B$13="Gross",N('Option C'!$E$16),0))/12+((N('Option C'!$E$12)+N('Option C'!$E$13))/12+IF(AND(O42&gt;=Scenario!$B$10,MOD(O42-Scenario!$B$10,Scenario!$B$18)=0),N('Option C'!$E$17)*N('Option C'!$E$18)+N('Option C'!$E$20),0)+IF(O42=1,N('Option C'!$E$17)*N('Option C'!$E$19)+N('Option C'!$E$21),0)+IF(O42=Scenario!$B$11,N('Option C'!$E$22),0)),"INSUFFICIENT FUNDS")))</f>
        <v/>
      </c>
      <c r="S42" s="6" t="str">
        <f>IF(O42&gt;Scenario!$B$11,"",IF(O$2&lt;&gt;"Ready",O$2,IF(ISNUMBER(P42),IF((P42+Q42)*(1+Scenario!$B$12/12)-R42&lt;0,"INSUFFICIENT FUNDS",(P42+Q42)*(1+Scenario!$B$12/12)-R42),"INSUFFICIENT FUNDS")))</f>
        <v/>
      </c>
      <c r="T42" s="6" t="str">
        <f>IF(O42&gt;Scenario!$B$11,"",IF(O$2&lt;&gt;"Ready",O$2,IF(ISNUMBER(S42),T41+R42,"INSUFFICIENT FUNDS")))</f>
        <v/>
      </c>
      <c r="U42" t="str">
        <f>IF(O42&gt;Scenario!$B$11,"",IF(O$2&lt;&gt;"Ready",O$2,IF(ISNUMBER(S42),"OK","INSUFFICIENT FUNDS")))</f>
        <v/>
      </c>
      <c r="V42">
        <v>38</v>
      </c>
      <c r="W42" s="6" t="str">
        <f>IF(V42&gt;Scenario!$B$11,"",IF(V$2&lt;&gt;"Ready",V$2,IF(AB41="OK",Z41,"INSUFFICIENT FUNDS")))</f>
        <v/>
      </c>
      <c r="X42" s="6" t="str">
        <f>IF(V42&gt;Scenario!$B$11,"",IF(V$2&lt;&gt;"Ready",V$2,IF(ISNUMBER(W42),IF(AND(V42&gt;=Scenario!$B$10,MOD(V42-Scenario!$B$10,Scenario!$B$18)=0),Scenario!$B$8,0),"INSUFFICIENT FUNDS")))</f>
        <v/>
      </c>
      <c r="Y42" s="6" t="str">
        <f>IF(V42&gt;Scenario!$B$11,"",IF(V$2&lt;&gt;"Ready",V$2,IF(ISNUMBER(W42),(W42+X42)*(N('Option C'!$E$14)+N('Option C'!$E$15)+IF(Scenario!$B$13="Gross",N('Option C'!$E$16),0))/12+((N('Option C'!$E$12)+N('Option C'!$E$13))/12+IF(AND(V42&gt;=Scenario!$B$10,MOD(V42-Scenario!$B$10,Scenario!$B$18)=0),0*0+0,0)+IF(V42=1,0*0+0,0)+IF(V42=Scenario!$B$11,0,0)),"INSUFFICIENT FUNDS")))</f>
        <v/>
      </c>
      <c r="Z42" s="6" t="str">
        <f>IF(V42&gt;Scenario!$B$11,"",IF(V$2&lt;&gt;"Ready",V$2,IF(ISNUMBER(W42),IF((W42+X42)*(1+Scenario!$B$12/12)-Y42&lt;0,"INSUFFICIENT FUNDS",(W42+X42)*(1+Scenario!$B$12/12)-Y42),"INSUFFICIENT FUNDS")))</f>
        <v/>
      </c>
      <c r="AA42" s="6" t="str">
        <f>IF(V42&gt;Scenario!$B$11,"",IF(V$2&lt;&gt;"Ready",V$2,IF(ISNUMBER(Z42),AA41+Y42,"INSUFFICIENT FUNDS")))</f>
        <v/>
      </c>
      <c r="AB42" t="str">
        <f>IF(V42&gt;Scenario!$B$11,"",IF(V$2&lt;&gt;"Ready",V$2,IF(ISNUMBER(Z42),"OK","INSUFFICIENT FUNDS")))</f>
        <v/>
      </c>
      <c r="AC42">
        <v>38</v>
      </c>
      <c r="AD42" s="6" t="str">
        <f>IF(AC42&gt;Scenario!$B$11,"",IF(AC$2&lt;&gt;"Ready",AC$2,IF(AI41="OK",AG41,"INSUFFICIENT FUNDS")))</f>
        <v/>
      </c>
      <c r="AE42" s="6" t="str">
        <f>IF(AC42&gt;Scenario!$B$11,"",IF(AC$2&lt;&gt;"Ready",AC$2,IF(ISNUMBER(AD42),IF(AND(AC42&gt;=Scenario!$B$10,MOD(AC42-Scenario!$B$10,Scenario!$B$18)=0),Scenario!$B$8,0),"INSUFFICIENT FUNDS")))</f>
        <v/>
      </c>
      <c r="AF42" s="6" t="str">
        <f>IF(AC42&gt;Scenario!$B$11,"",IF(AC$2&lt;&gt;"Ready",AC$2,IF(ISNUMBER(AD42),(AD42+AE42)*(N('Option C'!$E$14)+N('Option C'!$E$15)+IF(Scenario!$B$13="Gross",0,0))/12+((N('Option C'!$E$12)+N('Option C'!$E$13))/12+IF(AND(AC42&gt;=Scenario!$B$10,MOD(AC42-Scenario!$B$10,Scenario!$B$18)=0),N('Option C'!$E$17)*N('Option C'!$E$18)+N('Option C'!$E$20),0)+IF(AC42=1,N('Option C'!$E$17)*N('Option C'!$E$19)+N('Option C'!$E$21),0)+IF(AC42=Scenario!$B$11,N('Option C'!$E$22),0)),"INSUFFICIENT FUNDS")))</f>
        <v/>
      </c>
      <c r="AG42" s="6" t="str">
        <f>IF(AC42&gt;Scenario!$B$11,"",IF(AC$2&lt;&gt;"Ready",AC$2,IF(ISNUMBER(AD42),IF((AD42+AE42)*(1+Scenario!$B$12/12)-AF42&lt;0,"INSUFFICIENT FUNDS",(AD42+AE42)*(1+Scenario!$B$12/12)-AF42),"INSUFFICIENT FUNDS")))</f>
        <v/>
      </c>
      <c r="AH42" s="6" t="str">
        <f>IF(AC42&gt;Scenario!$B$11,"",IF(AC$2&lt;&gt;"Ready",AC$2,IF(ISNUMBER(AG42),AH41+AF42,"INSUFFICIENT FUNDS")))</f>
        <v/>
      </c>
      <c r="AI42" t="str">
        <f>IF(AC42&gt;Scenario!$B$11,"",IF(AC$2&lt;&gt;"Ready",AC$2,IF(ISNUMBER(AG42),"OK","INSUFFICIENT FUNDS")))</f>
        <v/>
      </c>
      <c r="AJ42">
        <v>38</v>
      </c>
      <c r="AK42" s="6" t="str">
        <f>IF(AJ42&gt;Scenario!$B$11,"",IF(AJ$2&lt;&gt;"Ready",AJ$2,IF(AP41="OK",AN41,"INSUFFICIENT FUNDS")))</f>
        <v/>
      </c>
      <c r="AL42" s="6" t="str">
        <f>IF(AJ42&gt;Scenario!$B$11,"",IF(AJ$2&lt;&gt;"Ready",AJ$2,IF(ISNUMBER(AK42),IF(AND(AJ42&gt;=Scenario!$B$10,MOD(AJ42-Scenario!$B$10,Scenario!$B$18)=0),Scenario!$B$8,0),"INSUFFICIENT FUNDS")))</f>
        <v/>
      </c>
      <c r="AM42" s="6" t="str">
        <f>IF(AJ42&gt;Scenario!$B$11,"",IF(AJ$2&lt;&gt;"Ready",AJ$2,IF(ISNUMBER(AK42),(AK42+AL42)*(0+0+IF(Scenario!$B$13="Gross",0,0))/12+((0+0)/12+IF(AND(AJ42&gt;=Scenario!$B$10,MOD(AJ42-Scenario!$B$10,Scenario!$B$18)=0),0*0+0,0)+IF(AJ42=1,0*0+0,0)+IF(AJ42=Scenario!$B$11,0,0)),"INSUFFICIENT FUNDS")))</f>
        <v/>
      </c>
      <c r="AN42" s="6" t="str">
        <f>IF(AJ42&gt;Scenario!$B$11,"",IF(AJ$2&lt;&gt;"Ready",AJ$2,IF(ISNUMBER(AK42),IF((AK42+AL42)*(1+Scenario!$B$12/12)-AM42&lt;0,"INSUFFICIENT FUNDS",(AK42+AL42)*(1+Scenario!$B$12/12)-AM42),"INSUFFICIENT FUNDS")))</f>
        <v/>
      </c>
      <c r="AO42" s="6" t="str">
        <f>IF(AJ42&gt;Scenario!$B$11,"",IF(AJ$2&lt;&gt;"Ready",AJ$2,IF(ISNUMBER(AN42),AO41+AM42,"INSUFFICIENT FUNDS")))</f>
        <v/>
      </c>
      <c r="AP42" t="str">
        <f>IF(AJ42&gt;Scenario!$B$11,"",IF(AJ$2&lt;&gt;"Ready",AJ$2,IF(ISNUMBER(AN42),"OK","INSUFFICIENT FUNDS")))</f>
        <v/>
      </c>
    </row>
    <row r="43" spans="1:42" ht="32.1" customHeight="1" x14ac:dyDescent="0.2">
      <c r="A43">
        <v>39</v>
      </c>
      <c r="B43" s="6" t="str">
        <f>IF(A43&gt;Scenario!$B$11,"",IF(A$2&lt;&gt;"Ready",A$2,IF(G42="OK",E42,"INSUFFICIENT FUNDS")))</f>
        <v/>
      </c>
      <c r="C43" s="6" t="str">
        <f>IF(A43&gt;Scenario!$B$11,"",IF(A$2&lt;&gt;"Ready",A$2,IF(ISNUMBER(B43),IF(AND(A43&gt;=Scenario!$B$10,MOD(A43-Scenario!$B$10,Scenario!$B$18)=0),Scenario!$B$8,0),"INSUFFICIENT FUNDS")))</f>
        <v/>
      </c>
      <c r="D43" s="6" t="str">
        <f>IF(A43&gt;Scenario!$B$11,"",IF(A$2&lt;&gt;"Ready",A$2,IF(ISNUMBER(B43),(B43+C43)*(N('Option C'!$E$14)+N('Option C'!$E$15)+IF(Scenario!$B$13="Gross",N('Option C'!$E$16),0))/12+((N('Option C'!$E$12)+N('Option C'!$E$13))/12+IF(AND(A43&gt;=Scenario!$B$10,MOD(A43-Scenario!$B$10,Scenario!$B$18)=0),N('Option C'!$E$17)*N('Option C'!$E$18)+N('Option C'!$E$20),0)+IF(A43=1,N('Option C'!$E$17)*N('Option C'!$E$19)+N('Option C'!$E$21),0)+IF(A43=Scenario!$B$11,N('Option C'!$E$22),0)),"INSUFFICIENT FUNDS")))</f>
        <v/>
      </c>
      <c r="E43" s="6" t="str">
        <f>IF(A43&gt;Scenario!$B$11,"",IF(A$2&lt;&gt;"Ready",A$2,IF(ISNUMBER(B43),IF((B43+C43)*(1+Scenario!$B$12/12)-D43&lt;0,"INSUFFICIENT FUNDS",(B43+C43)*(1+Scenario!$B$12/12)-D43),"INSUFFICIENT FUNDS")))</f>
        <v/>
      </c>
      <c r="F43" s="6" t="str">
        <f>IF(A43&gt;Scenario!$B$11,"",IF(A$2&lt;&gt;"Ready",A$2,IF(ISNUMBER(E43),F42+D43,"INSUFFICIENT FUNDS")))</f>
        <v/>
      </c>
      <c r="G43" t="str">
        <f>IF(A43&gt;Scenario!$B$11,"",IF(A$2&lt;&gt;"Ready",A$2,IF(ISNUMBER(E43),"OK","INSUFFICIENT FUNDS")))</f>
        <v/>
      </c>
      <c r="H43">
        <v>39</v>
      </c>
      <c r="I43" s="6" t="str">
        <f>IF(H43&gt;Scenario!$B$11,"",IF(H$2&lt;&gt;"Ready",H$2,IF(N42="OK",L42,"INSUFFICIENT FUNDS")))</f>
        <v/>
      </c>
      <c r="J43" s="6" t="str">
        <f>IF(H43&gt;Scenario!$B$11,"",IF(H$2&lt;&gt;"Ready",H$2,IF(ISNUMBER(I43),IF(AND(H43&gt;=Scenario!$B$10,MOD(H43-Scenario!$B$10,Scenario!$B$18)=0),Scenario!$B$8,0),"INSUFFICIENT FUNDS")))</f>
        <v/>
      </c>
      <c r="K43" s="6" t="str">
        <f>IF(H43&gt;Scenario!$B$11,"",IF(H$2&lt;&gt;"Ready",H$2,IF(ISNUMBER(I43),(I43+J43)*(N('Option C'!$E$14)+N('Option C'!$E$15)+IF(Scenario!$B$13="Gross",N('Option C'!$E$16),0))/12+((0+0)/12+IF(AND(H43&gt;=Scenario!$B$10,MOD(H43-Scenario!$B$10,Scenario!$B$18)=0),N('Option C'!$E$17)*N('Option C'!$E$18)+N('Option C'!$E$20),0)+IF(H43=1,N('Option C'!$E$17)*N('Option C'!$E$19)+N('Option C'!$E$21),0)+IF(H43=Scenario!$B$11,N('Option C'!$E$22),0)),"INSUFFICIENT FUNDS")))</f>
        <v/>
      </c>
      <c r="L43" s="6" t="str">
        <f>IF(H43&gt;Scenario!$B$11,"",IF(H$2&lt;&gt;"Ready",H$2,IF(ISNUMBER(I43),IF((I43+J43)*(1+Scenario!$B$12/12)-K43&lt;0,"INSUFFICIENT FUNDS",(I43+J43)*(1+Scenario!$B$12/12)-K43),"INSUFFICIENT FUNDS")))</f>
        <v/>
      </c>
      <c r="M43" s="6" t="str">
        <f>IF(H43&gt;Scenario!$B$11,"",IF(H$2&lt;&gt;"Ready",H$2,IF(ISNUMBER(L43),M42+K43,"INSUFFICIENT FUNDS")))</f>
        <v/>
      </c>
      <c r="N43" t="str">
        <f>IF(H43&gt;Scenario!$B$11,"",IF(H$2&lt;&gt;"Ready",H$2,IF(ISNUMBER(L43),"OK","INSUFFICIENT FUNDS")))</f>
        <v/>
      </c>
      <c r="O43">
        <v>39</v>
      </c>
      <c r="P43" s="6" t="str">
        <f>IF(O43&gt;Scenario!$B$11,"",IF(O$2&lt;&gt;"Ready",O$2,IF(U42="OK",S42,"INSUFFICIENT FUNDS")))</f>
        <v/>
      </c>
      <c r="Q43" s="6" t="str">
        <f>IF(O43&gt;Scenario!$B$11,"",IF(O$2&lt;&gt;"Ready",O$2,IF(ISNUMBER(P43),IF(AND(O43&gt;=Scenario!$B$10,MOD(O43-Scenario!$B$10,Scenario!$B$18)=0),Scenario!$B$8,0),"INSUFFICIENT FUNDS")))</f>
        <v/>
      </c>
      <c r="R43" s="6" t="str">
        <f>IF(O43&gt;Scenario!$B$11,"",IF(O$2&lt;&gt;"Ready",O$2,IF(ISNUMBER(P43),(P43+Q43)*(0+N('Option C'!$E$15)+IF(Scenario!$B$13="Gross",N('Option C'!$E$16),0))/12+((N('Option C'!$E$12)+N('Option C'!$E$13))/12+IF(AND(O43&gt;=Scenario!$B$10,MOD(O43-Scenario!$B$10,Scenario!$B$18)=0),N('Option C'!$E$17)*N('Option C'!$E$18)+N('Option C'!$E$20),0)+IF(O43=1,N('Option C'!$E$17)*N('Option C'!$E$19)+N('Option C'!$E$21),0)+IF(O43=Scenario!$B$11,N('Option C'!$E$22),0)),"INSUFFICIENT FUNDS")))</f>
        <v/>
      </c>
      <c r="S43" s="6" t="str">
        <f>IF(O43&gt;Scenario!$B$11,"",IF(O$2&lt;&gt;"Ready",O$2,IF(ISNUMBER(P43),IF((P43+Q43)*(1+Scenario!$B$12/12)-R43&lt;0,"INSUFFICIENT FUNDS",(P43+Q43)*(1+Scenario!$B$12/12)-R43),"INSUFFICIENT FUNDS")))</f>
        <v/>
      </c>
      <c r="T43" s="6" t="str">
        <f>IF(O43&gt;Scenario!$B$11,"",IF(O$2&lt;&gt;"Ready",O$2,IF(ISNUMBER(S43),T42+R43,"INSUFFICIENT FUNDS")))</f>
        <v/>
      </c>
      <c r="U43" t="str">
        <f>IF(O43&gt;Scenario!$B$11,"",IF(O$2&lt;&gt;"Ready",O$2,IF(ISNUMBER(S43),"OK","INSUFFICIENT FUNDS")))</f>
        <v/>
      </c>
      <c r="V43">
        <v>39</v>
      </c>
      <c r="W43" s="6" t="str">
        <f>IF(V43&gt;Scenario!$B$11,"",IF(V$2&lt;&gt;"Ready",V$2,IF(AB42="OK",Z42,"INSUFFICIENT FUNDS")))</f>
        <v/>
      </c>
      <c r="X43" s="6" t="str">
        <f>IF(V43&gt;Scenario!$B$11,"",IF(V$2&lt;&gt;"Ready",V$2,IF(ISNUMBER(W43),IF(AND(V43&gt;=Scenario!$B$10,MOD(V43-Scenario!$B$10,Scenario!$B$18)=0),Scenario!$B$8,0),"INSUFFICIENT FUNDS")))</f>
        <v/>
      </c>
      <c r="Y43" s="6" t="str">
        <f>IF(V43&gt;Scenario!$B$11,"",IF(V$2&lt;&gt;"Ready",V$2,IF(ISNUMBER(W43),(W43+X43)*(N('Option C'!$E$14)+N('Option C'!$E$15)+IF(Scenario!$B$13="Gross",N('Option C'!$E$16),0))/12+((N('Option C'!$E$12)+N('Option C'!$E$13))/12+IF(AND(V43&gt;=Scenario!$B$10,MOD(V43-Scenario!$B$10,Scenario!$B$18)=0),0*0+0,0)+IF(V43=1,0*0+0,0)+IF(V43=Scenario!$B$11,0,0)),"INSUFFICIENT FUNDS")))</f>
        <v/>
      </c>
      <c r="Z43" s="6" t="str">
        <f>IF(V43&gt;Scenario!$B$11,"",IF(V$2&lt;&gt;"Ready",V$2,IF(ISNUMBER(W43),IF((W43+X43)*(1+Scenario!$B$12/12)-Y43&lt;0,"INSUFFICIENT FUNDS",(W43+X43)*(1+Scenario!$B$12/12)-Y43),"INSUFFICIENT FUNDS")))</f>
        <v/>
      </c>
      <c r="AA43" s="6" t="str">
        <f>IF(V43&gt;Scenario!$B$11,"",IF(V$2&lt;&gt;"Ready",V$2,IF(ISNUMBER(Z43),AA42+Y43,"INSUFFICIENT FUNDS")))</f>
        <v/>
      </c>
      <c r="AB43" t="str">
        <f>IF(V43&gt;Scenario!$B$11,"",IF(V$2&lt;&gt;"Ready",V$2,IF(ISNUMBER(Z43),"OK","INSUFFICIENT FUNDS")))</f>
        <v/>
      </c>
      <c r="AC43">
        <v>39</v>
      </c>
      <c r="AD43" s="6" t="str">
        <f>IF(AC43&gt;Scenario!$B$11,"",IF(AC$2&lt;&gt;"Ready",AC$2,IF(AI42="OK",AG42,"INSUFFICIENT FUNDS")))</f>
        <v/>
      </c>
      <c r="AE43" s="6" t="str">
        <f>IF(AC43&gt;Scenario!$B$11,"",IF(AC$2&lt;&gt;"Ready",AC$2,IF(ISNUMBER(AD43),IF(AND(AC43&gt;=Scenario!$B$10,MOD(AC43-Scenario!$B$10,Scenario!$B$18)=0),Scenario!$B$8,0),"INSUFFICIENT FUNDS")))</f>
        <v/>
      </c>
      <c r="AF43" s="6" t="str">
        <f>IF(AC43&gt;Scenario!$B$11,"",IF(AC$2&lt;&gt;"Ready",AC$2,IF(ISNUMBER(AD43),(AD43+AE43)*(N('Option C'!$E$14)+N('Option C'!$E$15)+IF(Scenario!$B$13="Gross",0,0))/12+((N('Option C'!$E$12)+N('Option C'!$E$13))/12+IF(AND(AC43&gt;=Scenario!$B$10,MOD(AC43-Scenario!$B$10,Scenario!$B$18)=0),N('Option C'!$E$17)*N('Option C'!$E$18)+N('Option C'!$E$20),0)+IF(AC43=1,N('Option C'!$E$17)*N('Option C'!$E$19)+N('Option C'!$E$21),0)+IF(AC43=Scenario!$B$11,N('Option C'!$E$22),0)),"INSUFFICIENT FUNDS")))</f>
        <v/>
      </c>
      <c r="AG43" s="6" t="str">
        <f>IF(AC43&gt;Scenario!$B$11,"",IF(AC$2&lt;&gt;"Ready",AC$2,IF(ISNUMBER(AD43),IF((AD43+AE43)*(1+Scenario!$B$12/12)-AF43&lt;0,"INSUFFICIENT FUNDS",(AD43+AE43)*(1+Scenario!$B$12/12)-AF43),"INSUFFICIENT FUNDS")))</f>
        <v/>
      </c>
      <c r="AH43" s="6" t="str">
        <f>IF(AC43&gt;Scenario!$B$11,"",IF(AC$2&lt;&gt;"Ready",AC$2,IF(ISNUMBER(AG43),AH42+AF43,"INSUFFICIENT FUNDS")))</f>
        <v/>
      </c>
      <c r="AI43" t="str">
        <f>IF(AC43&gt;Scenario!$B$11,"",IF(AC$2&lt;&gt;"Ready",AC$2,IF(ISNUMBER(AG43),"OK","INSUFFICIENT FUNDS")))</f>
        <v/>
      </c>
      <c r="AJ43">
        <v>39</v>
      </c>
      <c r="AK43" s="6" t="str">
        <f>IF(AJ43&gt;Scenario!$B$11,"",IF(AJ$2&lt;&gt;"Ready",AJ$2,IF(AP42="OK",AN42,"INSUFFICIENT FUNDS")))</f>
        <v/>
      </c>
      <c r="AL43" s="6" t="str">
        <f>IF(AJ43&gt;Scenario!$B$11,"",IF(AJ$2&lt;&gt;"Ready",AJ$2,IF(ISNUMBER(AK43),IF(AND(AJ43&gt;=Scenario!$B$10,MOD(AJ43-Scenario!$B$10,Scenario!$B$18)=0),Scenario!$B$8,0),"INSUFFICIENT FUNDS")))</f>
        <v/>
      </c>
      <c r="AM43" s="6" t="str">
        <f>IF(AJ43&gt;Scenario!$B$11,"",IF(AJ$2&lt;&gt;"Ready",AJ$2,IF(ISNUMBER(AK43),(AK43+AL43)*(0+0+IF(Scenario!$B$13="Gross",0,0))/12+((0+0)/12+IF(AND(AJ43&gt;=Scenario!$B$10,MOD(AJ43-Scenario!$B$10,Scenario!$B$18)=0),0*0+0,0)+IF(AJ43=1,0*0+0,0)+IF(AJ43=Scenario!$B$11,0,0)),"INSUFFICIENT FUNDS")))</f>
        <v/>
      </c>
      <c r="AN43" s="6" t="str">
        <f>IF(AJ43&gt;Scenario!$B$11,"",IF(AJ$2&lt;&gt;"Ready",AJ$2,IF(ISNUMBER(AK43),IF((AK43+AL43)*(1+Scenario!$B$12/12)-AM43&lt;0,"INSUFFICIENT FUNDS",(AK43+AL43)*(1+Scenario!$B$12/12)-AM43),"INSUFFICIENT FUNDS")))</f>
        <v/>
      </c>
      <c r="AO43" s="6" t="str">
        <f>IF(AJ43&gt;Scenario!$B$11,"",IF(AJ$2&lt;&gt;"Ready",AJ$2,IF(ISNUMBER(AN43),AO42+AM43,"INSUFFICIENT FUNDS")))</f>
        <v/>
      </c>
      <c r="AP43" t="str">
        <f>IF(AJ43&gt;Scenario!$B$11,"",IF(AJ$2&lt;&gt;"Ready",AJ$2,IF(ISNUMBER(AN43),"OK","INSUFFICIENT FUNDS")))</f>
        <v/>
      </c>
    </row>
    <row r="44" spans="1:42" ht="32.1" customHeight="1" x14ac:dyDescent="0.2">
      <c r="A44">
        <v>40</v>
      </c>
      <c r="B44" s="6" t="str">
        <f>IF(A44&gt;Scenario!$B$11,"",IF(A$2&lt;&gt;"Ready",A$2,IF(G43="OK",E43,"INSUFFICIENT FUNDS")))</f>
        <v/>
      </c>
      <c r="C44" s="6" t="str">
        <f>IF(A44&gt;Scenario!$B$11,"",IF(A$2&lt;&gt;"Ready",A$2,IF(ISNUMBER(B44),IF(AND(A44&gt;=Scenario!$B$10,MOD(A44-Scenario!$B$10,Scenario!$B$18)=0),Scenario!$B$8,0),"INSUFFICIENT FUNDS")))</f>
        <v/>
      </c>
      <c r="D44" s="6" t="str">
        <f>IF(A44&gt;Scenario!$B$11,"",IF(A$2&lt;&gt;"Ready",A$2,IF(ISNUMBER(B44),(B44+C44)*(N('Option C'!$E$14)+N('Option C'!$E$15)+IF(Scenario!$B$13="Gross",N('Option C'!$E$16),0))/12+((N('Option C'!$E$12)+N('Option C'!$E$13))/12+IF(AND(A44&gt;=Scenario!$B$10,MOD(A44-Scenario!$B$10,Scenario!$B$18)=0),N('Option C'!$E$17)*N('Option C'!$E$18)+N('Option C'!$E$20),0)+IF(A44=1,N('Option C'!$E$17)*N('Option C'!$E$19)+N('Option C'!$E$21),0)+IF(A44=Scenario!$B$11,N('Option C'!$E$22),0)),"INSUFFICIENT FUNDS")))</f>
        <v/>
      </c>
      <c r="E44" s="6" t="str">
        <f>IF(A44&gt;Scenario!$B$11,"",IF(A$2&lt;&gt;"Ready",A$2,IF(ISNUMBER(B44),IF((B44+C44)*(1+Scenario!$B$12/12)-D44&lt;0,"INSUFFICIENT FUNDS",(B44+C44)*(1+Scenario!$B$12/12)-D44),"INSUFFICIENT FUNDS")))</f>
        <v/>
      </c>
      <c r="F44" s="6" t="str">
        <f>IF(A44&gt;Scenario!$B$11,"",IF(A$2&lt;&gt;"Ready",A$2,IF(ISNUMBER(E44),F43+D44,"INSUFFICIENT FUNDS")))</f>
        <v/>
      </c>
      <c r="G44" t="str">
        <f>IF(A44&gt;Scenario!$B$11,"",IF(A$2&lt;&gt;"Ready",A$2,IF(ISNUMBER(E44),"OK","INSUFFICIENT FUNDS")))</f>
        <v/>
      </c>
      <c r="H44">
        <v>40</v>
      </c>
      <c r="I44" s="6" t="str">
        <f>IF(H44&gt;Scenario!$B$11,"",IF(H$2&lt;&gt;"Ready",H$2,IF(N43="OK",L43,"INSUFFICIENT FUNDS")))</f>
        <v/>
      </c>
      <c r="J44" s="6" t="str">
        <f>IF(H44&gt;Scenario!$B$11,"",IF(H$2&lt;&gt;"Ready",H$2,IF(ISNUMBER(I44),IF(AND(H44&gt;=Scenario!$B$10,MOD(H44-Scenario!$B$10,Scenario!$B$18)=0),Scenario!$B$8,0),"INSUFFICIENT FUNDS")))</f>
        <v/>
      </c>
      <c r="K44" s="6" t="str">
        <f>IF(H44&gt;Scenario!$B$11,"",IF(H$2&lt;&gt;"Ready",H$2,IF(ISNUMBER(I44),(I44+J44)*(N('Option C'!$E$14)+N('Option C'!$E$15)+IF(Scenario!$B$13="Gross",N('Option C'!$E$16),0))/12+((0+0)/12+IF(AND(H44&gt;=Scenario!$B$10,MOD(H44-Scenario!$B$10,Scenario!$B$18)=0),N('Option C'!$E$17)*N('Option C'!$E$18)+N('Option C'!$E$20),0)+IF(H44=1,N('Option C'!$E$17)*N('Option C'!$E$19)+N('Option C'!$E$21),0)+IF(H44=Scenario!$B$11,N('Option C'!$E$22),0)),"INSUFFICIENT FUNDS")))</f>
        <v/>
      </c>
      <c r="L44" s="6" t="str">
        <f>IF(H44&gt;Scenario!$B$11,"",IF(H$2&lt;&gt;"Ready",H$2,IF(ISNUMBER(I44),IF((I44+J44)*(1+Scenario!$B$12/12)-K44&lt;0,"INSUFFICIENT FUNDS",(I44+J44)*(1+Scenario!$B$12/12)-K44),"INSUFFICIENT FUNDS")))</f>
        <v/>
      </c>
      <c r="M44" s="6" t="str">
        <f>IF(H44&gt;Scenario!$B$11,"",IF(H$2&lt;&gt;"Ready",H$2,IF(ISNUMBER(L44),M43+K44,"INSUFFICIENT FUNDS")))</f>
        <v/>
      </c>
      <c r="N44" t="str">
        <f>IF(H44&gt;Scenario!$B$11,"",IF(H$2&lt;&gt;"Ready",H$2,IF(ISNUMBER(L44),"OK","INSUFFICIENT FUNDS")))</f>
        <v/>
      </c>
      <c r="O44">
        <v>40</v>
      </c>
      <c r="P44" s="6" t="str">
        <f>IF(O44&gt;Scenario!$B$11,"",IF(O$2&lt;&gt;"Ready",O$2,IF(U43="OK",S43,"INSUFFICIENT FUNDS")))</f>
        <v/>
      </c>
      <c r="Q44" s="6" t="str">
        <f>IF(O44&gt;Scenario!$B$11,"",IF(O$2&lt;&gt;"Ready",O$2,IF(ISNUMBER(P44),IF(AND(O44&gt;=Scenario!$B$10,MOD(O44-Scenario!$B$10,Scenario!$B$18)=0),Scenario!$B$8,0),"INSUFFICIENT FUNDS")))</f>
        <v/>
      </c>
      <c r="R44" s="6" t="str">
        <f>IF(O44&gt;Scenario!$B$11,"",IF(O$2&lt;&gt;"Ready",O$2,IF(ISNUMBER(P44),(P44+Q44)*(0+N('Option C'!$E$15)+IF(Scenario!$B$13="Gross",N('Option C'!$E$16),0))/12+((N('Option C'!$E$12)+N('Option C'!$E$13))/12+IF(AND(O44&gt;=Scenario!$B$10,MOD(O44-Scenario!$B$10,Scenario!$B$18)=0),N('Option C'!$E$17)*N('Option C'!$E$18)+N('Option C'!$E$20),0)+IF(O44=1,N('Option C'!$E$17)*N('Option C'!$E$19)+N('Option C'!$E$21),0)+IF(O44=Scenario!$B$11,N('Option C'!$E$22),0)),"INSUFFICIENT FUNDS")))</f>
        <v/>
      </c>
      <c r="S44" s="6" t="str">
        <f>IF(O44&gt;Scenario!$B$11,"",IF(O$2&lt;&gt;"Ready",O$2,IF(ISNUMBER(P44),IF((P44+Q44)*(1+Scenario!$B$12/12)-R44&lt;0,"INSUFFICIENT FUNDS",(P44+Q44)*(1+Scenario!$B$12/12)-R44),"INSUFFICIENT FUNDS")))</f>
        <v/>
      </c>
      <c r="T44" s="6" t="str">
        <f>IF(O44&gt;Scenario!$B$11,"",IF(O$2&lt;&gt;"Ready",O$2,IF(ISNUMBER(S44),T43+R44,"INSUFFICIENT FUNDS")))</f>
        <v/>
      </c>
      <c r="U44" t="str">
        <f>IF(O44&gt;Scenario!$B$11,"",IF(O$2&lt;&gt;"Ready",O$2,IF(ISNUMBER(S44),"OK","INSUFFICIENT FUNDS")))</f>
        <v/>
      </c>
      <c r="V44">
        <v>40</v>
      </c>
      <c r="W44" s="6" t="str">
        <f>IF(V44&gt;Scenario!$B$11,"",IF(V$2&lt;&gt;"Ready",V$2,IF(AB43="OK",Z43,"INSUFFICIENT FUNDS")))</f>
        <v/>
      </c>
      <c r="X44" s="6" t="str">
        <f>IF(V44&gt;Scenario!$B$11,"",IF(V$2&lt;&gt;"Ready",V$2,IF(ISNUMBER(W44),IF(AND(V44&gt;=Scenario!$B$10,MOD(V44-Scenario!$B$10,Scenario!$B$18)=0),Scenario!$B$8,0),"INSUFFICIENT FUNDS")))</f>
        <v/>
      </c>
      <c r="Y44" s="6" t="str">
        <f>IF(V44&gt;Scenario!$B$11,"",IF(V$2&lt;&gt;"Ready",V$2,IF(ISNUMBER(W44),(W44+X44)*(N('Option C'!$E$14)+N('Option C'!$E$15)+IF(Scenario!$B$13="Gross",N('Option C'!$E$16),0))/12+((N('Option C'!$E$12)+N('Option C'!$E$13))/12+IF(AND(V44&gt;=Scenario!$B$10,MOD(V44-Scenario!$B$10,Scenario!$B$18)=0),0*0+0,0)+IF(V44=1,0*0+0,0)+IF(V44=Scenario!$B$11,0,0)),"INSUFFICIENT FUNDS")))</f>
        <v/>
      </c>
      <c r="Z44" s="6" t="str">
        <f>IF(V44&gt;Scenario!$B$11,"",IF(V$2&lt;&gt;"Ready",V$2,IF(ISNUMBER(W44),IF((W44+X44)*(1+Scenario!$B$12/12)-Y44&lt;0,"INSUFFICIENT FUNDS",(W44+X44)*(1+Scenario!$B$12/12)-Y44),"INSUFFICIENT FUNDS")))</f>
        <v/>
      </c>
      <c r="AA44" s="6" t="str">
        <f>IF(V44&gt;Scenario!$B$11,"",IF(V$2&lt;&gt;"Ready",V$2,IF(ISNUMBER(Z44),AA43+Y44,"INSUFFICIENT FUNDS")))</f>
        <v/>
      </c>
      <c r="AB44" t="str">
        <f>IF(V44&gt;Scenario!$B$11,"",IF(V$2&lt;&gt;"Ready",V$2,IF(ISNUMBER(Z44),"OK","INSUFFICIENT FUNDS")))</f>
        <v/>
      </c>
      <c r="AC44">
        <v>40</v>
      </c>
      <c r="AD44" s="6" t="str">
        <f>IF(AC44&gt;Scenario!$B$11,"",IF(AC$2&lt;&gt;"Ready",AC$2,IF(AI43="OK",AG43,"INSUFFICIENT FUNDS")))</f>
        <v/>
      </c>
      <c r="AE44" s="6" t="str">
        <f>IF(AC44&gt;Scenario!$B$11,"",IF(AC$2&lt;&gt;"Ready",AC$2,IF(ISNUMBER(AD44),IF(AND(AC44&gt;=Scenario!$B$10,MOD(AC44-Scenario!$B$10,Scenario!$B$18)=0),Scenario!$B$8,0),"INSUFFICIENT FUNDS")))</f>
        <v/>
      </c>
      <c r="AF44" s="6" t="str">
        <f>IF(AC44&gt;Scenario!$B$11,"",IF(AC$2&lt;&gt;"Ready",AC$2,IF(ISNUMBER(AD44),(AD44+AE44)*(N('Option C'!$E$14)+N('Option C'!$E$15)+IF(Scenario!$B$13="Gross",0,0))/12+((N('Option C'!$E$12)+N('Option C'!$E$13))/12+IF(AND(AC44&gt;=Scenario!$B$10,MOD(AC44-Scenario!$B$10,Scenario!$B$18)=0),N('Option C'!$E$17)*N('Option C'!$E$18)+N('Option C'!$E$20),0)+IF(AC44=1,N('Option C'!$E$17)*N('Option C'!$E$19)+N('Option C'!$E$21),0)+IF(AC44=Scenario!$B$11,N('Option C'!$E$22),0)),"INSUFFICIENT FUNDS")))</f>
        <v/>
      </c>
      <c r="AG44" s="6" t="str">
        <f>IF(AC44&gt;Scenario!$B$11,"",IF(AC$2&lt;&gt;"Ready",AC$2,IF(ISNUMBER(AD44),IF((AD44+AE44)*(1+Scenario!$B$12/12)-AF44&lt;0,"INSUFFICIENT FUNDS",(AD44+AE44)*(1+Scenario!$B$12/12)-AF44),"INSUFFICIENT FUNDS")))</f>
        <v/>
      </c>
      <c r="AH44" s="6" t="str">
        <f>IF(AC44&gt;Scenario!$B$11,"",IF(AC$2&lt;&gt;"Ready",AC$2,IF(ISNUMBER(AG44),AH43+AF44,"INSUFFICIENT FUNDS")))</f>
        <v/>
      </c>
      <c r="AI44" t="str">
        <f>IF(AC44&gt;Scenario!$B$11,"",IF(AC$2&lt;&gt;"Ready",AC$2,IF(ISNUMBER(AG44),"OK","INSUFFICIENT FUNDS")))</f>
        <v/>
      </c>
      <c r="AJ44">
        <v>40</v>
      </c>
      <c r="AK44" s="6" t="str">
        <f>IF(AJ44&gt;Scenario!$B$11,"",IF(AJ$2&lt;&gt;"Ready",AJ$2,IF(AP43="OK",AN43,"INSUFFICIENT FUNDS")))</f>
        <v/>
      </c>
      <c r="AL44" s="6" t="str">
        <f>IF(AJ44&gt;Scenario!$B$11,"",IF(AJ$2&lt;&gt;"Ready",AJ$2,IF(ISNUMBER(AK44),IF(AND(AJ44&gt;=Scenario!$B$10,MOD(AJ44-Scenario!$B$10,Scenario!$B$18)=0),Scenario!$B$8,0),"INSUFFICIENT FUNDS")))</f>
        <v/>
      </c>
      <c r="AM44" s="6" t="str">
        <f>IF(AJ44&gt;Scenario!$B$11,"",IF(AJ$2&lt;&gt;"Ready",AJ$2,IF(ISNUMBER(AK44),(AK44+AL44)*(0+0+IF(Scenario!$B$13="Gross",0,0))/12+((0+0)/12+IF(AND(AJ44&gt;=Scenario!$B$10,MOD(AJ44-Scenario!$B$10,Scenario!$B$18)=0),0*0+0,0)+IF(AJ44=1,0*0+0,0)+IF(AJ44=Scenario!$B$11,0,0)),"INSUFFICIENT FUNDS")))</f>
        <v/>
      </c>
      <c r="AN44" s="6" t="str">
        <f>IF(AJ44&gt;Scenario!$B$11,"",IF(AJ$2&lt;&gt;"Ready",AJ$2,IF(ISNUMBER(AK44),IF((AK44+AL44)*(1+Scenario!$B$12/12)-AM44&lt;0,"INSUFFICIENT FUNDS",(AK44+AL44)*(1+Scenario!$B$12/12)-AM44),"INSUFFICIENT FUNDS")))</f>
        <v/>
      </c>
      <c r="AO44" s="6" t="str">
        <f>IF(AJ44&gt;Scenario!$B$11,"",IF(AJ$2&lt;&gt;"Ready",AJ$2,IF(ISNUMBER(AN44),AO43+AM44,"INSUFFICIENT FUNDS")))</f>
        <v/>
      </c>
      <c r="AP44" t="str">
        <f>IF(AJ44&gt;Scenario!$B$11,"",IF(AJ$2&lt;&gt;"Ready",AJ$2,IF(ISNUMBER(AN44),"OK","INSUFFICIENT FUNDS")))</f>
        <v/>
      </c>
    </row>
    <row r="45" spans="1:42" ht="32.1" customHeight="1" x14ac:dyDescent="0.2">
      <c r="A45">
        <v>41</v>
      </c>
      <c r="B45" s="6" t="str">
        <f>IF(A45&gt;Scenario!$B$11,"",IF(A$2&lt;&gt;"Ready",A$2,IF(G44="OK",E44,"INSUFFICIENT FUNDS")))</f>
        <v/>
      </c>
      <c r="C45" s="6" t="str">
        <f>IF(A45&gt;Scenario!$B$11,"",IF(A$2&lt;&gt;"Ready",A$2,IF(ISNUMBER(B45),IF(AND(A45&gt;=Scenario!$B$10,MOD(A45-Scenario!$B$10,Scenario!$B$18)=0),Scenario!$B$8,0),"INSUFFICIENT FUNDS")))</f>
        <v/>
      </c>
      <c r="D45" s="6" t="str">
        <f>IF(A45&gt;Scenario!$B$11,"",IF(A$2&lt;&gt;"Ready",A$2,IF(ISNUMBER(B45),(B45+C45)*(N('Option C'!$E$14)+N('Option C'!$E$15)+IF(Scenario!$B$13="Gross",N('Option C'!$E$16),0))/12+((N('Option C'!$E$12)+N('Option C'!$E$13))/12+IF(AND(A45&gt;=Scenario!$B$10,MOD(A45-Scenario!$B$10,Scenario!$B$18)=0),N('Option C'!$E$17)*N('Option C'!$E$18)+N('Option C'!$E$20),0)+IF(A45=1,N('Option C'!$E$17)*N('Option C'!$E$19)+N('Option C'!$E$21),0)+IF(A45=Scenario!$B$11,N('Option C'!$E$22),0)),"INSUFFICIENT FUNDS")))</f>
        <v/>
      </c>
      <c r="E45" s="6" t="str">
        <f>IF(A45&gt;Scenario!$B$11,"",IF(A$2&lt;&gt;"Ready",A$2,IF(ISNUMBER(B45),IF((B45+C45)*(1+Scenario!$B$12/12)-D45&lt;0,"INSUFFICIENT FUNDS",(B45+C45)*(1+Scenario!$B$12/12)-D45),"INSUFFICIENT FUNDS")))</f>
        <v/>
      </c>
      <c r="F45" s="6" t="str">
        <f>IF(A45&gt;Scenario!$B$11,"",IF(A$2&lt;&gt;"Ready",A$2,IF(ISNUMBER(E45),F44+D45,"INSUFFICIENT FUNDS")))</f>
        <v/>
      </c>
      <c r="G45" t="str">
        <f>IF(A45&gt;Scenario!$B$11,"",IF(A$2&lt;&gt;"Ready",A$2,IF(ISNUMBER(E45),"OK","INSUFFICIENT FUNDS")))</f>
        <v/>
      </c>
      <c r="H45">
        <v>41</v>
      </c>
      <c r="I45" s="6" t="str">
        <f>IF(H45&gt;Scenario!$B$11,"",IF(H$2&lt;&gt;"Ready",H$2,IF(N44="OK",L44,"INSUFFICIENT FUNDS")))</f>
        <v/>
      </c>
      <c r="J45" s="6" t="str">
        <f>IF(H45&gt;Scenario!$B$11,"",IF(H$2&lt;&gt;"Ready",H$2,IF(ISNUMBER(I45),IF(AND(H45&gt;=Scenario!$B$10,MOD(H45-Scenario!$B$10,Scenario!$B$18)=0),Scenario!$B$8,0),"INSUFFICIENT FUNDS")))</f>
        <v/>
      </c>
      <c r="K45" s="6" t="str">
        <f>IF(H45&gt;Scenario!$B$11,"",IF(H$2&lt;&gt;"Ready",H$2,IF(ISNUMBER(I45),(I45+J45)*(N('Option C'!$E$14)+N('Option C'!$E$15)+IF(Scenario!$B$13="Gross",N('Option C'!$E$16),0))/12+((0+0)/12+IF(AND(H45&gt;=Scenario!$B$10,MOD(H45-Scenario!$B$10,Scenario!$B$18)=0),N('Option C'!$E$17)*N('Option C'!$E$18)+N('Option C'!$E$20),0)+IF(H45=1,N('Option C'!$E$17)*N('Option C'!$E$19)+N('Option C'!$E$21),0)+IF(H45=Scenario!$B$11,N('Option C'!$E$22),0)),"INSUFFICIENT FUNDS")))</f>
        <v/>
      </c>
      <c r="L45" s="6" t="str">
        <f>IF(H45&gt;Scenario!$B$11,"",IF(H$2&lt;&gt;"Ready",H$2,IF(ISNUMBER(I45),IF((I45+J45)*(1+Scenario!$B$12/12)-K45&lt;0,"INSUFFICIENT FUNDS",(I45+J45)*(1+Scenario!$B$12/12)-K45),"INSUFFICIENT FUNDS")))</f>
        <v/>
      </c>
      <c r="M45" s="6" t="str">
        <f>IF(H45&gt;Scenario!$B$11,"",IF(H$2&lt;&gt;"Ready",H$2,IF(ISNUMBER(L45),M44+K45,"INSUFFICIENT FUNDS")))</f>
        <v/>
      </c>
      <c r="N45" t="str">
        <f>IF(H45&gt;Scenario!$B$11,"",IF(H$2&lt;&gt;"Ready",H$2,IF(ISNUMBER(L45),"OK","INSUFFICIENT FUNDS")))</f>
        <v/>
      </c>
      <c r="O45">
        <v>41</v>
      </c>
      <c r="P45" s="6" t="str">
        <f>IF(O45&gt;Scenario!$B$11,"",IF(O$2&lt;&gt;"Ready",O$2,IF(U44="OK",S44,"INSUFFICIENT FUNDS")))</f>
        <v/>
      </c>
      <c r="Q45" s="6" t="str">
        <f>IF(O45&gt;Scenario!$B$11,"",IF(O$2&lt;&gt;"Ready",O$2,IF(ISNUMBER(P45),IF(AND(O45&gt;=Scenario!$B$10,MOD(O45-Scenario!$B$10,Scenario!$B$18)=0),Scenario!$B$8,0),"INSUFFICIENT FUNDS")))</f>
        <v/>
      </c>
      <c r="R45" s="6" t="str">
        <f>IF(O45&gt;Scenario!$B$11,"",IF(O$2&lt;&gt;"Ready",O$2,IF(ISNUMBER(P45),(P45+Q45)*(0+N('Option C'!$E$15)+IF(Scenario!$B$13="Gross",N('Option C'!$E$16),0))/12+((N('Option C'!$E$12)+N('Option C'!$E$13))/12+IF(AND(O45&gt;=Scenario!$B$10,MOD(O45-Scenario!$B$10,Scenario!$B$18)=0),N('Option C'!$E$17)*N('Option C'!$E$18)+N('Option C'!$E$20),0)+IF(O45=1,N('Option C'!$E$17)*N('Option C'!$E$19)+N('Option C'!$E$21),0)+IF(O45=Scenario!$B$11,N('Option C'!$E$22),0)),"INSUFFICIENT FUNDS")))</f>
        <v/>
      </c>
      <c r="S45" s="6" t="str">
        <f>IF(O45&gt;Scenario!$B$11,"",IF(O$2&lt;&gt;"Ready",O$2,IF(ISNUMBER(P45),IF((P45+Q45)*(1+Scenario!$B$12/12)-R45&lt;0,"INSUFFICIENT FUNDS",(P45+Q45)*(1+Scenario!$B$12/12)-R45),"INSUFFICIENT FUNDS")))</f>
        <v/>
      </c>
      <c r="T45" s="6" t="str">
        <f>IF(O45&gt;Scenario!$B$11,"",IF(O$2&lt;&gt;"Ready",O$2,IF(ISNUMBER(S45),T44+R45,"INSUFFICIENT FUNDS")))</f>
        <v/>
      </c>
      <c r="U45" t="str">
        <f>IF(O45&gt;Scenario!$B$11,"",IF(O$2&lt;&gt;"Ready",O$2,IF(ISNUMBER(S45),"OK","INSUFFICIENT FUNDS")))</f>
        <v/>
      </c>
      <c r="V45">
        <v>41</v>
      </c>
      <c r="W45" s="6" t="str">
        <f>IF(V45&gt;Scenario!$B$11,"",IF(V$2&lt;&gt;"Ready",V$2,IF(AB44="OK",Z44,"INSUFFICIENT FUNDS")))</f>
        <v/>
      </c>
      <c r="X45" s="6" t="str">
        <f>IF(V45&gt;Scenario!$B$11,"",IF(V$2&lt;&gt;"Ready",V$2,IF(ISNUMBER(W45),IF(AND(V45&gt;=Scenario!$B$10,MOD(V45-Scenario!$B$10,Scenario!$B$18)=0),Scenario!$B$8,0),"INSUFFICIENT FUNDS")))</f>
        <v/>
      </c>
      <c r="Y45" s="6" t="str">
        <f>IF(V45&gt;Scenario!$B$11,"",IF(V$2&lt;&gt;"Ready",V$2,IF(ISNUMBER(W45),(W45+X45)*(N('Option C'!$E$14)+N('Option C'!$E$15)+IF(Scenario!$B$13="Gross",N('Option C'!$E$16),0))/12+((N('Option C'!$E$12)+N('Option C'!$E$13))/12+IF(AND(V45&gt;=Scenario!$B$10,MOD(V45-Scenario!$B$10,Scenario!$B$18)=0),0*0+0,0)+IF(V45=1,0*0+0,0)+IF(V45=Scenario!$B$11,0,0)),"INSUFFICIENT FUNDS")))</f>
        <v/>
      </c>
      <c r="Z45" s="6" t="str">
        <f>IF(V45&gt;Scenario!$B$11,"",IF(V$2&lt;&gt;"Ready",V$2,IF(ISNUMBER(W45),IF((W45+X45)*(1+Scenario!$B$12/12)-Y45&lt;0,"INSUFFICIENT FUNDS",(W45+X45)*(1+Scenario!$B$12/12)-Y45),"INSUFFICIENT FUNDS")))</f>
        <v/>
      </c>
      <c r="AA45" s="6" t="str">
        <f>IF(V45&gt;Scenario!$B$11,"",IF(V$2&lt;&gt;"Ready",V$2,IF(ISNUMBER(Z45),AA44+Y45,"INSUFFICIENT FUNDS")))</f>
        <v/>
      </c>
      <c r="AB45" t="str">
        <f>IF(V45&gt;Scenario!$B$11,"",IF(V$2&lt;&gt;"Ready",V$2,IF(ISNUMBER(Z45),"OK","INSUFFICIENT FUNDS")))</f>
        <v/>
      </c>
      <c r="AC45">
        <v>41</v>
      </c>
      <c r="AD45" s="6" t="str">
        <f>IF(AC45&gt;Scenario!$B$11,"",IF(AC$2&lt;&gt;"Ready",AC$2,IF(AI44="OK",AG44,"INSUFFICIENT FUNDS")))</f>
        <v/>
      </c>
      <c r="AE45" s="6" t="str">
        <f>IF(AC45&gt;Scenario!$B$11,"",IF(AC$2&lt;&gt;"Ready",AC$2,IF(ISNUMBER(AD45),IF(AND(AC45&gt;=Scenario!$B$10,MOD(AC45-Scenario!$B$10,Scenario!$B$18)=0),Scenario!$B$8,0),"INSUFFICIENT FUNDS")))</f>
        <v/>
      </c>
      <c r="AF45" s="6" t="str">
        <f>IF(AC45&gt;Scenario!$B$11,"",IF(AC$2&lt;&gt;"Ready",AC$2,IF(ISNUMBER(AD45),(AD45+AE45)*(N('Option C'!$E$14)+N('Option C'!$E$15)+IF(Scenario!$B$13="Gross",0,0))/12+((N('Option C'!$E$12)+N('Option C'!$E$13))/12+IF(AND(AC45&gt;=Scenario!$B$10,MOD(AC45-Scenario!$B$10,Scenario!$B$18)=0),N('Option C'!$E$17)*N('Option C'!$E$18)+N('Option C'!$E$20),0)+IF(AC45=1,N('Option C'!$E$17)*N('Option C'!$E$19)+N('Option C'!$E$21),0)+IF(AC45=Scenario!$B$11,N('Option C'!$E$22),0)),"INSUFFICIENT FUNDS")))</f>
        <v/>
      </c>
      <c r="AG45" s="6" t="str">
        <f>IF(AC45&gt;Scenario!$B$11,"",IF(AC$2&lt;&gt;"Ready",AC$2,IF(ISNUMBER(AD45),IF((AD45+AE45)*(1+Scenario!$B$12/12)-AF45&lt;0,"INSUFFICIENT FUNDS",(AD45+AE45)*(1+Scenario!$B$12/12)-AF45),"INSUFFICIENT FUNDS")))</f>
        <v/>
      </c>
      <c r="AH45" s="6" t="str">
        <f>IF(AC45&gt;Scenario!$B$11,"",IF(AC$2&lt;&gt;"Ready",AC$2,IF(ISNUMBER(AG45),AH44+AF45,"INSUFFICIENT FUNDS")))</f>
        <v/>
      </c>
      <c r="AI45" t="str">
        <f>IF(AC45&gt;Scenario!$B$11,"",IF(AC$2&lt;&gt;"Ready",AC$2,IF(ISNUMBER(AG45),"OK","INSUFFICIENT FUNDS")))</f>
        <v/>
      </c>
      <c r="AJ45">
        <v>41</v>
      </c>
      <c r="AK45" s="6" t="str">
        <f>IF(AJ45&gt;Scenario!$B$11,"",IF(AJ$2&lt;&gt;"Ready",AJ$2,IF(AP44="OK",AN44,"INSUFFICIENT FUNDS")))</f>
        <v/>
      </c>
      <c r="AL45" s="6" t="str">
        <f>IF(AJ45&gt;Scenario!$B$11,"",IF(AJ$2&lt;&gt;"Ready",AJ$2,IF(ISNUMBER(AK45),IF(AND(AJ45&gt;=Scenario!$B$10,MOD(AJ45-Scenario!$B$10,Scenario!$B$18)=0),Scenario!$B$8,0),"INSUFFICIENT FUNDS")))</f>
        <v/>
      </c>
      <c r="AM45" s="6" t="str">
        <f>IF(AJ45&gt;Scenario!$B$11,"",IF(AJ$2&lt;&gt;"Ready",AJ$2,IF(ISNUMBER(AK45),(AK45+AL45)*(0+0+IF(Scenario!$B$13="Gross",0,0))/12+((0+0)/12+IF(AND(AJ45&gt;=Scenario!$B$10,MOD(AJ45-Scenario!$B$10,Scenario!$B$18)=0),0*0+0,0)+IF(AJ45=1,0*0+0,0)+IF(AJ45=Scenario!$B$11,0,0)),"INSUFFICIENT FUNDS")))</f>
        <v/>
      </c>
      <c r="AN45" s="6" t="str">
        <f>IF(AJ45&gt;Scenario!$B$11,"",IF(AJ$2&lt;&gt;"Ready",AJ$2,IF(ISNUMBER(AK45),IF((AK45+AL45)*(1+Scenario!$B$12/12)-AM45&lt;0,"INSUFFICIENT FUNDS",(AK45+AL45)*(1+Scenario!$B$12/12)-AM45),"INSUFFICIENT FUNDS")))</f>
        <v/>
      </c>
      <c r="AO45" s="6" t="str">
        <f>IF(AJ45&gt;Scenario!$B$11,"",IF(AJ$2&lt;&gt;"Ready",AJ$2,IF(ISNUMBER(AN45),AO44+AM45,"INSUFFICIENT FUNDS")))</f>
        <v/>
      </c>
      <c r="AP45" t="str">
        <f>IF(AJ45&gt;Scenario!$B$11,"",IF(AJ$2&lt;&gt;"Ready",AJ$2,IF(ISNUMBER(AN45),"OK","INSUFFICIENT FUNDS")))</f>
        <v/>
      </c>
    </row>
    <row r="46" spans="1:42" ht="32.1" customHeight="1" x14ac:dyDescent="0.2">
      <c r="A46">
        <v>42</v>
      </c>
      <c r="B46" s="6" t="str">
        <f>IF(A46&gt;Scenario!$B$11,"",IF(A$2&lt;&gt;"Ready",A$2,IF(G45="OK",E45,"INSUFFICIENT FUNDS")))</f>
        <v/>
      </c>
      <c r="C46" s="6" t="str">
        <f>IF(A46&gt;Scenario!$B$11,"",IF(A$2&lt;&gt;"Ready",A$2,IF(ISNUMBER(B46),IF(AND(A46&gt;=Scenario!$B$10,MOD(A46-Scenario!$B$10,Scenario!$B$18)=0),Scenario!$B$8,0),"INSUFFICIENT FUNDS")))</f>
        <v/>
      </c>
      <c r="D46" s="6" t="str">
        <f>IF(A46&gt;Scenario!$B$11,"",IF(A$2&lt;&gt;"Ready",A$2,IF(ISNUMBER(B46),(B46+C46)*(N('Option C'!$E$14)+N('Option C'!$E$15)+IF(Scenario!$B$13="Gross",N('Option C'!$E$16),0))/12+((N('Option C'!$E$12)+N('Option C'!$E$13))/12+IF(AND(A46&gt;=Scenario!$B$10,MOD(A46-Scenario!$B$10,Scenario!$B$18)=0),N('Option C'!$E$17)*N('Option C'!$E$18)+N('Option C'!$E$20),0)+IF(A46=1,N('Option C'!$E$17)*N('Option C'!$E$19)+N('Option C'!$E$21),0)+IF(A46=Scenario!$B$11,N('Option C'!$E$22),0)),"INSUFFICIENT FUNDS")))</f>
        <v/>
      </c>
      <c r="E46" s="6" t="str">
        <f>IF(A46&gt;Scenario!$B$11,"",IF(A$2&lt;&gt;"Ready",A$2,IF(ISNUMBER(B46),IF((B46+C46)*(1+Scenario!$B$12/12)-D46&lt;0,"INSUFFICIENT FUNDS",(B46+C46)*(1+Scenario!$B$12/12)-D46),"INSUFFICIENT FUNDS")))</f>
        <v/>
      </c>
      <c r="F46" s="6" t="str">
        <f>IF(A46&gt;Scenario!$B$11,"",IF(A$2&lt;&gt;"Ready",A$2,IF(ISNUMBER(E46),F45+D46,"INSUFFICIENT FUNDS")))</f>
        <v/>
      </c>
      <c r="G46" t="str">
        <f>IF(A46&gt;Scenario!$B$11,"",IF(A$2&lt;&gt;"Ready",A$2,IF(ISNUMBER(E46),"OK","INSUFFICIENT FUNDS")))</f>
        <v/>
      </c>
      <c r="H46">
        <v>42</v>
      </c>
      <c r="I46" s="6" t="str">
        <f>IF(H46&gt;Scenario!$B$11,"",IF(H$2&lt;&gt;"Ready",H$2,IF(N45="OK",L45,"INSUFFICIENT FUNDS")))</f>
        <v/>
      </c>
      <c r="J46" s="6" t="str">
        <f>IF(H46&gt;Scenario!$B$11,"",IF(H$2&lt;&gt;"Ready",H$2,IF(ISNUMBER(I46),IF(AND(H46&gt;=Scenario!$B$10,MOD(H46-Scenario!$B$10,Scenario!$B$18)=0),Scenario!$B$8,0),"INSUFFICIENT FUNDS")))</f>
        <v/>
      </c>
      <c r="K46" s="6" t="str">
        <f>IF(H46&gt;Scenario!$B$11,"",IF(H$2&lt;&gt;"Ready",H$2,IF(ISNUMBER(I46),(I46+J46)*(N('Option C'!$E$14)+N('Option C'!$E$15)+IF(Scenario!$B$13="Gross",N('Option C'!$E$16),0))/12+((0+0)/12+IF(AND(H46&gt;=Scenario!$B$10,MOD(H46-Scenario!$B$10,Scenario!$B$18)=0),N('Option C'!$E$17)*N('Option C'!$E$18)+N('Option C'!$E$20),0)+IF(H46=1,N('Option C'!$E$17)*N('Option C'!$E$19)+N('Option C'!$E$21),0)+IF(H46=Scenario!$B$11,N('Option C'!$E$22),0)),"INSUFFICIENT FUNDS")))</f>
        <v/>
      </c>
      <c r="L46" s="6" t="str">
        <f>IF(H46&gt;Scenario!$B$11,"",IF(H$2&lt;&gt;"Ready",H$2,IF(ISNUMBER(I46),IF((I46+J46)*(1+Scenario!$B$12/12)-K46&lt;0,"INSUFFICIENT FUNDS",(I46+J46)*(1+Scenario!$B$12/12)-K46),"INSUFFICIENT FUNDS")))</f>
        <v/>
      </c>
      <c r="M46" s="6" t="str">
        <f>IF(H46&gt;Scenario!$B$11,"",IF(H$2&lt;&gt;"Ready",H$2,IF(ISNUMBER(L46),M45+K46,"INSUFFICIENT FUNDS")))</f>
        <v/>
      </c>
      <c r="N46" t="str">
        <f>IF(H46&gt;Scenario!$B$11,"",IF(H$2&lt;&gt;"Ready",H$2,IF(ISNUMBER(L46),"OK","INSUFFICIENT FUNDS")))</f>
        <v/>
      </c>
      <c r="O46">
        <v>42</v>
      </c>
      <c r="P46" s="6" t="str">
        <f>IF(O46&gt;Scenario!$B$11,"",IF(O$2&lt;&gt;"Ready",O$2,IF(U45="OK",S45,"INSUFFICIENT FUNDS")))</f>
        <v/>
      </c>
      <c r="Q46" s="6" t="str">
        <f>IF(O46&gt;Scenario!$B$11,"",IF(O$2&lt;&gt;"Ready",O$2,IF(ISNUMBER(P46),IF(AND(O46&gt;=Scenario!$B$10,MOD(O46-Scenario!$B$10,Scenario!$B$18)=0),Scenario!$B$8,0),"INSUFFICIENT FUNDS")))</f>
        <v/>
      </c>
      <c r="R46" s="6" t="str">
        <f>IF(O46&gt;Scenario!$B$11,"",IF(O$2&lt;&gt;"Ready",O$2,IF(ISNUMBER(P46),(P46+Q46)*(0+N('Option C'!$E$15)+IF(Scenario!$B$13="Gross",N('Option C'!$E$16),0))/12+((N('Option C'!$E$12)+N('Option C'!$E$13))/12+IF(AND(O46&gt;=Scenario!$B$10,MOD(O46-Scenario!$B$10,Scenario!$B$18)=0),N('Option C'!$E$17)*N('Option C'!$E$18)+N('Option C'!$E$20),0)+IF(O46=1,N('Option C'!$E$17)*N('Option C'!$E$19)+N('Option C'!$E$21),0)+IF(O46=Scenario!$B$11,N('Option C'!$E$22),0)),"INSUFFICIENT FUNDS")))</f>
        <v/>
      </c>
      <c r="S46" s="6" t="str">
        <f>IF(O46&gt;Scenario!$B$11,"",IF(O$2&lt;&gt;"Ready",O$2,IF(ISNUMBER(P46),IF((P46+Q46)*(1+Scenario!$B$12/12)-R46&lt;0,"INSUFFICIENT FUNDS",(P46+Q46)*(1+Scenario!$B$12/12)-R46),"INSUFFICIENT FUNDS")))</f>
        <v/>
      </c>
      <c r="T46" s="6" t="str">
        <f>IF(O46&gt;Scenario!$B$11,"",IF(O$2&lt;&gt;"Ready",O$2,IF(ISNUMBER(S46),T45+R46,"INSUFFICIENT FUNDS")))</f>
        <v/>
      </c>
      <c r="U46" t="str">
        <f>IF(O46&gt;Scenario!$B$11,"",IF(O$2&lt;&gt;"Ready",O$2,IF(ISNUMBER(S46),"OK","INSUFFICIENT FUNDS")))</f>
        <v/>
      </c>
      <c r="V46">
        <v>42</v>
      </c>
      <c r="W46" s="6" t="str">
        <f>IF(V46&gt;Scenario!$B$11,"",IF(V$2&lt;&gt;"Ready",V$2,IF(AB45="OK",Z45,"INSUFFICIENT FUNDS")))</f>
        <v/>
      </c>
      <c r="X46" s="6" t="str">
        <f>IF(V46&gt;Scenario!$B$11,"",IF(V$2&lt;&gt;"Ready",V$2,IF(ISNUMBER(W46),IF(AND(V46&gt;=Scenario!$B$10,MOD(V46-Scenario!$B$10,Scenario!$B$18)=0),Scenario!$B$8,0),"INSUFFICIENT FUNDS")))</f>
        <v/>
      </c>
      <c r="Y46" s="6" t="str">
        <f>IF(V46&gt;Scenario!$B$11,"",IF(V$2&lt;&gt;"Ready",V$2,IF(ISNUMBER(W46),(W46+X46)*(N('Option C'!$E$14)+N('Option C'!$E$15)+IF(Scenario!$B$13="Gross",N('Option C'!$E$16),0))/12+((N('Option C'!$E$12)+N('Option C'!$E$13))/12+IF(AND(V46&gt;=Scenario!$B$10,MOD(V46-Scenario!$B$10,Scenario!$B$18)=0),0*0+0,0)+IF(V46=1,0*0+0,0)+IF(V46=Scenario!$B$11,0,0)),"INSUFFICIENT FUNDS")))</f>
        <v/>
      </c>
      <c r="Z46" s="6" t="str">
        <f>IF(V46&gt;Scenario!$B$11,"",IF(V$2&lt;&gt;"Ready",V$2,IF(ISNUMBER(W46),IF((W46+X46)*(1+Scenario!$B$12/12)-Y46&lt;0,"INSUFFICIENT FUNDS",(W46+X46)*(1+Scenario!$B$12/12)-Y46),"INSUFFICIENT FUNDS")))</f>
        <v/>
      </c>
      <c r="AA46" s="6" t="str">
        <f>IF(V46&gt;Scenario!$B$11,"",IF(V$2&lt;&gt;"Ready",V$2,IF(ISNUMBER(Z46),AA45+Y46,"INSUFFICIENT FUNDS")))</f>
        <v/>
      </c>
      <c r="AB46" t="str">
        <f>IF(V46&gt;Scenario!$B$11,"",IF(V$2&lt;&gt;"Ready",V$2,IF(ISNUMBER(Z46),"OK","INSUFFICIENT FUNDS")))</f>
        <v/>
      </c>
      <c r="AC46">
        <v>42</v>
      </c>
      <c r="AD46" s="6" t="str">
        <f>IF(AC46&gt;Scenario!$B$11,"",IF(AC$2&lt;&gt;"Ready",AC$2,IF(AI45="OK",AG45,"INSUFFICIENT FUNDS")))</f>
        <v/>
      </c>
      <c r="AE46" s="6" t="str">
        <f>IF(AC46&gt;Scenario!$B$11,"",IF(AC$2&lt;&gt;"Ready",AC$2,IF(ISNUMBER(AD46),IF(AND(AC46&gt;=Scenario!$B$10,MOD(AC46-Scenario!$B$10,Scenario!$B$18)=0),Scenario!$B$8,0),"INSUFFICIENT FUNDS")))</f>
        <v/>
      </c>
      <c r="AF46" s="6" t="str">
        <f>IF(AC46&gt;Scenario!$B$11,"",IF(AC$2&lt;&gt;"Ready",AC$2,IF(ISNUMBER(AD46),(AD46+AE46)*(N('Option C'!$E$14)+N('Option C'!$E$15)+IF(Scenario!$B$13="Gross",0,0))/12+((N('Option C'!$E$12)+N('Option C'!$E$13))/12+IF(AND(AC46&gt;=Scenario!$B$10,MOD(AC46-Scenario!$B$10,Scenario!$B$18)=0),N('Option C'!$E$17)*N('Option C'!$E$18)+N('Option C'!$E$20),0)+IF(AC46=1,N('Option C'!$E$17)*N('Option C'!$E$19)+N('Option C'!$E$21),0)+IF(AC46=Scenario!$B$11,N('Option C'!$E$22),0)),"INSUFFICIENT FUNDS")))</f>
        <v/>
      </c>
      <c r="AG46" s="6" t="str">
        <f>IF(AC46&gt;Scenario!$B$11,"",IF(AC$2&lt;&gt;"Ready",AC$2,IF(ISNUMBER(AD46),IF((AD46+AE46)*(1+Scenario!$B$12/12)-AF46&lt;0,"INSUFFICIENT FUNDS",(AD46+AE46)*(1+Scenario!$B$12/12)-AF46),"INSUFFICIENT FUNDS")))</f>
        <v/>
      </c>
      <c r="AH46" s="6" t="str">
        <f>IF(AC46&gt;Scenario!$B$11,"",IF(AC$2&lt;&gt;"Ready",AC$2,IF(ISNUMBER(AG46),AH45+AF46,"INSUFFICIENT FUNDS")))</f>
        <v/>
      </c>
      <c r="AI46" t="str">
        <f>IF(AC46&gt;Scenario!$B$11,"",IF(AC$2&lt;&gt;"Ready",AC$2,IF(ISNUMBER(AG46),"OK","INSUFFICIENT FUNDS")))</f>
        <v/>
      </c>
      <c r="AJ46">
        <v>42</v>
      </c>
      <c r="AK46" s="6" t="str">
        <f>IF(AJ46&gt;Scenario!$B$11,"",IF(AJ$2&lt;&gt;"Ready",AJ$2,IF(AP45="OK",AN45,"INSUFFICIENT FUNDS")))</f>
        <v/>
      </c>
      <c r="AL46" s="6" t="str">
        <f>IF(AJ46&gt;Scenario!$B$11,"",IF(AJ$2&lt;&gt;"Ready",AJ$2,IF(ISNUMBER(AK46),IF(AND(AJ46&gt;=Scenario!$B$10,MOD(AJ46-Scenario!$B$10,Scenario!$B$18)=0),Scenario!$B$8,0),"INSUFFICIENT FUNDS")))</f>
        <v/>
      </c>
      <c r="AM46" s="6" t="str">
        <f>IF(AJ46&gt;Scenario!$B$11,"",IF(AJ$2&lt;&gt;"Ready",AJ$2,IF(ISNUMBER(AK46),(AK46+AL46)*(0+0+IF(Scenario!$B$13="Gross",0,0))/12+((0+0)/12+IF(AND(AJ46&gt;=Scenario!$B$10,MOD(AJ46-Scenario!$B$10,Scenario!$B$18)=0),0*0+0,0)+IF(AJ46=1,0*0+0,0)+IF(AJ46=Scenario!$B$11,0,0)),"INSUFFICIENT FUNDS")))</f>
        <v/>
      </c>
      <c r="AN46" s="6" t="str">
        <f>IF(AJ46&gt;Scenario!$B$11,"",IF(AJ$2&lt;&gt;"Ready",AJ$2,IF(ISNUMBER(AK46),IF((AK46+AL46)*(1+Scenario!$B$12/12)-AM46&lt;0,"INSUFFICIENT FUNDS",(AK46+AL46)*(1+Scenario!$B$12/12)-AM46),"INSUFFICIENT FUNDS")))</f>
        <v/>
      </c>
      <c r="AO46" s="6" t="str">
        <f>IF(AJ46&gt;Scenario!$B$11,"",IF(AJ$2&lt;&gt;"Ready",AJ$2,IF(ISNUMBER(AN46),AO45+AM46,"INSUFFICIENT FUNDS")))</f>
        <v/>
      </c>
      <c r="AP46" t="str">
        <f>IF(AJ46&gt;Scenario!$B$11,"",IF(AJ$2&lt;&gt;"Ready",AJ$2,IF(ISNUMBER(AN46),"OK","INSUFFICIENT FUNDS")))</f>
        <v/>
      </c>
    </row>
    <row r="47" spans="1:42" ht="32.1" customHeight="1" x14ac:dyDescent="0.2">
      <c r="A47">
        <v>43</v>
      </c>
      <c r="B47" s="6" t="str">
        <f>IF(A47&gt;Scenario!$B$11,"",IF(A$2&lt;&gt;"Ready",A$2,IF(G46="OK",E46,"INSUFFICIENT FUNDS")))</f>
        <v/>
      </c>
      <c r="C47" s="6" t="str">
        <f>IF(A47&gt;Scenario!$B$11,"",IF(A$2&lt;&gt;"Ready",A$2,IF(ISNUMBER(B47),IF(AND(A47&gt;=Scenario!$B$10,MOD(A47-Scenario!$B$10,Scenario!$B$18)=0),Scenario!$B$8,0),"INSUFFICIENT FUNDS")))</f>
        <v/>
      </c>
      <c r="D47" s="6" t="str">
        <f>IF(A47&gt;Scenario!$B$11,"",IF(A$2&lt;&gt;"Ready",A$2,IF(ISNUMBER(B47),(B47+C47)*(N('Option C'!$E$14)+N('Option C'!$E$15)+IF(Scenario!$B$13="Gross",N('Option C'!$E$16),0))/12+((N('Option C'!$E$12)+N('Option C'!$E$13))/12+IF(AND(A47&gt;=Scenario!$B$10,MOD(A47-Scenario!$B$10,Scenario!$B$18)=0),N('Option C'!$E$17)*N('Option C'!$E$18)+N('Option C'!$E$20),0)+IF(A47=1,N('Option C'!$E$17)*N('Option C'!$E$19)+N('Option C'!$E$21),0)+IF(A47=Scenario!$B$11,N('Option C'!$E$22),0)),"INSUFFICIENT FUNDS")))</f>
        <v/>
      </c>
      <c r="E47" s="6" t="str">
        <f>IF(A47&gt;Scenario!$B$11,"",IF(A$2&lt;&gt;"Ready",A$2,IF(ISNUMBER(B47),IF((B47+C47)*(1+Scenario!$B$12/12)-D47&lt;0,"INSUFFICIENT FUNDS",(B47+C47)*(1+Scenario!$B$12/12)-D47),"INSUFFICIENT FUNDS")))</f>
        <v/>
      </c>
      <c r="F47" s="6" t="str">
        <f>IF(A47&gt;Scenario!$B$11,"",IF(A$2&lt;&gt;"Ready",A$2,IF(ISNUMBER(E47),F46+D47,"INSUFFICIENT FUNDS")))</f>
        <v/>
      </c>
      <c r="G47" t="str">
        <f>IF(A47&gt;Scenario!$B$11,"",IF(A$2&lt;&gt;"Ready",A$2,IF(ISNUMBER(E47),"OK","INSUFFICIENT FUNDS")))</f>
        <v/>
      </c>
      <c r="H47">
        <v>43</v>
      </c>
      <c r="I47" s="6" t="str">
        <f>IF(H47&gt;Scenario!$B$11,"",IF(H$2&lt;&gt;"Ready",H$2,IF(N46="OK",L46,"INSUFFICIENT FUNDS")))</f>
        <v/>
      </c>
      <c r="J47" s="6" t="str">
        <f>IF(H47&gt;Scenario!$B$11,"",IF(H$2&lt;&gt;"Ready",H$2,IF(ISNUMBER(I47),IF(AND(H47&gt;=Scenario!$B$10,MOD(H47-Scenario!$B$10,Scenario!$B$18)=0),Scenario!$B$8,0),"INSUFFICIENT FUNDS")))</f>
        <v/>
      </c>
      <c r="K47" s="6" t="str">
        <f>IF(H47&gt;Scenario!$B$11,"",IF(H$2&lt;&gt;"Ready",H$2,IF(ISNUMBER(I47),(I47+J47)*(N('Option C'!$E$14)+N('Option C'!$E$15)+IF(Scenario!$B$13="Gross",N('Option C'!$E$16),0))/12+((0+0)/12+IF(AND(H47&gt;=Scenario!$B$10,MOD(H47-Scenario!$B$10,Scenario!$B$18)=0),N('Option C'!$E$17)*N('Option C'!$E$18)+N('Option C'!$E$20),0)+IF(H47=1,N('Option C'!$E$17)*N('Option C'!$E$19)+N('Option C'!$E$21),0)+IF(H47=Scenario!$B$11,N('Option C'!$E$22),0)),"INSUFFICIENT FUNDS")))</f>
        <v/>
      </c>
      <c r="L47" s="6" t="str">
        <f>IF(H47&gt;Scenario!$B$11,"",IF(H$2&lt;&gt;"Ready",H$2,IF(ISNUMBER(I47),IF((I47+J47)*(1+Scenario!$B$12/12)-K47&lt;0,"INSUFFICIENT FUNDS",(I47+J47)*(1+Scenario!$B$12/12)-K47),"INSUFFICIENT FUNDS")))</f>
        <v/>
      </c>
      <c r="M47" s="6" t="str">
        <f>IF(H47&gt;Scenario!$B$11,"",IF(H$2&lt;&gt;"Ready",H$2,IF(ISNUMBER(L47),M46+K47,"INSUFFICIENT FUNDS")))</f>
        <v/>
      </c>
      <c r="N47" t="str">
        <f>IF(H47&gt;Scenario!$B$11,"",IF(H$2&lt;&gt;"Ready",H$2,IF(ISNUMBER(L47),"OK","INSUFFICIENT FUNDS")))</f>
        <v/>
      </c>
      <c r="O47">
        <v>43</v>
      </c>
      <c r="P47" s="6" t="str">
        <f>IF(O47&gt;Scenario!$B$11,"",IF(O$2&lt;&gt;"Ready",O$2,IF(U46="OK",S46,"INSUFFICIENT FUNDS")))</f>
        <v/>
      </c>
      <c r="Q47" s="6" t="str">
        <f>IF(O47&gt;Scenario!$B$11,"",IF(O$2&lt;&gt;"Ready",O$2,IF(ISNUMBER(P47),IF(AND(O47&gt;=Scenario!$B$10,MOD(O47-Scenario!$B$10,Scenario!$B$18)=0),Scenario!$B$8,0),"INSUFFICIENT FUNDS")))</f>
        <v/>
      </c>
      <c r="R47" s="6" t="str">
        <f>IF(O47&gt;Scenario!$B$11,"",IF(O$2&lt;&gt;"Ready",O$2,IF(ISNUMBER(P47),(P47+Q47)*(0+N('Option C'!$E$15)+IF(Scenario!$B$13="Gross",N('Option C'!$E$16),0))/12+((N('Option C'!$E$12)+N('Option C'!$E$13))/12+IF(AND(O47&gt;=Scenario!$B$10,MOD(O47-Scenario!$B$10,Scenario!$B$18)=0),N('Option C'!$E$17)*N('Option C'!$E$18)+N('Option C'!$E$20),0)+IF(O47=1,N('Option C'!$E$17)*N('Option C'!$E$19)+N('Option C'!$E$21),0)+IF(O47=Scenario!$B$11,N('Option C'!$E$22),0)),"INSUFFICIENT FUNDS")))</f>
        <v/>
      </c>
      <c r="S47" s="6" t="str">
        <f>IF(O47&gt;Scenario!$B$11,"",IF(O$2&lt;&gt;"Ready",O$2,IF(ISNUMBER(P47),IF((P47+Q47)*(1+Scenario!$B$12/12)-R47&lt;0,"INSUFFICIENT FUNDS",(P47+Q47)*(1+Scenario!$B$12/12)-R47),"INSUFFICIENT FUNDS")))</f>
        <v/>
      </c>
      <c r="T47" s="6" t="str">
        <f>IF(O47&gt;Scenario!$B$11,"",IF(O$2&lt;&gt;"Ready",O$2,IF(ISNUMBER(S47),T46+R47,"INSUFFICIENT FUNDS")))</f>
        <v/>
      </c>
      <c r="U47" t="str">
        <f>IF(O47&gt;Scenario!$B$11,"",IF(O$2&lt;&gt;"Ready",O$2,IF(ISNUMBER(S47),"OK","INSUFFICIENT FUNDS")))</f>
        <v/>
      </c>
      <c r="V47">
        <v>43</v>
      </c>
      <c r="W47" s="6" t="str">
        <f>IF(V47&gt;Scenario!$B$11,"",IF(V$2&lt;&gt;"Ready",V$2,IF(AB46="OK",Z46,"INSUFFICIENT FUNDS")))</f>
        <v/>
      </c>
      <c r="X47" s="6" t="str">
        <f>IF(V47&gt;Scenario!$B$11,"",IF(V$2&lt;&gt;"Ready",V$2,IF(ISNUMBER(W47),IF(AND(V47&gt;=Scenario!$B$10,MOD(V47-Scenario!$B$10,Scenario!$B$18)=0),Scenario!$B$8,0),"INSUFFICIENT FUNDS")))</f>
        <v/>
      </c>
      <c r="Y47" s="6" t="str">
        <f>IF(V47&gt;Scenario!$B$11,"",IF(V$2&lt;&gt;"Ready",V$2,IF(ISNUMBER(W47),(W47+X47)*(N('Option C'!$E$14)+N('Option C'!$E$15)+IF(Scenario!$B$13="Gross",N('Option C'!$E$16),0))/12+((N('Option C'!$E$12)+N('Option C'!$E$13))/12+IF(AND(V47&gt;=Scenario!$B$10,MOD(V47-Scenario!$B$10,Scenario!$B$18)=0),0*0+0,0)+IF(V47=1,0*0+0,0)+IF(V47=Scenario!$B$11,0,0)),"INSUFFICIENT FUNDS")))</f>
        <v/>
      </c>
      <c r="Z47" s="6" t="str">
        <f>IF(V47&gt;Scenario!$B$11,"",IF(V$2&lt;&gt;"Ready",V$2,IF(ISNUMBER(W47),IF((W47+X47)*(1+Scenario!$B$12/12)-Y47&lt;0,"INSUFFICIENT FUNDS",(W47+X47)*(1+Scenario!$B$12/12)-Y47),"INSUFFICIENT FUNDS")))</f>
        <v/>
      </c>
      <c r="AA47" s="6" t="str">
        <f>IF(V47&gt;Scenario!$B$11,"",IF(V$2&lt;&gt;"Ready",V$2,IF(ISNUMBER(Z47),AA46+Y47,"INSUFFICIENT FUNDS")))</f>
        <v/>
      </c>
      <c r="AB47" t="str">
        <f>IF(V47&gt;Scenario!$B$11,"",IF(V$2&lt;&gt;"Ready",V$2,IF(ISNUMBER(Z47),"OK","INSUFFICIENT FUNDS")))</f>
        <v/>
      </c>
      <c r="AC47">
        <v>43</v>
      </c>
      <c r="AD47" s="6" t="str">
        <f>IF(AC47&gt;Scenario!$B$11,"",IF(AC$2&lt;&gt;"Ready",AC$2,IF(AI46="OK",AG46,"INSUFFICIENT FUNDS")))</f>
        <v/>
      </c>
      <c r="AE47" s="6" t="str">
        <f>IF(AC47&gt;Scenario!$B$11,"",IF(AC$2&lt;&gt;"Ready",AC$2,IF(ISNUMBER(AD47),IF(AND(AC47&gt;=Scenario!$B$10,MOD(AC47-Scenario!$B$10,Scenario!$B$18)=0),Scenario!$B$8,0),"INSUFFICIENT FUNDS")))</f>
        <v/>
      </c>
      <c r="AF47" s="6" t="str">
        <f>IF(AC47&gt;Scenario!$B$11,"",IF(AC$2&lt;&gt;"Ready",AC$2,IF(ISNUMBER(AD47),(AD47+AE47)*(N('Option C'!$E$14)+N('Option C'!$E$15)+IF(Scenario!$B$13="Gross",0,0))/12+((N('Option C'!$E$12)+N('Option C'!$E$13))/12+IF(AND(AC47&gt;=Scenario!$B$10,MOD(AC47-Scenario!$B$10,Scenario!$B$18)=0),N('Option C'!$E$17)*N('Option C'!$E$18)+N('Option C'!$E$20),0)+IF(AC47=1,N('Option C'!$E$17)*N('Option C'!$E$19)+N('Option C'!$E$21),0)+IF(AC47=Scenario!$B$11,N('Option C'!$E$22),0)),"INSUFFICIENT FUNDS")))</f>
        <v/>
      </c>
      <c r="AG47" s="6" t="str">
        <f>IF(AC47&gt;Scenario!$B$11,"",IF(AC$2&lt;&gt;"Ready",AC$2,IF(ISNUMBER(AD47),IF((AD47+AE47)*(1+Scenario!$B$12/12)-AF47&lt;0,"INSUFFICIENT FUNDS",(AD47+AE47)*(1+Scenario!$B$12/12)-AF47),"INSUFFICIENT FUNDS")))</f>
        <v/>
      </c>
      <c r="AH47" s="6" t="str">
        <f>IF(AC47&gt;Scenario!$B$11,"",IF(AC$2&lt;&gt;"Ready",AC$2,IF(ISNUMBER(AG47),AH46+AF47,"INSUFFICIENT FUNDS")))</f>
        <v/>
      </c>
      <c r="AI47" t="str">
        <f>IF(AC47&gt;Scenario!$B$11,"",IF(AC$2&lt;&gt;"Ready",AC$2,IF(ISNUMBER(AG47),"OK","INSUFFICIENT FUNDS")))</f>
        <v/>
      </c>
      <c r="AJ47">
        <v>43</v>
      </c>
      <c r="AK47" s="6" t="str">
        <f>IF(AJ47&gt;Scenario!$B$11,"",IF(AJ$2&lt;&gt;"Ready",AJ$2,IF(AP46="OK",AN46,"INSUFFICIENT FUNDS")))</f>
        <v/>
      </c>
      <c r="AL47" s="6" t="str">
        <f>IF(AJ47&gt;Scenario!$B$11,"",IF(AJ$2&lt;&gt;"Ready",AJ$2,IF(ISNUMBER(AK47),IF(AND(AJ47&gt;=Scenario!$B$10,MOD(AJ47-Scenario!$B$10,Scenario!$B$18)=0),Scenario!$B$8,0),"INSUFFICIENT FUNDS")))</f>
        <v/>
      </c>
      <c r="AM47" s="6" t="str">
        <f>IF(AJ47&gt;Scenario!$B$11,"",IF(AJ$2&lt;&gt;"Ready",AJ$2,IF(ISNUMBER(AK47),(AK47+AL47)*(0+0+IF(Scenario!$B$13="Gross",0,0))/12+((0+0)/12+IF(AND(AJ47&gt;=Scenario!$B$10,MOD(AJ47-Scenario!$B$10,Scenario!$B$18)=0),0*0+0,0)+IF(AJ47=1,0*0+0,0)+IF(AJ47=Scenario!$B$11,0,0)),"INSUFFICIENT FUNDS")))</f>
        <v/>
      </c>
      <c r="AN47" s="6" t="str">
        <f>IF(AJ47&gt;Scenario!$B$11,"",IF(AJ$2&lt;&gt;"Ready",AJ$2,IF(ISNUMBER(AK47),IF((AK47+AL47)*(1+Scenario!$B$12/12)-AM47&lt;0,"INSUFFICIENT FUNDS",(AK47+AL47)*(1+Scenario!$B$12/12)-AM47),"INSUFFICIENT FUNDS")))</f>
        <v/>
      </c>
      <c r="AO47" s="6" t="str">
        <f>IF(AJ47&gt;Scenario!$B$11,"",IF(AJ$2&lt;&gt;"Ready",AJ$2,IF(ISNUMBER(AN47),AO46+AM47,"INSUFFICIENT FUNDS")))</f>
        <v/>
      </c>
      <c r="AP47" t="str">
        <f>IF(AJ47&gt;Scenario!$B$11,"",IF(AJ$2&lt;&gt;"Ready",AJ$2,IF(ISNUMBER(AN47),"OK","INSUFFICIENT FUNDS")))</f>
        <v/>
      </c>
    </row>
    <row r="48" spans="1:42" ht="32.1" customHeight="1" x14ac:dyDescent="0.2">
      <c r="A48">
        <v>44</v>
      </c>
      <c r="B48" s="6" t="str">
        <f>IF(A48&gt;Scenario!$B$11,"",IF(A$2&lt;&gt;"Ready",A$2,IF(G47="OK",E47,"INSUFFICIENT FUNDS")))</f>
        <v/>
      </c>
      <c r="C48" s="6" t="str">
        <f>IF(A48&gt;Scenario!$B$11,"",IF(A$2&lt;&gt;"Ready",A$2,IF(ISNUMBER(B48),IF(AND(A48&gt;=Scenario!$B$10,MOD(A48-Scenario!$B$10,Scenario!$B$18)=0),Scenario!$B$8,0),"INSUFFICIENT FUNDS")))</f>
        <v/>
      </c>
      <c r="D48" s="6" t="str">
        <f>IF(A48&gt;Scenario!$B$11,"",IF(A$2&lt;&gt;"Ready",A$2,IF(ISNUMBER(B48),(B48+C48)*(N('Option C'!$E$14)+N('Option C'!$E$15)+IF(Scenario!$B$13="Gross",N('Option C'!$E$16),0))/12+((N('Option C'!$E$12)+N('Option C'!$E$13))/12+IF(AND(A48&gt;=Scenario!$B$10,MOD(A48-Scenario!$B$10,Scenario!$B$18)=0),N('Option C'!$E$17)*N('Option C'!$E$18)+N('Option C'!$E$20),0)+IF(A48=1,N('Option C'!$E$17)*N('Option C'!$E$19)+N('Option C'!$E$21),0)+IF(A48=Scenario!$B$11,N('Option C'!$E$22),0)),"INSUFFICIENT FUNDS")))</f>
        <v/>
      </c>
      <c r="E48" s="6" t="str">
        <f>IF(A48&gt;Scenario!$B$11,"",IF(A$2&lt;&gt;"Ready",A$2,IF(ISNUMBER(B48),IF((B48+C48)*(1+Scenario!$B$12/12)-D48&lt;0,"INSUFFICIENT FUNDS",(B48+C48)*(1+Scenario!$B$12/12)-D48),"INSUFFICIENT FUNDS")))</f>
        <v/>
      </c>
      <c r="F48" s="6" t="str">
        <f>IF(A48&gt;Scenario!$B$11,"",IF(A$2&lt;&gt;"Ready",A$2,IF(ISNUMBER(E48),F47+D48,"INSUFFICIENT FUNDS")))</f>
        <v/>
      </c>
      <c r="G48" t="str">
        <f>IF(A48&gt;Scenario!$B$11,"",IF(A$2&lt;&gt;"Ready",A$2,IF(ISNUMBER(E48),"OK","INSUFFICIENT FUNDS")))</f>
        <v/>
      </c>
      <c r="H48">
        <v>44</v>
      </c>
      <c r="I48" s="6" t="str">
        <f>IF(H48&gt;Scenario!$B$11,"",IF(H$2&lt;&gt;"Ready",H$2,IF(N47="OK",L47,"INSUFFICIENT FUNDS")))</f>
        <v/>
      </c>
      <c r="J48" s="6" t="str">
        <f>IF(H48&gt;Scenario!$B$11,"",IF(H$2&lt;&gt;"Ready",H$2,IF(ISNUMBER(I48),IF(AND(H48&gt;=Scenario!$B$10,MOD(H48-Scenario!$B$10,Scenario!$B$18)=0),Scenario!$B$8,0),"INSUFFICIENT FUNDS")))</f>
        <v/>
      </c>
      <c r="K48" s="6" t="str">
        <f>IF(H48&gt;Scenario!$B$11,"",IF(H$2&lt;&gt;"Ready",H$2,IF(ISNUMBER(I48),(I48+J48)*(N('Option C'!$E$14)+N('Option C'!$E$15)+IF(Scenario!$B$13="Gross",N('Option C'!$E$16),0))/12+((0+0)/12+IF(AND(H48&gt;=Scenario!$B$10,MOD(H48-Scenario!$B$10,Scenario!$B$18)=0),N('Option C'!$E$17)*N('Option C'!$E$18)+N('Option C'!$E$20),0)+IF(H48=1,N('Option C'!$E$17)*N('Option C'!$E$19)+N('Option C'!$E$21),0)+IF(H48=Scenario!$B$11,N('Option C'!$E$22),0)),"INSUFFICIENT FUNDS")))</f>
        <v/>
      </c>
      <c r="L48" s="6" t="str">
        <f>IF(H48&gt;Scenario!$B$11,"",IF(H$2&lt;&gt;"Ready",H$2,IF(ISNUMBER(I48),IF((I48+J48)*(1+Scenario!$B$12/12)-K48&lt;0,"INSUFFICIENT FUNDS",(I48+J48)*(1+Scenario!$B$12/12)-K48),"INSUFFICIENT FUNDS")))</f>
        <v/>
      </c>
      <c r="M48" s="6" t="str">
        <f>IF(H48&gt;Scenario!$B$11,"",IF(H$2&lt;&gt;"Ready",H$2,IF(ISNUMBER(L48),M47+K48,"INSUFFICIENT FUNDS")))</f>
        <v/>
      </c>
      <c r="N48" t="str">
        <f>IF(H48&gt;Scenario!$B$11,"",IF(H$2&lt;&gt;"Ready",H$2,IF(ISNUMBER(L48),"OK","INSUFFICIENT FUNDS")))</f>
        <v/>
      </c>
      <c r="O48">
        <v>44</v>
      </c>
      <c r="P48" s="6" t="str">
        <f>IF(O48&gt;Scenario!$B$11,"",IF(O$2&lt;&gt;"Ready",O$2,IF(U47="OK",S47,"INSUFFICIENT FUNDS")))</f>
        <v/>
      </c>
      <c r="Q48" s="6" t="str">
        <f>IF(O48&gt;Scenario!$B$11,"",IF(O$2&lt;&gt;"Ready",O$2,IF(ISNUMBER(P48),IF(AND(O48&gt;=Scenario!$B$10,MOD(O48-Scenario!$B$10,Scenario!$B$18)=0),Scenario!$B$8,0),"INSUFFICIENT FUNDS")))</f>
        <v/>
      </c>
      <c r="R48" s="6" t="str">
        <f>IF(O48&gt;Scenario!$B$11,"",IF(O$2&lt;&gt;"Ready",O$2,IF(ISNUMBER(P48),(P48+Q48)*(0+N('Option C'!$E$15)+IF(Scenario!$B$13="Gross",N('Option C'!$E$16),0))/12+((N('Option C'!$E$12)+N('Option C'!$E$13))/12+IF(AND(O48&gt;=Scenario!$B$10,MOD(O48-Scenario!$B$10,Scenario!$B$18)=0),N('Option C'!$E$17)*N('Option C'!$E$18)+N('Option C'!$E$20),0)+IF(O48=1,N('Option C'!$E$17)*N('Option C'!$E$19)+N('Option C'!$E$21),0)+IF(O48=Scenario!$B$11,N('Option C'!$E$22),0)),"INSUFFICIENT FUNDS")))</f>
        <v/>
      </c>
      <c r="S48" s="6" t="str">
        <f>IF(O48&gt;Scenario!$B$11,"",IF(O$2&lt;&gt;"Ready",O$2,IF(ISNUMBER(P48),IF((P48+Q48)*(1+Scenario!$B$12/12)-R48&lt;0,"INSUFFICIENT FUNDS",(P48+Q48)*(1+Scenario!$B$12/12)-R48),"INSUFFICIENT FUNDS")))</f>
        <v/>
      </c>
      <c r="T48" s="6" t="str">
        <f>IF(O48&gt;Scenario!$B$11,"",IF(O$2&lt;&gt;"Ready",O$2,IF(ISNUMBER(S48),T47+R48,"INSUFFICIENT FUNDS")))</f>
        <v/>
      </c>
      <c r="U48" t="str">
        <f>IF(O48&gt;Scenario!$B$11,"",IF(O$2&lt;&gt;"Ready",O$2,IF(ISNUMBER(S48),"OK","INSUFFICIENT FUNDS")))</f>
        <v/>
      </c>
      <c r="V48">
        <v>44</v>
      </c>
      <c r="W48" s="6" t="str">
        <f>IF(V48&gt;Scenario!$B$11,"",IF(V$2&lt;&gt;"Ready",V$2,IF(AB47="OK",Z47,"INSUFFICIENT FUNDS")))</f>
        <v/>
      </c>
      <c r="X48" s="6" t="str">
        <f>IF(V48&gt;Scenario!$B$11,"",IF(V$2&lt;&gt;"Ready",V$2,IF(ISNUMBER(W48),IF(AND(V48&gt;=Scenario!$B$10,MOD(V48-Scenario!$B$10,Scenario!$B$18)=0),Scenario!$B$8,0),"INSUFFICIENT FUNDS")))</f>
        <v/>
      </c>
      <c r="Y48" s="6" t="str">
        <f>IF(V48&gt;Scenario!$B$11,"",IF(V$2&lt;&gt;"Ready",V$2,IF(ISNUMBER(W48),(W48+X48)*(N('Option C'!$E$14)+N('Option C'!$E$15)+IF(Scenario!$B$13="Gross",N('Option C'!$E$16),0))/12+((N('Option C'!$E$12)+N('Option C'!$E$13))/12+IF(AND(V48&gt;=Scenario!$B$10,MOD(V48-Scenario!$B$10,Scenario!$B$18)=0),0*0+0,0)+IF(V48=1,0*0+0,0)+IF(V48=Scenario!$B$11,0,0)),"INSUFFICIENT FUNDS")))</f>
        <v/>
      </c>
      <c r="Z48" s="6" t="str">
        <f>IF(V48&gt;Scenario!$B$11,"",IF(V$2&lt;&gt;"Ready",V$2,IF(ISNUMBER(W48),IF((W48+X48)*(1+Scenario!$B$12/12)-Y48&lt;0,"INSUFFICIENT FUNDS",(W48+X48)*(1+Scenario!$B$12/12)-Y48),"INSUFFICIENT FUNDS")))</f>
        <v/>
      </c>
      <c r="AA48" s="6" t="str">
        <f>IF(V48&gt;Scenario!$B$11,"",IF(V$2&lt;&gt;"Ready",V$2,IF(ISNUMBER(Z48),AA47+Y48,"INSUFFICIENT FUNDS")))</f>
        <v/>
      </c>
      <c r="AB48" t="str">
        <f>IF(V48&gt;Scenario!$B$11,"",IF(V$2&lt;&gt;"Ready",V$2,IF(ISNUMBER(Z48),"OK","INSUFFICIENT FUNDS")))</f>
        <v/>
      </c>
      <c r="AC48">
        <v>44</v>
      </c>
      <c r="AD48" s="6" t="str">
        <f>IF(AC48&gt;Scenario!$B$11,"",IF(AC$2&lt;&gt;"Ready",AC$2,IF(AI47="OK",AG47,"INSUFFICIENT FUNDS")))</f>
        <v/>
      </c>
      <c r="AE48" s="6" t="str">
        <f>IF(AC48&gt;Scenario!$B$11,"",IF(AC$2&lt;&gt;"Ready",AC$2,IF(ISNUMBER(AD48),IF(AND(AC48&gt;=Scenario!$B$10,MOD(AC48-Scenario!$B$10,Scenario!$B$18)=0),Scenario!$B$8,0),"INSUFFICIENT FUNDS")))</f>
        <v/>
      </c>
      <c r="AF48" s="6" t="str">
        <f>IF(AC48&gt;Scenario!$B$11,"",IF(AC$2&lt;&gt;"Ready",AC$2,IF(ISNUMBER(AD48),(AD48+AE48)*(N('Option C'!$E$14)+N('Option C'!$E$15)+IF(Scenario!$B$13="Gross",0,0))/12+((N('Option C'!$E$12)+N('Option C'!$E$13))/12+IF(AND(AC48&gt;=Scenario!$B$10,MOD(AC48-Scenario!$B$10,Scenario!$B$18)=0),N('Option C'!$E$17)*N('Option C'!$E$18)+N('Option C'!$E$20),0)+IF(AC48=1,N('Option C'!$E$17)*N('Option C'!$E$19)+N('Option C'!$E$21),0)+IF(AC48=Scenario!$B$11,N('Option C'!$E$22),0)),"INSUFFICIENT FUNDS")))</f>
        <v/>
      </c>
      <c r="AG48" s="6" t="str">
        <f>IF(AC48&gt;Scenario!$B$11,"",IF(AC$2&lt;&gt;"Ready",AC$2,IF(ISNUMBER(AD48),IF((AD48+AE48)*(1+Scenario!$B$12/12)-AF48&lt;0,"INSUFFICIENT FUNDS",(AD48+AE48)*(1+Scenario!$B$12/12)-AF48),"INSUFFICIENT FUNDS")))</f>
        <v/>
      </c>
      <c r="AH48" s="6" t="str">
        <f>IF(AC48&gt;Scenario!$B$11,"",IF(AC$2&lt;&gt;"Ready",AC$2,IF(ISNUMBER(AG48),AH47+AF48,"INSUFFICIENT FUNDS")))</f>
        <v/>
      </c>
      <c r="AI48" t="str">
        <f>IF(AC48&gt;Scenario!$B$11,"",IF(AC$2&lt;&gt;"Ready",AC$2,IF(ISNUMBER(AG48),"OK","INSUFFICIENT FUNDS")))</f>
        <v/>
      </c>
      <c r="AJ48">
        <v>44</v>
      </c>
      <c r="AK48" s="6" t="str">
        <f>IF(AJ48&gt;Scenario!$B$11,"",IF(AJ$2&lt;&gt;"Ready",AJ$2,IF(AP47="OK",AN47,"INSUFFICIENT FUNDS")))</f>
        <v/>
      </c>
      <c r="AL48" s="6" t="str">
        <f>IF(AJ48&gt;Scenario!$B$11,"",IF(AJ$2&lt;&gt;"Ready",AJ$2,IF(ISNUMBER(AK48),IF(AND(AJ48&gt;=Scenario!$B$10,MOD(AJ48-Scenario!$B$10,Scenario!$B$18)=0),Scenario!$B$8,0),"INSUFFICIENT FUNDS")))</f>
        <v/>
      </c>
      <c r="AM48" s="6" t="str">
        <f>IF(AJ48&gt;Scenario!$B$11,"",IF(AJ$2&lt;&gt;"Ready",AJ$2,IF(ISNUMBER(AK48),(AK48+AL48)*(0+0+IF(Scenario!$B$13="Gross",0,0))/12+((0+0)/12+IF(AND(AJ48&gt;=Scenario!$B$10,MOD(AJ48-Scenario!$B$10,Scenario!$B$18)=0),0*0+0,0)+IF(AJ48=1,0*0+0,0)+IF(AJ48=Scenario!$B$11,0,0)),"INSUFFICIENT FUNDS")))</f>
        <v/>
      </c>
      <c r="AN48" s="6" t="str">
        <f>IF(AJ48&gt;Scenario!$B$11,"",IF(AJ$2&lt;&gt;"Ready",AJ$2,IF(ISNUMBER(AK48),IF((AK48+AL48)*(1+Scenario!$B$12/12)-AM48&lt;0,"INSUFFICIENT FUNDS",(AK48+AL48)*(1+Scenario!$B$12/12)-AM48),"INSUFFICIENT FUNDS")))</f>
        <v/>
      </c>
      <c r="AO48" s="6" t="str">
        <f>IF(AJ48&gt;Scenario!$B$11,"",IF(AJ$2&lt;&gt;"Ready",AJ$2,IF(ISNUMBER(AN48),AO47+AM48,"INSUFFICIENT FUNDS")))</f>
        <v/>
      </c>
      <c r="AP48" t="str">
        <f>IF(AJ48&gt;Scenario!$B$11,"",IF(AJ$2&lt;&gt;"Ready",AJ$2,IF(ISNUMBER(AN48),"OK","INSUFFICIENT FUNDS")))</f>
        <v/>
      </c>
    </row>
    <row r="49" spans="1:42" ht="32.1" customHeight="1" x14ac:dyDescent="0.2">
      <c r="A49">
        <v>45</v>
      </c>
      <c r="B49" s="6" t="str">
        <f>IF(A49&gt;Scenario!$B$11,"",IF(A$2&lt;&gt;"Ready",A$2,IF(G48="OK",E48,"INSUFFICIENT FUNDS")))</f>
        <v/>
      </c>
      <c r="C49" s="6" t="str">
        <f>IF(A49&gt;Scenario!$B$11,"",IF(A$2&lt;&gt;"Ready",A$2,IF(ISNUMBER(B49),IF(AND(A49&gt;=Scenario!$B$10,MOD(A49-Scenario!$B$10,Scenario!$B$18)=0),Scenario!$B$8,0),"INSUFFICIENT FUNDS")))</f>
        <v/>
      </c>
      <c r="D49" s="6" t="str">
        <f>IF(A49&gt;Scenario!$B$11,"",IF(A$2&lt;&gt;"Ready",A$2,IF(ISNUMBER(B49),(B49+C49)*(N('Option C'!$E$14)+N('Option C'!$E$15)+IF(Scenario!$B$13="Gross",N('Option C'!$E$16),0))/12+((N('Option C'!$E$12)+N('Option C'!$E$13))/12+IF(AND(A49&gt;=Scenario!$B$10,MOD(A49-Scenario!$B$10,Scenario!$B$18)=0),N('Option C'!$E$17)*N('Option C'!$E$18)+N('Option C'!$E$20),0)+IF(A49=1,N('Option C'!$E$17)*N('Option C'!$E$19)+N('Option C'!$E$21),0)+IF(A49=Scenario!$B$11,N('Option C'!$E$22),0)),"INSUFFICIENT FUNDS")))</f>
        <v/>
      </c>
      <c r="E49" s="6" t="str">
        <f>IF(A49&gt;Scenario!$B$11,"",IF(A$2&lt;&gt;"Ready",A$2,IF(ISNUMBER(B49),IF((B49+C49)*(1+Scenario!$B$12/12)-D49&lt;0,"INSUFFICIENT FUNDS",(B49+C49)*(1+Scenario!$B$12/12)-D49),"INSUFFICIENT FUNDS")))</f>
        <v/>
      </c>
      <c r="F49" s="6" t="str">
        <f>IF(A49&gt;Scenario!$B$11,"",IF(A$2&lt;&gt;"Ready",A$2,IF(ISNUMBER(E49),F48+D49,"INSUFFICIENT FUNDS")))</f>
        <v/>
      </c>
      <c r="G49" t="str">
        <f>IF(A49&gt;Scenario!$B$11,"",IF(A$2&lt;&gt;"Ready",A$2,IF(ISNUMBER(E49),"OK","INSUFFICIENT FUNDS")))</f>
        <v/>
      </c>
      <c r="H49">
        <v>45</v>
      </c>
      <c r="I49" s="6" t="str">
        <f>IF(H49&gt;Scenario!$B$11,"",IF(H$2&lt;&gt;"Ready",H$2,IF(N48="OK",L48,"INSUFFICIENT FUNDS")))</f>
        <v/>
      </c>
      <c r="J49" s="6" t="str">
        <f>IF(H49&gt;Scenario!$B$11,"",IF(H$2&lt;&gt;"Ready",H$2,IF(ISNUMBER(I49),IF(AND(H49&gt;=Scenario!$B$10,MOD(H49-Scenario!$B$10,Scenario!$B$18)=0),Scenario!$B$8,0),"INSUFFICIENT FUNDS")))</f>
        <v/>
      </c>
      <c r="K49" s="6" t="str">
        <f>IF(H49&gt;Scenario!$B$11,"",IF(H$2&lt;&gt;"Ready",H$2,IF(ISNUMBER(I49),(I49+J49)*(N('Option C'!$E$14)+N('Option C'!$E$15)+IF(Scenario!$B$13="Gross",N('Option C'!$E$16),0))/12+((0+0)/12+IF(AND(H49&gt;=Scenario!$B$10,MOD(H49-Scenario!$B$10,Scenario!$B$18)=0),N('Option C'!$E$17)*N('Option C'!$E$18)+N('Option C'!$E$20),0)+IF(H49=1,N('Option C'!$E$17)*N('Option C'!$E$19)+N('Option C'!$E$21),0)+IF(H49=Scenario!$B$11,N('Option C'!$E$22),0)),"INSUFFICIENT FUNDS")))</f>
        <v/>
      </c>
      <c r="L49" s="6" t="str">
        <f>IF(H49&gt;Scenario!$B$11,"",IF(H$2&lt;&gt;"Ready",H$2,IF(ISNUMBER(I49),IF((I49+J49)*(1+Scenario!$B$12/12)-K49&lt;0,"INSUFFICIENT FUNDS",(I49+J49)*(1+Scenario!$B$12/12)-K49),"INSUFFICIENT FUNDS")))</f>
        <v/>
      </c>
      <c r="M49" s="6" t="str">
        <f>IF(H49&gt;Scenario!$B$11,"",IF(H$2&lt;&gt;"Ready",H$2,IF(ISNUMBER(L49),M48+K49,"INSUFFICIENT FUNDS")))</f>
        <v/>
      </c>
      <c r="N49" t="str">
        <f>IF(H49&gt;Scenario!$B$11,"",IF(H$2&lt;&gt;"Ready",H$2,IF(ISNUMBER(L49),"OK","INSUFFICIENT FUNDS")))</f>
        <v/>
      </c>
      <c r="O49">
        <v>45</v>
      </c>
      <c r="P49" s="6" t="str">
        <f>IF(O49&gt;Scenario!$B$11,"",IF(O$2&lt;&gt;"Ready",O$2,IF(U48="OK",S48,"INSUFFICIENT FUNDS")))</f>
        <v/>
      </c>
      <c r="Q49" s="6" t="str">
        <f>IF(O49&gt;Scenario!$B$11,"",IF(O$2&lt;&gt;"Ready",O$2,IF(ISNUMBER(P49),IF(AND(O49&gt;=Scenario!$B$10,MOD(O49-Scenario!$B$10,Scenario!$B$18)=0),Scenario!$B$8,0),"INSUFFICIENT FUNDS")))</f>
        <v/>
      </c>
      <c r="R49" s="6" t="str">
        <f>IF(O49&gt;Scenario!$B$11,"",IF(O$2&lt;&gt;"Ready",O$2,IF(ISNUMBER(P49),(P49+Q49)*(0+N('Option C'!$E$15)+IF(Scenario!$B$13="Gross",N('Option C'!$E$16),0))/12+((N('Option C'!$E$12)+N('Option C'!$E$13))/12+IF(AND(O49&gt;=Scenario!$B$10,MOD(O49-Scenario!$B$10,Scenario!$B$18)=0),N('Option C'!$E$17)*N('Option C'!$E$18)+N('Option C'!$E$20),0)+IF(O49=1,N('Option C'!$E$17)*N('Option C'!$E$19)+N('Option C'!$E$21),0)+IF(O49=Scenario!$B$11,N('Option C'!$E$22),0)),"INSUFFICIENT FUNDS")))</f>
        <v/>
      </c>
      <c r="S49" s="6" t="str">
        <f>IF(O49&gt;Scenario!$B$11,"",IF(O$2&lt;&gt;"Ready",O$2,IF(ISNUMBER(P49),IF((P49+Q49)*(1+Scenario!$B$12/12)-R49&lt;0,"INSUFFICIENT FUNDS",(P49+Q49)*(1+Scenario!$B$12/12)-R49),"INSUFFICIENT FUNDS")))</f>
        <v/>
      </c>
      <c r="T49" s="6" t="str">
        <f>IF(O49&gt;Scenario!$B$11,"",IF(O$2&lt;&gt;"Ready",O$2,IF(ISNUMBER(S49),T48+R49,"INSUFFICIENT FUNDS")))</f>
        <v/>
      </c>
      <c r="U49" t="str">
        <f>IF(O49&gt;Scenario!$B$11,"",IF(O$2&lt;&gt;"Ready",O$2,IF(ISNUMBER(S49),"OK","INSUFFICIENT FUNDS")))</f>
        <v/>
      </c>
      <c r="V49">
        <v>45</v>
      </c>
      <c r="W49" s="6" t="str">
        <f>IF(V49&gt;Scenario!$B$11,"",IF(V$2&lt;&gt;"Ready",V$2,IF(AB48="OK",Z48,"INSUFFICIENT FUNDS")))</f>
        <v/>
      </c>
      <c r="X49" s="6" t="str">
        <f>IF(V49&gt;Scenario!$B$11,"",IF(V$2&lt;&gt;"Ready",V$2,IF(ISNUMBER(W49),IF(AND(V49&gt;=Scenario!$B$10,MOD(V49-Scenario!$B$10,Scenario!$B$18)=0),Scenario!$B$8,0),"INSUFFICIENT FUNDS")))</f>
        <v/>
      </c>
      <c r="Y49" s="6" t="str">
        <f>IF(V49&gt;Scenario!$B$11,"",IF(V$2&lt;&gt;"Ready",V$2,IF(ISNUMBER(W49),(W49+X49)*(N('Option C'!$E$14)+N('Option C'!$E$15)+IF(Scenario!$B$13="Gross",N('Option C'!$E$16),0))/12+((N('Option C'!$E$12)+N('Option C'!$E$13))/12+IF(AND(V49&gt;=Scenario!$B$10,MOD(V49-Scenario!$B$10,Scenario!$B$18)=0),0*0+0,0)+IF(V49=1,0*0+0,0)+IF(V49=Scenario!$B$11,0,0)),"INSUFFICIENT FUNDS")))</f>
        <v/>
      </c>
      <c r="Z49" s="6" t="str">
        <f>IF(V49&gt;Scenario!$B$11,"",IF(V$2&lt;&gt;"Ready",V$2,IF(ISNUMBER(W49),IF((W49+X49)*(1+Scenario!$B$12/12)-Y49&lt;0,"INSUFFICIENT FUNDS",(W49+X49)*(1+Scenario!$B$12/12)-Y49),"INSUFFICIENT FUNDS")))</f>
        <v/>
      </c>
      <c r="AA49" s="6" t="str">
        <f>IF(V49&gt;Scenario!$B$11,"",IF(V$2&lt;&gt;"Ready",V$2,IF(ISNUMBER(Z49),AA48+Y49,"INSUFFICIENT FUNDS")))</f>
        <v/>
      </c>
      <c r="AB49" t="str">
        <f>IF(V49&gt;Scenario!$B$11,"",IF(V$2&lt;&gt;"Ready",V$2,IF(ISNUMBER(Z49),"OK","INSUFFICIENT FUNDS")))</f>
        <v/>
      </c>
      <c r="AC49">
        <v>45</v>
      </c>
      <c r="AD49" s="6" t="str">
        <f>IF(AC49&gt;Scenario!$B$11,"",IF(AC$2&lt;&gt;"Ready",AC$2,IF(AI48="OK",AG48,"INSUFFICIENT FUNDS")))</f>
        <v/>
      </c>
      <c r="AE49" s="6" t="str">
        <f>IF(AC49&gt;Scenario!$B$11,"",IF(AC$2&lt;&gt;"Ready",AC$2,IF(ISNUMBER(AD49),IF(AND(AC49&gt;=Scenario!$B$10,MOD(AC49-Scenario!$B$10,Scenario!$B$18)=0),Scenario!$B$8,0),"INSUFFICIENT FUNDS")))</f>
        <v/>
      </c>
      <c r="AF49" s="6" t="str">
        <f>IF(AC49&gt;Scenario!$B$11,"",IF(AC$2&lt;&gt;"Ready",AC$2,IF(ISNUMBER(AD49),(AD49+AE49)*(N('Option C'!$E$14)+N('Option C'!$E$15)+IF(Scenario!$B$13="Gross",0,0))/12+((N('Option C'!$E$12)+N('Option C'!$E$13))/12+IF(AND(AC49&gt;=Scenario!$B$10,MOD(AC49-Scenario!$B$10,Scenario!$B$18)=0),N('Option C'!$E$17)*N('Option C'!$E$18)+N('Option C'!$E$20),0)+IF(AC49=1,N('Option C'!$E$17)*N('Option C'!$E$19)+N('Option C'!$E$21),0)+IF(AC49=Scenario!$B$11,N('Option C'!$E$22),0)),"INSUFFICIENT FUNDS")))</f>
        <v/>
      </c>
      <c r="AG49" s="6" t="str">
        <f>IF(AC49&gt;Scenario!$B$11,"",IF(AC$2&lt;&gt;"Ready",AC$2,IF(ISNUMBER(AD49),IF((AD49+AE49)*(1+Scenario!$B$12/12)-AF49&lt;0,"INSUFFICIENT FUNDS",(AD49+AE49)*(1+Scenario!$B$12/12)-AF49),"INSUFFICIENT FUNDS")))</f>
        <v/>
      </c>
      <c r="AH49" s="6" t="str">
        <f>IF(AC49&gt;Scenario!$B$11,"",IF(AC$2&lt;&gt;"Ready",AC$2,IF(ISNUMBER(AG49),AH48+AF49,"INSUFFICIENT FUNDS")))</f>
        <v/>
      </c>
      <c r="AI49" t="str">
        <f>IF(AC49&gt;Scenario!$B$11,"",IF(AC$2&lt;&gt;"Ready",AC$2,IF(ISNUMBER(AG49),"OK","INSUFFICIENT FUNDS")))</f>
        <v/>
      </c>
      <c r="AJ49">
        <v>45</v>
      </c>
      <c r="AK49" s="6" t="str">
        <f>IF(AJ49&gt;Scenario!$B$11,"",IF(AJ$2&lt;&gt;"Ready",AJ$2,IF(AP48="OK",AN48,"INSUFFICIENT FUNDS")))</f>
        <v/>
      </c>
      <c r="AL49" s="6" t="str">
        <f>IF(AJ49&gt;Scenario!$B$11,"",IF(AJ$2&lt;&gt;"Ready",AJ$2,IF(ISNUMBER(AK49),IF(AND(AJ49&gt;=Scenario!$B$10,MOD(AJ49-Scenario!$B$10,Scenario!$B$18)=0),Scenario!$B$8,0),"INSUFFICIENT FUNDS")))</f>
        <v/>
      </c>
      <c r="AM49" s="6" t="str">
        <f>IF(AJ49&gt;Scenario!$B$11,"",IF(AJ$2&lt;&gt;"Ready",AJ$2,IF(ISNUMBER(AK49),(AK49+AL49)*(0+0+IF(Scenario!$B$13="Gross",0,0))/12+((0+0)/12+IF(AND(AJ49&gt;=Scenario!$B$10,MOD(AJ49-Scenario!$B$10,Scenario!$B$18)=0),0*0+0,0)+IF(AJ49=1,0*0+0,0)+IF(AJ49=Scenario!$B$11,0,0)),"INSUFFICIENT FUNDS")))</f>
        <v/>
      </c>
      <c r="AN49" s="6" t="str">
        <f>IF(AJ49&gt;Scenario!$B$11,"",IF(AJ$2&lt;&gt;"Ready",AJ$2,IF(ISNUMBER(AK49),IF((AK49+AL49)*(1+Scenario!$B$12/12)-AM49&lt;0,"INSUFFICIENT FUNDS",(AK49+AL49)*(1+Scenario!$B$12/12)-AM49),"INSUFFICIENT FUNDS")))</f>
        <v/>
      </c>
      <c r="AO49" s="6" t="str">
        <f>IF(AJ49&gt;Scenario!$B$11,"",IF(AJ$2&lt;&gt;"Ready",AJ$2,IF(ISNUMBER(AN49),AO48+AM49,"INSUFFICIENT FUNDS")))</f>
        <v/>
      </c>
      <c r="AP49" t="str">
        <f>IF(AJ49&gt;Scenario!$B$11,"",IF(AJ$2&lt;&gt;"Ready",AJ$2,IF(ISNUMBER(AN49),"OK","INSUFFICIENT FUNDS")))</f>
        <v/>
      </c>
    </row>
    <row r="50" spans="1:42" ht="32.1" customHeight="1" x14ac:dyDescent="0.2">
      <c r="A50">
        <v>46</v>
      </c>
      <c r="B50" s="6" t="str">
        <f>IF(A50&gt;Scenario!$B$11,"",IF(A$2&lt;&gt;"Ready",A$2,IF(G49="OK",E49,"INSUFFICIENT FUNDS")))</f>
        <v/>
      </c>
      <c r="C50" s="6" t="str">
        <f>IF(A50&gt;Scenario!$B$11,"",IF(A$2&lt;&gt;"Ready",A$2,IF(ISNUMBER(B50),IF(AND(A50&gt;=Scenario!$B$10,MOD(A50-Scenario!$B$10,Scenario!$B$18)=0),Scenario!$B$8,0),"INSUFFICIENT FUNDS")))</f>
        <v/>
      </c>
      <c r="D50" s="6" t="str">
        <f>IF(A50&gt;Scenario!$B$11,"",IF(A$2&lt;&gt;"Ready",A$2,IF(ISNUMBER(B50),(B50+C50)*(N('Option C'!$E$14)+N('Option C'!$E$15)+IF(Scenario!$B$13="Gross",N('Option C'!$E$16),0))/12+((N('Option C'!$E$12)+N('Option C'!$E$13))/12+IF(AND(A50&gt;=Scenario!$B$10,MOD(A50-Scenario!$B$10,Scenario!$B$18)=0),N('Option C'!$E$17)*N('Option C'!$E$18)+N('Option C'!$E$20),0)+IF(A50=1,N('Option C'!$E$17)*N('Option C'!$E$19)+N('Option C'!$E$21),0)+IF(A50=Scenario!$B$11,N('Option C'!$E$22),0)),"INSUFFICIENT FUNDS")))</f>
        <v/>
      </c>
      <c r="E50" s="6" t="str">
        <f>IF(A50&gt;Scenario!$B$11,"",IF(A$2&lt;&gt;"Ready",A$2,IF(ISNUMBER(B50),IF((B50+C50)*(1+Scenario!$B$12/12)-D50&lt;0,"INSUFFICIENT FUNDS",(B50+C50)*(1+Scenario!$B$12/12)-D50),"INSUFFICIENT FUNDS")))</f>
        <v/>
      </c>
      <c r="F50" s="6" t="str">
        <f>IF(A50&gt;Scenario!$B$11,"",IF(A$2&lt;&gt;"Ready",A$2,IF(ISNUMBER(E50),F49+D50,"INSUFFICIENT FUNDS")))</f>
        <v/>
      </c>
      <c r="G50" t="str">
        <f>IF(A50&gt;Scenario!$B$11,"",IF(A$2&lt;&gt;"Ready",A$2,IF(ISNUMBER(E50),"OK","INSUFFICIENT FUNDS")))</f>
        <v/>
      </c>
      <c r="H50">
        <v>46</v>
      </c>
      <c r="I50" s="6" t="str">
        <f>IF(H50&gt;Scenario!$B$11,"",IF(H$2&lt;&gt;"Ready",H$2,IF(N49="OK",L49,"INSUFFICIENT FUNDS")))</f>
        <v/>
      </c>
      <c r="J50" s="6" t="str">
        <f>IF(H50&gt;Scenario!$B$11,"",IF(H$2&lt;&gt;"Ready",H$2,IF(ISNUMBER(I50),IF(AND(H50&gt;=Scenario!$B$10,MOD(H50-Scenario!$B$10,Scenario!$B$18)=0),Scenario!$B$8,0),"INSUFFICIENT FUNDS")))</f>
        <v/>
      </c>
      <c r="K50" s="6" t="str">
        <f>IF(H50&gt;Scenario!$B$11,"",IF(H$2&lt;&gt;"Ready",H$2,IF(ISNUMBER(I50),(I50+J50)*(N('Option C'!$E$14)+N('Option C'!$E$15)+IF(Scenario!$B$13="Gross",N('Option C'!$E$16),0))/12+((0+0)/12+IF(AND(H50&gt;=Scenario!$B$10,MOD(H50-Scenario!$B$10,Scenario!$B$18)=0),N('Option C'!$E$17)*N('Option C'!$E$18)+N('Option C'!$E$20),0)+IF(H50=1,N('Option C'!$E$17)*N('Option C'!$E$19)+N('Option C'!$E$21),0)+IF(H50=Scenario!$B$11,N('Option C'!$E$22),0)),"INSUFFICIENT FUNDS")))</f>
        <v/>
      </c>
      <c r="L50" s="6" t="str">
        <f>IF(H50&gt;Scenario!$B$11,"",IF(H$2&lt;&gt;"Ready",H$2,IF(ISNUMBER(I50),IF((I50+J50)*(1+Scenario!$B$12/12)-K50&lt;0,"INSUFFICIENT FUNDS",(I50+J50)*(1+Scenario!$B$12/12)-K50),"INSUFFICIENT FUNDS")))</f>
        <v/>
      </c>
      <c r="M50" s="6" t="str">
        <f>IF(H50&gt;Scenario!$B$11,"",IF(H$2&lt;&gt;"Ready",H$2,IF(ISNUMBER(L50),M49+K50,"INSUFFICIENT FUNDS")))</f>
        <v/>
      </c>
      <c r="N50" t="str">
        <f>IF(H50&gt;Scenario!$B$11,"",IF(H$2&lt;&gt;"Ready",H$2,IF(ISNUMBER(L50),"OK","INSUFFICIENT FUNDS")))</f>
        <v/>
      </c>
      <c r="O50">
        <v>46</v>
      </c>
      <c r="P50" s="6" t="str">
        <f>IF(O50&gt;Scenario!$B$11,"",IF(O$2&lt;&gt;"Ready",O$2,IF(U49="OK",S49,"INSUFFICIENT FUNDS")))</f>
        <v/>
      </c>
      <c r="Q50" s="6" t="str">
        <f>IF(O50&gt;Scenario!$B$11,"",IF(O$2&lt;&gt;"Ready",O$2,IF(ISNUMBER(P50),IF(AND(O50&gt;=Scenario!$B$10,MOD(O50-Scenario!$B$10,Scenario!$B$18)=0),Scenario!$B$8,0),"INSUFFICIENT FUNDS")))</f>
        <v/>
      </c>
      <c r="R50" s="6" t="str">
        <f>IF(O50&gt;Scenario!$B$11,"",IF(O$2&lt;&gt;"Ready",O$2,IF(ISNUMBER(P50),(P50+Q50)*(0+N('Option C'!$E$15)+IF(Scenario!$B$13="Gross",N('Option C'!$E$16),0))/12+((N('Option C'!$E$12)+N('Option C'!$E$13))/12+IF(AND(O50&gt;=Scenario!$B$10,MOD(O50-Scenario!$B$10,Scenario!$B$18)=0),N('Option C'!$E$17)*N('Option C'!$E$18)+N('Option C'!$E$20),0)+IF(O50=1,N('Option C'!$E$17)*N('Option C'!$E$19)+N('Option C'!$E$21),0)+IF(O50=Scenario!$B$11,N('Option C'!$E$22),0)),"INSUFFICIENT FUNDS")))</f>
        <v/>
      </c>
      <c r="S50" s="6" t="str">
        <f>IF(O50&gt;Scenario!$B$11,"",IF(O$2&lt;&gt;"Ready",O$2,IF(ISNUMBER(P50),IF((P50+Q50)*(1+Scenario!$B$12/12)-R50&lt;0,"INSUFFICIENT FUNDS",(P50+Q50)*(1+Scenario!$B$12/12)-R50),"INSUFFICIENT FUNDS")))</f>
        <v/>
      </c>
      <c r="T50" s="6" t="str">
        <f>IF(O50&gt;Scenario!$B$11,"",IF(O$2&lt;&gt;"Ready",O$2,IF(ISNUMBER(S50),T49+R50,"INSUFFICIENT FUNDS")))</f>
        <v/>
      </c>
      <c r="U50" t="str">
        <f>IF(O50&gt;Scenario!$B$11,"",IF(O$2&lt;&gt;"Ready",O$2,IF(ISNUMBER(S50),"OK","INSUFFICIENT FUNDS")))</f>
        <v/>
      </c>
      <c r="V50">
        <v>46</v>
      </c>
      <c r="W50" s="6" t="str">
        <f>IF(V50&gt;Scenario!$B$11,"",IF(V$2&lt;&gt;"Ready",V$2,IF(AB49="OK",Z49,"INSUFFICIENT FUNDS")))</f>
        <v/>
      </c>
      <c r="X50" s="6" t="str">
        <f>IF(V50&gt;Scenario!$B$11,"",IF(V$2&lt;&gt;"Ready",V$2,IF(ISNUMBER(W50),IF(AND(V50&gt;=Scenario!$B$10,MOD(V50-Scenario!$B$10,Scenario!$B$18)=0),Scenario!$B$8,0),"INSUFFICIENT FUNDS")))</f>
        <v/>
      </c>
      <c r="Y50" s="6" t="str">
        <f>IF(V50&gt;Scenario!$B$11,"",IF(V$2&lt;&gt;"Ready",V$2,IF(ISNUMBER(W50),(W50+X50)*(N('Option C'!$E$14)+N('Option C'!$E$15)+IF(Scenario!$B$13="Gross",N('Option C'!$E$16),0))/12+((N('Option C'!$E$12)+N('Option C'!$E$13))/12+IF(AND(V50&gt;=Scenario!$B$10,MOD(V50-Scenario!$B$10,Scenario!$B$18)=0),0*0+0,0)+IF(V50=1,0*0+0,0)+IF(V50=Scenario!$B$11,0,0)),"INSUFFICIENT FUNDS")))</f>
        <v/>
      </c>
      <c r="Z50" s="6" t="str">
        <f>IF(V50&gt;Scenario!$B$11,"",IF(V$2&lt;&gt;"Ready",V$2,IF(ISNUMBER(W50),IF((W50+X50)*(1+Scenario!$B$12/12)-Y50&lt;0,"INSUFFICIENT FUNDS",(W50+X50)*(1+Scenario!$B$12/12)-Y50),"INSUFFICIENT FUNDS")))</f>
        <v/>
      </c>
      <c r="AA50" s="6" t="str">
        <f>IF(V50&gt;Scenario!$B$11,"",IF(V$2&lt;&gt;"Ready",V$2,IF(ISNUMBER(Z50),AA49+Y50,"INSUFFICIENT FUNDS")))</f>
        <v/>
      </c>
      <c r="AB50" t="str">
        <f>IF(V50&gt;Scenario!$B$11,"",IF(V$2&lt;&gt;"Ready",V$2,IF(ISNUMBER(Z50),"OK","INSUFFICIENT FUNDS")))</f>
        <v/>
      </c>
      <c r="AC50">
        <v>46</v>
      </c>
      <c r="AD50" s="6" t="str">
        <f>IF(AC50&gt;Scenario!$B$11,"",IF(AC$2&lt;&gt;"Ready",AC$2,IF(AI49="OK",AG49,"INSUFFICIENT FUNDS")))</f>
        <v/>
      </c>
      <c r="AE50" s="6" t="str">
        <f>IF(AC50&gt;Scenario!$B$11,"",IF(AC$2&lt;&gt;"Ready",AC$2,IF(ISNUMBER(AD50),IF(AND(AC50&gt;=Scenario!$B$10,MOD(AC50-Scenario!$B$10,Scenario!$B$18)=0),Scenario!$B$8,0),"INSUFFICIENT FUNDS")))</f>
        <v/>
      </c>
      <c r="AF50" s="6" t="str">
        <f>IF(AC50&gt;Scenario!$B$11,"",IF(AC$2&lt;&gt;"Ready",AC$2,IF(ISNUMBER(AD50),(AD50+AE50)*(N('Option C'!$E$14)+N('Option C'!$E$15)+IF(Scenario!$B$13="Gross",0,0))/12+((N('Option C'!$E$12)+N('Option C'!$E$13))/12+IF(AND(AC50&gt;=Scenario!$B$10,MOD(AC50-Scenario!$B$10,Scenario!$B$18)=0),N('Option C'!$E$17)*N('Option C'!$E$18)+N('Option C'!$E$20),0)+IF(AC50=1,N('Option C'!$E$17)*N('Option C'!$E$19)+N('Option C'!$E$21),0)+IF(AC50=Scenario!$B$11,N('Option C'!$E$22),0)),"INSUFFICIENT FUNDS")))</f>
        <v/>
      </c>
      <c r="AG50" s="6" t="str">
        <f>IF(AC50&gt;Scenario!$B$11,"",IF(AC$2&lt;&gt;"Ready",AC$2,IF(ISNUMBER(AD50),IF((AD50+AE50)*(1+Scenario!$B$12/12)-AF50&lt;0,"INSUFFICIENT FUNDS",(AD50+AE50)*(1+Scenario!$B$12/12)-AF50),"INSUFFICIENT FUNDS")))</f>
        <v/>
      </c>
      <c r="AH50" s="6" t="str">
        <f>IF(AC50&gt;Scenario!$B$11,"",IF(AC$2&lt;&gt;"Ready",AC$2,IF(ISNUMBER(AG50),AH49+AF50,"INSUFFICIENT FUNDS")))</f>
        <v/>
      </c>
      <c r="AI50" t="str">
        <f>IF(AC50&gt;Scenario!$B$11,"",IF(AC$2&lt;&gt;"Ready",AC$2,IF(ISNUMBER(AG50),"OK","INSUFFICIENT FUNDS")))</f>
        <v/>
      </c>
      <c r="AJ50">
        <v>46</v>
      </c>
      <c r="AK50" s="6" t="str">
        <f>IF(AJ50&gt;Scenario!$B$11,"",IF(AJ$2&lt;&gt;"Ready",AJ$2,IF(AP49="OK",AN49,"INSUFFICIENT FUNDS")))</f>
        <v/>
      </c>
      <c r="AL50" s="6" t="str">
        <f>IF(AJ50&gt;Scenario!$B$11,"",IF(AJ$2&lt;&gt;"Ready",AJ$2,IF(ISNUMBER(AK50),IF(AND(AJ50&gt;=Scenario!$B$10,MOD(AJ50-Scenario!$B$10,Scenario!$B$18)=0),Scenario!$B$8,0),"INSUFFICIENT FUNDS")))</f>
        <v/>
      </c>
      <c r="AM50" s="6" t="str">
        <f>IF(AJ50&gt;Scenario!$B$11,"",IF(AJ$2&lt;&gt;"Ready",AJ$2,IF(ISNUMBER(AK50),(AK50+AL50)*(0+0+IF(Scenario!$B$13="Gross",0,0))/12+((0+0)/12+IF(AND(AJ50&gt;=Scenario!$B$10,MOD(AJ50-Scenario!$B$10,Scenario!$B$18)=0),0*0+0,0)+IF(AJ50=1,0*0+0,0)+IF(AJ50=Scenario!$B$11,0,0)),"INSUFFICIENT FUNDS")))</f>
        <v/>
      </c>
      <c r="AN50" s="6" t="str">
        <f>IF(AJ50&gt;Scenario!$B$11,"",IF(AJ$2&lt;&gt;"Ready",AJ$2,IF(ISNUMBER(AK50),IF((AK50+AL50)*(1+Scenario!$B$12/12)-AM50&lt;0,"INSUFFICIENT FUNDS",(AK50+AL50)*(1+Scenario!$B$12/12)-AM50),"INSUFFICIENT FUNDS")))</f>
        <v/>
      </c>
      <c r="AO50" s="6" t="str">
        <f>IF(AJ50&gt;Scenario!$B$11,"",IF(AJ$2&lt;&gt;"Ready",AJ$2,IF(ISNUMBER(AN50),AO49+AM50,"INSUFFICIENT FUNDS")))</f>
        <v/>
      </c>
      <c r="AP50" t="str">
        <f>IF(AJ50&gt;Scenario!$B$11,"",IF(AJ$2&lt;&gt;"Ready",AJ$2,IF(ISNUMBER(AN50),"OK","INSUFFICIENT FUNDS")))</f>
        <v/>
      </c>
    </row>
    <row r="51" spans="1:42" ht="32.1" customHeight="1" x14ac:dyDescent="0.2">
      <c r="A51">
        <v>47</v>
      </c>
      <c r="B51" s="6" t="str">
        <f>IF(A51&gt;Scenario!$B$11,"",IF(A$2&lt;&gt;"Ready",A$2,IF(G50="OK",E50,"INSUFFICIENT FUNDS")))</f>
        <v/>
      </c>
      <c r="C51" s="6" t="str">
        <f>IF(A51&gt;Scenario!$B$11,"",IF(A$2&lt;&gt;"Ready",A$2,IF(ISNUMBER(B51),IF(AND(A51&gt;=Scenario!$B$10,MOD(A51-Scenario!$B$10,Scenario!$B$18)=0),Scenario!$B$8,0),"INSUFFICIENT FUNDS")))</f>
        <v/>
      </c>
      <c r="D51" s="6" t="str">
        <f>IF(A51&gt;Scenario!$B$11,"",IF(A$2&lt;&gt;"Ready",A$2,IF(ISNUMBER(B51),(B51+C51)*(N('Option C'!$E$14)+N('Option C'!$E$15)+IF(Scenario!$B$13="Gross",N('Option C'!$E$16),0))/12+((N('Option C'!$E$12)+N('Option C'!$E$13))/12+IF(AND(A51&gt;=Scenario!$B$10,MOD(A51-Scenario!$B$10,Scenario!$B$18)=0),N('Option C'!$E$17)*N('Option C'!$E$18)+N('Option C'!$E$20),0)+IF(A51=1,N('Option C'!$E$17)*N('Option C'!$E$19)+N('Option C'!$E$21),0)+IF(A51=Scenario!$B$11,N('Option C'!$E$22),0)),"INSUFFICIENT FUNDS")))</f>
        <v/>
      </c>
      <c r="E51" s="6" t="str">
        <f>IF(A51&gt;Scenario!$B$11,"",IF(A$2&lt;&gt;"Ready",A$2,IF(ISNUMBER(B51),IF((B51+C51)*(1+Scenario!$B$12/12)-D51&lt;0,"INSUFFICIENT FUNDS",(B51+C51)*(1+Scenario!$B$12/12)-D51),"INSUFFICIENT FUNDS")))</f>
        <v/>
      </c>
      <c r="F51" s="6" t="str">
        <f>IF(A51&gt;Scenario!$B$11,"",IF(A$2&lt;&gt;"Ready",A$2,IF(ISNUMBER(E51),F50+D51,"INSUFFICIENT FUNDS")))</f>
        <v/>
      </c>
      <c r="G51" t="str">
        <f>IF(A51&gt;Scenario!$B$11,"",IF(A$2&lt;&gt;"Ready",A$2,IF(ISNUMBER(E51),"OK","INSUFFICIENT FUNDS")))</f>
        <v/>
      </c>
      <c r="H51">
        <v>47</v>
      </c>
      <c r="I51" s="6" t="str">
        <f>IF(H51&gt;Scenario!$B$11,"",IF(H$2&lt;&gt;"Ready",H$2,IF(N50="OK",L50,"INSUFFICIENT FUNDS")))</f>
        <v/>
      </c>
      <c r="J51" s="6" t="str">
        <f>IF(H51&gt;Scenario!$B$11,"",IF(H$2&lt;&gt;"Ready",H$2,IF(ISNUMBER(I51),IF(AND(H51&gt;=Scenario!$B$10,MOD(H51-Scenario!$B$10,Scenario!$B$18)=0),Scenario!$B$8,0),"INSUFFICIENT FUNDS")))</f>
        <v/>
      </c>
      <c r="K51" s="6" t="str">
        <f>IF(H51&gt;Scenario!$B$11,"",IF(H$2&lt;&gt;"Ready",H$2,IF(ISNUMBER(I51),(I51+J51)*(N('Option C'!$E$14)+N('Option C'!$E$15)+IF(Scenario!$B$13="Gross",N('Option C'!$E$16),0))/12+((0+0)/12+IF(AND(H51&gt;=Scenario!$B$10,MOD(H51-Scenario!$B$10,Scenario!$B$18)=0),N('Option C'!$E$17)*N('Option C'!$E$18)+N('Option C'!$E$20),0)+IF(H51=1,N('Option C'!$E$17)*N('Option C'!$E$19)+N('Option C'!$E$21),0)+IF(H51=Scenario!$B$11,N('Option C'!$E$22),0)),"INSUFFICIENT FUNDS")))</f>
        <v/>
      </c>
      <c r="L51" s="6" t="str">
        <f>IF(H51&gt;Scenario!$B$11,"",IF(H$2&lt;&gt;"Ready",H$2,IF(ISNUMBER(I51),IF((I51+J51)*(1+Scenario!$B$12/12)-K51&lt;0,"INSUFFICIENT FUNDS",(I51+J51)*(1+Scenario!$B$12/12)-K51),"INSUFFICIENT FUNDS")))</f>
        <v/>
      </c>
      <c r="M51" s="6" t="str">
        <f>IF(H51&gt;Scenario!$B$11,"",IF(H$2&lt;&gt;"Ready",H$2,IF(ISNUMBER(L51),M50+K51,"INSUFFICIENT FUNDS")))</f>
        <v/>
      </c>
      <c r="N51" t="str">
        <f>IF(H51&gt;Scenario!$B$11,"",IF(H$2&lt;&gt;"Ready",H$2,IF(ISNUMBER(L51),"OK","INSUFFICIENT FUNDS")))</f>
        <v/>
      </c>
      <c r="O51">
        <v>47</v>
      </c>
      <c r="P51" s="6" t="str">
        <f>IF(O51&gt;Scenario!$B$11,"",IF(O$2&lt;&gt;"Ready",O$2,IF(U50="OK",S50,"INSUFFICIENT FUNDS")))</f>
        <v/>
      </c>
      <c r="Q51" s="6" t="str">
        <f>IF(O51&gt;Scenario!$B$11,"",IF(O$2&lt;&gt;"Ready",O$2,IF(ISNUMBER(P51),IF(AND(O51&gt;=Scenario!$B$10,MOD(O51-Scenario!$B$10,Scenario!$B$18)=0),Scenario!$B$8,0),"INSUFFICIENT FUNDS")))</f>
        <v/>
      </c>
      <c r="R51" s="6" t="str">
        <f>IF(O51&gt;Scenario!$B$11,"",IF(O$2&lt;&gt;"Ready",O$2,IF(ISNUMBER(P51),(P51+Q51)*(0+N('Option C'!$E$15)+IF(Scenario!$B$13="Gross",N('Option C'!$E$16),0))/12+((N('Option C'!$E$12)+N('Option C'!$E$13))/12+IF(AND(O51&gt;=Scenario!$B$10,MOD(O51-Scenario!$B$10,Scenario!$B$18)=0),N('Option C'!$E$17)*N('Option C'!$E$18)+N('Option C'!$E$20),0)+IF(O51=1,N('Option C'!$E$17)*N('Option C'!$E$19)+N('Option C'!$E$21),0)+IF(O51=Scenario!$B$11,N('Option C'!$E$22),0)),"INSUFFICIENT FUNDS")))</f>
        <v/>
      </c>
      <c r="S51" s="6" t="str">
        <f>IF(O51&gt;Scenario!$B$11,"",IF(O$2&lt;&gt;"Ready",O$2,IF(ISNUMBER(P51),IF((P51+Q51)*(1+Scenario!$B$12/12)-R51&lt;0,"INSUFFICIENT FUNDS",(P51+Q51)*(1+Scenario!$B$12/12)-R51),"INSUFFICIENT FUNDS")))</f>
        <v/>
      </c>
      <c r="T51" s="6" t="str">
        <f>IF(O51&gt;Scenario!$B$11,"",IF(O$2&lt;&gt;"Ready",O$2,IF(ISNUMBER(S51),T50+R51,"INSUFFICIENT FUNDS")))</f>
        <v/>
      </c>
      <c r="U51" t="str">
        <f>IF(O51&gt;Scenario!$B$11,"",IF(O$2&lt;&gt;"Ready",O$2,IF(ISNUMBER(S51),"OK","INSUFFICIENT FUNDS")))</f>
        <v/>
      </c>
      <c r="V51">
        <v>47</v>
      </c>
      <c r="W51" s="6" t="str">
        <f>IF(V51&gt;Scenario!$B$11,"",IF(V$2&lt;&gt;"Ready",V$2,IF(AB50="OK",Z50,"INSUFFICIENT FUNDS")))</f>
        <v/>
      </c>
      <c r="X51" s="6" t="str">
        <f>IF(V51&gt;Scenario!$B$11,"",IF(V$2&lt;&gt;"Ready",V$2,IF(ISNUMBER(W51),IF(AND(V51&gt;=Scenario!$B$10,MOD(V51-Scenario!$B$10,Scenario!$B$18)=0),Scenario!$B$8,0),"INSUFFICIENT FUNDS")))</f>
        <v/>
      </c>
      <c r="Y51" s="6" t="str">
        <f>IF(V51&gt;Scenario!$B$11,"",IF(V$2&lt;&gt;"Ready",V$2,IF(ISNUMBER(W51),(W51+X51)*(N('Option C'!$E$14)+N('Option C'!$E$15)+IF(Scenario!$B$13="Gross",N('Option C'!$E$16),0))/12+((N('Option C'!$E$12)+N('Option C'!$E$13))/12+IF(AND(V51&gt;=Scenario!$B$10,MOD(V51-Scenario!$B$10,Scenario!$B$18)=0),0*0+0,0)+IF(V51=1,0*0+0,0)+IF(V51=Scenario!$B$11,0,0)),"INSUFFICIENT FUNDS")))</f>
        <v/>
      </c>
      <c r="Z51" s="6" t="str">
        <f>IF(V51&gt;Scenario!$B$11,"",IF(V$2&lt;&gt;"Ready",V$2,IF(ISNUMBER(W51),IF((W51+X51)*(1+Scenario!$B$12/12)-Y51&lt;0,"INSUFFICIENT FUNDS",(W51+X51)*(1+Scenario!$B$12/12)-Y51),"INSUFFICIENT FUNDS")))</f>
        <v/>
      </c>
      <c r="AA51" s="6" t="str">
        <f>IF(V51&gt;Scenario!$B$11,"",IF(V$2&lt;&gt;"Ready",V$2,IF(ISNUMBER(Z51),AA50+Y51,"INSUFFICIENT FUNDS")))</f>
        <v/>
      </c>
      <c r="AB51" t="str">
        <f>IF(V51&gt;Scenario!$B$11,"",IF(V$2&lt;&gt;"Ready",V$2,IF(ISNUMBER(Z51),"OK","INSUFFICIENT FUNDS")))</f>
        <v/>
      </c>
      <c r="AC51">
        <v>47</v>
      </c>
      <c r="AD51" s="6" t="str">
        <f>IF(AC51&gt;Scenario!$B$11,"",IF(AC$2&lt;&gt;"Ready",AC$2,IF(AI50="OK",AG50,"INSUFFICIENT FUNDS")))</f>
        <v/>
      </c>
      <c r="AE51" s="6" t="str">
        <f>IF(AC51&gt;Scenario!$B$11,"",IF(AC$2&lt;&gt;"Ready",AC$2,IF(ISNUMBER(AD51),IF(AND(AC51&gt;=Scenario!$B$10,MOD(AC51-Scenario!$B$10,Scenario!$B$18)=0),Scenario!$B$8,0),"INSUFFICIENT FUNDS")))</f>
        <v/>
      </c>
      <c r="AF51" s="6" t="str">
        <f>IF(AC51&gt;Scenario!$B$11,"",IF(AC$2&lt;&gt;"Ready",AC$2,IF(ISNUMBER(AD51),(AD51+AE51)*(N('Option C'!$E$14)+N('Option C'!$E$15)+IF(Scenario!$B$13="Gross",0,0))/12+((N('Option C'!$E$12)+N('Option C'!$E$13))/12+IF(AND(AC51&gt;=Scenario!$B$10,MOD(AC51-Scenario!$B$10,Scenario!$B$18)=0),N('Option C'!$E$17)*N('Option C'!$E$18)+N('Option C'!$E$20),0)+IF(AC51=1,N('Option C'!$E$17)*N('Option C'!$E$19)+N('Option C'!$E$21),0)+IF(AC51=Scenario!$B$11,N('Option C'!$E$22),0)),"INSUFFICIENT FUNDS")))</f>
        <v/>
      </c>
      <c r="AG51" s="6" t="str">
        <f>IF(AC51&gt;Scenario!$B$11,"",IF(AC$2&lt;&gt;"Ready",AC$2,IF(ISNUMBER(AD51),IF((AD51+AE51)*(1+Scenario!$B$12/12)-AF51&lt;0,"INSUFFICIENT FUNDS",(AD51+AE51)*(1+Scenario!$B$12/12)-AF51),"INSUFFICIENT FUNDS")))</f>
        <v/>
      </c>
      <c r="AH51" s="6" t="str">
        <f>IF(AC51&gt;Scenario!$B$11,"",IF(AC$2&lt;&gt;"Ready",AC$2,IF(ISNUMBER(AG51),AH50+AF51,"INSUFFICIENT FUNDS")))</f>
        <v/>
      </c>
      <c r="AI51" t="str">
        <f>IF(AC51&gt;Scenario!$B$11,"",IF(AC$2&lt;&gt;"Ready",AC$2,IF(ISNUMBER(AG51),"OK","INSUFFICIENT FUNDS")))</f>
        <v/>
      </c>
      <c r="AJ51">
        <v>47</v>
      </c>
      <c r="AK51" s="6" t="str">
        <f>IF(AJ51&gt;Scenario!$B$11,"",IF(AJ$2&lt;&gt;"Ready",AJ$2,IF(AP50="OK",AN50,"INSUFFICIENT FUNDS")))</f>
        <v/>
      </c>
      <c r="AL51" s="6" t="str">
        <f>IF(AJ51&gt;Scenario!$B$11,"",IF(AJ$2&lt;&gt;"Ready",AJ$2,IF(ISNUMBER(AK51),IF(AND(AJ51&gt;=Scenario!$B$10,MOD(AJ51-Scenario!$B$10,Scenario!$B$18)=0),Scenario!$B$8,0),"INSUFFICIENT FUNDS")))</f>
        <v/>
      </c>
      <c r="AM51" s="6" t="str">
        <f>IF(AJ51&gt;Scenario!$B$11,"",IF(AJ$2&lt;&gt;"Ready",AJ$2,IF(ISNUMBER(AK51),(AK51+AL51)*(0+0+IF(Scenario!$B$13="Gross",0,0))/12+((0+0)/12+IF(AND(AJ51&gt;=Scenario!$B$10,MOD(AJ51-Scenario!$B$10,Scenario!$B$18)=0),0*0+0,0)+IF(AJ51=1,0*0+0,0)+IF(AJ51=Scenario!$B$11,0,0)),"INSUFFICIENT FUNDS")))</f>
        <v/>
      </c>
      <c r="AN51" s="6" t="str">
        <f>IF(AJ51&gt;Scenario!$B$11,"",IF(AJ$2&lt;&gt;"Ready",AJ$2,IF(ISNUMBER(AK51),IF((AK51+AL51)*(1+Scenario!$B$12/12)-AM51&lt;0,"INSUFFICIENT FUNDS",(AK51+AL51)*(1+Scenario!$B$12/12)-AM51),"INSUFFICIENT FUNDS")))</f>
        <v/>
      </c>
      <c r="AO51" s="6" t="str">
        <f>IF(AJ51&gt;Scenario!$B$11,"",IF(AJ$2&lt;&gt;"Ready",AJ$2,IF(ISNUMBER(AN51),AO50+AM51,"INSUFFICIENT FUNDS")))</f>
        <v/>
      </c>
      <c r="AP51" t="str">
        <f>IF(AJ51&gt;Scenario!$B$11,"",IF(AJ$2&lt;&gt;"Ready",AJ$2,IF(ISNUMBER(AN51),"OK","INSUFFICIENT FUNDS")))</f>
        <v/>
      </c>
    </row>
    <row r="52" spans="1:42" ht="32.1" customHeight="1" x14ac:dyDescent="0.2">
      <c r="A52">
        <v>48</v>
      </c>
      <c r="B52" s="6" t="str">
        <f>IF(A52&gt;Scenario!$B$11,"",IF(A$2&lt;&gt;"Ready",A$2,IF(G51="OK",E51,"INSUFFICIENT FUNDS")))</f>
        <v/>
      </c>
      <c r="C52" s="6" t="str">
        <f>IF(A52&gt;Scenario!$B$11,"",IF(A$2&lt;&gt;"Ready",A$2,IF(ISNUMBER(B52),IF(AND(A52&gt;=Scenario!$B$10,MOD(A52-Scenario!$B$10,Scenario!$B$18)=0),Scenario!$B$8,0),"INSUFFICIENT FUNDS")))</f>
        <v/>
      </c>
      <c r="D52" s="6" t="str">
        <f>IF(A52&gt;Scenario!$B$11,"",IF(A$2&lt;&gt;"Ready",A$2,IF(ISNUMBER(B52),(B52+C52)*(N('Option C'!$E$14)+N('Option C'!$E$15)+IF(Scenario!$B$13="Gross",N('Option C'!$E$16),0))/12+((N('Option C'!$E$12)+N('Option C'!$E$13))/12+IF(AND(A52&gt;=Scenario!$B$10,MOD(A52-Scenario!$B$10,Scenario!$B$18)=0),N('Option C'!$E$17)*N('Option C'!$E$18)+N('Option C'!$E$20),0)+IF(A52=1,N('Option C'!$E$17)*N('Option C'!$E$19)+N('Option C'!$E$21),0)+IF(A52=Scenario!$B$11,N('Option C'!$E$22),0)),"INSUFFICIENT FUNDS")))</f>
        <v/>
      </c>
      <c r="E52" s="6" t="str">
        <f>IF(A52&gt;Scenario!$B$11,"",IF(A$2&lt;&gt;"Ready",A$2,IF(ISNUMBER(B52),IF((B52+C52)*(1+Scenario!$B$12/12)-D52&lt;0,"INSUFFICIENT FUNDS",(B52+C52)*(1+Scenario!$B$12/12)-D52),"INSUFFICIENT FUNDS")))</f>
        <v/>
      </c>
      <c r="F52" s="6" t="str">
        <f>IF(A52&gt;Scenario!$B$11,"",IF(A$2&lt;&gt;"Ready",A$2,IF(ISNUMBER(E52),F51+D52,"INSUFFICIENT FUNDS")))</f>
        <v/>
      </c>
      <c r="G52" t="str">
        <f>IF(A52&gt;Scenario!$B$11,"",IF(A$2&lt;&gt;"Ready",A$2,IF(ISNUMBER(E52),"OK","INSUFFICIENT FUNDS")))</f>
        <v/>
      </c>
      <c r="H52">
        <v>48</v>
      </c>
      <c r="I52" s="6" t="str">
        <f>IF(H52&gt;Scenario!$B$11,"",IF(H$2&lt;&gt;"Ready",H$2,IF(N51="OK",L51,"INSUFFICIENT FUNDS")))</f>
        <v/>
      </c>
      <c r="J52" s="6" t="str">
        <f>IF(H52&gt;Scenario!$B$11,"",IF(H$2&lt;&gt;"Ready",H$2,IF(ISNUMBER(I52),IF(AND(H52&gt;=Scenario!$B$10,MOD(H52-Scenario!$B$10,Scenario!$B$18)=0),Scenario!$B$8,0),"INSUFFICIENT FUNDS")))</f>
        <v/>
      </c>
      <c r="K52" s="6" t="str">
        <f>IF(H52&gt;Scenario!$B$11,"",IF(H$2&lt;&gt;"Ready",H$2,IF(ISNUMBER(I52),(I52+J52)*(N('Option C'!$E$14)+N('Option C'!$E$15)+IF(Scenario!$B$13="Gross",N('Option C'!$E$16),0))/12+((0+0)/12+IF(AND(H52&gt;=Scenario!$B$10,MOD(H52-Scenario!$B$10,Scenario!$B$18)=0),N('Option C'!$E$17)*N('Option C'!$E$18)+N('Option C'!$E$20),0)+IF(H52=1,N('Option C'!$E$17)*N('Option C'!$E$19)+N('Option C'!$E$21),0)+IF(H52=Scenario!$B$11,N('Option C'!$E$22),0)),"INSUFFICIENT FUNDS")))</f>
        <v/>
      </c>
      <c r="L52" s="6" t="str">
        <f>IF(H52&gt;Scenario!$B$11,"",IF(H$2&lt;&gt;"Ready",H$2,IF(ISNUMBER(I52),IF((I52+J52)*(1+Scenario!$B$12/12)-K52&lt;0,"INSUFFICIENT FUNDS",(I52+J52)*(1+Scenario!$B$12/12)-K52),"INSUFFICIENT FUNDS")))</f>
        <v/>
      </c>
      <c r="M52" s="6" t="str">
        <f>IF(H52&gt;Scenario!$B$11,"",IF(H$2&lt;&gt;"Ready",H$2,IF(ISNUMBER(L52),M51+K52,"INSUFFICIENT FUNDS")))</f>
        <v/>
      </c>
      <c r="N52" t="str">
        <f>IF(H52&gt;Scenario!$B$11,"",IF(H$2&lt;&gt;"Ready",H$2,IF(ISNUMBER(L52),"OK","INSUFFICIENT FUNDS")))</f>
        <v/>
      </c>
      <c r="O52">
        <v>48</v>
      </c>
      <c r="P52" s="6" t="str">
        <f>IF(O52&gt;Scenario!$B$11,"",IF(O$2&lt;&gt;"Ready",O$2,IF(U51="OK",S51,"INSUFFICIENT FUNDS")))</f>
        <v/>
      </c>
      <c r="Q52" s="6" t="str">
        <f>IF(O52&gt;Scenario!$B$11,"",IF(O$2&lt;&gt;"Ready",O$2,IF(ISNUMBER(P52),IF(AND(O52&gt;=Scenario!$B$10,MOD(O52-Scenario!$B$10,Scenario!$B$18)=0),Scenario!$B$8,0),"INSUFFICIENT FUNDS")))</f>
        <v/>
      </c>
      <c r="R52" s="6" t="str">
        <f>IF(O52&gt;Scenario!$B$11,"",IF(O$2&lt;&gt;"Ready",O$2,IF(ISNUMBER(P52),(P52+Q52)*(0+N('Option C'!$E$15)+IF(Scenario!$B$13="Gross",N('Option C'!$E$16),0))/12+((N('Option C'!$E$12)+N('Option C'!$E$13))/12+IF(AND(O52&gt;=Scenario!$B$10,MOD(O52-Scenario!$B$10,Scenario!$B$18)=0),N('Option C'!$E$17)*N('Option C'!$E$18)+N('Option C'!$E$20),0)+IF(O52=1,N('Option C'!$E$17)*N('Option C'!$E$19)+N('Option C'!$E$21),0)+IF(O52=Scenario!$B$11,N('Option C'!$E$22),0)),"INSUFFICIENT FUNDS")))</f>
        <v/>
      </c>
      <c r="S52" s="6" t="str">
        <f>IF(O52&gt;Scenario!$B$11,"",IF(O$2&lt;&gt;"Ready",O$2,IF(ISNUMBER(P52),IF((P52+Q52)*(1+Scenario!$B$12/12)-R52&lt;0,"INSUFFICIENT FUNDS",(P52+Q52)*(1+Scenario!$B$12/12)-R52),"INSUFFICIENT FUNDS")))</f>
        <v/>
      </c>
      <c r="T52" s="6" t="str">
        <f>IF(O52&gt;Scenario!$B$11,"",IF(O$2&lt;&gt;"Ready",O$2,IF(ISNUMBER(S52),T51+R52,"INSUFFICIENT FUNDS")))</f>
        <v/>
      </c>
      <c r="U52" t="str">
        <f>IF(O52&gt;Scenario!$B$11,"",IF(O$2&lt;&gt;"Ready",O$2,IF(ISNUMBER(S52),"OK","INSUFFICIENT FUNDS")))</f>
        <v/>
      </c>
      <c r="V52">
        <v>48</v>
      </c>
      <c r="W52" s="6" t="str">
        <f>IF(V52&gt;Scenario!$B$11,"",IF(V$2&lt;&gt;"Ready",V$2,IF(AB51="OK",Z51,"INSUFFICIENT FUNDS")))</f>
        <v/>
      </c>
      <c r="X52" s="6" t="str">
        <f>IF(V52&gt;Scenario!$B$11,"",IF(V$2&lt;&gt;"Ready",V$2,IF(ISNUMBER(W52),IF(AND(V52&gt;=Scenario!$B$10,MOD(V52-Scenario!$B$10,Scenario!$B$18)=0),Scenario!$B$8,0),"INSUFFICIENT FUNDS")))</f>
        <v/>
      </c>
      <c r="Y52" s="6" t="str">
        <f>IF(V52&gt;Scenario!$B$11,"",IF(V$2&lt;&gt;"Ready",V$2,IF(ISNUMBER(W52),(W52+X52)*(N('Option C'!$E$14)+N('Option C'!$E$15)+IF(Scenario!$B$13="Gross",N('Option C'!$E$16),0))/12+((N('Option C'!$E$12)+N('Option C'!$E$13))/12+IF(AND(V52&gt;=Scenario!$B$10,MOD(V52-Scenario!$B$10,Scenario!$B$18)=0),0*0+0,0)+IF(V52=1,0*0+0,0)+IF(V52=Scenario!$B$11,0,0)),"INSUFFICIENT FUNDS")))</f>
        <v/>
      </c>
      <c r="Z52" s="6" t="str">
        <f>IF(V52&gt;Scenario!$B$11,"",IF(V$2&lt;&gt;"Ready",V$2,IF(ISNUMBER(W52),IF((W52+X52)*(1+Scenario!$B$12/12)-Y52&lt;0,"INSUFFICIENT FUNDS",(W52+X52)*(1+Scenario!$B$12/12)-Y52),"INSUFFICIENT FUNDS")))</f>
        <v/>
      </c>
      <c r="AA52" s="6" t="str">
        <f>IF(V52&gt;Scenario!$B$11,"",IF(V$2&lt;&gt;"Ready",V$2,IF(ISNUMBER(Z52),AA51+Y52,"INSUFFICIENT FUNDS")))</f>
        <v/>
      </c>
      <c r="AB52" t="str">
        <f>IF(V52&gt;Scenario!$B$11,"",IF(V$2&lt;&gt;"Ready",V$2,IF(ISNUMBER(Z52),"OK","INSUFFICIENT FUNDS")))</f>
        <v/>
      </c>
      <c r="AC52">
        <v>48</v>
      </c>
      <c r="AD52" s="6" t="str">
        <f>IF(AC52&gt;Scenario!$B$11,"",IF(AC$2&lt;&gt;"Ready",AC$2,IF(AI51="OK",AG51,"INSUFFICIENT FUNDS")))</f>
        <v/>
      </c>
      <c r="AE52" s="6" t="str">
        <f>IF(AC52&gt;Scenario!$B$11,"",IF(AC$2&lt;&gt;"Ready",AC$2,IF(ISNUMBER(AD52),IF(AND(AC52&gt;=Scenario!$B$10,MOD(AC52-Scenario!$B$10,Scenario!$B$18)=0),Scenario!$B$8,0),"INSUFFICIENT FUNDS")))</f>
        <v/>
      </c>
      <c r="AF52" s="6" t="str">
        <f>IF(AC52&gt;Scenario!$B$11,"",IF(AC$2&lt;&gt;"Ready",AC$2,IF(ISNUMBER(AD52),(AD52+AE52)*(N('Option C'!$E$14)+N('Option C'!$E$15)+IF(Scenario!$B$13="Gross",0,0))/12+((N('Option C'!$E$12)+N('Option C'!$E$13))/12+IF(AND(AC52&gt;=Scenario!$B$10,MOD(AC52-Scenario!$B$10,Scenario!$B$18)=0),N('Option C'!$E$17)*N('Option C'!$E$18)+N('Option C'!$E$20),0)+IF(AC52=1,N('Option C'!$E$17)*N('Option C'!$E$19)+N('Option C'!$E$21),0)+IF(AC52=Scenario!$B$11,N('Option C'!$E$22),0)),"INSUFFICIENT FUNDS")))</f>
        <v/>
      </c>
      <c r="AG52" s="6" t="str">
        <f>IF(AC52&gt;Scenario!$B$11,"",IF(AC$2&lt;&gt;"Ready",AC$2,IF(ISNUMBER(AD52),IF((AD52+AE52)*(1+Scenario!$B$12/12)-AF52&lt;0,"INSUFFICIENT FUNDS",(AD52+AE52)*(1+Scenario!$B$12/12)-AF52),"INSUFFICIENT FUNDS")))</f>
        <v/>
      </c>
      <c r="AH52" s="6" t="str">
        <f>IF(AC52&gt;Scenario!$B$11,"",IF(AC$2&lt;&gt;"Ready",AC$2,IF(ISNUMBER(AG52),AH51+AF52,"INSUFFICIENT FUNDS")))</f>
        <v/>
      </c>
      <c r="AI52" t="str">
        <f>IF(AC52&gt;Scenario!$B$11,"",IF(AC$2&lt;&gt;"Ready",AC$2,IF(ISNUMBER(AG52),"OK","INSUFFICIENT FUNDS")))</f>
        <v/>
      </c>
      <c r="AJ52">
        <v>48</v>
      </c>
      <c r="AK52" s="6" t="str">
        <f>IF(AJ52&gt;Scenario!$B$11,"",IF(AJ$2&lt;&gt;"Ready",AJ$2,IF(AP51="OK",AN51,"INSUFFICIENT FUNDS")))</f>
        <v/>
      </c>
      <c r="AL52" s="6" t="str">
        <f>IF(AJ52&gt;Scenario!$B$11,"",IF(AJ$2&lt;&gt;"Ready",AJ$2,IF(ISNUMBER(AK52),IF(AND(AJ52&gt;=Scenario!$B$10,MOD(AJ52-Scenario!$B$10,Scenario!$B$18)=0),Scenario!$B$8,0),"INSUFFICIENT FUNDS")))</f>
        <v/>
      </c>
      <c r="AM52" s="6" t="str">
        <f>IF(AJ52&gt;Scenario!$B$11,"",IF(AJ$2&lt;&gt;"Ready",AJ$2,IF(ISNUMBER(AK52),(AK52+AL52)*(0+0+IF(Scenario!$B$13="Gross",0,0))/12+((0+0)/12+IF(AND(AJ52&gt;=Scenario!$B$10,MOD(AJ52-Scenario!$B$10,Scenario!$B$18)=0),0*0+0,0)+IF(AJ52=1,0*0+0,0)+IF(AJ52=Scenario!$B$11,0,0)),"INSUFFICIENT FUNDS")))</f>
        <v/>
      </c>
      <c r="AN52" s="6" t="str">
        <f>IF(AJ52&gt;Scenario!$B$11,"",IF(AJ$2&lt;&gt;"Ready",AJ$2,IF(ISNUMBER(AK52),IF((AK52+AL52)*(1+Scenario!$B$12/12)-AM52&lt;0,"INSUFFICIENT FUNDS",(AK52+AL52)*(1+Scenario!$B$12/12)-AM52),"INSUFFICIENT FUNDS")))</f>
        <v/>
      </c>
      <c r="AO52" s="6" t="str">
        <f>IF(AJ52&gt;Scenario!$B$11,"",IF(AJ$2&lt;&gt;"Ready",AJ$2,IF(ISNUMBER(AN52),AO51+AM52,"INSUFFICIENT FUNDS")))</f>
        <v/>
      </c>
      <c r="AP52" t="str">
        <f>IF(AJ52&gt;Scenario!$B$11,"",IF(AJ$2&lt;&gt;"Ready",AJ$2,IF(ISNUMBER(AN52),"OK","INSUFFICIENT FUNDS")))</f>
        <v/>
      </c>
    </row>
    <row r="53" spans="1:42" ht="32.1" customHeight="1" x14ac:dyDescent="0.2">
      <c r="A53">
        <v>49</v>
      </c>
      <c r="B53" s="6" t="str">
        <f>IF(A53&gt;Scenario!$B$11,"",IF(A$2&lt;&gt;"Ready",A$2,IF(G52="OK",E52,"INSUFFICIENT FUNDS")))</f>
        <v/>
      </c>
      <c r="C53" s="6" t="str">
        <f>IF(A53&gt;Scenario!$B$11,"",IF(A$2&lt;&gt;"Ready",A$2,IF(ISNUMBER(B53),IF(AND(A53&gt;=Scenario!$B$10,MOD(A53-Scenario!$B$10,Scenario!$B$18)=0),Scenario!$B$8,0),"INSUFFICIENT FUNDS")))</f>
        <v/>
      </c>
      <c r="D53" s="6" t="str">
        <f>IF(A53&gt;Scenario!$B$11,"",IF(A$2&lt;&gt;"Ready",A$2,IF(ISNUMBER(B53),(B53+C53)*(N('Option C'!$E$14)+N('Option C'!$E$15)+IF(Scenario!$B$13="Gross",N('Option C'!$E$16),0))/12+((N('Option C'!$E$12)+N('Option C'!$E$13))/12+IF(AND(A53&gt;=Scenario!$B$10,MOD(A53-Scenario!$B$10,Scenario!$B$18)=0),N('Option C'!$E$17)*N('Option C'!$E$18)+N('Option C'!$E$20),0)+IF(A53=1,N('Option C'!$E$17)*N('Option C'!$E$19)+N('Option C'!$E$21),0)+IF(A53=Scenario!$B$11,N('Option C'!$E$22),0)),"INSUFFICIENT FUNDS")))</f>
        <v/>
      </c>
      <c r="E53" s="6" t="str">
        <f>IF(A53&gt;Scenario!$B$11,"",IF(A$2&lt;&gt;"Ready",A$2,IF(ISNUMBER(B53),IF((B53+C53)*(1+Scenario!$B$12/12)-D53&lt;0,"INSUFFICIENT FUNDS",(B53+C53)*(1+Scenario!$B$12/12)-D53),"INSUFFICIENT FUNDS")))</f>
        <v/>
      </c>
      <c r="F53" s="6" t="str">
        <f>IF(A53&gt;Scenario!$B$11,"",IF(A$2&lt;&gt;"Ready",A$2,IF(ISNUMBER(E53),F52+D53,"INSUFFICIENT FUNDS")))</f>
        <v/>
      </c>
      <c r="G53" t="str">
        <f>IF(A53&gt;Scenario!$B$11,"",IF(A$2&lt;&gt;"Ready",A$2,IF(ISNUMBER(E53),"OK","INSUFFICIENT FUNDS")))</f>
        <v/>
      </c>
      <c r="H53">
        <v>49</v>
      </c>
      <c r="I53" s="6" t="str">
        <f>IF(H53&gt;Scenario!$B$11,"",IF(H$2&lt;&gt;"Ready",H$2,IF(N52="OK",L52,"INSUFFICIENT FUNDS")))</f>
        <v/>
      </c>
      <c r="J53" s="6" t="str">
        <f>IF(H53&gt;Scenario!$B$11,"",IF(H$2&lt;&gt;"Ready",H$2,IF(ISNUMBER(I53),IF(AND(H53&gt;=Scenario!$B$10,MOD(H53-Scenario!$B$10,Scenario!$B$18)=0),Scenario!$B$8,0),"INSUFFICIENT FUNDS")))</f>
        <v/>
      </c>
      <c r="K53" s="6" t="str">
        <f>IF(H53&gt;Scenario!$B$11,"",IF(H$2&lt;&gt;"Ready",H$2,IF(ISNUMBER(I53),(I53+J53)*(N('Option C'!$E$14)+N('Option C'!$E$15)+IF(Scenario!$B$13="Gross",N('Option C'!$E$16),0))/12+((0+0)/12+IF(AND(H53&gt;=Scenario!$B$10,MOD(H53-Scenario!$B$10,Scenario!$B$18)=0),N('Option C'!$E$17)*N('Option C'!$E$18)+N('Option C'!$E$20),0)+IF(H53=1,N('Option C'!$E$17)*N('Option C'!$E$19)+N('Option C'!$E$21),0)+IF(H53=Scenario!$B$11,N('Option C'!$E$22),0)),"INSUFFICIENT FUNDS")))</f>
        <v/>
      </c>
      <c r="L53" s="6" t="str">
        <f>IF(H53&gt;Scenario!$B$11,"",IF(H$2&lt;&gt;"Ready",H$2,IF(ISNUMBER(I53),IF((I53+J53)*(1+Scenario!$B$12/12)-K53&lt;0,"INSUFFICIENT FUNDS",(I53+J53)*(1+Scenario!$B$12/12)-K53),"INSUFFICIENT FUNDS")))</f>
        <v/>
      </c>
      <c r="M53" s="6" t="str">
        <f>IF(H53&gt;Scenario!$B$11,"",IF(H$2&lt;&gt;"Ready",H$2,IF(ISNUMBER(L53),M52+K53,"INSUFFICIENT FUNDS")))</f>
        <v/>
      </c>
      <c r="N53" t="str">
        <f>IF(H53&gt;Scenario!$B$11,"",IF(H$2&lt;&gt;"Ready",H$2,IF(ISNUMBER(L53),"OK","INSUFFICIENT FUNDS")))</f>
        <v/>
      </c>
      <c r="O53">
        <v>49</v>
      </c>
      <c r="P53" s="6" t="str">
        <f>IF(O53&gt;Scenario!$B$11,"",IF(O$2&lt;&gt;"Ready",O$2,IF(U52="OK",S52,"INSUFFICIENT FUNDS")))</f>
        <v/>
      </c>
      <c r="Q53" s="6" t="str">
        <f>IF(O53&gt;Scenario!$B$11,"",IF(O$2&lt;&gt;"Ready",O$2,IF(ISNUMBER(P53),IF(AND(O53&gt;=Scenario!$B$10,MOD(O53-Scenario!$B$10,Scenario!$B$18)=0),Scenario!$B$8,0),"INSUFFICIENT FUNDS")))</f>
        <v/>
      </c>
      <c r="R53" s="6" t="str">
        <f>IF(O53&gt;Scenario!$B$11,"",IF(O$2&lt;&gt;"Ready",O$2,IF(ISNUMBER(P53),(P53+Q53)*(0+N('Option C'!$E$15)+IF(Scenario!$B$13="Gross",N('Option C'!$E$16),0))/12+((N('Option C'!$E$12)+N('Option C'!$E$13))/12+IF(AND(O53&gt;=Scenario!$B$10,MOD(O53-Scenario!$B$10,Scenario!$B$18)=0),N('Option C'!$E$17)*N('Option C'!$E$18)+N('Option C'!$E$20),0)+IF(O53=1,N('Option C'!$E$17)*N('Option C'!$E$19)+N('Option C'!$E$21),0)+IF(O53=Scenario!$B$11,N('Option C'!$E$22),0)),"INSUFFICIENT FUNDS")))</f>
        <v/>
      </c>
      <c r="S53" s="6" t="str">
        <f>IF(O53&gt;Scenario!$B$11,"",IF(O$2&lt;&gt;"Ready",O$2,IF(ISNUMBER(P53),IF((P53+Q53)*(1+Scenario!$B$12/12)-R53&lt;0,"INSUFFICIENT FUNDS",(P53+Q53)*(1+Scenario!$B$12/12)-R53),"INSUFFICIENT FUNDS")))</f>
        <v/>
      </c>
      <c r="T53" s="6" t="str">
        <f>IF(O53&gt;Scenario!$B$11,"",IF(O$2&lt;&gt;"Ready",O$2,IF(ISNUMBER(S53),T52+R53,"INSUFFICIENT FUNDS")))</f>
        <v/>
      </c>
      <c r="U53" t="str">
        <f>IF(O53&gt;Scenario!$B$11,"",IF(O$2&lt;&gt;"Ready",O$2,IF(ISNUMBER(S53),"OK","INSUFFICIENT FUNDS")))</f>
        <v/>
      </c>
      <c r="V53">
        <v>49</v>
      </c>
      <c r="W53" s="6" t="str">
        <f>IF(V53&gt;Scenario!$B$11,"",IF(V$2&lt;&gt;"Ready",V$2,IF(AB52="OK",Z52,"INSUFFICIENT FUNDS")))</f>
        <v/>
      </c>
      <c r="X53" s="6" t="str">
        <f>IF(V53&gt;Scenario!$B$11,"",IF(V$2&lt;&gt;"Ready",V$2,IF(ISNUMBER(W53),IF(AND(V53&gt;=Scenario!$B$10,MOD(V53-Scenario!$B$10,Scenario!$B$18)=0),Scenario!$B$8,0),"INSUFFICIENT FUNDS")))</f>
        <v/>
      </c>
      <c r="Y53" s="6" t="str">
        <f>IF(V53&gt;Scenario!$B$11,"",IF(V$2&lt;&gt;"Ready",V$2,IF(ISNUMBER(W53),(W53+X53)*(N('Option C'!$E$14)+N('Option C'!$E$15)+IF(Scenario!$B$13="Gross",N('Option C'!$E$16),0))/12+((N('Option C'!$E$12)+N('Option C'!$E$13))/12+IF(AND(V53&gt;=Scenario!$B$10,MOD(V53-Scenario!$B$10,Scenario!$B$18)=0),0*0+0,0)+IF(V53=1,0*0+0,0)+IF(V53=Scenario!$B$11,0,0)),"INSUFFICIENT FUNDS")))</f>
        <v/>
      </c>
      <c r="Z53" s="6" t="str">
        <f>IF(V53&gt;Scenario!$B$11,"",IF(V$2&lt;&gt;"Ready",V$2,IF(ISNUMBER(W53),IF((W53+X53)*(1+Scenario!$B$12/12)-Y53&lt;0,"INSUFFICIENT FUNDS",(W53+X53)*(1+Scenario!$B$12/12)-Y53),"INSUFFICIENT FUNDS")))</f>
        <v/>
      </c>
      <c r="AA53" s="6" t="str">
        <f>IF(V53&gt;Scenario!$B$11,"",IF(V$2&lt;&gt;"Ready",V$2,IF(ISNUMBER(Z53),AA52+Y53,"INSUFFICIENT FUNDS")))</f>
        <v/>
      </c>
      <c r="AB53" t="str">
        <f>IF(V53&gt;Scenario!$B$11,"",IF(V$2&lt;&gt;"Ready",V$2,IF(ISNUMBER(Z53),"OK","INSUFFICIENT FUNDS")))</f>
        <v/>
      </c>
      <c r="AC53">
        <v>49</v>
      </c>
      <c r="AD53" s="6" t="str">
        <f>IF(AC53&gt;Scenario!$B$11,"",IF(AC$2&lt;&gt;"Ready",AC$2,IF(AI52="OK",AG52,"INSUFFICIENT FUNDS")))</f>
        <v/>
      </c>
      <c r="AE53" s="6" t="str">
        <f>IF(AC53&gt;Scenario!$B$11,"",IF(AC$2&lt;&gt;"Ready",AC$2,IF(ISNUMBER(AD53),IF(AND(AC53&gt;=Scenario!$B$10,MOD(AC53-Scenario!$B$10,Scenario!$B$18)=0),Scenario!$B$8,0),"INSUFFICIENT FUNDS")))</f>
        <v/>
      </c>
      <c r="AF53" s="6" t="str">
        <f>IF(AC53&gt;Scenario!$B$11,"",IF(AC$2&lt;&gt;"Ready",AC$2,IF(ISNUMBER(AD53),(AD53+AE53)*(N('Option C'!$E$14)+N('Option C'!$E$15)+IF(Scenario!$B$13="Gross",0,0))/12+((N('Option C'!$E$12)+N('Option C'!$E$13))/12+IF(AND(AC53&gt;=Scenario!$B$10,MOD(AC53-Scenario!$B$10,Scenario!$B$18)=0),N('Option C'!$E$17)*N('Option C'!$E$18)+N('Option C'!$E$20),0)+IF(AC53=1,N('Option C'!$E$17)*N('Option C'!$E$19)+N('Option C'!$E$21),0)+IF(AC53=Scenario!$B$11,N('Option C'!$E$22),0)),"INSUFFICIENT FUNDS")))</f>
        <v/>
      </c>
      <c r="AG53" s="6" t="str">
        <f>IF(AC53&gt;Scenario!$B$11,"",IF(AC$2&lt;&gt;"Ready",AC$2,IF(ISNUMBER(AD53),IF((AD53+AE53)*(1+Scenario!$B$12/12)-AF53&lt;0,"INSUFFICIENT FUNDS",(AD53+AE53)*(1+Scenario!$B$12/12)-AF53),"INSUFFICIENT FUNDS")))</f>
        <v/>
      </c>
      <c r="AH53" s="6" t="str">
        <f>IF(AC53&gt;Scenario!$B$11,"",IF(AC$2&lt;&gt;"Ready",AC$2,IF(ISNUMBER(AG53),AH52+AF53,"INSUFFICIENT FUNDS")))</f>
        <v/>
      </c>
      <c r="AI53" t="str">
        <f>IF(AC53&gt;Scenario!$B$11,"",IF(AC$2&lt;&gt;"Ready",AC$2,IF(ISNUMBER(AG53),"OK","INSUFFICIENT FUNDS")))</f>
        <v/>
      </c>
      <c r="AJ53">
        <v>49</v>
      </c>
      <c r="AK53" s="6" t="str">
        <f>IF(AJ53&gt;Scenario!$B$11,"",IF(AJ$2&lt;&gt;"Ready",AJ$2,IF(AP52="OK",AN52,"INSUFFICIENT FUNDS")))</f>
        <v/>
      </c>
      <c r="AL53" s="6" t="str">
        <f>IF(AJ53&gt;Scenario!$B$11,"",IF(AJ$2&lt;&gt;"Ready",AJ$2,IF(ISNUMBER(AK53),IF(AND(AJ53&gt;=Scenario!$B$10,MOD(AJ53-Scenario!$B$10,Scenario!$B$18)=0),Scenario!$B$8,0),"INSUFFICIENT FUNDS")))</f>
        <v/>
      </c>
      <c r="AM53" s="6" t="str">
        <f>IF(AJ53&gt;Scenario!$B$11,"",IF(AJ$2&lt;&gt;"Ready",AJ$2,IF(ISNUMBER(AK53),(AK53+AL53)*(0+0+IF(Scenario!$B$13="Gross",0,0))/12+((0+0)/12+IF(AND(AJ53&gt;=Scenario!$B$10,MOD(AJ53-Scenario!$B$10,Scenario!$B$18)=0),0*0+0,0)+IF(AJ53=1,0*0+0,0)+IF(AJ53=Scenario!$B$11,0,0)),"INSUFFICIENT FUNDS")))</f>
        <v/>
      </c>
      <c r="AN53" s="6" t="str">
        <f>IF(AJ53&gt;Scenario!$B$11,"",IF(AJ$2&lt;&gt;"Ready",AJ$2,IF(ISNUMBER(AK53),IF((AK53+AL53)*(1+Scenario!$B$12/12)-AM53&lt;0,"INSUFFICIENT FUNDS",(AK53+AL53)*(1+Scenario!$B$12/12)-AM53),"INSUFFICIENT FUNDS")))</f>
        <v/>
      </c>
      <c r="AO53" s="6" t="str">
        <f>IF(AJ53&gt;Scenario!$B$11,"",IF(AJ$2&lt;&gt;"Ready",AJ$2,IF(ISNUMBER(AN53),AO52+AM53,"INSUFFICIENT FUNDS")))</f>
        <v/>
      </c>
      <c r="AP53" t="str">
        <f>IF(AJ53&gt;Scenario!$B$11,"",IF(AJ$2&lt;&gt;"Ready",AJ$2,IF(ISNUMBER(AN53),"OK","INSUFFICIENT FUNDS")))</f>
        <v/>
      </c>
    </row>
    <row r="54" spans="1:42" ht="32.1" customHeight="1" x14ac:dyDescent="0.2">
      <c r="A54">
        <v>50</v>
      </c>
      <c r="B54" s="6" t="str">
        <f>IF(A54&gt;Scenario!$B$11,"",IF(A$2&lt;&gt;"Ready",A$2,IF(G53="OK",E53,"INSUFFICIENT FUNDS")))</f>
        <v/>
      </c>
      <c r="C54" s="6" t="str">
        <f>IF(A54&gt;Scenario!$B$11,"",IF(A$2&lt;&gt;"Ready",A$2,IF(ISNUMBER(B54),IF(AND(A54&gt;=Scenario!$B$10,MOD(A54-Scenario!$B$10,Scenario!$B$18)=0),Scenario!$B$8,0),"INSUFFICIENT FUNDS")))</f>
        <v/>
      </c>
      <c r="D54" s="6" t="str">
        <f>IF(A54&gt;Scenario!$B$11,"",IF(A$2&lt;&gt;"Ready",A$2,IF(ISNUMBER(B54),(B54+C54)*(N('Option C'!$E$14)+N('Option C'!$E$15)+IF(Scenario!$B$13="Gross",N('Option C'!$E$16),0))/12+((N('Option C'!$E$12)+N('Option C'!$E$13))/12+IF(AND(A54&gt;=Scenario!$B$10,MOD(A54-Scenario!$B$10,Scenario!$B$18)=0),N('Option C'!$E$17)*N('Option C'!$E$18)+N('Option C'!$E$20),0)+IF(A54=1,N('Option C'!$E$17)*N('Option C'!$E$19)+N('Option C'!$E$21),0)+IF(A54=Scenario!$B$11,N('Option C'!$E$22),0)),"INSUFFICIENT FUNDS")))</f>
        <v/>
      </c>
      <c r="E54" s="6" t="str">
        <f>IF(A54&gt;Scenario!$B$11,"",IF(A$2&lt;&gt;"Ready",A$2,IF(ISNUMBER(B54),IF((B54+C54)*(1+Scenario!$B$12/12)-D54&lt;0,"INSUFFICIENT FUNDS",(B54+C54)*(1+Scenario!$B$12/12)-D54),"INSUFFICIENT FUNDS")))</f>
        <v/>
      </c>
      <c r="F54" s="6" t="str">
        <f>IF(A54&gt;Scenario!$B$11,"",IF(A$2&lt;&gt;"Ready",A$2,IF(ISNUMBER(E54),F53+D54,"INSUFFICIENT FUNDS")))</f>
        <v/>
      </c>
      <c r="G54" t="str">
        <f>IF(A54&gt;Scenario!$B$11,"",IF(A$2&lt;&gt;"Ready",A$2,IF(ISNUMBER(E54),"OK","INSUFFICIENT FUNDS")))</f>
        <v/>
      </c>
      <c r="H54">
        <v>50</v>
      </c>
      <c r="I54" s="6" t="str">
        <f>IF(H54&gt;Scenario!$B$11,"",IF(H$2&lt;&gt;"Ready",H$2,IF(N53="OK",L53,"INSUFFICIENT FUNDS")))</f>
        <v/>
      </c>
      <c r="J54" s="6" t="str">
        <f>IF(H54&gt;Scenario!$B$11,"",IF(H$2&lt;&gt;"Ready",H$2,IF(ISNUMBER(I54),IF(AND(H54&gt;=Scenario!$B$10,MOD(H54-Scenario!$B$10,Scenario!$B$18)=0),Scenario!$B$8,0),"INSUFFICIENT FUNDS")))</f>
        <v/>
      </c>
      <c r="K54" s="6" t="str">
        <f>IF(H54&gt;Scenario!$B$11,"",IF(H$2&lt;&gt;"Ready",H$2,IF(ISNUMBER(I54),(I54+J54)*(N('Option C'!$E$14)+N('Option C'!$E$15)+IF(Scenario!$B$13="Gross",N('Option C'!$E$16),0))/12+((0+0)/12+IF(AND(H54&gt;=Scenario!$B$10,MOD(H54-Scenario!$B$10,Scenario!$B$18)=0),N('Option C'!$E$17)*N('Option C'!$E$18)+N('Option C'!$E$20),0)+IF(H54=1,N('Option C'!$E$17)*N('Option C'!$E$19)+N('Option C'!$E$21),0)+IF(H54=Scenario!$B$11,N('Option C'!$E$22),0)),"INSUFFICIENT FUNDS")))</f>
        <v/>
      </c>
      <c r="L54" s="6" t="str">
        <f>IF(H54&gt;Scenario!$B$11,"",IF(H$2&lt;&gt;"Ready",H$2,IF(ISNUMBER(I54),IF((I54+J54)*(1+Scenario!$B$12/12)-K54&lt;0,"INSUFFICIENT FUNDS",(I54+J54)*(1+Scenario!$B$12/12)-K54),"INSUFFICIENT FUNDS")))</f>
        <v/>
      </c>
      <c r="M54" s="6" t="str">
        <f>IF(H54&gt;Scenario!$B$11,"",IF(H$2&lt;&gt;"Ready",H$2,IF(ISNUMBER(L54),M53+K54,"INSUFFICIENT FUNDS")))</f>
        <v/>
      </c>
      <c r="N54" t="str">
        <f>IF(H54&gt;Scenario!$B$11,"",IF(H$2&lt;&gt;"Ready",H$2,IF(ISNUMBER(L54),"OK","INSUFFICIENT FUNDS")))</f>
        <v/>
      </c>
      <c r="O54">
        <v>50</v>
      </c>
      <c r="P54" s="6" t="str">
        <f>IF(O54&gt;Scenario!$B$11,"",IF(O$2&lt;&gt;"Ready",O$2,IF(U53="OK",S53,"INSUFFICIENT FUNDS")))</f>
        <v/>
      </c>
      <c r="Q54" s="6" t="str">
        <f>IF(O54&gt;Scenario!$B$11,"",IF(O$2&lt;&gt;"Ready",O$2,IF(ISNUMBER(P54),IF(AND(O54&gt;=Scenario!$B$10,MOD(O54-Scenario!$B$10,Scenario!$B$18)=0),Scenario!$B$8,0),"INSUFFICIENT FUNDS")))</f>
        <v/>
      </c>
      <c r="R54" s="6" t="str">
        <f>IF(O54&gt;Scenario!$B$11,"",IF(O$2&lt;&gt;"Ready",O$2,IF(ISNUMBER(P54),(P54+Q54)*(0+N('Option C'!$E$15)+IF(Scenario!$B$13="Gross",N('Option C'!$E$16),0))/12+((N('Option C'!$E$12)+N('Option C'!$E$13))/12+IF(AND(O54&gt;=Scenario!$B$10,MOD(O54-Scenario!$B$10,Scenario!$B$18)=0),N('Option C'!$E$17)*N('Option C'!$E$18)+N('Option C'!$E$20),0)+IF(O54=1,N('Option C'!$E$17)*N('Option C'!$E$19)+N('Option C'!$E$21),0)+IF(O54=Scenario!$B$11,N('Option C'!$E$22),0)),"INSUFFICIENT FUNDS")))</f>
        <v/>
      </c>
      <c r="S54" s="6" t="str">
        <f>IF(O54&gt;Scenario!$B$11,"",IF(O$2&lt;&gt;"Ready",O$2,IF(ISNUMBER(P54),IF((P54+Q54)*(1+Scenario!$B$12/12)-R54&lt;0,"INSUFFICIENT FUNDS",(P54+Q54)*(1+Scenario!$B$12/12)-R54),"INSUFFICIENT FUNDS")))</f>
        <v/>
      </c>
      <c r="T54" s="6" t="str">
        <f>IF(O54&gt;Scenario!$B$11,"",IF(O$2&lt;&gt;"Ready",O$2,IF(ISNUMBER(S54),T53+R54,"INSUFFICIENT FUNDS")))</f>
        <v/>
      </c>
      <c r="U54" t="str">
        <f>IF(O54&gt;Scenario!$B$11,"",IF(O$2&lt;&gt;"Ready",O$2,IF(ISNUMBER(S54),"OK","INSUFFICIENT FUNDS")))</f>
        <v/>
      </c>
      <c r="V54">
        <v>50</v>
      </c>
      <c r="W54" s="6" t="str">
        <f>IF(V54&gt;Scenario!$B$11,"",IF(V$2&lt;&gt;"Ready",V$2,IF(AB53="OK",Z53,"INSUFFICIENT FUNDS")))</f>
        <v/>
      </c>
      <c r="X54" s="6" t="str">
        <f>IF(V54&gt;Scenario!$B$11,"",IF(V$2&lt;&gt;"Ready",V$2,IF(ISNUMBER(W54),IF(AND(V54&gt;=Scenario!$B$10,MOD(V54-Scenario!$B$10,Scenario!$B$18)=0),Scenario!$B$8,0),"INSUFFICIENT FUNDS")))</f>
        <v/>
      </c>
      <c r="Y54" s="6" t="str">
        <f>IF(V54&gt;Scenario!$B$11,"",IF(V$2&lt;&gt;"Ready",V$2,IF(ISNUMBER(W54),(W54+X54)*(N('Option C'!$E$14)+N('Option C'!$E$15)+IF(Scenario!$B$13="Gross",N('Option C'!$E$16),0))/12+((N('Option C'!$E$12)+N('Option C'!$E$13))/12+IF(AND(V54&gt;=Scenario!$B$10,MOD(V54-Scenario!$B$10,Scenario!$B$18)=0),0*0+0,0)+IF(V54=1,0*0+0,0)+IF(V54=Scenario!$B$11,0,0)),"INSUFFICIENT FUNDS")))</f>
        <v/>
      </c>
      <c r="Z54" s="6" t="str">
        <f>IF(V54&gt;Scenario!$B$11,"",IF(V$2&lt;&gt;"Ready",V$2,IF(ISNUMBER(W54),IF((W54+X54)*(1+Scenario!$B$12/12)-Y54&lt;0,"INSUFFICIENT FUNDS",(W54+X54)*(1+Scenario!$B$12/12)-Y54),"INSUFFICIENT FUNDS")))</f>
        <v/>
      </c>
      <c r="AA54" s="6" t="str">
        <f>IF(V54&gt;Scenario!$B$11,"",IF(V$2&lt;&gt;"Ready",V$2,IF(ISNUMBER(Z54),AA53+Y54,"INSUFFICIENT FUNDS")))</f>
        <v/>
      </c>
      <c r="AB54" t="str">
        <f>IF(V54&gt;Scenario!$B$11,"",IF(V$2&lt;&gt;"Ready",V$2,IF(ISNUMBER(Z54),"OK","INSUFFICIENT FUNDS")))</f>
        <v/>
      </c>
      <c r="AC54">
        <v>50</v>
      </c>
      <c r="AD54" s="6" t="str">
        <f>IF(AC54&gt;Scenario!$B$11,"",IF(AC$2&lt;&gt;"Ready",AC$2,IF(AI53="OK",AG53,"INSUFFICIENT FUNDS")))</f>
        <v/>
      </c>
      <c r="AE54" s="6" t="str">
        <f>IF(AC54&gt;Scenario!$B$11,"",IF(AC$2&lt;&gt;"Ready",AC$2,IF(ISNUMBER(AD54),IF(AND(AC54&gt;=Scenario!$B$10,MOD(AC54-Scenario!$B$10,Scenario!$B$18)=0),Scenario!$B$8,0),"INSUFFICIENT FUNDS")))</f>
        <v/>
      </c>
      <c r="AF54" s="6" t="str">
        <f>IF(AC54&gt;Scenario!$B$11,"",IF(AC$2&lt;&gt;"Ready",AC$2,IF(ISNUMBER(AD54),(AD54+AE54)*(N('Option C'!$E$14)+N('Option C'!$E$15)+IF(Scenario!$B$13="Gross",0,0))/12+((N('Option C'!$E$12)+N('Option C'!$E$13))/12+IF(AND(AC54&gt;=Scenario!$B$10,MOD(AC54-Scenario!$B$10,Scenario!$B$18)=0),N('Option C'!$E$17)*N('Option C'!$E$18)+N('Option C'!$E$20),0)+IF(AC54=1,N('Option C'!$E$17)*N('Option C'!$E$19)+N('Option C'!$E$21),0)+IF(AC54=Scenario!$B$11,N('Option C'!$E$22),0)),"INSUFFICIENT FUNDS")))</f>
        <v/>
      </c>
      <c r="AG54" s="6" t="str">
        <f>IF(AC54&gt;Scenario!$B$11,"",IF(AC$2&lt;&gt;"Ready",AC$2,IF(ISNUMBER(AD54),IF((AD54+AE54)*(1+Scenario!$B$12/12)-AF54&lt;0,"INSUFFICIENT FUNDS",(AD54+AE54)*(1+Scenario!$B$12/12)-AF54),"INSUFFICIENT FUNDS")))</f>
        <v/>
      </c>
      <c r="AH54" s="6" t="str">
        <f>IF(AC54&gt;Scenario!$B$11,"",IF(AC$2&lt;&gt;"Ready",AC$2,IF(ISNUMBER(AG54),AH53+AF54,"INSUFFICIENT FUNDS")))</f>
        <v/>
      </c>
      <c r="AI54" t="str">
        <f>IF(AC54&gt;Scenario!$B$11,"",IF(AC$2&lt;&gt;"Ready",AC$2,IF(ISNUMBER(AG54),"OK","INSUFFICIENT FUNDS")))</f>
        <v/>
      </c>
      <c r="AJ54">
        <v>50</v>
      </c>
      <c r="AK54" s="6" t="str">
        <f>IF(AJ54&gt;Scenario!$B$11,"",IF(AJ$2&lt;&gt;"Ready",AJ$2,IF(AP53="OK",AN53,"INSUFFICIENT FUNDS")))</f>
        <v/>
      </c>
      <c r="AL54" s="6" t="str">
        <f>IF(AJ54&gt;Scenario!$B$11,"",IF(AJ$2&lt;&gt;"Ready",AJ$2,IF(ISNUMBER(AK54),IF(AND(AJ54&gt;=Scenario!$B$10,MOD(AJ54-Scenario!$B$10,Scenario!$B$18)=0),Scenario!$B$8,0),"INSUFFICIENT FUNDS")))</f>
        <v/>
      </c>
      <c r="AM54" s="6" t="str">
        <f>IF(AJ54&gt;Scenario!$B$11,"",IF(AJ$2&lt;&gt;"Ready",AJ$2,IF(ISNUMBER(AK54),(AK54+AL54)*(0+0+IF(Scenario!$B$13="Gross",0,0))/12+((0+0)/12+IF(AND(AJ54&gt;=Scenario!$B$10,MOD(AJ54-Scenario!$B$10,Scenario!$B$18)=0),0*0+0,0)+IF(AJ54=1,0*0+0,0)+IF(AJ54=Scenario!$B$11,0,0)),"INSUFFICIENT FUNDS")))</f>
        <v/>
      </c>
      <c r="AN54" s="6" t="str">
        <f>IF(AJ54&gt;Scenario!$B$11,"",IF(AJ$2&lt;&gt;"Ready",AJ$2,IF(ISNUMBER(AK54),IF((AK54+AL54)*(1+Scenario!$B$12/12)-AM54&lt;0,"INSUFFICIENT FUNDS",(AK54+AL54)*(1+Scenario!$B$12/12)-AM54),"INSUFFICIENT FUNDS")))</f>
        <v/>
      </c>
      <c r="AO54" s="6" t="str">
        <f>IF(AJ54&gt;Scenario!$B$11,"",IF(AJ$2&lt;&gt;"Ready",AJ$2,IF(ISNUMBER(AN54),AO53+AM54,"INSUFFICIENT FUNDS")))</f>
        <v/>
      </c>
      <c r="AP54" t="str">
        <f>IF(AJ54&gt;Scenario!$B$11,"",IF(AJ$2&lt;&gt;"Ready",AJ$2,IF(ISNUMBER(AN54),"OK","INSUFFICIENT FUNDS")))</f>
        <v/>
      </c>
    </row>
    <row r="55" spans="1:42" ht="32.1" customHeight="1" x14ac:dyDescent="0.2">
      <c r="A55">
        <v>51</v>
      </c>
      <c r="B55" s="6" t="str">
        <f>IF(A55&gt;Scenario!$B$11,"",IF(A$2&lt;&gt;"Ready",A$2,IF(G54="OK",E54,"INSUFFICIENT FUNDS")))</f>
        <v/>
      </c>
      <c r="C55" s="6" t="str">
        <f>IF(A55&gt;Scenario!$B$11,"",IF(A$2&lt;&gt;"Ready",A$2,IF(ISNUMBER(B55),IF(AND(A55&gt;=Scenario!$B$10,MOD(A55-Scenario!$B$10,Scenario!$B$18)=0),Scenario!$B$8,0),"INSUFFICIENT FUNDS")))</f>
        <v/>
      </c>
      <c r="D55" s="6" t="str">
        <f>IF(A55&gt;Scenario!$B$11,"",IF(A$2&lt;&gt;"Ready",A$2,IF(ISNUMBER(B55),(B55+C55)*(N('Option C'!$E$14)+N('Option C'!$E$15)+IF(Scenario!$B$13="Gross",N('Option C'!$E$16),0))/12+((N('Option C'!$E$12)+N('Option C'!$E$13))/12+IF(AND(A55&gt;=Scenario!$B$10,MOD(A55-Scenario!$B$10,Scenario!$B$18)=0),N('Option C'!$E$17)*N('Option C'!$E$18)+N('Option C'!$E$20),0)+IF(A55=1,N('Option C'!$E$17)*N('Option C'!$E$19)+N('Option C'!$E$21),0)+IF(A55=Scenario!$B$11,N('Option C'!$E$22),0)),"INSUFFICIENT FUNDS")))</f>
        <v/>
      </c>
      <c r="E55" s="6" t="str">
        <f>IF(A55&gt;Scenario!$B$11,"",IF(A$2&lt;&gt;"Ready",A$2,IF(ISNUMBER(B55),IF((B55+C55)*(1+Scenario!$B$12/12)-D55&lt;0,"INSUFFICIENT FUNDS",(B55+C55)*(1+Scenario!$B$12/12)-D55),"INSUFFICIENT FUNDS")))</f>
        <v/>
      </c>
      <c r="F55" s="6" t="str">
        <f>IF(A55&gt;Scenario!$B$11,"",IF(A$2&lt;&gt;"Ready",A$2,IF(ISNUMBER(E55),F54+D55,"INSUFFICIENT FUNDS")))</f>
        <v/>
      </c>
      <c r="G55" t="str">
        <f>IF(A55&gt;Scenario!$B$11,"",IF(A$2&lt;&gt;"Ready",A$2,IF(ISNUMBER(E55),"OK","INSUFFICIENT FUNDS")))</f>
        <v/>
      </c>
      <c r="H55">
        <v>51</v>
      </c>
      <c r="I55" s="6" t="str">
        <f>IF(H55&gt;Scenario!$B$11,"",IF(H$2&lt;&gt;"Ready",H$2,IF(N54="OK",L54,"INSUFFICIENT FUNDS")))</f>
        <v/>
      </c>
      <c r="J55" s="6" t="str">
        <f>IF(H55&gt;Scenario!$B$11,"",IF(H$2&lt;&gt;"Ready",H$2,IF(ISNUMBER(I55),IF(AND(H55&gt;=Scenario!$B$10,MOD(H55-Scenario!$B$10,Scenario!$B$18)=0),Scenario!$B$8,0),"INSUFFICIENT FUNDS")))</f>
        <v/>
      </c>
      <c r="K55" s="6" t="str">
        <f>IF(H55&gt;Scenario!$B$11,"",IF(H$2&lt;&gt;"Ready",H$2,IF(ISNUMBER(I55),(I55+J55)*(N('Option C'!$E$14)+N('Option C'!$E$15)+IF(Scenario!$B$13="Gross",N('Option C'!$E$16),0))/12+((0+0)/12+IF(AND(H55&gt;=Scenario!$B$10,MOD(H55-Scenario!$B$10,Scenario!$B$18)=0),N('Option C'!$E$17)*N('Option C'!$E$18)+N('Option C'!$E$20),0)+IF(H55=1,N('Option C'!$E$17)*N('Option C'!$E$19)+N('Option C'!$E$21),0)+IF(H55=Scenario!$B$11,N('Option C'!$E$22),0)),"INSUFFICIENT FUNDS")))</f>
        <v/>
      </c>
      <c r="L55" s="6" t="str">
        <f>IF(H55&gt;Scenario!$B$11,"",IF(H$2&lt;&gt;"Ready",H$2,IF(ISNUMBER(I55),IF((I55+J55)*(1+Scenario!$B$12/12)-K55&lt;0,"INSUFFICIENT FUNDS",(I55+J55)*(1+Scenario!$B$12/12)-K55),"INSUFFICIENT FUNDS")))</f>
        <v/>
      </c>
      <c r="M55" s="6" t="str">
        <f>IF(H55&gt;Scenario!$B$11,"",IF(H$2&lt;&gt;"Ready",H$2,IF(ISNUMBER(L55),M54+K55,"INSUFFICIENT FUNDS")))</f>
        <v/>
      </c>
      <c r="N55" t="str">
        <f>IF(H55&gt;Scenario!$B$11,"",IF(H$2&lt;&gt;"Ready",H$2,IF(ISNUMBER(L55),"OK","INSUFFICIENT FUNDS")))</f>
        <v/>
      </c>
      <c r="O55">
        <v>51</v>
      </c>
      <c r="P55" s="6" t="str">
        <f>IF(O55&gt;Scenario!$B$11,"",IF(O$2&lt;&gt;"Ready",O$2,IF(U54="OK",S54,"INSUFFICIENT FUNDS")))</f>
        <v/>
      </c>
      <c r="Q55" s="6" t="str">
        <f>IF(O55&gt;Scenario!$B$11,"",IF(O$2&lt;&gt;"Ready",O$2,IF(ISNUMBER(P55),IF(AND(O55&gt;=Scenario!$B$10,MOD(O55-Scenario!$B$10,Scenario!$B$18)=0),Scenario!$B$8,0),"INSUFFICIENT FUNDS")))</f>
        <v/>
      </c>
      <c r="R55" s="6" t="str">
        <f>IF(O55&gt;Scenario!$B$11,"",IF(O$2&lt;&gt;"Ready",O$2,IF(ISNUMBER(P55),(P55+Q55)*(0+N('Option C'!$E$15)+IF(Scenario!$B$13="Gross",N('Option C'!$E$16),0))/12+((N('Option C'!$E$12)+N('Option C'!$E$13))/12+IF(AND(O55&gt;=Scenario!$B$10,MOD(O55-Scenario!$B$10,Scenario!$B$18)=0),N('Option C'!$E$17)*N('Option C'!$E$18)+N('Option C'!$E$20),0)+IF(O55=1,N('Option C'!$E$17)*N('Option C'!$E$19)+N('Option C'!$E$21),0)+IF(O55=Scenario!$B$11,N('Option C'!$E$22),0)),"INSUFFICIENT FUNDS")))</f>
        <v/>
      </c>
      <c r="S55" s="6" t="str">
        <f>IF(O55&gt;Scenario!$B$11,"",IF(O$2&lt;&gt;"Ready",O$2,IF(ISNUMBER(P55),IF((P55+Q55)*(1+Scenario!$B$12/12)-R55&lt;0,"INSUFFICIENT FUNDS",(P55+Q55)*(1+Scenario!$B$12/12)-R55),"INSUFFICIENT FUNDS")))</f>
        <v/>
      </c>
      <c r="T55" s="6" t="str">
        <f>IF(O55&gt;Scenario!$B$11,"",IF(O$2&lt;&gt;"Ready",O$2,IF(ISNUMBER(S55),T54+R55,"INSUFFICIENT FUNDS")))</f>
        <v/>
      </c>
      <c r="U55" t="str">
        <f>IF(O55&gt;Scenario!$B$11,"",IF(O$2&lt;&gt;"Ready",O$2,IF(ISNUMBER(S55),"OK","INSUFFICIENT FUNDS")))</f>
        <v/>
      </c>
      <c r="V55">
        <v>51</v>
      </c>
      <c r="W55" s="6" t="str">
        <f>IF(V55&gt;Scenario!$B$11,"",IF(V$2&lt;&gt;"Ready",V$2,IF(AB54="OK",Z54,"INSUFFICIENT FUNDS")))</f>
        <v/>
      </c>
      <c r="X55" s="6" t="str">
        <f>IF(V55&gt;Scenario!$B$11,"",IF(V$2&lt;&gt;"Ready",V$2,IF(ISNUMBER(W55),IF(AND(V55&gt;=Scenario!$B$10,MOD(V55-Scenario!$B$10,Scenario!$B$18)=0),Scenario!$B$8,0),"INSUFFICIENT FUNDS")))</f>
        <v/>
      </c>
      <c r="Y55" s="6" t="str">
        <f>IF(V55&gt;Scenario!$B$11,"",IF(V$2&lt;&gt;"Ready",V$2,IF(ISNUMBER(W55),(W55+X55)*(N('Option C'!$E$14)+N('Option C'!$E$15)+IF(Scenario!$B$13="Gross",N('Option C'!$E$16),0))/12+((N('Option C'!$E$12)+N('Option C'!$E$13))/12+IF(AND(V55&gt;=Scenario!$B$10,MOD(V55-Scenario!$B$10,Scenario!$B$18)=0),0*0+0,0)+IF(V55=1,0*0+0,0)+IF(V55=Scenario!$B$11,0,0)),"INSUFFICIENT FUNDS")))</f>
        <v/>
      </c>
      <c r="Z55" s="6" t="str">
        <f>IF(V55&gt;Scenario!$B$11,"",IF(V$2&lt;&gt;"Ready",V$2,IF(ISNUMBER(W55),IF((W55+X55)*(1+Scenario!$B$12/12)-Y55&lt;0,"INSUFFICIENT FUNDS",(W55+X55)*(1+Scenario!$B$12/12)-Y55),"INSUFFICIENT FUNDS")))</f>
        <v/>
      </c>
      <c r="AA55" s="6" t="str">
        <f>IF(V55&gt;Scenario!$B$11,"",IF(V$2&lt;&gt;"Ready",V$2,IF(ISNUMBER(Z55),AA54+Y55,"INSUFFICIENT FUNDS")))</f>
        <v/>
      </c>
      <c r="AB55" t="str">
        <f>IF(V55&gt;Scenario!$B$11,"",IF(V$2&lt;&gt;"Ready",V$2,IF(ISNUMBER(Z55),"OK","INSUFFICIENT FUNDS")))</f>
        <v/>
      </c>
      <c r="AC55">
        <v>51</v>
      </c>
      <c r="AD55" s="6" t="str">
        <f>IF(AC55&gt;Scenario!$B$11,"",IF(AC$2&lt;&gt;"Ready",AC$2,IF(AI54="OK",AG54,"INSUFFICIENT FUNDS")))</f>
        <v/>
      </c>
      <c r="AE55" s="6" t="str">
        <f>IF(AC55&gt;Scenario!$B$11,"",IF(AC$2&lt;&gt;"Ready",AC$2,IF(ISNUMBER(AD55),IF(AND(AC55&gt;=Scenario!$B$10,MOD(AC55-Scenario!$B$10,Scenario!$B$18)=0),Scenario!$B$8,0),"INSUFFICIENT FUNDS")))</f>
        <v/>
      </c>
      <c r="AF55" s="6" t="str">
        <f>IF(AC55&gt;Scenario!$B$11,"",IF(AC$2&lt;&gt;"Ready",AC$2,IF(ISNUMBER(AD55),(AD55+AE55)*(N('Option C'!$E$14)+N('Option C'!$E$15)+IF(Scenario!$B$13="Gross",0,0))/12+((N('Option C'!$E$12)+N('Option C'!$E$13))/12+IF(AND(AC55&gt;=Scenario!$B$10,MOD(AC55-Scenario!$B$10,Scenario!$B$18)=0),N('Option C'!$E$17)*N('Option C'!$E$18)+N('Option C'!$E$20),0)+IF(AC55=1,N('Option C'!$E$17)*N('Option C'!$E$19)+N('Option C'!$E$21),0)+IF(AC55=Scenario!$B$11,N('Option C'!$E$22),0)),"INSUFFICIENT FUNDS")))</f>
        <v/>
      </c>
      <c r="AG55" s="6" t="str">
        <f>IF(AC55&gt;Scenario!$B$11,"",IF(AC$2&lt;&gt;"Ready",AC$2,IF(ISNUMBER(AD55),IF((AD55+AE55)*(1+Scenario!$B$12/12)-AF55&lt;0,"INSUFFICIENT FUNDS",(AD55+AE55)*(1+Scenario!$B$12/12)-AF55),"INSUFFICIENT FUNDS")))</f>
        <v/>
      </c>
      <c r="AH55" s="6" t="str">
        <f>IF(AC55&gt;Scenario!$B$11,"",IF(AC$2&lt;&gt;"Ready",AC$2,IF(ISNUMBER(AG55),AH54+AF55,"INSUFFICIENT FUNDS")))</f>
        <v/>
      </c>
      <c r="AI55" t="str">
        <f>IF(AC55&gt;Scenario!$B$11,"",IF(AC$2&lt;&gt;"Ready",AC$2,IF(ISNUMBER(AG55),"OK","INSUFFICIENT FUNDS")))</f>
        <v/>
      </c>
      <c r="AJ55">
        <v>51</v>
      </c>
      <c r="AK55" s="6" t="str">
        <f>IF(AJ55&gt;Scenario!$B$11,"",IF(AJ$2&lt;&gt;"Ready",AJ$2,IF(AP54="OK",AN54,"INSUFFICIENT FUNDS")))</f>
        <v/>
      </c>
      <c r="AL55" s="6" t="str">
        <f>IF(AJ55&gt;Scenario!$B$11,"",IF(AJ$2&lt;&gt;"Ready",AJ$2,IF(ISNUMBER(AK55),IF(AND(AJ55&gt;=Scenario!$B$10,MOD(AJ55-Scenario!$B$10,Scenario!$B$18)=0),Scenario!$B$8,0),"INSUFFICIENT FUNDS")))</f>
        <v/>
      </c>
      <c r="AM55" s="6" t="str">
        <f>IF(AJ55&gt;Scenario!$B$11,"",IF(AJ$2&lt;&gt;"Ready",AJ$2,IF(ISNUMBER(AK55),(AK55+AL55)*(0+0+IF(Scenario!$B$13="Gross",0,0))/12+((0+0)/12+IF(AND(AJ55&gt;=Scenario!$B$10,MOD(AJ55-Scenario!$B$10,Scenario!$B$18)=0),0*0+0,0)+IF(AJ55=1,0*0+0,0)+IF(AJ55=Scenario!$B$11,0,0)),"INSUFFICIENT FUNDS")))</f>
        <v/>
      </c>
      <c r="AN55" s="6" t="str">
        <f>IF(AJ55&gt;Scenario!$B$11,"",IF(AJ$2&lt;&gt;"Ready",AJ$2,IF(ISNUMBER(AK55),IF((AK55+AL55)*(1+Scenario!$B$12/12)-AM55&lt;0,"INSUFFICIENT FUNDS",(AK55+AL55)*(1+Scenario!$B$12/12)-AM55),"INSUFFICIENT FUNDS")))</f>
        <v/>
      </c>
      <c r="AO55" s="6" t="str">
        <f>IF(AJ55&gt;Scenario!$B$11,"",IF(AJ$2&lt;&gt;"Ready",AJ$2,IF(ISNUMBER(AN55),AO54+AM55,"INSUFFICIENT FUNDS")))</f>
        <v/>
      </c>
      <c r="AP55" t="str">
        <f>IF(AJ55&gt;Scenario!$B$11,"",IF(AJ$2&lt;&gt;"Ready",AJ$2,IF(ISNUMBER(AN55),"OK","INSUFFICIENT FUNDS")))</f>
        <v/>
      </c>
    </row>
    <row r="56" spans="1:42" ht="32.1" customHeight="1" x14ac:dyDescent="0.2">
      <c r="A56">
        <v>52</v>
      </c>
      <c r="B56" s="6" t="str">
        <f>IF(A56&gt;Scenario!$B$11,"",IF(A$2&lt;&gt;"Ready",A$2,IF(G55="OK",E55,"INSUFFICIENT FUNDS")))</f>
        <v/>
      </c>
      <c r="C56" s="6" t="str">
        <f>IF(A56&gt;Scenario!$B$11,"",IF(A$2&lt;&gt;"Ready",A$2,IF(ISNUMBER(B56),IF(AND(A56&gt;=Scenario!$B$10,MOD(A56-Scenario!$B$10,Scenario!$B$18)=0),Scenario!$B$8,0),"INSUFFICIENT FUNDS")))</f>
        <v/>
      </c>
      <c r="D56" s="6" t="str">
        <f>IF(A56&gt;Scenario!$B$11,"",IF(A$2&lt;&gt;"Ready",A$2,IF(ISNUMBER(B56),(B56+C56)*(N('Option C'!$E$14)+N('Option C'!$E$15)+IF(Scenario!$B$13="Gross",N('Option C'!$E$16),0))/12+((N('Option C'!$E$12)+N('Option C'!$E$13))/12+IF(AND(A56&gt;=Scenario!$B$10,MOD(A56-Scenario!$B$10,Scenario!$B$18)=0),N('Option C'!$E$17)*N('Option C'!$E$18)+N('Option C'!$E$20),0)+IF(A56=1,N('Option C'!$E$17)*N('Option C'!$E$19)+N('Option C'!$E$21),0)+IF(A56=Scenario!$B$11,N('Option C'!$E$22),0)),"INSUFFICIENT FUNDS")))</f>
        <v/>
      </c>
      <c r="E56" s="6" t="str">
        <f>IF(A56&gt;Scenario!$B$11,"",IF(A$2&lt;&gt;"Ready",A$2,IF(ISNUMBER(B56),IF((B56+C56)*(1+Scenario!$B$12/12)-D56&lt;0,"INSUFFICIENT FUNDS",(B56+C56)*(1+Scenario!$B$12/12)-D56),"INSUFFICIENT FUNDS")))</f>
        <v/>
      </c>
      <c r="F56" s="6" t="str">
        <f>IF(A56&gt;Scenario!$B$11,"",IF(A$2&lt;&gt;"Ready",A$2,IF(ISNUMBER(E56),F55+D56,"INSUFFICIENT FUNDS")))</f>
        <v/>
      </c>
      <c r="G56" t="str">
        <f>IF(A56&gt;Scenario!$B$11,"",IF(A$2&lt;&gt;"Ready",A$2,IF(ISNUMBER(E56),"OK","INSUFFICIENT FUNDS")))</f>
        <v/>
      </c>
      <c r="H56">
        <v>52</v>
      </c>
      <c r="I56" s="6" t="str">
        <f>IF(H56&gt;Scenario!$B$11,"",IF(H$2&lt;&gt;"Ready",H$2,IF(N55="OK",L55,"INSUFFICIENT FUNDS")))</f>
        <v/>
      </c>
      <c r="J56" s="6" t="str">
        <f>IF(H56&gt;Scenario!$B$11,"",IF(H$2&lt;&gt;"Ready",H$2,IF(ISNUMBER(I56),IF(AND(H56&gt;=Scenario!$B$10,MOD(H56-Scenario!$B$10,Scenario!$B$18)=0),Scenario!$B$8,0),"INSUFFICIENT FUNDS")))</f>
        <v/>
      </c>
      <c r="K56" s="6" t="str">
        <f>IF(H56&gt;Scenario!$B$11,"",IF(H$2&lt;&gt;"Ready",H$2,IF(ISNUMBER(I56),(I56+J56)*(N('Option C'!$E$14)+N('Option C'!$E$15)+IF(Scenario!$B$13="Gross",N('Option C'!$E$16),0))/12+((0+0)/12+IF(AND(H56&gt;=Scenario!$B$10,MOD(H56-Scenario!$B$10,Scenario!$B$18)=0),N('Option C'!$E$17)*N('Option C'!$E$18)+N('Option C'!$E$20),0)+IF(H56=1,N('Option C'!$E$17)*N('Option C'!$E$19)+N('Option C'!$E$21),0)+IF(H56=Scenario!$B$11,N('Option C'!$E$22),0)),"INSUFFICIENT FUNDS")))</f>
        <v/>
      </c>
      <c r="L56" s="6" t="str">
        <f>IF(H56&gt;Scenario!$B$11,"",IF(H$2&lt;&gt;"Ready",H$2,IF(ISNUMBER(I56),IF((I56+J56)*(1+Scenario!$B$12/12)-K56&lt;0,"INSUFFICIENT FUNDS",(I56+J56)*(1+Scenario!$B$12/12)-K56),"INSUFFICIENT FUNDS")))</f>
        <v/>
      </c>
      <c r="M56" s="6" t="str">
        <f>IF(H56&gt;Scenario!$B$11,"",IF(H$2&lt;&gt;"Ready",H$2,IF(ISNUMBER(L56),M55+K56,"INSUFFICIENT FUNDS")))</f>
        <v/>
      </c>
      <c r="N56" t="str">
        <f>IF(H56&gt;Scenario!$B$11,"",IF(H$2&lt;&gt;"Ready",H$2,IF(ISNUMBER(L56),"OK","INSUFFICIENT FUNDS")))</f>
        <v/>
      </c>
      <c r="O56">
        <v>52</v>
      </c>
      <c r="P56" s="6" t="str">
        <f>IF(O56&gt;Scenario!$B$11,"",IF(O$2&lt;&gt;"Ready",O$2,IF(U55="OK",S55,"INSUFFICIENT FUNDS")))</f>
        <v/>
      </c>
      <c r="Q56" s="6" t="str">
        <f>IF(O56&gt;Scenario!$B$11,"",IF(O$2&lt;&gt;"Ready",O$2,IF(ISNUMBER(P56),IF(AND(O56&gt;=Scenario!$B$10,MOD(O56-Scenario!$B$10,Scenario!$B$18)=0),Scenario!$B$8,0),"INSUFFICIENT FUNDS")))</f>
        <v/>
      </c>
      <c r="R56" s="6" t="str">
        <f>IF(O56&gt;Scenario!$B$11,"",IF(O$2&lt;&gt;"Ready",O$2,IF(ISNUMBER(P56),(P56+Q56)*(0+N('Option C'!$E$15)+IF(Scenario!$B$13="Gross",N('Option C'!$E$16),0))/12+((N('Option C'!$E$12)+N('Option C'!$E$13))/12+IF(AND(O56&gt;=Scenario!$B$10,MOD(O56-Scenario!$B$10,Scenario!$B$18)=0),N('Option C'!$E$17)*N('Option C'!$E$18)+N('Option C'!$E$20),0)+IF(O56=1,N('Option C'!$E$17)*N('Option C'!$E$19)+N('Option C'!$E$21),0)+IF(O56=Scenario!$B$11,N('Option C'!$E$22),0)),"INSUFFICIENT FUNDS")))</f>
        <v/>
      </c>
      <c r="S56" s="6" t="str">
        <f>IF(O56&gt;Scenario!$B$11,"",IF(O$2&lt;&gt;"Ready",O$2,IF(ISNUMBER(P56),IF((P56+Q56)*(1+Scenario!$B$12/12)-R56&lt;0,"INSUFFICIENT FUNDS",(P56+Q56)*(1+Scenario!$B$12/12)-R56),"INSUFFICIENT FUNDS")))</f>
        <v/>
      </c>
      <c r="T56" s="6" t="str">
        <f>IF(O56&gt;Scenario!$B$11,"",IF(O$2&lt;&gt;"Ready",O$2,IF(ISNUMBER(S56),T55+R56,"INSUFFICIENT FUNDS")))</f>
        <v/>
      </c>
      <c r="U56" t="str">
        <f>IF(O56&gt;Scenario!$B$11,"",IF(O$2&lt;&gt;"Ready",O$2,IF(ISNUMBER(S56),"OK","INSUFFICIENT FUNDS")))</f>
        <v/>
      </c>
      <c r="V56">
        <v>52</v>
      </c>
      <c r="W56" s="6" t="str">
        <f>IF(V56&gt;Scenario!$B$11,"",IF(V$2&lt;&gt;"Ready",V$2,IF(AB55="OK",Z55,"INSUFFICIENT FUNDS")))</f>
        <v/>
      </c>
      <c r="X56" s="6" t="str">
        <f>IF(V56&gt;Scenario!$B$11,"",IF(V$2&lt;&gt;"Ready",V$2,IF(ISNUMBER(W56),IF(AND(V56&gt;=Scenario!$B$10,MOD(V56-Scenario!$B$10,Scenario!$B$18)=0),Scenario!$B$8,0),"INSUFFICIENT FUNDS")))</f>
        <v/>
      </c>
      <c r="Y56" s="6" t="str">
        <f>IF(V56&gt;Scenario!$B$11,"",IF(V$2&lt;&gt;"Ready",V$2,IF(ISNUMBER(W56),(W56+X56)*(N('Option C'!$E$14)+N('Option C'!$E$15)+IF(Scenario!$B$13="Gross",N('Option C'!$E$16),0))/12+((N('Option C'!$E$12)+N('Option C'!$E$13))/12+IF(AND(V56&gt;=Scenario!$B$10,MOD(V56-Scenario!$B$10,Scenario!$B$18)=0),0*0+0,0)+IF(V56=1,0*0+0,0)+IF(V56=Scenario!$B$11,0,0)),"INSUFFICIENT FUNDS")))</f>
        <v/>
      </c>
      <c r="Z56" s="6" t="str">
        <f>IF(V56&gt;Scenario!$B$11,"",IF(V$2&lt;&gt;"Ready",V$2,IF(ISNUMBER(W56),IF((W56+X56)*(1+Scenario!$B$12/12)-Y56&lt;0,"INSUFFICIENT FUNDS",(W56+X56)*(1+Scenario!$B$12/12)-Y56),"INSUFFICIENT FUNDS")))</f>
        <v/>
      </c>
      <c r="AA56" s="6" t="str">
        <f>IF(V56&gt;Scenario!$B$11,"",IF(V$2&lt;&gt;"Ready",V$2,IF(ISNUMBER(Z56),AA55+Y56,"INSUFFICIENT FUNDS")))</f>
        <v/>
      </c>
      <c r="AB56" t="str">
        <f>IF(V56&gt;Scenario!$B$11,"",IF(V$2&lt;&gt;"Ready",V$2,IF(ISNUMBER(Z56),"OK","INSUFFICIENT FUNDS")))</f>
        <v/>
      </c>
      <c r="AC56">
        <v>52</v>
      </c>
      <c r="AD56" s="6" t="str">
        <f>IF(AC56&gt;Scenario!$B$11,"",IF(AC$2&lt;&gt;"Ready",AC$2,IF(AI55="OK",AG55,"INSUFFICIENT FUNDS")))</f>
        <v/>
      </c>
      <c r="AE56" s="6" t="str">
        <f>IF(AC56&gt;Scenario!$B$11,"",IF(AC$2&lt;&gt;"Ready",AC$2,IF(ISNUMBER(AD56),IF(AND(AC56&gt;=Scenario!$B$10,MOD(AC56-Scenario!$B$10,Scenario!$B$18)=0),Scenario!$B$8,0),"INSUFFICIENT FUNDS")))</f>
        <v/>
      </c>
      <c r="AF56" s="6" t="str">
        <f>IF(AC56&gt;Scenario!$B$11,"",IF(AC$2&lt;&gt;"Ready",AC$2,IF(ISNUMBER(AD56),(AD56+AE56)*(N('Option C'!$E$14)+N('Option C'!$E$15)+IF(Scenario!$B$13="Gross",0,0))/12+((N('Option C'!$E$12)+N('Option C'!$E$13))/12+IF(AND(AC56&gt;=Scenario!$B$10,MOD(AC56-Scenario!$B$10,Scenario!$B$18)=0),N('Option C'!$E$17)*N('Option C'!$E$18)+N('Option C'!$E$20),0)+IF(AC56=1,N('Option C'!$E$17)*N('Option C'!$E$19)+N('Option C'!$E$21),0)+IF(AC56=Scenario!$B$11,N('Option C'!$E$22),0)),"INSUFFICIENT FUNDS")))</f>
        <v/>
      </c>
      <c r="AG56" s="6" t="str">
        <f>IF(AC56&gt;Scenario!$B$11,"",IF(AC$2&lt;&gt;"Ready",AC$2,IF(ISNUMBER(AD56),IF((AD56+AE56)*(1+Scenario!$B$12/12)-AF56&lt;0,"INSUFFICIENT FUNDS",(AD56+AE56)*(1+Scenario!$B$12/12)-AF56),"INSUFFICIENT FUNDS")))</f>
        <v/>
      </c>
      <c r="AH56" s="6" t="str">
        <f>IF(AC56&gt;Scenario!$B$11,"",IF(AC$2&lt;&gt;"Ready",AC$2,IF(ISNUMBER(AG56),AH55+AF56,"INSUFFICIENT FUNDS")))</f>
        <v/>
      </c>
      <c r="AI56" t="str">
        <f>IF(AC56&gt;Scenario!$B$11,"",IF(AC$2&lt;&gt;"Ready",AC$2,IF(ISNUMBER(AG56),"OK","INSUFFICIENT FUNDS")))</f>
        <v/>
      </c>
      <c r="AJ56">
        <v>52</v>
      </c>
      <c r="AK56" s="6" t="str">
        <f>IF(AJ56&gt;Scenario!$B$11,"",IF(AJ$2&lt;&gt;"Ready",AJ$2,IF(AP55="OK",AN55,"INSUFFICIENT FUNDS")))</f>
        <v/>
      </c>
      <c r="AL56" s="6" t="str">
        <f>IF(AJ56&gt;Scenario!$B$11,"",IF(AJ$2&lt;&gt;"Ready",AJ$2,IF(ISNUMBER(AK56),IF(AND(AJ56&gt;=Scenario!$B$10,MOD(AJ56-Scenario!$B$10,Scenario!$B$18)=0),Scenario!$B$8,0),"INSUFFICIENT FUNDS")))</f>
        <v/>
      </c>
      <c r="AM56" s="6" t="str">
        <f>IF(AJ56&gt;Scenario!$B$11,"",IF(AJ$2&lt;&gt;"Ready",AJ$2,IF(ISNUMBER(AK56),(AK56+AL56)*(0+0+IF(Scenario!$B$13="Gross",0,0))/12+((0+0)/12+IF(AND(AJ56&gt;=Scenario!$B$10,MOD(AJ56-Scenario!$B$10,Scenario!$B$18)=0),0*0+0,0)+IF(AJ56=1,0*0+0,0)+IF(AJ56=Scenario!$B$11,0,0)),"INSUFFICIENT FUNDS")))</f>
        <v/>
      </c>
      <c r="AN56" s="6" t="str">
        <f>IF(AJ56&gt;Scenario!$B$11,"",IF(AJ$2&lt;&gt;"Ready",AJ$2,IF(ISNUMBER(AK56),IF((AK56+AL56)*(1+Scenario!$B$12/12)-AM56&lt;0,"INSUFFICIENT FUNDS",(AK56+AL56)*(1+Scenario!$B$12/12)-AM56),"INSUFFICIENT FUNDS")))</f>
        <v/>
      </c>
      <c r="AO56" s="6" t="str">
        <f>IF(AJ56&gt;Scenario!$B$11,"",IF(AJ$2&lt;&gt;"Ready",AJ$2,IF(ISNUMBER(AN56),AO55+AM56,"INSUFFICIENT FUNDS")))</f>
        <v/>
      </c>
      <c r="AP56" t="str">
        <f>IF(AJ56&gt;Scenario!$B$11,"",IF(AJ$2&lt;&gt;"Ready",AJ$2,IF(ISNUMBER(AN56),"OK","INSUFFICIENT FUNDS")))</f>
        <v/>
      </c>
    </row>
    <row r="57" spans="1:42" ht="32.1" customHeight="1" x14ac:dyDescent="0.2">
      <c r="A57">
        <v>53</v>
      </c>
      <c r="B57" s="6" t="str">
        <f>IF(A57&gt;Scenario!$B$11,"",IF(A$2&lt;&gt;"Ready",A$2,IF(G56="OK",E56,"INSUFFICIENT FUNDS")))</f>
        <v/>
      </c>
      <c r="C57" s="6" t="str">
        <f>IF(A57&gt;Scenario!$B$11,"",IF(A$2&lt;&gt;"Ready",A$2,IF(ISNUMBER(B57),IF(AND(A57&gt;=Scenario!$B$10,MOD(A57-Scenario!$B$10,Scenario!$B$18)=0),Scenario!$B$8,0),"INSUFFICIENT FUNDS")))</f>
        <v/>
      </c>
      <c r="D57" s="6" t="str">
        <f>IF(A57&gt;Scenario!$B$11,"",IF(A$2&lt;&gt;"Ready",A$2,IF(ISNUMBER(B57),(B57+C57)*(N('Option C'!$E$14)+N('Option C'!$E$15)+IF(Scenario!$B$13="Gross",N('Option C'!$E$16),0))/12+((N('Option C'!$E$12)+N('Option C'!$E$13))/12+IF(AND(A57&gt;=Scenario!$B$10,MOD(A57-Scenario!$B$10,Scenario!$B$18)=0),N('Option C'!$E$17)*N('Option C'!$E$18)+N('Option C'!$E$20),0)+IF(A57=1,N('Option C'!$E$17)*N('Option C'!$E$19)+N('Option C'!$E$21),0)+IF(A57=Scenario!$B$11,N('Option C'!$E$22),0)),"INSUFFICIENT FUNDS")))</f>
        <v/>
      </c>
      <c r="E57" s="6" t="str">
        <f>IF(A57&gt;Scenario!$B$11,"",IF(A$2&lt;&gt;"Ready",A$2,IF(ISNUMBER(B57),IF((B57+C57)*(1+Scenario!$B$12/12)-D57&lt;0,"INSUFFICIENT FUNDS",(B57+C57)*(1+Scenario!$B$12/12)-D57),"INSUFFICIENT FUNDS")))</f>
        <v/>
      </c>
      <c r="F57" s="6" t="str">
        <f>IF(A57&gt;Scenario!$B$11,"",IF(A$2&lt;&gt;"Ready",A$2,IF(ISNUMBER(E57),F56+D57,"INSUFFICIENT FUNDS")))</f>
        <v/>
      </c>
      <c r="G57" t="str">
        <f>IF(A57&gt;Scenario!$B$11,"",IF(A$2&lt;&gt;"Ready",A$2,IF(ISNUMBER(E57),"OK","INSUFFICIENT FUNDS")))</f>
        <v/>
      </c>
      <c r="H57">
        <v>53</v>
      </c>
      <c r="I57" s="6" t="str">
        <f>IF(H57&gt;Scenario!$B$11,"",IF(H$2&lt;&gt;"Ready",H$2,IF(N56="OK",L56,"INSUFFICIENT FUNDS")))</f>
        <v/>
      </c>
      <c r="J57" s="6" t="str">
        <f>IF(H57&gt;Scenario!$B$11,"",IF(H$2&lt;&gt;"Ready",H$2,IF(ISNUMBER(I57),IF(AND(H57&gt;=Scenario!$B$10,MOD(H57-Scenario!$B$10,Scenario!$B$18)=0),Scenario!$B$8,0),"INSUFFICIENT FUNDS")))</f>
        <v/>
      </c>
      <c r="K57" s="6" t="str">
        <f>IF(H57&gt;Scenario!$B$11,"",IF(H$2&lt;&gt;"Ready",H$2,IF(ISNUMBER(I57),(I57+J57)*(N('Option C'!$E$14)+N('Option C'!$E$15)+IF(Scenario!$B$13="Gross",N('Option C'!$E$16),0))/12+((0+0)/12+IF(AND(H57&gt;=Scenario!$B$10,MOD(H57-Scenario!$B$10,Scenario!$B$18)=0),N('Option C'!$E$17)*N('Option C'!$E$18)+N('Option C'!$E$20),0)+IF(H57=1,N('Option C'!$E$17)*N('Option C'!$E$19)+N('Option C'!$E$21),0)+IF(H57=Scenario!$B$11,N('Option C'!$E$22),0)),"INSUFFICIENT FUNDS")))</f>
        <v/>
      </c>
      <c r="L57" s="6" t="str">
        <f>IF(H57&gt;Scenario!$B$11,"",IF(H$2&lt;&gt;"Ready",H$2,IF(ISNUMBER(I57),IF((I57+J57)*(1+Scenario!$B$12/12)-K57&lt;0,"INSUFFICIENT FUNDS",(I57+J57)*(1+Scenario!$B$12/12)-K57),"INSUFFICIENT FUNDS")))</f>
        <v/>
      </c>
      <c r="M57" s="6" t="str">
        <f>IF(H57&gt;Scenario!$B$11,"",IF(H$2&lt;&gt;"Ready",H$2,IF(ISNUMBER(L57),M56+K57,"INSUFFICIENT FUNDS")))</f>
        <v/>
      </c>
      <c r="N57" t="str">
        <f>IF(H57&gt;Scenario!$B$11,"",IF(H$2&lt;&gt;"Ready",H$2,IF(ISNUMBER(L57),"OK","INSUFFICIENT FUNDS")))</f>
        <v/>
      </c>
      <c r="O57">
        <v>53</v>
      </c>
      <c r="P57" s="6" t="str">
        <f>IF(O57&gt;Scenario!$B$11,"",IF(O$2&lt;&gt;"Ready",O$2,IF(U56="OK",S56,"INSUFFICIENT FUNDS")))</f>
        <v/>
      </c>
      <c r="Q57" s="6" t="str">
        <f>IF(O57&gt;Scenario!$B$11,"",IF(O$2&lt;&gt;"Ready",O$2,IF(ISNUMBER(P57),IF(AND(O57&gt;=Scenario!$B$10,MOD(O57-Scenario!$B$10,Scenario!$B$18)=0),Scenario!$B$8,0),"INSUFFICIENT FUNDS")))</f>
        <v/>
      </c>
      <c r="R57" s="6" t="str">
        <f>IF(O57&gt;Scenario!$B$11,"",IF(O$2&lt;&gt;"Ready",O$2,IF(ISNUMBER(P57),(P57+Q57)*(0+N('Option C'!$E$15)+IF(Scenario!$B$13="Gross",N('Option C'!$E$16),0))/12+((N('Option C'!$E$12)+N('Option C'!$E$13))/12+IF(AND(O57&gt;=Scenario!$B$10,MOD(O57-Scenario!$B$10,Scenario!$B$18)=0),N('Option C'!$E$17)*N('Option C'!$E$18)+N('Option C'!$E$20),0)+IF(O57=1,N('Option C'!$E$17)*N('Option C'!$E$19)+N('Option C'!$E$21),0)+IF(O57=Scenario!$B$11,N('Option C'!$E$22),0)),"INSUFFICIENT FUNDS")))</f>
        <v/>
      </c>
      <c r="S57" s="6" t="str">
        <f>IF(O57&gt;Scenario!$B$11,"",IF(O$2&lt;&gt;"Ready",O$2,IF(ISNUMBER(P57),IF((P57+Q57)*(1+Scenario!$B$12/12)-R57&lt;0,"INSUFFICIENT FUNDS",(P57+Q57)*(1+Scenario!$B$12/12)-R57),"INSUFFICIENT FUNDS")))</f>
        <v/>
      </c>
      <c r="T57" s="6" t="str">
        <f>IF(O57&gt;Scenario!$B$11,"",IF(O$2&lt;&gt;"Ready",O$2,IF(ISNUMBER(S57),T56+R57,"INSUFFICIENT FUNDS")))</f>
        <v/>
      </c>
      <c r="U57" t="str">
        <f>IF(O57&gt;Scenario!$B$11,"",IF(O$2&lt;&gt;"Ready",O$2,IF(ISNUMBER(S57),"OK","INSUFFICIENT FUNDS")))</f>
        <v/>
      </c>
      <c r="V57">
        <v>53</v>
      </c>
      <c r="W57" s="6" t="str">
        <f>IF(V57&gt;Scenario!$B$11,"",IF(V$2&lt;&gt;"Ready",V$2,IF(AB56="OK",Z56,"INSUFFICIENT FUNDS")))</f>
        <v/>
      </c>
      <c r="X57" s="6" t="str">
        <f>IF(V57&gt;Scenario!$B$11,"",IF(V$2&lt;&gt;"Ready",V$2,IF(ISNUMBER(W57),IF(AND(V57&gt;=Scenario!$B$10,MOD(V57-Scenario!$B$10,Scenario!$B$18)=0),Scenario!$B$8,0),"INSUFFICIENT FUNDS")))</f>
        <v/>
      </c>
      <c r="Y57" s="6" t="str">
        <f>IF(V57&gt;Scenario!$B$11,"",IF(V$2&lt;&gt;"Ready",V$2,IF(ISNUMBER(W57),(W57+X57)*(N('Option C'!$E$14)+N('Option C'!$E$15)+IF(Scenario!$B$13="Gross",N('Option C'!$E$16),0))/12+((N('Option C'!$E$12)+N('Option C'!$E$13))/12+IF(AND(V57&gt;=Scenario!$B$10,MOD(V57-Scenario!$B$10,Scenario!$B$18)=0),0*0+0,0)+IF(V57=1,0*0+0,0)+IF(V57=Scenario!$B$11,0,0)),"INSUFFICIENT FUNDS")))</f>
        <v/>
      </c>
      <c r="Z57" s="6" t="str">
        <f>IF(V57&gt;Scenario!$B$11,"",IF(V$2&lt;&gt;"Ready",V$2,IF(ISNUMBER(W57),IF((W57+X57)*(1+Scenario!$B$12/12)-Y57&lt;0,"INSUFFICIENT FUNDS",(W57+X57)*(1+Scenario!$B$12/12)-Y57),"INSUFFICIENT FUNDS")))</f>
        <v/>
      </c>
      <c r="AA57" s="6" t="str">
        <f>IF(V57&gt;Scenario!$B$11,"",IF(V$2&lt;&gt;"Ready",V$2,IF(ISNUMBER(Z57),AA56+Y57,"INSUFFICIENT FUNDS")))</f>
        <v/>
      </c>
      <c r="AB57" t="str">
        <f>IF(V57&gt;Scenario!$B$11,"",IF(V$2&lt;&gt;"Ready",V$2,IF(ISNUMBER(Z57),"OK","INSUFFICIENT FUNDS")))</f>
        <v/>
      </c>
      <c r="AC57">
        <v>53</v>
      </c>
      <c r="AD57" s="6" t="str">
        <f>IF(AC57&gt;Scenario!$B$11,"",IF(AC$2&lt;&gt;"Ready",AC$2,IF(AI56="OK",AG56,"INSUFFICIENT FUNDS")))</f>
        <v/>
      </c>
      <c r="AE57" s="6" t="str">
        <f>IF(AC57&gt;Scenario!$B$11,"",IF(AC$2&lt;&gt;"Ready",AC$2,IF(ISNUMBER(AD57),IF(AND(AC57&gt;=Scenario!$B$10,MOD(AC57-Scenario!$B$10,Scenario!$B$18)=0),Scenario!$B$8,0),"INSUFFICIENT FUNDS")))</f>
        <v/>
      </c>
      <c r="AF57" s="6" t="str">
        <f>IF(AC57&gt;Scenario!$B$11,"",IF(AC$2&lt;&gt;"Ready",AC$2,IF(ISNUMBER(AD57),(AD57+AE57)*(N('Option C'!$E$14)+N('Option C'!$E$15)+IF(Scenario!$B$13="Gross",0,0))/12+((N('Option C'!$E$12)+N('Option C'!$E$13))/12+IF(AND(AC57&gt;=Scenario!$B$10,MOD(AC57-Scenario!$B$10,Scenario!$B$18)=0),N('Option C'!$E$17)*N('Option C'!$E$18)+N('Option C'!$E$20),0)+IF(AC57=1,N('Option C'!$E$17)*N('Option C'!$E$19)+N('Option C'!$E$21),0)+IF(AC57=Scenario!$B$11,N('Option C'!$E$22),0)),"INSUFFICIENT FUNDS")))</f>
        <v/>
      </c>
      <c r="AG57" s="6" t="str">
        <f>IF(AC57&gt;Scenario!$B$11,"",IF(AC$2&lt;&gt;"Ready",AC$2,IF(ISNUMBER(AD57),IF((AD57+AE57)*(1+Scenario!$B$12/12)-AF57&lt;0,"INSUFFICIENT FUNDS",(AD57+AE57)*(1+Scenario!$B$12/12)-AF57),"INSUFFICIENT FUNDS")))</f>
        <v/>
      </c>
      <c r="AH57" s="6" t="str">
        <f>IF(AC57&gt;Scenario!$B$11,"",IF(AC$2&lt;&gt;"Ready",AC$2,IF(ISNUMBER(AG57),AH56+AF57,"INSUFFICIENT FUNDS")))</f>
        <v/>
      </c>
      <c r="AI57" t="str">
        <f>IF(AC57&gt;Scenario!$B$11,"",IF(AC$2&lt;&gt;"Ready",AC$2,IF(ISNUMBER(AG57),"OK","INSUFFICIENT FUNDS")))</f>
        <v/>
      </c>
      <c r="AJ57">
        <v>53</v>
      </c>
      <c r="AK57" s="6" t="str">
        <f>IF(AJ57&gt;Scenario!$B$11,"",IF(AJ$2&lt;&gt;"Ready",AJ$2,IF(AP56="OK",AN56,"INSUFFICIENT FUNDS")))</f>
        <v/>
      </c>
      <c r="AL57" s="6" t="str">
        <f>IF(AJ57&gt;Scenario!$B$11,"",IF(AJ$2&lt;&gt;"Ready",AJ$2,IF(ISNUMBER(AK57),IF(AND(AJ57&gt;=Scenario!$B$10,MOD(AJ57-Scenario!$B$10,Scenario!$B$18)=0),Scenario!$B$8,0),"INSUFFICIENT FUNDS")))</f>
        <v/>
      </c>
      <c r="AM57" s="6" t="str">
        <f>IF(AJ57&gt;Scenario!$B$11,"",IF(AJ$2&lt;&gt;"Ready",AJ$2,IF(ISNUMBER(AK57),(AK57+AL57)*(0+0+IF(Scenario!$B$13="Gross",0,0))/12+((0+0)/12+IF(AND(AJ57&gt;=Scenario!$B$10,MOD(AJ57-Scenario!$B$10,Scenario!$B$18)=0),0*0+0,0)+IF(AJ57=1,0*0+0,0)+IF(AJ57=Scenario!$B$11,0,0)),"INSUFFICIENT FUNDS")))</f>
        <v/>
      </c>
      <c r="AN57" s="6" t="str">
        <f>IF(AJ57&gt;Scenario!$B$11,"",IF(AJ$2&lt;&gt;"Ready",AJ$2,IF(ISNUMBER(AK57),IF((AK57+AL57)*(1+Scenario!$B$12/12)-AM57&lt;0,"INSUFFICIENT FUNDS",(AK57+AL57)*(1+Scenario!$B$12/12)-AM57),"INSUFFICIENT FUNDS")))</f>
        <v/>
      </c>
      <c r="AO57" s="6" t="str">
        <f>IF(AJ57&gt;Scenario!$B$11,"",IF(AJ$2&lt;&gt;"Ready",AJ$2,IF(ISNUMBER(AN57),AO56+AM57,"INSUFFICIENT FUNDS")))</f>
        <v/>
      </c>
      <c r="AP57" t="str">
        <f>IF(AJ57&gt;Scenario!$B$11,"",IF(AJ$2&lt;&gt;"Ready",AJ$2,IF(ISNUMBER(AN57),"OK","INSUFFICIENT FUNDS")))</f>
        <v/>
      </c>
    </row>
    <row r="58" spans="1:42" ht="32.1" customHeight="1" x14ac:dyDescent="0.2">
      <c r="A58">
        <v>54</v>
      </c>
      <c r="B58" s="6" t="str">
        <f>IF(A58&gt;Scenario!$B$11,"",IF(A$2&lt;&gt;"Ready",A$2,IF(G57="OK",E57,"INSUFFICIENT FUNDS")))</f>
        <v/>
      </c>
      <c r="C58" s="6" t="str">
        <f>IF(A58&gt;Scenario!$B$11,"",IF(A$2&lt;&gt;"Ready",A$2,IF(ISNUMBER(B58),IF(AND(A58&gt;=Scenario!$B$10,MOD(A58-Scenario!$B$10,Scenario!$B$18)=0),Scenario!$B$8,0),"INSUFFICIENT FUNDS")))</f>
        <v/>
      </c>
      <c r="D58" s="6" t="str">
        <f>IF(A58&gt;Scenario!$B$11,"",IF(A$2&lt;&gt;"Ready",A$2,IF(ISNUMBER(B58),(B58+C58)*(N('Option C'!$E$14)+N('Option C'!$E$15)+IF(Scenario!$B$13="Gross",N('Option C'!$E$16),0))/12+((N('Option C'!$E$12)+N('Option C'!$E$13))/12+IF(AND(A58&gt;=Scenario!$B$10,MOD(A58-Scenario!$B$10,Scenario!$B$18)=0),N('Option C'!$E$17)*N('Option C'!$E$18)+N('Option C'!$E$20),0)+IF(A58=1,N('Option C'!$E$17)*N('Option C'!$E$19)+N('Option C'!$E$21),0)+IF(A58=Scenario!$B$11,N('Option C'!$E$22),0)),"INSUFFICIENT FUNDS")))</f>
        <v/>
      </c>
      <c r="E58" s="6" t="str">
        <f>IF(A58&gt;Scenario!$B$11,"",IF(A$2&lt;&gt;"Ready",A$2,IF(ISNUMBER(B58),IF((B58+C58)*(1+Scenario!$B$12/12)-D58&lt;0,"INSUFFICIENT FUNDS",(B58+C58)*(1+Scenario!$B$12/12)-D58),"INSUFFICIENT FUNDS")))</f>
        <v/>
      </c>
      <c r="F58" s="6" t="str">
        <f>IF(A58&gt;Scenario!$B$11,"",IF(A$2&lt;&gt;"Ready",A$2,IF(ISNUMBER(E58),F57+D58,"INSUFFICIENT FUNDS")))</f>
        <v/>
      </c>
      <c r="G58" t="str">
        <f>IF(A58&gt;Scenario!$B$11,"",IF(A$2&lt;&gt;"Ready",A$2,IF(ISNUMBER(E58),"OK","INSUFFICIENT FUNDS")))</f>
        <v/>
      </c>
      <c r="H58">
        <v>54</v>
      </c>
      <c r="I58" s="6" t="str">
        <f>IF(H58&gt;Scenario!$B$11,"",IF(H$2&lt;&gt;"Ready",H$2,IF(N57="OK",L57,"INSUFFICIENT FUNDS")))</f>
        <v/>
      </c>
      <c r="J58" s="6" t="str">
        <f>IF(H58&gt;Scenario!$B$11,"",IF(H$2&lt;&gt;"Ready",H$2,IF(ISNUMBER(I58),IF(AND(H58&gt;=Scenario!$B$10,MOD(H58-Scenario!$B$10,Scenario!$B$18)=0),Scenario!$B$8,0),"INSUFFICIENT FUNDS")))</f>
        <v/>
      </c>
      <c r="K58" s="6" t="str">
        <f>IF(H58&gt;Scenario!$B$11,"",IF(H$2&lt;&gt;"Ready",H$2,IF(ISNUMBER(I58),(I58+J58)*(N('Option C'!$E$14)+N('Option C'!$E$15)+IF(Scenario!$B$13="Gross",N('Option C'!$E$16),0))/12+((0+0)/12+IF(AND(H58&gt;=Scenario!$B$10,MOD(H58-Scenario!$B$10,Scenario!$B$18)=0),N('Option C'!$E$17)*N('Option C'!$E$18)+N('Option C'!$E$20),0)+IF(H58=1,N('Option C'!$E$17)*N('Option C'!$E$19)+N('Option C'!$E$21),0)+IF(H58=Scenario!$B$11,N('Option C'!$E$22),0)),"INSUFFICIENT FUNDS")))</f>
        <v/>
      </c>
      <c r="L58" s="6" t="str">
        <f>IF(H58&gt;Scenario!$B$11,"",IF(H$2&lt;&gt;"Ready",H$2,IF(ISNUMBER(I58),IF((I58+J58)*(1+Scenario!$B$12/12)-K58&lt;0,"INSUFFICIENT FUNDS",(I58+J58)*(1+Scenario!$B$12/12)-K58),"INSUFFICIENT FUNDS")))</f>
        <v/>
      </c>
      <c r="M58" s="6" t="str">
        <f>IF(H58&gt;Scenario!$B$11,"",IF(H$2&lt;&gt;"Ready",H$2,IF(ISNUMBER(L58),M57+K58,"INSUFFICIENT FUNDS")))</f>
        <v/>
      </c>
      <c r="N58" t="str">
        <f>IF(H58&gt;Scenario!$B$11,"",IF(H$2&lt;&gt;"Ready",H$2,IF(ISNUMBER(L58),"OK","INSUFFICIENT FUNDS")))</f>
        <v/>
      </c>
      <c r="O58">
        <v>54</v>
      </c>
      <c r="P58" s="6" t="str">
        <f>IF(O58&gt;Scenario!$B$11,"",IF(O$2&lt;&gt;"Ready",O$2,IF(U57="OK",S57,"INSUFFICIENT FUNDS")))</f>
        <v/>
      </c>
      <c r="Q58" s="6" t="str">
        <f>IF(O58&gt;Scenario!$B$11,"",IF(O$2&lt;&gt;"Ready",O$2,IF(ISNUMBER(P58),IF(AND(O58&gt;=Scenario!$B$10,MOD(O58-Scenario!$B$10,Scenario!$B$18)=0),Scenario!$B$8,0),"INSUFFICIENT FUNDS")))</f>
        <v/>
      </c>
      <c r="R58" s="6" t="str">
        <f>IF(O58&gt;Scenario!$B$11,"",IF(O$2&lt;&gt;"Ready",O$2,IF(ISNUMBER(P58),(P58+Q58)*(0+N('Option C'!$E$15)+IF(Scenario!$B$13="Gross",N('Option C'!$E$16),0))/12+((N('Option C'!$E$12)+N('Option C'!$E$13))/12+IF(AND(O58&gt;=Scenario!$B$10,MOD(O58-Scenario!$B$10,Scenario!$B$18)=0),N('Option C'!$E$17)*N('Option C'!$E$18)+N('Option C'!$E$20),0)+IF(O58=1,N('Option C'!$E$17)*N('Option C'!$E$19)+N('Option C'!$E$21),0)+IF(O58=Scenario!$B$11,N('Option C'!$E$22),0)),"INSUFFICIENT FUNDS")))</f>
        <v/>
      </c>
      <c r="S58" s="6" t="str">
        <f>IF(O58&gt;Scenario!$B$11,"",IF(O$2&lt;&gt;"Ready",O$2,IF(ISNUMBER(P58),IF((P58+Q58)*(1+Scenario!$B$12/12)-R58&lt;0,"INSUFFICIENT FUNDS",(P58+Q58)*(1+Scenario!$B$12/12)-R58),"INSUFFICIENT FUNDS")))</f>
        <v/>
      </c>
      <c r="T58" s="6" t="str">
        <f>IF(O58&gt;Scenario!$B$11,"",IF(O$2&lt;&gt;"Ready",O$2,IF(ISNUMBER(S58),T57+R58,"INSUFFICIENT FUNDS")))</f>
        <v/>
      </c>
      <c r="U58" t="str">
        <f>IF(O58&gt;Scenario!$B$11,"",IF(O$2&lt;&gt;"Ready",O$2,IF(ISNUMBER(S58),"OK","INSUFFICIENT FUNDS")))</f>
        <v/>
      </c>
      <c r="V58">
        <v>54</v>
      </c>
      <c r="W58" s="6" t="str">
        <f>IF(V58&gt;Scenario!$B$11,"",IF(V$2&lt;&gt;"Ready",V$2,IF(AB57="OK",Z57,"INSUFFICIENT FUNDS")))</f>
        <v/>
      </c>
      <c r="X58" s="6" t="str">
        <f>IF(V58&gt;Scenario!$B$11,"",IF(V$2&lt;&gt;"Ready",V$2,IF(ISNUMBER(W58),IF(AND(V58&gt;=Scenario!$B$10,MOD(V58-Scenario!$B$10,Scenario!$B$18)=0),Scenario!$B$8,0),"INSUFFICIENT FUNDS")))</f>
        <v/>
      </c>
      <c r="Y58" s="6" t="str">
        <f>IF(V58&gt;Scenario!$B$11,"",IF(V$2&lt;&gt;"Ready",V$2,IF(ISNUMBER(W58),(W58+X58)*(N('Option C'!$E$14)+N('Option C'!$E$15)+IF(Scenario!$B$13="Gross",N('Option C'!$E$16),0))/12+((N('Option C'!$E$12)+N('Option C'!$E$13))/12+IF(AND(V58&gt;=Scenario!$B$10,MOD(V58-Scenario!$B$10,Scenario!$B$18)=0),0*0+0,0)+IF(V58=1,0*0+0,0)+IF(V58=Scenario!$B$11,0,0)),"INSUFFICIENT FUNDS")))</f>
        <v/>
      </c>
      <c r="Z58" s="6" t="str">
        <f>IF(V58&gt;Scenario!$B$11,"",IF(V$2&lt;&gt;"Ready",V$2,IF(ISNUMBER(W58),IF((W58+X58)*(1+Scenario!$B$12/12)-Y58&lt;0,"INSUFFICIENT FUNDS",(W58+X58)*(1+Scenario!$B$12/12)-Y58),"INSUFFICIENT FUNDS")))</f>
        <v/>
      </c>
      <c r="AA58" s="6" t="str">
        <f>IF(V58&gt;Scenario!$B$11,"",IF(V$2&lt;&gt;"Ready",V$2,IF(ISNUMBER(Z58),AA57+Y58,"INSUFFICIENT FUNDS")))</f>
        <v/>
      </c>
      <c r="AB58" t="str">
        <f>IF(V58&gt;Scenario!$B$11,"",IF(V$2&lt;&gt;"Ready",V$2,IF(ISNUMBER(Z58),"OK","INSUFFICIENT FUNDS")))</f>
        <v/>
      </c>
      <c r="AC58">
        <v>54</v>
      </c>
      <c r="AD58" s="6" t="str">
        <f>IF(AC58&gt;Scenario!$B$11,"",IF(AC$2&lt;&gt;"Ready",AC$2,IF(AI57="OK",AG57,"INSUFFICIENT FUNDS")))</f>
        <v/>
      </c>
      <c r="AE58" s="6" t="str">
        <f>IF(AC58&gt;Scenario!$B$11,"",IF(AC$2&lt;&gt;"Ready",AC$2,IF(ISNUMBER(AD58),IF(AND(AC58&gt;=Scenario!$B$10,MOD(AC58-Scenario!$B$10,Scenario!$B$18)=0),Scenario!$B$8,0),"INSUFFICIENT FUNDS")))</f>
        <v/>
      </c>
      <c r="AF58" s="6" t="str">
        <f>IF(AC58&gt;Scenario!$B$11,"",IF(AC$2&lt;&gt;"Ready",AC$2,IF(ISNUMBER(AD58),(AD58+AE58)*(N('Option C'!$E$14)+N('Option C'!$E$15)+IF(Scenario!$B$13="Gross",0,0))/12+((N('Option C'!$E$12)+N('Option C'!$E$13))/12+IF(AND(AC58&gt;=Scenario!$B$10,MOD(AC58-Scenario!$B$10,Scenario!$B$18)=0),N('Option C'!$E$17)*N('Option C'!$E$18)+N('Option C'!$E$20),0)+IF(AC58=1,N('Option C'!$E$17)*N('Option C'!$E$19)+N('Option C'!$E$21),0)+IF(AC58=Scenario!$B$11,N('Option C'!$E$22),0)),"INSUFFICIENT FUNDS")))</f>
        <v/>
      </c>
      <c r="AG58" s="6" t="str">
        <f>IF(AC58&gt;Scenario!$B$11,"",IF(AC$2&lt;&gt;"Ready",AC$2,IF(ISNUMBER(AD58),IF((AD58+AE58)*(1+Scenario!$B$12/12)-AF58&lt;0,"INSUFFICIENT FUNDS",(AD58+AE58)*(1+Scenario!$B$12/12)-AF58),"INSUFFICIENT FUNDS")))</f>
        <v/>
      </c>
      <c r="AH58" s="6" t="str">
        <f>IF(AC58&gt;Scenario!$B$11,"",IF(AC$2&lt;&gt;"Ready",AC$2,IF(ISNUMBER(AG58),AH57+AF58,"INSUFFICIENT FUNDS")))</f>
        <v/>
      </c>
      <c r="AI58" t="str">
        <f>IF(AC58&gt;Scenario!$B$11,"",IF(AC$2&lt;&gt;"Ready",AC$2,IF(ISNUMBER(AG58),"OK","INSUFFICIENT FUNDS")))</f>
        <v/>
      </c>
      <c r="AJ58">
        <v>54</v>
      </c>
      <c r="AK58" s="6" t="str">
        <f>IF(AJ58&gt;Scenario!$B$11,"",IF(AJ$2&lt;&gt;"Ready",AJ$2,IF(AP57="OK",AN57,"INSUFFICIENT FUNDS")))</f>
        <v/>
      </c>
      <c r="AL58" s="6" t="str">
        <f>IF(AJ58&gt;Scenario!$B$11,"",IF(AJ$2&lt;&gt;"Ready",AJ$2,IF(ISNUMBER(AK58),IF(AND(AJ58&gt;=Scenario!$B$10,MOD(AJ58-Scenario!$B$10,Scenario!$B$18)=0),Scenario!$B$8,0),"INSUFFICIENT FUNDS")))</f>
        <v/>
      </c>
      <c r="AM58" s="6" t="str">
        <f>IF(AJ58&gt;Scenario!$B$11,"",IF(AJ$2&lt;&gt;"Ready",AJ$2,IF(ISNUMBER(AK58),(AK58+AL58)*(0+0+IF(Scenario!$B$13="Gross",0,0))/12+((0+0)/12+IF(AND(AJ58&gt;=Scenario!$B$10,MOD(AJ58-Scenario!$B$10,Scenario!$B$18)=0),0*0+0,0)+IF(AJ58=1,0*0+0,0)+IF(AJ58=Scenario!$B$11,0,0)),"INSUFFICIENT FUNDS")))</f>
        <v/>
      </c>
      <c r="AN58" s="6" t="str">
        <f>IF(AJ58&gt;Scenario!$B$11,"",IF(AJ$2&lt;&gt;"Ready",AJ$2,IF(ISNUMBER(AK58),IF((AK58+AL58)*(1+Scenario!$B$12/12)-AM58&lt;0,"INSUFFICIENT FUNDS",(AK58+AL58)*(1+Scenario!$B$12/12)-AM58),"INSUFFICIENT FUNDS")))</f>
        <v/>
      </c>
      <c r="AO58" s="6" t="str">
        <f>IF(AJ58&gt;Scenario!$B$11,"",IF(AJ$2&lt;&gt;"Ready",AJ$2,IF(ISNUMBER(AN58),AO57+AM58,"INSUFFICIENT FUNDS")))</f>
        <v/>
      </c>
      <c r="AP58" t="str">
        <f>IF(AJ58&gt;Scenario!$B$11,"",IF(AJ$2&lt;&gt;"Ready",AJ$2,IF(ISNUMBER(AN58),"OK","INSUFFICIENT FUNDS")))</f>
        <v/>
      </c>
    </row>
    <row r="59" spans="1:42" ht="32.1" customHeight="1" x14ac:dyDescent="0.2">
      <c r="A59">
        <v>55</v>
      </c>
      <c r="B59" s="6" t="str">
        <f>IF(A59&gt;Scenario!$B$11,"",IF(A$2&lt;&gt;"Ready",A$2,IF(G58="OK",E58,"INSUFFICIENT FUNDS")))</f>
        <v/>
      </c>
      <c r="C59" s="6" t="str">
        <f>IF(A59&gt;Scenario!$B$11,"",IF(A$2&lt;&gt;"Ready",A$2,IF(ISNUMBER(B59),IF(AND(A59&gt;=Scenario!$B$10,MOD(A59-Scenario!$B$10,Scenario!$B$18)=0),Scenario!$B$8,0),"INSUFFICIENT FUNDS")))</f>
        <v/>
      </c>
      <c r="D59" s="6" t="str">
        <f>IF(A59&gt;Scenario!$B$11,"",IF(A$2&lt;&gt;"Ready",A$2,IF(ISNUMBER(B59),(B59+C59)*(N('Option C'!$E$14)+N('Option C'!$E$15)+IF(Scenario!$B$13="Gross",N('Option C'!$E$16),0))/12+((N('Option C'!$E$12)+N('Option C'!$E$13))/12+IF(AND(A59&gt;=Scenario!$B$10,MOD(A59-Scenario!$B$10,Scenario!$B$18)=0),N('Option C'!$E$17)*N('Option C'!$E$18)+N('Option C'!$E$20),0)+IF(A59=1,N('Option C'!$E$17)*N('Option C'!$E$19)+N('Option C'!$E$21),0)+IF(A59=Scenario!$B$11,N('Option C'!$E$22),0)),"INSUFFICIENT FUNDS")))</f>
        <v/>
      </c>
      <c r="E59" s="6" t="str">
        <f>IF(A59&gt;Scenario!$B$11,"",IF(A$2&lt;&gt;"Ready",A$2,IF(ISNUMBER(B59),IF((B59+C59)*(1+Scenario!$B$12/12)-D59&lt;0,"INSUFFICIENT FUNDS",(B59+C59)*(1+Scenario!$B$12/12)-D59),"INSUFFICIENT FUNDS")))</f>
        <v/>
      </c>
      <c r="F59" s="6" t="str">
        <f>IF(A59&gt;Scenario!$B$11,"",IF(A$2&lt;&gt;"Ready",A$2,IF(ISNUMBER(E59),F58+D59,"INSUFFICIENT FUNDS")))</f>
        <v/>
      </c>
      <c r="G59" t="str">
        <f>IF(A59&gt;Scenario!$B$11,"",IF(A$2&lt;&gt;"Ready",A$2,IF(ISNUMBER(E59),"OK","INSUFFICIENT FUNDS")))</f>
        <v/>
      </c>
      <c r="H59">
        <v>55</v>
      </c>
      <c r="I59" s="6" t="str">
        <f>IF(H59&gt;Scenario!$B$11,"",IF(H$2&lt;&gt;"Ready",H$2,IF(N58="OK",L58,"INSUFFICIENT FUNDS")))</f>
        <v/>
      </c>
      <c r="J59" s="6" t="str">
        <f>IF(H59&gt;Scenario!$B$11,"",IF(H$2&lt;&gt;"Ready",H$2,IF(ISNUMBER(I59),IF(AND(H59&gt;=Scenario!$B$10,MOD(H59-Scenario!$B$10,Scenario!$B$18)=0),Scenario!$B$8,0),"INSUFFICIENT FUNDS")))</f>
        <v/>
      </c>
      <c r="K59" s="6" t="str">
        <f>IF(H59&gt;Scenario!$B$11,"",IF(H$2&lt;&gt;"Ready",H$2,IF(ISNUMBER(I59),(I59+J59)*(N('Option C'!$E$14)+N('Option C'!$E$15)+IF(Scenario!$B$13="Gross",N('Option C'!$E$16),0))/12+((0+0)/12+IF(AND(H59&gt;=Scenario!$B$10,MOD(H59-Scenario!$B$10,Scenario!$B$18)=0),N('Option C'!$E$17)*N('Option C'!$E$18)+N('Option C'!$E$20),0)+IF(H59=1,N('Option C'!$E$17)*N('Option C'!$E$19)+N('Option C'!$E$21),0)+IF(H59=Scenario!$B$11,N('Option C'!$E$22),0)),"INSUFFICIENT FUNDS")))</f>
        <v/>
      </c>
      <c r="L59" s="6" t="str">
        <f>IF(H59&gt;Scenario!$B$11,"",IF(H$2&lt;&gt;"Ready",H$2,IF(ISNUMBER(I59),IF((I59+J59)*(1+Scenario!$B$12/12)-K59&lt;0,"INSUFFICIENT FUNDS",(I59+J59)*(1+Scenario!$B$12/12)-K59),"INSUFFICIENT FUNDS")))</f>
        <v/>
      </c>
      <c r="M59" s="6" t="str">
        <f>IF(H59&gt;Scenario!$B$11,"",IF(H$2&lt;&gt;"Ready",H$2,IF(ISNUMBER(L59),M58+K59,"INSUFFICIENT FUNDS")))</f>
        <v/>
      </c>
      <c r="N59" t="str">
        <f>IF(H59&gt;Scenario!$B$11,"",IF(H$2&lt;&gt;"Ready",H$2,IF(ISNUMBER(L59),"OK","INSUFFICIENT FUNDS")))</f>
        <v/>
      </c>
      <c r="O59">
        <v>55</v>
      </c>
      <c r="P59" s="6" t="str">
        <f>IF(O59&gt;Scenario!$B$11,"",IF(O$2&lt;&gt;"Ready",O$2,IF(U58="OK",S58,"INSUFFICIENT FUNDS")))</f>
        <v/>
      </c>
      <c r="Q59" s="6" t="str">
        <f>IF(O59&gt;Scenario!$B$11,"",IF(O$2&lt;&gt;"Ready",O$2,IF(ISNUMBER(P59),IF(AND(O59&gt;=Scenario!$B$10,MOD(O59-Scenario!$B$10,Scenario!$B$18)=0),Scenario!$B$8,0),"INSUFFICIENT FUNDS")))</f>
        <v/>
      </c>
      <c r="R59" s="6" t="str">
        <f>IF(O59&gt;Scenario!$B$11,"",IF(O$2&lt;&gt;"Ready",O$2,IF(ISNUMBER(P59),(P59+Q59)*(0+N('Option C'!$E$15)+IF(Scenario!$B$13="Gross",N('Option C'!$E$16),0))/12+((N('Option C'!$E$12)+N('Option C'!$E$13))/12+IF(AND(O59&gt;=Scenario!$B$10,MOD(O59-Scenario!$B$10,Scenario!$B$18)=0),N('Option C'!$E$17)*N('Option C'!$E$18)+N('Option C'!$E$20),0)+IF(O59=1,N('Option C'!$E$17)*N('Option C'!$E$19)+N('Option C'!$E$21),0)+IF(O59=Scenario!$B$11,N('Option C'!$E$22),0)),"INSUFFICIENT FUNDS")))</f>
        <v/>
      </c>
      <c r="S59" s="6" t="str">
        <f>IF(O59&gt;Scenario!$B$11,"",IF(O$2&lt;&gt;"Ready",O$2,IF(ISNUMBER(P59),IF((P59+Q59)*(1+Scenario!$B$12/12)-R59&lt;0,"INSUFFICIENT FUNDS",(P59+Q59)*(1+Scenario!$B$12/12)-R59),"INSUFFICIENT FUNDS")))</f>
        <v/>
      </c>
      <c r="T59" s="6" t="str">
        <f>IF(O59&gt;Scenario!$B$11,"",IF(O$2&lt;&gt;"Ready",O$2,IF(ISNUMBER(S59),T58+R59,"INSUFFICIENT FUNDS")))</f>
        <v/>
      </c>
      <c r="U59" t="str">
        <f>IF(O59&gt;Scenario!$B$11,"",IF(O$2&lt;&gt;"Ready",O$2,IF(ISNUMBER(S59),"OK","INSUFFICIENT FUNDS")))</f>
        <v/>
      </c>
      <c r="V59">
        <v>55</v>
      </c>
      <c r="W59" s="6" t="str">
        <f>IF(V59&gt;Scenario!$B$11,"",IF(V$2&lt;&gt;"Ready",V$2,IF(AB58="OK",Z58,"INSUFFICIENT FUNDS")))</f>
        <v/>
      </c>
      <c r="X59" s="6" t="str">
        <f>IF(V59&gt;Scenario!$B$11,"",IF(V$2&lt;&gt;"Ready",V$2,IF(ISNUMBER(W59),IF(AND(V59&gt;=Scenario!$B$10,MOD(V59-Scenario!$B$10,Scenario!$B$18)=0),Scenario!$B$8,0),"INSUFFICIENT FUNDS")))</f>
        <v/>
      </c>
      <c r="Y59" s="6" t="str">
        <f>IF(V59&gt;Scenario!$B$11,"",IF(V$2&lt;&gt;"Ready",V$2,IF(ISNUMBER(W59),(W59+X59)*(N('Option C'!$E$14)+N('Option C'!$E$15)+IF(Scenario!$B$13="Gross",N('Option C'!$E$16),0))/12+((N('Option C'!$E$12)+N('Option C'!$E$13))/12+IF(AND(V59&gt;=Scenario!$B$10,MOD(V59-Scenario!$B$10,Scenario!$B$18)=0),0*0+0,0)+IF(V59=1,0*0+0,0)+IF(V59=Scenario!$B$11,0,0)),"INSUFFICIENT FUNDS")))</f>
        <v/>
      </c>
      <c r="Z59" s="6" t="str">
        <f>IF(V59&gt;Scenario!$B$11,"",IF(V$2&lt;&gt;"Ready",V$2,IF(ISNUMBER(W59),IF((W59+X59)*(1+Scenario!$B$12/12)-Y59&lt;0,"INSUFFICIENT FUNDS",(W59+X59)*(1+Scenario!$B$12/12)-Y59),"INSUFFICIENT FUNDS")))</f>
        <v/>
      </c>
      <c r="AA59" s="6" t="str">
        <f>IF(V59&gt;Scenario!$B$11,"",IF(V$2&lt;&gt;"Ready",V$2,IF(ISNUMBER(Z59),AA58+Y59,"INSUFFICIENT FUNDS")))</f>
        <v/>
      </c>
      <c r="AB59" t="str">
        <f>IF(V59&gt;Scenario!$B$11,"",IF(V$2&lt;&gt;"Ready",V$2,IF(ISNUMBER(Z59),"OK","INSUFFICIENT FUNDS")))</f>
        <v/>
      </c>
      <c r="AC59">
        <v>55</v>
      </c>
      <c r="AD59" s="6" t="str">
        <f>IF(AC59&gt;Scenario!$B$11,"",IF(AC$2&lt;&gt;"Ready",AC$2,IF(AI58="OK",AG58,"INSUFFICIENT FUNDS")))</f>
        <v/>
      </c>
      <c r="AE59" s="6" t="str">
        <f>IF(AC59&gt;Scenario!$B$11,"",IF(AC$2&lt;&gt;"Ready",AC$2,IF(ISNUMBER(AD59),IF(AND(AC59&gt;=Scenario!$B$10,MOD(AC59-Scenario!$B$10,Scenario!$B$18)=0),Scenario!$B$8,0),"INSUFFICIENT FUNDS")))</f>
        <v/>
      </c>
      <c r="AF59" s="6" t="str">
        <f>IF(AC59&gt;Scenario!$B$11,"",IF(AC$2&lt;&gt;"Ready",AC$2,IF(ISNUMBER(AD59),(AD59+AE59)*(N('Option C'!$E$14)+N('Option C'!$E$15)+IF(Scenario!$B$13="Gross",0,0))/12+((N('Option C'!$E$12)+N('Option C'!$E$13))/12+IF(AND(AC59&gt;=Scenario!$B$10,MOD(AC59-Scenario!$B$10,Scenario!$B$18)=0),N('Option C'!$E$17)*N('Option C'!$E$18)+N('Option C'!$E$20),0)+IF(AC59=1,N('Option C'!$E$17)*N('Option C'!$E$19)+N('Option C'!$E$21),0)+IF(AC59=Scenario!$B$11,N('Option C'!$E$22),0)),"INSUFFICIENT FUNDS")))</f>
        <v/>
      </c>
      <c r="AG59" s="6" t="str">
        <f>IF(AC59&gt;Scenario!$B$11,"",IF(AC$2&lt;&gt;"Ready",AC$2,IF(ISNUMBER(AD59),IF((AD59+AE59)*(1+Scenario!$B$12/12)-AF59&lt;0,"INSUFFICIENT FUNDS",(AD59+AE59)*(1+Scenario!$B$12/12)-AF59),"INSUFFICIENT FUNDS")))</f>
        <v/>
      </c>
      <c r="AH59" s="6" t="str">
        <f>IF(AC59&gt;Scenario!$B$11,"",IF(AC$2&lt;&gt;"Ready",AC$2,IF(ISNUMBER(AG59),AH58+AF59,"INSUFFICIENT FUNDS")))</f>
        <v/>
      </c>
      <c r="AI59" t="str">
        <f>IF(AC59&gt;Scenario!$B$11,"",IF(AC$2&lt;&gt;"Ready",AC$2,IF(ISNUMBER(AG59),"OK","INSUFFICIENT FUNDS")))</f>
        <v/>
      </c>
      <c r="AJ59">
        <v>55</v>
      </c>
      <c r="AK59" s="6" t="str">
        <f>IF(AJ59&gt;Scenario!$B$11,"",IF(AJ$2&lt;&gt;"Ready",AJ$2,IF(AP58="OK",AN58,"INSUFFICIENT FUNDS")))</f>
        <v/>
      </c>
      <c r="AL59" s="6" t="str">
        <f>IF(AJ59&gt;Scenario!$B$11,"",IF(AJ$2&lt;&gt;"Ready",AJ$2,IF(ISNUMBER(AK59),IF(AND(AJ59&gt;=Scenario!$B$10,MOD(AJ59-Scenario!$B$10,Scenario!$B$18)=0),Scenario!$B$8,0),"INSUFFICIENT FUNDS")))</f>
        <v/>
      </c>
      <c r="AM59" s="6" t="str">
        <f>IF(AJ59&gt;Scenario!$B$11,"",IF(AJ$2&lt;&gt;"Ready",AJ$2,IF(ISNUMBER(AK59),(AK59+AL59)*(0+0+IF(Scenario!$B$13="Gross",0,0))/12+((0+0)/12+IF(AND(AJ59&gt;=Scenario!$B$10,MOD(AJ59-Scenario!$B$10,Scenario!$B$18)=0),0*0+0,0)+IF(AJ59=1,0*0+0,0)+IF(AJ59=Scenario!$B$11,0,0)),"INSUFFICIENT FUNDS")))</f>
        <v/>
      </c>
      <c r="AN59" s="6" t="str">
        <f>IF(AJ59&gt;Scenario!$B$11,"",IF(AJ$2&lt;&gt;"Ready",AJ$2,IF(ISNUMBER(AK59),IF((AK59+AL59)*(1+Scenario!$B$12/12)-AM59&lt;0,"INSUFFICIENT FUNDS",(AK59+AL59)*(1+Scenario!$B$12/12)-AM59),"INSUFFICIENT FUNDS")))</f>
        <v/>
      </c>
      <c r="AO59" s="6" t="str">
        <f>IF(AJ59&gt;Scenario!$B$11,"",IF(AJ$2&lt;&gt;"Ready",AJ$2,IF(ISNUMBER(AN59),AO58+AM59,"INSUFFICIENT FUNDS")))</f>
        <v/>
      </c>
      <c r="AP59" t="str">
        <f>IF(AJ59&gt;Scenario!$B$11,"",IF(AJ$2&lt;&gt;"Ready",AJ$2,IF(ISNUMBER(AN59),"OK","INSUFFICIENT FUNDS")))</f>
        <v/>
      </c>
    </row>
    <row r="60" spans="1:42" ht="32.1" customHeight="1" x14ac:dyDescent="0.2">
      <c r="A60">
        <v>56</v>
      </c>
      <c r="B60" s="6" t="str">
        <f>IF(A60&gt;Scenario!$B$11,"",IF(A$2&lt;&gt;"Ready",A$2,IF(G59="OK",E59,"INSUFFICIENT FUNDS")))</f>
        <v/>
      </c>
      <c r="C60" s="6" t="str">
        <f>IF(A60&gt;Scenario!$B$11,"",IF(A$2&lt;&gt;"Ready",A$2,IF(ISNUMBER(B60),IF(AND(A60&gt;=Scenario!$B$10,MOD(A60-Scenario!$B$10,Scenario!$B$18)=0),Scenario!$B$8,0),"INSUFFICIENT FUNDS")))</f>
        <v/>
      </c>
      <c r="D60" s="6" t="str">
        <f>IF(A60&gt;Scenario!$B$11,"",IF(A$2&lt;&gt;"Ready",A$2,IF(ISNUMBER(B60),(B60+C60)*(N('Option C'!$E$14)+N('Option C'!$E$15)+IF(Scenario!$B$13="Gross",N('Option C'!$E$16),0))/12+((N('Option C'!$E$12)+N('Option C'!$E$13))/12+IF(AND(A60&gt;=Scenario!$B$10,MOD(A60-Scenario!$B$10,Scenario!$B$18)=0),N('Option C'!$E$17)*N('Option C'!$E$18)+N('Option C'!$E$20),0)+IF(A60=1,N('Option C'!$E$17)*N('Option C'!$E$19)+N('Option C'!$E$21),0)+IF(A60=Scenario!$B$11,N('Option C'!$E$22),0)),"INSUFFICIENT FUNDS")))</f>
        <v/>
      </c>
      <c r="E60" s="6" t="str">
        <f>IF(A60&gt;Scenario!$B$11,"",IF(A$2&lt;&gt;"Ready",A$2,IF(ISNUMBER(B60),IF((B60+C60)*(1+Scenario!$B$12/12)-D60&lt;0,"INSUFFICIENT FUNDS",(B60+C60)*(1+Scenario!$B$12/12)-D60),"INSUFFICIENT FUNDS")))</f>
        <v/>
      </c>
      <c r="F60" s="6" t="str">
        <f>IF(A60&gt;Scenario!$B$11,"",IF(A$2&lt;&gt;"Ready",A$2,IF(ISNUMBER(E60),F59+D60,"INSUFFICIENT FUNDS")))</f>
        <v/>
      </c>
      <c r="G60" t="str">
        <f>IF(A60&gt;Scenario!$B$11,"",IF(A$2&lt;&gt;"Ready",A$2,IF(ISNUMBER(E60),"OK","INSUFFICIENT FUNDS")))</f>
        <v/>
      </c>
      <c r="H60">
        <v>56</v>
      </c>
      <c r="I60" s="6" t="str">
        <f>IF(H60&gt;Scenario!$B$11,"",IF(H$2&lt;&gt;"Ready",H$2,IF(N59="OK",L59,"INSUFFICIENT FUNDS")))</f>
        <v/>
      </c>
      <c r="J60" s="6" t="str">
        <f>IF(H60&gt;Scenario!$B$11,"",IF(H$2&lt;&gt;"Ready",H$2,IF(ISNUMBER(I60),IF(AND(H60&gt;=Scenario!$B$10,MOD(H60-Scenario!$B$10,Scenario!$B$18)=0),Scenario!$B$8,0),"INSUFFICIENT FUNDS")))</f>
        <v/>
      </c>
      <c r="K60" s="6" t="str">
        <f>IF(H60&gt;Scenario!$B$11,"",IF(H$2&lt;&gt;"Ready",H$2,IF(ISNUMBER(I60),(I60+J60)*(N('Option C'!$E$14)+N('Option C'!$E$15)+IF(Scenario!$B$13="Gross",N('Option C'!$E$16),0))/12+((0+0)/12+IF(AND(H60&gt;=Scenario!$B$10,MOD(H60-Scenario!$B$10,Scenario!$B$18)=0),N('Option C'!$E$17)*N('Option C'!$E$18)+N('Option C'!$E$20),0)+IF(H60=1,N('Option C'!$E$17)*N('Option C'!$E$19)+N('Option C'!$E$21),0)+IF(H60=Scenario!$B$11,N('Option C'!$E$22),0)),"INSUFFICIENT FUNDS")))</f>
        <v/>
      </c>
      <c r="L60" s="6" t="str">
        <f>IF(H60&gt;Scenario!$B$11,"",IF(H$2&lt;&gt;"Ready",H$2,IF(ISNUMBER(I60),IF((I60+J60)*(1+Scenario!$B$12/12)-K60&lt;0,"INSUFFICIENT FUNDS",(I60+J60)*(1+Scenario!$B$12/12)-K60),"INSUFFICIENT FUNDS")))</f>
        <v/>
      </c>
      <c r="M60" s="6" t="str">
        <f>IF(H60&gt;Scenario!$B$11,"",IF(H$2&lt;&gt;"Ready",H$2,IF(ISNUMBER(L60),M59+K60,"INSUFFICIENT FUNDS")))</f>
        <v/>
      </c>
      <c r="N60" t="str">
        <f>IF(H60&gt;Scenario!$B$11,"",IF(H$2&lt;&gt;"Ready",H$2,IF(ISNUMBER(L60),"OK","INSUFFICIENT FUNDS")))</f>
        <v/>
      </c>
      <c r="O60">
        <v>56</v>
      </c>
      <c r="P60" s="6" t="str">
        <f>IF(O60&gt;Scenario!$B$11,"",IF(O$2&lt;&gt;"Ready",O$2,IF(U59="OK",S59,"INSUFFICIENT FUNDS")))</f>
        <v/>
      </c>
      <c r="Q60" s="6" t="str">
        <f>IF(O60&gt;Scenario!$B$11,"",IF(O$2&lt;&gt;"Ready",O$2,IF(ISNUMBER(P60),IF(AND(O60&gt;=Scenario!$B$10,MOD(O60-Scenario!$B$10,Scenario!$B$18)=0),Scenario!$B$8,0),"INSUFFICIENT FUNDS")))</f>
        <v/>
      </c>
      <c r="R60" s="6" t="str">
        <f>IF(O60&gt;Scenario!$B$11,"",IF(O$2&lt;&gt;"Ready",O$2,IF(ISNUMBER(P60),(P60+Q60)*(0+N('Option C'!$E$15)+IF(Scenario!$B$13="Gross",N('Option C'!$E$16),0))/12+((N('Option C'!$E$12)+N('Option C'!$E$13))/12+IF(AND(O60&gt;=Scenario!$B$10,MOD(O60-Scenario!$B$10,Scenario!$B$18)=0),N('Option C'!$E$17)*N('Option C'!$E$18)+N('Option C'!$E$20),0)+IF(O60=1,N('Option C'!$E$17)*N('Option C'!$E$19)+N('Option C'!$E$21),0)+IF(O60=Scenario!$B$11,N('Option C'!$E$22),0)),"INSUFFICIENT FUNDS")))</f>
        <v/>
      </c>
      <c r="S60" s="6" t="str">
        <f>IF(O60&gt;Scenario!$B$11,"",IF(O$2&lt;&gt;"Ready",O$2,IF(ISNUMBER(P60),IF((P60+Q60)*(1+Scenario!$B$12/12)-R60&lt;0,"INSUFFICIENT FUNDS",(P60+Q60)*(1+Scenario!$B$12/12)-R60),"INSUFFICIENT FUNDS")))</f>
        <v/>
      </c>
      <c r="T60" s="6" t="str">
        <f>IF(O60&gt;Scenario!$B$11,"",IF(O$2&lt;&gt;"Ready",O$2,IF(ISNUMBER(S60),T59+R60,"INSUFFICIENT FUNDS")))</f>
        <v/>
      </c>
      <c r="U60" t="str">
        <f>IF(O60&gt;Scenario!$B$11,"",IF(O$2&lt;&gt;"Ready",O$2,IF(ISNUMBER(S60),"OK","INSUFFICIENT FUNDS")))</f>
        <v/>
      </c>
      <c r="V60">
        <v>56</v>
      </c>
      <c r="W60" s="6" t="str">
        <f>IF(V60&gt;Scenario!$B$11,"",IF(V$2&lt;&gt;"Ready",V$2,IF(AB59="OK",Z59,"INSUFFICIENT FUNDS")))</f>
        <v/>
      </c>
      <c r="X60" s="6" t="str">
        <f>IF(V60&gt;Scenario!$B$11,"",IF(V$2&lt;&gt;"Ready",V$2,IF(ISNUMBER(W60),IF(AND(V60&gt;=Scenario!$B$10,MOD(V60-Scenario!$B$10,Scenario!$B$18)=0),Scenario!$B$8,0),"INSUFFICIENT FUNDS")))</f>
        <v/>
      </c>
      <c r="Y60" s="6" t="str">
        <f>IF(V60&gt;Scenario!$B$11,"",IF(V$2&lt;&gt;"Ready",V$2,IF(ISNUMBER(W60),(W60+X60)*(N('Option C'!$E$14)+N('Option C'!$E$15)+IF(Scenario!$B$13="Gross",N('Option C'!$E$16),0))/12+((N('Option C'!$E$12)+N('Option C'!$E$13))/12+IF(AND(V60&gt;=Scenario!$B$10,MOD(V60-Scenario!$B$10,Scenario!$B$18)=0),0*0+0,0)+IF(V60=1,0*0+0,0)+IF(V60=Scenario!$B$11,0,0)),"INSUFFICIENT FUNDS")))</f>
        <v/>
      </c>
      <c r="Z60" s="6" t="str">
        <f>IF(V60&gt;Scenario!$B$11,"",IF(V$2&lt;&gt;"Ready",V$2,IF(ISNUMBER(W60),IF((W60+X60)*(1+Scenario!$B$12/12)-Y60&lt;0,"INSUFFICIENT FUNDS",(W60+X60)*(1+Scenario!$B$12/12)-Y60),"INSUFFICIENT FUNDS")))</f>
        <v/>
      </c>
      <c r="AA60" s="6" t="str">
        <f>IF(V60&gt;Scenario!$B$11,"",IF(V$2&lt;&gt;"Ready",V$2,IF(ISNUMBER(Z60),AA59+Y60,"INSUFFICIENT FUNDS")))</f>
        <v/>
      </c>
      <c r="AB60" t="str">
        <f>IF(V60&gt;Scenario!$B$11,"",IF(V$2&lt;&gt;"Ready",V$2,IF(ISNUMBER(Z60),"OK","INSUFFICIENT FUNDS")))</f>
        <v/>
      </c>
      <c r="AC60">
        <v>56</v>
      </c>
      <c r="AD60" s="6" t="str">
        <f>IF(AC60&gt;Scenario!$B$11,"",IF(AC$2&lt;&gt;"Ready",AC$2,IF(AI59="OK",AG59,"INSUFFICIENT FUNDS")))</f>
        <v/>
      </c>
      <c r="AE60" s="6" t="str">
        <f>IF(AC60&gt;Scenario!$B$11,"",IF(AC$2&lt;&gt;"Ready",AC$2,IF(ISNUMBER(AD60),IF(AND(AC60&gt;=Scenario!$B$10,MOD(AC60-Scenario!$B$10,Scenario!$B$18)=0),Scenario!$B$8,0),"INSUFFICIENT FUNDS")))</f>
        <v/>
      </c>
      <c r="AF60" s="6" t="str">
        <f>IF(AC60&gt;Scenario!$B$11,"",IF(AC$2&lt;&gt;"Ready",AC$2,IF(ISNUMBER(AD60),(AD60+AE60)*(N('Option C'!$E$14)+N('Option C'!$E$15)+IF(Scenario!$B$13="Gross",0,0))/12+((N('Option C'!$E$12)+N('Option C'!$E$13))/12+IF(AND(AC60&gt;=Scenario!$B$10,MOD(AC60-Scenario!$B$10,Scenario!$B$18)=0),N('Option C'!$E$17)*N('Option C'!$E$18)+N('Option C'!$E$20),0)+IF(AC60=1,N('Option C'!$E$17)*N('Option C'!$E$19)+N('Option C'!$E$21),0)+IF(AC60=Scenario!$B$11,N('Option C'!$E$22),0)),"INSUFFICIENT FUNDS")))</f>
        <v/>
      </c>
      <c r="AG60" s="6" t="str">
        <f>IF(AC60&gt;Scenario!$B$11,"",IF(AC$2&lt;&gt;"Ready",AC$2,IF(ISNUMBER(AD60),IF((AD60+AE60)*(1+Scenario!$B$12/12)-AF60&lt;0,"INSUFFICIENT FUNDS",(AD60+AE60)*(1+Scenario!$B$12/12)-AF60),"INSUFFICIENT FUNDS")))</f>
        <v/>
      </c>
      <c r="AH60" s="6" t="str">
        <f>IF(AC60&gt;Scenario!$B$11,"",IF(AC$2&lt;&gt;"Ready",AC$2,IF(ISNUMBER(AG60),AH59+AF60,"INSUFFICIENT FUNDS")))</f>
        <v/>
      </c>
      <c r="AI60" t="str">
        <f>IF(AC60&gt;Scenario!$B$11,"",IF(AC$2&lt;&gt;"Ready",AC$2,IF(ISNUMBER(AG60),"OK","INSUFFICIENT FUNDS")))</f>
        <v/>
      </c>
      <c r="AJ60">
        <v>56</v>
      </c>
      <c r="AK60" s="6" t="str">
        <f>IF(AJ60&gt;Scenario!$B$11,"",IF(AJ$2&lt;&gt;"Ready",AJ$2,IF(AP59="OK",AN59,"INSUFFICIENT FUNDS")))</f>
        <v/>
      </c>
      <c r="AL60" s="6" t="str">
        <f>IF(AJ60&gt;Scenario!$B$11,"",IF(AJ$2&lt;&gt;"Ready",AJ$2,IF(ISNUMBER(AK60),IF(AND(AJ60&gt;=Scenario!$B$10,MOD(AJ60-Scenario!$B$10,Scenario!$B$18)=0),Scenario!$B$8,0),"INSUFFICIENT FUNDS")))</f>
        <v/>
      </c>
      <c r="AM60" s="6" t="str">
        <f>IF(AJ60&gt;Scenario!$B$11,"",IF(AJ$2&lt;&gt;"Ready",AJ$2,IF(ISNUMBER(AK60),(AK60+AL60)*(0+0+IF(Scenario!$B$13="Gross",0,0))/12+((0+0)/12+IF(AND(AJ60&gt;=Scenario!$B$10,MOD(AJ60-Scenario!$B$10,Scenario!$B$18)=0),0*0+0,0)+IF(AJ60=1,0*0+0,0)+IF(AJ60=Scenario!$B$11,0,0)),"INSUFFICIENT FUNDS")))</f>
        <v/>
      </c>
      <c r="AN60" s="6" t="str">
        <f>IF(AJ60&gt;Scenario!$B$11,"",IF(AJ$2&lt;&gt;"Ready",AJ$2,IF(ISNUMBER(AK60),IF((AK60+AL60)*(1+Scenario!$B$12/12)-AM60&lt;0,"INSUFFICIENT FUNDS",(AK60+AL60)*(1+Scenario!$B$12/12)-AM60),"INSUFFICIENT FUNDS")))</f>
        <v/>
      </c>
      <c r="AO60" s="6" t="str">
        <f>IF(AJ60&gt;Scenario!$B$11,"",IF(AJ$2&lt;&gt;"Ready",AJ$2,IF(ISNUMBER(AN60),AO59+AM60,"INSUFFICIENT FUNDS")))</f>
        <v/>
      </c>
      <c r="AP60" t="str">
        <f>IF(AJ60&gt;Scenario!$B$11,"",IF(AJ$2&lt;&gt;"Ready",AJ$2,IF(ISNUMBER(AN60),"OK","INSUFFICIENT FUNDS")))</f>
        <v/>
      </c>
    </row>
    <row r="61" spans="1:42" ht="32.1" customHeight="1" x14ac:dyDescent="0.2">
      <c r="A61">
        <v>57</v>
      </c>
      <c r="B61" s="6" t="str">
        <f>IF(A61&gt;Scenario!$B$11,"",IF(A$2&lt;&gt;"Ready",A$2,IF(G60="OK",E60,"INSUFFICIENT FUNDS")))</f>
        <v/>
      </c>
      <c r="C61" s="6" t="str">
        <f>IF(A61&gt;Scenario!$B$11,"",IF(A$2&lt;&gt;"Ready",A$2,IF(ISNUMBER(B61),IF(AND(A61&gt;=Scenario!$B$10,MOD(A61-Scenario!$B$10,Scenario!$B$18)=0),Scenario!$B$8,0),"INSUFFICIENT FUNDS")))</f>
        <v/>
      </c>
      <c r="D61" s="6" t="str">
        <f>IF(A61&gt;Scenario!$B$11,"",IF(A$2&lt;&gt;"Ready",A$2,IF(ISNUMBER(B61),(B61+C61)*(N('Option C'!$E$14)+N('Option C'!$E$15)+IF(Scenario!$B$13="Gross",N('Option C'!$E$16),0))/12+((N('Option C'!$E$12)+N('Option C'!$E$13))/12+IF(AND(A61&gt;=Scenario!$B$10,MOD(A61-Scenario!$B$10,Scenario!$B$18)=0),N('Option C'!$E$17)*N('Option C'!$E$18)+N('Option C'!$E$20),0)+IF(A61=1,N('Option C'!$E$17)*N('Option C'!$E$19)+N('Option C'!$E$21),0)+IF(A61=Scenario!$B$11,N('Option C'!$E$22),0)),"INSUFFICIENT FUNDS")))</f>
        <v/>
      </c>
      <c r="E61" s="6" t="str">
        <f>IF(A61&gt;Scenario!$B$11,"",IF(A$2&lt;&gt;"Ready",A$2,IF(ISNUMBER(B61),IF((B61+C61)*(1+Scenario!$B$12/12)-D61&lt;0,"INSUFFICIENT FUNDS",(B61+C61)*(1+Scenario!$B$12/12)-D61),"INSUFFICIENT FUNDS")))</f>
        <v/>
      </c>
      <c r="F61" s="6" t="str">
        <f>IF(A61&gt;Scenario!$B$11,"",IF(A$2&lt;&gt;"Ready",A$2,IF(ISNUMBER(E61),F60+D61,"INSUFFICIENT FUNDS")))</f>
        <v/>
      </c>
      <c r="G61" t="str">
        <f>IF(A61&gt;Scenario!$B$11,"",IF(A$2&lt;&gt;"Ready",A$2,IF(ISNUMBER(E61),"OK","INSUFFICIENT FUNDS")))</f>
        <v/>
      </c>
      <c r="H61">
        <v>57</v>
      </c>
      <c r="I61" s="6" t="str">
        <f>IF(H61&gt;Scenario!$B$11,"",IF(H$2&lt;&gt;"Ready",H$2,IF(N60="OK",L60,"INSUFFICIENT FUNDS")))</f>
        <v/>
      </c>
      <c r="J61" s="6" t="str">
        <f>IF(H61&gt;Scenario!$B$11,"",IF(H$2&lt;&gt;"Ready",H$2,IF(ISNUMBER(I61),IF(AND(H61&gt;=Scenario!$B$10,MOD(H61-Scenario!$B$10,Scenario!$B$18)=0),Scenario!$B$8,0),"INSUFFICIENT FUNDS")))</f>
        <v/>
      </c>
      <c r="K61" s="6" t="str">
        <f>IF(H61&gt;Scenario!$B$11,"",IF(H$2&lt;&gt;"Ready",H$2,IF(ISNUMBER(I61),(I61+J61)*(N('Option C'!$E$14)+N('Option C'!$E$15)+IF(Scenario!$B$13="Gross",N('Option C'!$E$16),0))/12+((0+0)/12+IF(AND(H61&gt;=Scenario!$B$10,MOD(H61-Scenario!$B$10,Scenario!$B$18)=0),N('Option C'!$E$17)*N('Option C'!$E$18)+N('Option C'!$E$20),0)+IF(H61=1,N('Option C'!$E$17)*N('Option C'!$E$19)+N('Option C'!$E$21),0)+IF(H61=Scenario!$B$11,N('Option C'!$E$22),0)),"INSUFFICIENT FUNDS")))</f>
        <v/>
      </c>
      <c r="L61" s="6" t="str">
        <f>IF(H61&gt;Scenario!$B$11,"",IF(H$2&lt;&gt;"Ready",H$2,IF(ISNUMBER(I61),IF((I61+J61)*(1+Scenario!$B$12/12)-K61&lt;0,"INSUFFICIENT FUNDS",(I61+J61)*(1+Scenario!$B$12/12)-K61),"INSUFFICIENT FUNDS")))</f>
        <v/>
      </c>
      <c r="M61" s="6" t="str">
        <f>IF(H61&gt;Scenario!$B$11,"",IF(H$2&lt;&gt;"Ready",H$2,IF(ISNUMBER(L61),M60+K61,"INSUFFICIENT FUNDS")))</f>
        <v/>
      </c>
      <c r="N61" t="str">
        <f>IF(H61&gt;Scenario!$B$11,"",IF(H$2&lt;&gt;"Ready",H$2,IF(ISNUMBER(L61),"OK","INSUFFICIENT FUNDS")))</f>
        <v/>
      </c>
      <c r="O61">
        <v>57</v>
      </c>
      <c r="P61" s="6" t="str">
        <f>IF(O61&gt;Scenario!$B$11,"",IF(O$2&lt;&gt;"Ready",O$2,IF(U60="OK",S60,"INSUFFICIENT FUNDS")))</f>
        <v/>
      </c>
      <c r="Q61" s="6" t="str">
        <f>IF(O61&gt;Scenario!$B$11,"",IF(O$2&lt;&gt;"Ready",O$2,IF(ISNUMBER(P61),IF(AND(O61&gt;=Scenario!$B$10,MOD(O61-Scenario!$B$10,Scenario!$B$18)=0),Scenario!$B$8,0),"INSUFFICIENT FUNDS")))</f>
        <v/>
      </c>
      <c r="R61" s="6" t="str">
        <f>IF(O61&gt;Scenario!$B$11,"",IF(O$2&lt;&gt;"Ready",O$2,IF(ISNUMBER(P61),(P61+Q61)*(0+N('Option C'!$E$15)+IF(Scenario!$B$13="Gross",N('Option C'!$E$16),0))/12+((N('Option C'!$E$12)+N('Option C'!$E$13))/12+IF(AND(O61&gt;=Scenario!$B$10,MOD(O61-Scenario!$B$10,Scenario!$B$18)=0),N('Option C'!$E$17)*N('Option C'!$E$18)+N('Option C'!$E$20),0)+IF(O61=1,N('Option C'!$E$17)*N('Option C'!$E$19)+N('Option C'!$E$21),0)+IF(O61=Scenario!$B$11,N('Option C'!$E$22),0)),"INSUFFICIENT FUNDS")))</f>
        <v/>
      </c>
      <c r="S61" s="6" t="str">
        <f>IF(O61&gt;Scenario!$B$11,"",IF(O$2&lt;&gt;"Ready",O$2,IF(ISNUMBER(P61),IF((P61+Q61)*(1+Scenario!$B$12/12)-R61&lt;0,"INSUFFICIENT FUNDS",(P61+Q61)*(1+Scenario!$B$12/12)-R61),"INSUFFICIENT FUNDS")))</f>
        <v/>
      </c>
      <c r="T61" s="6" t="str">
        <f>IF(O61&gt;Scenario!$B$11,"",IF(O$2&lt;&gt;"Ready",O$2,IF(ISNUMBER(S61),T60+R61,"INSUFFICIENT FUNDS")))</f>
        <v/>
      </c>
      <c r="U61" t="str">
        <f>IF(O61&gt;Scenario!$B$11,"",IF(O$2&lt;&gt;"Ready",O$2,IF(ISNUMBER(S61),"OK","INSUFFICIENT FUNDS")))</f>
        <v/>
      </c>
      <c r="V61">
        <v>57</v>
      </c>
      <c r="W61" s="6" t="str">
        <f>IF(V61&gt;Scenario!$B$11,"",IF(V$2&lt;&gt;"Ready",V$2,IF(AB60="OK",Z60,"INSUFFICIENT FUNDS")))</f>
        <v/>
      </c>
      <c r="X61" s="6" t="str">
        <f>IF(V61&gt;Scenario!$B$11,"",IF(V$2&lt;&gt;"Ready",V$2,IF(ISNUMBER(W61),IF(AND(V61&gt;=Scenario!$B$10,MOD(V61-Scenario!$B$10,Scenario!$B$18)=0),Scenario!$B$8,0),"INSUFFICIENT FUNDS")))</f>
        <v/>
      </c>
      <c r="Y61" s="6" t="str">
        <f>IF(V61&gt;Scenario!$B$11,"",IF(V$2&lt;&gt;"Ready",V$2,IF(ISNUMBER(W61),(W61+X61)*(N('Option C'!$E$14)+N('Option C'!$E$15)+IF(Scenario!$B$13="Gross",N('Option C'!$E$16),0))/12+((N('Option C'!$E$12)+N('Option C'!$E$13))/12+IF(AND(V61&gt;=Scenario!$B$10,MOD(V61-Scenario!$B$10,Scenario!$B$18)=0),0*0+0,0)+IF(V61=1,0*0+0,0)+IF(V61=Scenario!$B$11,0,0)),"INSUFFICIENT FUNDS")))</f>
        <v/>
      </c>
      <c r="Z61" s="6" t="str">
        <f>IF(V61&gt;Scenario!$B$11,"",IF(V$2&lt;&gt;"Ready",V$2,IF(ISNUMBER(W61),IF((W61+X61)*(1+Scenario!$B$12/12)-Y61&lt;0,"INSUFFICIENT FUNDS",(W61+X61)*(1+Scenario!$B$12/12)-Y61),"INSUFFICIENT FUNDS")))</f>
        <v/>
      </c>
      <c r="AA61" s="6" t="str">
        <f>IF(V61&gt;Scenario!$B$11,"",IF(V$2&lt;&gt;"Ready",V$2,IF(ISNUMBER(Z61),AA60+Y61,"INSUFFICIENT FUNDS")))</f>
        <v/>
      </c>
      <c r="AB61" t="str">
        <f>IF(V61&gt;Scenario!$B$11,"",IF(V$2&lt;&gt;"Ready",V$2,IF(ISNUMBER(Z61),"OK","INSUFFICIENT FUNDS")))</f>
        <v/>
      </c>
      <c r="AC61">
        <v>57</v>
      </c>
      <c r="AD61" s="6" t="str">
        <f>IF(AC61&gt;Scenario!$B$11,"",IF(AC$2&lt;&gt;"Ready",AC$2,IF(AI60="OK",AG60,"INSUFFICIENT FUNDS")))</f>
        <v/>
      </c>
      <c r="AE61" s="6" t="str">
        <f>IF(AC61&gt;Scenario!$B$11,"",IF(AC$2&lt;&gt;"Ready",AC$2,IF(ISNUMBER(AD61),IF(AND(AC61&gt;=Scenario!$B$10,MOD(AC61-Scenario!$B$10,Scenario!$B$18)=0),Scenario!$B$8,0),"INSUFFICIENT FUNDS")))</f>
        <v/>
      </c>
      <c r="AF61" s="6" t="str">
        <f>IF(AC61&gt;Scenario!$B$11,"",IF(AC$2&lt;&gt;"Ready",AC$2,IF(ISNUMBER(AD61),(AD61+AE61)*(N('Option C'!$E$14)+N('Option C'!$E$15)+IF(Scenario!$B$13="Gross",0,0))/12+((N('Option C'!$E$12)+N('Option C'!$E$13))/12+IF(AND(AC61&gt;=Scenario!$B$10,MOD(AC61-Scenario!$B$10,Scenario!$B$18)=0),N('Option C'!$E$17)*N('Option C'!$E$18)+N('Option C'!$E$20),0)+IF(AC61=1,N('Option C'!$E$17)*N('Option C'!$E$19)+N('Option C'!$E$21),0)+IF(AC61=Scenario!$B$11,N('Option C'!$E$22),0)),"INSUFFICIENT FUNDS")))</f>
        <v/>
      </c>
      <c r="AG61" s="6" t="str">
        <f>IF(AC61&gt;Scenario!$B$11,"",IF(AC$2&lt;&gt;"Ready",AC$2,IF(ISNUMBER(AD61),IF((AD61+AE61)*(1+Scenario!$B$12/12)-AF61&lt;0,"INSUFFICIENT FUNDS",(AD61+AE61)*(1+Scenario!$B$12/12)-AF61),"INSUFFICIENT FUNDS")))</f>
        <v/>
      </c>
      <c r="AH61" s="6" t="str">
        <f>IF(AC61&gt;Scenario!$B$11,"",IF(AC$2&lt;&gt;"Ready",AC$2,IF(ISNUMBER(AG61),AH60+AF61,"INSUFFICIENT FUNDS")))</f>
        <v/>
      </c>
      <c r="AI61" t="str">
        <f>IF(AC61&gt;Scenario!$B$11,"",IF(AC$2&lt;&gt;"Ready",AC$2,IF(ISNUMBER(AG61),"OK","INSUFFICIENT FUNDS")))</f>
        <v/>
      </c>
      <c r="AJ61">
        <v>57</v>
      </c>
      <c r="AK61" s="6" t="str">
        <f>IF(AJ61&gt;Scenario!$B$11,"",IF(AJ$2&lt;&gt;"Ready",AJ$2,IF(AP60="OK",AN60,"INSUFFICIENT FUNDS")))</f>
        <v/>
      </c>
      <c r="AL61" s="6" t="str">
        <f>IF(AJ61&gt;Scenario!$B$11,"",IF(AJ$2&lt;&gt;"Ready",AJ$2,IF(ISNUMBER(AK61),IF(AND(AJ61&gt;=Scenario!$B$10,MOD(AJ61-Scenario!$B$10,Scenario!$B$18)=0),Scenario!$B$8,0),"INSUFFICIENT FUNDS")))</f>
        <v/>
      </c>
      <c r="AM61" s="6" t="str">
        <f>IF(AJ61&gt;Scenario!$B$11,"",IF(AJ$2&lt;&gt;"Ready",AJ$2,IF(ISNUMBER(AK61),(AK61+AL61)*(0+0+IF(Scenario!$B$13="Gross",0,0))/12+((0+0)/12+IF(AND(AJ61&gt;=Scenario!$B$10,MOD(AJ61-Scenario!$B$10,Scenario!$B$18)=0),0*0+0,0)+IF(AJ61=1,0*0+0,0)+IF(AJ61=Scenario!$B$11,0,0)),"INSUFFICIENT FUNDS")))</f>
        <v/>
      </c>
      <c r="AN61" s="6" t="str">
        <f>IF(AJ61&gt;Scenario!$B$11,"",IF(AJ$2&lt;&gt;"Ready",AJ$2,IF(ISNUMBER(AK61),IF((AK61+AL61)*(1+Scenario!$B$12/12)-AM61&lt;0,"INSUFFICIENT FUNDS",(AK61+AL61)*(1+Scenario!$B$12/12)-AM61),"INSUFFICIENT FUNDS")))</f>
        <v/>
      </c>
      <c r="AO61" s="6" t="str">
        <f>IF(AJ61&gt;Scenario!$B$11,"",IF(AJ$2&lt;&gt;"Ready",AJ$2,IF(ISNUMBER(AN61),AO60+AM61,"INSUFFICIENT FUNDS")))</f>
        <v/>
      </c>
      <c r="AP61" t="str">
        <f>IF(AJ61&gt;Scenario!$B$11,"",IF(AJ$2&lt;&gt;"Ready",AJ$2,IF(ISNUMBER(AN61),"OK","INSUFFICIENT FUNDS")))</f>
        <v/>
      </c>
    </row>
    <row r="62" spans="1:42" ht="32.1" customHeight="1" x14ac:dyDescent="0.2">
      <c r="A62">
        <v>58</v>
      </c>
      <c r="B62" s="6" t="str">
        <f>IF(A62&gt;Scenario!$B$11,"",IF(A$2&lt;&gt;"Ready",A$2,IF(G61="OK",E61,"INSUFFICIENT FUNDS")))</f>
        <v/>
      </c>
      <c r="C62" s="6" t="str">
        <f>IF(A62&gt;Scenario!$B$11,"",IF(A$2&lt;&gt;"Ready",A$2,IF(ISNUMBER(B62),IF(AND(A62&gt;=Scenario!$B$10,MOD(A62-Scenario!$B$10,Scenario!$B$18)=0),Scenario!$B$8,0),"INSUFFICIENT FUNDS")))</f>
        <v/>
      </c>
      <c r="D62" s="6" t="str">
        <f>IF(A62&gt;Scenario!$B$11,"",IF(A$2&lt;&gt;"Ready",A$2,IF(ISNUMBER(B62),(B62+C62)*(N('Option C'!$E$14)+N('Option C'!$E$15)+IF(Scenario!$B$13="Gross",N('Option C'!$E$16),0))/12+((N('Option C'!$E$12)+N('Option C'!$E$13))/12+IF(AND(A62&gt;=Scenario!$B$10,MOD(A62-Scenario!$B$10,Scenario!$B$18)=0),N('Option C'!$E$17)*N('Option C'!$E$18)+N('Option C'!$E$20),0)+IF(A62=1,N('Option C'!$E$17)*N('Option C'!$E$19)+N('Option C'!$E$21),0)+IF(A62=Scenario!$B$11,N('Option C'!$E$22),0)),"INSUFFICIENT FUNDS")))</f>
        <v/>
      </c>
      <c r="E62" s="6" t="str">
        <f>IF(A62&gt;Scenario!$B$11,"",IF(A$2&lt;&gt;"Ready",A$2,IF(ISNUMBER(B62),IF((B62+C62)*(1+Scenario!$B$12/12)-D62&lt;0,"INSUFFICIENT FUNDS",(B62+C62)*(1+Scenario!$B$12/12)-D62),"INSUFFICIENT FUNDS")))</f>
        <v/>
      </c>
      <c r="F62" s="6" t="str">
        <f>IF(A62&gt;Scenario!$B$11,"",IF(A$2&lt;&gt;"Ready",A$2,IF(ISNUMBER(E62),F61+D62,"INSUFFICIENT FUNDS")))</f>
        <v/>
      </c>
      <c r="G62" t="str">
        <f>IF(A62&gt;Scenario!$B$11,"",IF(A$2&lt;&gt;"Ready",A$2,IF(ISNUMBER(E62),"OK","INSUFFICIENT FUNDS")))</f>
        <v/>
      </c>
      <c r="H62">
        <v>58</v>
      </c>
      <c r="I62" s="6" t="str">
        <f>IF(H62&gt;Scenario!$B$11,"",IF(H$2&lt;&gt;"Ready",H$2,IF(N61="OK",L61,"INSUFFICIENT FUNDS")))</f>
        <v/>
      </c>
      <c r="J62" s="6" t="str">
        <f>IF(H62&gt;Scenario!$B$11,"",IF(H$2&lt;&gt;"Ready",H$2,IF(ISNUMBER(I62),IF(AND(H62&gt;=Scenario!$B$10,MOD(H62-Scenario!$B$10,Scenario!$B$18)=0),Scenario!$B$8,0),"INSUFFICIENT FUNDS")))</f>
        <v/>
      </c>
      <c r="K62" s="6" t="str">
        <f>IF(H62&gt;Scenario!$B$11,"",IF(H$2&lt;&gt;"Ready",H$2,IF(ISNUMBER(I62),(I62+J62)*(N('Option C'!$E$14)+N('Option C'!$E$15)+IF(Scenario!$B$13="Gross",N('Option C'!$E$16),0))/12+((0+0)/12+IF(AND(H62&gt;=Scenario!$B$10,MOD(H62-Scenario!$B$10,Scenario!$B$18)=0),N('Option C'!$E$17)*N('Option C'!$E$18)+N('Option C'!$E$20),0)+IF(H62=1,N('Option C'!$E$17)*N('Option C'!$E$19)+N('Option C'!$E$21),0)+IF(H62=Scenario!$B$11,N('Option C'!$E$22),0)),"INSUFFICIENT FUNDS")))</f>
        <v/>
      </c>
      <c r="L62" s="6" t="str">
        <f>IF(H62&gt;Scenario!$B$11,"",IF(H$2&lt;&gt;"Ready",H$2,IF(ISNUMBER(I62),IF((I62+J62)*(1+Scenario!$B$12/12)-K62&lt;0,"INSUFFICIENT FUNDS",(I62+J62)*(1+Scenario!$B$12/12)-K62),"INSUFFICIENT FUNDS")))</f>
        <v/>
      </c>
      <c r="M62" s="6" t="str">
        <f>IF(H62&gt;Scenario!$B$11,"",IF(H$2&lt;&gt;"Ready",H$2,IF(ISNUMBER(L62),M61+K62,"INSUFFICIENT FUNDS")))</f>
        <v/>
      </c>
      <c r="N62" t="str">
        <f>IF(H62&gt;Scenario!$B$11,"",IF(H$2&lt;&gt;"Ready",H$2,IF(ISNUMBER(L62),"OK","INSUFFICIENT FUNDS")))</f>
        <v/>
      </c>
      <c r="O62">
        <v>58</v>
      </c>
      <c r="P62" s="6" t="str">
        <f>IF(O62&gt;Scenario!$B$11,"",IF(O$2&lt;&gt;"Ready",O$2,IF(U61="OK",S61,"INSUFFICIENT FUNDS")))</f>
        <v/>
      </c>
      <c r="Q62" s="6" t="str">
        <f>IF(O62&gt;Scenario!$B$11,"",IF(O$2&lt;&gt;"Ready",O$2,IF(ISNUMBER(P62),IF(AND(O62&gt;=Scenario!$B$10,MOD(O62-Scenario!$B$10,Scenario!$B$18)=0),Scenario!$B$8,0),"INSUFFICIENT FUNDS")))</f>
        <v/>
      </c>
      <c r="R62" s="6" t="str">
        <f>IF(O62&gt;Scenario!$B$11,"",IF(O$2&lt;&gt;"Ready",O$2,IF(ISNUMBER(P62),(P62+Q62)*(0+N('Option C'!$E$15)+IF(Scenario!$B$13="Gross",N('Option C'!$E$16),0))/12+((N('Option C'!$E$12)+N('Option C'!$E$13))/12+IF(AND(O62&gt;=Scenario!$B$10,MOD(O62-Scenario!$B$10,Scenario!$B$18)=0),N('Option C'!$E$17)*N('Option C'!$E$18)+N('Option C'!$E$20),0)+IF(O62=1,N('Option C'!$E$17)*N('Option C'!$E$19)+N('Option C'!$E$21),0)+IF(O62=Scenario!$B$11,N('Option C'!$E$22),0)),"INSUFFICIENT FUNDS")))</f>
        <v/>
      </c>
      <c r="S62" s="6" t="str">
        <f>IF(O62&gt;Scenario!$B$11,"",IF(O$2&lt;&gt;"Ready",O$2,IF(ISNUMBER(P62),IF((P62+Q62)*(1+Scenario!$B$12/12)-R62&lt;0,"INSUFFICIENT FUNDS",(P62+Q62)*(1+Scenario!$B$12/12)-R62),"INSUFFICIENT FUNDS")))</f>
        <v/>
      </c>
      <c r="T62" s="6" t="str">
        <f>IF(O62&gt;Scenario!$B$11,"",IF(O$2&lt;&gt;"Ready",O$2,IF(ISNUMBER(S62),T61+R62,"INSUFFICIENT FUNDS")))</f>
        <v/>
      </c>
      <c r="U62" t="str">
        <f>IF(O62&gt;Scenario!$B$11,"",IF(O$2&lt;&gt;"Ready",O$2,IF(ISNUMBER(S62),"OK","INSUFFICIENT FUNDS")))</f>
        <v/>
      </c>
      <c r="V62">
        <v>58</v>
      </c>
      <c r="W62" s="6" t="str">
        <f>IF(V62&gt;Scenario!$B$11,"",IF(V$2&lt;&gt;"Ready",V$2,IF(AB61="OK",Z61,"INSUFFICIENT FUNDS")))</f>
        <v/>
      </c>
      <c r="X62" s="6" t="str">
        <f>IF(V62&gt;Scenario!$B$11,"",IF(V$2&lt;&gt;"Ready",V$2,IF(ISNUMBER(W62),IF(AND(V62&gt;=Scenario!$B$10,MOD(V62-Scenario!$B$10,Scenario!$B$18)=0),Scenario!$B$8,0),"INSUFFICIENT FUNDS")))</f>
        <v/>
      </c>
      <c r="Y62" s="6" t="str">
        <f>IF(V62&gt;Scenario!$B$11,"",IF(V$2&lt;&gt;"Ready",V$2,IF(ISNUMBER(W62),(W62+X62)*(N('Option C'!$E$14)+N('Option C'!$E$15)+IF(Scenario!$B$13="Gross",N('Option C'!$E$16),0))/12+((N('Option C'!$E$12)+N('Option C'!$E$13))/12+IF(AND(V62&gt;=Scenario!$B$10,MOD(V62-Scenario!$B$10,Scenario!$B$18)=0),0*0+0,0)+IF(V62=1,0*0+0,0)+IF(V62=Scenario!$B$11,0,0)),"INSUFFICIENT FUNDS")))</f>
        <v/>
      </c>
      <c r="Z62" s="6" t="str">
        <f>IF(V62&gt;Scenario!$B$11,"",IF(V$2&lt;&gt;"Ready",V$2,IF(ISNUMBER(W62),IF((W62+X62)*(1+Scenario!$B$12/12)-Y62&lt;0,"INSUFFICIENT FUNDS",(W62+X62)*(1+Scenario!$B$12/12)-Y62),"INSUFFICIENT FUNDS")))</f>
        <v/>
      </c>
      <c r="AA62" s="6" t="str">
        <f>IF(V62&gt;Scenario!$B$11,"",IF(V$2&lt;&gt;"Ready",V$2,IF(ISNUMBER(Z62),AA61+Y62,"INSUFFICIENT FUNDS")))</f>
        <v/>
      </c>
      <c r="AB62" t="str">
        <f>IF(V62&gt;Scenario!$B$11,"",IF(V$2&lt;&gt;"Ready",V$2,IF(ISNUMBER(Z62),"OK","INSUFFICIENT FUNDS")))</f>
        <v/>
      </c>
      <c r="AC62">
        <v>58</v>
      </c>
      <c r="AD62" s="6" t="str">
        <f>IF(AC62&gt;Scenario!$B$11,"",IF(AC$2&lt;&gt;"Ready",AC$2,IF(AI61="OK",AG61,"INSUFFICIENT FUNDS")))</f>
        <v/>
      </c>
      <c r="AE62" s="6" t="str">
        <f>IF(AC62&gt;Scenario!$B$11,"",IF(AC$2&lt;&gt;"Ready",AC$2,IF(ISNUMBER(AD62),IF(AND(AC62&gt;=Scenario!$B$10,MOD(AC62-Scenario!$B$10,Scenario!$B$18)=0),Scenario!$B$8,0),"INSUFFICIENT FUNDS")))</f>
        <v/>
      </c>
      <c r="AF62" s="6" t="str">
        <f>IF(AC62&gt;Scenario!$B$11,"",IF(AC$2&lt;&gt;"Ready",AC$2,IF(ISNUMBER(AD62),(AD62+AE62)*(N('Option C'!$E$14)+N('Option C'!$E$15)+IF(Scenario!$B$13="Gross",0,0))/12+((N('Option C'!$E$12)+N('Option C'!$E$13))/12+IF(AND(AC62&gt;=Scenario!$B$10,MOD(AC62-Scenario!$B$10,Scenario!$B$18)=0),N('Option C'!$E$17)*N('Option C'!$E$18)+N('Option C'!$E$20),0)+IF(AC62=1,N('Option C'!$E$17)*N('Option C'!$E$19)+N('Option C'!$E$21),0)+IF(AC62=Scenario!$B$11,N('Option C'!$E$22),0)),"INSUFFICIENT FUNDS")))</f>
        <v/>
      </c>
      <c r="AG62" s="6" t="str">
        <f>IF(AC62&gt;Scenario!$B$11,"",IF(AC$2&lt;&gt;"Ready",AC$2,IF(ISNUMBER(AD62),IF((AD62+AE62)*(1+Scenario!$B$12/12)-AF62&lt;0,"INSUFFICIENT FUNDS",(AD62+AE62)*(1+Scenario!$B$12/12)-AF62),"INSUFFICIENT FUNDS")))</f>
        <v/>
      </c>
      <c r="AH62" s="6" t="str">
        <f>IF(AC62&gt;Scenario!$B$11,"",IF(AC$2&lt;&gt;"Ready",AC$2,IF(ISNUMBER(AG62),AH61+AF62,"INSUFFICIENT FUNDS")))</f>
        <v/>
      </c>
      <c r="AI62" t="str">
        <f>IF(AC62&gt;Scenario!$B$11,"",IF(AC$2&lt;&gt;"Ready",AC$2,IF(ISNUMBER(AG62),"OK","INSUFFICIENT FUNDS")))</f>
        <v/>
      </c>
      <c r="AJ62">
        <v>58</v>
      </c>
      <c r="AK62" s="6" t="str">
        <f>IF(AJ62&gt;Scenario!$B$11,"",IF(AJ$2&lt;&gt;"Ready",AJ$2,IF(AP61="OK",AN61,"INSUFFICIENT FUNDS")))</f>
        <v/>
      </c>
      <c r="AL62" s="6" t="str">
        <f>IF(AJ62&gt;Scenario!$B$11,"",IF(AJ$2&lt;&gt;"Ready",AJ$2,IF(ISNUMBER(AK62),IF(AND(AJ62&gt;=Scenario!$B$10,MOD(AJ62-Scenario!$B$10,Scenario!$B$18)=0),Scenario!$B$8,0),"INSUFFICIENT FUNDS")))</f>
        <v/>
      </c>
      <c r="AM62" s="6" t="str">
        <f>IF(AJ62&gt;Scenario!$B$11,"",IF(AJ$2&lt;&gt;"Ready",AJ$2,IF(ISNUMBER(AK62),(AK62+AL62)*(0+0+IF(Scenario!$B$13="Gross",0,0))/12+((0+0)/12+IF(AND(AJ62&gt;=Scenario!$B$10,MOD(AJ62-Scenario!$B$10,Scenario!$B$18)=0),0*0+0,0)+IF(AJ62=1,0*0+0,0)+IF(AJ62=Scenario!$B$11,0,0)),"INSUFFICIENT FUNDS")))</f>
        <v/>
      </c>
      <c r="AN62" s="6" t="str">
        <f>IF(AJ62&gt;Scenario!$B$11,"",IF(AJ$2&lt;&gt;"Ready",AJ$2,IF(ISNUMBER(AK62),IF((AK62+AL62)*(1+Scenario!$B$12/12)-AM62&lt;0,"INSUFFICIENT FUNDS",(AK62+AL62)*(1+Scenario!$B$12/12)-AM62),"INSUFFICIENT FUNDS")))</f>
        <v/>
      </c>
      <c r="AO62" s="6" t="str">
        <f>IF(AJ62&gt;Scenario!$B$11,"",IF(AJ$2&lt;&gt;"Ready",AJ$2,IF(ISNUMBER(AN62),AO61+AM62,"INSUFFICIENT FUNDS")))</f>
        <v/>
      </c>
      <c r="AP62" t="str">
        <f>IF(AJ62&gt;Scenario!$B$11,"",IF(AJ$2&lt;&gt;"Ready",AJ$2,IF(ISNUMBER(AN62),"OK","INSUFFICIENT FUNDS")))</f>
        <v/>
      </c>
    </row>
    <row r="63" spans="1:42" ht="32.1" customHeight="1" x14ac:dyDescent="0.2">
      <c r="A63">
        <v>59</v>
      </c>
      <c r="B63" s="6" t="str">
        <f>IF(A63&gt;Scenario!$B$11,"",IF(A$2&lt;&gt;"Ready",A$2,IF(G62="OK",E62,"INSUFFICIENT FUNDS")))</f>
        <v/>
      </c>
      <c r="C63" s="6" t="str">
        <f>IF(A63&gt;Scenario!$B$11,"",IF(A$2&lt;&gt;"Ready",A$2,IF(ISNUMBER(B63),IF(AND(A63&gt;=Scenario!$B$10,MOD(A63-Scenario!$B$10,Scenario!$B$18)=0),Scenario!$B$8,0),"INSUFFICIENT FUNDS")))</f>
        <v/>
      </c>
      <c r="D63" s="6" t="str">
        <f>IF(A63&gt;Scenario!$B$11,"",IF(A$2&lt;&gt;"Ready",A$2,IF(ISNUMBER(B63),(B63+C63)*(N('Option C'!$E$14)+N('Option C'!$E$15)+IF(Scenario!$B$13="Gross",N('Option C'!$E$16),0))/12+((N('Option C'!$E$12)+N('Option C'!$E$13))/12+IF(AND(A63&gt;=Scenario!$B$10,MOD(A63-Scenario!$B$10,Scenario!$B$18)=0),N('Option C'!$E$17)*N('Option C'!$E$18)+N('Option C'!$E$20),0)+IF(A63=1,N('Option C'!$E$17)*N('Option C'!$E$19)+N('Option C'!$E$21),0)+IF(A63=Scenario!$B$11,N('Option C'!$E$22),0)),"INSUFFICIENT FUNDS")))</f>
        <v/>
      </c>
      <c r="E63" s="6" t="str">
        <f>IF(A63&gt;Scenario!$B$11,"",IF(A$2&lt;&gt;"Ready",A$2,IF(ISNUMBER(B63),IF((B63+C63)*(1+Scenario!$B$12/12)-D63&lt;0,"INSUFFICIENT FUNDS",(B63+C63)*(1+Scenario!$B$12/12)-D63),"INSUFFICIENT FUNDS")))</f>
        <v/>
      </c>
      <c r="F63" s="6" t="str">
        <f>IF(A63&gt;Scenario!$B$11,"",IF(A$2&lt;&gt;"Ready",A$2,IF(ISNUMBER(E63),F62+D63,"INSUFFICIENT FUNDS")))</f>
        <v/>
      </c>
      <c r="G63" t="str">
        <f>IF(A63&gt;Scenario!$B$11,"",IF(A$2&lt;&gt;"Ready",A$2,IF(ISNUMBER(E63),"OK","INSUFFICIENT FUNDS")))</f>
        <v/>
      </c>
      <c r="H63">
        <v>59</v>
      </c>
      <c r="I63" s="6" t="str">
        <f>IF(H63&gt;Scenario!$B$11,"",IF(H$2&lt;&gt;"Ready",H$2,IF(N62="OK",L62,"INSUFFICIENT FUNDS")))</f>
        <v/>
      </c>
      <c r="J63" s="6" t="str">
        <f>IF(H63&gt;Scenario!$B$11,"",IF(H$2&lt;&gt;"Ready",H$2,IF(ISNUMBER(I63),IF(AND(H63&gt;=Scenario!$B$10,MOD(H63-Scenario!$B$10,Scenario!$B$18)=0),Scenario!$B$8,0),"INSUFFICIENT FUNDS")))</f>
        <v/>
      </c>
      <c r="K63" s="6" t="str">
        <f>IF(H63&gt;Scenario!$B$11,"",IF(H$2&lt;&gt;"Ready",H$2,IF(ISNUMBER(I63),(I63+J63)*(N('Option C'!$E$14)+N('Option C'!$E$15)+IF(Scenario!$B$13="Gross",N('Option C'!$E$16),0))/12+((0+0)/12+IF(AND(H63&gt;=Scenario!$B$10,MOD(H63-Scenario!$B$10,Scenario!$B$18)=0),N('Option C'!$E$17)*N('Option C'!$E$18)+N('Option C'!$E$20),0)+IF(H63=1,N('Option C'!$E$17)*N('Option C'!$E$19)+N('Option C'!$E$21),0)+IF(H63=Scenario!$B$11,N('Option C'!$E$22),0)),"INSUFFICIENT FUNDS")))</f>
        <v/>
      </c>
      <c r="L63" s="6" t="str">
        <f>IF(H63&gt;Scenario!$B$11,"",IF(H$2&lt;&gt;"Ready",H$2,IF(ISNUMBER(I63),IF((I63+J63)*(1+Scenario!$B$12/12)-K63&lt;0,"INSUFFICIENT FUNDS",(I63+J63)*(1+Scenario!$B$12/12)-K63),"INSUFFICIENT FUNDS")))</f>
        <v/>
      </c>
      <c r="M63" s="6" t="str">
        <f>IF(H63&gt;Scenario!$B$11,"",IF(H$2&lt;&gt;"Ready",H$2,IF(ISNUMBER(L63),M62+K63,"INSUFFICIENT FUNDS")))</f>
        <v/>
      </c>
      <c r="N63" t="str">
        <f>IF(H63&gt;Scenario!$B$11,"",IF(H$2&lt;&gt;"Ready",H$2,IF(ISNUMBER(L63),"OK","INSUFFICIENT FUNDS")))</f>
        <v/>
      </c>
      <c r="O63">
        <v>59</v>
      </c>
      <c r="P63" s="6" t="str">
        <f>IF(O63&gt;Scenario!$B$11,"",IF(O$2&lt;&gt;"Ready",O$2,IF(U62="OK",S62,"INSUFFICIENT FUNDS")))</f>
        <v/>
      </c>
      <c r="Q63" s="6" t="str">
        <f>IF(O63&gt;Scenario!$B$11,"",IF(O$2&lt;&gt;"Ready",O$2,IF(ISNUMBER(P63),IF(AND(O63&gt;=Scenario!$B$10,MOD(O63-Scenario!$B$10,Scenario!$B$18)=0),Scenario!$B$8,0),"INSUFFICIENT FUNDS")))</f>
        <v/>
      </c>
      <c r="R63" s="6" t="str">
        <f>IF(O63&gt;Scenario!$B$11,"",IF(O$2&lt;&gt;"Ready",O$2,IF(ISNUMBER(P63),(P63+Q63)*(0+N('Option C'!$E$15)+IF(Scenario!$B$13="Gross",N('Option C'!$E$16),0))/12+((N('Option C'!$E$12)+N('Option C'!$E$13))/12+IF(AND(O63&gt;=Scenario!$B$10,MOD(O63-Scenario!$B$10,Scenario!$B$18)=0),N('Option C'!$E$17)*N('Option C'!$E$18)+N('Option C'!$E$20),0)+IF(O63=1,N('Option C'!$E$17)*N('Option C'!$E$19)+N('Option C'!$E$21),0)+IF(O63=Scenario!$B$11,N('Option C'!$E$22),0)),"INSUFFICIENT FUNDS")))</f>
        <v/>
      </c>
      <c r="S63" s="6" t="str">
        <f>IF(O63&gt;Scenario!$B$11,"",IF(O$2&lt;&gt;"Ready",O$2,IF(ISNUMBER(P63),IF((P63+Q63)*(1+Scenario!$B$12/12)-R63&lt;0,"INSUFFICIENT FUNDS",(P63+Q63)*(1+Scenario!$B$12/12)-R63),"INSUFFICIENT FUNDS")))</f>
        <v/>
      </c>
      <c r="T63" s="6" t="str">
        <f>IF(O63&gt;Scenario!$B$11,"",IF(O$2&lt;&gt;"Ready",O$2,IF(ISNUMBER(S63),T62+R63,"INSUFFICIENT FUNDS")))</f>
        <v/>
      </c>
      <c r="U63" t="str">
        <f>IF(O63&gt;Scenario!$B$11,"",IF(O$2&lt;&gt;"Ready",O$2,IF(ISNUMBER(S63),"OK","INSUFFICIENT FUNDS")))</f>
        <v/>
      </c>
      <c r="V63">
        <v>59</v>
      </c>
      <c r="W63" s="6" t="str">
        <f>IF(V63&gt;Scenario!$B$11,"",IF(V$2&lt;&gt;"Ready",V$2,IF(AB62="OK",Z62,"INSUFFICIENT FUNDS")))</f>
        <v/>
      </c>
      <c r="X63" s="6" t="str">
        <f>IF(V63&gt;Scenario!$B$11,"",IF(V$2&lt;&gt;"Ready",V$2,IF(ISNUMBER(W63),IF(AND(V63&gt;=Scenario!$B$10,MOD(V63-Scenario!$B$10,Scenario!$B$18)=0),Scenario!$B$8,0),"INSUFFICIENT FUNDS")))</f>
        <v/>
      </c>
      <c r="Y63" s="6" t="str">
        <f>IF(V63&gt;Scenario!$B$11,"",IF(V$2&lt;&gt;"Ready",V$2,IF(ISNUMBER(W63),(W63+X63)*(N('Option C'!$E$14)+N('Option C'!$E$15)+IF(Scenario!$B$13="Gross",N('Option C'!$E$16),0))/12+((N('Option C'!$E$12)+N('Option C'!$E$13))/12+IF(AND(V63&gt;=Scenario!$B$10,MOD(V63-Scenario!$B$10,Scenario!$B$18)=0),0*0+0,0)+IF(V63=1,0*0+0,0)+IF(V63=Scenario!$B$11,0,0)),"INSUFFICIENT FUNDS")))</f>
        <v/>
      </c>
      <c r="Z63" s="6" t="str">
        <f>IF(V63&gt;Scenario!$B$11,"",IF(V$2&lt;&gt;"Ready",V$2,IF(ISNUMBER(W63),IF((W63+X63)*(1+Scenario!$B$12/12)-Y63&lt;0,"INSUFFICIENT FUNDS",(W63+X63)*(1+Scenario!$B$12/12)-Y63),"INSUFFICIENT FUNDS")))</f>
        <v/>
      </c>
      <c r="AA63" s="6" t="str">
        <f>IF(V63&gt;Scenario!$B$11,"",IF(V$2&lt;&gt;"Ready",V$2,IF(ISNUMBER(Z63),AA62+Y63,"INSUFFICIENT FUNDS")))</f>
        <v/>
      </c>
      <c r="AB63" t="str">
        <f>IF(V63&gt;Scenario!$B$11,"",IF(V$2&lt;&gt;"Ready",V$2,IF(ISNUMBER(Z63),"OK","INSUFFICIENT FUNDS")))</f>
        <v/>
      </c>
      <c r="AC63">
        <v>59</v>
      </c>
      <c r="AD63" s="6" t="str">
        <f>IF(AC63&gt;Scenario!$B$11,"",IF(AC$2&lt;&gt;"Ready",AC$2,IF(AI62="OK",AG62,"INSUFFICIENT FUNDS")))</f>
        <v/>
      </c>
      <c r="AE63" s="6" t="str">
        <f>IF(AC63&gt;Scenario!$B$11,"",IF(AC$2&lt;&gt;"Ready",AC$2,IF(ISNUMBER(AD63),IF(AND(AC63&gt;=Scenario!$B$10,MOD(AC63-Scenario!$B$10,Scenario!$B$18)=0),Scenario!$B$8,0),"INSUFFICIENT FUNDS")))</f>
        <v/>
      </c>
      <c r="AF63" s="6" t="str">
        <f>IF(AC63&gt;Scenario!$B$11,"",IF(AC$2&lt;&gt;"Ready",AC$2,IF(ISNUMBER(AD63),(AD63+AE63)*(N('Option C'!$E$14)+N('Option C'!$E$15)+IF(Scenario!$B$13="Gross",0,0))/12+((N('Option C'!$E$12)+N('Option C'!$E$13))/12+IF(AND(AC63&gt;=Scenario!$B$10,MOD(AC63-Scenario!$B$10,Scenario!$B$18)=0),N('Option C'!$E$17)*N('Option C'!$E$18)+N('Option C'!$E$20),0)+IF(AC63=1,N('Option C'!$E$17)*N('Option C'!$E$19)+N('Option C'!$E$21),0)+IF(AC63=Scenario!$B$11,N('Option C'!$E$22),0)),"INSUFFICIENT FUNDS")))</f>
        <v/>
      </c>
      <c r="AG63" s="6" t="str">
        <f>IF(AC63&gt;Scenario!$B$11,"",IF(AC$2&lt;&gt;"Ready",AC$2,IF(ISNUMBER(AD63),IF((AD63+AE63)*(1+Scenario!$B$12/12)-AF63&lt;0,"INSUFFICIENT FUNDS",(AD63+AE63)*(1+Scenario!$B$12/12)-AF63),"INSUFFICIENT FUNDS")))</f>
        <v/>
      </c>
      <c r="AH63" s="6" t="str">
        <f>IF(AC63&gt;Scenario!$B$11,"",IF(AC$2&lt;&gt;"Ready",AC$2,IF(ISNUMBER(AG63),AH62+AF63,"INSUFFICIENT FUNDS")))</f>
        <v/>
      </c>
      <c r="AI63" t="str">
        <f>IF(AC63&gt;Scenario!$B$11,"",IF(AC$2&lt;&gt;"Ready",AC$2,IF(ISNUMBER(AG63),"OK","INSUFFICIENT FUNDS")))</f>
        <v/>
      </c>
      <c r="AJ63">
        <v>59</v>
      </c>
      <c r="AK63" s="6" t="str">
        <f>IF(AJ63&gt;Scenario!$B$11,"",IF(AJ$2&lt;&gt;"Ready",AJ$2,IF(AP62="OK",AN62,"INSUFFICIENT FUNDS")))</f>
        <v/>
      </c>
      <c r="AL63" s="6" t="str">
        <f>IF(AJ63&gt;Scenario!$B$11,"",IF(AJ$2&lt;&gt;"Ready",AJ$2,IF(ISNUMBER(AK63),IF(AND(AJ63&gt;=Scenario!$B$10,MOD(AJ63-Scenario!$B$10,Scenario!$B$18)=0),Scenario!$B$8,0),"INSUFFICIENT FUNDS")))</f>
        <v/>
      </c>
      <c r="AM63" s="6" t="str">
        <f>IF(AJ63&gt;Scenario!$B$11,"",IF(AJ$2&lt;&gt;"Ready",AJ$2,IF(ISNUMBER(AK63),(AK63+AL63)*(0+0+IF(Scenario!$B$13="Gross",0,0))/12+((0+0)/12+IF(AND(AJ63&gt;=Scenario!$B$10,MOD(AJ63-Scenario!$B$10,Scenario!$B$18)=0),0*0+0,0)+IF(AJ63=1,0*0+0,0)+IF(AJ63=Scenario!$B$11,0,0)),"INSUFFICIENT FUNDS")))</f>
        <v/>
      </c>
      <c r="AN63" s="6" t="str">
        <f>IF(AJ63&gt;Scenario!$B$11,"",IF(AJ$2&lt;&gt;"Ready",AJ$2,IF(ISNUMBER(AK63),IF((AK63+AL63)*(1+Scenario!$B$12/12)-AM63&lt;0,"INSUFFICIENT FUNDS",(AK63+AL63)*(1+Scenario!$B$12/12)-AM63),"INSUFFICIENT FUNDS")))</f>
        <v/>
      </c>
      <c r="AO63" s="6" t="str">
        <f>IF(AJ63&gt;Scenario!$B$11,"",IF(AJ$2&lt;&gt;"Ready",AJ$2,IF(ISNUMBER(AN63),AO62+AM63,"INSUFFICIENT FUNDS")))</f>
        <v/>
      </c>
      <c r="AP63" t="str">
        <f>IF(AJ63&gt;Scenario!$B$11,"",IF(AJ$2&lt;&gt;"Ready",AJ$2,IF(ISNUMBER(AN63),"OK","INSUFFICIENT FUNDS")))</f>
        <v/>
      </c>
    </row>
    <row r="64" spans="1:42" ht="32.1" customHeight="1" x14ac:dyDescent="0.2">
      <c r="A64">
        <v>60</v>
      </c>
      <c r="B64" s="6" t="str">
        <f>IF(A64&gt;Scenario!$B$11,"",IF(A$2&lt;&gt;"Ready",A$2,IF(G63="OK",E63,"INSUFFICIENT FUNDS")))</f>
        <v/>
      </c>
      <c r="C64" s="6" t="str">
        <f>IF(A64&gt;Scenario!$B$11,"",IF(A$2&lt;&gt;"Ready",A$2,IF(ISNUMBER(B64),IF(AND(A64&gt;=Scenario!$B$10,MOD(A64-Scenario!$B$10,Scenario!$B$18)=0),Scenario!$B$8,0),"INSUFFICIENT FUNDS")))</f>
        <v/>
      </c>
      <c r="D64" s="6" t="str">
        <f>IF(A64&gt;Scenario!$B$11,"",IF(A$2&lt;&gt;"Ready",A$2,IF(ISNUMBER(B64),(B64+C64)*(N('Option C'!$E$14)+N('Option C'!$E$15)+IF(Scenario!$B$13="Gross",N('Option C'!$E$16),0))/12+((N('Option C'!$E$12)+N('Option C'!$E$13))/12+IF(AND(A64&gt;=Scenario!$B$10,MOD(A64-Scenario!$B$10,Scenario!$B$18)=0),N('Option C'!$E$17)*N('Option C'!$E$18)+N('Option C'!$E$20),0)+IF(A64=1,N('Option C'!$E$17)*N('Option C'!$E$19)+N('Option C'!$E$21),0)+IF(A64=Scenario!$B$11,N('Option C'!$E$22),0)),"INSUFFICIENT FUNDS")))</f>
        <v/>
      </c>
      <c r="E64" s="6" t="str">
        <f>IF(A64&gt;Scenario!$B$11,"",IF(A$2&lt;&gt;"Ready",A$2,IF(ISNUMBER(B64),IF((B64+C64)*(1+Scenario!$B$12/12)-D64&lt;0,"INSUFFICIENT FUNDS",(B64+C64)*(1+Scenario!$B$12/12)-D64),"INSUFFICIENT FUNDS")))</f>
        <v/>
      </c>
      <c r="F64" s="6" t="str">
        <f>IF(A64&gt;Scenario!$B$11,"",IF(A$2&lt;&gt;"Ready",A$2,IF(ISNUMBER(E64),F63+D64,"INSUFFICIENT FUNDS")))</f>
        <v/>
      </c>
      <c r="G64" t="str">
        <f>IF(A64&gt;Scenario!$B$11,"",IF(A$2&lt;&gt;"Ready",A$2,IF(ISNUMBER(E64),"OK","INSUFFICIENT FUNDS")))</f>
        <v/>
      </c>
      <c r="H64">
        <v>60</v>
      </c>
      <c r="I64" s="6" t="str">
        <f>IF(H64&gt;Scenario!$B$11,"",IF(H$2&lt;&gt;"Ready",H$2,IF(N63="OK",L63,"INSUFFICIENT FUNDS")))</f>
        <v/>
      </c>
      <c r="J64" s="6" t="str">
        <f>IF(H64&gt;Scenario!$B$11,"",IF(H$2&lt;&gt;"Ready",H$2,IF(ISNUMBER(I64),IF(AND(H64&gt;=Scenario!$B$10,MOD(H64-Scenario!$B$10,Scenario!$B$18)=0),Scenario!$B$8,0),"INSUFFICIENT FUNDS")))</f>
        <v/>
      </c>
      <c r="K64" s="6" t="str">
        <f>IF(H64&gt;Scenario!$B$11,"",IF(H$2&lt;&gt;"Ready",H$2,IF(ISNUMBER(I64),(I64+J64)*(N('Option C'!$E$14)+N('Option C'!$E$15)+IF(Scenario!$B$13="Gross",N('Option C'!$E$16),0))/12+((0+0)/12+IF(AND(H64&gt;=Scenario!$B$10,MOD(H64-Scenario!$B$10,Scenario!$B$18)=0),N('Option C'!$E$17)*N('Option C'!$E$18)+N('Option C'!$E$20),0)+IF(H64=1,N('Option C'!$E$17)*N('Option C'!$E$19)+N('Option C'!$E$21),0)+IF(H64=Scenario!$B$11,N('Option C'!$E$22),0)),"INSUFFICIENT FUNDS")))</f>
        <v/>
      </c>
      <c r="L64" s="6" t="str">
        <f>IF(H64&gt;Scenario!$B$11,"",IF(H$2&lt;&gt;"Ready",H$2,IF(ISNUMBER(I64),IF((I64+J64)*(1+Scenario!$B$12/12)-K64&lt;0,"INSUFFICIENT FUNDS",(I64+J64)*(1+Scenario!$B$12/12)-K64),"INSUFFICIENT FUNDS")))</f>
        <v/>
      </c>
      <c r="M64" s="6" t="str">
        <f>IF(H64&gt;Scenario!$B$11,"",IF(H$2&lt;&gt;"Ready",H$2,IF(ISNUMBER(L64),M63+K64,"INSUFFICIENT FUNDS")))</f>
        <v/>
      </c>
      <c r="N64" t="str">
        <f>IF(H64&gt;Scenario!$B$11,"",IF(H$2&lt;&gt;"Ready",H$2,IF(ISNUMBER(L64),"OK","INSUFFICIENT FUNDS")))</f>
        <v/>
      </c>
      <c r="O64">
        <v>60</v>
      </c>
      <c r="P64" s="6" t="str">
        <f>IF(O64&gt;Scenario!$B$11,"",IF(O$2&lt;&gt;"Ready",O$2,IF(U63="OK",S63,"INSUFFICIENT FUNDS")))</f>
        <v/>
      </c>
      <c r="Q64" s="6" t="str">
        <f>IF(O64&gt;Scenario!$B$11,"",IF(O$2&lt;&gt;"Ready",O$2,IF(ISNUMBER(P64),IF(AND(O64&gt;=Scenario!$B$10,MOD(O64-Scenario!$B$10,Scenario!$B$18)=0),Scenario!$B$8,0),"INSUFFICIENT FUNDS")))</f>
        <v/>
      </c>
      <c r="R64" s="6" t="str">
        <f>IF(O64&gt;Scenario!$B$11,"",IF(O$2&lt;&gt;"Ready",O$2,IF(ISNUMBER(P64),(P64+Q64)*(0+N('Option C'!$E$15)+IF(Scenario!$B$13="Gross",N('Option C'!$E$16),0))/12+((N('Option C'!$E$12)+N('Option C'!$E$13))/12+IF(AND(O64&gt;=Scenario!$B$10,MOD(O64-Scenario!$B$10,Scenario!$B$18)=0),N('Option C'!$E$17)*N('Option C'!$E$18)+N('Option C'!$E$20),0)+IF(O64=1,N('Option C'!$E$17)*N('Option C'!$E$19)+N('Option C'!$E$21),0)+IF(O64=Scenario!$B$11,N('Option C'!$E$22),0)),"INSUFFICIENT FUNDS")))</f>
        <v/>
      </c>
      <c r="S64" s="6" t="str">
        <f>IF(O64&gt;Scenario!$B$11,"",IF(O$2&lt;&gt;"Ready",O$2,IF(ISNUMBER(P64),IF((P64+Q64)*(1+Scenario!$B$12/12)-R64&lt;0,"INSUFFICIENT FUNDS",(P64+Q64)*(1+Scenario!$B$12/12)-R64),"INSUFFICIENT FUNDS")))</f>
        <v/>
      </c>
      <c r="T64" s="6" t="str">
        <f>IF(O64&gt;Scenario!$B$11,"",IF(O$2&lt;&gt;"Ready",O$2,IF(ISNUMBER(S64),T63+R64,"INSUFFICIENT FUNDS")))</f>
        <v/>
      </c>
      <c r="U64" t="str">
        <f>IF(O64&gt;Scenario!$B$11,"",IF(O$2&lt;&gt;"Ready",O$2,IF(ISNUMBER(S64),"OK","INSUFFICIENT FUNDS")))</f>
        <v/>
      </c>
      <c r="V64">
        <v>60</v>
      </c>
      <c r="W64" s="6" t="str">
        <f>IF(V64&gt;Scenario!$B$11,"",IF(V$2&lt;&gt;"Ready",V$2,IF(AB63="OK",Z63,"INSUFFICIENT FUNDS")))</f>
        <v/>
      </c>
      <c r="X64" s="6" t="str">
        <f>IF(V64&gt;Scenario!$B$11,"",IF(V$2&lt;&gt;"Ready",V$2,IF(ISNUMBER(W64),IF(AND(V64&gt;=Scenario!$B$10,MOD(V64-Scenario!$B$10,Scenario!$B$18)=0),Scenario!$B$8,0),"INSUFFICIENT FUNDS")))</f>
        <v/>
      </c>
      <c r="Y64" s="6" t="str">
        <f>IF(V64&gt;Scenario!$B$11,"",IF(V$2&lt;&gt;"Ready",V$2,IF(ISNUMBER(W64),(W64+X64)*(N('Option C'!$E$14)+N('Option C'!$E$15)+IF(Scenario!$B$13="Gross",N('Option C'!$E$16),0))/12+((N('Option C'!$E$12)+N('Option C'!$E$13))/12+IF(AND(V64&gt;=Scenario!$B$10,MOD(V64-Scenario!$B$10,Scenario!$B$18)=0),0*0+0,0)+IF(V64=1,0*0+0,0)+IF(V64=Scenario!$B$11,0,0)),"INSUFFICIENT FUNDS")))</f>
        <v/>
      </c>
      <c r="Z64" s="6" t="str">
        <f>IF(V64&gt;Scenario!$B$11,"",IF(V$2&lt;&gt;"Ready",V$2,IF(ISNUMBER(W64),IF((W64+X64)*(1+Scenario!$B$12/12)-Y64&lt;0,"INSUFFICIENT FUNDS",(W64+X64)*(1+Scenario!$B$12/12)-Y64),"INSUFFICIENT FUNDS")))</f>
        <v/>
      </c>
      <c r="AA64" s="6" t="str">
        <f>IF(V64&gt;Scenario!$B$11,"",IF(V$2&lt;&gt;"Ready",V$2,IF(ISNUMBER(Z64),AA63+Y64,"INSUFFICIENT FUNDS")))</f>
        <v/>
      </c>
      <c r="AB64" t="str">
        <f>IF(V64&gt;Scenario!$B$11,"",IF(V$2&lt;&gt;"Ready",V$2,IF(ISNUMBER(Z64),"OK","INSUFFICIENT FUNDS")))</f>
        <v/>
      </c>
      <c r="AC64">
        <v>60</v>
      </c>
      <c r="AD64" s="6" t="str">
        <f>IF(AC64&gt;Scenario!$B$11,"",IF(AC$2&lt;&gt;"Ready",AC$2,IF(AI63="OK",AG63,"INSUFFICIENT FUNDS")))</f>
        <v/>
      </c>
      <c r="AE64" s="6" t="str">
        <f>IF(AC64&gt;Scenario!$B$11,"",IF(AC$2&lt;&gt;"Ready",AC$2,IF(ISNUMBER(AD64),IF(AND(AC64&gt;=Scenario!$B$10,MOD(AC64-Scenario!$B$10,Scenario!$B$18)=0),Scenario!$B$8,0),"INSUFFICIENT FUNDS")))</f>
        <v/>
      </c>
      <c r="AF64" s="6" t="str">
        <f>IF(AC64&gt;Scenario!$B$11,"",IF(AC$2&lt;&gt;"Ready",AC$2,IF(ISNUMBER(AD64),(AD64+AE64)*(N('Option C'!$E$14)+N('Option C'!$E$15)+IF(Scenario!$B$13="Gross",0,0))/12+((N('Option C'!$E$12)+N('Option C'!$E$13))/12+IF(AND(AC64&gt;=Scenario!$B$10,MOD(AC64-Scenario!$B$10,Scenario!$B$18)=0),N('Option C'!$E$17)*N('Option C'!$E$18)+N('Option C'!$E$20),0)+IF(AC64=1,N('Option C'!$E$17)*N('Option C'!$E$19)+N('Option C'!$E$21),0)+IF(AC64=Scenario!$B$11,N('Option C'!$E$22),0)),"INSUFFICIENT FUNDS")))</f>
        <v/>
      </c>
      <c r="AG64" s="6" t="str">
        <f>IF(AC64&gt;Scenario!$B$11,"",IF(AC$2&lt;&gt;"Ready",AC$2,IF(ISNUMBER(AD64),IF((AD64+AE64)*(1+Scenario!$B$12/12)-AF64&lt;0,"INSUFFICIENT FUNDS",(AD64+AE64)*(1+Scenario!$B$12/12)-AF64),"INSUFFICIENT FUNDS")))</f>
        <v/>
      </c>
      <c r="AH64" s="6" t="str">
        <f>IF(AC64&gt;Scenario!$B$11,"",IF(AC$2&lt;&gt;"Ready",AC$2,IF(ISNUMBER(AG64),AH63+AF64,"INSUFFICIENT FUNDS")))</f>
        <v/>
      </c>
      <c r="AI64" t="str">
        <f>IF(AC64&gt;Scenario!$B$11,"",IF(AC$2&lt;&gt;"Ready",AC$2,IF(ISNUMBER(AG64),"OK","INSUFFICIENT FUNDS")))</f>
        <v/>
      </c>
      <c r="AJ64">
        <v>60</v>
      </c>
      <c r="AK64" s="6" t="str">
        <f>IF(AJ64&gt;Scenario!$B$11,"",IF(AJ$2&lt;&gt;"Ready",AJ$2,IF(AP63="OK",AN63,"INSUFFICIENT FUNDS")))</f>
        <v/>
      </c>
      <c r="AL64" s="6" t="str">
        <f>IF(AJ64&gt;Scenario!$B$11,"",IF(AJ$2&lt;&gt;"Ready",AJ$2,IF(ISNUMBER(AK64),IF(AND(AJ64&gt;=Scenario!$B$10,MOD(AJ64-Scenario!$B$10,Scenario!$B$18)=0),Scenario!$B$8,0),"INSUFFICIENT FUNDS")))</f>
        <v/>
      </c>
      <c r="AM64" s="6" t="str">
        <f>IF(AJ64&gt;Scenario!$B$11,"",IF(AJ$2&lt;&gt;"Ready",AJ$2,IF(ISNUMBER(AK64),(AK64+AL64)*(0+0+IF(Scenario!$B$13="Gross",0,0))/12+((0+0)/12+IF(AND(AJ64&gt;=Scenario!$B$10,MOD(AJ64-Scenario!$B$10,Scenario!$B$18)=0),0*0+0,0)+IF(AJ64=1,0*0+0,0)+IF(AJ64=Scenario!$B$11,0,0)),"INSUFFICIENT FUNDS")))</f>
        <v/>
      </c>
      <c r="AN64" s="6" t="str">
        <f>IF(AJ64&gt;Scenario!$B$11,"",IF(AJ$2&lt;&gt;"Ready",AJ$2,IF(ISNUMBER(AK64),IF((AK64+AL64)*(1+Scenario!$B$12/12)-AM64&lt;0,"INSUFFICIENT FUNDS",(AK64+AL64)*(1+Scenario!$B$12/12)-AM64),"INSUFFICIENT FUNDS")))</f>
        <v/>
      </c>
      <c r="AO64" s="6" t="str">
        <f>IF(AJ64&gt;Scenario!$B$11,"",IF(AJ$2&lt;&gt;"Ready",AJ$2,IF(ISNUMBER(AN64),AO63+AM64,"INSUFFICIENT FUNDS")))</f>
        <v/>
      </c>
      <c r="AP64" t="str">
        <f>IF(AJ64&gt;Scenario!$B$11,"",IF(AJ$2&lt;&gt;"Ready",AJ$2,IF(ISNUMBER(AN64),"OK","INSUFFICIENT FUNDS")))</f>
        <v/>
      </c>
    </row>
    <row r="65" spans="1:42" ht="32.1" customHeight="1" x14ac:dyDescent="0.2">
      <c r="A65">
        <v>61</v>
      </c>
      <c r="B65" s="6" t="str">
        <f>IF(A65&gt;Scenario!$B$11,"",IF(A$2&lt;&gt;"Ready",A$2,IF(G64="OK",E64,"INSUFFICIENT FUNDS")))</f>
        <v/>
      </c>
      <c r="C65" s="6" t="str">
        <f>IF(A65&gt;Scenario!$B$11,"",IF(A$2&lt;&gt;"Ready",A$2,IF(ISNUMBER(B65),IF(AND(A65&gt;=Scenario!$B$10,MOD(A65-Scenario!$B$10,Scenario!$B$18)=0),Scenario!$B$8,0),"INSUFFICIENT FUNDS")))</f>
        <v/>
      </c>
      <c r="D65" s="6" t="str">
        <f>IF(A65&gt;Scenario!$B$11,"",IF(A$2&lt;&gt;"Ready",A$2,IF(ISNUMBER(B65),(B65+C65)*(N('Option C'!$E$14)+N('Option C'!$E$15)+IF(Scenario!$B$13="Gross",N('Option C'!$E$16),0))/12+((N('Option C'!$E$12)+N('Option C'!$E$13))/12+IF(AND(A65&gt;=Scenario!$B$10,MOD(A65-Scenario!$B$10,Scenario!$B$18)=0),N('Option C'!$E$17)*N('Option C'!$E$18)+N('Option C'!$E$20),0)+IF(A65=1,N('Option C'!$E$17)*N('Option C'!$E$19)+N('Option C'!$E$21),0)+IF(A65=Scenario!$B$11,N('Option C'!$E$22),0)),"INSUFFICIENT FUNDS")))</f>
        <v/>
      </c>
      <c r="E65" s="6" t="str">
        <f>IF(A65&gt;Scenario!$B$11,"",IF(A$2&lt;&gt;"Ready",A$2,IF(ISNUMBER(B65),IF((B65+C65)*(1+Scenario!$B$12/12)-D65&lt;0,"INSUFFICIENT FUNDS",(B65+C65)*(1+Scenario!$B$12/12)-D65),"INSUFFICIENT FUNDS")))</f>
        <v/>
      </c>
      <c r="F65" s="6" t="str">
        <f>IF(A65&gt;Scenario!$B$11,"",IF(A$2&lt;&gt;"Ready",A$2,IF(ISNUMBER(E65),F64+D65,"INSUFFICIENT FUNDS")))</f>
        <v/>
      </c>
      <c r="G65" t="str">
        <f>IF(A65&gt;Scenario!$B$11,"",IF(A$2&lt;&gt;"Ready",A$2,IF(ISNUMBER(E65),"OK","INSUFFICIENT FUNDS")))</f>
        <v/>
      </c>
      <c r="H65">
        <v>61</v>
      </c>
      <c r="I65" s="6" t="str">
        <f>IF(H65&gt;Scenario!$B$11,"",IF(H$2&lt;&gt;"Ready",H$2,IF(N64="OK",L64,"INSUFFICIENT FUNDS")))</f>
        <v/>
      </c>
      <c r="J65" s="6" t="str">
        <f>IF(H65&gt;Scenario!$B$11,"",IF(H$2&lt;&gt;"Ready",H$2,IF(ISNUMBER(I65),IF(AND(H65&gt;=Scenario!$B$10,MOD(H65-Scenario!$B$10,Scenario!$B$18)=0),Scenario!$B$8,0),"INSUFFICIENT FUNDS")))</f>
        <v/>
      </c>
      <c r="K65" s="6" t="str">
        <f>IF(H65&gt;Scenario!$B$11,"",IF(H$2&lt;&gt;"Ready",H$2,IF(ISNUMBER(I65),(I65+J65)*(N('Option C'!$E$14)+N('Option C'!$E$15)+IF(Scenario!$B$13="Gross",N('Option C'!$E$16),0))/12+((0+0)/12+IF(AND(H65&gt;=Scenario!$B$10,MOD(H65-Scenario!$B$10,Scenario!$B$18)=0),N('Option C'!$E$17)*N('Option C'!$E$18)+N('Option C'!$E$20),0)+IF(H65=1,N('Option C'!$E$17)*N('Option C'!$E$19)+N('Option C'!$E$21),0)+IF(H65=Scenario!$B$11,N('Option C'!$E$22),0)),"INSUFFICIENT FUNDS")))</f>
        <v/>
      </c>
      <c r="L65" s="6" t="str">
        <f>IF(H65&gt;Scenario!$B$11,"",IF(H$2&lt;&gt;"Ready",H$2,IF(ISNUMBER(I65),IF((I65+J65)*(1+Scenario!$B$12/12)-K65&lt;0,"INSUFFICIENT FUNDS",(I65+J65)*(1+Scenario!$B$12/12)-K65),"INSUFFICIENT FUNDS")))</f>
        <v/>
      </c>
      <c r="M65" s="6" t="str">
        <f>IF(H65&gt;Scenario!$B$11,"",IF(H$2&lt;&gt;"Ready",H$2,IF(ISNUMBER(L65),M64+K65,"INSUFFICIENT FUNDS")))</f>
        <v/>
      </c>
      <c r="N65" t="str">
        <f>IF(H65&gt;Scenario!$B$11,"",IF(H$2&lt;&gt;"Ready",H$2,IF(ISNUMBER(L65),"OK","INSUFFICIENT FUNDS")))</f>
        <v/>
      </c>
      <c r="O65">
        <v>61</v>
      </c>
      <c r="P65" s="6" t="str">
        <f>IF(O65&gt;Scenario!$B$11,"",IF(O$2&lt;&gt;"Ready",O$2,IF(U64="OK",S64,"INSUFFICIENT FUNDS")))</f>
        <v/>
      </c>
      <c r="Q65" s="6" t="str">
        <f>IF(O65&gt;Scenario!$B$11,"",IF(O$2&lt;&gt;"Ready",O$2,IF(ISNUMBER(P65),IF(AND(O65&gt;=Scenario!$B$10,MOD(O65-Scenario!$B$10,Scenario!$B$18)=0),Scenario!$B$8,0),"INSUFFICIENT FUNDS")))</f>
        <v/>
      </c>
      <c r="R65" s="6" t="str">
        <f>IF(O65&gt;Scenario!$B$11,"",IF(O$2&lt;&gt;"Ready",O$2,IF(ISNUMBER(P65),(P65+Q65)*(0+N('Option C'!$E$15)+IF(Scenario!$B$13="Gross",N('Option C'!$E$16),0))/12+((N('Option C'!$E$12)+N('Option C'!$E$13))/12+IF(AND(O65&gt;=Scenario!$B$10,MOD(O65-Scenario!$B$10,Scenario!$B$18)=0),N('Option C'!$E$17)*N('Option C'!$E$18)+N('Option C'!$E$20),0)+IF(O65=1,N('Option C'!$E$17)*N('Option C'!$E$19)+N('Option C'!$E$21),0)+IF(O65=Scenario!$B$11,N('Option C'!$E$22),0)),"INSUFFICIENT FUNDS")))</f>
        <v/>
      </c>
      <c r="S65" s="6" t="str">
        <f>IF(O65&gt;Scenario!$B$11,"",IF(O$2&lt;&gt;"Ready",O$2,IF(ISNUMBER(P65),IF((P65+Q65)*(1+Scenario!$B$12/12)-R65&lt;0,"INSUFFICIENT FUNDS",(P65+Q65)*(1+Scenario!$B$12/12)-R65),"INSUFFICIENT FUNDS")))</f>
        <v/>
      </c>
      <c r="T65" s="6" t="str">
        <f>IF(O65&gt;Scenario!$B$11,"",IF(O$2&lt;&gt;"Ready",O$2,IF(ISNUMBER(S65),T64+R65,"INSUFFICIENT FUNDS")))</f>
        <v/>
      </c>
      <c r="U65" t="str">
        <f>IF(O65&gt;Scenario!$B$11,"",IF(O$2&lt;&gt;"Ready",O$2,IF(ISNUMBER(S65),"OK","INSUFFICIENT FUNDS")))</f>
        <v/>
      </c>
      <c r="V65">
        <v>61</v>
      </c>
      <c r="W65" s="6" t="str">
        <f>IF(V65&gt;Scenario!$B$11,"",IF(V$2&lt;&gt;"Ready",V$2,IF(AB64="OK",Z64,"INSUFFICIENT FUNDS")))</f>
        <v/>
      </c>
      <c r="X65" s="6" t="str">
        <f>IF(V65&gt;Scenario!$B$11,"",IF(V$2&lt;&gt;"Ready",V$2,IF(ISNUMBER(W65),IF(AND(V65&gt;=Scenario!$B$10,MOD(V65-Scenario!$B$10,Scenario!$B$18)=0),Scenario!$B$8,0),"INSUFFICIENT FUNDS")))</f>
        <v/>
      </c>
      <c r="Y65" s="6" t="str">
        <f>IF(V65&gt;Scenario!$B$11,"",IF(V$2&lt;&gt;"Ready",V$2,IF(ISNUMBER(W65),(W65+X65)*(N('Option C'!$E$14)+N('Option C'!$E$15)+IF(Scenario!$B$13="Gross",N('Option C'!$E$16),0))/12+((N('Option C'!$E$12)+N('Option C'!$E$13))/12+IF(AND(V65&gt;=Scenario!$B$10,MOD(V65-Scenario!$B$10,Scenario!$B$18)=0),0*0+0,0)+IF(V65=1,0*0+0,0)+IF(V65=Scenario!$B$11,0,0)),"INSUFFICIENT FUNDS")))</f>
        <v/>
      </c>
      <c r="Z65" s="6" t="str">
        <f>IF(V65&gt;Scenario!$B$11,"",IF(V$2&lt;&gt;"Ready",V$2,IF(ISNUMBER(W65),IF((W65+X65)*(1+Scenario!$B$12/12)-Y65&lt;0,"INSUFFICIENT FUNDS",(W65+X65)*(1+Scenario!$B$12/12)-Y65),"INSUFFICIENT FUNDS")))</f>
        <v/>
      </c>
      <c r="AA65" s="6" t="str">
        <f>IF(V65&gt;Scenario!$B$11,"",IF(V$2&lt;&gt;"Ready",V$2,IF(ISNUMBER(Z65),AA64+Y65,"INSUFFICIENT FUNDS")))</f>
        <v/>
      </c>
      <c r="AB65" t="str">
        <f>IF(V65&gt;Scenario!$B$11,"",IF(V$2&lt;&gt;"Ready",V$2,IF(ISNUMBER(Z65),"OK","INSUFFICIENT FUNDS")))</f>
        <v/>
      </c>
      <c r="AC65">
        <v>61</v>
      </c>
      <c r="AD65" s="6" t="str">
        <f>IF(AC65&gt;Scenario!$B$11,"",IF(AC$2&lt;&gt;"Ready",AC$2,IF(AI64="OK",AG64,"INSUFFICIENT FUNDS")))</f>
        <v/>
      </c>
      <c r="AE65" s="6" t="str">
        <f>IF(AC65&gt;Scenario!$B$11,"",IF(AC$2&lt;&gt;"Ready",AC$2,IF(ISNUMBER(AD65),IF(AND(AC65&gt;=Scenario!$B$10,MOD(AC65-Scenario!$B$10,Scenario!$B$18)=0),Scenario!$B$8,0),"INSUFFICIENT FUNDS")))</f>
        <v/>
      </c>
      <c r="AF65" s="6" t="str">
        <f>IF(AC65&gt;Scenario!$B$11,"",IF(AC$2&lt;&gt;"Ready",AC$2,IF(ISNUMBER(AD65),(AD65+AE65)*(N('Option C'!$E$14)+N('Option C'!$E$15)+IF(Scenario!$B$13="Gross",0,0))/12+((N('Option C'!$E$12)+N('Option C'!$E$13))/12+IF(AND(AC65&gt;=Scenario!$B$10,MOD(AC65-Scenario!$B$10,Scenario!$B$18)=0),N('Option C'!$E$17)*N('Option C'!$E$18)+N('Option C'!$E$20),0)+IF(AC65=1,N('Option C'!$E$17)*N('Option C'!$E$19)+N('Option C'!$E$21),0)+IF(AC65=Scenario!$B$11,N('Option C'!$E$22),0)),"INSUFFICIENT FUNDS")))</f>
        <v/>
      </c>
      <c r="AG65" s="6" t="str">
        <f>IF(AC65&gt;Scenario!$B$11,"",IF(AC$2&lt;&gt;"Ready",AC$2,IF(ISNUMBER(AD65),IF((AD65+AE65)*(1+Scenario!$B$12/12)-AF65&lt;0,"INSUFFICIENT FUNDS",(AD65+AE65)*(1+Scenario!$B$12/12)-AF65),"INSUFFICIENT FUNDS")))</f>
        <v/>
      </c>
      <c r="AH65" s="6" t="str">
        <f>IF(AC65&gt;Scenario!$B$11,"",IF(AC$2&lt;&gt;"Ready",AC$2,IF(ISNUMBER(AG65),AH64+AF65,"INSUFFICIENT FUNDS")))</f>
        <v/>
      </c>
      <c r="AI65" t="str">
        <f>IF(AC65&gt;Scenario!$B$11,"",IF(AC$2&lt;&gt;"Ready",AC$2,IF(ISNUMBER(AG65),"OK","INSUFFICIENT FUNDS")))</f>
        <v/>
      </c>
      <c r="AJ65">
        <v>61</v>
      </c>
      <c r="AK65" s="6" t="str">
        <f>IF(AJ65&gt;Scenario!$B$11,"",IF(AJ$2&lt;&gt;"Ready",AJ$2,IF(AP64="OK",AN64,"INSUFFICIENT FUNDS")))</f>
        <v/>
      </c>
      <c r="AL65" s="6" t="str">
        <f>IF(AJ65&gt;Scenario!$B$11,"",IF(AJ$2&lt;&gt;"Ready",AJ$2,IF(ISNUMBER(AK65),IF(AND(AJ65&gt;=Scenario!$B$10,MOD(AJ65-Scenario!$B$10,Scenario!$B$18)=0),Scenario!$B$8,0),"INSUFFICIENT FUNDS")))</f>
        <v/>
      </c>
      <c r="AM65" s="6" t="str">
        <f>IF(AJ65&gt;Scenario!$B$11,"",IF(AJ$2&lt;&gt;"Ready",AJ$2,IF(ISNUMBER(AK65),(AK65+AL65)*(0+0+IF(Scenario!$B$13="Gross",0,0))/12+((0+0)/12+IF(AND(AJ65&gt;=Scenario!$B$10,MOD(AJ65-Scenario!$B$10,Scenario!$B$18)=0),0*0+0,0)+IF(AJ65=1,0*0+0,0)+IF(AJ65=Scenario!$B$11,0,0)),"INSUFFICIENT FUNDS")))</f>
        <v/>
      </c>
      <c r="AN65" s="6" t="str">
        <f>IF(AJ65&gt;Scenario!$B$11,"",IF(AJ$2&lt;&gt;"Ready",AJ$2,IF(ISNUMBER(AK65),IF((AK65+AL65)*(1+Scenario!$B$12/12)-AM65&lt;0,"INSUFFICIENT FUNDS",(AK65+AL65)*(1+Scenario!$B$12/12)-AM65),"INSUFFICIENT FUNDS")))</f>
        <v/>
      </c>
      <c r="AO65" s="6" t="str">
        <f>IF(AJ65&gt;Scenario!$B$11,"",IF(AJ$2&lt;&gt;"Ready",AJ$2,IF(ISNUMBER(AN65),AO64+AM65,"INSUFFICIENT FUNDS")))</f>
        <v/>
      </c>
      <c r="AP65" t="str">
        <f>IF(AJ65&gt;Scenario!$B$11,"",IF(AJ$2&lt;&gt;"Ready",AJ$2,IF(ISNUMBER(AN65),"OK","INSUFFICIENT FUNDS")))</f>
        <v/>
      </c>
    </row>
    <row r="66" spans="1:42" ht="32.1" customHeight="1" x14ac:dyDescent="0.2">
      <c r="A66">
        <v>62</v>
      </c>
      <c r="B66" s="6" t="str">
        <f>IF(A66&gt;Scenario!$B$11,"",IF(A$2&lt;&gt;"Ready",A$2,IF(G65="OK",E65,"INSUFFICIENT FUNDS")))</f>
        <v/>
      </c>
      <c r="C66" s="6" t="str">
        <f>IF(A66&gt;Scenario!$B$11,"",IF(A$2&lt;&gt;"Ready",A$2,IF(ISNUMBER(B66),IF(AND(A66&gt;=Scenario!$B$10,MOD(A66-Scenario!$B$10,Scenario!$B$18)=0),Scenario!$B$8,0),"INSUFFICIENT FUNDS")))</f>
        <v/>
      </c>
      <c r="D66" s="6" t="str">
        <f>IF(A66&gt;Scenario!$B$11,"",IF(A$2&lt;&gt;"Ready",A$2,IF(ISNUMBER(B66),(B66+C66)*(N('Option C'!$E$14)+N('Option C'!$E$15)+IF(Scenario!$B$13="Gross",N('Option C'!$E$16),0))/12+((N('Option C'!$E$12)+N('Option C'!$E$13))/12+IF(AND(A66&gt;=Scenario!$B$10,MOD(A66-Scenario!$B$10,Scenario!$B$18)=0),N('Option C'!$E$17)*N('Option C'!$E$18)+N('Option C'!$E$20),0)+IF(A66=1,N('Option C'!$E$17)*N('Option C'!$E$19)+N('Option C'!$E$21),0)+IF(A66=Scenario!$B$11,N('Option C'!$E$22),0)),"INSUFFICIENT FUNDS")))</f>
        <v/>
      </c>
      <c r="E66" s="6" t="str">
        <f>IF(A66&gt;Scenario!$B$11,"",IF(A$2&lt;&gt;"Ready",A$2,IF(ISNUMBER(B66),IF((B66+C66)*(1+Scenario!$B$12/12)-D66&lt;0,"INSUFFICIENT FUNDS",(B66+C66)*(1+Scenario!$B$12/12)-D66),"INSUFFICIENT FUNDS")))</f>
        <v/>
      </c>
      <c r="F66" s="6" t="str">
        <f>IF(A66&gt;Scenario!$B$11,"",IF(A$2&lt;&gt;"Ready",A$2,IF(ISNUMBER(E66),F65+D66,"INSUFFICIENT FUNDS")))</f>
        <v/>
      </c>
      <c r="G66" t="str">
        <f>IF(A66&gt;Scenario!$B$11,"",IF(A$2&lt;&gt;"Ready",A$2,IF(ISNUMBER(E66),"OK","INSUFFICIENT FUNDS")))</f>
        <v/>
      </c>
      <c r="H66">
        <v>62</v>
      </c>
      <c r="I66" s="6" t="str">
        <f>IF(H66&gt;Scenario!$B$11,"",IF(H$2&lt;&gt;"Ready",H$2,IF(N65="OK",L65,"INSUFFICIENT FUNDS")))</f>
        <v/>
      </c>
      <c r="J66" s="6" t="str">
        <f>IF(H66&gt;Scenario!$B$11,"",IF(H$2&lt;&gt;"Ready",H$2,IF(ISNUMBER(I66),IF(AND(H66&gt;=Scenario!$B$10,MOD(H66-Scenario!$B$10,Scenario!$B$18)=0),Scenario!$B$8,0),"INSUFFICIENT FUNDS")))</f>
        <v/>
      </c>
      <c r="K66" s="6" t="str">
        <f>IF(H66&gt;Scenario!$B$11,"",IF(H$2&lt;&gt;"Ready",H$2,IF(ISNUMBER(I66),(I66+J66)*(N('Option C'!$E$14)+N('Option C'!$E$15)+IF(Scenario!$B$13="Gross",N('Option C'!$E$16),0))/12+((0+0)/12+IF(AND(H66&gt;=Scenario!$B$10,MOD(H66-Scenario!$B$10,Scenario!$B$18)=0),N('Option C'!$E$17)*N('Option C'!$E$18)+N('Option C'!$E$20),0)+IF(H66=1,N('Option C'!$E$17)*N('Option C'!$E$19)+N('Option C'!$E$21),0)+IF(H66=Scenario!$B$11,N('Option C'!$E$22),0)),"INSUFFICIENT FUNDS")))</f>
        <v/>
      </c>
      <c r="L66" s="6" t="str">
        <f>IF(H66&gt;Scenario!$B$11,"",IF(H$2&lt;&gt;"Ready",H$2,IF(ISNUMBER(I66),IF((I66+J66)*(1+Scenario!$B$12/12)-K66&lt;0,"INSUFFICIENT FUNDS",(I66+J66)*(1+Scenario!$B$12/12)-K66),"INSUFFICIENT FUNDS")))</f>
        <v/>
      </c>
      <c r="M66" s="6" t="str">
        <f>IF(H66&gt;Scenario!$B$11,"",IF(H$2&lt;&gt;"Ready",H$2,IF(ISNUMBER(L66),M65+K66,"INSUFFICIENT FUNDS")))</f>
        <v/>
      </c>
      <c r="N66" t="str">
        <f>IF(H66&gt;Scenario!$B$11,"",IF(H$2&lt;&gt;"Ready",H$2,IF(ISNUMBER(L66),"OK","INSUFFICIENT FUNDS")))</f>
        <v/>
      </c>
      <c r="O66">
        <v>62</v>
      </c>
      <c r="P66" s="6" t="str">
        <f>IF(O66&gt;Scenario!$B$11,"",IF(O$2&lt;&gt;"Ready",O$2,IF(U65="OK",S65,"INSUFFICIENT FUNDS")))</f>
        <v/>
      </c>
      <c r="Q66" s="6" t="str">
        <f>IF(O66&gt;Scenario!$B$11,"",IF(O$2&lt;&gt;"Ready",O$2,IF(ISNUMBER(P66),IF(AND(O66&gt;=Scenario!$B$10,MOD(O66-Scenario!$B$10,Scenario!$B$18)=0),Scenario!$B$8,0),"INSUFFICIENT FUNDS")))</f>
        <v/>
      </c>
      <c r="R66" s="6" t="str">
        <f>IF(O66&gt;Scenario!$B$11,"",IF(O$2&lt;&gt;"Ready",O$2,IF(ISNUMBER(P66),(P66+Q66)*(0+N('Option C'!$E$15)+IF(Scenario!$B$13="Gross",N('Option C'!$E$16),0))/12+((N('Option C'!$E$12)+N('Option C'!$E$13))/12+IF(AND(O66&gt;=Scenario!$B$10,MOD(O66-Scenario!$B$10,Scenario!$B$18)=0),N('Option C'!$E$17)*N('Option C'!$E$18)+N('Option C'!$E$20),0)+IF(O66=1,N('Option C'!$E$17)*N('Option C'!$E$19)+N('Option C'!$E$21),0)+IF(O66=Scenario!$B$11,N('Option C'!$E$22),0)),"INSUFFICIENT FUNDS")))</f>
        <v/>
      </c>
      <c r="S66" s="6" t="str">
        <f>IF(O66&gt;Scenario!$B$11,"",IF(O$2&lt;&gt;"Ready",O$2,IF(ISNUMBER(P66),IF((P66+Q66)*(1+Scenario!$B$12/12)-R66&lt;0,"INSUFFICIENT FUNDS",(P66+Q66)*(1+Scenario!$B$12/12)-R66),"INSUFFICIENT FUNDS")))</f>
        <v/>
      </c>
      <c r="T66" s="6" t="str">
        <f>IF(O66&gt;Scenario!$B$11,"",IF(O$2&lt;&gt;"Ready",O$2,IF(ISNUMBER(S66),T65+R66,"INSUFFICIENT FUNDS")))</f>
        <v/>
      </c>
      <c r="U66" t="str">
        <f>IF(O66&gt;Scenario!$B$11,"",IF(O$2&lt;&gt;"Ready",O$2,IF(ISNUMBER(S66),"OK","INSUFFICIENT FUNDS")))</f>
        <v/>
      </c>
      <c r="V66">
        <v>62</v>
      </c>
      <c r="W66" s="6" t="str">
        <f>IF(V66&gt;Scenario!$B$11,"",IF(V$2&lt;&gt;"Ready",V$2,IF(AB65="OK",Z65,"INSUFFICIENT FUNDS")))</f>
        <v/>
      </c>
      <c r="X66" s="6" t="str">
        <f>IF(V66&gt;Scenario!$B$11,"",IF(V$2&lt;&gt;"Ready",V$2,IF(ISNUMBER(W66),IF(AND(V66&gt;=Scenario!$B$10,MOD(V66-Scenario!$B$10,Scenario!$B$18)=0),Scenario!$B$8,0),"INSUFFICIENT FUNDS")))</f>
        <v/>
      </c>
      <c r="Y66" s="6" t="str">
        <f>IF(V66&gt;Scenario!$B$11,"",IF(V$2&lt;&gt;"Ready",V$2,IF(ISNUMBER(W66),(W66+X66)*(N('Option C'!$E$14)+N('Option C'!$E$15)+IF(Scenario!$B$13="Gross",N('Option C'!$E$16),0))/12+((N('Option C'!$E$12)+N('Option C'!$E$13))/12+IF(AND(V66&gt;=Scenario!$B$10,MOD(V66-Scenario!$B$10,Scenario!$B$18)=0),0*0+0,0)+IF(V66=1,0*0+0,0)+IF(V66=Scenario!$B$11,0,0)),"INSUFFICIENT FUNDS")))</f>
        <v/>
      </c>
      <c r="Z66" s="6" t="str">
        <f>IF(V66&gt;Scenario!$B$11,"",IF(V$2&lt;&gt;"Ready",V$2,IF(ISNUMBER(W66),IF((W66+X66)*(1+Scenario!$B$12/12)-Y66&lt;0,"INSUFFICIENT FUNDS",(W66+X66)*(1+Scenario!$B$12/12)-Y66),"INSUFFICIENT FUNDS")))</f>
        <v/>
      </c>
      <c r="AA66" s="6" t="str">
        <f>IF(V66&gt;Scenario!$B$11,"",IF(V$2&lt;&gt;"Ready",V$2,IF(ISNUMBER(Z66),AA65+Y66,"INSUFFICIENT FUNDS")))</f>
        <v/>
      </c>
      <c r="AB66" t="str">
        <f>IF(V66&gt;Scenario!$B$11,"",IF(V$2&lt;&gt;"Ready",V$2,IF(ISNUMBER(Z66),"OK","INSUFFICIENT FUNDS")))</f>
        <v/>
      </c>
      <c r="AC66">
        <v>62</v>
      </c>
      <c r="AD66" s="6" t="str">
        <f>IF(AC66&gt;Scenario!$B$11,"",IF(AC$2&lt;&gt;"Ready",AC$2,IF(AI65="OK",AG65,"INSUFFICIENT FUNDS")))</f>
        <v/>
      </c>
      <c r="AE66" s="6" t="str">
        <f>IF(AC66&gt;Scenario!$B$11,"",IF(AC$2&lt;&gt;"Ready",AC$2,IF(ISNUMBER(AD66),IF(AND(AC66&gt;=Scenario!$B$10,MOD(AC66-Scenario!$B$10,Scenario!$B$18)=0),Scenario!$B$8,0),"INSUFFICIENT FUNDS")))</f>
        <v/>
      </c>
      <c r="AF66" s="6" t="str">
        <f>IF(AC66&gt;Scenario!$B$11,"",IF(AC$2&lt;&gt;"Ready",AC$2,IF(ISNUMBER(AD66),(AD66+AE66)*(N('Option C'!$E$14)+N('Option C'!$E$15)+IF(Scenario!$B$13="Gross",0,0))/12+((N('Option C'!$E$12)+N('Option C'!$E$13))/12+IF(AND(AC66&gt;=Scenario!$B$10,MOD(AC66-Scenario!$B$10,Scenario!$B$18)=0),N('Option C'!$E$17)*N('Option C'!$E$18)+N('Option C'!$E$20),0)+IF(AC66=1,N('Option C'!$E$17)*N('Option C'!$E$19)+N('Option C'!$E$21),0)+IF(AC66=Scenario!$B$11,N('Option C'!$E$22),0)),"INSUFFICIENT FUNDS")))</f>
        <v/>
      </c>
      <c r="AG66" s="6" t="str">
        <f>IF(AC66&gt;Scenario!$B$11,"",IF(AC$2&lt;&gt;"Ready",AC$2,IF(ISNUMBER(AD66),IF((AD66+AE66)*(1+Scenario!$B$12/12)-AF66&lt;0,"INSUFFICIENT FUNDS",(AD66+AE66)*(1+Scenario!$B$12/12)-AF66),"INSUFFICIENT FUNDS")))</f>
        <v/>
      </c>
      <c r="AH66" s="6" t="str">
        <f>IF(AC66&gt;Scenario!$B$11,"",IF(AC$2&lt;&gt;"Ready",AC$2,IF(ISNUMBER(AG66),AH65+AF66,"INSUFFICIENT FUNDS")))</f>
        <v/>
      </c>
      <c r="AI66" t="str">
        <f>IF(AC66&gt;Scenario!$B$11,"",IF(AC$2&lt;&gt;"Ready",AC$2,IF(ISNUMBER(AG66),"OK","INSUFFICIENT FUNDS")))</f>
        <v/>
      </c>
      <c r="AJ66">
        <v>62</v>
      </c>
      <c r="AK66" s="6" t="str">
        <f>IF(AJ66&gt;Scenario!$B$11,"",IF(AJ$2&lt;&gt;"Ready",AJ$2,IF(AP65="OK",AN65,"INSUFFICIENT FUNDS")))</f>
        <v/>
      </c>
      <c r="AL66" s="6" t="str">
        <f>IF(AJ66&gt;Scenario!$B$11,"",IF(AJ$2&lt;&gt;"Ready",AJ$2,IF(ISNUMBER(AK66),IF(AND(AJ66&gt;=Scenario!$B$10,MOD(AJ66-Scenario!$B$10,Scenario!$B$18)=0),Scenario!$B$8,0),"INSUFFICIENT FUNDS")))</f>
        <v/>
      </c>
      <c r="AM66" s="6" t="str">
        <f>IF(AJ66&gt;Scenario!$B$11,"",IF(AJ$2&lt;&gt;"Ready",AJ$2,IF(ISNUMBER(AK66),(AK66+AL66)*(0+0+IF(Scenario!$B$13="Gross",0,0))/12+((0+0)/12+IF(AND(AJ66&gt;=Scenario!$B$10,MOD(AJ66-Scenario!$B$10,Scenario!$B$18)=0),0*0+0,0)+IF(AJ66=1,0*0+0,0)+IF(AJ66=Scenario!$B$11,0,0)),"INSUFFICIENT FUNDS")))</f>
        <v/>
      </c>
      <c r="AN66" s="6" t="str">
        <f>IF(AJ66&gt;Scenario!$B$11,"",IF(AJ$2&lt;&gt;"Ready",AJ$2,IF(ISNUMBER(AK66),IF((AK66+AL66)*(1+Scenario!$B$12/12)-AM66&lt;0,"INSUFFICIENT FUNDS",(AK66+AL66)*(1+Scenario!$B$12/12)-AM66),"INSUFFICIENT FUNDS")))</f>
        <v/>
      </c>
      <c r="AO66" s="6" t="str">
        <f>IF(AJ66&gt;Scenario!$B$11,"",IF(AJ$2&lt;&gt;"Ready",AJ$2,IF(ISNUMBER(AN66),AO65+AM66,"INSUFFICIENT FUNDS")))</f>
        <v/>
      </c>
      <c r="AP66" t="str">
        <f>IF(AJ66&gt;Scenario!$B$11,"",IF(AJ$2&lt;&gt;"Ready",AJ$2,IF(ISNUMBER(AN66),"OK","INSUFFICIENT FUNDS")))</f>
        <v/>
      </c>
    </row>
    <row r="67" spans="1:42" ht="32.1" customHeight="1" x14ac:dyDescent="0.2">
      <c r="A67">
        <v>63</v>
      </c>
      <c r="B67" s="6" t="str">
        <f>IF(A67&gt;Scenario!$B$11,"",IF(A$2&lt;&gt;"Ready",A$2,IF(G66="OK",E66,"INSUFFICIENT FUNDS")))</f>
        <v/>
      </c>
      <c r="C67" s="6" t="str">
        <f>IF(A67&gt;Scenario!$B$11,"",IF(A$2&lt;&gt;"Ready",A$2,IF(ISNUMBER(B67),IF(AND(A67&gt;=Scenario!$B$10,MOD(A67-Scenario!$B$10,Scenario!$B$18)=0),Scenario!$B$8,0),"INSUFFICIENT FUNDS")))</f>
        <v/>
      </c>
      <c r="D67" s="6" t="str">
        <f>IF(A67&gt;Scenario!$B$11,"",IF(A$2&lt;&gt;"Ready",A$2,IF(ISNUMBER(B67),(B67+C67)*(N('Option C'!$E$14)+N('Option C'!$E$15)+IF(Scenario!$B$13="Gross",N('Option C'!$E$16),0))/12+((N('Option C'!$E$12)+N('Option C'!$E$13))/12+IF(AND(A67&gt;=Scenario!$B$10,MOD(A67-Scenario!$B$10,Scenario!$B$18)=0),N('Option C'!$E$17)*N('Option C'!$E$18)+N('Option C'!$E$20),0)+IF(A67=1,N('Option C'!$E$17)*N('Option C'!$E$19)+N('Option C'!$E$21),0)+IF(A67=Scenario!$B$11,N('Option C'!$E$22),0)),"INSUFFICIENT FUNDS")))</f>
        <v/>
      </c>
      <c r="E67" s="6" t="str">
        <f>IF(A67&gt;Scenario!$B$11,"",IF(A$2&lt;&gt;"Ready",A$2,IF(ISNUMBER(B67),IF((B67+C67)*(1+Scenario!$B$12/12)-D67&lt;0,"INSUFFICIENT FUNDS",(B67+C67)*(1+Scenario!$B$12/12)-D67),"INSUFFICIENT FUNDS")))</f>
        <v/>
      </c>
      <c r="F67" s="6" t="str">
        <f>IF(A67&gt;Scenario!$B$11,"",IF(A$2&lt;&gt;"Ready",A$2,IF(ISNUMBER(E67),F66+D67,"INSUFFICIENT FUNDS")))</f>
        <v/>
      </c>
      <c r="G67" t="str">
        <f>IF(A67&gt;Scenario!$B$11,"",IF(A$2&lt;&gt;"Ready",A$2,IF(ISNUMBER(E67),"OK","INSUFFICIENT FUNDS")))</f>
        <v/>
      </c>
      <c r="H67">
        <v>63</v>
      </c>
      <c r="I67" s="6" t="str">
        <f>IF(H67&gt;Scenario!$B$11,"",IF(H$2&lt;&gt;"Ready",H$2,IF(N66="OK",L66,"INSUFFICIENT FUNDS")))</f>
        <v/>
      </c>
      <c r="J67" s="6" t="str">
        <f>IF(H67&gt;Scenario!$B$11,"",IF(H$2&lt;&gt;"Ready",H$2,IF(ISNUMBER(I67),IF(AND(H67&gt;=Scenario!$B$10,MOD(H67-Scenario!$B$10,Scenario!$B$18)=0),Scenario!$B$8,0),"INSUFFICIENT FUNDS")))</f>
        <v/>
      </c>
      <c r="K67" s="6" t="str">
        <f>IF(H67&gt;Scenario!$B$11,"",IF(H$2&lt;&gt;"Ready",H$2,IF(ISNUMBER(I67),(I67+J67)*(N('Option C'!$E$14)+N('Option C'!$E$15)+IF(Scenario!$B$13="Gross",N('Option C'!$E$16),0))/12+((0+0)/12+IF(AND(H67&gt;=Scenario!$B$10,MOD(H67-Scenario!$B$10,Scenario!$B$18)=0),N('Option C'!$E$17)*N('Option C'!$E$18)+N('Option C'!$E$20),0)+IF(H67=1,N('Option C'!$E$17)*N('Option C'!$E$19)+N('Option C'!$E$21),0)+IF(H67=Scenario!$B$11,N('Option C'!$E$22),0)),"INSUFFICIENT FUNDS")))</f>
        <v/>
      </c>
      <c r="L67" s="6" t="str">
        <f>IF(H67&gt;Scenario!$B$11,"",IF(H$2&lt;&gt;"Ready",H$2,IF(ISNUMBER(I67),IF((I67+J67)*(1+Scenario!$B$12/12)-K67&lt;0,"INSUFFICIENT FUNDS",(I67+J67)*(1+Scenario!$B$12/12)-K67),"INSUFFICIENT FUNDS")))</f>
        <v/>
      </c>
      <c r="M67" s="6" t="str">
        <f>IF(H67&gt;Scenario!$B$11,"",IF(H$2&lt;&gt;"Ready",H$2,IF(ISNUMBER(L67),M66+K67,"INSUFFICIENT FUNDS")))</f>
        <v/>
      </c>
      <c r="N67" t="str">
        <f>IF(H67&gt;Scenario!$B$11,"",IF(H$2&lt;&gt;"Ready",H$2,IF(ISNUMBER(L67),"OK","INSUFFICIENT FUNDS")))</f>
        <v/>
      </c>
      <c r="O67">
        <v>63</v>
      </c>
      <c r="P67" s="6" t="str">
        <f>IF(O67&gt;Scenario!$B$11,"",IF(O$2&lt;&gt;"Ready",O$2,IF(U66="OK",S66,"INSUFFICIENT FUNDS")))</f>
        <v/>
      </c>
      <c r="Q67" s="6" t="str">
        <f>IF(O67&gt;Scenario!$B$11,"",IF(O$2&lt;&gt;"Ready",O$2,IF(ISNUMBER(P67),IF(AND(O67&gt;=Scenario!$B$10,MOD(O67-Scenario!$B$10,Scenario!$B$18)=0),Scenario!$B$8,0),"INSUFFICIENT FUNDS")))</f>
        <v/>
      </c>
      <c r="R67" s="6" t="str">
        <f>IF(O67&gt;Scenario!$B$11,"",IF(O$2&lt;&gt;"Ready",O$2,IF(ISNUMBER(P67),(P67+Q67)*(0+N('Option C'!$E$15)+IF(Scenario!$B$13="Gross",N('Option C'!$E$16),0))/12+((N('Option C'!$E$12)+N('Option C'!$E$13))/12+IF(AND(O67&gt;=Scenario!$B$10,MOD(O67-Scenario!$B$10,Scenario!$B$18)=0),N('Option C'!$E$17)*N('Option C'!$E$18)+N('Option C'!$E$20),0)+IF(O67=1,N('Option C'!$E$17)*N('Option C'!$E$19)+N('Option C'!$E$21),0)+IF(O67=Scenario!$B$11,N('Option C'!$E$22),0)),"INSUFFICIENT FUNDS")))</f>
        <v/>
      </c>
      <c r="S67" s="6" t="str">
        <f>IF(O67&gt;Scenario!$B$11,"",IF(O$2&lt;&gt;"Ready",O$2,IF(ISNUMBER(P67),IF((P67+Q67)*(1+Scenario!$B$12/12)-R67&lt;0,"INSUFFICIENT FUNDS",(P67+Q67)*(1+Scenario!$B$12/12)-R67),"INSUFFICIENT FUNDS")))</f>
        <v/>
      </c>
      <c r="T67" s="6" t="str">
        <f>IF(O67&gt;Scenario!$B$11,"",IF(O$2&lt;&gt;"Ready",O$2,IF(ISNUMBER(S67),T66+R67,"INSUFFICIENT FUNDS")))</f>
        <v/>
      </c>
      <c r="U67" t="str">
        <f>IF(O67&gt;Scenario!$B$11,"",IF(O$2&lt;&gt;"Ready",O$2,IF(ISNUMBER(S67),"OK","INSUFFICIENT FUNDS")))</f>
        <v/>
      </c>
      <c r="V67">
        <v>63</v>
      </c>
      <c r="W67" s="6" t="str">
        <f>IF(V67&gt;Scenario!$B$11,"",IF(V$2&lt;&gt;"Ready",V$2,IF(AB66="OK",Z66,"INSUFFICIENT FUNDS")))</f>
        <v/>
      </c>
      <c r="X67" s="6" t="str">
        <f>IF(V67&gt;Scenario!$B$11,"",IF(V$2&lt;&gt;"Ready",V$2,IF(ISNUMBER(W67),IF(AND(V67&gt;=Scenario!$B$10,MOD(V67-Scenario!$B$10,Scenario!$B$18)=0),Scenario!$B$8,0),"INSUFFICIENT FUNDS")))</f>
        <v/>
      </c>
      <c r="Y67" s="6" t="str">
        <f>IF(V67&gt;Scenario!$B$11,"",IF(V$2&lt;&gt;"Ready",V$2,IF(ISNUMBER(W67),(W67+X67)*(N('Option C'!$E$14)+N('Option C'!$E$15)+IF(Scenario!$B$13="Gross",N('Option C'!$E$16),0))/12+((N('Option C'!$E$12)+N('Option C'!$E$13))/12+IF(AND(V67&gt;=Scenario!$B$10,MOD(V67-Scenario!$B$10,Scenario!$B$18)=0),0*0+0,0)+IF(V67=1,0*0+0,0)+IF(V67=Scenario!$B$11,0,0)),"INSUFFICIENT FUNDS")))</f>
        <v/>
      </c>
      <c r="Z67" s="6" t="str">
        <f>IF(V67&gt;Scenario!$B$11,"",IF(V$2&lt;&gt;"Ready",V$2,IF(ISNUMBER(W67),IF((W67+X67)*(1+Scenario!$B$12/12)-Y67&lt;0,"INSUFFICIENT FUNDS",(W67+X67)*(1+Scenario!$B$12/12)-Y67),"INSUFFICIENT FUNDS")))</f>
        <v/>
      </c>
      <c r="AA67" s="6" t="str">
        <f>IF(V67&gt;Scenario!$B$11,"",IF(V$2&lt;&gt;"Ready",V$2,IF(ISNUMBER(Z67),AA66+Y67,"INSUFFICIENT FUNDS")))</f>
        <v/>
      </c>
      <c r="AB67" t="str">
        <f>IF(V67&gt;Scenario!$B$11,"",IF(V$2&lt;&gt;"Ready",V$2,IF(ISNUMBER(Z67),"OK","INSUFFICIENT FUNDS")))</f>
        <v/>
      </c>
      <c r="AC67">
        <v>63</v>
      </c>
      <c r="AD67" s="6" t="str">
        <f>IF(AC67&gt;Scenario!$B$11,"",IF(AC$2&lt;&gt;"Ready",AC$2,IF(AI66="OK",AG66,"INSUFFICIENT FUNDS")))</f>
        <v/>
      </c>
      <c r="AE67" s="6" t="str">
        <f>IF(AC67&gt;Scenario!$B$11,"",IF(AC$2&lt;&gt;"Ready",AC$2,IF(ISNUMBER(AD67),IF(AND(AC67&gt;=Scenario!$B$10,MOD(AC67-Scenario!$B$10,Scenario!$B$18)=0),Scenario!$B$8,0),"INSUFFICIENT FUNDS")))</f>
        <v/>
      </c>
      <c r="AF67" s="6" t="str">
        <f>IF(AC67&gt;Scenario!$B$11,"",IF(AC$2&lt;&gt;"Ready",AC$2,IF(ISNUMBER(AD67),(AD67+AE67)*(N('Option C'!$E$14)+N('Option C'!$E$15)+IF(Scenario!$B$13="Gross",0,0))/12+((N('Option C'!$E$12)+N('Option C'!$E$13))/12+IF(AND(AC67&gt;=Scenario!$B$10,MOD(AC67-Scenario!$B$10,Scenario!$B$18)=0),N('Option C'!$E$17)*N('Option C'!$E$18)+N('Option C'!$E$20),0)+IF(AC67=1,N('Option C'!$E$17)*N('Option C'!$E$19)+N('Option C'!$E$21),0)+IF(AC67=Scenario!$B$11,N('Option C'!$E$22),0)),"INSUFFICIENT FUNDS")))</f>
        <v/>
      </c>
      <c r="AG67" s="6" t="str">
        <f>IF(AC67&gt;Scenario!$B$11,"",IF(AC$2&lt;&gt;"Ready",AC$2,IF(ISNUMBER(AD67),IF((AD67+AE67)*(1+Scenario!$B$12/12)-AF67&lt;0,"INSUFFICIENT FUNDS",(AD67+AE67)*(1+Scenario!$B$12/12)-AF67),"INSUFFICIENT FUNDS")))</f>
        <v/>
      </c>
      <c r="AH67" s="6" t="str">
        <f>IF(AC67&gt;Scenario!$B$11,"",IF(AC$2&lt;&gt;"Ready",AC$2,IF(ISNUMBER(AG67),AH66+AF67,"INSUFFICIENT FUNDS")))</f>
        <v/>
      </c>
      <c r="AI67" t="str">
        <f>IF(AC67&gt;Scenario!$B$11,"",IF(AC$2&lt;&gt;"Ready",AC$2,IF(ISNUMBER(AG67),"OK","INSUFFICIENT FUNDS")))</f>
        <v/>
      </c>
      <c r="AJ67">
        <v>63</v>
      </c>
      <c r="AK67" s="6" t="str">
        <f>IF(AJ67&gt;Scenario!$B$11,"",IF(AJ$2&lt;&gt;"Ready",AJ$2,IF(AP66="OK",AN66,"INSUFFICIENT FUNDS")))</f>
        <v/>
      </c>
      <c r="AL67" s="6" t="str">
        <f>IF(AJ67&gt;Scenario!$B$11,"",IF(AJ$2&lt;&gt;"Ready",AJ$2,IF(ISNUMBER(AK67),IF(AND(AJ67&gt;=Scenario!$B$10,MOD(AJ67-Scenario!$B$10,Scenario!$B$18)=0),Scenario!$B$8,0),"INSUFFICIENT FUNDS")))</f>
        <v/>
      </c>
      <c r="AM67" s="6" t="str">
        <f>IF(AJ67&gt;Scenario!$B$11,"",IF(AJ$2&lt;&gt;"Ready",AJ$2,IF(ISNUMBER(AK67),(AK67+AL67)*(0+0+IF(Scenario!$B$13="Gross",0,0))/12+((0+0)/12+IF(AND(AJ67&gt;=Scenario!$B$10,MOD(AJ67-Scenario!$B$10,Scenario!$B$18)=0),0*0+0,0)+IF(AJ67=1,0*0+0,0)+IF(AJ67=Scenario!$B$11,0,0)),"INSUFFICIENT FUNDS")))</f>
        <v/>
      </c>
      <c r="AN67" s="6" t="str">
        <f>IF(AJ67&gt;Scenario!$B$11,"",IF(AJ$2&lt;&gt;"Ready",AJ$2,IF(ISNUMBER(AK67),IF((AK67+AL67)*(1+Scenario!$B$12/12)-AM67&lt;0,"INSUFFICIENT FUNDS",(AK67+AL67)*(1+Scenario!$B$12/12)-AM67),"INSUFFICIENT FUNDS")))</f>
        <v/>
      </c>
      <c r="AO67" s="6" t="str">
        <f>IF(AJ67&gt;Scenario!$B$11,"",IF(AJ$2&lt;&gt;"Ready",AJ$2,IF(ISNUMBER(AN67),AO66+AM67,"INSUFFICIENT FUNDS")))</f>
        <v/>
      </c>
      <c r="AP67" t="str">
        <f>IF(AJ67&gt;Scenario!$B$11,"",IF(AJ$2&lt;&gt;"Ready",AJ$2,IF(ISNUMBER(AN67),"OK","INSUFFICIENT FUNDS")))</f>
        <v/>
      </c>
    </row>
    <row r="68" spans="1:42" ht="32.1" customHeight="1" x14ac:dyDescent="0.2">
      <c r="A68">
        <v>64</v>
      </c>
      <c r="B68" s="6" t="str">
        <f>IF(A68&gt;Scenario!$B$11,"",IF(A$2&lt;&gt;"Ready",A$2,IF(G67="OK",E67,"INSUFFICIENT FUNDS")))</f>
        <v/>
      </c>
      <c r="C68" s="6" t="str">
        <f>IF(A68&gt;Scenario!$B$11,"",IF(A$2&lt;&gt;"Ready",A$2,IF(ISNUMBER(B68),IF(AND(A68&gt;=Scenario!$B$10,MOD(A68-Scenario!$B$10,Scenario!$B$18)=0),Scenario!$B$8,0),"INSUFFICIENT FUNDS")))</f>
        <v/>
      </c>
      <c r="D68" s="6" t="str">
        <f>IF(A68&gt;Scenario!$B$11,"",IF(A$2&lt;&gt;"Ready",A$2,IF(ISNUMBER(B68),(B68+C68)*(N('Option C'!$E$14)+N('Option C'!$E$15)+IF(Scenario!$B$13="Gross",N('Option C'!$E$16),0))/12+((N('Option C'!$E$12)+N('Option C'!$E$13))/12+IF(AND(A68&gt;=Scenario!$B$10,MOD(A68-Scenario!$B$10,Scenario!$B$18)=0),N('Option C'!$E$17)*N('Option C'!$E$18)+N('Option C'!$E$20),0)+IF(A68=1,N('Option C'!$E$17)*N('Option C'!$E$19)+N('Option C'!$E$21),0)+IF(A68=Scenario!$B$11,N('Option C'!$E$22),0)),"INSUFFICIENT FUNDS")))</f>
        <v/>
      </c>
      <c r="E68" s="6" t="str">
        <f>IF(A68&gt;Scenario!$B$11,"",IF(A$2&lt;&gt;"Ready",A$2,IF(ISNUMBER(B68),IF((B68+C68)*(1+Scenario!$B$12/12)-D68&lt;0,"INSUFFICIENT FUNDS",(B68+C68)*(1+Scenario!$B$12/12)-D68),"INSUFFICIENT FUNDS")))</f>
        <v/>
      </c>
      <c r="F68" s="6" t="str">
        <f>IF(A68&gt;Scenario!$B$11,"",IF(A$2&lt;&gt;"Ready",A$2,IF(ISNUMBER(E68),F67+D68,"INSUFFICIENT FUNDS")))</f>
        <v/>
      </c>
      <c r="G68" t="str">
        <f>IF(A68&gt;Scenario!$B$11,"",IF(A$2&lt;&gt;"Ready",A$2,IF(ISNUMBER(E68),"OK","INSUFFICIENT FUNDS")))</f>
        <v/>
      </c>
      <c r="H68">
        <v>64</v>
      </c>
      <c r="I68" s="6" t="str">
        <f>IF(H68&gt;Scenario!$B$11,"",IF(H$2&lt;&gt;"Ready",H$2,IF(N67="OK",L67,"INSUFFICIENT FUNDS")))</f>
        <v/>
      </c>
      <c r="J68" s="6" t="str">
        <f>IF(H68&gt;Scenario!$B$11,"",IF(H$2&lt;&gt;"Ready",H$2,IF(ISNUMBER(I68),IF(AND(H68&gt;=Scenario!$B$10,MOD(H68-Scenario!$B$10,Scenario!$B$18)=0),Scenario!$B$8,0),"INSUFFICIENT FUNDS")))</f>
        <v/>
      </c>
      <c r="K68" s="6" t="str">
        <f>IF(H68&gt;Scenario!$B$11,"",IF(H$2&lt;&gt;"Ready",H$2,IF(ISNUMBER(I68),(I68+J68)*(N('Option C'!$E$14)+N('Option C'!$E$15)+IF(Scenario!$B$13="Gross",N('Option C'!$E$16),0))/12+((0+0)/12+IF(AND(H68&gt;=Scenario!$B$10,MOD(H68-Scenario!$B$10,Scenario!$B$18)=0),N('Option C'!$E$17)*N('Option C'!$E$18)+N('Option C'!$E$20),0)+IF(H68=1,N('Option C'!$E$17)*N('Option C'!$E$19)+N('Option C'!$E$21),0)+IF(H68=Scenario!$B$11,N('Option C'!$E$22),0)),"INSUFFICIENT FUNDS")))</f>
        <v/>
      </c>
      <c r="L68" s="6" t="str">
        <f>IF(H68&gt;Scenario!$B$11,"",IF(H$2&lt;&gt;"Ready",H$2,IF(ISNUMBER(I68),IF((I68+J68)*(1+Scenario!$B$12/12)-K68&lt;0,"INSUFFICIENT FUNDS",(I68+J68)*(1+Scenario!$B$12/12)-K68),"INSUFFICIENT FUNDS")))</f>
        <v/>
      </c>
      <c r="M68" s="6" t="str">
        <f>IF(H68&gt;Scenario!$B$11,"",IF(H$2&lt;&gt;"Ready",H$2,IF(ISNUMBER(L68),M67+K68,"INSUFFICIENT FUNDS")))</f>
        <v/>
      </c>
      <c r="N68" t="str">
        <f>IF(H68&gt;Scenario!$B$11,"",IF(H$2&lt;&gt;"Ready",H$2,IF(ISNUMBER(L68),"OK","INSUFFICIENT FUNDS")))</f>
        <v/>
      </c>
      <c r="O68">
        <v>64</v>
      </c>
      <c r="P68" s="6" t="str">
        <f>IF(O68&gt;Scenario!$B$11,"",IF(O$2&lt;&gt;"Ready",O$2,IF(U67="OK",S67,"INSUFFICIENT FUNDS")))</f>
        <v/>
      </c>
      <c r="Q68" s="6" t="str">
        <f>IF(O68&gt;Scenario!$B$11,"",IF(O$2&lt;&gt;"Ready",O$2,IF(ISNUMBER(P68),IF(AND(O68&gt;=Scenario!$B$10,MOD(O68-Scenario!$B$10,Scenario!$B$18)=0),Scenario!$B$8,0),"INSUFFICIENT FUNDS")))</f>
        <v/>
      </c>
      <c r="R68" s="6" t="str">
        <f>IF(O68&gt;Scenario!$B$11,"",IF(O$2&lt;&gt;"Ready",O$2,IF(ISNUMBER(P68),(P68+Q68)*(0+N('Option C'!$E$15)+IF(Scenario!$B$13="Gross",N('Option C'!$E$16),0))/12+((N('Option C'!$E$12)+N('Option C'!$E$13))/12+IF(AND(O68&gt;=Scenario!$B$10,MOD(O68-Scenario!$B$10,Scenario!$B$18)=0),N('Option C'!$E$17)*N('Option C'!$E$18)+N('Option C'!$E$20),0)+IF(O68=1,N('Option C'!$E$17)*N('Option C'!$E$19)+N('Option C'!$E$21),0)+IF(O68=Scenario!$B$11,N('Option C'!$E$22),0)),"INSUFFICIENT FUNDS")))</f>
        <v/>
      </c>
      <c r="S68" s="6" t="str">
        <f>IF(O68&gt;Scenario!$B$11,"",IF(O$2&lt;&gt;"Ready",O$2,IF(ISNUMBER(P68),IF((P68+Q68)*(1+Scenario!$B$12/12)-R68&lt;0,"INSUFFICIENT FUNDS",(P68+Q68)*(1+Scenario!$B$12/12)-R68),"INSUFFICIENT FUNDS")))</f>
        <v/>
      </c>
      <c r="T68" s="6" t="str">
        <f>IF(O68&gt;Scenario!$B$11,"",IF(O$2&lt;&gt;"Ready",O$2,IF(ISNUMBER(S68),T67+R68,"INSUFFICIENT FUNDS")))</f>
        <v/>
      </c>
      <c r="U68" t="str">
        <f>IF(O68&gt;Scenario!$B$11,"",IF(O$2&lt;&gt;"Ready",O$2,IF(ISNUMBER(S68),"OK","INSUFFICIENT FUNDS")))</f>
        <v/>
      </c>
      <c r="V68">
        <v>64</v>
      </c>
      <c r="W68" s="6" t="str">
        <f>IF(V68&gt;Scenario!$B$11,"",IF(V$2&lt;&gt;"Ready",V$2,IF(AB67="OK",Z67,"INSUFFICIENT FUNDS")))</f>
        <v/>
      </c>
      <c r="X68" s="6" t="str">
        <f>IF(V68&gt;Scenario!$B$11,"",IF(V$2&lt;&gt;"Ready",V$2,IF(ISNUMBER(W68),IF(AND(V68&gt;=Scenario!$B$10,MOD(V68-Scenario!$B$10,Scenario!$B$18)=0),Scenario!$B$8,0),"INSUFFICIENT FUNDS")))</f>
        <v/>
      </c>
      <c r="Y68" s="6" t="str">
        <f>IF(V68&gt;Scenario!$B$11,"",IF(V$2&lt;&gt;"Ready",V$2,IF(ISNUMBER(W68),(W68+X68)*(N('Option C'!$E$14)+N('Option C'!$E$15)+IF(Scenario!$B$13="Gross",N('Option C'!$E$16),0))/12+((N('Option C'!$E$12)+N('Option C'!$E$13))/12+IF(AND(V68&gt;=Scenario!$B$10,MOD(V68-Scenario!$B$10,Scenario!$B$18)=0),0*0+0,0)+IF(V68=1,0*0+0,0)+IF(V68=Scenario!$B$11,0,0)),"INSUFFICIENT FUNDS")))</f>
        <v/>
      </c>
      <c r="Z68" s="6" t="str">
        <f>IF(V68&gt;Scenario!$B$11,"",IF(V$2&lt;&gt;"Ready",V$2,IF(ISNUMBER(W68),IF((W68+X68)*(1+Scenario!$B$12/12)-Y68&lt;0,"INSUFFICIENT FUNDS",(W68+X68)*(1+Scenario!$B$12/12)-Y68),"INSUFFICIENT FUNDS")))</f>
        <v/>
      </c>
      <c r="AA68" s="6" t="str">
        <f>IF(V68&gt;Scenario!$B$11,"",IF(V$2&lt;&gt;"Ready",V$2,IF(ISNUMBER(Z68),AA67+Y68,"INSUFFICIENT FUNDS")))</f>
        <v/>
      </c>
      <c r="AB68" t="str">
        <f>IF(V68&gt;Scenario!$B$11,"",IF(V$2&lt;&gt;"Ready",V$2,IF(ISNUMBER(Z68),"OK","INSUFFICIENT FUNDS")))</f>
        <v/>
      </c>
      <c r="AC68">
        <v>64</v>
      </c>
      <c r="AD68" s="6" t="str">
        <f>IF(AC68&gt;Scenario!$B$11,"",IF(AC$2&lt;&gt;"Ready",AC$2,IF(AI67="OK",AG67,"INSUFFICIENT FUNDS")))</f>
        <v/>
      </c>
      <c r="AE68" s="6" t="str">
        <f>IF(AC68&gt;Scenario!$B$11,"",IF(AC$2&lt;&gt;"Ready",AC$2,IF(ISNUMBER(AD68),IF(AND(AC68&gt;=Scenario!$B$10,MOD(AC68-Scenario!$B$10,Scenario!$B$18)=0),Scenario!$B$8,0),"INSUFFICIENT FUNDS")))</f>
        <v/>
      </c>
      <c r="AF68" s="6" t="str">
        <f>IF(AC68&gt;Scenario!$B$11,"",IF(AC$2&lt;&gt;"Ready",AC$2,IF(ISNUMBER(AD68),(AD68+AE68)*(N('Option C'!$E$14)+N('Option C'!$E$15)+IF(Scenario!$B$13="Gross",0,0))/12+((N('Option C'!$E$12)+N('Option C'!$E$13))/12+IF(AND(AC68&gt;=Scenario!$B$10,MOD(AC68-Scenario!$B$10,Scenario!$B$18)=0),N('Option C'!$E$17)*N('Option C'!$E$18)+N('Option C'!$E$20),0)+IF(AC68=1,N('Option C'!$E$17)*N('Option C'!$E$19)+N('Option C'!$E$21),0)+IF(AC68=Scenario!$B$11,N('Option C'!$E$22),0)),"INSUFFICIENT FUNDS")))</f>
        <v/>
      </c>
      <c r="AG68" s="6" t="str">
        <f>IF(AC68&gt;Scenario!$B$11,"",IF(AC$2&lt;&gt;"Ready",AC$2,IF(ISNUMBER(AD68),IF((AD68+AE68)*(1+Scenario!$B$12/12)-AF68&lt;0,"INSUFFICIENT FUNDS",(AD68+AE68)*(1+Scenario!$B$12/12)-AF68),"INSUFFICIENT FUNDS")))</f>
        <v/>
      </c>
      <c r="AH68" s="6" t="str">
        <f>IF(AC68&gt;Scenario!$B$11,"",IF(AC$2&lt;&gt;"Ready",AC$2,IF(ISNUMBER(AG68),AH67+AF68,"INSUFFICIENT FUNDS")))</f>
        <v/>
      </c>
      <c r="AI68" t="str">
        <f>IF(AC68&gt;Scenario!$B$11,"",IF(AC$2&lt;&gt;"Ready",AC$2,IF(ISNUMBER(AG68),"OK","INSUFFICIENT FUNDS")))</f>
        <v/>
      </c>
      <c r="AJ68">
        <v>64</v>
      </c>
      <c r="AK68" s="6" t="str">
        <f>IF(AJ68&gt;Scenario!$B$11,"",IF(AJ$2&lt;&gt;"Ready",AJ$2,IF(AP67="OK",AN67,"INSUFFICIENT FUNDS")))</f>
        <v/>
      </c>
      <c r="AL68" s="6" t="str">
        <f>IF(AJ68&gt;Scenario!$B$11,"",IF(AJ$2&lt;&gt;"Ready",AJ$2,IF(ISNUMBER(AK68),IF(AND(AJ68&gt;=Scenario!$B$10,MOD(AJ68-Scenario!$B$10,Scenario!$B$18)=0),Scenario!$B$8,0),"INSUFFICIENT FUNDS")))</f>
        <v/>
      </c>
      <c r="AM68" s="6" t="str">
        <f>IF(AJ68&gt;Scenario!$B$11,"",IF(AJ$2&lt;&gt;"Ready",AJ$2,IF(ISNUMBER(AK68),(AK68+AL68)*(0+0+IF(Scenario!$B$13="Gross",0,0))/12+((0+0)/12+IF(AND(AJ68&gt;=Scenario!$B$10,MOD(AJ68-Scenario!$B$10,Scenario!$B$18)=0),0*0+0,0)+IF(AJ68=1,0*0+0,0)+IF(AJ68=Scenario!$B$11,0,0)),"INSUFFICIENT FUNDS")))</f>
        <v/>
      </c>
      <c r="AN68" s="6" t="str">
        <f>IF(AJ68&gt;Scenario!$B$11,"",IF(AJ$2&lt;&gt;"Ready",AJ$2,IF(ISNUMBER(AK68),IF((AK68+AL68)*(1+Scenario!$B$12/12)-AM68&lt;0,"INSUFFICIENT FUNDS",(AK68+AL68)*(1+Scenario!$B$12/12)-AM68),"INSUFFICIENT FUNDS")))</f>
        <v/>
      </c>
      <c r="AO68" s="6" t="str">
        <f>IF(AJ68&gt;Scenario!$B$11,"",IF(AJ$2&lt;&gt;"Ready",AJ$2,IF(ISNUMBER(AN68),AO67+AM68,"INSUFFICIENT FUNDS")))</f>
        <v/>
      </c>
      <c r="AP68" t="str">
        <f>IF(AJ68&gt;Scenario!$B$11,"",IF(AJ$2&lt;&gt;"Ready",AJ$2,IF(ISNUMBER(AN68),"OK","INSUFFICIENT FUNDS")))</f>
        <v/>
      </c>
    </row>
    <row r="69" spans="1:42" ht="32.1" customHeight="1" x14ac:dyDescent="0.2">
      <c r="A69">
        <v>65</v>
      </c>
      <c r="B69" s="6" t="str">
        <f>IF(A69&gt;Scenario!$B$11,"",IF(A$2&lt;&gt;"Ready",A$2,IF(G68="OK",E68,"INSUFFICIENT FUNDS")))</f>
        <v/>
      </c>
      <c r="C69" s="6" t="str">
        <f>IF(A69&gt;Scenario!$B$11,"",IF(A$2&lt;&gt;"Ready",A$2,IF(ISNUMBER(B69),IF(AND(A69&gt;=Scenario!$B$10,MOD(A69-Scenario!$B$10,Scenario!$B$18)=0),Scenario!$B$8,0),"INSUFFICIENT FUNDS")))</f>
        <v/>
      </c>
      <c r="D69" s="6" t="str">
        <f>IF(A69&gt;Scenario!$B$11,"",IF(A$2&lt;&gt;"Ready",A$2,IF(ISNUMBER(B69),(B69+C69)*(N('Option C'!$E$14)+N('Option C'!$E$15)+IF(Scenario!$B$13="Gross",N('Option C'!$E$16),0))/12+((N('Option C'!$E$12)+N('Option C'!$E$13))/12+IF(AND(A69&gt;=Scenario!$B$10,MOD(A69-Scenario!$B$10,Scenario!$B$18)=0),N('Option C'!$E$17)*N('Option C'!$E$18)+N('Option C'!$E$20),0)+IF(A69=1,N('Option C'!$E$17)*N('Option C'!$E$19)+N('Option C'!$E$21),0)+IF(A69=Scenario!$B$11,N('Option C'!$E$22),0)),"INSUFFICIENT FUNDS")))</f>
        <v/>
      </c>
      <c r="E69" s="6" t="str">
        <f>IF(A69&gt;Scenario!$B$11,"",IF(A$2&lt;&gt;"Ready",A$2,IF(ISNUMBER(B69),IF((B69+C69)*(1+Scenario!$B$12/12)-D69&lt;0,"INSUFFICIENT FUNDS",(B69+C69)*(1+Scenario!$B$12/12)-D69),"INSUFFICIENT FUNDS")))</f>
        <v/>
      </c>
      <c r="F69" s="6" t="str">
        <f>IF(A69&gt;Scenario!$B$11,"",IF(A$2&lt;&gt;"Ready",A$2,IF(ISNUMBER(E69),F68+D69,"INSUFFICIENT FUNDS")))</f>
        <v/>
      </c>
      <c r="G69" t="str">
        <f>IF(A69&gt;Scenario!$B$11,"",IF(A$2&lt;&gt;"Ready",A$2,IF(ISNUMBER(E69),"OK","INSUFFICIENT FUNDS")))</f>
        <v/>
      </c>
      <c r="H69">
        <v>65</v>
      </c>
      <c r="I69" s="6" t="str">
        <f>IF(H69&gt;Scenario!$B$11,"",IF(H$2&lt;&gt;"Ready",H$2,IF(N68="OK",L68,"INSUFFICIENT FUNDS")))</f>
        <v/>
      </c>
      <c r="J69" s="6" t="str">
        <f>IF(H69&gt;Scenario!$B$11,"",IF(H$2&lt;&gt;"Ready",H$2,IF(ISNUMBER(I69),IF(AND(H69&gt;=Scenario!$B$10,MOD(H69-Scenario!$B$10,Scenario!$B$18)=0),Scenario!$B$8,0),"INSUFFICIENT FUNDS")))</f>
        <v/>
      </c>
      <c r="K69" s="6" t="str">
        <f>IF(H69&gt;Scenario!$B$11,"",IF(H$2&lt;&gt;"Ready",H$2,IF(ISNUMBER(I69),(I69+J69)*(N('Option C'!$E$14)+N('Option C'!$E$15)+IF(Scenario!$B$13="Gross",N('Option C'!$E$16),0))/12+((0+0)/12+IF(AND(H69&gt;=Scenario!$B$10,MOD(H69-Scenario!$B$10,Scenario!$B$18)=0),N('Option C'!$E$17)*N('Option C'!$E$18)+N('Option C'!$E$20),0)+IF(H69=1,N('Option C'!$E$17)*N('Option C'!$E$19)+N('Option C'!$E$21),0)+IF(H69=Scenario!$B$11,N('Option C'!$E$22),0)),"INSUFFICIENT FUNDS")))</f>
        <v/>
      </c>
      <c r="L69" s="6" t="str">
        <f>IF(H69&gt;Scenario!$B$11,"",IF(H$2&lt;&gt;"Ready",H$2,IF(ISNUMBER(I69),IF((I69+J69)*(1+Scenario!$B$12/12)-K69&lt;0,"INSUFFICIENT FUNDS",(I69+J69)*(1+Scenario!$B$12/12)-K69),"INSUFFICIENT FUNDS")))</f>
        <v/>
      </c>
      <c r="M69" s="6" t="str">
        <f>IF(H69&gt;Scenario!$B$11,"",IF(H$2&lt;&gt;"Ready",H$2,IF(ISNUMBER(L69),M68+K69,"INSUFFICIENT FUNDS")))</f>
        <v/>
      </c>
      <c r="N69" t="str">
        <f>IF(H69&gt;Scenario!$B$11,"",IF(H$2&lt;&gt;"Ready",H$2,IF(ISNUMBER(L69),"OK","INSUFFICIENT FUNDS")))</f>
        <v/>
      </c>
      <c r="O69">
        <v>65</v>
      </c>
      <c r="P69" s="6" t="str">
        <f>IF(O69&gt;Scenario!$B$11,"",IF(O$2&lt;&gt;"Ready",O$2,IF(U68="OK",S68,"INSUFFICIENT FUNDS")))</f>
        <v/>
      </c>
      <c r="Q69" s="6" t="str">
        <f>IF(O69&gt;Scenario!$B$11,"",IF(O$2&lt;&gt;"Ready",O$2,IF(ISNUMBER(P69),IF(AND(O69&gt;=Scenario!$B$10,MOD(O69-Scenario!$B$10,Scenario!$B$18)=0),Scenario!$B$8,0),"INSUFFICIENT FUNDS")))</f>
        <v/>
      </c>
      <c r="R69" s="6" t="str">
        <f>IF(O69&gt;Scenario!$B$11,"",IF(O$2&lt;&gt;"Ready",O$2,IF(ISNUMBER(P69),(P69+Q69)*(0+N('Option C'!$E$15)+IF(Scenario!$B$13="Gross",N('Option C'!$E$16),0))/12+((N('Option C'!$E$12)+N('Option C'!$E$13))/12+IF(AND(O69&gt;=Scenario!$B$10,MOD(O69-Scenario!$B$10,Scenario!$B$18)=0),N('Option C'!$E$17)*N('Option C'!$E$18)+N('Option C'!$E$20),0)+IF(O69=1,N('Option C'!$E$17)*N('Option C'!$E$19)+N('Option C'!$E$21),0)+IF(O69=Scenario!$B$11,N('Option C'!$E$22),0)),"INSUFFICIENT FUNDS")))</f>
        <v/>
      </c>
      <c r="S69" s="6" t="str">
        <f>IF(O69&gt;Scenario!$B$11,"",IF(O$2&lt;&gt;"Ready",O$2,IF(ISNUMBER(P69),IF((P69+Q69)*(1+Scenario!$B$12/12)-R69&lt;0,"INSUFFICIENT FUNDS",(P69+Q69)*(1+Scenario!$B$12/12)-R69),"INSUFFICIENT FUNDS")))</f>
        <v/>
      </c>
      <c r="T69" s="6" t="str">
        <f>IF(O69&gt;Scenario!$B$11,"",IF(O$2&lt;&gt;"Ready",O$2,IF(ISNUMBER(S69),T68+R69,"INSUFFICIENT FUNDS")))</f>
        <v/>
      </c>
      <c r="U69" t="str">
        <f>IF(O69&gt;Scenario!$B$11,"",IF(O$2&lt;&gt;"Ready",O$2,IF(ISNUMBER(S69),"OK","INSUFFICIENT FUNDS")))</f>
        <v/>
      </c>
      <c r="V69">
        <v>65</v>
      </c>
      <c r="W69" s="6" t="str">
        <f>IF(V69&gt;Scenario!$B$11,"",IF(V$2&lt;&gt;"Ready",V$2,IF(AB68="OK",Z68,"INSUFFICIENT FUNDS")))</f>
        <v/>
      </c>
      <c r="X69" s="6" t="str">
        <f>IF(V69&gt;Scenario!$B$11,"",IF(V$2&lt;&gt;"Ready",V$2,IF(ISNUMBER(W69),IF(AND(V69&gt;=Scenario!$B$10,MOD(V69-Scenario!$B$10,Scenario!$B$18)=0),Scenario!$B$8,0),"INSUFFICIENT FUNDS")))</f>
        <v/>
      </c>
      <c r="Y69" s="6" t="str">
        <f>IF(V69&gt;Scenario!$B$11,"",IF(V$2&lt;&gt;"Ready",V$2,IF(ISNUMBER(W69),(W69+X69)*(N('Option C'!$E$14)+N('Option C'!$E$15)+IF(Scenario!$B$13="Gross",N('Option C'!$E$16),0))/12+((N('Option C'!$E$12)+N('Option C'!$E$13))/12+IF(AND(V69&gt;=Scenario!$B$10,MOD(V69-Scenario!$B$10,Scenario!$B$18)=0),0*0+0,0)+IF(V69=1,0*0+0,0)+IF(V69=Scenario!$B$11,0,0)),"INSUFFICIENT FUNDS")))</f>
        <v/>
      </c>
      <c r="Z69" s="6" t="str">
        <f>IF(V69&gt;Scenario!$B$11,"",IF(V$2&lt;&gt;"Ready",V$2,IF(ISNUMBER(W69),IF((W69+X69)*(1+Scenario!$B$12/12)-Y69&lt;0,"INSUFFICIENT FUNDS",(W69+X69)*(1+Scenario!$B$12/12)-Y69),"INSUFFICIENT FUNDS")))</f>
        <v/>
      </c>
      <c r="AA69" s="6" t="str">
        <f>IF(V69&gt;Scenario!$B$11,"",IF(V$2&lt;&gt;"Ready",V$2,IF(ISNUMBER(Z69),AA68+Y69,"INSUFFICIENT FUNDS")))</f>
        <v/>
      </c>
      <c r="AB69" t="str">
        <f>IF(V69&gt;Scenario!$B$11,"",IF(V$2&lt;&gt;"Ready",V$2,IF(ISNUMBER(Z69),"OK","INSUFFICIENT FUNDS")))</f>
        <v/>
      </c>
      <c r="AC69">
        <v>65</v>
      </c>
      <c r="AD69" s="6" t="str">
        <f>IF(AC69&gt;Scenario!$B$11,"",IF(AC$2&lt;&gt;"Ready",AC$2,IF(AI68="OK",AG68,"INSUFFICIENT FUNDS")))</f>
        <v/>
      </c>
      <c r="AE69" s="6" t="str">
        <f>IF(AC69&gt;Scenario!$B$11,"",IF(AC$2&lt;&gt;"Ready",AC$2,IF(ISNUMBER(AD69),IF(AND(AC69&gt;=Scenario!$B$10,MOD(AC69-Scenario!$B$10,Scenario!$B$18)=0),Scenario!$B$8,0),"INSUFFICIENT FUNDS")))</f>
        <v/>
      </c>
      <c r="AF69" s="6" t="str">
        <f>IF(AC69&gt;Scenario!$B$11,"",IF(AC$2&lt;&gt;"Ready",AC$2,IF(ISNUMBER(AD69),(AD69+AE69)*(N('Option C'!$E$14)+N('Option C'!$E$15)+IF(Scenario!$B$13="Gross",0,0))/12+((N('Option C'!$E$12)+N('Option C'!$E$13))/12+IF(AND(AC69&gt;=Scenario!$B$10,MOD(AC69-Scenario!$B$10,Scenario!$B$18)=0),N('Option C'!$E$17)*N('Option C'!$E$18)+N('Option C'!$E$20),0)+IF(AC69=1,N('Option C'!$E$17)*N('Option C'!$E$19)+N('Option C'!$E$21),0)+IF(AC69=Scenario!$B$11,N('Option C'!$E$22),0)),"INSUFFICIENT FUNDS")))</f>
        <v/>
      </c>
      <c r="AG69" s="6" t="str">
        <f>IF(AC69&gt;Scenario!$B$11,"",IF(AC$2&lt;&gt;"Ready",AC$2,IF(ISNUMBER(AD69),IF((AD69+AE69)*(1+Scenario!$B$12/12)-AF69&lt;0,"INSUFFICIENT FUNDS",(AD69+AE69)*(1+Scenario!$B$12/12)-AF69),"INSUFFICIENT FUNDS")))</f>
        <v/>
      </c>
      <c r="AH69" s="6" t="str">
        <f>IF(AC69&gt;Scenario!$B$11,"",IF(AC$2&lt;&gt;"Ready",AC$2,IF(ISNUMBER(AG69),AH68+AF69,"INSUFFICIENT FUNDS")))</f>
        <v/>
      </c>
      <c r="AI69" t="str">
        <f>IF(AC69&gt;Scenario!$B$11,"",IF(AC$2&lt;&gt;"Ready",AC$2,IF(ISNUMBER(AG69),"OK","INSUFFICIENT FUNDS")))</f>
        <v/>
      </c>
      <c r="AJ69">
        <v>65</v>
      </c>
      <c r="AK69" s="6" t="str">
        <f>IF(AJ69&gt;Scenario!$B$11,"",IF(AJ$2&lt;&gt;"Ready",AJ$2,IF(AP68="OK",AN68,"INSUFFICIENT FUNDS")))</f>
        <v/>
      </c>
      <c r="AL69" s="6" t="str">
        <f>IF(AJ69&gt;Scenario!$B$11,"",IF(AJ$2&lt;&gt;"Ready",AJ$2,IF(ISNUMBER(AK69),IF(AND(AJ69&gt;=Scenario!$B$10,MOD(AJ69-Scenario!$B$10,Scenario!$B$18)=0),Scenario!$B$8,0),"INSUFFICIENT FUNDS")))</f>
        <v/>
      </c>
      <c r="AM69" s="6" t="str">
        <f>IF(AJ69&gt;Scenario!$B$11,"",IF(AJ$2&lt;&gt;"Ready",AJ$2,IF(ISNUMBER(AK69),(AK69+AL69)*(0+0+IF(Scenario!$B$13="Gross",0,0))/12+((0+0)/12+IF(AND(AJ69&gt;=Scenario!$B$10,MOD(AJ69-Scenario!$B$10,Scenario!$B$18)=0),0*0+0,0)+IF(AJ69=1,0*0+0,0)+IF(AJ69=Scenario!$B$11,0,0)),"INSUFFICIENT FUNDS")))</f>
        <v/>
      </c>
      <c r="AN69" s="6" t="str">
        <f>IF(AJ69&gt;Scenario!$B$11,"",IF(AJ$2&lt;&gt;"Ready",AJ$2,IF(ISNUMBER(AK69),IF((AK69+AL69)*(1+Scenario!$B$12/12)-AM69&lt;0,"INSUFFICIENT FUNDS",(AK69+AL69)*(1+Scenario!$B$12/12)-AM69),"INSUFFICIENT FUNDS")))</f>
        <v/>
      </c>
      <c r="AO69" s="6" t="str">
        <f>IF(AJ69&gt;Scenario!$B$11,"",IF(AJ$2&lt;&gt;"Ready",AJ$2,IF(ISNUMBER(AN69),AO68+AM69,"INSUFFICIENT FUNDS")))</f>
        <v/>
      </c>
      <c r="AP69" t="str">
        <f>IF(AJ69&gt;Scenario!$B$11,"",IF(AJ$2&lt;&gt;"Ready",AJ$2,IF(ISNUMBER(AN69),"OK","INSUFFICIENT FUNDS")))</f>
        <v/>
      </c>
    </row>
    <row r="70" spans="1:42" ht="32.1" customHeight="1" x14ac:dyDescent="0.2">
      <c r="A70">
        <v>66</v>
      </c>
      <c r="B70" s="6" t="str">
        <f>IF(A70&gt;Scenario!$B$11,"",IF(A$2&lt;&gt;"Ready",A$2,IF(G69="OK",E69,"INSUFFICIENT FUNDS")))</f>
        <v/>
      </c>
      <c r="C70" s="6" t="str">
        <f>IF(A70&gt;Scenario!$B$11,"",IF(A$2&lt;&gt;"Ready",A$2,IF(ISNUMBER(B70),IF(AND(A70&gt;=Scenario!$B$10,MOD(A70-Scenario!$B$10,Scenario!$B$18)=0),Scenario!$B$8,0),"INSUFFICIENT FUNDS")))</f>
        <v/>
      </c>
      <c r="D70" s="6" t="str">
        <f>IF(A70&gt;Scenario!$B$11,"",IF(A$2&lt;&gt;"Ready",A$2,IF(ISNUMBER(B70),(B70+C70)*(N('Option C'!$E$14)+N('Option C'!$E$15)+IF(Scenario!$B$13="Gross",N('Option C'!$E$16),0))/12+((N('Option C'!$E$12)+N('Option C'!$E$13))/12+IF(AND(A70&gt;=Scenario!$B$10,MOD(A70-Scenario!$B$10,Scenario!$B$18)=0),N('Option C'!$E$17)*N('Option C'!$E$18)+N('Option C'!$E$20),0)+IF(A70=1,N('Option C'!$E$17)*N('Option C'!$E$19)+N('Option C'!$E$21),0)+IF(A70=Scenario!$B$11,N('Option C'!$E$22),0)),"INSUFFICIENT FUNDS")))</f>
        <v/>
      </c>
      <c r="E70" s="6" t="str">
        <f>IF(A70&gt;Scenario!$B$11,"",IF(A$2&lt;&gt;"Ready",A$2,IF(ISNUMBER(B70),IF((B70+C70)*(1+Scenario!$B$12/12)-D70&lt;0,"INSUFFICIENT FUNDS",(B70+C70)*(1+Scenario!$B$12/12)-D70),"INSUFFICIENT FUNDS")))</f>
        <v/>
      </c>
      <c r="F70" s="6" t="str">
        <f>IF(A70&gt;Scenario!$B$11,"",IF(A$2&lt;&gt;"Ready",A$2,IF(ISNUMBER(E70),F69+D70,"INSUFFICIENT FUNDS")))</f>
        <v/>
      </c>
      <c r="G70" t="str">
        <f>IF(A70&gt;Scenario!$B$11,"",IF(A$2&lt;&gt;"Ready",A$2,IF(ISNUMBER(E70),"OK","INSUFFICIENT FUNDS")))</f>
        <v/>
      </c>
      <c r="H70">
        <v>66</v>
      </c>
      <c r="I70" s="6" t="str">
        <f>IF(H70&gt;Scenario!$B$11,"",IF(H$2&lt;&gt;"Ready",H$2,IF(N69="OK",L69,"INSUFFICIENT FUNDS")))</f>
        <v/>
      </c>
      <c r="J70" s="6" t="str">
        <f>IF(H70&gt;Scenario!$B$11,"",IF(H$2&lt;&gt;"Ready",H$2,IF(ISNUMBER(I70),IF(AND(H70&gt;=Scenario!$B$10,MOD(H70-Scenario!$B$10,Scenario!$B$18)=0),Scenario!$B$8,0),"INSUFFICIENT FUNDS")))</f>
        <v/>
      </c>
      <c r="K70" s="6" t="str">
        <f>IF(H70&gt;Scenario!$B$11,"",IF(H$2&lt;&gt;"Ready",H$2,IF(ISNUMBER(I70),(I70+J70)*(N('Option C'!$E$14)+N('Option C'!$E$15)+IF(Scenario!$B$13="Gross",N('Option C'!$E$16),0))/12+((0+0)/12+IF(AND(H70&gt;=Scenario!$B$10,MOD(H70-Scenario!$B$10,Scenario!$B$18)=0),N('Option C'!$E$17)*N('Option C'!$E$18)+N('Option C'!$E$20),0)+IF(H70=1,N('Option C'!$E$17)*N('Option C'!$E$19)+N('Option C'!$E$21),0)+IF(H70=Scenario!$B$11,N('Option C'!$E$22),0)),"INSUFFICIENT FUNDS")))</f>
        <v/>
      </c>
      <c r="L70" s="6" t="str">
        <f>IF(H70&gt;Scenario!$B$11,"",IF(H$2&lt;&gt;"Ready",H$2,IF(ISNUMBER(I70),IF((I70+J70)*(1+Scenario!$B$12/12)-K70&lt;0,"INSUFFICIENT FUNDS",(I70+J70)*(1+Scenario!$B$12/12)-K70),"INSUFFICIENT FUNDS")))</f>
        <v/>
      </c>
      <c r="M70" s="6" t="str">
        <f>IF(H70&gt;Scenario!$B$11,"",IF(H$2&lt;&gt;"Ready",H$2,IF(ISNUMBER(L70),M69+K70,"INSUFFICIENT FUNDS")))</f>
        <v/>
      </c>
      <c r="N70" t="str">
        <f>IF(H70&gt;Scenario!$B$11,"",IF(H$2&lt;&gt;"Ready",H$2,IF(ISNUMBER(L70),"OK","INSUFFICIENT FUNDS")))</f>
        <v/>
      </c>
      <c r="O70">
        <v>66</v>
      </c>
      <c r="P70" s="6" t="str">
        <f>IF(O70&gt;Scenario!$B$11,"",IF(O$2&lt;&gt;"Ready",O$2,IF(U69="OK",S69,"INSUFFICIENT FUNDS")))</f>
        <v/>
      </c>
      <c r="Q70" s="6" t="str">
        <f>IF(O70&gt;Scenario!$B$11,"",IF(O$2&lt;&gt;"Ready",O$2,IF(ISNUMBER(P70),IF(AND(O70&gt;=Scenario!$B$10,MOD(O70-Scenario!$B$10,Scenario!$B$18)=0),Scenario!$B$8,0),"INSUFFICIENT FUNDS")))</f>
        <v/>
      </c>
      <c r="R70" s="6" t="str">
        <f>IF(O70&gt;Scenario!$B$11,"",IF(O$2&lt;&gt;"Ready",O$2,IF(ISNUMBER(P70),(P70+Q70)*(0+N('Option C'!$E$15)+IF(Scenario!$B$13="Gross",N('Option C'!$E$16),0))/12+((N('Option C'!$E$12)+N('Option C'!$E$13))/12+IF(AND(O70&gt;=Scenario!$B$10,MOD(O70-Scenario!$B$10,Scenario!$B$18)=0),N('Option C'!$E$17)*N('Option C'!$E$18)+N('Option C'!$E$20),0)+IF(O70=1,N('Option C'!$E$17)*N('Option C'!$E$19)+N('Option C'!$E$21),0)+IF(O70=Scenario!$B$11,N('Option C'!$E$22),0)),"INSUFFICIENT FUNDS")))</f>
        <v/>
      </c>
      <c r="S70" s="6" t="str">
        <f>IF(O70&gt;Scenario!$B$11,"",IF(O$2&lt;&gt;"Ready",O$2,IF(ISNUMBER(P70),IF((P70+Q70)*(1+Scenario!$B$12/12)-R70&lt;0,"INSUFFICIENT FUNDS",(P70+Q70)*(1+Scenario!$B$12/12)-R70),"INSUFFICIENT FUNDS")))</f>
        <v/>
      </c>
      <c r="T70" s="6" t="str">
        <f>IF(O70&gt;Scenario!$B$11,"",IF(O$2&lt;&gt;"Ready",O$2,IF(ISNUMBER(S70),T69+R70,"INSUFFICIENT FUNDS")))</f>
        <v/>
      </c>
      <c r="U70" t="str">
        <f>IF(O70&gt;Scenario!$B$11,"",IF(O$2&lt;&gt;"Ready",O$2,IF(ISNUMBER(S70),"OK","INSUFFICIENT FUNDS")))</f>
        <v/>
      </c>
      <c r="V70">
        <v>66</v>
      </c>
      <c r="W70" s="6" t="str">
        <f>IF(V70&gt;Scenario!$B$11,"",IF(V$2&lt;&gt;"Ready",V$2,IF(AB69="OK",Z69,"INSUFFICIENT FUNDS")))</f>
        <v/>
      </c>
      <c r="X70" s="6" t="str">
        <f>IF(V70&gt;Scenario!$B$11,"",IF(V$2&lt;&gt;"Ready",V$2,IF(ISNUMBER(W70),IF(AND(V70&gt;=Scenario!$B$10,MOD(V70-Scenario!$B$10,Scenario!$B$18)=0),Scenario!$B$8,0),"INSUFFICIENT FUNDS")))</f>
        <v/>
      </c>
      <c r="Y70" s="6" t="str">
        <f>IF(V70&gt;Scenario!$B$11,"",IF(V$2&lt;&gt;"Ready",V$2,IF(ISNUMBER(W70),(W70+X70)*(N('Option C'!$E$14)+N('Option C'!$E$15)+IF(Scenario!$B$13="Gross",N('Option C'!$E$16),0))/12+((N('Option C'!$E$12)+N('Option C'!$E$13))/12+IF(AND(V70&gt;=Scenario!$B$10,MOD(V70-Scenario!$B$10,Scenario!$B$18)=0),0*0+0,0)+IF(V70=1,0*0+0,0)+IF(V70=Scenario!$B$11,0,0)),"INSUFFICIENT FUNDS")))</f>
        <v/>
      </c>
      <c r="Z70" s="6" t="str">
        <f>IF(V70&gt;Scenario!$B$11,"",IF(V$2&lt;&gt;"Ready",V$2,IF(ISNUMBER(W70),IF((W70+X70)*(1+Scenario!$B$12/12)-Y70&lt;0,"INSUFFICIENT FUNDS",(W70+X70)*(1+Scenario!$B$12/12)-Y70),"INSUFFICIENT FUNDS")))</f>
        <v/>
      </c>
      <c r="AA70" s="6" t="str">
        <f>IF(V70&gt;Scenario!$B$11,"",IF(V$2&lt;&gt;"Ready",V$2,IF(ISNUMBER(Z70),AA69+Y70,"INSUFFICIENT FUNDS")))</f>
        <v/>
      </c>
      <c r="AB70" t="str">
        <f>IF(V70&gt;Scenario!$B$11,"",IF(V$2&lt;&gt;"Ready",V$2,IF(ISNUMBER(Z70),"OK","INSUFFICIENT FUNDS")))</f>
        <v/>
      </c>
      <c r="AC70">
        <v>66</v>
      </c>
      <c r="AD70" s="6" t="str">
        <f>IF(AC70&gt;Scenario!$B$11,"",IF(AC$2&lt;&gt;"Ready",AC$2,IF(AI69="OK",AG69,"INSUFFICIENT FUNDS")))</f>
        <v/>
      </c>
      <c r="AE70" s="6" t="str">
        <f>IF(AC70&gt;Scenario!$B$11,"",IF(AC$2&lt;&gt;"Ready",AC$2,IF(ISNUMBER(AD70),IF(AND(AC70&gt;=Scenario!$B$10,MOD(AC70-Scenario!$B$10,Scenario!$B$18)=0),Scenario!$B$8,0),"INSUFFICIENT FUNDS")))</f>
        <v/>
      </c>
      <c r="AF70" s="6" t="str">
        <f>IF(AC70&gt;Scenario!$B$11,"",IF(AC$2&lt;&gt;"Ready",AC$2,IF(ISNUMBER(AD70),(AD70+AE70)*(N('Option C'!$E$14)+N('Option C'!$E$15)+IF(Scenario!$B$13="Gross",0,0))/12+((N('Option C'!$E$12)+N('Option C'!$E$13))/12+IF(AND(AC70&gt;=Scenario!$B$10,MOD(AC70-Scenario!$B$10,Scenario!$B$18)=0),N('Option C'!$E$17)*N('Option C'!$E$18)+N('Option C'!$E$20),0)+IF(AC70=1,N('Option C'!$E$17)*N('Option C'!$E$19)+N('Option C'!$E$21),0)+IF(AC70=Scenario!$B$11,N('Option C'!$E$22),0)),"INSUFFICIENT FUNDS")))</f>
        <v/>
      </c>
      <c r="AG70" s="6" t="str">
        <f>IF(AC70&gt;Scenario!$B$11,"",IF(AC$2&lt;&gt;"Ready",AC$2,IF(ISNUMBER(AD70),IF((AD70+AE70)*(1+Scenario!$B$12/12)-AF70&lt;0,"INSUFFICIENT FUNDS",(AD70+AE70)*(1+Scenario!$B$12/12)-AF70),"INSUFFICIENT FUNDS")))</f>
        <v/>
      </c>
      <c r="AH70" s="6" t="str">
        <f>IF(AC70&gt;Scenario!$B$11,"",IF(AC$2&lt;&gt;"Ready",AC$2,IF(ISNUMBER(AG70),AH69+AF70,"INSUFFICIENT FUNDS")))</f>
        <v/>
      </c>
      <c r="AI70" t="str">
        <f>IF(AC70&gt;Scenario!$B$11,"",IF(AC$2&lt;&gt;"Ready",AC$2,IF(ISNUMBER(AG70),"OK","INSUFFICIENT FUNDS")))</f>
        <v/>
      </c>
      <c r="AJ70">
        <v>66</v>
      </c>
      <c r="AK70" s="6" t="str">
        <f>IF(AJ70&gt;Scenario!$B$11,"",IF(AJ$2&lt;&gt;"Ready",AJ$2,IF(AP69="OK",AN69,"INSUFFICIENT FUNDS")))</f>
        <v/>
      </c>
      <c r="AL70" s="6" t="str">
        <f>IF(AJ70&gt;Scenario!$B$11,"",IF(AJ$2&lt;&gt;"Ready",AJ$2,IF(ISNUMBER(AK70),IF(AND(AJ70&gt;=Scenario!$B$10,MOD(AJ70-Scenario!$B$10,Scenario!$B$18)=0),Scenario!$B$8,0),"INSUFFICIENT FUNDS")))</f>
        <v/>
      </c>
      <c r="AM70" s="6" t="str">
        <f>IF(AJ70&gt;Scenario!$B$11,"",IF(AJ$2&lt;&gt;"Ready",AJ$2,IF(ISNUMBER(AK70),(AK70+AL70)*(0+0+IF(Scenario!$B$13="Gross",0,0))/12+((0+0)/12+IF(AND(AJ70&gt;=Scenario!$B$10,MOD(AJ70-Scenario!$B$10,Scenario!$B$18)=0),0*0+0,0)+IF(AJ70=1,0*0+0,0)+IF(AJ70=Scenario!$B$11,0,0)),"INSUFFICIENT FUNDS")))</f>
        <v/>
      </c>
      <c r="AN70" s="6" t="str">
        <f>IF(AJ70&gt;Scenario!$B$11,"",IF(AJ$2&lt;&gt;"Ready",AJ$2,IF(ISNUMBER(AK70),IF((AK70+AL70)*(1+Scenario!$B$12/12)-AM70&lt;0,"INSUFFICIENT FUNDS",(AK70+AL70)*(1+Scenario!$B$12/12)-AM70),"INSUFFICIENT FUNDS")))</f>
        <v/>
      </c>
      <c r="AO70" s="6" t="str">
        <f>IF(AJ70&gt;Scenario!$B$11,"",IF(AJ$2&lt;&gt;"Ready",AJ$2,IF(ISNUMBER(AN70),AO69+AM70,"INSUFFICIENT FUNDS")))</f>
        <v/>
      </c>
      <c r="AP70" t="str">
        <f>IF(AJ70&gt;Scenario!$B$11,"",IF(AJ$2&lt;&gt;"Ready",AJ$2,IF(ISNUMBER(AN70),"OK","INSUFFICIENT FUNDS")))</f>
        <v/>
      </c>
    </row>
    <row r="71" spans="1:42" ht="32.1" customHeight="1" x14ac:dyDescent="0.2">
      <c r="A71">
        <v>67</v>
      </c>
      <c r="B71" s="6" t="str">
        <f>IF(A71&gt;Scenario!$B$11,"",IF(A$2&lt;&gt;"Ready",A$2,IF(G70="OK",E70,"INSUFFICIENT FUNDS")))</f>
        <v/>
      </c>
      <c r="C71" s="6" t="str">
        <f>IF(A71&gt;Scenario!$B$11,"",IF(A$2&lt;&gt;"Ready",A$2,IF(ISNUMBER(B71),IF(AND(A71&gt;=Scenario!$B$10,MOD(A71-Scenario!$B$10,Scenario!$B$18)=0),Scenario!$B$8,0),"INSUFFICIENT FUNDS")))</f>
        <v/>
      </c>
      <c r="D71" s="6" t="str">
        <f>IF(A71&gt;Scenario!$B$11,"",IF(A$2&lt;&gt;"Ready",A$2,IF(ISNUMBER(B71),(B71+C71)*(N('Option C'!$E$14)+N('Option C'!$E$15)+IF(Scenario!$B$13="Gross",N('Option C'!$E$16),0))/12+((N('Option C'!$E$12)+N('Option C'!$E$13))/12+IF(AND(A71&gt;=Scenario!$B$10,MOD(A71-Scenario!$B$10,Scenario!$B$18)=0),N('Option C'!$E$17)*N('Option C'!$E$18)+N('Option C'!$E$20),0)+IF(A71=1,N('Option C'!$E$17)*N('Option C'!$E$19)+N('Option C'!$E$21),0)+IF(A71=Scenario!$B$11,N('Option C'!$E$22),0)),"INSUFFICIENT FUNDS")))</f>
        <v/>
      </c>
      <c r="E71" s="6" t="str">
        <f>IF(A71&gt;Scenario!$B$11,"",IF(A$2&lt;&gt;"Ready",A$2,IF(ISNUMBER(B71),IF((B71+C71)*(1+Scenario!$B$12/12)-D71&lt;0,"INSUFFICIENT FUNDS",(B71+C71)*(1+Scenario!$B$12/12)-D71),"INSUFFICIENT FUNDS")))</f>
        <v/>
      </c>
      <c r="F71" s="6" t="str">
        <f>IF(A71&gt;Scenario!$B$11,"",IF(A$2&lt;&gt;"Ready",A$2,IF(ISNUMBER(E71),F70+D71,"INSUFFICIENT FUNDS")))</f>
        <v/>
      </c>
      <c r="G71" t="str">
        <f>IF(A71&gt;Scenario!$B$11,"",IF(A$2&lt;&gt;"Ready",A$2,IF(ISNUMBER(E71),"OK","INSUFFICIENT FUNDS")))</f>
        <v/>
      </c>
      <c r="H71">
        <v>67</v>
      </c>
      <c r="I71" s="6" t="str">
        <f>IF(H71&gt;Scenario!$B$11,"",IF(H$2&lt;&gt;"Ready",H$2,IF(N70="OK",L70,"INSUFFICIENT FUNDS")))</f>
        <v/>
      </c>
      <c r="J71" s="6" t="str">
        <f>IF(H71&gt;Scenario!$B$11,"",IF(H$2&lt;&gt;"Ready",H$2,IF(ISNUMBER(I71),IF(AND(H71&gt;=Scenario!$B$10,MOD(H71-Scenario!$B$10,Scenario!$B$18)=0),Scenario!$B$8,0),"INSUFFICIENT FUNDS")))</f>
        <v/>
      </c>
      <c r="K71" s="6" t="str">
        <f>IF(H71&gt;Scenario!$B$11,"",IF(H$2&lt;&gt;"Ready",H$2,IF(ISNUMBER(I71),(I71+J71)*(N('Option C'!$E$14)+N('Option C'!$E$15)+IF(Scenario!$B$13="Gross",N('Option C'!$E$16),0))/12+((0+0)/12+IF(AND(H71&gt;=Scenario!$B$10,MOD(H71-Scenario!$B$10,Scenario!$B$18)=0),N('Option C'!$E$17)*N('Option C'!$E$18)+N('Option C'!$E$20),0)+IF(H71=1,N('Option C'!$E$17)*N('Option C'!$E$19)+N('Option C'!$E$21),0)+IF(H71=Scenario!$B$11,N('Option C'!$E$22),0)),"INSUFFICIENT FUNDS")))</f>
        <v/>
      </c>
      <c r="L71" s="6" t="str">
        <f>IF(H71&gt;Scenario!$B$11,"",IF(H$2&lt;&gt;"Ready",H$2,IF(ISNUMBER(I71),IF((I71+J71)*(1+Scenario!$B$12/12)-K71&lt;0,"INSUFFICIENT FUNDS",(I71+J71)*(1+Scenario!$B$12/12)-K71),"INSUFFICIENT FUNDS")))</f>
        <v/>
      </c>
      <c r="M71" s="6" t="str">
        <f>IF(H71&gt;Scenario!$B$11,"",IF(H$2&lt;&gt;"Ready",H$2,IF(ISNUMBER(L71),M70+K71,"INSUFFICIENT FUNDS")))</f>
        <v/>
      </c>
      <c r="N71" t="str">
        <f>IF(H71&gt;Scenario!$B$11,"",IF(H$2&lt;&gt;"Ready",H$2,IF(ISNUMBER(L71),"OK","INSUFFICIENT FUNDS")))</f>
        <v/>
      </c>
      <c r="O71">
        <v>67</v>
      </c>
      <c r="P71" s="6" t="str">
        <f>IF(O71&gt;Scenario!$B$11,"",IF(O$2&lt;&gt;"Ready",O$2,IF(U70="OK",S70,"INSUFFICIENT FUNDS")))</f>
        <v/>
      </c>
      <c r="Q71" s="6" t="str">
        <f>IF(O71&gt;Scenario!$B$11,"",IF(O$2&lt;&gt;"Ready",O$2,IF(ISNUMBER(P71),IF(AND(O71&gt;=Scenario!$B$10,MOD(O71-Scenario!$B$10,Scenario!$B$18)=0),Scenario!$B$8,0),"INSUFFICIENT FUNDS")))</f>
        <v/>
      </c>
      <c r="R71" s="6" t="str">
        <f>IF(O71&gt;Scenario!$B$11,"",IF(O$2&lt;&gt;"Ready",O$2,IF(ISNUMBER(P71),(P71+Q71)*(0+N('Option C'!$E$15)+IF(Scenario!$B$13="Gross",N('Option C'!$E$16),0))/12+((N('Option C'!$E$12)+N('Option C'!$E$13))/12+IF(AND(O71&gt;=Scenario!$B$10,MOD(O71-Scenario!$B$10,Scenario!$B$18)=0),N('Option C'!$E$17)*N('Option C'!$E$18)+N('Option C'!$E$20),0)+IF(O71=1,N('Option C'!$E$17)*N('Option C'!$E$19)+N('Option C'!$E$21),0)+IF(O71=Scenario!$B$11,N('Option C'!$E$22),0)),"INSUFFICIENT FUNDS")))</f>
        <v/>
      </c>
      <c r="S71" s="6" t="str">
        <f>IF(O71&gt;Scenario!$B$11,"",IF(O$2&lt;&gt;"Ready",O$2,IF(ISNUMBER(P71),IF((P71+Q71)*(1+Scenario!$B$12/12)-R71&lt;0,"INSUFFICIENT FUNDS",(P71+Q71)*(1+Scenario!$B$12/12)-R71),"INSUFFICIENT FUNDS")))</f>
        <v/>
      </c>
      <c r="T71" s="6" t="str">
        <f>IF(O71&gt;Scenario!$B$11,"",IF(O$2&lt;&gt;"Ready",O$2,IF(ISNUMBER(S71),T70+R71,"INSUFFICIENT FUNDS")))</f>
        <v/>
      </c>
      <c r="U71" t="str">
        <f>IF(O71&gt;Scenario!$B$11,"",IF(O$2&lt;&gt;"Ready",O$2,IF(ISNUMBER(S71),"OK","INSUFFICIENT FUNDS")))</f>
        <v/>
      </c>
      <c r="V71">
        <v>67</v>
      </c>
      <c r="W71" s="6" t="str">
        <f>IF(V71&gt;Scenario!$B$11,"",IF(V$2&lt;&gt;"Ready",V$2,IF(AB70="OK",Z70,"INSUFFICIENT FUNDS")))</f>
        <v/>
      </c>
      <c r="X71" s="6" t="str">
        <f>IF(V71&gt;Scenario!$B$11,"",IF(V$2&lt;&gt;"Ready",V$2,IF(ISNUMBER(W71),IF(AND(V71&gt;=Scenario!$B$10,MOD(V71-Scenario!$B$10,Scenario!$B$18)=0),Scenario!$B$8,0),"INSUFFICIENT FUNDS")))</f>
        <v/>
      </c>
      <c r="Y71" s="6" t="str">
        <f>IF(V71&gt;Scenario!$B$11,"",IF(V$2&lt;&gt;"Ready",V$2,IF(ISNUMBER(W71),(W71+X71)*(N('Option C'!$E$14)+N('Option C'!$E$15)+IF(Scenario!$B$13="Gross",N('Option C'!$E$16),0))/12+((N('Option C'!$E$12)+N('Option C'!$E$13))/12+IF(AND(V71&gt;=Scenario!$B$10,MOD(V71-Scenario!$B$10,Scenario!$B$18)=0),0*0+0,0)+IF(V71=1,0*0+0,0)+IF(V71=Scenario!$B$11,0,0)),"INSUFFICIENT FUNDS")))</f>
        <v/>
      </c>
      <c r="Z71" s="6" t="str">
        <f>IF(V71&gt;Scenario!$B$11,"",IF(V$2&lt;&gt;"Ready",V$2,IF(ISNUMBER(W71),IF((W71+X71)*(1+Scenario!$B$12/12)-Y71&lt;0,"INSUFFICIENT FUNDS",(W71+X71)*(1+Scenario!$B$12/12)-Y71),"INSUFFICIENT FUNDS")))</f>
        <v/>
      </c>
      <c r="AA71" s="6" t="str">
        <f>IF(V71&gt;Scenario!$B$11,"",IF(V$2&lt;&gt;"Ready",V$2,IF(ISNUMBER(Z71),AA70+Y71,"INSUFFICIENT FUNDS")))</f>
        <v/>
      </c>
      <c r="AB71" t="str">
        <f>IF(V71&gt;Scenario!$B$11,"",IF(V$2&lt;&gt;"Ready",V$2,IF(ISNUMBER(Z71),"OK","INSUFFICIENT FUNDS")))</f>
        <v/>
      </c>
      <c r="AC71">
        <v>67</v>
      </c>
      <c r="AD71" s="6" t="str">
        <f>IF(AC71&gt;Scenario!$B$11,"",IF(AC$2&lt;&gt;"Ready",AC$2,IF(AI70="OK",AG70,"INSUFFICIENT FUNDS")))</f>
        <v/>
      </c>
      <c r="AE71" s="6" t="str">
        <f>IF(AC71&gt;Scenario!$B$11,"",IF(AC$2&lt;&gt;"Ready",AC$2,IF(ISNUMBER(AD71),IF(AND(AC71&gt;=Scenario!$B$10,MOD(AC71-Scenario!$B$10,Scenario!$B$18)=0),Scenario!$B$8,0),"INSUFFICIENT FUNDS")))</f>
        <v/>
      </c>
      <c r="AF71" s="6" t="str">
        <f>IF(AC71&gt;Scenario!$B$11,"",IF(AC$2&lt;&gt;"Ready",AC$2,IF(ISNUMBER(AD71),(AD71+AE71)*(N('Option C'!$E$14)+N('Option C'!$E$15)+IF(Scenario!$B$13="Gross",0,0))/12+((N('Option C'!$E$12)+N('Option C'!$E$13))/12+IF(AND(AC71&gt;=Scenario!$B$10,MOD(AC71-Scenario!$B$10,Scenario!$B$18)=0),N('Option C'!$E$17)*N('Option C'!$E$18)+N('Option C'!$E$20),0)+IF(AC71=1,N('Option C'!$E$17)*N('Option C'!$E$19)+N('Option C'!$E$21),0)+IF(AC71=Scenario!$B$11,N('Option C'!$E$22),0)),"INSUFFICIENT FUNDS")))</f>
        <v/>
      </c>
      <c r="AG71" s="6" t="str">
        <f>IF(AC71&gt;Scenario!$B$11,"",IF(AC$2&lt;&gt;"Ready",AC$2,IF(ISNUMBER(AD71),IF((AD71+AE71)*(1+Scenario!$B$12/12)-AF71&lt;0,"INSUFFICIENT FUNDS",(AD71+AE71)*(1+Scenario!$B$12/12)-AF71),"INSUFFICIENT FUNDS")))</f>
        <v/>
      </c>
      <c r="AH71" s="6" t="str">
        <f>IF(AC71&gt;Scenario!$B$11,"",IF(AC$2&lt;&gt;"Ready",AC$2,IF(ISNUMBER(AG71),AH70+AF71,"INSUFFICIENT FUNDS")))</f>
        <v/>
      </c>
      <c r="AI71" t="str">
        <f>IF(AC71&gt;Scenario!$B$11,"",IF(AC$2&lt;&gt;"Ready",AC$2,IF(ISNUMBER(AG71),"OK","INSUFFICIENT FUNDS")))</f>
        <v/>
      </c>
      <c r="AJ71">
        <v>67</v>
      </c>
      <c r="AK71" s="6" t="str">
        <f>IF(AJ71&gt;Scenario!$B$11,"",IF(AJ$2&lt;&gt;"Ready",AJ$2,IF(AP70="OK",AN70,"INSUFFICIENT FUNDS")))</f>
        <v/>
      </c>
      <c r="AL71" s="6" t="str">
        <f>IF(AJ71&gt;Scenario!$B$11,"",IF(AJ$2&lt;&gt;"Ready",AJ$2,IF(ISNUMBER(AK71),IF(AND(AJ71&gt;=Scenario!$B$10,MOD(AJ71-Scenario!$B$10,Scenario!$B$18)=0),Scenario!$B$8,0),"INSUFFICIENT FUNDS")))</f>
        <v/>
      </c>
      <c r="AM71" s="6" t="str">
        <f>IF(AJ71&gt;Scenario!$B$11,"",IF(AJ$2&lt;&gt;"Ready",AJ$2,IF(ISNUMBER(AK71),(AK71+AL71)*(0+0+IF(Scenario!$B$13="Gross",0,0))/12+((0+0)/12+IF(AND(AJ71&gt;=Scenario!$B$10,MOD(AJ71-Scenario!$B$10,Scenario!$B$18)=0),0*0+0,0)+IF(AJ71=1,0*0+0,0)+IF(AJ71=Scenario!$B$11,0,0)),"INSUFFICIENT FUNDS")))</f>
        <v/>
      </c>
      <c r="AN71" s="6" t="str">
        <f>IF(AJ71&gt;Scenario!$B$11,"",IF(AJ$2&lt;&gt;"Ready",AJ$2,IF(ISNUMBER(AK71),IF((AK71+AL71)*(1+Scenario!$B$12/12)-AM71&lt;0,"INSUFFICIENT FUNDS",(AK71+AL71)*(1+Scenario!$B$12/12)-AM71),"INSUFFICIENT FUNDS")))</f>
        <v/>
      </c>
      <c r="AO71" s="6" t="str">
        <f>IF(AJ71&gt;Scenario!$B$11,"",IF(AJ$2&lt;&gt;"Ready",AJ$2,IF(ISNUMBER(AN71),AO70+AM71,"INSUFFICIENT FUNDS")))</f>
        <v/>
      </c>
      <c r="AP71" t="str">
        <f>IF(AJ71&gt;Scenario!$B$11,"",IF(AJ$2&lt;&gt;"Ready",AJ$2,IF(ISNUMBER(AN71),"OK","INSUFFICIENT FUNDS")))</f>
        <v/>
      </c>
    </row>
    <row r="72" spans="1:42" ht="32.1" customHeight="1" x14ac:dyDescent="0.2">
      <c r="A72">
        <v>68</v>
      </c>
      <c r="B72" s="6" t="str">
        <f>IF(A72&gt;Scenario!$B$11,"",IF(A$2&lt;&gt;"Ready",A$2,IF(G71="OK",E71,"INSUFFICIENT FUNDS")))</f>
        <v/>
      </c>
      <c r="C72" s="6" t="str">
        <f>IF(A72&gt;Scenario!$B$11,"",IF(A$2&lt;&gt;"Ready",A$2,IF(ISNUMBER(B72),IF(AND(A72&gt;=Scenario!$B$10,MOD(A72-Scenario!$B$10,Scenario!$B$18)=0),Scenario!$B$8,0),"INSUFFICIENT FUNDS")))</f>
        <v/>
      </c>
      <c r="D72" s="6" t="str">
        <f>IF(A72&gt;Scenario!$B$11,"",IF(A$2&lt;&gt;"Ready",A$2,IF(ISNUMBER(B72),(B72+C72)*(N('Option C'!$E$14)+N('Option C'!$E$15)+IF(Scenario!$B$13="Gross",N('Option C'!$E$16),0))/12+((N('Option C'!$E$12)+N('Option C'!$E$13))/12+IF(AND(A72&gt;=Scenario!$B$10,MOD(A72-Scenario!$B$10,Scenario!$B$18)=0),N('Option C'!$E$17)*N('Option C'!$E$18)+N('Option C'!$E$20),0)+IF(A72=1,N('Option C'!$E$17)*N('Option C'!$E$19)+N('Option C'!$E$21),0)+IF(A72=Scenario!$B$11,N('Option C'!$E$22),0)),"INSUFFICIENT FUNDS")))</f>
        <v/>
      </c>
      <c r="E72" s="6" t="str">
        <f>IF(A72&gt;Scenario!$B$11,"",IF(A$2&lt;&gt;"Ready",A$2,IF(ISNUMBER(B72),IF((B72+C72)*(1+Scenario!$B$12/12)-D72&lt;0,"INSUFFICIENT FUNDS",(B72+C72)*(1+Scenario!$B$12/12)-D72),"INSUFFICIENT FUNDS")))</f>
        <v/>
      </c>
      <c r="F72" s="6" t="str">
        <f>IF(A72&gt;Scenario!$B$11,"",IF(A$2&lt;&gt;"Ready",A$2,IF(ISNUMBER(E72),F71+D72,"INSUFFICIENT FUNDS")))</f>
        <v/>
      </c>
      <c r="G72" t="str">
        <f>IF(A72&gt;Scenario!$B$11,"",IF(A$2&lt;&gt;"Ready",A$2,IF(ISNUMBER(E72),"OK","INSUFFICIENT FUNDS")))</f>
        <v/>
      </c>
      <c r="H72">
        <v>68</v>
      </c>
      <c r="I72" s="6" t="str">
        <f>IF(H72&gt;Scenario!$B$11,"",IF(H$2&lt;&gt;"Ready",H$2,IF(N71="OK",L71,"INSUFFICIENT FUNDS")))</f>
        <v/>
      </c>
      <c r="J72" s="6" t="str">
        <f>IF(H72&gt;Scenario!$B$11,"",IF(H$2&lt;&gt;"Ready",H$2,IF(ISNUMBER(I72),IF(AND(H72&gt;=Scenario!$B$10,MOD(H72-Scenario!$B$10,Scenario!$B$18)=0),Scenario!$B$8,0),"INSUFFICIENT FUNDS")))</f>
        <v/>
      </c>
      <c r="K72" s="6" t="str">
        <f>IF(H72&gt;Scenario!$B$11,"",IF(H$2&lt;&gt;"Ready",H$2,IF(ISNUMBER(I72),(I72+J72)*(N('Option C'!$E$14)+N('Option C'!$E$15)+IF(Scenario!$B$13="Gross",N('Option C'!$E$16),0))/12+((0+0)/12+IF(AND(H72&gt;=Scenario!$B$10,MOD(H72-Scenario!$B$10,Scenario!$B$18)=0),N('Option C'!$E$17)*N('Option C'!$E$18)+N('Option C'!$E$20),0)+IF(H72=1,N('Option C'!$E$17)*N('Option C'!$E$19)+N('Option C'!$E$21),0)+IF(H72=Scenario!$B$11,N('Option C'!$E$22),0)),"INSUFFICIENT FUNDS")))</f>
        <v/>
      </c>
      <c r="L72" s="6" t="str">
        <f>IF(H72&gt;Scenario!$B$11,"",IF(H$2&lt;&gt;"Ready",H$2,IF(ISNUMBER(I72),IF((I72+J72)*(1+Scenario!$B$12/12)-K72&lt;0,"INSUFFICIENT FUNDS",(I72+J72)*(1+Scenario!$B$12/12)-K72),"INSUFFICIENT FUNDS")))</f>
        <v/>
      </c>
      <c r="M72" s="6" t="str">
        <f>IF(H72&gt;Scenario!$B$11,"",IF(H$2&lt;&gt;"Ready",H$2,IF(ISNUMBER(L72),M71+K72,"INSUFFICIENT FUNDS")))</f>
        <v/>
      </c>
      <c r="N72" t="str">
        <f>IF(H72&gt;Scenario!$B$11,"",IF(H$2&lt;&gt;"Ready",H$2,IF(ISNUMBER(L72),"OK","INSUFFICIENT FUNDS")))</f>
        <v/>
      </c>
      <c r="O72">
        <v>68</v>
      </c>
      <c r="P72" s="6" t="str">
        <f>IF(O72&gt;Scenario!$B$11,"",IF(O$2&lt;&gt;"Ready",O$2,IF(U71="OK",S71,"INSUFFICIENT FUNDS")))</f>
        <v/>
      </c>
      <c r="Q72" s="6" t="str">
        <f>IF(O72&gt;Scenario!$B$11,"",IF(O$2&lt;&gt;"Ready",O$2,IF(ISNUMBER(P72),IF(AND(O72&gt;=Scenario!$B$10,MOD(O72-Scenario!$B$10,Scenario!$B$18)=0),Scenario!$B$8,0),"INSUFFICIENT FUNDS")))</f>
        <v/>
      </c>
      <c r="R72" s="6" t="str">
        <f>IF(O72&gt;Scenario!$B$11,"",IF(O$2&lt;&gt;"Ready",O$2,IF(ISNUMBER(P72),(P72+Q72)*(0+N('Option C'!$E$15)+IF(Scenario!$B$13="Gross",N('Option C'!$E$16),0))/12+((N('Option C'!$E$12)+N('Option C'!$E$13))/12+IF(AND(O72&gt;=Scenario!$B$10,MOD(O72-Scenario!$B$10,Scenario!$B$18)=0),N('Option C'!$E$17)*N('Option C'!$E$18)+N('Option C'!$E$20),0)+IF(O72=1,N('Option C'!$E$17)*N('Option C'!$E$19)+N('Option C'!$E$21),0)+IF(O72=Scenario!$B$11,N('Option C'!$E$22),0)),"INSUFFICIENT FUNDS")))</f>
        <v/>
      </c>
      <c r="S72" s="6" t="str">
        <f>IF(O72&gt;Scenario!$B$11,"",IF(O$2&lt;&gt;"Ready",O$2,IF(ISNUMBER(P72),IF((P72+Q72)*(1+Scenario!$B$12/12)-R72&lt;0,"INSUFFICIENT FUNDS",(P72+Q72)*(1+Scenario!$B$12/12)-R72),"INSUFFICIENT FUNDS")))</f>
        <v/>
      </c>
      <c r="T72" s="6" t="str">
        <f>IF(O72&gt;Scenario!$B$11,"",IF(O$2&lt;&gt;"Ready",O$2,IF(ISNUMBER(S72),T71+R72,"INSUFFICIENT FUNDS")))</f>
        <v/>
      </c>
      <c r="U72" t="str">
        <f>IF(O72&gt;Scenario!$B$11,"",IF(O$2&lt;&gt;"Ready",O$2,IF(ISNUMBER(S72),"OK","INSUFFICIENT FUNDS")))</f>
        <v/>
      </c>
      <c r="V72">
        <v>68</v>
      </c>
      <c r="W72" s="6" t="str">
        <f>IF(V72&gt;Scenario!$B$11,"",IF(V$2&lt;&gt;"Ready",V$2,IF(AB71="OK",Z71,"INSUFFICIENT FUNDS")))</f>
        <v/>
      </c>
      <c r="X72" s="6" t="str">
        <f>IF(V72&gt;Scenario!$B$11,"",IF(V$2&lt;&gt;"Ready",V$2,IF(ISNUMBER(W72),IF(AND(V72&gt;=Scenario!$B$10,MOD(V72-Scenario!$B$10,Scenario!$B$18)=0),Scenario!$B$8,0),"INSUFFICIENT FUNDS")))</f>
        <v/>
      </c>
      <c r="Y72" s="6" t="str">
        <f>IF(V72&gt;Scenario!$B$11,"",IF(V$2&lt;&gt;"Ready",V$2,IF(ISNUMBER(W72),(W72+X72)*(N('Option C'!$E$14)+N('Option C'!$E$15)+IF(Scenario!$B$13="Gross",N('Option C'!$E$16),0))/12+((N('Option C'!$E$12)+N('Option C'!$E$13))/12+IF(AND(V72&gt;=Scenario!$B$10,MOD(V72-Scenario!$B$10,Scenario!$B$18)=0),0*0+0,0)+IF(V72=1,0*0+0,0)+IF(V72=Scenario!$B$11,0,0)),"INSUFFICIENT FUNDS")))</f>
        <v/>
      </c>
      <c r="Z72" s="6" t="str">
        <f>IF(V72&gt;Scenario!$B$11,"",IF(V$2&lt;&gt;"Ready",V$2,IF(ISNUMBER(W72),IF((W72+X72)*(1+Scenario!$B$12/12)-Y72&lt;0,"INSUFFICIENT FUNDS",(W72+X72)*(1+Scenario!$B$12/12)-Y72),"INSUFFICIENT FUNDS")))</f>
        <v/>
      </c>
      <c r="AA72" s="6" t="str">
        <f>IF(V72&gt;Scenario!$B$11,"",IF(V$2&lt;&gt;"Ready",V$2,IF(ISNUMBER(Z72),AA71+Y72,"INSUFFICIENT FUNDS")))</f>
        <v/>
      </c>
      <c r="AB72" t="str">
        <f>IF(V72&gt;Scenario!$B$11,"",IF(V$2&lt;&gt;"Ready",V$2,IF(ISNUMBER(Z72),"OK","INSUFFICIENT FUNDS")))</f>
        <v/>
      </c>
      <c r="AC72">
        <v>68</v>
      </c>
      <c r="AD72" s="6" t="str">
        <f>IF(AC72&gt;Scenario!$B$11,"",IF(AC$2&lt;&gt;"Ready",AC$2,IF(AI71="OK",AG71,"INSUFFICIENT FUNDS")))</f>
        <v/>
      </c>
      <c r="AE72" s="6" t="str">
        <f>IF(AC72&gt;Scenario!$B$11,"",IF(AC$2&lt;&gt;"Ready",AC$2,IF(ISNUMBER(AD72),IF(AND(AC72&gt;=Scenario!$B$10,MOD(AC72-Scenario!$B$10,Scenario!$B$18)=0),Scenario!$B$8,0),"INSUFFICIENT FUNDS")))</f>
        <v/>
      </c>
      <c r="AF72" s="6" t="str">
        <f>IF(AC72&gt;Scenario!$B$11,"",IF(AC$2&lt;&gt;"Ready",AC$2,IF(ISNUMBER(AD72),(AD72+AE72)*(N('Option C'!$E$14)+N('Option C'!$E$15)+IF(Scenario!$B$13="Gross",0,0))/12+((N('Option C'!$E$12)+N('Option C'!$E$13))/12+IF(AND(AC72&gt;=Scenario!$B$10,MOD(AC72-Scenario!$B$10,Scenario!$B$18)=0),N('Option C'!$E$17)*N('Option C'!$E$18)+N('Option C'!$E$20),0)+IF(AC72=1,N('Option C'!$E$17)*N('Option C'!$E$19)+N('Option C'!$E$21),0)+IF(AC72=Scenario!$B$11,N('Option C'!$E$22),0)),"INSUFFICIENT FUNDS")))</f>
        <v/>
      </c>
      <c r="AG72" s="6" t="str">
        <f>IF(AC72&gt;Scenario!$B$11,"",IF(AC$2&lt;&gt;"Ready",AC$2,IF(ISNUMBER(AD72),IF((AD72+AE72)*(1+Scenario!$B$12/12)-AF72&lt;0,"INSUFFICIENT FUNDS",(AD72+AE72)*(1+Scenario!$B$12/12)-AF72),"INSUFFICIENT FUNDS")))</f>
        <v/>
      </c>
      <c r="AH72" s="6" t="str">
        <f>IF(AC72&gt;Scenario!$B$11,"",IF(AC$2&lt;&gt;"Ready",AC$2,IF(ISNUMBER(AG72),AH71+AF72,"INSUFFICIENT FUNDS")))</f>
        <v/>
      </c>
      <c r="AI72" t="str">
        <f>IF(AC72&gt;Scenario!$B$11,"",IF(AC$2&lt;&gt;"Ready",AC$2,IF(ISNUMBER(AG72),"OK","INSUFFICIENT FUNDS")))</f>
        <v/>
      </c>
      <c r="AJ72">
        <v>68</v>
      </c>
      <c r="AK72" s="6" t="str">
        <f>IF(AJ72&gt;Scenario!$B$11,"",IF(AJ$2&lt;&gt;"Ready",AJ$2,IF(AP71="OK",AN71,"INSUFFICIENT FUNDS")))</f>
        <v/>
      </c>
      <c r="AL72" s="6" t="str">
        <f>IF(AJ72&gt;Scenario!$B$11,"",IF(AJ$2&lt;&gt;"Ready",AJ$2,IF(ISNUMBER(AK72),IF(AND(AJ72&gt;=Scenario!$B$10,MOD(AJ72-Scenario!$B$10,Scenario!$B$18)=0),Scenario!$B$8,0),"INSUFFICIENT FUNDS")))</f>
        <v/>
      </c>
      <c r="AM72" s="6" t="str">
        <f>IF(AJ72&gt;Scenario!$B$11,"",IF(AJ$2&lt;&gt;"Ready",AJ$2,IF(ISNUMBER(AK72),(AK72+AL72)*(0+0+IF(Scenario!$B$13="Gross",0,0))/12+((0+0)/12+IF(AND(AJ72&gt;=Scenario!$B$10,MOD(AJ72-Scenario!$B$10,Scenario!$B$18)=0),0*0+0,0)+IF(AJ72=1,0*0+0,0)+IF(AJ72=Scenario!$B$11,0,0)),"INSUFFICIENT FUNDS")))</f>
        <v/>
      </c>
      <c r="AN72" s="6" t="str">
        <f>IF(AJ72&gt;Scenario!$B$11,"",IF(AJ$2&lt;&gt;"Ready",AJ$2,IF(ISNUMBER(AK72),IF((AK72+AL72)*(1+Scenario!$B$12/12)-AM72&lt;0,"INSUFFICIENT FUNDS",(AK72+AL72)*(1+Scenario!$B$12/12)-AM72),"INSUFFICIENT FUNDS")))</f>
        <v/>
      </c>
      <c r="AO72" s="6" t="str">
        <f>IF(AJ72&gt;Scenario!$B$11,"",IF(AJ$2&lt;&gt;"Ready",AJ$2,IF(ISNUMBER(AN72),AO71+AM72,"INSUFFICIENT FUNDS")))</f>
        <v/>
      </c>
      <c r="AP72" t="str">
        <f>IF(AJ72&gt;Scenario!$B$11,"",IF(AJ$2&lt;&gt;"Ready",AJ$2,IF(ISNUMBER(AN72),"OK","INSUFFICIENT FUNDS")))</f>
        <v/>
      </c>
    </row>
    <row r="73" spans="1:42" ht="32.1" customHeight="1" x14ac:dyDescent="0.2">
      <c r="A73">
        <v>69</v>
      </c>
      <c r="B73" s="6" t="str">
        <f>IF(A73&gt;Scenario!$B$11,"",IF(A$2&lt;&gt;"Ready",A$2,IF(G72="OK",E72,"INSUFFICIENT FUNDS")))</f>
        <v/>
      </c>
      <c r="C73" s="6" t="str">
        <f>IF(A73&gt;Scenario!$B$11,"",IF(A$2&lt;&gt;"Ready",A$2,IF(ISNUMBER(B73),IF(AND(A73&gt;=Scenario!$B$10,MOD(A73-Scenario!$B$10,Scenario!$B$18)=0),Scenario!$B$8,0),"INSUFFICIENT FUNDS")))</f>
        <v/>
      </c>
      <c r="D73" s="6" t="str">
        <f>IF(A73&gt;Scenario!$B$11,"",IF(A$2&lt;&gt;"Ready",A$2,IF(ISNUMBER(B73),(B73+C73)*(N('Option C'!$E$14)+N('Option C'!$E$15)+IF(Scenario!$B$13="Gross",N('Option C'!$E$16),0))/12+((N('Option C'!$E$12)+N('Option C'!$E$13))/12+IF(AND(A73&gt;=Scenario!$B$10,MOD(A73-Scenario!$B$10,Scenario!$B$18)=0),N('Option C'!$E$17)*N('Option C'!$E$18)+N('Option C'!$E$20),0)+IF(A73=1,N('Option C'!$E$17)*N('Option C'!$E$19)+N('Option C'!$E$21),0)+IF(A73=Scenario!$B$11,N('Option C'!$E$22),0)),"INSUFFICIENT FUNDS")))</f>
        <v/>
      </c>
      <c r="E73" s="6" t="str">
        <f>IF(A73&gt;Scenario!$B$11,"",IF(A$2&lt;&gt;"Ready",A$2,IF(ISNUMBER(B73),IF((B73+C73)*(1+Scenario!$B$12/12)-D73&lt;0,"INSUFFICIENT FUNDS",(B73+C73)*(1+Scenario!$B$12/12)-D73),"INSUFFICIENT FUNDS")))</f>
        <v/>
      </c>
      <c r="F73" s="6" t="str">
        <f>IF(A73&gt;Scenario!$B$11,"",IF(A$2&lt;&gt;"Ready",A$2,IF(ISNUMBER(E73),F72+D73,"INSUFFICIENT FUNDS")))</f>
        <v/>
      </c>
      <c r="G73" t="str">
        <f>IF(A73&gt;Scenario!$B$11,"",IF(A$2&lt;&gt;"Ready",A$2,IF(ISNUMBER(E73),"OK","INSUFFICIENT FUNDS")))</f>
        <v/>
      </c>
      <c r="H73">
        <v>69</v>
      </c>
      <c r="I73" s="6" t="str">
        <f>IF(H73&gt;Scenario!$B$11,"",IF(H$2&lt;&gt;"Ready",H$2,IF(N72="OK",L72,"INSUFFICIENT FUNDS")))</f>
        <v/>
      </c>
      <c r="J73" s="6" t="str">
        <f>IF(H73&gt;Scenario!$B$11,"",IF(H$2&lt;&gt;"Ready",H$2,IF(ISNUMBER(I73),IF(AND(H73&gt;=Scenario!$B$10,MOD(H73-Scenario!$B$10,Scenario!$B$18)=0),Scenario!$B$8,0),"INSUFFICIENT FUNDS")))</f>
        <v/>
      </c>
      <c r="K73" s="6" t="str">
        <f>IF(H73&gt;Scenario!$B$11,"",IF(H$2&lt;&gt;"Ready",H$2,IF(ISNUMBER(I73),(I73+J73)*(N('Option C'!$E$14)+N('Option C'!$E$15)+IF(Scenario!$B$13="Gross",N('Option C'!$E$16),0))/12+((0+0)/12+IF(AND(H73&gt;=Scenario!$B$10,MOD(H73-Scenario!$B$10,Scenario!$B$18)=0),N('Option C'!$E$17)*N('Option C'!$E$18)+N('Option C'!$E$20),0)+IF(H73=1,N('Option C'!$E$17)*N('Option C'!$E$19)+N('Option C'!$E$21),0)+IF(H73=Scenario!$B$11,N('Option C'!$E$22),0)),"INSUFFICIENT FUNDS")))</f>
        <v/>
      </c>
      <c r="L73" s="6" t="str">
        <f>IF(H73&gt;Scenario!$B$11,"",IF(H$2&lt;&gt;"Ready",H$2,IF(ISNUMBER(I73),IF((I73+J73)*(1+Scenario!$B$12/12)-K73&lt;0,"INSUFFICIENT FUNDS",(I73+J73)*(1+Scenario!$B$12/12)-K73),"INSUFFICIENT FUNDS")))</f>
        <v/>
      </c>
      <c r="M73" s="6" t="str">
        <f>IF(H73&gt;Scenario!$B$11,"",IF(H$2&lt;&gt;"Ready",H$2,IF(ISNUMBER(L73),M72+K73,"INSUFFICIENT FUNDS")))</f>
        <v/>
      </c>
      <c r="N73" t="str">
        <f>IF(H73&gt;Scenario!$B$11,"",IF(H$2&lt;&gt;"Ready",H$2,IF(ISNUMBER(L73),"OK","INSUFFICIENT FUNDS")))</f>
        <v/>
      </c>
      <c r="O73">
        <v>69</v>
      </c>
      <c r="P73" s="6" t="str">
        <f>IF(O73&gt;Scenario!$B$11,"",IF(O$2&lt;&gt;"Ready",O$2,IF(U72="OK",S72,"INSUFFICIENT FUNDS")))</f>
        <v/>
      </c>
      <c r="Q73" s="6" t="str">
        <f>IF(O73&gt;Scenario!$B$11,"",IF(O$2&lt;&gt;"Ready",O$2,IF(ISNUMBER(P73),IF(AND(O73&gt;=Scenario!$B$10,MOD(O73-Scenario!$B$10,Scenario!$B$18)=0),Scenario!$B$8,0),"INSUFFICIENT FUNDS")))</f>
        <v/>
      </c>
      <c r="R73" s="6" t="str">
        <f>IF(O73&gt;Scenario!$B$11,"",IF(O$2&lt;&gt;"Ready",O$2,IF(ISNUMBER(P73),(P73+Q73)*(0+N('Option C'!$E$15)+IF(Scenario!$B$13="Gross",N('Option C'!$E$16),0))/12+((N('Option C'!$E$12)+N('Option C'!$E$13))/12+IF(AND(O73&gt;=Scenario!$B$10,MOD(O73-Scenario!$B$10,Scenario!$B$18)=0),N('Option C'!$E$17)*N('Option C'!$E$18)+N('Option C'!$E$20),0)+IF(O73=1,N('Option C'!$E$17)*N('Option C'!$E$19)+N('Option C'!$E$21),0)+IF(O73=Scenario!$B$11,N('Option C'!$E$22),0)),"INSUFFICIENT FUNDS")))</f>
        <v/>
      </c>
      <c r="S73" s="6" t="str">
        <f>IF(O73&gt;Scenario!$B$11,"",IF(O$2&lt;&gt;"Ready",O$2,IF(ISNUMBER(P73),IF((P73+Q73)*(1+Scenario!$B$12/12)-R73&lt;0,"INSUFFICIENT FUNDS",(P73+Q73)*(1+Scenario!$B$12/12)-R73),"INSUFFICIENT FUNDS")))</f>
        <v/>
      </c>
      <c r="T73" s="6" t="str">
        <f>IF(O73&gt;Scenario!$B$11,"",IF(O$2&lt;&gt;"Ready",O$2,IF(ISNUMBER(S73),T72+R73,"INSUFFICIENT FUNDS")))</f>
        <v/>
      </c>
      <c r="U73" t="str">
        <f>IF(O73&gt;Scenario!$B$11,"",IF(O$2&lt;&gt;"Ready",O$2,IF(ISNUMBER(S73),"OK","INSUFFICIENT FUNDS")))</f>
        <v/>
      </c>
      <c r="V73">
        <v>69</v>
      </c>
      <c r="W73" s="6" t="str">
        <f>IF(V73&gt;Scenario!$B$11,"",IF(V$2&lt;&gt;"Ready",V$2,IF(AB72="OK",Z72,"INSUFFICIENT FUNDS")))</f>
        <v/>
      </c>
      <c r="X73" s="6" t="str">
        <f>IF(V73&gt;Scenario!$B$11,"",IF(V$2&lt;&gt;"Ready",V$2,IF(ISNUMBER(W73),IF(AND(V73&gt;=Scenario!$B$10,MOD(V73-Scenario!$B$10,Scenario!$B$18)=0),Scenario!$B$8,0),"INSUFFICIENT FUNDS")))</f>
        <v/>
      </c>
      <c r="Y73" s="6" t="str">
        <f>IF(V73&gt;Scenario!$B$11,"",IF(V$2&lt;&gt;"Ready",V$2,IF(ISNUMBER(W73),(W73+X73)*(N('Option C'!$E$14)+N('Option C'!$E$15)+IF(Scenario!$B$13="Gross",N('Option C'!$E$16),0))/12+((N('Option C'!$E$12)+N('Option C'!$E$13))/12+IF(AND(V73&gt;=Scenario!$B$10,MOD(V73-Scenario!$B$10,Scenario!$B$18)=0),0*0+0,0)+IF(V73=1,0*0+0,0)+IF(V73=Scenario!$B$11,0,0)),"INSUFFICIENT FUNDS")))</f>
        <v/>
      </c>
      <c r="Z73" s="6" t="str">
        <f>IF(V73&gt;Scenario!$B$11,"",IF(V$2&lt;&gt;"Ready",V$2,IF(ISNUMBER(W73),IF((W73+X73)*(1+Scenario!$B$12/12)-Y73&lt;0,"INSUFFICIENT FUNDS",(W73+X73)*(1+Scenario!$B$12/12)-Y73),"INSUFFICIENT FUNDS")))</f>
        <v/>
      </c>
      <c r="AA73" s="6" t="str">
        <f>IF(V73&gt;Scenario!$B$11,"",IF(V$2&lt;&gt;"Ready",V$2,IF(ISNUMBER(Z73),AA72+Y73,"INSUFFICIENT FUNDS")))</f>
        <v/>
      </c>
      <c r="AB73" t="str">
        <f>IF(V73&gt;Scenario!$B$11,"",IF(V$2&lt;&gt;"Ready",V$2,IF(ISNUMBER(Z73),"OK","INSUFFICIENT FUNDS")))</f>
        <v/>
      </c>
      <c r="AC73">
        <v>69</v>
      </c>
      <c r="AD73" s="6" t="str">
        <f>IF(AC73&gt;Scenario!$B$11,"",IF(AC$2&lt;&gt;"Ready",AC$2,IF(AI72="OK",AG72,"INSUFFICIENT FUNDS")))</f>
        <v/>
      </c>
      <c r="AE73" s="6" t="str">
        <f>IF(AC73&gt;Scenario!$B$11,"",IF(AC$2&lt;&gt;"Ready",AC$2,IF(ISNUMBER(AD73),IF(AND(AC73&gt;=Scenario!$B$10,MOD(AC73-Scenario!$B$10,Scenario!$B$18)=0),Scenario!$B$8,0),"INSUFFICIENT FUNDS")))</f>
        <v/>
      </c>
      <c r="AF73" s="6" t="str">
        <f>IF(AC73&gt;Scenario!$B$11,"",IF(AC$2&lt;&gt;"Ready",AC$2,IF(ISNUMBER(AD73),(AD73+AE73)*(N('Option C'!$E$14)+N('Option C'!$E$15)+IF(Scenario!$B$13="Gross",0,0))/12+((N('Option C'!$E$12)+N('Option C'!$E$13))/12+IF(AND(AC73&gt;=Scenario!$B$10,MOD(AC73-Scenario!$B$10,Scenario!$B$18)=0),N('Option C'!$E$17)*N('Option C'!$E$18)+N('Option C'!$E$20),0)+IF(AC73=1,N('Option C'!$E$17)*N('Option C'!$E$19)+N('Option C'!$E$21),0)+IF(AC73=Scenario!$B$11,N('Option C'!$E$22),0)),"INSUFFICIENT FUNDS")))</f>
        <v/>
      </c>
      <c r="AG73" s="6" t="str">
        <f>IF(AC73&gt;Scenario!$B$11,"",IF(AC$2&lt;&gt;"Ready",AC$2,IF(ISNUMBER(AD73),IF((AD73+AE73)*(1+Scenario!$B$12/12)-AF73&lt;0,"INSUFFICIENT FUNDS",(AD73+AE73)*(1+Scenario!$B$12/12)-AF73),"INSUFFICIENT FUNDS")))</f>
        <v/>
      </c>
      <c r="AH73" s="6" t="str">
        <f>IF(AC73&gt;Scenario!$B$11,"",IF(AC$2&lt;&gt;"Ready",AC$2,IF(ISNUMBER(AG73),AH72+AF73,"INSUFFICIENT FUNDS")))</f>
        <v/>
      </c>
      <c r="AI73" t="str">
        <f>IF(AC73&gt;Scenario!$B$11,"",IF(AC$2&lt;&gt;"Ready",AC$2,IF(ISNUMBER(AG73),"OK","INSUFFICIENT FUNDS")))</f>
        <v/>
      </c>
      <c r="AJ73">
        <v>69</v>
      </c>
      <c r="AK73" s="6" t="str">
        <f>IF(AJ73&gt;Scenario!$B$11,"",IF(AJ$2&lt;&gt;"Ready",AJ$2,IF(AP72="OK",AN72,"INSUFFICIENT FUNDS")))</f>
        <v/>
      </c>
      <c r="AL73" s="6" t="str">
        <f>IF(AJ73&gt;Scenario!$B$11,"",IF(AJ$2&lt;&gt;"Ready",AJ$2,IF(ISNUMBER(AK73),IF(AND(AJ73&gt;=Scenario!$B$10,MOD(AJ73-Scenario!$B$10,Scenario!$B$18)=0),Scenario!$B$8,0),"INSUFFICIENT FUNDS")))</f>
        <v/>
      </c>
      <c r="AM73" s="6" t="str">
        <f>IF(AJ73&gt;Scenario!$B$11,"",IF(AJ$2&lt;&gt;"Ready",AJ$2,IF(ISNUMBER(AK73),(AK73+AL73)*(0+0+IF(Scenario!$B$13="Gross",0,0))/12+((0+0)/12+IF(AND(AJ73&gt;=Scenario!$B$10,MOD(AJ73-Scenario!$B$10,Scenario!$B$18)=0),0*0+0,0)+IF(AJ73=1,0*0+0,0)+IF(AJ73=Scenario!$B$11,0,0)),"INSUFFICIENT FUNDS")))</f>
        <v/>
      </c>
      <c r="AN73" s="6" t="str">
        <f>IF(AJ73&gt;Scenario!$B$11,"",IF(AJ$2&lt;&gt;"Ready",AJ$2,IF(ISNUMBER(AK73),IF((AK73+AL73)*(1+Scenario!$B$12/12)-AM73&lt;0,"INSUFFICIENT FUNDS",(AK73+AL73)*(1+Scenario!$B$12/12)-AM73),"INSUFFICIENT FUNDS")))</f>
        <v/>
      </c>
      <c r="AO73" s="6" t="str">
        <f>IF(AJ73&gt;Scenario!$B$11,"",IF(AJ$2&lt;&gt;"Ready",AJ$2,IF(ISNUMBER(AN73),AO72+AM73,"INSUFFICIENT FUNDS")))</f>
        <v/>
      </c>
      <c r="AP73" t="str">
        <f>IF(AJ73&gt;Scenario!$B$11,"",IF(AJ$2&lt;&gt;"Ready",AJ$2,IF(ISNUMBER(AN73),"OK","INSUFFICIENT FUNDS")))</f>
        <v/>
      </c>
    </row>
    <row r="74" spans="1:42" ht="32.1" customHeight="1" x14ac:dyDescent="0.2">
      <c r="A74">
        <v>70</v>
      </c>
      <c r="B74" s="6" t="str">
        <f>IF(A74&gt;Scenario!$B$11,"",IF(A$2&lt;&gt;"Ready",A$2,IF(G73="OK",E73,"INSUFFICIENT FUNDS")))</f>
        <v/>
      </c>
      <c r="C74" s="6" t="str">
        <f>IF(A74&gt;Scenario!$B$11,"",IF(A$2&lt;&gt;"Ready",A$2,IF(ISNUMBER(B74),IF(AND(A74&gt;=Scenario!$B$10,MOD(A74-Scenario!$B$10,Scenario!$B$18)=0),Scenario!$B$8,0),"INSUFFICIENT FUNDS")))</f>
        <v/>
      </c>
      <c r="D74" s="6" t="str">
        <f>IF(A74&gt;Scenario!$B$11,"",IF(A$2&lt;&gt;"Ready",A$2,IF(ISNUMBER(B74),(B74+C74)*(N('Option C'!$E$14)+N('Option C'!$E$15)+IF(Scenario!$B$13="Gross",N('Option C'!$E$16),0))/12+((N('Option C'!$E$12)+N('Option C'!$E$13))/12+IF(AND(A74&gt;=Scenario!$B$10,MOD(A74-Scenario!$B$10,Scenario!$B$18)=0),N('Option C'!$E$17)*N('Option C'!$E$18)+N('Option C'!$E$20),0)+IF(A74=1,N('Option C'!$E$17)*N('Option C'!$E$19)+N('Option C'!$E$21),0)+IF(A74=Scenario!$B$11,N('Option C'!$E$22),0)),"INSUFFICIENT FUNDS")))</f>
        <v/>
      </c>
      <c r="E74" s="6" t="str">
        <f>IF(A74&gt;Scenario!$B$11,"",IF(A$2&lt;&gt;"Ready",A$2,IF(ISNUMBER(B74),IF((B74+C74)*(1+Scenario!$B$12/12)-D74&lt;0,"INSUFFICIENT FUNDS",(B74+C74)*(1+Scenario!$B$12/12)-D74),"INSUFFICIENT FUNDS")))</f>
        <v/>
      </c>
      <c r="F74" s="6" t="str">
        <f>IF(A74&gt;Scenario!$B$11,"",IF(A$2&lt;&gt;"Ready",A$2,IF(ISNUMBER(E74),F73+D74,"INSUFFICIENT FUNDS")))</f>
        <v/>
      </c>
      <c r="G74" t="str">
        <f>IF(A74&gt;Scenario!$B$11,"",IF(A$2&lt;&gt;"Ready",A$2,IF(ISNUMBER(E74),"OK","INSUFFICIENT FUNDS")))</f>
        <v/>
      </c>
      <c r="H74">
        <v>70</v>
      </c>
      <c r="I74" s="6" t="str">
        <f>IF(H74&gt;Scenario!$B$11,"",IF(H$2&lt;&gt;"Ready",H$2,IF(N73="OK",L73,"INSUFFICIENT FUNDS")))</f>
        <v/>
      </c>
      <c r="J74" s="6" t="str">
        <f>IF(H74&gt;Scenario!$B$11,"",IF(H$2&lt;&gt;"Ready",H$2,IF(ISNUMBER(I74),IF(AND(H74&gt;=Scenario!$B$10,MOD(H74-Scenario!$B$10,Scenario!$B$18)=0),Scenario!$B$8,0),"INSUFFICIENT FUNDS")))</f>
        <v/>
      </c>
      <c r="K74" s="6" t="str">
        <f>IF(H74&gt;Scenario!$B$11,"",IF(H$2&lt;&gt;"Ready",H$2,IF(ISNUMBER(I74),(I74+J74)*(N('Option C'!$E$14)+N('Option C'!$E$15)+IF(Scenario!$B$13="Gross",N('Option C'!$E$16),0))/12+((0+0)/12+IF(AND(H74&gt;=Scenario!$B$10,MOD(H74-Scenario!$B$10,Scenario!$B$18)=0),N('Option C'!$E$17)*N('Option C'!$E$18)+N('Option C'!$E$20),0)+IF(H74=1,N('Option C'!$E$17)*N('Option C'!$E$19)+N('Option C'!$E$21),0)+IF(H74=Scenario!$B$11,N('Option C'!$E$22),0)),"INSUFFICIENT FUNDS")))</f>
        <v/>
      </c>
      <c r="L74" s="6" t="str">
        <f>IF(H74&gt;Scenario!$B$11,"",IF(H$2&lt;&gt;"Ready",H$2,IF(ISNUMBER(I74),IF((I74+J74)*(1+Scenario!$B$12/12)-K74&lt;0,"INSUFFICIENT FUNDS",(I74+J74)*(1+Scenario!$B$12/12)-K74),"INSUFFICIENT FUNDS")))</f>
        <v/>
      </c>
      <c r="M74" s="6" t="str">
        <f>IF(H74&gt;Scenario!$B$11,"",IF(H$2&lt;&gt;"Ready",H$2,IF(ISNUMBER(L74),M73+K74,"INSUFFICIENT FUNDS")))</f>
        <v/>
      </c>
      <c r="N74" t="str">
        <f>IF(H74&gt;Scenario!$B$11,"",IF(H$2&lt;&gt;"Ready",H$2,IF(ISNUMBER(L74),"OK","INSUFFICIENT FUNDS")))</f>
        <v/>
      </c>
      <c r="O74">
        <v>70</v>
      </c>
      <c r="P74" s="6" t="str">
        <f>IF(O74&gt;Scenario!$B$11,"",IF(O$2&lt;&gt;"Ready",O$2,IF(U73="OK",S73,"INSUFFICIENT FUNDS")))</f>
        <v/>
      </c>
      <c r="Q74" s="6" t="str">
        <f>IF(O74&gt;Scenario!$B$11,"",IF(O$2&lt;&gt;"Ready",O$2,IF(ISNUMBER(P74),IF(AND(O74&gt;=Scenario!$B$10,MOD(O74-Scenario!$B$10,Scenario!$B$18)=0),Scenario!$B$8,0),"INSUFFICIENT FUNDS")))</f>
        <v/>
      </c>
      <c r="R74" s="6" t="str">
        <f>IF(O74&gt;Scenario!$B$11,"",IF(O$2&lt;&gt;"Ready",O$2,IF(ISNUMBER(P74),(P74+Q74)*(0+N('Option C'!$E$15)+IF(Scenario!$B$13="Gross",N('Option C'!$E$16),0))/12+((N('Option C'!$E$12)+N('Option C'!$E$13))/12+IF(AND(O74&gt;=Scenario!$B$10,MOD(O74-Scenario!$B$10,Scenario!$B$18)=0),N('Option C'!$E$17)*N('Option C'!$E$18)+N('Option C'!$E$20),0)+IF(O74=1,N('Option C'!$E$17)*N('Option C'!$E$19)+N('Option C'!$E$21),0)+IF(O74=Scenario!$B$11,N('Option C'!$E$22),0)),"INSUFFICIENT FUNDS")))</f>
        <v/>
      </c>
      <c r="S74" s="6" t="str">
        <f>IF(O74&gt;Scenario!$B$11,"",IF(O$2&lt;&gt;"Ready",O$2,IF(ISNUMBER(P74),IF((P74+Q74)*(1+Scenario!$B$12/12)-R74&lt;0,"INSUFFICIENT FUNDS",(P74+Q74)*(1+Scenario!$B$12/12)-R74),"INSUFFICIENT FUNDS")))</f>
        <v/>
      </c>
      <c r="T74" s="6" t="str">
        <f>IF(O74&gt;Scenario!$B$11,"",IF(O$2&lt;&gt;"Ready",O$2,IF(ISNUMBER(S74),T73+R74,"INSUFFICIENT FUNDS")))</f>
        <v/>
      </c>
      <c r="U74" t="str">
        <f>IF(O74&gt;Scenario!$B$11,"",IF(O$2&lt;&gt;"Ready",O$2,IF(ISNUMBER(S74),"OK","INSUFFICIENT FUNDS")))</f>
        <v/>
      </c>
      <c r="V74">
        <v>70</v>
      </c>
      <c r="W74" s="6" t="str">
        <f>IF(V74&gt;Scenario!$B$11,"",IF(V$2&lt;&gt;"Ready",V$2,IF(AB73="OK",Z73,"INSUFFICIENT FUNDS")))</f>
        <v/>
      </c>
      <c r="X74" s="6" t="str">
        <f>IF(V74&gt;Scenario!$B$11,"",IF(V$2&lt;&gt;"Ready",V$2,IF(ISNUMBER(W74),IF(AND(V74&gt;=Scenario!$B$10,MOD(V74-Scenario!$B$10,Scenario!$B$18)=0),Scenario!$B$8,0),"INSUFFICIENT FUNDS")))</f>
        <v/>
      </c>
      <c r="Y74" s="6" t="str">
        <f>IF(V74&gt;Scenario!$B$11,"",IF(V$2&lt;&gt;"Ready",V$2,IF(ISNUMBER(W74),(W74+X74)*(N('Option C'!$E$14)+N('Option C'!$E$15)+IF(Scenario!$B$13="Gross",N('Option C'!$E$16),0))/12+((N('Option C'!$E$12)+N('Option C'!$E$13))/12+IF(AND(V74&gt;=Scenario!$B$10,MOD(V74-Scenario!$B$10,Scenario!$B$18)=0),0*0+0,0)+IF(V74=1,0*0+0,0)+IF(V74=Scenario!$B$11,0,0)),"INSUFFICIENT FUNDS")))</f>
        <v/>
      </c>
      <c r="Z74" s="6" t="str">
        <f>IF(V74&gt;Scenario!$B$11,"",IF(V$2&lt;&gt;"Ready",V$2,IF(ISNUMBER(W74),IF((W74+X74)*(1+Scenario!$B$12/12)-Y74&lt;0,"INSUFFICIENT FUNDS",(W74+X74)*(1+Scenario!$B$12/12)-Y74),"INSUFFICIENT FUNDS")))</f>
        <v/>
      </c>
      <c r="AA74" s="6" t="str">
        <f>IF(V74&gt;Scenario!$B$11,"",IF(V$2&lt;&gt;"Ready",V$2,IF(ISNUMBER(Z74),AA73+Y74,"INSUFFICIENT FUNDS")))</f>
        <v/>
      </c>
      <c r="AB74" t="str">
        <f>IF(V74&gt;Scenario!$B$11,"",IF(V$2&lt;&gt;"Ready",V$2,IF(ISNUMBER(Z74),"OK","INSUFFICIENT FUNDS")))</f>
        <v/>
      </c>
      <c r="AC74">
        <v>70</v>
      </c>
      <c r="AD74" s="6" t="str">
        <f>IF(AC74&gt;Scenario!$B$11,"",IF(AC$2&lt;&gt;"Ready",AC$2,IF(AI73="OK",AG73,"INSUFFICIENT FUNDS")))</f>
        <v/>
      </c>
      <c r="AE74" s="6" t="str">
        <f>IF(AC74&gt;Scenario!$B$11,"",IF(AC$2&lt;&gt;"Ready",AC$2,IF(ISNUMBER(AD74),IF(AND(AC74&gt;=Scenario!$B$10,MOD(AC74-Scenario!$B$10,Scenario!$B$18)=0),Scenario!$B$8,0),"INSUFFICIENT FUNDS")))</f>
        <v/>
      </c>
      <c r="AF74" s="6" t="str">
        <f>IF(AC74&gt;Scenario!$B$11,"",IF(AC$2&lt;&gt;"Ready",AC$2,IF(ISNUMBER(AD74),(AD74+AE74)*(N('Option C'!$E$14)+N('Option C'!$E$15)+IF(Scenario!$B$13="Gross",0,0))/12+((N('Option C'!$E$12)+N('Option C'!$E$13))/12+IF(AND(AC74&gt;=Scenario!$B$10,MOD(AC74-Scenario!$B$10,Scenario!$B$18)=0),N('Option C'!$E$17)*N('Option C'!$E$18)+N('Option C'!$E$20),0)+IF(AC74=1,N('Option C'!$E$17)*N('Option C'!$E$19)+N('Option C'!$E$21),0)+IF(AC74=Scenario!$B$11,N('Option C'!$E$22),0)),"INSUFFICIENT FUNDS")))</f>
        <v/>
      </c>
      <c r="AG74" s="6" t="str">
        <f>IF(AC74&gt;Scenario!$B$11,"",IF(AC$2&lt;&gt;"Ready",AC$2,IF(ISNUMBER(AD74),IF((AD74+AE74)*(1+Scenario!$B$12/12)-AF74&lt;0,"INSUFFICIENT FUNDS",(AD74+AE74)*(1+Scenario!$B$12/12)-AF74),"INSUFFICIENT FUNDS")))</f>
        <v/>
      </c>
      <c r="AH74" s="6" t="str">
        <f>IF(AC74&gt;Scenario!$B$11,"",IF(AC$2&lt;&gt;"Ready",AC$2,IF(ISNUMBER(AG74),AH73+AF74,"INSUFFICIENT FUNDS")))</f>
        <v/>
      </c>
      <c r="AI74" t="str">
        <f>IF(AC74&gt;Scenario!$B$11,"",IF(AC$2&lt;&gt;"Ready",AC$2,IF(ISNUMBER(AG74),"OK","INSUFFICIENT FUNDS")))</f>
        <v/>
      </c>
      <c r="AJ74">
        <v>70</v>
      </c>
      <c r="AK74" s="6" t="str">
        <f>IF(AJ74&gt;Scenario!$B$11,"",IF(AJ$2&lt;&gt;"Ready",AJ$2,IF(AP73="OK",AN73,"INSUFFICIENT FUNDS")))</f>
        <v/>
      </c>
      <c r="AL74" s="6" t="str">
        <f>IF(AJ74&gt;Scenario!$B$11,"",IF(AJ$2&lt;&gt;"Ready",AJ$2,IF(ISNUMBER(AK74),IF(AND(AJ74&gt;=Scenario!$B$10,MOD(AJ74-Scenario!$B$10,Scenario!$B$18)=0),Scenario!$B$8,0),"INSUFFICIENT FUNDS")))</f>
        <v/>
      </c>
      <c r="AM74" s="6" t="str">
        <f>IF(AJ74&gt;Scenario!$B$11,"",IF(AJ$2&lt;&gt;"Ready",AJ$2,IF(ISNUMBER(AK74),(AK74+AL74)*(0+0+IF(Scenario!$B$13="Gross",0,0))/12+((0+0)/12+IF(AND(AJ74&gt;=Scenario!$B$10,MOD(AJ74-Scenario!$B$10,Scenario!$B$18)=0),0*0+0,0)+IF(AJ74=1,0*0+0,0)+IF(AJ74=Scenario!$B$11,0,0)),"INSUFFICIENT FUNDS")))</f>
        <v/>
      </c>
      <c r="AN74" s="6" t="str">
        <f>IF(AJ74&gt;Scenario!$B$11,"",IF(AJ$2&lt;&gt;"Ready",AJ$2,IF(ISNUMBER(AK74),IF((AK74+AL74)*(1+Scenario!$B$12/12)-AM74&lt;0,"INSUFFICIENT FUNDS",(AK74+AL74)*(1+Scenario!$B$12/12)-AM74),"INSUFFICIENT FUNDS")))</f>
        <v/>
      </c>
      <c r="AO74" s="6" t="str">
        <f>IF(AJ74&gt;Scenario!$B$11,"",IF(AJ$2&lt;&gt;"Ready",AJ$2,IF(ISNUMBER(AN74),AO73+AM74,"INSUFFICIENT FUNDS")))</f>
        <v/>
      </c>
      <c r="AP74" t="str">
        <f>IF(AJ74&gt;Scenario!$B$11,"",IF(AJ$2&lt;&gt;"Ready",AJ$2,IF(ISNUMBER(AN74),"OK","INSUFFICIENT FUNDS")))</f>
        <v/>
      </c>
    </row>
    <row r="75" spans="1:42" ht="32.1" customHeight="1" x14ac:dyDescent="0.2">
      <c r="A75">
        <v>71</v>
      </c>
      <c r="B75" s="6" t="str">
        <f>IF(A75&gt;Scenario!$B$11,"",IF(A$2&lt;&gt;"Ready",A$2,IF(G74="OK",E74,"INSUFFICIENT FUNDS")))</f>
        <v/>
      </c>
      <c r="C75" s="6" t="str">
        <f>IF(A75&gt;Scenario!$B$11,"",IF(A$2&lt;&gt;"Ready",A$2,IF(ISNUMBER(B75),IF(AND(A75&gt;=Scenario!$B$10,MOD(A75-Scenario!$B$10,Scenario!$B$18)=0),Scenario!$B$8,0),"INSUFFICIENT FUNDS")))</f>
        <v/>
      </c>
      <c r="D75" s="6" t="str">
        <f>IF(A75&gt;Scenario!$B$11,"",IF(A$2&lt;&gt;"Ready",A$2,IF(ISNUMBER(B75),(B75+C75)*(N('Option C'!$E$14)+N('Option C'!$E$15)+IF(Scenario!$B$13="Gross",N('Option C'!$E$16),0))/12+((N('Option C'!$E$12)+N('Option C'!$E$13))/12+IF(AND(A75&gt;=Scenario!$B$10,MOD(A75-Scenario!$B$10,Scenario!$B$18)=0),N('Option C'!$E$17)*N('Option C'!$E$18)+N('Option C'!$E$20),0)+IF(A75=1,N('Option C'!$E$17)*N('Option C'!$E$19)+N('Option C'!$E$21),0)+IF(A75=Scenario!$B$11,N('Option C'!$E$22),0)),"INSUFFICIENT FUNDS")))</f>
        <v/>
      </c>
      <c r="E75" s="6" t="str">
        <f>IF(A75&gt;Scenario!$B$11,"",IF(A$2&lt;&gt;"Ready",A$2,IF(ISNUMBER(B75),IF((B75+C75)*(1+Scenario!$B$12/12)-D75&lt;0,"INSUFFICIENT FUNDS",(B75+C75)*(1+Scenario!$B$12/12)-D75),"INSUFFICIENT FUNDS")))</f>
        <v/>
      </c>
      <c r="F75" s="6" t="str">
        <f>IF(A75&gt;Scenario!$B$11,"",IF(A$2&lt;&gt;"Ready",A$2,IF(ISNUMBER(E75),F74+D75,"INSUFFICIENT FUNDS")))</f>
        <v/>
      </c>
      <c r="G75" t="str">
        <f>IF(A75&gt;Scenario!$B$11,"",IF(A$2&lt;&gt;"Ready",A$2,IF(ISNUMBER(E75),"OK","INSUFFICIENT FUNDS")))</f>
        <v/>
      </c>
      <c r="H75">
        <v>71</v>
      </c>
      <c r="I75" s="6" t="str">
        <f>IF(H75&gt;Scenario!$B$11,"",IF(H$2&lt;&gt;"Ready",H$2,IF(N74="OK",L74,"INSUFFICIENT FUNDS")))</f>
        <v/>
      </c>
      <c r="J75" s="6" t="str">
        <f>IF(H75&gt;Scenario!$B$11,"",IF(H$2&lt;&gt;"Ready",H$2,IF(ISNUMBER(I75),IF(AND(H75&gt;=Scenario!$B$10,MOD(H75-Scenario!$B$10,Scenario!$B$18)=0),Scenario!$B$8,0),"INSUFFICIENT FUNDS")))</f>
        <v/>
      </c>
      <c r="K75" s="6" t="str">
        <f>IF(H75&gt;Scenario!$B$11,"",IF(H$2&lt;&gt;"Ready",H$2,IF(ISNUMBER(I75),(I75+J75)*(N('Option C'!$E$14)+N('Option C'!$E$15)+IF(Scenario!$B$13="Gross",N('Option C'!$E$16),0))/12+((0+0)/12+IF(AND(H75&gt;=Scenario!$B$10,MOD(H75-Scenario!$B$10,Scenario!$B$18)=0),N('Option C'!$E$17)*N('Option C'!$E$18)+N('Option C'!$E$20),0)+IF(H75=1,N('Option C'!$E$17)*N('Option C'!$E$19)+N('Option C'!$E$21),0)+IF(H75=Scenario!$B$11,N('Option C'!$E$22),0)),"INSUFFICIENT FUNDS")))</f>
        <v/>
      </c>
      <c r="L75" s="6" t="str">
        <f>IF(H75&gt;Scenario!$B$11,"",IF(H$2&lt;&gt;"Ready",H$2,IF(ISNUMBER(I75),IF((I75+J75)*(1+Scenario!$B$12/12)-K75&lt;0,"INSUFFICIENT FUNDS",(I75+J75)*(1+Scenario!$B$12/12)-K75),"INSUFFICIENT FUNDS")))</f>
        <v/>
      </c>
      <c r="M75" s="6" t="str">
        <f>IF(H75&gt;Scenario!$B$11,"",IF(H$2&lt;&gt;"Ready",H$2,IF(ISNUMBER(L75),M74+K75,"INSUFFICIENT FUNDS")))</f>
        <v/>
      </c>
      <c r="N75" t="str">
        <f>IF(H75&gt;Scenario!$B$11,"",IF(H$2&lt;&gt;"Ready",H$2,IF(ISNUMBER(L75),"OK","INSUFFICIENT FUNDS")))</f>
        <v/>
      </c>
      <c r="O75">
        <v>71</v>
      </c>
      <c r="P75" s="6" t="str">
        <f>IF(O75&gt;Scenario!$B$11,"",IF(O$2&lt;&gt;"Ready",O$2,IF(U74="OK",S74,"INSUFFICIENT FUNDS")))</f>
        <v/>
      </c>
      <c r="Q75" s="6" t="str">
        <f>IF(O75&gt;Scenario!$B$11,"",IF(O$2&lt;&gt;"Ready",O$2,IF(ISNUMBER(P75),IF(AND(O75&gt;=Scenario!$B$10,MOD(O75-Scenario!$B$10,Scenario!$B$18)=0),Scenario!$B$8,0),"INSUFFICIENT FUNDS")))</f>
        <v/>
      </c>
      <c r="R75" s="6" t="str">
        <f>IF(O75&gt;Scenario!$B$11,"",IF(O$2&lt;&gt;"Ready",O$2,IF(ISNUMBER(P75),(P75+Q75)*(0+N('Option C'!$E$15)+IF(Scenario!$B$13="Gross",N('Option C'!$E$16),0))/12+((N('Option C'!$E$12)+N('Option C'!$E$13))/12+IF(AND(O75&gt;=Scenario!$B$10,MOD(O75-Scenario!$B$10,Scenario!$B$18)=0),N('Option C'!$E$17)*N('Option C'!$E$18)+N('Option C'!$E$20),0)+IF(O75=1,N('Option C'!$E$17)*N('Option C'!$E$19)+N('Option C'!$E$21),0)+IF(O75=Scenario!$B$11,N('Option C'!$E$22),0)),"INSUFFICIENT FUNDS")))</f>
        <v/>
      </c>
      <c r="S75" s="6" t="str">
        <f>IF(O75&gt;Scenario!$B$11,"",IF(O$2&lt;&gt;"Ready",O$2,IF(ISNUMBER(P75),IF((P75+Q75)*(1+Scenario!$B$12/12)-R75&lt;0,"INSUFFICIENT FUNDS",(P75+Q75)*(1+Scenario!$B$12/12)-R75),"INSUFFICIENT FUNDS")))</f>
        <v/>
      </c>
      <c r="T75" s="6" t="str">
        <f>IF(O75&gt;Scenario!$B$11,"",IF(O$2&lt;&gt;"Ready",O$2,IF(ISNUMBER(S75),T74+R75,"INSUFFICIENT FUNDS")))</f>
        <v/>
      </c>
      <c r="U75" t="str">
        <f>IF(O75&gt;Scenario!$B$11,"",IF(O$2&lt;&gt;"Ready",O$2,IF(ISNUMBER(S75),"OK","INSUFFICIENT FUNDS")))</f>
        <v/>
      </c>
      <c r="V75">
        <v>71</v>
      </c>
      <c r="W75" s="6" t="str">
        <f>IF(V75&gt;Scenario!$B$11,"",IF(V$2&lt;&gt;"Ready",V$2,IF(AB74="OK",Z74,"INSUFFICIENT FUNDS")))</f>
        <v/>
      </c>
      <c r="X75" s="6" t="str">
        <f>IF(V75&gt;Scenario!$B$11,"",IF(V$2&lt;&gt;"Ready",V$2,IF(ISNUMBER(W75),IF(AND(V75&gt;=Scenario!$B$10,MOD(V75-Scenario!$B$10,Scenario!$B$18)=0),Scenario!$B$8,0),"INSUFFICIENT FUNDS")))</f>
        <v/>
      </c>
      <c r="Y75" s="6" t="str">
        <f>IF(V75&gt;Scenario!$B$11,"",IF(V$2&lt;&gt;"Ready",V$2,IF(ISNUMBER(W75),(W75+X75)*(N('Option C'!$E$14)+N('Option C'!$E$15)+IF(Scenario!$B$13="Gross",N('Option C'!$E$16),0))/12+((N('Option C'!$E$12)+N('Option C'!$E$13))/12+IF(AND(V75&gt;=Scenario!$B$10,MOD(V75-Scenario!$B$10,Scenario!$B$18)=0),0*0+0,0)+IF(V75=1,0*0+0,0)+IF(V75=Scenario!$B$11,0,0)),"INSUFFICIENT FUNDS")))</f>
        <v/>
      </c>
      <c r="Z75" s="6" t="str">
        <f>IF(V75&gt;Scenario!$B$11,"",IF(V$2&lt;&gt;"Ready",V$2,IF(ISNUMBER(W75),IF((W75+X75)*(1+Scenario!$B$12/12)-Y75&lt;0,"INSUFFICIENT FUNDS",(W75+X75)*(1+Scenario!$B$12/12)-Y75),"INSUFFICIENT FUNDS")))</f>
        <v/>
      </c>
      <c r="AA75" s="6" t="str">
        <f>IF(V75&gt;Scenario!$B$11,"",IF(V$2&lt;&gt;"Ready",V$2,IF(ISNUMBER(Z75),AA74+Y75,"INSUFFICIENT FUNDS")))</f>
        <v/>
      </c>
      <c r="AB75" t="str">
        <f>IF(V75&gt;Scenario!$B$11,"",IF(V$2&lt;&gt;"Ready",V$2,IF(ISNUMBER(Z75),"OK","INSUFFICIENT FUNDS")))</f>
        <v/>
      </c>
      <c r="AC75">
        <v>71</v>
      </c>
      <c r="AD75" s="6" t="str">
        <f>IF(AC75&gt;Scenario!$B$11,"",IF(AC$2&lt;&gt;"Ready",AC$2,IF(AI74="OK",AG74,"INSUFFICIENT FUNDS")))</f>
        <v/>
      </c>
      <c r="AE75" s="6" t="str">
        <f>IF(AC75&gt;Scenario!$B$11,"",IF(AC$2&lt;&gt;"Ready",AC$2,IF(ISNUMBER(AD75),IF(AND(AC75&gt;=Scenario!$B$10,MOD(AC75-Scenario!$B$10,Scenario!$B$18)=0),Scenario!$B$8,0),"INSUFFICIENT FUNDS")))</f>
        <v/>
      </c>
      <c r="AF75" s="6" t="str">
        <f>IF(AC75&gt;Scenario!$B$11,"",IF(AC$2&lt;&gt;"Ready",AC$2,IF(ISNUMBER(AD75),(AD75+AE75)*(N('Option C'!$E$14)+N('Option C'!$E$15)+IF(Scenario!$B$13="Gross",0,0))/12+((N('Option C'!$E$12)+N('Option C'!$E$13))/12+IF(AND(AC75&gt;=Scenario!$B$10,MOD(AC75-Scenario!$B$10,Scenario!$B$18)=0),N('Option C'!$E$17)*N('Option C'!$E$18)+N('Option C'!$E$20),0)+IF(AC75=1,N('Option C'!$E$17)*N('Option C'!$E$19)+N('Option C'!$E$21),0)+IF(AC75=Scenario!$B$11,N('Option C'!$E$22),0)),"INSUFFICIENT FUNDS")))</f>
        <v/>
      </c>
      <c r="AG75" s="6" t="str">
        <f>IF(AC75&gt;Scenario!$B$11,"",IF(AC$2&lt;&gt;"Ready",AC$2,IF(ISNUMBER(AD75),IF((AD75+AE75)*(1+Scenario!$B$12/12)-AF75&lt;0,"INSUFFICIENT FUNDS",(AD75+AE75)*(1+Scenario!$B$12/12)-AF75),"INSUFFICIENT FUNDS")))</f>
        <v/>
      </c>
      <c r="AH75" s="6" t="str">
        <f>IF(AC75&gt;Scenario!$B$11,"",IF(AC$2&lt;&gt;"Ready",AC$2,IF(ISNUMBER(AG75),AH74+AF75,"INSUFFICIENT FUNDS")))</f>
        <v/>
      </c>
      <c r="AI75" t="str">
        <f>IF(AC75&gt;Scenario!$B$11,"",IF(AC$2&lt;&gt;"Ready",AC$2,IF(ISNUMBER(AG75),"OK","INSUFFICIENT FUNDS")))</f>
        <v/>
      </c>
      <c r="AJ75">
        <v>71</v>
      </c>
      <c r="AK75" s="6" t="str">
        <f>IF(AJ75&gt;Scenario!$B$11,"",IF(AJ$2&lt;&gt;"Ready",AJ$2,IF(AP74="OK",AN74,"INSUFFICIENT FUNDS")))</f>
        <v/>
      </c>
      <c r="AL75" s="6" t="str">
        <f>IF(AJ75&gt;Scenario!$B$11,"",IF(AJ$2&lt;&gt;"Ready",AJ$2,IF(ISNUMBER(AK75),IF(AND(AJ75&gt;=Scenario!$B$10,MOD(AJ75-Scenario!$B$10,Scenario!$B$18)=0),Scenario!$B$8,0),"INSUFFICIENT FUNDS")))</f>
        <v/>
      </c>
      <c r="AM75" s="6" t="str">
        <f>IF(AJ75&gt;Scenario!$B$11,"",IF(AJ$2&lt;&gt;"Ready",AJ$2,IF(ISNUMBER(AK75),(AK75+AL75)*(0+0+IF(Scenario!$B$13="Gross",0,0))/12+((0+0)/12+IF(AND(AJ75&gt;=Scenario!$B$10,MOD(AJ75-Scenario!$B$10,Scenario!$B$18)=0),0*0+0,0)+IF(AJ75=1,0*0+0,0)+IF(AJ75=Scenario!$B$11,0,0)),"INSUFFICIENT FUNDS")))</f>
        <v/>
      </c>
      <c r="AN75" s="6" t="str">
        <f>IF(AJ75&gt;Scenario!$B$11,"",IF(AJ$2&lt;&gt;"Ready",AJ$2,IF(ISNUMBER(AK75),IF((AK75+AL75)*(1+Scenario!$B$12/12)-AM75&lt;0,"INSUFFICIENT FUNDS",(AK75+AL75)*(1+Scenario!$B$12/12)-AM75),"INSUFFICIENT FUNDS")))</f>
        <v/>
      </c>
      <c r="AO75" s="6" t="str">
        <f>IF(AJ75&gt;Scenario!$B$11,"",IF(AJ$2&lt;&gt;"Ready",AJ$2,IF(ISNUMBER(AN75),AO74+AM75,"INSUFFICIENT FUNDS")))</f>
        <v/>
      </c>
      <c r="AP75" t="str">
        <f>IF(AJ75&gt;Scenario!$B$11,"",IF(AJ$2&lt;&gt;"Ready",AJ$2,IF(ISNUMBER(AN75),"OK","INSUFFICIENT FUNDS")))</f>
        <v/>
      </c>
    </row>
    <row r="76" spans="1:42" ht="32.1" customHeight="1" x14ac:dyDescent="0.2">
      <c r="A76">
        <v>72</v>
      </c>
      <c r="B76" s="6" t="str">
        <f>IF(A76&gt;Scenario!$B$11,"",IF(A$2&lt;&gt;"Ready",A$2,IF(G75="OK",E75,"INSUFFICIENT FUNDS")))</f>
        <v/>
      </c>
      <c r="C76" s="6" t="str">
        <f>IF(A76&gt;Scenario!$B$11,"",IF(A$2&lt;&gt;"Ready",A$2,IF(ISNUMBER(B76),IF(AND(A76&gt;=Scenario!$B$10,MOD(A76-Scenario!$B$10,Scenario!$B$18)=0),Scenario!$B$8,0),"INSUFFICIENT FUNDS")))</f>
        <v/>
      </c>
      <c r="D76" s="6" t="str">
        <f>IF(A76&gt;Scenario!$B$11,"",IF(A$2&lt;&gt;"Ready",A$2,IF(ISNUMBER(B76),(B76+C76)*(N('Option C'!$E$14)+N('Option C'!$E$15)+IF(Scenario!$B$13="Gross",N('Option C'!$E$16),0))/12+((N('Option C'!$E$12)+N('Option C'!$E$13))/12+IF(AND(A76&gt;=Scenario!$B$10,MOD(A76-Scenario!$B$10,Scenario!$B$18)=0),N('Option C'!$E$17)*N('Option C'!$E$18)+N('Option C'!$E$20),0)+IF(A76=1,N('Option C'!$E$17)*N('Option C'!$E$19)+N('Option C'!$E$21),0)+IF(A76=Scenario!$B$11,N('Option C'!$E$22),0)),"INSUFFICIENT FUNDS")))</f>
        <v/>
      </c>
      <c r="E76" s="6" t="str">
        <f>IF(A76&gt;Scenario!$B$11,"",IF(A$2&lt;&gt;"Ready",A$2,IF(ISNUMBER(B76),IF((B76+C76)*(1+Scenario!$B$12/12)-D76&lt;0,"INSUFFICIENT FUNDS",(B76+C76)*(1+Scenario!$B$12/12)-D76),"INSUFFICIENT FUNDS")))</f>
        <v/>
      </c>
      <c r="F76" s="6" t="str">
        <f>IF(A76&gt;Scenario!$B$11,"",IF(A$2&lt;&gt;"Ready",A$2,IF(ISNUMBER(E76),F75+D76,"INSUFFICIENT FUNDS")))</f>
        <v/>
      </c>
      <c r="G76" t="str">
        <f>IF(A76&gt;Scenario!$B$11,"",IF(A$2&lt;&gt;"Ready",A$2,IF(ISNUMBER(E76),"OK","INSUFFICIENT FUNDS")))</f>
        <v/>
      </c>
      <c r="H76">
        <v>72</v>
      </c>
      <c r="I76" s="6" t="str">
        <f>IF(H76&gt;Scenario!$B$11,"",IF(H$2&lt;&gt;"Ready",H$2,IF(N75="OK",L75,"INSUFFICIENT FUNDS")))</f>
        <v/>
      </c>
      <c r="J76" s="6" t="str">
        <f>IF(H76&gt;Scenario!$B$11,"",IF(H$2&lt;&gt;"Ready",H$2,IF(ISNUMBER(I76),IF(AND(H76&gt;=Scenario!$B$10,MOD(H76-Scenario!$B$10,Scenario!$B$18)=0),Scenario!$B$8,0),"INSUFFICIENT FUNDS")))</f>
        <v/>
      </c>
      <c r="K76" s="6" t="str">
        <f>IF(H76&gt;Scenario!$B$11,"",IF(H$2&lt;&gt;"Ready",H$2,IF(ISNUMBER(I76),(I76+J76)*(N('Option C'!$E$14)+N('Option C'!$E$15)+IF(Scenario!$B$13="Gross",N('Option C'!$E$16),0))/12+((0+0)/12+IF(AND(H76&gt;=Scenario!$B$10,MOD(H76-Scenario!$B$10,Scenario!$B$18)=0),N('Option C'!$E$17)*N('Option C'!$E$18)+N('Option C'!$E$20),0)+IF(H76=1,N('Option C'!$E$17)*N('Option C'!$E$19)+N('Option C'!$E$21),0)+IF(H76=Scenario!$B$11,N('Option C'!$E$22),0)),"INSUFFICIENT FUNDS")))</f>
        <v/>
      </c>
      <c r="L76" s="6" t="str">
        <f>IF(H76&gt;Scenario!$B$11,"",IF(H$2&lt;&gt;"Ready",H$2,IF(ISNUMBER(I76),IF((I76+J76)*(1+Scenario!$B$12/12)-K76&lt;0,"INSUFFICIENT FUNDS",(I76+J76)*(1+Scenario!$B$12/12)-K76),"INSUFFICIENT FUNDS")))</f>
        <v/>
      </c>
      <c r="M76" s="6" t="str">
        <f>IF(H76&gt;Scenario!$B$11,"",IF(H$2&lt;&gt;"Ready",H$2,IF(ISNUMBER(L76),M75+K76,"INSUFFICIENT FUNDS")))</f>
        <v/>
      </c>
      <c r="N76" t="str">
        <f>IF(H76&gt;Scenario!$B$11,"",IF(H$2&lt;&gt;"Ready",H$2,IF(ISNUMBER(L76),"OK","INSUFFICIENT FUNDS")))</f>
        <v/>
      </c>
      <c r="O76">
        <v>72</v>
      </c>
      <c r="P76" s="6" t="str">
        <f>IF(O76&gt;Scenario!$B$11,"",IF(O$2&lt;&gt;"Ready",O$2,IF(U75="OK",S75,"INSUFFICIENT FUNDS")))</f>
        <v/>
      </c>
      <c r="Q76" s="6" t="str">
        <f>IF(O76&gt;Scenario!$B$11,"",IF(O$2&lt;&gt;"Ready",O$2,IF(ISNUMBER(P76),IF(AND(O76&gt;=Scenario!$B$10,MOD(O76-Scenario!$B$10,Scenario!$B$18)=0),Scenario!$B$8,0),"INSUFFICIENT FUNDS")))</f>
        <v/>
      </c>
      <c r="R76" s="6" t="str">
        <f>IF(O76&gt;Scenario!$B$11,"",IF(O$2&lt;&gt;"Ready",O$2,IF(ISNUMBER(P76),(P76+Q76)*(0+N('Option C'!$E$15)+IF(Scenario!$B$13="Gross",N('Option C'!$E$16),0))/12+((N('Option C'!$E$12)+N('Option C'!$E$13))/12+IF(AND(O76&gt;=Scenario!$B$10,MOD(O76-Scenario!$B$10,Scenario!$B$18)=0),N('Option C'!$E$17)*N('Option C'!$E$18)+N('Option C'!$E$20),0)+IF(O76=1,N('Option C'!$E$17)*N('Option C'!$E$19)+N('Option C'!$E$21),0)+IF(O76=Scenario!$B$11,N('Option C'!$E$22),0)),"INSUFFICIENT FUNDS")))</f>
        <v/>
      </c>
      <c r="S76" s="6" t="str">
        <f>IF(O76&gt;Scenario!$B$11,"",IF(O$2&lt;&gt;"Ready",O$2,IF(ISNUMBER(P76),IF((P76+Q76)*(1+Scenario!$B$12/12)-R76&lt;0,"INSUFFICIENT FUNDS",(P76+Q76)*(1+Scenario!$B$12/12)-R76),"INSUFFICIENT FUNDS")))</f>
        <v/>
      </c>
      <c r="T76" s="6" t="str">
        <f>IF(O76&gt;Scenario!$B$11,"",IF(O$2&lt;&gt;"Ready",O$2,IF(ISNUMBER(S76),T75+R76,"INSUFFICIENT FUNDS")))</f>
        <v/>
      </c>
      <c r="U76" t="str">
        <f>IF(O76&gt;Scenario!$B$11,"",IF(O$2&lt;&gt;"Ready",O$2,IF(ISNUMBER(S76),"OK","INSUFFICIENT FUNDS")))</f>
        <v/>
      </c>
      <c r="V76">
        <v>72</v>
      </c>
      <c r="W76" s="6" t="str">
        <f>IF(V76&gt;Scenario!$B$11,"",IF(V$2&lt;&gt;"Ready",V$2,IF(AB75="OK",Z75,"INSUFFICIENT FUNDS")))</f>
        <v/>
      </c>
      <c r="X76" s="6" t="str">
        <f>IF(V76&gt;Scenario!$B$11,"",IF(V$2&lt;&gt;"Ready",V$2,IF(ISNUMBER(W76),IF(AND(V76&gt;=Scenario!$B$10,MOD(V76-Scenario!$B$10,Scenario!$B$18)=0),Scenario!$B$8,0),"INSUFFICIENT FUNDS")))</f>
        <v/>
      </c>
      <c r="Y76" s="6" t="str">
        <f>IF(V76&gt;Scenario!$B$11,"",IF(V$2&lt;&gt;"Ready",V$2,IF(ISNUMBER(W76),(W76+X76)*(N('Option C'!$E$14)+N('Option C'!$E$15)+IF(Scenario!$B$13="Gross",N('Option C'!$E$16),0))/12+((N('Option C'!$E$12)+N('Option C'!$E$13))/12+IF(AND(V76&gt;=Scenario!$B$10,MOD(V76-Scenario!$B$10,Scenario!$B$18)=0),0*0+0,0)+IF(V76=1,0*0+0,0)+IF(V76=Scenario!$B$11,0,0)),"INSUFFICIENT FUNDS")))</f>
        <v/>
      </c>
      <c r="Z76" s="6" t="str">
        <f>IF(V76&gt;Scenario!$B$11,"",IF(V$2&lt;&gt;"Ready",V$2,IF(ISNUMBER(W76),IF((W76+X76)*(1+Scenario!$B$12/12)-Y76&lt;0,"INSUFFICIENT FUNDS",(W76+X76)*(1+Scenario!$B$12/12)-Y76),"INSUFFICIENT FUNDS")))</f>
        <v/>
      </c>
      <c r="AA76" s="6" t="str">
        <f>IF(V76&gt;Scenario!$B$11,"",IF(V$2&lt;&gt;"Ready",V$2,IF(ISNUMBER(Z76),AA75+Y76,"INSUFFICIENT FUNDS")))</f>
        <v/>
      </c>
      <c r="AB76" t="str">
        <f>IF(V76&gt;Scenario!$B$11,"",IF(V$2&lt;&gt;"Ready",V$2,IF(ISNUMBER(Z76),"OK","INSUFFICIENT FUNDS")))</f>
        <v/>
      </c>
      <c r="AC76">
        <v>72</v>
      </c>
      <c r="AD76" s="6" t="str">
        <f>IF(AC76&gt;Scenario!$B$11,"",IF(AC$2&lt;&gt;"Ready",AC$2,IF(AI75="OK",AG75,"INSUFFICIENT FUNDS")))</f>
        <v/>
      </c>
      <c r="AE76" s="6" t="str">
        <f>IF(AC76&gt;Scenario!$B$11,"",IF(AC$2&lt;&gt;"Ready",AC$2,IF(ISNUMBER(AD76),IF(AND(AC76&gt;=Scenario!$B$10,MOD(AC76-Scenario!$B$10,Scenario!$B$18)=0),Scenario!$B$8,0),"INSUFFICIENT FUNDS")))</f>
        <v/>
      </c>
      <c r="AF76" s="6" t="str">
        <f>IF(AC76&gt;Scenario!$B$11,"",IF(AC$2&lt;&gt;"Ready",AC$2,IF(ISNUMBER(AD76),(AD76+AE76)*(N('Option C'!$E$14)+N('Option C'!$E$15)+IF(Scenario!$B$13="Gross",0,0))/12+((N('Option C'!$E$12)+N('Option C'!$E$13))/12+IF(AND(AC76&gt;=Scenario!$B$10,MOD(AC76-Scenario!$B$10,Scenario!$B$18)=0),N('Option C'!$E$17)*N('Option C'!$E$18)+N('Option C'!$E$20),0)+IF(AC76=1,N('Option C'!$E$17)*N('Option C'!$E$19)+N('Option C'!$E$21),0)+IF(AC76=Scenario!$B$11,N('Option C'!$E$22),0)),"INSUFFICIENT FUNDS")))</f>
        <v/>
      </c>
      <c r="AG76" s="6" t="str">
        <f>IF(AC76&gt;Scenario!$B$11,"",IF(AC$2&lt;&gt;"Ready",AC$2,IF(ISNUMBER(AD76),IF((AD76+AE76)*(1+Scenario!$B$12/12)-AF76&lt;0,"INSUFFICIENT FUNDS",(AD76+AE76)*(1+Scenario!$B$12/12)-AF76),"INSUFFICIENT FUNDS")))</f>
        <v/>
      </c>
      <c r="AH76" s="6" t="str">
        <f>IF(AC76&gt;Scenario!$B$11,"",IF(AC$2&lt;&gt;"Ready",AC$2,IF(ISNUMBER(AG76),AH75+AF76,"INSUFFICIENT FUNDS")))</f>
        <v/>
      </c>
      <c r="AI76" t="str">
        <f>IF(AC76&gt;Scenario!$B$11,"",IF(AC$2&lt;&gt;"Ready",AC$2,IF(ISNUMBER(AG76),"OK","INSUFFICIENT FUNDS")))</f>
        <v/>
      </c>
      <c r="AJ76">
        <v>72</v>
      </c>
      <c r="AK76" s="6" t="str">
        <f>IF(AJ76&gt;Scenario!$B$11,"",IF(AJ$2&lt;&gt;"Ready",AJ$2,IF(AP75="OK",AN75,"INSUFFICIENT FUNDS")))</f>
        <v/>
      </c>
      <c r="AL76" s="6" t="str">
        <f>IF(AJ76&gt;Scenario!$B$11,"",IF(AJ$2&lt;&gt;"Ready",AJ$2,IF(ISNUMBER(AK76),IF(AND(AJ76&gt;=Scenario!$B$10,MOD(AJ76-Scenario!$B$10,Scenario!$B$18)=0),Scenario!$B$8,0),"INSUFFICIENT FUNDS")))</f>
        <v/>
      </c>
      <c r="AM76" s="6" t="str">
        <f>IF(AJ76&gt;Scenario!$B$11,"",IF(AJ$2&lt;&gt;"Ready",AJ$2,IF(ISNUMBER(AK76),(AK76+AL76)*(0+0+IF(Scenario!$B$13="Gross",0,0))/12+((0+0)/12+IF(AND(AJ76&gt;=Scenario!$B$10,MOD(AJ76-Scenario!$B$10,Scenario!$B$18)=0),0*0+0,0)+IF(AJ76=1,0*0+0,0)+IF(AJ76=Scenario!$B$11,0,0)),"INSUFFICIENT FUNDS")))</f>
        <v/>
      </c>
      <c r="AN76" s="6" t="str">
        <f>IF(AJ76&gt;Scenario!$B$11,"",IF(AJ$2&lt;&gt;"Ready",AJ$2,IF(ISNUMBER(AK76),IF((AK76+AL76)*(1+Scenario!$B$12/12)-AM76&lt;0,"INSUFFICIENT FUNDS",(AK76+AL76)*(1+Scenario!$B$12/12)-AM76),"INSUFFICIENT FUNDS")))</f>
        <v/>
      </c>
      <c r="AO76" s="6" t="str">
        <f>IF(AJ76&gt;Scenario!$B$11,"",IF(AJ$2&lt;&gt;"Ready",AJ$2,IF(ISNUMBER(AN76),AO75+AM76,"INSUFFICIENT FUNDS")))</f>
        <v/>
      </c>
      <c r="AP76" t="str">
        <f>IF(AJ76&gt;Scenario!$B$11,"",IF(AJ$2&lt;&gt;"Ready",AJ$2,IF(ISNUMBER(AN76),"OK","INSUFFICIENT FUNDS")))</f>
        <v/>
      </c>
    </row>
    <row r="77" spans="1:42" ht="32.1" customHeight="1" x14ac:dyDescent="0.2">
      <c r="A77">
        <v>73</v>
      </c>
      <c r="B77" s="6" t="str">
        <f>IF(A77&gt;Scenario!$B$11,"",IF(A$2&lt;&gt;"Ready",A$2,IF(G76="OK",E76,"INSUFFICIENT FUNDS")))</f>
        <v/>
      </c>
      <c r="C77" s="6" t="str">
        <f>IF(A77&gt;Scenario!$B$11,"",IF(A$2&lt;&gt;"Ready",A$2,IF(ISNUMBER(B77),IF(AND(A77&gt;=Scenario!$B$10,MOD(A77-Scenario!$B$10,Scenario!$B$18)=0),Scenario!$B$8,0),"INSUFFICIENT FUNDS")))</f>
        <v/>
      </c>
      <c r="D77" s="6" t="str">
        <f>IF(A77&gt;Scenario!$B$11,"",IF(A$2&lt;&gt;"Ready",A$2,IF(ISNUMBER(B77),(B77+C77)*(N('Option C'!$E$14)+N('Option C'!$E$15)+IF(Scenario!$B$13="Gross",N('Option C'!$E$16),0))/12+((N('Option C'!$E$12)+N('Option C'!$E$13))/12+IF(AND(A77&gt;=Scenario!$B$10,MOD(A77-Scenario!$B$10,Scenario!$B$18)=0),N('Option C'!$E$17)*N('Option C'!$E$18)+N('Option C'!$E$20),0)+IF(A77=1,N('Option C'!$E$17)*N('Option C'!$E$19)+N('Option C'!$E$21),0)+IF(A77=Scenario!$B$11,N('Option C'!$E$22),0)),"INSUFFICIENT FUNDS")))</f>
        <v/>
      </c>
      <c r="E77" s="6" t="str">
        <f>IF(A77&gt;Scenario!$B$11,"",IF(A$2&lt;&gt;"Ready",A$2,IF(ISNUMBER(B77),IF((B77+C77)*(1+Scenario!$B$12/12)-D77&lt;0,"INSUFFICIENT FUNDS",(B77+C77)*(1+Scenario!$B$12/12)-D77),"INSUFFICIENT FUNDS")))</f>
        <v/>
      </c>
      <c r="F77" s="6" t="str">
        <f>IF(A77&gt;Scenario!$B$11,"",IF(A$2&lt;&gt;"Ready",A$2,IF(ISNUMBER(E77),F76+D77,"INSUFFICIENT FUNDS")))</f>
        <v/>
      </c>
      <c r="G77" t="str">
        <f>IF(A77&gt;Scenario!$B$11,"",IF(A$2&lt;&gt;"Ready",A$2,IF(ISNUMBER(E77),"OK","INSUFFICIENT FUNDS")))</f>
        <v/>
      </c>
      <c r="H77">
        <v>73</v>
      </c>
      <c r="I77" s="6" t="str">
        <f>IF(H77&gt;Scenario!$B$11,"",IF(H$2&lt;&gt;"Ready",H$2,IF(N76="OK",L76,"INSUFFICIENT FUNDS")))</f>
        <v/>
      </c>
      <c r="J77" s="6" t="str">
        <f>IF(H77&gt;Scenario!$B$11,"",IF(H$2&lt;&gt;"Ready",H$2,IF(ISNUMBER(I77),IF(AND(H77&gt;=Scenario!$B$10,MOD(H77-Scenario!$B$10,Scenario!$B$18)=0),Scenario!$B$8,0),"INSUFFICIENT FUNDS")))</f>
        <v/>
      </c>
      <c r="K77" s="6" t="str">
        <f>IF(H77&gt;Scenario!$B$11,"",IF(H$2&lt;&gt;"Ready",H$2,IF(ISNUMBER(I77),(I77+J77)*(N('Option C'!$E$14)+N('Option C'!$E$15)+IF(Scenario!$B$13="Gross",N('Option C'!$E$16),0))/12+((0+0)/12+IF(AND(H77&gt;=Scenario!$B$10,MOD(H77-Scenario!$B$10,Scenario!$B$18)=0),N('Option C'!$E$17)*N('Option C'!$E$18)+N('Option C'!$E$20),0)+IF(H77=1,N('Option C'!$E$17)*N('Option C'!$E$19)+N('Option C'!$E$21),0)+IF(H77=Scenario!$B$11,N('Option C'!$E$22),0)),"INSUFFICIENT FUNDS")))</f>
        <v/>
      </c>
      <c r="L77" s="6" t="str">
        <f>IF(H77&gt;Scenario!$B$11,"",IF(H$2&lt;&gt;"Ready",H$2,IF(ISNUMBER(I77),IF((I77+J77)*(1+Scenario!$B$12/12)-K77&lt;0,"INSUFFICIENT FUNDS",(I77+J77)*(1+Scenario!$B$12/12)-K77),"INSUFFICIENT FUNDS")))</f>
        <v/>
      </c>
      <c r="M77" s="6" t="str">
        <f>IF(H77&gt;Scenario!$B$11,"",IF(H$2&lt;&gt;"Ready",H$2,IF(ISNUMBER(L77),M76+K77,"INSUFFICIENT FUNDS")))</f>
        <v/>
      </c>
      <c r="N77" t="str">
        <f>IF(H77&gt;Scenario!$B$11,"",IF(H$2&lt;&gt;"Ready",H$2,IF(ISNUMBER(L77),"OK","INSUFFICIENT FUNDS")))</f>
        <v/>
      </c>
      <c r="O77">
        <v>73</v>
      </c>
      <c r="P77" s="6" t="str">
        <f>IF(O77&gt;Scenario!$B$11,"",IF(O$2&lt;&gt;"Ready",O$2,IF(U76="OK",S76,"INSUFFICIENT FUNDS")))</f>
        <v/>
      </c>
      <c r="Q77" s="6" t="str">
        <f>IF(O77&gt;Scenario!$B$11,"",IF(O$2&lt;&gt;"Ready",O$2,IF(ISNUMBER(P77),IF(AND(O77&gt;=Scenario!$B$10,MOD(O77-Scenario!$B$10,Scenario!$B$18)=0),Scenario!$B$8,0),"INSUFFICIENT FUNDS")))</f>
        <v/>
      </c>
      <c r="R77" s="6" t="str">
        <f>IF(O77&gt;Scenario!$B$11,"",IF(O$2&lt;&gt;"Ready",O$2,IF(ISNUMBER(P77),(P77+Q77)*(0+N('Option C'!$E$15)+IF(Scenario!$B$13="Gross",N('Option C'!$E$16),0))/12+((N('Option C'!$E$12)+N('Option C'!$E$13))/12+IF(AND(O77&gt;=Scenario!$B$10,MOD(O77-Scenario!$B$10,Scenario!$B$18)=0),N('Option C'!$E$17)*N('Option C'!$E$18)+N('Option C'!$E$20),0)+IF(O77=1,N('Option C'!$E$17)*N('Option C'!$E$19)+N('Option C'!$E$21),0)+IF(O77=Scenario!$B$11,N('Option C'!$E$22),0)),"INSUFFICIENT FUNDS")))</f>
        <v/>
      </c>
      <c r="S77" s="6" t="str">
        <f>IF(O77&gt;Scenario!$B$11,"",IF(O$2&lt;&gt;"Ready",O$2,IF(ISNUMBER(P77),IF((P77+Q77)*(1+Scenario!$B$12/12)-R77&lt;0,"INSUFFICIENT FUNDS",(P77+Q77)*(1+Scenario!$B$12/12)-R77),"INSUFFICIENT FUNDS")))</f>
        <v/>
      </c>
      <c r="T77" s="6" t="str">
        <f>IF(O77&gt;Scenario!$B$11,"",IF(O$2&lt;&gt;"Ready",O$2,IF(ISNUMBER(S77),T76+R77,"INSUFFICIENT FUNDS")))</f>
        <v/>
      </c>
      <c r="U77" t="str">
        <f>IF(O77&gt;Scenario!$B$11,"",IF(O$2&lt;&gt;"Ready",O$2,IF(ISNUMBER(S77),"OK","INSUFFICIENT FUNDS")))</f>
        <v/>
      </c>
      <c r="V77">
        <v>73</v>
      </c>
      <c r="W77" s="6" t="str">
        <f>IF(V77&gt;Scenario!$B$11,"",IF(V$2&lt;&gt;"Ready",V$2,IF(AB76="OK",Z76,"INSUFFICIENT FUNDS")))</f>
        <v/>
      </c>
      <c r="X77" s="6" t="str">
        <f>IF(V77&gt;Scenario!$B$11,"",IF(V$2&lt;&gt;"Ready",V$2,IF(ISNUMBER(W77),IF(AND(V77&gt;=Scenario!$B$10,MOD(V77-Scenario!$B$10,Scenario!$B$18)=0),Scenario!$B$8,0),"INSUFFICIENT FUNDS")))</f>
        <v/>
      </c>
      <c r="Y77" s="6" t="str">
        <f>IF(V77&gt;Scenario!$B$11,"",IF(V$2&lt;&gt;"Ready",V$2,IF(ISNUMBER(W77),(W77+X77)*(N('Option C'!$E$14)+N('Option C'!$E$15)+IF(Scenario!$B$13="Gross",N('Option C'!$E$16),0))/12+((N('Option C'!$E$12)+N('Option C'!$E$13))/12+IF(AND(V77&gt;=Scenario!$B$10,MOD(V77-Scenario!$B$10,Scenario!$B$18)=0),0*0+0,0)+IF(V77=1,0*0+0,0)+IF(V77=Scenario!$B$11,0,0)),"INSUFFICIENT FUNDS")))</f>
        <v/>
      </c>
      <c r="Z77" s="6" t="str">
        <f>IF(V77&gt;Scenario!$B$11,"",IF(V$2&lt;&gt;"Ready",V$2,IF(ISNUMBER(W77),IF((W77+X77)*(1+Scenario!$B$12/12)-Y77&lt;0,"INSUFFICIENT FUNDS",(W77+X77)*(1+Scenario!$B$12/12)-Y77),"INSUFFICIENT FUNDS")))</f>
        <v/>
      </c>
      <c r="AA77" s="6" t="str">
        <f>IF(V77&gt;Scenario!$B$11,"",IF(V$2&lt;&gt;"Ready",V$2,IF(ISNUMBER(Z77),AA76+Y77,"INSUFFICIENT FUNDS")))</f>
        <v/>
      </c>
      <c r="AB77" t="str">
        <f>IF(V77&gt;Scenario!$B$11,"",IF(V$2&lt;&gt;"Ready",V$2,IF(ISNUMBER(Z77),"OK","INSUFFICIENT FUNDS")))</f>
        <v/>
      </c>
      <c r="AC77">
        <v>73</v>
      </c>
      <c r="AD77" s="6" t="str">
        <f>IF(AC77&gt;Scenario!$B$11,"",IF(AC$2&lt;&gt;"Ready",AC$2,IF(AI76="OK",AG76,"INSUFFICIENT FUNDS")))</f>
        <v/>
      </c>
      <c r="AE77" s="6" t="str">
        <f>IF(AC77&gt;Scenario!$B$11,"",IF(AC$2&lt;&gt;"Ready",AC$2,IF(ISNUMBER(AD77),IF(AND(AC77&gt;=Scenario!$B$10,MOD(AC77-Scenario!$B$10,Scenario!$B$18)=0),Scenario!$B$8,0),"INSUFFICIENT FUNDS")))</f>
        <v/>
      </c>
      <c r="AF77" s="6" t="str">
        <f>IF(AC77&gt;Scenario!$B$11,"",IF(AC$2&lt;&gt;"Ready",AC$2,IF(ISNUMBER(AD77),(AD77+AE77)*(N('Option C'!$E$14)+N('Option C'!$E$15)+IF(Scenario!$B$13="Gross",0,0))/12+((N('Option C'!$E$12)+N('Option C'!$E$13))/12+IF(AND(AC77&gt;=Scenario!$B$10,MOD(AC77-Scenario!$B$10,Scenario!$B$18)=0),N('Option C'!$E$17)*N('Option C'!$E$18)+N('Option C'!$E$20),0)+IF(AC77=1,N('Option C'!$E$17)*N('Option C'!$E$19)+N('Option C'!$E$21),0)+IF(AC77=Scenario!$B$11,N('Option C'!$E$22),0)),"INSUFFICIENT FUNDS")))</f>
        <v/>
      </c>
      <c r="AG77" s="6" t="str">
        <f>IF(AC77&gt;Scenario!$B$11,"",IF(AC$2&lt;&gt;"Ready",AC$2,IF(ISNUMBER(AD77),IF((AD77+AE77)*(1+Scenario!$B$12/12)-AF77&lt;0,"INSUFFICIENT FUNDS",(AD77+AE77)*(1+Scenario!$B$12/12)-AF77),"INSUFFICIENT FUNDS")))</f>
        <v/>
      </c>
      <c r="AH77" s="6" t="str">
        <f>IF(AC77&gt;Scenario!$B$11,"",IF(AC$2&lt;&gt;"Ready",AC$2,IF(ISNUMBER(AG77),AH76+AF77,"INSUFFICIENT FUNDS")))</f>
        <v/>
      </c>
      <c r="AI77" t="str">
        <f>IF(AC77&gt;Scenario!$B$11,"",IF(AC$2&lt;&gt;"Ready",AC$2,IF(ISNUMBER(AG77),"OK","INSUFFICIENT FUNDS")))</f>
        <v/>
      </c>
      <c r="AJ77">
        <v>73</v>
      </c>
      <c r="AK77" s="6" t="str">
        <f>IF(AJ77&gt;Scenario!$B$11,"",IF(AJ$2&lt;&gt;"Ready",AJ$2,IF(AP76="OK",AN76,"INSUFFICIENT FUNDS")))</f>
        <v/>
      </c>
      <c r="AL77" s="6" t="str">
        <f>IF(AJ77&gt;Scenario!$B$11,"",IF(AJ$2&lt;&gt;"Ready",AJ$2,IF(ISNUMBER(AK77),IF(AND(AJ77&gt;=Scenario!$B$10,MOD(AJ77-Scenario!$B$10,Scenario!$B$18)=0),Scenario!$B$8,0),"INSUFFICIENT FUNDS")))</f>
        <v/>
      </c>
      <c r="AM77" s="6" t="str">
        <f>IF(AJ77&gt;Scenario!$B$11,"",IF(AJ$2&lt;&gt;"Ready",AJ$2,IF(ISNUMBER(AK77),(AK77+AL77)*(0+0+IF(Scenario!$B$13="Gross",0,0))/12+((0+0)/12+IF(AND(AJ77&gt;=Scenario!$B$10,MOD(AJ77-Scenario!$B$10,Scenario!$B$18)=0),0*0+0,0)+IF(AJ77=1,0*0+0,0)+IF(AJ77=Scenario!$B$11,0,0)),"INSUFFICIENT FUNDS")))</f>
        <v/>
      </c>
      <c r="AN77" s="6" t="str">
        <f>IF(AJ77&gt;Scenario!$B$11,"",IF(AJ$2&lt;&gt;"Ready",AJ$2,IF(ISNUMBER(AK77),IF((AK77+AL77)*(1+Scenario!$B$12/12)-AM77&lt;0,"INSUFFICIENT FUNDS",(AK77+AL77)*(1+Scenario!$B$12/12)-AM77),"INSUFFICIENT FUNDS")))</f>
        <v/>
      </c>
      <c r="AO77" s="6" t="str">
        <f>IF(AJ77&gt;Scenario!$B$11,"",IF(AJ$2&lt;&gt;"Ready",AJ$2,IF(ISNUMBER(AN77),AO76+AM77,"INSUFFICIENT FUNDS")))</f>
        <v/>
      </c>
      <c r="AP77" t="str">
        <f>IF(AJ77&gt;Scenario!$B$11,"",IF(AJ$2&lt;&gt;"Ready",AJ$2,IF(ISNUMBER(AN77),"OK","INSUFFICIENT FUNDS")))</f>
        <v/>
      </c>
    </row>
    <row r="78" spans="1:42" ht="32.1" customHeight="1" x14ac:dyDescent="0.2">
      <c r="A78">
        <v>74</v>
      </c>
      <c r="B78" s="6" t="str">
        <f>IF(A78&gt;Scenario!$B$11,"",IF(A$2&lt;&gt;"Ready",A$2,IF(G77="OK",E77,"INSUFFICIENT FUNDS")))</f>
        <v/>
      </c>
      <c r="C78" s="6" t="str">
        <f>IF(A78&gt;Scenario!$B$11,"",IF(A$2&lt;&gt;"Ready",A$2,IF(ISNUMBER(B78),IF(AND(A78&gt;=Scenario!$B$10,MOD(A78-Scenario!$B$10,Scenario!$B$18)=0),Scenario!$B$8,0),"INSUFFICIENT FUNDS")))</f>
        <v/>
      </c>
      <c r="D78" s="6" t="str">
        <f>IF(A78&gt;Scenario!$B$11,"",IF(A$2&lt;&gt;"Ready",A$2,IF(ISNUMBER(B78),(B78+C78)*(N('Option C'!$E$14)+N('Option C'!$E$15)+IF(Scenario!$B$13="Gross",N('Option C'!$E$16),0))/12+((N('Option C'!$E$12)+N('Option C'!$E$13))/12+IF(AND(A78&gt;=Scenario!$B$10,MOD(A78-Scenario!$B$10,Scenario!$B$18)=0),N('Option C'!$E$17)*N('Option C'!$E$18)+N('Option C'!$E$20),0)+IF(A78=1,N('Option C'!$E$17)*N('Option C'!$E$19)+N('Option C'!$E$21),0)+IF(A78=Scenario!$B$11,N('Option C'!$E$22),0)),"INSUFFICIENT FUNDS")))</f>
        <v/>
      </c>
      <c r="E78" s="6" t="str">
        <f>IF(A78&gt;Scenario!$B$11,"",IF(A$2&lt;&gt;"Ready",A$2,IF(ISNUMBER(B78),IF((B78+C78)*(1+Scenario!$B$12/12)-D78&lt;0,"INSUFFICIENT FUNDS",(B78+C78)*(1+Scenario!$B$12/12)-D78),"INSUFFICIENT FUNDS")))</f>
        <v/>
      </c>
      <c r="F78" s="6" t="str">
        <f>IF(A78&gt;Scenario!$B$11,"",IF(A$2&lt;&gt;"Ready",A$2,IF(ISNUMBER(E78),F77+D78,"INSUFFICIENT FUNDS")))</f>
        <v/>
      </c>
      <c r="G78" t="str">
        <f>IF(A78&gt;Scenario!$B$11,"",IF(A$2&lt;&gt;"Ready",A$2,IF(ISNUMBER(E78),"OK","INSUFFICIENT FUNDS")))</f>
        <v/>
      </c>
      <c r="H78">
        <v>74</v>
      </c>
      <c r="I78" s="6" t="str">
        <f>IF(H78&gt;Scenario!$B$11,"",IF(H$2&lt;&gt;"Ready",H$2,IF(N77="OK",L77,"INSUFFICIENT FUNDS")))</f>
        <v/>
      </c>
      <c r="J78" s="6" t="str">
        <f>IF(H78&gt;Scenario!$B$11,"",IF(H$2&lt;&gt;"Ready",H$2,IF(ISNUMBER(I78),IF(AND(H78&gt;=Scenario!$B$10,MOD(H78-Scenario!$B$10,Scenario!$B$18)=0),Scenario!$B$8,0),"INSUFFICIENT FUNDS")))</f>
        <v/>
      </c>
      <c r="K78" s="6" t="str">
        <f>IF(H78&gt;Scenario!$B$11,"",IF(H$2&lt;&gt;"Ready",H$2,IF(ISNUMBER(I78),(I78+J78)*(N('Option C'!$E$14)+N('Option C'!$E$15)+IF(Scenario!$B$13="Gross",N('Option C'!$E$16),0))/12+((0+0)/12+IF(AND(H78&gt;=Scenario!$B$10,MOD(H78-Scenario!$B$10,Scenario!$B$18)=0),N('Option C'!$E$17)*N('Option C'!$E$18)+N('Option C'!$E$20),0)+IF(H78=1,N('Option C'!$E$17)*N('Option C'!$E$19)+N('Option C'!$E$21),0)+IF(H78=Scenario!$B$11,N('Option C'!$E$22),0)),"INSUFFICIENT FUNDS")))</f>
        <v/>
      </c>
      <c r="L78" s="6" t="str">
        <f>IF(H78&gt;Scenario!$B$11,"",IF(H$2&lt;&gt;"Ready",H$2,IF(ISNUMBER(I78),IF((I78+J78)*(1+Scenario!$B$12/12)-K78&lt;0,"INSUFFICIENT FUNDS",(I78+J78)*(1+Scenario!$B$12/12)-K78),"INSUFFICIENT FUNDS")))</f>
        <v/>
      </c>
      <c r="M78" s="6" t="str">
        <f>IF(H78&gt;Scenario!$B$11,"",IF(H$2&lt;&gt;"Ready",H$2,IF(ISNUMBER(L78),M77+K78,"INSUFFICIENT FUNDS")))</f>
        <v/>
      </c>
      <c r="N78" t="str">
        <f>IF(H78&gt;Scenario!$B$11,"",IF(H$2&lt;&gt;"Ready",H$2,IF(ISNUMBER(L78),"OK","INSUFFICIENT FUNDS")))</f>
        <v/>
      </c>
      <c r="O78">
        <v>74</v>
      </c>
      <c r="P78" s="6" t="str">
        <f>IF(O78&gt;Scenario!$B$11,"",IF(O$2&lt;&gt;"Ready",O$2,IF(U77="OK",S77,"INSUFFICIENT FUNDS")))</f>
        <v/>
      </c>
      <c r="Q78" s="6" t="str">
        <f>IF(O78&gt;Scenario!$B$11,"",IF(O$2&lt;&gt;"Ready",O$2,IF(ISNUMBER(P78),IF(AND(O78&gt;=Scenario!$B$10,MOD(O78-Scenario!$B$10,Scenario!$B$18)=0),Scenario!$B$8,0),"INSUFFICIENT FUNDS")))</f>
        <v/>
      </c>
      <c r="R78" s="6" t="str">
        <f>IF(O78&gt;Scenario!$B$11,"",IF(O$2&lt;&gt;"Ready",O$2,IF(ISNUMBER(P78),(P78+Q78)*(0+N('Option C'!$E$15)+IF(Scenario!$B$13="Gross",N('Option C'!$E$16),0))/12+((N('Option C'!$E$12)+N('Option C'!$E$13))/12+IF(AND(O78&gt;=Scenario!$B$10,MOD(O78-Scenario!$B$10,Scenario!$B$18)=0),N('Option C'!$E$17)*N('Option C'!$E$18)+N('Option C'!$E$20),0)+IF(O78=1,N('Option C'!$E$17)*N('Option C'!$E$19)+N('Option C'!$E$21),0)+IF(O78=Scenario!$B$11,N('Option C'!$E$22),0)),"INSUFFICIENT FUNDS")))</f>
        <v/>
      </c>
      <c r="S78" s="6" t="str">
        <f>IF(O78&gt;Scenario!$B$11,"",IF(O$2&lt;&gt;"Ready",O$2,IF(ISNUMBER(P78),IF((P78+Q78)*(1+Scenario!$B$12/12)-R78&lt;0,"INSUFFICIENT FUNDS",(P78+Q78)*(1+Scenario!$B$12/12)-R78),"INSUFFICIENT FUNDS")))</f>
        <v/>
      </c>
      <c r="T78" s="6" t="str">
        <f>IF(O78&gt;Scenario!$B$11,"",IF(O$2&lt;&gt;"Ready",O$2,IF(ISNUMBER(S78),T77+R78,"INSUFFICIENT FUNDS")))</f>
        <v/>
      </c>
      <c r="U78" t="str">
        <f>IF(O78&gt;Scenario!$B$11,"",IF(O$2&lt;&gt;"Ready",O$2,IF(ISNUMBER(S78),"OK","INSUFFICIENT FUNDS")))</f>
        <v/>
      </c>
      <c r="V78">
        <v>74</v>
      </c>
      <c r="W78" s="6" t="str">
        <f>IF(V78&gt;Scenario!$B$11,"",IF(V$2&lt;&gt;"Ready",V$2,IF(AB77="OK",Z77,"INSUFFICIENT FUNDS")))</f>
        <v/>
      </c>
      <c r="X78" s="6" t="str">
        <f>IF(V78&gt;Scenario!$B$11,"",IF(V$2&lt;&gt;"Ready",V$2,IF(ISNUMBER(W78),IF(AND(V78&gt;=Scenario!$B$10,MOD(V78-Scenario!$B$10,Scenario!$B$18)=0),Scenario!$B$8,0),"INSUFFICIENT FUNDS")))</f>
        <v/>
      </c>
      <c r="Y78" s="6" t="str">
        <f>IF(V78&gt;Scenario!$B$11,"",IF(V$2&lt;&gt;"Ready",V$2,IF(ISNUMBER(W78),(W78+X78)*(N('Option C'!$E$14)+N('Option C'!$E$15)+IF(Scenario!$B$13="Gross",N('Option C'!$E$16),0))/12+((N('Option C'!$E$12)+N('Option C'!$E$13))/12+IF(AND(V78&gt;=Scenario!$B$10,MOD(V78-Scenario!$B$10,Scenario!$B$18)=0),0*0+0,0)+IF(V78=1,0*0+0,0)+IF(V78=Scenario!$B$11,0,0)),"INSUFFICIENT FUNDS")))</f>
        <v/>
      </c>
      <c r="Z78" s="6" t="str">
        <f>IF(V78&gt;Scenario!$B$11,"",IF(V$2&lt;&gt;"Ready",V$2,IF(ISNUMBER(W78),IF((W78+X78)*(1+Scenario!$B$12/12)-Y78&lt;0,"INSUFFICIENT FUNDS",(W78+X78)*(1+Scenario!$B$12/12)-Y78),"INSUFFICIENT FUNDS")))</f>
        <v/>
      </c>
      <c r="AA78" s="6" t="str">
        <f>IF(V78&gt;Scenario!$B$11,"",IF(V$2&lt;&gt;"Ready",V$2,IF(ISNUMBER(Z78),AA77+Y78,"INSUFFICIENT FUNDS")))</f>
        <v/>
      </c>
      <c r="AB78" t="str">
        <f>IF(V78&gt;Scenario!$B$11,"",IF(V$2&lt;&gt;"Ready",V$2,IF(ISNUMBER(Z78),"OK","INSUFFICIENT FUNDS")))</f>
        <v/>
      </c>
      <c r="AC78">
        <v>74</v>
      </c>
      <c r="AD78" s="6" t="str">
        <f>IF(AC78&gt;Scenario!$B$11,"",IF(AC$2&lt;&gt;"Ready",AC$2,IF(AI77="OK",AG77,"INSUFFICIENT FUNDS")))</f>
        <v/>
      </c>
      <c r="AE78" s="6" t="str">
        <f>IF(AC78&gt;Scenario!$B$11,"",IF(AC$2&lt;&gt;"Ready",AC$2,IF(ISNUMBER(AD78),IF(AND(AC78&gt;=Scenario!$B$10,MOD(AC78-Scenario!$B$10,Scenario!$B$18)=0),Scenario!$B$8,0),"INSUFFICIENT FUNDS")))</f>
        <v/>
      </c>
      <c r="AF78" s="6" t="str">
        <f>IF(AC78&gt;Scenario!$B$11,"",IF(AC$2&lt;&gt;"Ready",AC$2,IF(ISNUMBER(AD78),(AD78+AE78)*(N('Option C'!$E$14)+N('Option C'!$E$15)+IF(Scenario!$B$13="Gross",0,0))/12+((N('Option C'!$E$12)+N('Option C'!$E$13))/12+IF(AND(AC78&gt;=Scenario!$B$10,MOD(AC78-Scenario!$B$10,Scenario!$B$18)=0),N('Option C'!$E$17)*N('Option C'!$E$18)+N('Option C'!$E$20),0)+IF(AC78=1,N('Option C'!$E$17)*N('Option C'!$E$19)+N('Option C'!$E$21),0)+IF(AC78=Scenario!$B$11,N('Option C'!$E$22),0)),"INSUFFICIENT FUNDS")))</f>
        <v/>
      </c>
      <c r="AG78" s="6" t="str">
        <f>IF(AC78&gt;Scenario!$B$11,"",IF(AC$2&lt;&gt;"Ready",AC$2,IF(ISNUMBER(AD78),IF((AD78+AE78)*(1+Scenario!$B$12/12)-AF78&lt;0,"INSUFFICIENT FUNDS",(AD78+AE78)*(1+Scenario!$B$12/12)-AF78),"INSUFFICIENT FUNDS")))</f>
        <v/>
      </c>
      <c r="AH78" s="6" t="str">
        <f>IF(AC78&gt;Scenario!$B$11,"",IF(AC$2&lt;&gt;"Ready",AC$2,IF(ISNUMBER(AG78),AH77+AF78,"INSUFFICIENT FUNDS")))</f>
        <v/>
      </c>
      <c r="AI78" t="str">
        <f>IF(AC78&gt;Scenario!$B$11,"",IF(AC$2&lt;&gt;"Ready",AC$2,IF(ISNUMBER(AG78),"OK","INSUFFICIENT FUNDS")))</f>
        <v/>
      </c>
      <c r="AJ78">
        <v>74</v>
      </c>
      <c r="AK78" s="6" t="str">
        <f>IF(AJ78&gt;Scenario!$B$11,"",IF(AJ$2&lt;&gt;"Ready",AJ$2,IF(AP77="OK",AN77,"INSUFFICIENT FUNDS")))</f>
        <v/>
      </c>
      <c r="AL78" s="6" t="str">
        <f>IF(AJ78&gt;Scenario!$B$11,"",IF(AJ$2&lt;&gt;"Ready",AJ$2,IF(ISNUMBER(AK78),IF(AND(AJ78&gt;=Scenario!$B$10,MOD(AJ78-Scenario!$B$10,Scenario!$B$18)=0),Scenario!$B$8,0),"INSUFFICIENT FUNDS")))</f>
        <v/>
      </c>
      <c r="AM78" s="6" t="str">
        <f>IF(AJ78&gt;Scenario!$B$11,"",IF(AJ$2&lt;&gt;"Ready",AJ$2,IF(ISNUMBER(AK78),(AK78+AL78)*(0+0+IF(Scenario!$B$13="Gross",0,0))/12+((0+0)/12+IF(AND(AJ78&gt;=Scenario!$B$10,MOD(AJ78-Scenario!$B$10,Scenario!$B$18)=0),0*0+0,0)+IF(AJ78=1,0*0+0,0)+IF(AJ78=Scenario!$B$11,0,0)),"INSUFFICIENT FUNDS")))</f>
        <v/>
      </c>
      <c r="AN78" s="6" t="str">
        <f>IF(AJ78&gt;Scenario!$B$11,"",IF(AJ$2&lt;&gt;"Ready",AJ$2,IF(ISNUMBER(AK78),IF((AK78+AL78)*(1+Scenario!$B$12/12)-AM78&lt;0,"INSUFFICIENT FUNDS",(AK78+AL78)*(1+Scenario!$B$12/12)-AM78),"INSUFFICIENT FUNDS")))</f>
        <v/>
      </c>
      <c r="AO78" s="6" t="str">
        <f>IF(AJ78&gt;Scenario!$B$11,"",IF(AJ$2&lt;&gt;"Ready",AJ$2,IF(ISNUMBER(AN78),AO77+AM78,"INSUFFICIENT FUNDS")))</f>
        <v/>
      </c>
      <c r="AP78" t="str">
        <f>IF(AJ78&gt;Scenario!$B$11,"",IF(AJ$2&lt;&gt;"Ready",AJ$2,IF(ISNUMBER(AN78),"OK","INSUFFICIENT FUNDS")))</f>
        <v/>
      </c>
    </row>
    <row r="79" spans="1:42" ht="32.1" customHeight="1" x14ac:dyDescent="0.2">
      <c r="A79">
        <v>75</v>
      </c>
      <c r="B79" s="6" t="str">
        <f>IF(A79&gt;Scenario!$B$11,"",IF(A$2&lt;&gt;"Ready",A$2,IF(G78="OK",E78,"INSUFFICIENT FUNDS")))</f>
        <v/>
      </c>
      <c r="C79" s="6" t="str">
        <f>IF(A79&gt;Scenario!$B$11,"",IF(A$2&lt;&gt;"Ready",A$2,IF(ISNUMBER(B79),IF(AND(A79&gt;=Scenario!$B$10,MOD(A79-Scenario!$B$10,Scenario!$B$18)=0),Scenario!$B$8,0),"INSUFFICIENT FUNDS")))</f>
        <v/>
      </c>
      <c r="D79" s="6" t="str">
        <f>IF(A79&gt;Scenario!$B$11,"",IF(A$2&lt;&gt;"Ready",A$2,IF(ISNUMBER(B79),(B79+C79)*(N('Option C'!$E$14)+N('Option C'!$E$15)+IF(Scenario!$B$13="Gross",N('Option C'!$E$16),0))/12+((N('Option C'!$E$12)+N('Option C'!$E$13))/12+IF(AND(A79&gt;=Scenario!$B$10,MOD(A79-Scenario!$B$10,Scenario!$B$18)=0),N('Option C'!$E$17)*N('Option C'!$E$18)+N('Option C'!$E$20),0)+IF(A79=1,N('Option C'!$E$17)*N('Option C'!$E$19)+N('Option C'!$E$21),0)+IF(A79=Scenario!$B$11,N('Option C'!$E$22),0)),"INSUFFICIENT FUNDS")))</f>
        <v/>
      </c>
      <c r="E79" s="6" t="str">
        <f>IF(A79&gt;Scenario!$B$11,"",IF(A$2&lt;&gt;"Ready",A$2,IF(ISNUMBER(B79),IF((B79+C79)*(1+Scenario!$B$12/12)-D79&lt;0,"INSUFFICIENT FUNDS",(B79+C79)*(1+Scenario!$B$12/12)-D79),"INSUFFICIENT FUNDS")))</f>
        <v/>
      </c>
      <c r="F79" s="6" t="str">
        <f>IF(A79&gt;Scenario!$B$11,"",IF(A$2&lt;&gt;"Ready",A$2,IF(ISNUMBER(E79),F78+D79,"INSUFFICIENT FUNDS")))</f>
        <v/>
      </c>
      <c r="G79" t="str">
        <f>IF(A79&gt;Scenario!$B$11,"",IF(A$2&lt;&gt;"Ready",A$2,IF(ISNUMBER(E79),"OK","INSUFFICIENT FUNDS")))</f>
        <v/>
      </c>
      <c r="H79">
        <v>75</v>
      </c>
      <c r="I79" s="6" t="str">
        <f>IF(H79&gt;Scenario!$B$11,"",IF(H$2&lt;&gt;"Ready",H$2,IF(N78="OK",L78,"INSUFFICIENT FUNDS")))</f>
        <v/>
      </c>
      <c r="J79" s="6" t="str">
        <f>IF(H79&gt;Scenario!$B$11,"",IF(H$2&lt;&gt;"Ready",H$2,IF(ISNUMBER(I79),IF(AND(H79&gt;=Scenario!$B$10,MOD(H79-Scenario!$B$10,Scenario!$B$18)=0),Scenario!$B$8,0),"INSUFFICIENT FUNDS")))</f>
        <v/>
      </c>
      <c r="K79" s="6" t="str">
        <f>IF(H79&gt;Scenario!$B$11,"",IF(H$2&lt;&gt;"Ready",H$2,IF(ISNUMBER(I79),(I79+J79)*(N('Option C'!$E$14)+N('Option C'!$E$15)+IF(Scenario!$B$13="Gross",N('Option C'!$E$16),0))/12+((0+0)/12+IF(AND(H79&gt;=Scenario!$B$10,MOD(H79-Scenario!$B$10,Scenario!$B$18)=0),N('Option C'!$E$17)*N('Option C'!$E$18)+N('Option C'!$E$20),0)+IF(H79=1,N('Option C'!$E$17)*N('Option C'!$E$19)+N('Option C'!$E$21),0)+IF(H79=Scenario!$B$11,N('Option C'!$E$22),0)),"INSUFFICIENT FUNDS")))</f>
        <v/>
      </c>
      <c r="L79" s="6" t="str">
        <f>IF(H79&gt;Scenario!$B$11,"",IF(H$2&lt;&gt;"Ready",H$2,IF(ISNUMBER(I79),IF((I79+J79)*(1+Scenario!$B$12/12)-K79&lt;0,"INSUFFICIENT FUNDS",(I79+J79)*(1+Scenario!$B$12/12)-K79),"INSUFFICIENT FUNDS")))</f>
        <v/>
      </c>
      <c r="M79" s="6" t="str">
        <f>IF(H79&gt;Scenario!$B$11,"",IF(H$2&lt;&gt;"Ready",H$2,IF(ISNUMBER(L79),M78+K79,"INSUFFICIENT FUNDS")))</f>
        <v/>
      </c>
      <c r="N79" t="str">
        <f>IF(H79&gt;Scenario!$B$11,"",IF(H$2&lt;&gt;"Ready",H$2,IF(ISNUMBER(L79),"OK","INSUFFICIENT FUNDS")))</f>
        <v/>
      </c>
      <c r="O79">
        <v>75</v>
      </c>
      <c r="P79" s="6" t="str">
        <f>IF(O79&gt;Scenario!$B$11,"",IF(O$2&lt;&gt;"Ready",O$2,IF(U78="OK",S78,"INSUFFICIENT FUNDS")))</f>
        <v/>
      </c>
      <c r="Q79" s="6" t="str">
        <f>IF(O79&gt;Scenario!$B$11,"",IF(O$2&lt;&gt;"Ready",O$2,IF(ISNUMBER(P79),IF(AND(O79&gt;=Scenario!$B$10,MOD(O79-Scenario!$B$10,Scenario!$B$18)=0),Scenario!$B$8,0),"INSUFFICIENT FUNDS")))</f>
        <v/>
      </c>
      <c r="R79" s="6" t="str">
        <f>IF(O79&gt;Scenario!$B$11,"",IF(O$2&lt;&gt;"Ready",O$2,IF(ISNUMBER(P79),(P79+Q79)*(0+N('Option C'!$E$15)+IF(Scenario!$B$13="Gross",N('Option C'!$E$16),0))/12+((N('Option C'!$E$12)+N('Option C'!$E$13))/12+IF(AND(O79&gt;=Scenario!$B$10,MOD(O79-Scenario!$B$10,Scenario!$B$18)=0),N('Option C'!$E$17)*N('Option C'!$E$18)+N('Option C'!$E$20),0)+IF(O79=1,N('Option C'!$E$17)*N('Option C'!$E$19)+N('Option C'!$E$21),0)+IF(O79=Scenario!$B$11,N('Option C'!$E$22),0)),"INSUFFICIENT FUNDS")))</f>
        <v/>
      </c>
      <c r="S79" s="6" t="str">
        <f>IF(O79&gt;Scenario!$B$11,"",IF(O$2&lt;&gt;"Ready",O$2,IF(ISNUMBER(P79),IF((P79+Q79)*(1+Scenario!$B$12/12)-R79&lt;0,"INSUFFICIENT FUNDS",(P79+Q79)*(1+Scenario!$B$12/12)-R79),"INSUFFICIENT FUNDS")))</f>
        <v/>
      </c>
      <c r="T79" s="6" t="str">
        <f>IF(O79&gt;Scenario!$B$11,"",IF(O$2&lt;&gt;"Ready",O$2,IF(ISNUMBER(S79),T78+R79,"INSUFFICIENT FUNDS")))</f>
        <v/>
      </c>
      <c r="U79" t="str">
        <f>IF(O79&gt;Scenario!$B$11,"",IF(O$2&lt;&gt;"Ready",O$2,IF(ISNUMBER(S79),"OK","INSUFFICIENT FUNDS")))</f>
        <v/>
      </c>
      <c r="V79">
        <v>75</v>
      </c>
      <c r="W79" s="6" t="str">
        <f>IF(V79&gt;Scenario!$B$11,"",IF(V$2&lt;&gt;"Ready",V$2,IF(AB78="OK",Z78,"INSUFFICIENT FUNDS")))</f>
        <v/>
      </c>
      <c r="X79" s="6" t="str">
        <f>IF(V79&gt;Scenario!$B$11,"",IF(V$2&lt;&gt;"Ready",V$2,IF(ISNUMBER(W79),IF(AND(V79&gt;=Scenario!$B$10,MOD(V79-Scenario!$B$10,Scenario!$B$18)=0),Scenario!$B$8,0),"INSUFFICIENT FUNDS")))</f>
        <v/>
      </c>
      <c r="Y79" s="6" t="str">
        <f>IF(V79&gt;Scenario!$B$11,"",IF(V$2&lt;&gt;"Ready",V$2,IF(ISNUMBER(W79),(W79+X79)*(N('Option C'!$E$14)+N('Option C'!$E$15)+IF(Scenario!$B$13="Gross",N('Option C'!$E$16),0))/12+((N('Option C'!$E$12)+N('Option C'!$E$13))/12+IF(AND(V79&gt;=Scenario!$B$10,MOD(V79-Scenario!$B$10,Scenario!$B$18)=0),0*0+0,0)+IF(V79=1,0*0+0,0)+IF(V79=Scenario!$B$11,0,0)),"INSUFFICIENT FUNDS")))</f>
        <v/>
      </c>
      <c r="Z79" s="6" t="str">
        <f>IF(V79&gt;Scenario!$B$11,"",IF(V$2&lt;&gt;"Ready",V$2,IF(ISNUMBER(W79),IF((W79+X79)*(1+Scenario!$B$12/12)-Y79&lt;0,"INSUFFICIENT FUNDS",(W79+X79)*(1+Scenario!$B$12/12)-Y79),"INSUFFICIENT FUNDS")))</f>
        <v/>
      </c>
      <c r="AA79" s="6" t="str">
        <f>IF(V79&gt;Scenario!$B$11,"",IF(V$2&lt;&gt;"Ready",V$2,IF(ISNUMBER(Z79),AA78+Y79,"INSUFFICIENT FUNDS")))</f>
        <v/>
      </c>
      <c r="AB79" t="str">
        <f>IF(V79&gt;Scenario!$B$11,"",IF(V$2&lt;&gt;"Ready",V$2,IF(ISNUMBER(Z79),"OK","INSUFFICIENT FUNDS")))</f>
        <v/>
      </c>
      <c r="AC79">
        <v>75</v>
      </c>
      <c r="AD79" s="6" t="str">
        <f>IF(AC79&gt;Scenario!$B$11,"",IF(AC$2&lt;&gt;"Ready",AC$2,IF(AI78="OK",AG78,"INSUFFICIENT FUNDS")))</f>
        <v/>
      </c>
      <c r="AE79" s="6" t="str">
        <f>IF(AC79&gt;Scenario!$B$11,"",IF(AC$2&lt;&gt;"Ready",AC$2,IF(ISNUMBER(AD79),IF(AND(AC79&gt;=Scenario!$B$10,MOD(AC79-Scenario!$B$10,Scenario!$B$18)=0),Scenario!$B$8,0),"INSUFFICIENT FUNDS")))</f>
        <v/>
      </c>
      <c r="AF79" s="6" t="str">
        <f>IF(AC79&gt;Scenario!$B$11,"",IF(AC$2&lt;&gt;"Ready",AC$2,IF(ISNUMBER(AD79),(AD79+AE79)*(N('Option C'!$E$14)+N('Option C'!$E$15)+IF(Scenario!$B$13="Gross",0,0))/12+((N('Option C'!$E$12)+N('Option C'!$E$13))/12+IF(AND(AC79&gt;=Scenario!$B$10,MOD(AC79-Scenario!$B$10,Scenario!$B$18)=0),N('Option C'!$E$17)*N('Option C'!$E$18)+N('Option C'!$E$20),0)+IF(AC79=1,N('Option C'!$E$17)*N('Option C'!$E$19)+N('Option C'!$E$21),0)+IF(AC79=Scenario!$B$11,N('Option C'!$E$22),0)),"INSUFFICIENT FUNDS")))</f>
        <v/>
      </c>
      <c r="AG79" s="6" t="str">
        <f>IF(AC79&gt;Scenario!$B$11,"",IF(AC$2&lt;&gt;"Ready",AC$2,IF(ISNUMBER(AD79),IF((AD79+AE79)*(1+Scenario!$B$12/12)-AF79&lt;0,"INSUFFICIENT FUNDS",(AD79+AE79)*(1+Scenario!$B$12/12)-AF79),"INSUFFICIENT FUNDS")))</f>
        <v/>
      </c>
      <c r="AH79" s="6" t="str">
        <f>IF(AC79&gt;Scenario!$B$11,"",IF(AC$2&lt;&gt;"Ready",AC$2,IF(ISNUMBER(AG79),AH78+AF79,"INSUFFICIENT FUNDS")))</f>
        <v/>
      </c>
      <c r="AI79" t="str">
        <f>IF(AC79&gt;Scenario!$B$11,"",IF(AC$2&lt;&gt;"Ready",AC$2,IF(ISNUMBER(AG79),"OK","INSUFFICIENT FUNDS")))</f>
        <v/>
      </c>
      <c r="AJ79">
        <v>75</v>
      </c>
      <c r="AK79" s="6" t="str">
        <f>IF(AJ79&gt;Scenario!$B$11,"",IF(AJ$2&lt;&gt;"Ready",AJ$2,IF(AP78="OK",AN78,"INSUFFICIENT FUNDS")))</f>
        <v/>
      </c>
      <c r="AL79" s="6" t="str">
        <f>IF(AJ79&gt;Scenario!$B$11,"",IF(AJ$2&lt;&gt;"Ready",AJ$2,IF(ISNUMBER(AK79),IF(AND(AJ79&gt;=Scenario!$B$10,MOD(AJ79-Scenario!$B$10,Scenario!$B$18)=0),Scenario!$B$8,0),"INSUFFICIENT FUNDS")))</f>
        <v/>
      </c>
      <c r="AM79" s="6" t="str">
        <f>IF(AJ79&gt;Scenario!$B$11,"",IF(AJ$2&lt;&gt;"Ready",AJ$2,IF(ISNUMBER(AK79),(AK79+AL79)*(0+0+IF(Scenario!$B$13="Gross",0,0))/12+((0+0)/12+IF(AND(AJ79&gt;=Scenario!$B$10,MOD(AJ79-Scenario!$B$10,Scenario!$B$18)=0),0*0+0,0)+IF(AJ79=1,0*0+0,0)+IF(AJ79=Scenario!$B$11,0,0)),"INSUFFICIENT FUNDS")))</f>
        <v/>
      </c>
      <c r="AN79" s="6" t="str">
        <f>IF(AJ79&gt;Scenario!$B$11,"",IF(AJ$2&lt;&gt;"Ready",AJ$2,IF(ISNUMBER(AK79),IF((AK79+AL79)*(1+Scenario!$B$12/12)-AM79&lt;0,"INSUFFICIENT FUNDS",(AK79+AL79)*(1+Scenario!$B$12/12)-AM79),"INSUFFICIENT FUNDS")))</f>
        <v/>
      </c>
      <c r="AO79" s="6" t="str">
        <f>IF(AJ79&gt;Scenario!$B$11,"",IF(AJ$2&lt;&gt;"Ready",AJ$2,IF(ISNUMBER(AN79),AO78+AM79,"INSUFFICIENT FUNDS")))</f>
        <v/>
      </c>
      <c r="AP79" t="str">
        <f>IF(AJ79&gt;Scenario!$B$11,"",IF(AJ$2&lt;&gt;"Ready",AJ$2,IF(ISNUMBER(AN79),"OK","INSUFFICIENT FUNDS")))</f>
        <v/>
      </c>
    </row>
    <row r="80" spans="1:42" ht="32.1" customHeight="1" x14ac:dyDescent="0.2">
      <c r="A80">
        <v>76</v>
      </c>
      <c r="B80" s="6" t="str">
        <f>IF(A80&gt;Scenario!$B$11,"",IF(A$2&lt;&gt;"Ready",A$2,IF(G79="OK",E79,"INSUFFICIENT FUNDS")))</f>
        <v/>
      </c>
      <c r="C80" s="6" t="str">
        <f>IF(A80&gt;Scenario!$B$11,"",IF(A$2&lt;&gt;"Ready",A$2,IF(ISNUMBER(B80),IF(AND(A80&gt;=Scenario!$B$10,MOD(A80-Scenario!$B$10,Scenario!$B$18)=0),Scenario!$B$8,0),"INSUFFICIENT FUNDS")))</f>
        <v/>
      </c>
      <c r="D80" s="6" t="str">
        <f>IF(A80&gt;Scenario!$B$11,"",IF(A$2&lt;&gt;"Ready",A$2,IF(ISNUMBER(B80),(B80+C80)*(N('Option C'!$E$14)+N('Option C'!$E$15)+IF(Scenario!$B$13="Gross",N('Option C'!$E$16),0))/12+((N('Option C'!$E$12)+N('Option C'!$E$13))/12+IF(AND(A80&gt;=Scenario!$B$10,MOD(A80-Scenario!$B$10,Scenario!$B$18)=0),N('Option C'!$E$17)*N('Option C'!$E$18)+N('Option C'!$E$20),0)+IF(A80=1,N('Option C'!$E$17)*N('Option C'!$E$19)+N('Option C'!$E$21),0)+IF(A80=Scenario!$B$11,N('Option C'!$E$22),0)),"INSUFFICIENT FUNDS")))</f>
        <v/>
      </c>
      <c r="E80" s="6" t="str">
        <f>IF(A80&gt;Scenario!$B$11,"",IF(A$2&lt;&gt;"Ready",A$2,IF(ISNUMBER(B80),IF((B80+C80)*(1+Scenario!$B$12/12)-D80&lt;0,"INSUFFICIENT FUNDS",(B80+C80)*(1+Scenario!$B$12/12)-D80),"INSUFFICIENT FUNDS")))</f>
        <v/>
      </c>
      <c r="F80" s="6" t="str">
        <f>IF(A80&gt;Scenario!$B$11,"",IF(A$2&lt;&gt;"Ready",A$2,IF(ISNUMBER(E80),F79+D80,"INSUFFICIENT FUNDS")))</f>
        <v/>
      </c>
      <c r="G80" t="str">
        <f>IF(A80&gt;Scenario!$B$11,"",IF(A$2&lt;&gt;"Ready",A$2,IF(ISNUMBER(E80),"OK","INSUFFICIENT FUNDS")))</f>
        <v/>
      </c>
      <c r="H80">
        <v>76</v>
      </c>
      <c r="I80" s="6" t="str">
        <f>IF(H80&gt;Scenario!$B$11,"",IF(H$2&lt;&gt;"Ready",H$2,IF(N79="OK",L79,"INSUFFICIENT FUNDS")))</f>
        <v/>
      </c>
      <c r="J80" s="6" t="str">
        <f>IF(H80&gt;Scenario!$B$11,"",IF(H$2&lt;&gt;"Ready",H$2,IF(ISNUMBER(I80),IF(AND(H80&gt;=Scenario!$B$10,MOD(H80-Scenario!$B$10,Scenario!$B$18)=0),Scenario!$B$8,0),"INSUFFICIENT FUNDS")))</f>
        <v/>
      </c>
      <c r="K80" s="6" t="str">
        <f>IF(H80&gt;Scenario!$B$11,"",IF(H$2&lt;&gt;"Ready",H$2,IF(ISNUMBER(I80),(I80+J80)*(N('Option C'!$E$14)+N('Option C'!$E$15)+IF(Scenario!$B$13="Gross",N('Option C'!$E$16),0))/12+((0+0)/12+IF(AND(H80&gt;=Scenario!$B$10,MOD(H80-Scenario!$B$10,Scenario!$B$18)=0),N('Option C'!$E$17)*N('Option C'!$E$18)+N('Option C'!$E$20),0)+IF(H80=1,N('Option C'!$E$17)*N('Option C'!$E$19)+N('Option C'!$E$21),0)+IF(H80=Scenario!$B$11,N('Option C'!$E$22),0)),"INSUFFICIENT FUNDS")))</f>
        <v/>
      </c>
      <c r="L80" s="6" t="str">
        <f>IF(H80&gt;Scenario!$B$11,"",IF(H$2&lt;&gt;"Ready",H$2,IF(ISNUMBER(I80),IF((I80+J80)*(1+Scenario!$B$12/12)-K80&lt;0,"INSUFFICIENT FUNDS",(I80+J80)*(1+Scenario!$B$12/12)-K80),"INSUFFICIENT FUNDS")))</f>
        <v/>
      </c>
      <c r="M80" s="6" t="str">
        <f>IF(H80&gt;Scenario!$B$11,"",IF(H$2&lt;&gt;"Ready",H$2,IF(ISNUMBER(L80),M79+K80,"INSUFFICIENT FUNDS")))</f>
        <v/>
      </c>
      <c r="N80" t="str">
        <f>IF(H80&gt;Scenario!$B$11,"",IF(H$2&lt;&gt;"Ready",H$2,IF(ISNUMBER(L80),"OK","INSUFFICIENT FUNDS")))</f>
        <v/>
      </c>
      <c r="O80">
        <v>76</v>
      </c>
      <c r="P80" s="6" t="str">
        <f>IF(O80&gt;Scenario!$B$11,"",IF(O$2&lt;&gt;"Ready",O$2,IF(U79="OK",S79,"INSUFFICIENT FUNDS")))</f>
        <v/>
      </c>
      <c r="Q80" s="6" t="str">
        <f>IF(O80&gt;Scenario!$B$11,"",IF(O$2&lt;&gt;"Ready",O$2,IF(ISNUMBER(P80),IF(AND(O80&gt;=Scenario!$B$10,MOD(O80-Scenario!$B$10,Scenario!$B$18)=0),Scenario!$B$8,0),"INSUFFICIENT FUNDS")))</f>
        <v/>
      </c>
      <c r="R80" s="6" t="str">
        <f>IF(O80&gt;Scenario!$B$11,"",IF(O$2&lt;&gt;"Ready",O$2,IF(ISNUMBER(P80),(P80+Q80)*(0+N('Option C'!$E$15)+IF(Scenario!$B$13="Gross",N('Option C'!$E$16),0))/12+((N('Option C'!$E$12)+N('Option C'!$E$13))/12+IF(AND(O80&gt;=Scenario!$B$10,MOD(O80-Scenario!$B$10,Scenario!$B$18)=0),N('Option C'!$E$17)*N('Option C'!$E$18)+N('Option C'!$E$20),0)+IF(O80=1,N('Option C'!$E$17)*N('Option C'!$E$19)+N('Option C'!$E$21),0)+IF(O80=Scenario!$B$11,N('Option C'!$E$22),0)),"INSUFFICIENT FUNDS")))</f>
        <v/>
      </c>
      <c r="S80" s="6" t="str">
        <f>IF(O80&gt;Scenario!$B$11,"",IF(O$2&lt;&gt;"Ready",O$2,IF(ISNUMBER(P80),IF((P80+Q80)*(1+Scenario!$B$12/12)-R80&lt;0,"INSUFFICIENT FUNDS",(P80+Q80)*(1+Scenario!$B$12/12)-R80),"INSUFFICIENT FUNDS")))</f>
        <v/>
      </c>
      <c r="T80" s="6" t="str">
        <f>IF(O80&gt;Scenario!$B$11,"",IF(O$2&lt;&gt;"Ready",O$2,IF(ISNUMBER(S80),T79+R80,"INSUFFICIENT FUNDS")))</f>
        <v/>
      </c>
      <c r="U80" t="str">
        <f>IF(O80&gt;Scenario!$B$11,"",IF(O$2&lt;&gt;"Ready",O$2,IF(ISNUMBER(S80),"OK","INSUFFICIENT FUNDS")))</f>
        <v/>
      </c>
      <c r="V80">
        <v>76</v>
      </c>
      <c r="W80" s="6" t="str">
        <f>IF(V80&gt;Scenario!$B$11,"",IF(V$2&lt;&gt;"Ready",V$2,IF(AB79="OK",Z79,"INSUFFICIENT FUNDS")))</f>
        <v/>
      </c>
      <c r="X80" s="6" t="str">
        <f>IF(V80&gt;Scenario!$B$11,"",IF(V$2&lt;&gt;"Ready",V$2,IF(ISNUMBER(W80),IF(AND(V80&gt;=Scenario!$B$10,MOD(V80-Scenario!$B$10,Scenario!$B$18)=0),Scenario!$B$8,0),"INSUFFICIENT FUNDS")))</f>
        <v/>
      </c>
      <c r="Y80" s="6" t="str">
        <f>IF(V80&gt;Scenario!$B$11,"",IF(V$2&lt;&gt;"Ready",V$2,IF(ISNUMBER(W80),(W80+X80)*(N('Option C'!$E$14)+N('Option C'!$E$15)+IF(Scenario!$B$13="Gross",N('Option C'!$E$16),0))/12+((N('Option C'!$E$12)+N('Option C'!$E$13))/12+IF(AND(V80&gt;=Scenario!$B$10,MOD(V80-Scenario!$B$10,Scenario!$B$18)=0),0*0+0,0)+IF(V80=1,0*0+0,0)+IF(V80=Scenario!$B$11,0,0)),"INSUFFICIENT FUNDS")))</f>
        <v/>
      </c>
      <c r="Z80" s="6" t="str">
        <f>IF(V80&gt;Scenario!$B$11,"",IF(V$2&lt;&gt;"Ready",V$2,IF(ISNUMBER(W80),IF((W80+X80)*(1+Scenario!$B$12/12)-Y80&lt;0,"INSUFFICIENT FUNDS",(W80+X80)*(1+Scenario!$B$12/12)-Y80),"INSUFFICIENT FUNDS")))</f>
        <v/>
      </c>
      <c r="AA80" s="6" t="str">
        <f>IF(V80&gt;Scenario!$B$11,"",IF(V$2&lt;&gt;"Ready",V$2,IF(ISNUMBER(Z80),AA79+Y80,"INSUFFICIENT FUNDS")))</f>
        <v/>
      </c>
      <c r="AB80" t="str">
        <f>IF(V80&gt;Scenario!$B$11,"",IF(V$2&lt;&gt;"Ready",V$2,IF(ISNUMBER(Z80),"OK","INSUFFICIENT FUNDS")))</f>
        <v/>
      </c>
      <c r="AC80">
        <v>76</v>
      </c>
      <c r="AD80" s="6" t="str">
        <f>IF(AC80&gt;Scenario!$B$11,"",IF(AC$2&lt;&gt;"Ready",AC$2,IF(AI79="OK",AG79,"INSUFFICIENT FUNDS")))</f>
        <v/>
      </c>
      <c r="AE80" s="6" t="str">
        <f>IF(AC80&gt;Scenario!$B$11,"",IF(AC$2&lt;&gt;"Ready",AC$2,IF(ISNUMBER(AD80),IF(AND(AC80&gt;=Scenario!$B$10,MOD(AC80-Scenario!$B$10,Scenario!$B$18)=0),Scenario!$B$8,0),"INSUFFICIENT FUNDS")))</f>
        <v/>
      </c>
      <c r="AF80" s="6" t="str">
        <f>IF(AC80&gt;Scenario!$B$11,"",IF(AC$2&lt;&gt;"Ready",AC$2,IF(ISNUMBER(AD80),(AD80+AE80)*(N('Option C'!$E$14)+N('Option C'!$E$15)+IF(Scenario!$B$13="Gross",0,0))/12+((N('Option C'!$E$12)+N('Option C'!$E$13))/12+IF(AND(AC80&gt;=Scenario!$B$10,MOD(AC80-Scenario!$B$10,Scenario!$B$18)=0),N('Option C'!$E$17)*N('Option C'!$E$18)+N('Option C'!$E$20),0)+IF(AC80=1,N('Option C'!$E$17)*N('Option C'!$E$19)+N('Option C'!$E$21),0)+IF(AC80=Scenario!$B$11,N('Option C'!$E$22),0)),"INSUFFICIENT FUNDS")))</f>
        <v/>
      </c>
      <c r="AG80" s="6" t="str">
        <f>IF(AC80&gt;Scenario!$B$11,"",IF(AC$2&lt;&gt;"Ready",AC$2,IF(ISNUMBER(AD80),IF((AD80+AE80)*(1+Scenario!$B$12/12)-AF80&lt;0,"INSUFFICIENT FUNDS",(AD80+AE80)*(1+Scenario!$B$12/12)-AF80),"INSUFFICIENT FUNDS")))</f>
        <v/>
      </c>
      <c r="AH80" s="6" t="str">
        <f>IF(AC80&gt;Scenario!$B$11,"",IF(AC$2&lt;&gt;"Ready",AC$2,IF(ISNUMBER(AG80),AH79+AF80,"INSUFFICIENT FUNDS")))</f>
        <v/>
      </c>
      <c r="AI80" t="str">
        <f>IF(AC80&gt;Scenario!$B$11,"",IF(AC$2&lt;&gt;"Ready",AC$2,IF(ISNUMBER(AG80),"OK","INSUFFICIENT FUNDS")))</f>
        <v/>
      </c>
      <c r="AJ80">
        <v>76</v>
      </c>
      <c r="AK80" s="6" t="str">
        <f>IF(AJ80&gt;Scenario!$B$11,"",IF(AJ$2&lt;&gt;"Ready",AJ$2,IF(AP79="OK",AN79,"INSUFFICIENT FUNDS")))</f>
        <v/>
      </c>
      <c r="AL80" s="6" t="str">
        <f>IF(AJ80&gt;Scenario!$B$11,"",IF(AJ$2&lt;&gt;"Ready",AJ$2,IF(ISNUMBER(AK80),IF(AND(AJ80&gt;=Scenario!$B$10,MOD(AJ80-Scenario!$B$10,Scenario!$B$18)=0),Scenario!$B$8,0),"INSUFFICIENT FUNDS")))</f>
        <v/>
      </c>
      <c r="AM80" s="6" t="str">
        <f>IF(AJ80&gt;Scenario!$B$11,"",IF(AJ$2&lt;&gt;"Ready",AJ$2,IF(ISNUMBER(AK80),(AK80+AL80)*(0+0+IF(Scenario!$B$13="Gross",0,0))/12+((0+0)/12+IF(AND(AJ80&gt;=Scenario!$B$10,MOD(AJ80-Scenario!$B$10,Scenario!$B$18)=0),0*0+0,0)+IF(AJ80=1,0*0+0,0)+IF(AJ80=Scenario!$B$11,0,0)),"INSUFFICIENT FUNDS")))</f>
        <v/>
      </c>
      <c r="AN80" s="6" t="str">
        <f>IF(AJ80&gt;Scenario!$B$11,"",IF(AJ$2&lt;&gt;"Ready",AJ$2,IF(ISNUMBER(AK80),IF((AK80+AL80)*(1+Scenario!$B$12/12)-AM80&lt;0,"INSUFFICIENT FUNDS",(AK80+AL80)*(1+Scenario!$B$12/12)-AM80),"INSUFFICIENT FUNDS")))</f>
        <v/>
      </c>
      <c r="AO80" s="6" t="str">
        <f>IF(AJ80&gt;Scenario!$B$11,"",IF(AJ$2&lt;&gt;"Ready",AJ$2,IF(ISNUMBER(AN80),AO79+AM80,"INSUFFICIENT FUNDS")))</f>
        <v/>
      </c>
      <c r="AP80" t="str">
        <f>IF(AJ80&gt;Scenario!$B$11,"",IF(AJ$2&lt;&gt;"Ready",AJ$2,IF(ISNUMBER(AN80),"OK","INSUFFICIENT FUNDS")))</f>
        <v/>
      </c>
    </row>
    <row r="81" spans="1:42" ht="32.1" customHeight="1" x14ac:dyDescent="0.2">
      <c r="A81">
        <v>77</v>
      </c>
      <c r="B81" s="6" t="str">
        <f>IF(A81&gt;Scenario!$B$11,"",IF(A$2&lt;&gt;"Ready",A$2,IF(G80="OK",E80,"INSUFFICIENT FUNDS")))</f>
        <v/>
      </c>
      <c r="C81" s="6" t="str">
        <f>IF(A81&gt;Scenario!$B$11,"",IF(A$2&lt;&gt;"Ready",A$2,IF(ISNUMBER(B81),IF(AND(A81&gt;=Scenario!$B$10,MOD(A81-Scenario!$B$10,Scenario!$B$18)=0),Scenario!$B$8,0),"INSUFFICIENT FUNDS")))</f>
        <v/>
      </c>
      <c r="D81" s="6" t="str">
        <f>IF(A81&gt;Scenario!$B$11,"",IF(A$2&lt;&gt;"Ready",A$2,IF(ISNUMBER(B81),(B81+C81)*(N('Option C'!$E$14)+N('Option C'!$E$15)+IF(Scenario!$B$13="Gross",N('Option C'!$E$16),0))/12+((N('Option C'!$E$12)+N('Option C'!$E$13))/12+IF(AND(A81&gt;=Scenario!$B$10,MOD(A81-Scenario!$B$10,Scenario!$B$18)=0),N('Option C'!$E$17)*N('Option C'!$E$18)+N('Option C'!$E$20),0)+IF(A81=1,N('Option C'!$E$17)*N('Option C'!$E$19)+N('Option C'!$E$21),0)+IF(A81=Scenario!$B$11,N('Option C'!$E$22),0)),"INSUFFICIENT FUNDS")))</f>
        <v/>
      </c>
      <c r="E81" s="6" t="str">
        <f>IF(A81&gt;Scenario!$B$11,"",IF(A$2&lt;&gt;"Ready",A$2,IF(ISNUMBER(B81),IF((B81+C81)*(1+Scenario!$B$12/12)-D81&lt;0,"INSUFFICIENT FUNDS",(B81+C81)*(1+Scenario!$B$12/12)-D81),"INSUFFICIENT FUNDS")))</f>
        <v/>
      </c>
      <c r="F81" s="6" t="str">
        <f>IF(A81&gt;Scenario!$B$11,"",IF(A$2&lt;&gt;"Ready",A$2,IF(ISNUMBER(E81),F80+D81,"INSUFFICIENT FUNDS")))</f>
        <v/>
      </c>
      <c r="G81" t="str">
        <f>IF(A81&gt;Scenario!$B$11,"",IF(A$2&lt;&gt;"Ready",A$2,IF(ISNUMBER(E81),"OK","INSUFFICIENT FUNDS")))</f>
        <v/>
      </c>
      <c r="H81">
        <v>77</v>
      </c>
      <c r="I81" s="6" t="str">
        <f>IF(H81&gt;Scenario!$B$11,"",IF(H$2&lt;&gt;"Ready",H$2,IF(N80="OK",L80,"INSUFFICIENT FUNDS")))</f>
        <v/>
      </c>
      <c r="J81" s="6" t="str">
        <f>IF(H81&gt;Scenario!$B$11,"",IF(H$2&lt;&gt;"Ready",H$2,IF(ISNUMBER(I81),IF(AND(H81&gt;=Scenario!$B$10,MOD(H81-Scenario!$B$10,Scenario!$B$18)=0),Scenario!$B$8,0),"INSUFFICIENT FUNDS")))</f>
        <v/>
      </c>
      <c r="K81" s="6" t="str">
        <f>IF(H81&gt;Scenario!$B$11,"",IF(H$2&lt;&gt;"Ready",H$2,IF(ISNUMBER(I81),(I81+J81)*(N('Option C'!$E$14)+N('Option C'!$E$15)+IF(Scenario!$B$13="Gross",N('Option C'!$E$16),0))/12+((0+0)/12+IF(AND(H81&gt;=Scenario!$B$10,MOD(H81-Scenario!$B$10,Scenario!$B$18)=0),N('Option C'!$E$17)*N('Option C'!$E$18)+N('Option C'!$E$20),0)+IF(H81=1,N('Option C'!$E$17)*N('Option C'!$E$19)+N('Option C'!$E$21),0)+IF(H81=Scenario!$B$11,N('Option C'!$E$22),0)),"INSUFFICIENT FUNDS")))</f>
        <v/>
      </c>
      <c r="L81" s="6" t="str">
        <f>IF(H81&gt;Scenario!$B$11,"",IF(H$2&lt;&gt;"Ready",H$2,IF(ISNUMBER(I81),IF((I81+J81)*(1+Scenario!$B$12/12)-K81&lt;0,"INSUFFICIENT FUNDS",(I81+J81)*(1+Scenario!$B$12/12)-K81),"INSUFFICIENT FUNDS")))</f>
        <v/>
      </c>
      <c r="M81" s="6" t="str">
        <f>IF(H81&gt;Scenario!$B$11,"",IF(H$2&lt;&gt;"Ready",H$2,IF(ISNUMBER(L81),M80+K81,"INSUFFICIENT FUNDS")))</f>
        <v/>
      </c>
      <c r="N81" t="str">
        <f>IF(H81&gt;Scenario!$B$11,"",IF(H$2&lt;&gt;"Ready",H$2,IF(ISNUMBER(L81),"OK","INSUFFICIENT FUNDS")))</f>
        <v/>
      </c>
      <c r="O81">
        <v>77</v>
      </c>
      <c r="P81" s="6" t="str">
        <f>IF(O81&gt;Scenario!$B$11,"",IF(O$2&lt;&gt;"Ready",O$2,IF(U80="OK",S80,"INSUFFICIENT FUNDS")))</f>
        <v/>
      </c>
      <c r="Q81" s="6" t="str">
        <f>IF(O81&gt;Scenario!$B$11,"",IF(O$2&lt;&gt;"Ready",O$2,IF(ISNUMBER(P81),IF(AND(O81&gt;=Scenario!$B$10,MOD(O81-Scenario!$B$10,Scenario!$B$18)=0),Scenario!$B$8,0),"INSUFFICIENT FUNDS")))</f>
        <v/>
      </c>
      <c r="R81" s="6" t="str">
        <f>IF(O81&gt;Scenario!$B$11,"",IF(O$2&lt;&gt;"Ready",O$2,IF(ISNUMBER(P81),(P81+Q81)*(0+N('Option C'!$E$15)+IF(Scenario!$B$13="Gross",N('Option C'!$E$16),0))/12+((N('Option C'!$E$12)+N('Option C'!$E$13))/12+IF(AND(O81&gt;=Scenario!$B$10,MOD(O81-Scenario!$B$10,Scenario!$B$18)=0),N('Option C'!$E$17)*N('Option C'!$E$18)+N('Option C'!$E$20),0)+IF(O81=1,N('Option C'!$E$17)*N('Option C'!$E$19)+N('Option C'!$E$21),0)+IF(O81=Scenario!$B$11,N('Option C'!$E$22),0)),"INSUFFICIENT FUNDS")))</f>
        <v/>
      </c>
      <c r="S81" s="6" t="str">
        <f>IF(O81&gt;Scenario!$B$11,"",IF(O$2&lt;&gt;"Ready",O$2,IF(ISNUMBER(P81),IF((P81+Q81)*(1+Scenario!$B$12/12)-R81&lt;0,"INSUFFICIENT FUNDS",(P81+Q81)*(1+Scenario!$B$12/12)-R81),"INSUFFICIENT FUNDS")))</f>
        <v/>
      </c>
      <c r="T81" s="6" t="str">
        <f>IF(O81&gt;Scenario!$B$11,"",IF(O$2&lt;&gt;"Ready",O$2,IF(ISNUMBER(S81),T80+R81,"INSUFFICIENT FUNDS")))</f>
        <v/>
      </c>
      <c r="U81" t="str">
        <f>IF(O81&gt;Scenario!$B$11,"",IF(O$2&lt;&gt;"Ready",O$2,IF(ISNUMBER(S81),"OK","INSUFFICIENT FUNDS")))</f>
        <v/>
      </c>
      <c r="V81">
        <v>77</v>
      </c>
      <c r="W81" s="6" t="str">
        <f>IF(V81&gt;Scenario!$B$11,"",IF(V$2&lt;&gt;"Ready",V$2,IF(AB80="OK",Z80,"INSUFFICIENT FUNDS")))</f>
        <v/>
      </c>
      <c r="X81" s="6" t="str">
        <f>IF(V81&gt;Scenario!$B$11,"",IF(V$2&lt;&gt;"Ready",V$2,IF(ISNUMBER(W81),IF(AND(V81&gt;=Scenario!$B$10,MOD(V81-Scenario!$B$10,Scenario!$B$18)=0),Scenario!$B$8,0),"INSUFFICIENT FUNDS")))</f>
        <v/>
      </c>
      <c r="Y81" s="6" t="str">
        <f>IF(V81&gt;Scenario!$B$11,"",IF(V$2&lt;&gt;"Ready",V$2,IF(ISNUMBER(W81),(W81+X81)*(N('Option C'!$E$14)+N('Option C'!$E$15)+IF(Scenario!$B$13="Gross",N('Option C'!$E$16),0))/12+((N('Option C'!$E$12)+N('Option C'!$E$13))/12+IF(AND(V81&gt;=Scenario!$B$10,MOD(V81-Scenario!$B$10,Scenario!$B$18)=0),0*0+0,0)+IF(V81=1,0*0+0,0)+IF(V81=Scenario!$B$11,0,0)),"INSUFFICIENT FUNDS")))</f>
        <v/>
      </c>
      <c r="Z81" s="6" t="str">
        <f>IF(V81&gt;Scenario!$B$11,"",IF(V$2&lt;&gt;"Ready",V$2,IF(ISNUMBER(W81),IF((W81+X81)*(1+Scenario!$B$12/12)-Y81&lt;0,"INSUFFICIENT FUNDS",(W81+X81)*(1+Scenario!$B$12/12)-Y81),"INSUFFICIENT FUNDS")))</f>
        <v/>
      </c>
      <c r="AA81" s="6" t="str">
        <f>IF(V81&gt;Scenario!$B$11,"",IF(V$2&lt;&gt;"Ready",V$2,IF(ISNUMBER(Z81),AA80+Y81,"INSUFFICIENT FUNDS")))</f>
        <v/>
      </c>
      <c r="AB81" t="str">
        <f>IF(V81&gt;Scenario!$B$11,"",IF(V$2&lt;&gt;"Ready",V$2,IF(ISNUMBER(Z81),"OK","INSUFFICIENT FUNDS")))</f>
        <v/>
      </c>
      <c r="AC81">
        <v>77</v>
      </c>
      <c r="AD81" s="6" t="str">
        <f>IF(AC81&gt;Scenario!$B$11,"",IF(AC$2&lt;&gt;"Ready",AC$2,IF(AI80="OK",AG80,"INSUFFICIENT FUNDS")))</f>
        <v/>
      </c>
      <c r="AE81" s="6" t="str">
        <f>IF(AC81&gt;Scenario!$B$11,"",IF(AC$2&lt;&gt;"Ready",AC$2,IF(ISNUMBER(AD81),IF(AND(AC81&gt;=Scenario!$B$10,MOD(AC81-Scenario!$B$10,Scenario!$B$18)=0),Scenario!$B$8,0),"INSUFFICIENT FUNDS")))</f>
        <v/>
      </c>
      <c r="AF81" s="6" t="str">
        <f>IF(AC81&gt;Scenario!$B$11,"",IF(AC$2&lt;&gt;"Ready",AC$2,IF(ISNUMBER(AD81),(AD81+AE81)*(N('Option C'!$E$14)+N('Option C'!$E$15)+IF(Scenario!$B$13="Gross",0,0))/12+((N('Option C'!$E$12)+N('Option C'!$E$13))/12+IF(AND(AC81&gt;=Scenario!$B$10,MOD(AC81-Scenario!$B$10,Scenario!$B$18)=0),N('Option C'!$E$17)*N('Option C'!$E$18)+N('Option C'!$E$20),0)+IF(AC81=1,N('Option C'!$E$17)*N('Option C'!$E$19)+N('Option C'!$E$21),0)+IF(AC81=Scenario!$B$11,N('Option C'!$E$22),0)),"INSUFFICIENT FUNDS")))</f>
        <v/>
      </c>
      <c r="AG81" s="6" t="str">
        <f>IF(AC81&gt;Scenario!$B$11,"",IF(AC$2&lt;&gt;"Ready",AC$2,IF(ISNUMBER(AD81),IF((AD81+AE81)*(1+Scenario!$B$12/12)-AF81&lt;0,"INSUFFICIENT FUNDS",(AD81+AE81)*(1+Scenario!$B$12/12)-AF81),"INSUFFICIENT FUNDS")))</f>
        <v/>
      </c>
      <c r="AH81" s="6" t="str">
        <f>IF(AC81&gt;Scenario!$B$11,"",IF(AC$2&lt;&gt;"Ready",AC$2,IF(ISNUMBER(AG81),AH80+AF81,"INSUFFICIENT FUNDS")))</f>
        <v/>
      </c>
      <c r="AI81" t="str">
        <f>IF(AC81&gt;Scenario!$B$11,"",IF(AC$2&lt;&gt;"Ready",AC$2,IF(ISNUMBER(AG81),"OK","INSUFFICIENT FUNDS")))</f>
        <v/>
      </c>
      <c r="AJ81">
        <v>77</v>
      </c>
      <c r="AK81" s="6" t="str">
        <f>IF(AJ81&gt;Scenario!$B$11,"",IF(AJ$2&lt;&gt;"Ready",AJ$2,IF(AP80="OK",AN80,"INSUFFICIENT FUNDS")))</f>
        <v/>
      </c>
      <c r="AL81" s="6" t="str">
        <f>IF(AJ81&gt;Scenario!$B$11,"",IF(AJ$2&lt;&gt;"Ready",AJ$2,IF(ISNUMBER(AK81),IF(AND(AJ81&gt;=Scenario!$B$10,MOD(AJ81-Scenario!$B$10,Scenario!$B$18)=0),Scenario!$B$8,0),"INSUFFICIENT FUNDS")))</f>
        <v/>
      </c>
      <c r="AM81" s="6" t="str">
        <f>IF(AJ81&gt;Scenario!$B$11,"",IF(AJ$2&lt;&gt;"Ready",AJ$2,IF(ISNUMBER(AK81),(AK81+AL81)*(0+0+IF(Scenario!$B$13="Gross",0,0))/12+((0+0)/12+IF(AND(AJ81&gt;=Scenario!$B$10,MOD(AJ81-Scenario!$B$10,Scenario!$B$18)=0),0*0+0,0)+IF(AJ81=1,0*0+0,0)+IF(AJ81=Scenario!$B$11,0,0)),"INSUFFICIENT FUNDS")))</f>
        <v/>
      </c>
      <c r="AN81" s="6" t="str">
        <f>IF(AJ81&gt;Scenario!$B$11,"",IF(AJ$2&lt;&gt;"Ready",AJ$2,IF(ISNUMBER(AK81),IF((AK81+AL81)*(1+Scenario!$B$12/12)-AM81&lt;0,"INSUFFICIENT FUNDS",(AK81+AL81)*(1+Scenario!$B$12/12)-AM81),"INSUFFICIENT FUNDS")))</f>
        <v/>
      </c>
      <c r="AO81" s="6" t="str">
        <f>IF(AJ81&gt;Scenario!$B$11,"",IF(AJ$2&lt;&gt;"Ready",AJ$2,IF(ISNUMBER(AN81),AO80+AM81,"INSUFFICIENT FUNDS")))</f>
        <v/>
      </c>
      <c r="AP81" t="str">
        <f>IF(AJ81&gt;Scenario!$B$11,"",IF(AJ$2&lt;&gt;"Ready",AJ$2,IF(ISNUMBER(AN81),"OK","INSUFFICIENT FUNDS")))</f>
        <v/>
      </c>
    </row>
    <row r="82" spans="1:42" ht="32.1" customHeight="1" x14ac:dyDescent="0.2">
      <c r="A82">
        <v>78</v>
      </c>
      <c r="B82" s="6" t="str">
        <f>IF(A82&gt;Scenario!$B$11,"",IF(A$2&lt;&gt;"Ready",A$2,IF(G81="OK",E81,"INSUFFICIENT FUNDS")))</f>
        <v/>
      </c>
      <c r="C82" s="6" t="str">
        <f>IF(A82&gt;Scenario!$B$11,"",IF(A$2&lt;&gt;"Ready",A$2,IF(ISNUMBER(B82),IF(AND(A82&gt;=Scenario!$B$10,MOD(A82-Scenario!$B$10,Scenario!$B$18)=0),Scenario!$B$8,0),"INSUFFICIENT FUNDS")))</f>
        <v/>
      </c>
      <c r="D82" s="6" t="str">
        <f>IF(A82&gt;Scenario!$B$11,"",IF(A$2&lt;&gt;"Ready",A$2,IF(ISNUMBER(B82),(B82+C82)*(N('Option C'!$E$14)+N('Option C'!$E$15)+IF(Scenario!$B$13="Gross",N('Option C'!$E$16),0))/12+((N('Option C'!$E$12)+N('Option C'!$E$13))/12+IF(AND(A82&gt;=Scenario!$B$10,MOD(A82-Scenario!$B$10,Scenario!$B$18)=0),N('Option C'!$E$17)*N('Option C'!$E$18)+N('Option C'!$E$20),0)+IF(A82=1,N('Option C'!$E$17)*N('Option C'!$E$19)+N('Option C'!$E$21),0)+IF(A82=Scenario!$B$11,N('Option C'!$E$22),0)),"INSUFFICIENT FUNDS")))</f>
        <v/>
      </c>
      <c r="E82" s="6" t="str">
        <f>IF(A82&gt;Scenario!$B$11,"",IF(A$2&lt;&gt;"Ready",A$2,IF(ISNUMBER(B82),IF((B82+C82)*(1+Scenario!$B$12/12)-D82&lt;0,"INSUFFICIENT FUNDS",(B82+C82)*(1+Scenario!$B$12/12)-D82),"INSUFFICIENT FUNDS")))</f>
        <v/>
      </c>
      <c r="F82" s="6" t="str">
        <f>IF(A82&gt;Scenario!$B$11,"",IF(A$2&lt;&gt;"Ready",A$2,IF(ISNUMBER(E82),F81+D82,"INSUFFICIENT FUNDS")))</f>
        <v/>
      </c>
      <c r="G82" t="str">
        <f>IF(A82&gt;Scenario!$B$11,"",IF(A$2&lt;&gt;"Ready",A$2,IF(ISNUMBER(E82),"OK","INSUFFICIENT FUNDS")))</f>
        <v/>
      </c>
      <c r="H82">
        <v>78</v>
      </c>
      <c r="I82" s="6" t="str">
        <f>IF(H82&gt;Scenario!$B$11,"",IF(H$2&lt;&gt;"Ready",H$2,IF(N81="OK",L81,"INSUFFICIENT FUNDS")))</f>
        <v/>
      </c>
      <c r="J82" s="6" t="str">
        <f>IF(H82&gt;Scenario!$B$11,"",IF(H$2&lt;&gt;"Ready",H$2,IF(ISNUMBER(I82),IF(AND(H82&gt;=Scenario!$B$10,MOD(H82-Scenario!$B$10,Scenario!$B$18)=0),Scenario!$B$8,0),"INSUFFICIENT FUNDS")))</f>
        <v/>
      </c>
      <c r="K82" s="6" t="str">
        <f>IF(H82&gt;Scenario!$B$11,"",IF(H$2&lt;&gt;"Ready",H$2,IF(ISNUMBER(I82),(I82+J82)*(N('Option C'!$E$14)+N('Option C'!$E$15)+IF(Scenario!$B$13="Gross",N('Option C'!$E$16),0))/12+((0+0)/12+IF(AND(H82&gt;=Scenario!$B$10,MOD(H82-Scenario!$B$10,Scenario!$B$18)=0),N('Option C'!$E$17)*N('Option C'!$E$18)+N('Option C'!$E$20),0)+IF(H82=1,N('Option C'!$E$17)*N('Option C'!$E$19)+N('Option C'!$E$21),0)+IF(H82=Scenario!$B$11,N('Option C'!$E$22),0)),"INSUFFICIENT FUNDS")))</f>
        <v/>
      </c>
      <c r="L82" s="6" t="str">
        <f>IF(H82&gt;Scenario!$B$11,"",IF(H$2&lt;&gt;"Ready",H$2,IF(ISNUMBER(I82),IF((I82+J82)*(1+Scenario!$B$12/12)-K82&lt;0,"INSUFFICIENT FUNDS",(I82+J82)*(1+Scenario!$B$12/12)-K82),"INSUFFICIENT FUNDS")))</f>
        <v/>
      </c>
      <c r="M82" s="6" t="str">
        <f>IF(H82&gt;Scenario!$B$11,"",IF(H$2&lt;&gt;"Ready",H$2,IF(ISNUMBER(L82),M81+K82,"INSUFFICIENT FUNDS")))</f>
        <v/>
      </c>
      <c r="N82" t="str">
        <f>IF(H82&gt;Scenario!$B$11,"",IF(H$2&lt;&gt;"Ready",H$2,IF(ISNUMBER(L82),"OK","INSUFFICIENT FUNDS")))</f>
        <v/>
      </c>
      <c r="O82">
        <v>78</v>
      </c>
      <c r="P82" s="6" t="str">
        <f>IF(O82&gt;Scenario!$B$11,"",IF(O$2&lt;&gt;"Ready",O$2,IF(U81="OK",S81,"INSUFFICIENT FUNDS")))</f>
        <v/>
      </c>
      <c r="Q82" s="6" t="str">
        <f>IF(O82&gt;Scenario!$B$11,"",IF(O$2&lt;&gt;"Ready",O$2,IF(ISNUMBER(P82),IF(AND(O82&gt;=Scenario!$B$10,MOD(O82-Scenario!$B$10,Scenario!$B$18)=0),Scenario!$B$8,0),"INSUFFICIENT FUNDS")))</f>
        <v/>
      </c>
      <c r="R82" s="6" t="str">
        <f>IF(O82&gt;Scenario!$B$11,"",IF(O$2&lt;&gt;"Ready",O$2,IF(ISNUMBER(P82),(P82+Q82)*(0+N('Option C'!$E$15)+IF(Scenario!$B$13="Gross",N('Option C'!$E$16),0))/12+((N('Option C'!$E$12)+N('Option C'!$E$13))/12+IF(AND(O82&gt;=Scenario!$B$10,MOD(O82-Scenario!$B$10,Scenario!$B$18)=0),N('Option C'!$E$17)*N('Option C'!$E$18)+N('Option C'!$E$20),0)+IF(O82=1,N('Option C'!$E$17)*N('Option C'!$E$19)+N('Option C'!$E$21),0)+IF(O82=Scenario!$B$11,N('Option C'!$E$22),0)),"INSUFFICIENT FUNDS")))</f>
        <v/>
      </c>
      <c r="S82" s="6" t="str">
        <f>IF(O82&gt;Scenario!$B$11,"",IF(O$2&lt;&gt;"Ready",O$2,IF(ISNUMBER(P82),IF((P82+Q82)*(1+Scenario!$B$12/12)-R82&lt;0,"INSUFFICIENT FUNDS",(P82+Q82)*(1+Scenario!$B$12/12)-R82),"INSUFFICIENT FUNDS")))</f>
        <v/>
      </c>
      <c r="T82" s="6" t="str">
        <f>IF(O82&gt;Scenario!$B$11,"",IF(O$2&lt;&gt;"Ready",O$2,IF(ISNUMBER(S82),T81+R82,"INSUFFICIENT FUNDS")))</f>
        <v/>
      </c>
      <c r="U82" t="str">
        <f>IF(O82&gt;Scenario!$B$11,"",IF(O$2&lt;&gt;"Ready",O$2,IF(ISNUMBER(S82),"OK","INSUFFICIENT FUNDS")))</f>
        <v/>
      </c>
      <c r="V82">
        <v>78</v>
      </c>
      <c r="W82" s="6" t="str">
        <f>IF(V82&gt;Scenario!$B$11,"",IF(V$2&lt;&gt;"Ready",V$2,IF(AB81="OK",Z81,"INSUFFICIENT FUNDS")))</f>
        <v/>
      </c>
      <c r="X82" s="6" t="str">
        <f>IF(V82&gt;Scenario!$B$11,"",IF(V$2&lt;&gt;"Ready",V$2,IF(ISNUMBER(W82),IF(AND(V82&gt;=Scenario!$B$10,MOD(V82-Scenario!$B$10,Scenario!$B$18)=0),Scenario!$B$8,0),"INSUFFICIENT FUNDS")))</f>
        <v/>
      </c>
      <c r="Y82" s="6" t="str">
        <f>IF(V82&gt;Scenario!$B$11,"",IF(V$2&lt;&gt;"Ready",V$2,IF(ISNUMBER(W82),(W82+X82)*(N('Option C'!$E$14)+N('Option C'!$E$15)+IF(Scenario!$B$13="Gross",N('Option C'!$E$16),0))/12+((N('Option C'!$E$12)+N('Option C'!$E$13))/12+IF(AND(V82&gt;=Scenario!$B$10,MOD(V82-Scenario!$B$10,Scenario!$B$18)=0),0*0+0,0)+IF(V82=1,0*0+0,0)+IF(V82=Scenario!$B$11,0,0)),"INSUFFICIENT FUNDS")))</f>
        <v/>
      </c>
      <c r="Z82" s="6" t="str">
        <f>IF(V82&gt;Scenario!$B$11,"",IF(V$2&lt;&gt;"Ready",V$2,IF(ISNUMBER(W82),IF((W82+X82)*(1+Scenario!$B$12/12)-Y82&lt;0,"INSUFFICIENT FUNDS",(W82+X82)*(1+Scenario!$B$12/12)-Y82),"INSUFFICIENT FUNDS")))</f>
        <v/>
      </c>
      <c r="AA82" s="6" t="str">
        <f>IF(V82&gt;Scenario!$B$11,"",IF(V$2&lt;&gt;"Ready",V$2,IF(ISNUMBER(Z82),AA81+Y82,"INSUFFICIENT FUNDS")))</f>
        <v/>
      </c>
      <c r="AB82" t="str">
        <f>IF(V82&gt;Scenario!$B$11,"",IF(V$2&lt;&gt;"Ready",V$2,IF(ISNUMBER(Z82),"OK","INSUFFICIENT FUNDS")))</f>
        <v/>
      </c>
      <c r="AC82">
        <v>78</v>
      </c>
      <c r="AD82" s="6" t="str">
        <f>IF(AC82&gt;Scenario!$B$11,"",IF(AC$2&lt;&gt;"Ready",AC$2,IF(AI81="OK",AG81,"INSUFFICIENT FUNDS")))</f>
        <v/>
      </c>
      <c r="AE82" s="6" t="str">
        <f>IF(AC82&gt;Scenario!$B$11,"",IF(AC$2&lt;&gt;"Ready",AC$2,IF(ISNUMBER(AD82),IF(AND(AC82&gt;=Scenario!$B$10,MOD(AC82-Scenario!$B$10,Scenario!$B$18)=0),Scenario!$B$8,0),"INSUFFICIENT FUNDS")))</f>
        <v/>
      </c>
      <c r="AF82" s="6" t="str">
        <f>IF(AC82&gt;Scenario!$B$11,"",IF(AC$2&lt;&gt;"Ready",AC$2,IF(ISNUMBER(AD82),(AD82+AE82)*(N('Option C'!$E$14)+N('Option C'!$E$15)+IF(Scenario!$B$13="Gross",0,0))/12+((N('Option C'!$E$12)+N('Option C'!$E$13))/12+IF(AND(AC82&gt;=Scenario!$B$10,MOD(AC82-Scenario!$B$10,Scenario!$B$18)=0),N('Option C'!$E$17)*N('Option C'!$E$18)+N('Option C'!$E$20),0)+IF(AC82=1,N('Option C'!$E$17)*N('Option C'!$E$19)+N('Option C'!$E$21),0)+IF(AC82=Scenario!$B$11,N('Option C'!$E$22),0)),"INSUFFICIENT FUNDS")))</f>
        <v/>
      </c>
      <c r="AG82" s="6" t="str">
        <f>IF(AC82&gt;Scenario!$B$11,"",IF(AC$2&lt;&gt;"Ready",AC$2,IF(ISNUMBER(AD82),IF((AD82+AE82)*(1+Scenario!$B$12/12)-AF82&lt;0,"INSUFFICIENT FUNDS",(AD82+AE82)*(1+Scenario!$B$12/12)-AF82),"INSUFFICIENT FUNDS")))</f>
        <v/>
      </c>
      <c r="AH82" s="6" t="str">
        <f>IF(AC82&gt;Scenario!$B$11,"",IF(AC$2&lt;&gt;"Ready",AC$2,IF(ISNUMBER(AG82),AH81+AF82,"INSUFFICIENT FUNDS")))</f>
        <v/>
      </c>
      <c r="AI82" t="str">
        <f>IF(AC82&gt;Scenario!$B$11,"",IF(AC$2&lt;&gt;"Ready",AC$2,IF(ISNUMBER(AG82),"OK","INSUFFICIENT FUNDS")))</f>
        <v/>
      </c>
      <c r="AJ82">
        <v>78</v>
      </c>
      <c r="AK82" s="6" t="str">
        <f>IF(AJ82&gt;Scenario!$B$11,"",IF(AJ$2&lt;&gt;"Ready",AJ$2,IF(AP81="OK",AN81,"INSUFFICIENT FUNDS")))</f>
        <v/>
      </c>
      <c r="AL82" s="6" t="str">
        <f>IF(AJ82&gt;Scenario!$B$11,"",IF(AJ$2&lt;&gt;"Ready",AJ$2,IF(ISNUMBER(AK82),IF(AND(AJ82&gt;=Scenario!$B$10,MOD(AJ82-Scenario!$B$10,Scenario!$B$18)=0),Scenario!$B$8,0),"INSUFFICIENT FUNDS")))</f>
        <v/>
      </c>
      <c r="AM82" s="6" t="str">
        <f>IF(AJ82&gt;Scenario!$B$11,"",IF(AJ$2&lt;&gt;"Ready",AJ$2,IF(ISNUMBER(AK82),(AK82+AL82)*(0+0+IF(Scenario!$B$13="Gross",0,0))/12+((0+0)/12+IF(AND(AJ82&gt;=Scenario!$B$10,MOD(AJ82-Scenario!$B$10,Scenario!$B$18)=0),0*0+0,0)+IF(AJ82=1,0*0+0,0)+IF(AJ82=Scenario!$B$11,0,0)),"INSUFFICIENT FUNDS")))</f>
        <v/>
      </c>
      <c r="AN82" s="6" t="str">
        <f>IF(AJ82&gt;Scenario!$B$11,"",IF(AJ$2&lt;&gt;"Ready",AJ$2,IF(ISNUMBER(AK82),IF((AK82+AL82)*(1+Scenario!$B$12/12)-AM82&lt;0,"INSUFFICIENT FUNDS",(AK82+AL82)*(1+Scenario!$B$12/12)-AM82),"INSUFFICIENT FUNDS")))</f>
        <v/>
      </c>
      <c r="AO82" s="6" t="str">
        <f>IF(AJ82&gt;Scenario!$B$11,"",IF(AJ$2&lt;&gt;"Ready",AJ$2,IF(ISNUMBER(AN82),AO81+AM82,"INSUFFICIENT FUNDS")))</f>
        <v/>
      </c>
      <c r="AP82" t="str">
        <f>IF(AJ82&gt;Scenario!$B$11,"",IF(AJ$2&lt;&gt;"Ready",AJ$2,IF(ISNUMBER(AN82),"OK","INSUFFICIENT FUNDS")))</f>
        <v/>
      </c>
    </row>
    <row r="83" spans="1:42" ht="32.1" customHeight="1" x14ac:dyDescent="0.2">
      <c r="A83">
        <v>79</v>
      </c>
      <c r="B83" s="6" t="str">
        <f>IF(A83&gt;Scenario!$B$11,"",IF(A$2&lt;&gt;"Ready",A$2,IF(G82="OK",E82,"INSUFFICIENT FUNDS")))</f>
        <v/>
      </c>
      <c r="C83" s="6" t="str">
        <f>IF(A83&gt;Scenario!$B$11,"",IF(A$2&lt;&gt;"Ready",A$2,IF(ISNUMBER(B83),IF(AND(A83&gt;=Scenario!$B$10,MOD(A83-Scenario!$B$10,Scenario!$B$18)=0),Scenario!$B$8,0),"INSUFFICIENT FUNDS")))</f>
        <v/>
      </c>
      <c r="D83" s="6" t="str">
        <f>IF(A83&gt;Scenario!$B$11,"",IF(A$2&lt;&gt;"Ready",A$2,IF(ISNUMBER(B83),(B83+C83)*(N('Option C'!$E$14)+N('Option C'!$E$15)+IF(Scenario!$B$13="Gross",N('Option C'!$E$16),0))/12+((N('Option C'!$E$12)+N('Option C'!$E$13))/12+IF(AND(A83&gt;=Scenario!$B$10,MOD(A83-Scenario!$B$10,Scenario!$B$18)=0),N('Option C'!$E$17)*N('Option C'!$E$18)+N('Option C'!$E$20),0)+IF(A83=1,N('Option C'!$E$17)*N('Option C'!$E$19)+N('Option C'!$E$21),0)+IF(A83=Scenario!$B$11,N('Option C'!$E$22),0)),"INSUFFICIENT FUNDS")))</f>
        <v/>
      </c>
      <c r="E83" s="6" t="str">
        <f>IF(A83&gt;Scenario!$B$11,"",IF(A$2&lt;&gt;"Ready",A$2,IF(ISNUMBER(B83),IF((B83+C83)*(1+Scenario!$B$12/12)-D83&lt;0,"INSUFFICIENT FUNDS",(B83+C83)*(1+Scenario!$B$12/12)-D83),"INSUFFICIENT FUNDS")))</f>
        <v/>
      </c>
      <c r="F83" s="6" t="str">
        <f>IF(A83&gt;Scenario!$B$11,"",IF(A$2&lt;&gt;"Ready",A$2,IF(ISNUMBER(E83),F82+D83,"INSUFFICIENT FUNDS")))</f>
        <v/>
      </c>
      <c r="G83" t="str">
        <f>IF(A83&gt;Scenario!$B$11,"",IF(A$2&lt;&gt;"Ready",A$2,IF(ISNUMBER(E83),"OK","INSUFFICIENT FUNDS")))</f>
        <v/>
      </c>
      <c r="H83">
        <v>79</v>
      </c>
      <c r="I83" s="6" t="str">
        <f>IF(H83&gt;Scenario!$B$11,"",IF(H$2&lt;&gt;"Ready",H$2,IF(N82="OK",L82,"INSUFFICIENT FUNDS")))</f>
        <v/>
      </c>
      <c r="J83" s="6" t="str">
        <f>IF(H83&gt;Scenario!$B$11,"",IF(H$2&lt;&gt;"Ready",H$2,IF(ISNUMBER(I83),IF(AND(H83&gt;=Scenario!$B$10,MOD(H83-Scenario!$B$10,Scenario!$B$18)=0),Scenario!$B$8,0),"INSUFFICIENT FUNDS")))</f>
        <v/>
      </c>
      <c r="K83" s="6" t="str">
        <f>IF(H83&gt;Scenario!$B$11,"",IF(H$2&lt;&gt;"Ready",H$2,IF(ISNUMBER(I83),(I83+J83)*(N('Option C'!$E$14)+N('Option C'!$E$15)+IF(Scenario!$B$13="Gross",N('Option C'!$E$16),0))/12+((0+0)/12+IF(AND(H83&gt;=Scenario!$B$10,MOD(H83-Scenario!$B$10,Scenario!$B$18)=0),N('Option C'!$E$17)*N('Option C'!$E$18)+N('Option C'!$E$20),0)+IF(H83=1,N('Option C'!$E$17)*N('Option C'!$E$19)+N('Option C'!$E$21),0)+IF(H83=Scenario!$B$11,N('Option C'!$E$22),0)),"INSUFFICIENT FUNDS")))</f>
        <v/>
      </c>
      <c r="L83" s="6" t="str">
        <f>IF(H83&gt;Scenario!$B$11,"",IF(H$2&lt;&gt;"Ready",H$2,IF(ISNUMBER(I83),IF((I83+J83)*(1+Scenario!$B$12/12)-K83&lt;0,"INSUFFICIENT FUNDS",(I83+J83)*(1+Scenario!$B$12/12)-K83),"INSUFFICIENT FUNDS")))</f>
        <v/>
      </c>
      <c r="M83" s="6" t="str">
        <f>IF(H83&gt;Scenario!$B$11,"",IF(H$2&lt;&gt;"Ready",H$2,IF(ISNUMBER(L83),M82+K83,"INSUFFICIENT FUNDS")))</f>
        <v/>
      </c>
      <c r="N83" t="str">
        <f>IF(H83&gt;Scenario!$B$11,"",IF(H$2&lt;&gt;"Ready",H$2,IF(ISNUMBER(L83),"OK","INSUFFICIENT FUNDS")))</f>
        <v/>
      </c>
      <c r="O83">
        <v>79</v>
      </c>
      <c r="P83" s="6" t="str">
        <f>IF(O83&gt;Scenario!$B$11,"",IF(O$2&lt;&gt;"Ready",O$2,IF(U82="OK",S82,"INSUFFICIENT FUNDS")))</f>
        <v/>
      </c>
      <c r="Q83" s="6" t="str">
        <f>IF(O83&gt;Scenario!$B$11,"",IF(O$2&lt;&gt;"Ready",O$2,IF(ISNUMBER(P83),IF(AND(O83&gt;=Scenario!$B$10,MOD(O83-Scenario!$B$10,Scenario!$B$18)=0),Scenario!$B$8,0),"INSUFFICIENT FUNDS")))</f>
        <v/>
      </c>
      <c r="R83" s="6" t="str">
        <f>IF(O83&gt;Scenario!$B$11,"",IF(O$2&lt;&gt;"Ready",O$2,IF(ISNUMBER(P83),(P83+Q83)*(0+N('Option C'!$E$15)+IF(Scenario!$B$13="Gross",N('Option C'!$E$16),0))/12+((N('Option C'!$E$12)+N('Option C'!$E$13))/12+IF(AND(O83&gt;=Scenario!$B$10,MOD(O83-Scenario!$B$10,Scenario!$B$18)=0),N('Option C'!$E$17)*N('Option C'!$E$18)+N('Option C'!$E$20),0)+IF(O83=1,N('Option C'!$E$17)*N('Option C'!$E$19)+N('Option C'!$E$21),0)+IF(O83=Scenario!$B$11,N('Option C'!$E$22),0)),"INSUFFICIENT FUNDS")))</f>
        <v/>
      </c>
      <c r="S83" s="6" t="str">
        <f>IF(O83&gt;Scenario!$B$11,"",IF(O$2&lt;&gt;"Ready",O$2,IF(ISNUMBER(P83),IF((P83+Q83)*(1+Scenario!$B$12/12)-R83&lt;0,"INSUFFICIENT FUNDS",(P83+Q83)*(1+Scenario!$B$12/12)-R83),"INSUFFICIENT FUNDS")))</f>
        <v/>
      </c>
      <c r="T83" s="6" t="str">
        <f>IF(O83&gt;Scenario!$B$11,"",IF(O$2&lt;&gt;"Ready",O$2,IF(ISNUMBER(S83),T82+R83,"INSUFFICIENT FUNDS")))</f>
        <v/>
      </c>
      <c r="U83" t="str">
        <f>IF(O83&gt;Scenario!$B$11,"",IF(O$2&lt;&gt;"Ready",O$2,IF(ISNUMBER(S83),"OK","INSUFFICIENT FUNDS")))</f>
        <v/>
      </c>
      <c r="V83">
        <v>79</v>
      </c>
      <c r="W83" s="6" t="str">
        <f>IF(V83&gt;Scenario!$B$11,"",IF(V$2&lt;&gt;"Ready",V$2,IF(AB82="OK",Z82,"INSUFFICIENT FUNDS")))</f>
        <v/>
      </c>
      <c r="X83" s="6" t="str">
        <f>IF(V83&gt;Scenario!$B$11,"",IF(V$2&lt;&gt;"Ready",V$2,IF(ISNUMBER(W83),IF(AND(V83&gt;=Scenario!$B$10,MOD(V83-Scenario!$B$10,Scenario!$B$18)=0),Scenario!$B$8,0),"INSUFFICIENT FUNDS")))</f>
        <v/>
      </c>
      <c r="Y83" s="6" t="str">
        <f>IF(V83&gt;Scenario!$B$11,"",IF(V$2&lt;&gt;"Ready",V$2,IF(ISNUMBER(W83),(W83+X83)*(N('Option C'!$E$14)+N('Option C'!$E$15)+IF(Scenario!$B$13="Gross",N('Option C'!$E$16),0))/12+((N('Option C'!$E$12)+N('Option C'!$E$13))/12+IF(AND(V83&gt;=Scenario!$B$10,MOD(V83-Scenario!$B$10,Scenario!$B$18)=0),0*0+0,0)+IF(V83=1,0*0+0,0)+IF(V83=Scenario!$B$11,0,0)),"INSUFFICIENT FUNDS")))</f>
        <v/>
      </c>
      <c r="Z83" s="6" t="str">
        <f>IF(V83&gt;Scenario!$B$11,"",IF(V$2&lt;&gt;"Ready",V$2,IF(ISNUMBER(W83),IF((W83+X83)*(1+Scenario!$B$12/12)-Y83&lt;0,"INSUFFICIENT FUNDS",(W83+X83)*(1+Scenario!$B$12/12)-Y83),"INSUFFICIENT FUNDS")))</f>
        <v/>
      </c>
      <c r="AA83" s="6" t="str">
        <f>IF(V83&gt;Scenario!$B$11,"",IF(V$2&lt;&gt;"Ready",V$2,IF(ISNUMBER(Z83),AA82+Y83,"INSUFFICIENT FUNDS")))</f>
        <v/>
      </c>
      <c r="AB83" t="str">
        <f>IF(V83&gt;Scenario!$B$11,"",IF(V$2&lt;&gt;"Ready",V$2,IF(ISNUMBER(Z83),"OK","INSUFFICIENT FUNDS")))</f>
        <v/>
      </c>
      <c r="AC83">
        <v>79</v>
      </c>
      <c r="AD83" s="6" t="str">
        <f>IF(AC83&gt;Scenario!$B$11,"",IF(AC$2&lt;&gt;"Ready",AC$2,IF(AI82="OK",AG82,"INSUFFICIENT FUNDS")))</f>
        <v/>
      </c>
      <c r="AE83" s="6" t="str">
        <f>IF(AC83&gt;Scenario!$B$11,"",IF(AC$2&lt;&gt;"Ready",AC$2,IF(ISNUMBER(AD83),IF(AND(AC83&gt;=Scenario!$B$10,MOD(AC83-Scenario!$B$10,Scenario!$B$18)=0),Scenario!$B$8,0),"INSUFFICIENT FUNDS")))</f>
        <v/>
      </c>
      <c r="AF83" s="6" t="str">
        <f>IF(AC83&gt;Scenario!$B$11,"",IF(AC$2&lt;&gt;"Ready",AC$2,IF(ISNUMBER(AD83),(AD83+AE83)*(N('Option C'!$E$14)+N('Option C'!$E$15)+IF(Scenario!$B$13="Gross",0,0))/12+((N('Option C'!$E$12)+N('Option C'!$E$13))/12+IF(AND(AC83&gt;=Scenario!$B$10,MOD(AC83-Scenario!$B$10,Scenario!$B$18)=0),N('Option C'!$E$17)*N('Option C'!$E$18)+N('Option C'!$E$20),0)+IF(AC83=1,N('Option C'!$E$17)*N('Option C'!$E$19)+N('Option C'!$E$21),0)+IF(AC83=Scenario!$B$11,N('Option C'!$E$22),0)),"INSUFFICIENT FUNDS")))</f>
        <v/>
      </c>
      <c r="AG83" s="6" t="str">
        <f>IF(AC83&gt;Scenario!$B$11,"",IF(AC$2&lt;&gt;"Ready",AC$2,IF(ISNUMBER(AD83),IF((AD83+AE83)*(1+Scenario!$B$12/12)-AF83&lt;0,"INSUFFICIENT FUNDS",(AD83+AE83)*(1+Scenario!$B$12/12)-AF83),"INSUFFICIENT FUNDS")))</f>
        <v/>
      </c>
      <c r="AH83" s="6" t="str">
        <f>IF(AC83&gt;Scenario!$B$11,"",IF(AC$2&lt;&gt;"Ready",AC$2,IF(ISNUMBER(AG83),AH82+AF83,"INSUFFICIENT FUNDS")))</f>
        <v/>
      </c>
      <c r="AI83" t="str">
        <f>IF(AC83&gt;Scenario!$B$11,"",IF(AC$2&lt;&gt;"Ready",AC$2,IF(ISNUMBER(AG83),"OK","INSUFFICIENT FUNDS")))</f>
        <v/>
      </c>
      <c r="AJ83">
        <v>79</v>
      </c>
      <c r="AK83" s="6" t="str">
        <f>IF(AJ83&gt;Scenario!$B$11,"",IF(AJ$2&lt;&gt;"Ready",AJ$2,IF(AP82="OK",AN82,"INSUFFICIENT FUNDS")))</f>
        <v/>
      </c>
      <c r="AL83" s="6" t="str">
        <f>IF(AJ83&gt;Scenario!$B$11,"",IF(AJ$2&lt;&gt;"Ready",AJ$2,IF(ISNUMBER(AK83),IF(AND(AJ83&gt;=Scenario!$B$10,MOD(AJ83-Scenario!$B$10,Scenario!$B$18)=0),Scenario!$B$8,0),"INSUFFICIENT FUNDS")))</f>
        <v/>
      </c>
      <c r="AM83" s="6" t="str">
        <f>IF(AJ83&gt;Scenario!$B$11,"",IF(AJ$2&lt;&gt;"Ready",AJ$2,IF(ISNUMBER(AK83),(AK83+AL83)*(0+0+IF(Scenario!$B$13="Gross",0,0))/12+((0+0)/12+IF(AND(AJ83&gt;=Scenario!$B$10,MOD(AJ83-Scenario!$B$10,Scenario!$B$18)=0),0*0+0,0)+IF(AJ83=1,0*0+0,0)+IF(AJ83=Scenario!$B$11,0,0)),"INSUFFICIENT FUNDS")))</f>
        <v/>
      </c>
      <c r="AN83" s="6" t="str">
        <f>IF(AJ83&gt;Scenario!$B$11,"",IF(AJ$2&lt;&gt;"Ready",AJ$2,IF(ISNUMBER(AK83),IF((AK83+AL83)*(1+Scenario!$B$12/12)-AM83&lt;0,"INSUFFICIENT FUNDS",(AK83+AL83)*(1+Scenario!$B$12/12)-AM83),"INSUFFICIENT FUNDS")))</f>
        <v/>
      </c>
      <c r="AO83" s="6" t="str">
        <f>IF(AJ83&gt;Scenario!$B$11,"",IF(AJ$2&lt;&gt;"Ready",AJ$2,IF(ISNUMBER(AN83),AO82+AM83,"INSUFFICIENT FUNDS")))</f>
        <v/>
      </c>
      <c r="AP83" t="str">
        <f>IF(AJ83&gt;Scenario!$B$11,"",IF(AJ$2&lt;&gt;"Ready",AJ$2,IF(ISNUMBER(AN83),"OK","INSUFFICIENT FUNDS")))</f>
        <v/>
      </c>
    </row>
    <row r="84" spans="1:42" ht="32.1" customHeight="1" x14ac:dyDescent="0.2">
      <c r="A84">
        <v>80</v>
      </c>
      <c r="B84" s="6" t="str">
        <f>IF(A84&gt;Scenario!$B$11,"",IF(A$2&lt;&gt;"Ready",A$2,IF(G83="OK",E83,"INSUFFICIENT FUNDS")))</f>
        <v/>
      </c>
      <c r="C84" s="6" t="str">
        <f>IF(A84&gt;Scenario!$B$11,"",IF(A$2&lt;&gt;"Ready",A$2,IF(ISNUMBER(B84),IF(AND(A84&gt;=Scenario!$B$10,MOD(A84-Scenario!$B$10,Scenario!$B$18)=0),Scenario!$B$8,0),"INSUFFICIENT FUNDS")))</f>
        <v/>
      </c>
      <c r="D84" s="6" t="str">
        <f>IF(A84&gt;Scenario!$B$11,"",IF(A$2&lt;&gt;"Ready",A$2,IF(ISNUMBER(B84),(B84+C84)*(N('Option C'!$E$14)+N('Option C'!$E$15)+IF(Scenario!$B$13="Gross",N('Option C'!$E$16),0))/12+((N('Option C'!$E$12)+N('Option C'!$E$13))/12+IF(AND(A84&gt;=Scenario!$B$10,MOD(A84-Scenario!$B$10,Scenario!$B$18)=0),N('Option C'!$E$17)*N('Option C'!$E$18)+N('Option C'!$E$20),0)+IF(A84=1,N('Option C'!$E$17)*N('Option C'!$E$19)+N('Option C'!$E$21),0)+IF(A84=Scenario!$B$11,N('Option C'!$E$22),0)),"INSUFFICIENT FUNDS")))</f>
        <v/>
      </c>
      <c r="E84" s="6" t="str">
        <f>IF(A84&gt;Scenario!$B$11,"",IF(A$2&lt;&gt;"Ready",A$2,IF(ISNUMBER(B84),IF((B84+C84)*(1+Scenario!$B$12/12)-D84&lt;0,"INSUFFICIENT FUNDS",(B84+C84)*(1+Scenario!$B$12/12)-D84),"INSUFFICIENT FUNDS")))</f>
        <v/>
      </c>
      <c r="F84" s="6" t="str">
        <f>IF(A84&gt;Scenario!$B$11,"",IF(A$2&lt;&gt;"Ready",A$2,IF(ISNUMBER(E84),F83+D84,"INSUFFICIENT FUNDS")))</f>
        <v/>
      </c>
      <c r="G84" t="str">
        <f>IF(A84&gt;Scenario!$B$11,"",IF(A$2&lt;&gt;"Ready",A$2,IF(ISNUMBER(E84),"OK","INSUFFICIENT FUNDS")))</f>
        <v/>
      </c>
      <c r="H84">
        <v>80</v>
      </c>
      <c r="I84" s="6" t="str">
        <f>IF(H84&gt;Scenario!$B$11,"",IF(H$2&lt;&gt;"Ready",H$2,IF(N83="OK",L83,"INSUFFICIENT FUNDS")))</f>
        <v/>
      </c>
      <c r="J84" s="6" t="str">
        <f>IF(H84&gt;Scenario!$B$11,"",IF(H$2&lt;&gt;"Ready",H$2,IF(ISNUMBER(I84),IF(AND(H84&gt;=Scenario!$B$10,MOD(H84-Scenario!$B$10,Scenario!$B$18)=0),Scenario!$B$8,0),"INSUFFICIENT FUNDS")))</f>
        <v/>
      </c>
      <c r="K84" s="6" t="str">
        <f>IF(H84&gt;Scenario!$B$11,"",IF(H$2&lt;&gt;"Ready",H$2,IF(ISNUMBER(I84),(I84+J84)*(N('Option C'!$E$14)+N('Option C'!$E$15)+IF(Scenario!$B$13="Gross",N('Option C'!$E$16),0))/12+((0+0)/12+IF(AND(H84&gt;=Scenario!$B$10,MOD(H84-Scenario!$B$10,Scenario!$B$18)=0),N('Option C'!$E$17)*N('Option C'!$E$18)+N('Option C'!$E$20),0)+IF(H84=1,N('Option C'!$E$17)*N('Option C'!$E$19)+N('Option C'!$E$21),0)+IF(H84=Scenario!$B$11,N('Option C'!$E$22),0)),"INSUFFICIENT FUNDS")))</f>
        <v/>
      </c>
      <c r="L84" s="6" t="str">
        <f>IF(H84&gt;Scenario!$B$11,"",IF(H$2&lt;&gt;"Ready",H$2,IF(ISNUMBER(I84),IF((I84+J84)*(1+Scenario!$B$12/12)-K84&lt;0,"INSUFFICIENT FUNDS",(I84+J84)*(1+Scenario!$B$12/12)-K84),"INSUFFICIENT FUNDS")))</f>
        <v/>
      </c>
      <c r="M84" s="6" t="str">
        <f>IF(H84&gt;Scenario!$B$11,"",IF(H$2&lt;&gt;"Ready",H$2,IF(ISNUMBER(L84),M83+K84,"INSUFFICIENT FUNDS")))</f>
        <v/>
      </c>
      <c r="N84" t="str">
        <f>IF(H84&gt;Scenario!$B$11,"",IF(H$2&lt;&gt;"Ready",H$2,IF(ISNUMBER(L84),"OK","INSUFFICIENT FUNDS")))</f>
        <v/>
      </c>
      <c r="O84">
        <v>80</v>
      </c>
      <c r="P84" s="6" t="str">
        <f>IF(O84&gt;Scenario!$B$11,"",IF(O$2&lt;&gt;"Ready",O$2,IF(U83="OK",S83,"INSUFFICIENT FUNDS")))</f>
        <v/>
      </c>
      <c r="Q84" s="6" t="str">
        <f>IF(O84&gt;Scenario!$B$11,"",IF(O$2&lt;&gt;"Ready",O$2,IF(ISNUMBER(P84),IF(AND(O84&gt;=Scenario!$B$10,MOD(O84-Scenario!$B$10,Scenario!$B$18)=0),Scenario!$B$8,0),"INSUFFICIENT FUNDS")))</f>
        <v/>
      </c>
      <c r="R84" s="6" t="str">
        <f>IF(O84&gt;Scenario!$B$11,"",IF(O$2&lt;&gt;"Ready",O$2,IF(ISNUMBER(P84),(P84+Q84)*(0+N('Option C'!$E$15)+IF(Scenario!$B$13="Gross",N('Option C'!$E$16),0))/12+((N('Option C'!$E$12)+N('Option C'!$E$13))/12+IF(AND(O84&gt;=Scenario!$B$10,MOD(O84-Scenario!$B$10,Scenario!$B$18)=0),N('Option C'!$E$17)*N('Option C'!$E$18)+N('Option C'!$E$20),0)+IF(O84=1,N('Option C'!$E$17)*N('Option C'!$E$19)+N('Option C'!$E$21),0)+IF(O84=Scenario!$B$11,N('Option C'!$E$22),0)),"INSUFFICIENT FUNDS")))</f>
        <v/>
      </c>
      <c r="S84" s="6" t="str">
        <f>IF(O84&gt;Scenario!$B$11,"",IF(O$2&lt;&gt;"Ready",O$2,IF(ISNUMBER(P84),IF((P84+Q84)*(1+Scenario!$B$12/12)-R84&lt;0,"INSUFFICIENT FUNDS",(P84+Q84)*(1+Scenario!$B$12/12)-R84),"INSUFFICIENT FUNDS")))</f>
        <v/>
      </c>
      <c r="T84" s="6" t="str">
        <f>IF(O84&gt;Scenario!$B$11,"",IF(O$2&lt;&gt;"Ready",O$2,IF(ISNUMBER(S84),T83+R84,"INSUFFICIENT FUNDS")))</f>
        <v/>
      </c>
      <c r="U84" t="str">
        <f>IF(O84&gt;Scenario!$B$11,"",IF(O$2&lt;&gt;"Ready",O$2,IF(ISNUMBER(S84),"OK","INSUFFICIENT FUNDS")))</f>
        <v/>
      </c>
      <c r="V84">
        <v>80</v>
      </c>
      <c r="W84" s="6" t="str">
        <f>IF(V84&gt;Scenario!$B$11,"",IF(V$2&lt;&gt;"Ready",V$2,IF(AB83="OK",Z83,"INSUFFICIENT FUNDS")))</f>
        <v/>
      </c>
      <c r="X84" s="6" t="str">
        <f>IF(V84&gt;Scenario!$B$11,"",IF(V$2&lt;&gt;"Ready",V$2,IF(ISNUMBER(W84),IF(AND(V84&gt;=Scenario!$B$10,MOD(V84-Scenario!$B$10,Scenario!$B$18)=0),Scenario!$B$8,0),"INSUFFICIENT FUNDS")))</f>
        <v/>
      </c>
      <c r="Y84" s="6" t="str">
        <f>IF(V84&gt;Scenario!$B$11,"",IF(V$2&lt;&gt;"Ready",V$2,IF(ISNUMBER(W84),(W84+X84)*(N('Option C'!$E$14)+N('Option C'!$E$15)+IF(Scenario!$B$13="Gross",N('Option C'!$E$16),0))/12+((N('Option C'!$E$12)+N('Option C'!$E$13))/12+IF(AND(V84&gt;=Scenario!$B$10,MOD(V84-Scenario!$B$10,Scenario!$B$18)=0),0*0+0,0)+IF(V84=1,0*0+0,0)+IF(V84=Scenario!$B$11,0,0)),"INSUFFICIENT FUNDS")))</f>
        <v/>
      </c>
      <c r="Z84" s="6" t="str">
        <f>IF(V84&gt;Scenario!$B$11,"",IF(V$2&lt;&gt;"Ready",V$2,IF(ISNUMBER(W84),IF((W84+X84)*(1+Scenario!$B$12/12)-Y84&lt;0,"INSUFFICIENT FUNDS",(W84+X84)*(1+Scenario!$B$12/12)-Y84),"INSUFFICIENT FUNDS")))</f>
        <v/>
      </c>
      <c r="AA84" s="6" t="str">
        <f>IF(V84&gt;Scenario!$B$11,"",IF(V$2&lt;&gt;"Ready",V$2,IF(ISNUMBER(Z84),AA83+Y84,"INSUFFICIENT FUNDS")))</f>
        <v/>
      </c>
      <c r="AB84" t="str">
        <f>IF(V84&gt;Scenario!$B$11,"",IF(V$2&lt;&gt;"Ready",V$2,IF(ISNUMBER(Z84),"OK","INSUFFICIENT FUNDS")))</f>
        <v/>
      </c>
      <c r="AC84">
        <v>80</v>
      </c>
      <c r="AD84" s="6" t="str">
        <f>IF(AC84&gt;Scenario!$B$11,"",IF(AC$2&lt;&gt;"Ready",AC$2,IF(AI83="OK",AG83,"INSUFFICIENT FUNDS")))</f>
        <v/>
      </c>
      <c r="AE84" s="6" t="str">
        <f>IF(AC84&gt;Scenario!$B$11,"",IF(AC$2&lt;&gt;"Ready",AC$2,IF(ISNUMBER(AD84),IF(AND(AC84&gt;=Scenario!$B$10,MOD(AC84-Scenario!$B$10,Scenario!$B$18)=0),Scenario!$B$8,0),"INSUFFICIENT FUNDS")))</f>
        <v/>
      </c>
      <c r="AF84" s="6" t="str">
        <f>IF(AC84&gt;Scenario!$B$11,"",IF(AC$2&lt;&gt;"Ready",AC$2,IF(ISNUMBER(AD84),(AD84+AE84)*(N('Option C'!$E$14)+N('Option C'!$E$15)+IF(Scenario!$B$13="Gross",0,0))/12+((N('Option C'!$E$12)+N('Option C'!$E$13))/12+IF(AND(AC84&gt;=Scenario!$B$10,MOD(AC84-Scenario!$B$10,Scenario!$B$18)=0),N('Option C'!$E$17)*N('Option C'!$E$18)+N('Option C'!$E$20),0)+IF(AC84=1,N('Option C'!$E$17)*N('Option C'!$E$19)+N('Option C'!$E$21),0)+IF(AC84=Scenario!$B$11,N('Option C'!$E$22),0)),"INSUFFICIENT FUNDS")))</f>
        <v/>
      </c>
      <c r="AG84" s="6" t="str">
        <f>IF(AC84&gt;Scenario!$B$11,"",IF(AC$2&lt;&gt;"Ready",AC$2,IF(ISNUMBER(AD84),IF((AD84+AE84)*(1+Scenario!$B$12/12)-AF84&lt;0,"INSUFFICIENT FUNDS",(AD84+AE84)*(1+Scenario!$B$12/12)-AF84),"INSUFFICIENT FUNDS")))</f>
        <v/>
      </c>
      <c r="AH84" s="6" t="str">
        <f>IF(AC84&gt;Scenario!$B$11,"",IF(AC$2&lt;&gt;"Ready",AC$2,IF(ISNUMBER(AG84),AH83+AF84,"INSUFFICIENT FUNDS")))</f>
        <v/>
      </c>
      <c r="AI84" t="str">
        <f>IF(AC84&gt;Scenario!$B$11,"",IF(AC$2&lt;&gt;"Ready",AC$2,IF(ISNUMBER(AG84),"OK","INSUFFICIENT FUNDS")))</f>
        <v/>
      </c>
      <c r="AJ84">
        <v>80</v>
      </c>
      <c r="AK84" s="6" t="str">
        <f>IF(AJ84&gt;Scenario!$B$11,"",IF(AJ$2&lt;&gt;"Ready",AJ$2,IF(AP83="OK",AN83,"INSUFFICIENT FUNDS")))</f>
        <v/>
      </c>
      <c r="AL84" s="6" t="str">
        <f>IF(AJ84&gt;Scenario!$B$11,"",IF(AJ$2&lt;&gt;"Ready",AJ$2,IF(ISNUMBER(AK84),IF(AND(AJ84&gt;=Scenario!$B$10,MOD(AJ84-Scenario!$B$10,Scenario!$B$18)=0),Scenario!$B$8,0),"INSUFFICIENT FUNDS")))</f>
        <v/>
      </c>
      <c r="AM84" s="6" t="str">
        <f>IF(AJ84&gt;Scenario!$B$11,"",IF(AJ$2&lt;&gt;"Ready",AJ$2,IF(ISNUMBER(AK84),(AK84+AL84)*(0+0+IF(Scenario!$B$13="Gross",0,0))/12+((0+0)/12+IF(AND(AJ84&gt;=Scenario!$B$10,MOD(AJ84-Scenario!$B$10,Scenario!$B$18)=0),0*0+0,0)+IF(AJ84=1,0*0+0,0)+IF(AJ84=Scenario!$B$11,0,0)),"INSUFFICIENT FUNDS")))</f>
        <v/>
      </c>
      <c r="AN84" s="6" t="str">
        <f>IF(AJ84&gt;Scenario!$B$11,"",IF(AJ$2&lt;&gt;"Ready",AJ$2,IF(ISNUMBER(AK84),IF((AK84+AL84)*(1+Scenario!$B$12/12)-AM84&lt;0,"INSUFFICIENT FUNDS",(AK84+AL84)*(1+Scenario!$B$12/12)-AM84),"INSUFFICIENT FUNDS")))</f>
        <v/>
      </c>
      <c r="AO84" s="6" t="str">
        <f>IF(AJ84&gt;Scenario!$B$11,"",IF(AJ$2&lt;&gt;"Ready",AJ$2,IF(ISNUMBER(AN84),AO83+AM84,"INSUFFICIENT FUNDS")))</f>
        <v/>
      </c>
      <c r="AP84" t="str">
        <f>IF(AJ84&gt;Scenario!$B$11,"",IF(AJ$2&lt;&gt;"Ready",AJ$2,IF(ISNUMBER(AN84),"OK","INSUFFICIENT FUNDS")))</f>
        <v/>
      </c>
    </row>
    <row r="85" spans="1:42" ht="32.1" customHeight="1" x14ac:dyDescent="0.2">
      <c r="A85">
        <v>81</v>
      </c>
      <c r="B85" s="6" t="str">
        <f>IF(A85&gt;Scenario!$B$11,"",IF(A$2&lt;&gt;"Ready",A$2,IF(G84="OK",E84,"INSUFFICIENT FUNDS")))</f>
        <v/>
      </c>
      <c r="C85" s="6" t="str">
        <f>IF(A85&gt;Scenario!$B$11,"",IF(A$2&lt;&gt;"Ready",A$2,IF(ISNUMBER(B85),IF(AND(A85&gt;=Scenario!$B$10,MOD(A85-Scenario!$B$10,Scenario!$B$18)=0),Scenario!$B$8,0),"INSUFFICIENT FUNDS")))</f>
        <v/>
      </c>
      <c r="D85" s="6" t="str">
        <f>IF(A85&gt;Scenario!$B$11,"",IF(A$2&lt;&gt;"Ready",A$2,IF(ISNUMBER(B85),(B85+C85)*(N('Option C'!$E$14)+N('Option C'!$E$15)+IF(Scenario!$B$13="Gross",N('Option C'!$E$16),0))/12+((N('Option C'!$E$12)+N('Option C'!$E$13))/12+IF(AND(A85&gt;=Scenario!$B$10,MOD(A85-Scenario!$B$10,Scenario!$B$18)=0),N('Option C'!$E$17)*N('Option C'!$E$18)+N('Option C'!$E$20),0)+IF(A85=1,N('Option C'!$E$17)*N('Option C'!$E$19)+N('Option C'!$E$21),0)+IF(A85=Scenario!$B$11,N('Option C'!$E$22),0)),"INSUFFICIENT FUNDS")))</f>
        <v/>
      </c>
      <c r="E85" s="6" t="str">
        <f>IF(A85&gt;Scenario!$B$11,"",IF(A$2&lt;&gt;"Ready",A$2,IF(ISNUMBER(B85),IF((B85+C85)*(1+Scenario!$B$12/12)-D85&lt;0,"INSUFFICIENT FUNDS",(B85+C85)*(1+Scenario!$B$12/12)-D85),"INSUFFICIENT FUNDS")))</f>
        <v/>
      </c>
      <c r="F85" s="6" t="str">
        <f>IF(A85&gt;Scenario!$B$11,"",IF(A$2&lt;&gt;"Ready",A$2,IF(ISNUMBER(E85),F84+D85,"INSUFFICIENT FUNDS")))</f>
        <v/>
      </c>
      <c r="G85" t="str">
        <f>IF(A85&gt;Scenario!$B$11,"",IF(A$2&lt;&gt;"Ready",A$2,IF(ISNUMBER(E85),"OK","INSUFFICIENT FUNDS")))</f>
        <v/>
      </c>
      <c r="H85">
        <v>81</v>
      </c>
      <c r="I85" s="6" t="str">
        <f>IF(H85&gt;Scenario!$B$11,"",IF(H$2&lt;&gt;"Ready",H$2,IF(N84="OK",L84,"INSUFFICIENT FUNDS")))</f>
        <v/>
      </c>
      <c r="J85" s="6" t="str">
        <f>IF(H85&gt;Scenario!$B$11,"",IF(H$2&lt;&gt;"Ready",H$2,IF(ISNUMBER(I85),IF(AND(H85&gt;=Scenario!$B$10,MOD(H85-Scenario!$B$10,Scenario!$B$18)=0),Scenario!$B$8,0),"INSUFFICIENT FUNDS")))</f>
        <v/>
      </c>
      <c r="K85" s="6" t="str">
        <f>IF(H85&gt;Scenario!$B$11,"",IF(H$2&lt;&gt;"Ready",H$2,IF(ISNUMBER(I85),(I85+J85)*(N('Option C'!$E$14)+N('Option C'!$E$15)+IF(Scenario!$B$13="Gross",N('Option C'!$E$16),0))/12+((0+0)/12+IF(AND(H85&gt;=Scenario!$B$10,MOD(H85-Scenario!$B$10,Scenario!$B$18)=0),N('Option C'!$E$17)*N('Option C'!$E$18)+N('Option C'!$E$20),0)+IF(H85=1,N('Option C'!$E$17)*N('Option C'!$E$19)+N('Option C'!$E$21),0)+IF(H85=Scenario!$B$11,N('Option C'!$E$22),0)),"INSUFFICIENT FUNDS")))</f>
        <v/>
      </c>
      <c r="L85" s="6" t="str">
        <f>IF(H85&gt;Scenario!$B$11,"",IF(H$2&lt;&gt;"Ready",H$2,IF(ISNUMBER(I85),IF((I85+J85)*(1+Scenario!$B$12/12)-K85&lt;0,"INSUFFICIENT FUNDS",(I85+J85)*(1+Scenario!$B$12/12)-K85),"INSUFFICIENT FUNDS")))</f>
        <v/>
      </c>
      <c r="M85" s="6" t="str">
        <f>IF(H85&gt;Scenario!$B$11,"",IF(H$2&lt;&gt;"Ready",H$2,IF(ISNUMBER(L85),M84+K85,"INSUFFICIENT FUNDS")))</f>
        <v/>
      </c>
      <c r="N85" t="str">
        <f>IF(H85&gt;Scenario!$B$11,"",IF(H$2&lt;&gt;"Ready",H$2,IF(ISNUMBER(L85),"OK","INSUFFICIENT FUNDS")))</f>
        <v/>
      </c>
      <c r="O85">
        <v>81</v>
      </c>
      <c r="P85" s="6" t="str">
        <f>IF(O85&gt;Scenario!$B$11,"",IF(O$2&lt;&gt;"Ready",O$2,IF(U84="OK",S84,"INSUFFICIENT FUNDS")))</f>
        <v/>
      </c>
      <c r="Q85" s="6" t="str">
        <f>IF(O85&gt;Scenario!$B$11,"",IF(O$2&lt;&gt;"Ready",O$2,IF(ISNUMBER(P85),IF(AND(O85&gt;=Scenario!$B$10,MOD(O85-Scenario!$B$10,Scenario!$B$18)=0),Scenario!$B$8,0),"INSUFFICIENT FUNDS")))</f>
        <v/>
      </c>
      <c r="R85" s="6" t="str">
        <f>IF(O85&gt;Scenario!$B$11,"",IF(O$2&lt;&gt;"Ready",O$2,IF(ISNUMBER(P85),(P85+Q85)*(0+N('Option C'!$E$15)+IF(Scenario!$B$13="Gross",N('Option C'!$E$16),0))/12+((N('Option C'!$E$12)+N('Option C'!$E$13))/12+IF(AND(O85&gt;=Scenario!$B$10,MOD(O85-Scenario!$B$10,Scenario!$B$18)=0),N('Option C'!$E$17)*N('Option C'!$E$18)+N('Option C'!$E$20),0)+IF(O85=1,N('Option C'!$E$17)*N('Option C'!$E$19)+N('Option C'!$E$21),0)+IF(O85=Scenario!$B$11,N('Option C'!$E$22),0)),"INSUFFICIENT FUNDS")))</f>
        <v/>
      </c>
      <c r="S85" s="6" t="str">
        <f>IF(O85&gt;Scenario!$B$11,"",IF(O$2&lt;&gt;"Ready",O$2,IF(ISNUMBER(P85),IF((P85+Q85)*(1+Scenario!$B$12/12)-R85&lt;0,"INSUFFICIENT FUNDS",(P85+Q85)*(1+Scenario!$B$12/12)-R85),"INSUFFICIENT FUNDS")))</f>
        <v/>
      </c>
      <c r="T85" s="6" t="str">
        <f>IF(O85&gt;Scenario!$B$11,"",IF(O$2&lt;&gt;"Ready",O$2,IF(ISNUMBER(S85),T84+R85,"INSUFFICIENT FUNDS")))</f>
        <v/>
      </c>
      <c r="U85" t="str">
        <f>IF(O85&gt;Scenario!$B$11,"",IF(O$2&lt;&gt;"Ready",O$2,IF(ISNUMBER(S85),"OK","INSUFFICIENT FUNDS")))</f>
        <v/>
      </c>
      <c r="V85">
        <v>81</v>
      </c>
      <c r="W85" s="6" t="str">
        <f>IF(V85&gt;Scenario!$B$11,"",IF(V$2&lt;&gt;"Ready",V$2,IF(AB84="OK",Z84,"INSUFFICIENT FUNDS")))</f>
        <v/>
      </c>
      <c r="X85" s="6" t="str">
        <f>IF(V85&gt;Scenario!$B$11,"",IF(V$2&lt;&gt;"Ready",V$2,IF(ISNUMBER(W85),IF(AND(V85&gt;=Scenario!$B$10,MOD(V85-Scenario!$B$10,Scenario!$B$18)=0),Scenario!$B$8,0),"INSUFFICIENT FUNDS")))</f>
        <v/>
      </c>
      <c r="Y85" s="6" t="str">
        <f>IF(V85&gt;Scenario!$B$11,"",IF(V$2&lt;&gt;"Ready",V$2,IF(ISNUMBER(W85),(W85+X85)*(N('Option C'!$E$14)+N('Option C'!$E$15)+IF(Scenario!$B$13="Gross",N('Option C'!$E$16),0))/12+((N('Option C'!$E$12)+N('Option C'!$E$13))/12+IF(AND(V85&gt;=Scenario!$B$10,MOD(V85-Scenario!$B$10,Scenario!$B$18)=0),0*0+0,0)+IF(V85=1,0*0+0,0)+IF(V85=Scenario!$B$11,0,0)),"INSUFFICIENT FUNDS")))</f>
        <v/>
      </c>
      <c r="Z85" s="6" t="str">
        <f>IF(V85&gt;Scenario!$B$11,"",IF(V$2&lt;&gt;"Ready",V$2,IF(ISNUMBER(W85),IF((W85+X85)*(1+Scenario!$B$12/12)-Y85&lt;0,"INSUFFICIENT FUNDS",(W85+X85)*(1+Scenario!$B$12/12)-Y85),"INSUFFICIENT FUNDS")))</f>
        <v/>
      </c>
      <c r="AA85" s="6" t="str">
        <f>IF(V85&gt;Scenario!$B$11,"",IF(V$2&lt;&gt;"Ready",V$2,IF(ISNUMBER(Z85),AA84+Y85,"INSUFFICIENT FUNDS")))</f>
        <v/>
      </c>
      <c r="AB85" t="str">
        <f>IF(V85&gt;Scenario!$B$11,"",IF(V$2&lt;&gt;"Ready",V$2,IF(ISNUMBER(Z85),"OK","INSUFFICIENT FUNDS")))</f>
        <v/>
      </c>
      <c r="AC85">
        <v>81</v>
      </c>
      <c r="AD85" s="6" t="str">
        <f>IF(AC85&gt;Scenario!$B$11,"",IF(AC$2&lt;&gt;"Ready",AC$2,IF(AI84="OK",AG84,"INSUFFICIENT FUNDS")))</f>
        <v/>
      </c>
      <c r="AE85" s="6" t="str">
        <f>IF(AC85&gt;Scenario!$B$11,"",IF(AC$2&lt;&gt;"Ready",AC$2,IF(ISNUMBER(AD85),IF(AND(AC85&gt;=Scenario!$B$10,MOD(AC85-Scenario!$B$10,Scenario!$B$18)=0),Scenario!$B$8,0),"INSUFFICIENT FUNDS")))</f>
        <v/>
      </c>
      <c r="AF85" s="6" t="str">
        <f>IF(AC85&gt;Scenario!$B$11,"",IF(AC$2&lt;&gt;"Ready",AC$2,IF(ISNUMBER(AD85),(AD85+AE85)*(N('Option C'!$E$14)+N('Option C'!$E$15)+IF(Scenario!$B$13="Gross",0,0))/12+((N('Option C'!$E$12)+N('Option C'!$E$13))/12+IF(AND(AC85&gt;=Scenario!$B$10,MOD(AC85-Scenario!$B$10,Scenario!$B$18)=0),N('Option C'!$E$17)*N('Option C'!$E$18)+N('Option C'!$E$20),0)+IF(AC85=1,N('Option C'!$E$17)*N('Option C'!$E$19)+N('Option C'!$E$21),0)+IF(AC85=Scenario!$B$11,N('Option C'!$E$22),0)),"INSUFFICIENT FUNDS")))</f>
        <v/>
      </c>
      <c r="AG85" s="6" t="str">
        <f>IF(AC85&gt;Scenario!$B$11,"",IF(AC$2&lt;&gt;"Ready",AC$2,IF(ISNUMBER(AD85),IF((AD85+AE85)*(1+Scenario!$B$12/12)-AF85&lt;0,"INSUFFICIENT FUNDS",(AD85+AE85)*(1+Scenario!$B$12/12)-AF85),"INSUFFICIENT FUNDS")))</f>
        <v/>
      </c>
      <c r="AH85" s="6" t="str">
        <f>IF(AC85&gt;Scenario!$B$11,"",IF(AC$2&lt;&gt;"Ready",AC$2,IF(ISNUMBER(AG85),AH84+AF85,"INSUFFICIENT FUNDS")))</f>
        <v/>
      </c>
      <c r="AI85" t="str">
        <f>IF(AC85&gt;Scenario!$B$11,"",IF(AC$2&lt;&gt;"Ready",AC$2,IF(ISNUMBER(AG85),"OK","INSUFFICIENT FUNDS")))</f>
        <v/>
      </c>
      <c r="AJ85">
        <v>81</v>
      </c>
      <c r="AK85" s="6" t="str">
        <f>IF(AJ85&gt;Scenario!$B$11,"",IF(AJ$2&lt;&gt;"Ready",AJ$2,IF(AP84="OK",AN84,"INSUFFICIENT FUNDS")))</f>
        <v/>
      </c>
      <c r="AL85" s="6" t="str">
        <f>IF(AJ85&gt;Scenario!$B$11,"",IF(AJ$2&lt;&gt;"Ready",AJ$2,IF(ISNUMBER(AK85),IF(AND(AJ85&gt;=Scenario!$B$10,MOD(AJ85-Scenario!$B$10,Scenario!$B$18)=0),Scenario!$B$8,0),"INSUFFICIENT FUNDS")))</f>
        <v/>
      </c>
      <c r="AM85" s="6" t="str">
        <f>IF(AJ85&gt;Scenario!$B$11,"",IF(AJ$2&lt;&gt;"Ready",AJ$2,IF(ISNUMBER(AK85),(AK85+AL85)*(0+0+IF(Scenario!$B$13="Gross",0,0))/12+((0+0)/12+IF(AND(AJ85&gt;=Scenario!$B$10,MOD(AJ85-Scenario!$B$10,Scenario!$B$18)=0),0*0+0,0)+IF(AJ85=1,0*0+0,0)+IF(AJ85=Scenario!$B$11,0,0)),"INSUFFICIENT FUNDS")))</f>
        <v/>
      </c>
      <c r="AN85" s="6" t="str">
        <f>IF(AJ85&gt;Scenario!$B$11,"",IF(AJ$2&lt;&gt;"Ready",AJ$2,IF(ISNUMBER(AK85),IF((AK85+AL85)*(1+Scenario!$B$12/12)-AM85&lt;0,"INSUFFICIENT FUNDS",(AK85+AL85)*(1+Scenario!$B$12/12)-AM85),"INSUFFICIENT FUNDS")))</f>
        <v/>
      </c>
      <c r="AO85" s="6" t="str">
        <f>IF(AJ85&gt;Scenario!$B$11,"",IF(AJ$2&lt;&gt;"Ready",AJ$2,IF(ISNUMBER(AN85),AO84+AM85,"INSUFFICIENT FUNDS")))</f>
        <v/>
      </c>
      <c r="AP85" t="str">
        <f>IF(AJ85&gt;Scenario!$B$11,"",IF(AJ$2&lt;&gt;"Ready",AJ$2,IF(ISNUMBER(AN85),"OK","INSUFFICIENT FUNDS")))</f>
        <v/>
      </c>
    </row>
    <row r="86" spans="1:42" ht="32.1" customHeight="1" x14ac:dyDescent="0.2">
      <c r="A86">
        <v>82</v>
      </c>
      <c r="B86" s="6" t="str">
        <f>IF(A86&gt;Scenario!$B$11,"",IF(A$2&lt;&gt;"Ready",A$2,IF(G85="OK",E85,"INSUFFICIENT FUNDS")))</f>
        <v/>
      </c>
      <c r="C86" s="6" t="str">
        <f>IF(A86&gt;Scenario!$B$11,"",IF(A$2&lt;&gt;"Ready",A$2,IF(ISNUMBER(B86),IF(AND(A86&gt;=Scenario!$B$10,MOD(A86-Scenario!$B$10,Scenario!$B$18)=0),Scenario!$B$8,0),"INSUFFICIENT FUNDS")))</f>
        <v/>
      </c>
      <c r="D86" s="6" t="str">
        <f>IF(A86&gt;Scenario!$B$11,"",IF(A$2&lt;&gt;"Ready",A$2,IF(ISNUMBER(B86),(B86+C86)*(N('Option C'!$E$14)+N('Option C'!$E$15)+IF(Scenario!$B$13="Gross",N('Option C'!$E$16),0))/12+((N('Option C'!$E$12)+N('Option C'!$E$13))/12+IF(AND(A86&gt;=Scenario!$B$10,MOD(A86-Scenario!$B$10,Scenario!$B$18)=0),N('Option C'!$E$17)*N('Option C'!$E$18)+N('Option C'!$E$20),0)+IF(A86=1,N('Option C'!$E$17)*N('Option C'!$E$19)+N('Option C'!$E$21),0)+IF(A86=Scenario!$B$11,N('Option C'!$E$22),0)),"INSUFFICIENT FUNDS")))</f>
        <v/>
      </c>
      <c r="E86" s="6" t="str">
        <f>IF(A86&gt;Scenario!$B$11,"",IF(A$2&lt;&gt;"Ready",A$2,IF(ISNUMBER(B86),IF((B86+C86)*(1+Scenario!$B$12/12)-D86&lt;0,"INSUFFICIENT FUNDS",(B86+C86)*(1+Scenario!$B$12/12)-D86),"INSUFFICIENT FUNDS")))</f>
        <v/>
      </c>
      <c r="F86" s="6" t="str">
        <f>IF(A86&gt;Scenario!$B$11,"",IF(A$2&lt;&gt;"Ready",A$2,IF(ISNUMBER(E86),F85+D86,"INSUFFICIENT FUNDS")))</f>
        <v/>
      </c>
      <c r="G86" t="str">
        <f>IF(A86&gt;Scenario!$B$11,"",IF(A$2&lt;&gt;"Ready",A$2,IF(ISNUMBER(E86),"OK","INSUFFICIENT FUNDS")))</f>
        <v/>
      </c>
      <c r="H86">
        <v>82</v>
      </c>
      <c r="I86" s="6" t="str">
        <f>IF(H86&gt;Scenario!$B$11,"",IF(H$2&lt;&gt;"Ready",H$2,IF(N85="OK",L85,"INSUFFICIENT FUNDS")))</f>
        <v/>
      </c>
      <c r="J86" s="6" t="str">
        <f>IF(H86&gt;Scenario!$B$11,"",IF(H$2&lt;&gt;"Ready",H$2,IF(ISNUMBER(I86),IF(AND(H86&gt;=Scenario!$B$10,MOD(H86-Scenario!$B$10,Scenario!$B$18)=0),Scenario!$B$8,0),"INSUFFICIENT FUNDS")))</f>
        <v/>
      </c>
      <c r="K86" s="6" t="str">
        <f>IF(H86&gt;Scenario!$B$11,"",IF(H$2&lt;&gt;"Ready",H$2,IF(ISNUMBER(I86),(I86+J86)*(N('Option C'!$E$14)+N('Option C'!$E$15)+IF(Scenario!$B$13="Gross",N('Option C'!$E$16),0))/12+((0+0)/12+IF(AND(H86&gt;=Scenario!$B$10,MOD(H86-Scenario!$B$10,Scenario!$B$18)=0),N('Option C'!$E$17)*N('Option C'!$E$18)+N('Option C'!$E$20),0)+IF(H86=1,N('Option C'!$E$17)*N('Option C'!$E$19)+N('Option C'!$E$21),0)+IF(H86=Scenario!$B$11,N('Option C'!$E$22),0)),"INSUFFICIENT FUNDS")))</f>
        <v/>
      </c>
      <c r="L86" s="6" t="str">
        <f>IF(H86&gt;Scenario!$B$11,"",IF(H$2&lt;&gt;"Ready",H$2,IF(ISNUMBER(I86),IF((I86+J86)*(1+Scenario!$B$12/12)-K86&lt;0,"INSUFFICIENT FUNDS",(I86+J86)*(1+Scenario!$B$12/12)-K86),"INSUFFICIENT FUNDS")))</f>
        <v/>
      </c>
      <c r="M86" s="6" t="str">
        <f>IF(H86&gt;Scenario!$B$11,"",IF(H$2&lt;&gt;"Ready",H$2,IF(ISNUMBER(L86),M85+K86,"INSUFFICIENT FUNDS")))</f>
        <v/>
      </c>
      <c r="N86" t="str">
        <f>IF(H86&gt;Scenario!$B$11,"",IF(H$2&lt;&gt;"Ready",H$2,IF(ISNUMBER(L86),"OK","INSUFFICIENT FUNDS")))</f>
        <v/>
      </c>
      <c r="O86">
        <v>82</v>
      </c>
      <c r="P86" s="6" t="str">
        <f>IF(O86&gt;Scenario!$B$11,"",IF(O$2&lt;&gt;"Ready",O$2,IF(U85="OK",S85,"INSUFFICIENT FUNDS")))</f>
        <v/>
      </c>
      <c r="Q86" s="6" t="str">
        <f>IF(O86&gt;Scenario!$B$11,"",IF(O$2&lt;&gt;"Ready",O$2,IF(ISNUMBER(P86),IF(AND(O86&gt;=Scenario!$B$10,MOD(O86-Scenario!$B$10,Scenario!$B$18)=0),Scenario!$B$8,0),"INSUFFICIENT FUNDS")))</f>
        <v/>
      </c>
      <c r="R86" s="6" t="str">
        <f>IF(O86&gt;Scenario!$B$11,"",IF(O$2&lt;&gt;"Ready",O$2,IF(ISNUMBER(P86),(P86+Q86)*(0+N('Option C'!$E$15)+IF(Scenario!$B$13="Gross",N('Option C'!$E$16),0))/12+((N('Option C'!$E$12)+N('Option C'!$E$13))/12+IF(AND(O86&gt;=Scenario!$B$10,MOD(O86-Scenario!$B$10,Scenario!$B$18)=0),N('Option C'!$E$17)*N('Option C'!$E$18)+N('Option C'!$E$20),0)+IF(O86=1,N('Option C'!$E$17)*N('Option C'!$E$19)+N('Option C'!$E$21),0)+IF(O86=Scenario!$B$11,N('Option C'!$E$22),0)),"INSUFFICIENT FUNDS")))</f>
        <v/>
      </c>
      <c r="S86" s="6" t="str">
        <f>IF(O86&gt;Scenario!$B$11,"",IF(O$2&lt;&gt;"Ready",O$2,IF(ISNUMBER(P86),IF((P86+Q86)*(1+Scenario!$B$12/12)-R86&lt;0,"INSUFFICIENT FUNDS",(P86+Q86)*(1+Scenario!$B$12/12)-R86),"INSUFFICIENT FUNDS")))</f>
        <v/>
      </c>
      <c r="T86" s="6" t="str">
        <f>IF(O86&gt;Scenario!$B$11,"",IF(O$2&lt;&gt;"Ready",O$2,IF(ISNUMBER(S86),T85+R86,"INSUFFICIENT FUNDS")))</f>
        <v/>
      </c>
      <c r="U86" t="str">
        <f>IF(O86&gt;Scenario!$B$11,"",IF(O$2&lt;&gt;"Ready",O$2,IF(ISNUMBER(S86),"OK","INSUFFICIENT FUNDS")))</f>
        <v/>
      </c>
      <c r="V86">
        <v>82</v>
      </c>
      <c r="W86" s="6" t="str">
        <f>IF(V86&gt;Scenario!$B$11,"",IF(V$2&lt;&gt;"Ready",V$2,IF(AB85="OK",Z85,"INSUFFICIENT FUNDS")))</f>
        <v/>
      </c>
      <c r="X86" s="6" t="str">
        <f>IF(V86&gt;Scenario!$B$11,"",IF(V$2&lt;&gt;"Ready",V$2,IF(ISNUMBER(W86),IF(AND(V86&gt;=Scenario!$B$10,MOD(V86-Scenario!$B$10,Scenario!$B$18)=0),Scenario!$B$8,0),"INSUFFICIENT FUNDS")))</f>
        <v/>
      </c>
      <c r="Y86" s="6" t="str">
        <f>IF(V86&gt;Scenario!$B$11,"",IF(V$2&lt;&gt;"Ready",V$2,IF(ISNUMBER(W86),(W86+X86)*(N('Option C'!$E$14)+N('Option C'!$E$15)+IF(Scenario!$B$13="Gross",N('Option C'!$E$16),0))/12+((N('Option C'!$E$12)+N('Option C'!$E$13))/12+IF(AND(V86&gt;=Scenario!$B$10,MOD(V86-Scenario!$B$10,Scenario!$B$18)=0),0*0+0,0)+IF(V86=1,0*0+0,0)+IF(V86=Scenario!$B$11,0,0)),"INSUFFICIENT FUNDS")))</f>
        <v/>
      </c>
      <c r="Z86" s="6" t="str">
        <f>IF(V86&gt;Scenario!$B$11,"",IF(V$2&lt;&gt;"Ready",V$2,IF(ISNUMBER(W86),IF((W86+X86)*(1+Scenario!$B$12/12)-Y86&lt;0,"INSUFFICIENT FUNDS",(W86+X86)*(1+Scenario!$B$12/12)-Y86),"INSUFFICIENT FUNDS")))</f>
        <v/>
      </c>
      <c r="AA86" s="6" t="str">
        <f>IF(V86&gt;Scenario!$B$11,"",IF(V$2&lt;&gt;"Ready",V$2,IF(ISNUMBER(Z86),AA85+Y86,"INSUFFICIENT FUNDS")))</f>
        <v/>
      </c>
      <c r="AB86" t="str">
        <f>IF(V86&gt;Scenario!$B$11,"",IF(V$2&lt;&gt;"Ready",V$2,IF(ISNUMBER(Z86),"OK","INSUFFICIENT FUNDS")))</f>
        <v/>
      </c>
      <c r="AC86">
        <v>82</v>
      </c>
      <c r="AD86" s="6" t="str">
        <f>IF(AC86&gt;Scenario!$B$11,"",IF(AC$2&lt;&gt;"Ready",AC$2,IF(AI85="OK",AG85,"INSUFFICIENT FUNDS")))</f>
        <v/>
      </c>
      <c r="AE86" s="6" t="str">
        <f>IF(AC86&gt;Scenario!$B$11,"",IF(AC$2&lt;&gt;"Ready",AC$2,IF(ISNUMBER(AD86),IF(AND(AC86&gt;=Scenario!$B$10,MOD(AC86-Scenario!$B$10,Scenario!$B$18)=0),Scenario!$B$8,0),"INSUFFICIENT FUNDS")))</f>
        <v/>
      </c>
      <c r="AF86" s="6" t="str">
        <f>IF(AC86&gt;Scenario!$B$11,"",IF(AC$2&lt;&gt;"Ready",AC$2,IF(ISNUMBER(AD86),(AD86+AE86)*(N('Option C'!$E$14)+N('Option C'!$E$15)+IF(Scenario!$B$13="Gross",0,0))/12+((N('Option C'!$E$12)+N('Option C'!$E$13))/12+IF(AND(AC86&gt;=Scenario!$B$10,MOD(AC86-Scenario!$B$10,Scenario!$B$18)=0),N('Option C'!$E$17)*N('Option C'!$E$18)+N('Option C'!$E$20),0)+IF(AC86=1,N('Option C'!$E$17)*N('Option C'!$E$19)+N('Option C'!$E$21),0)+IF(AC86=Scenario!$B$11,N('Option C'!$E$22),0)),"INSUFFICIENT FUNDS")))</f>
        <v/>
      </c>
      <c r="AG86" s="6" t="str">
        <f>IF(AC86&gt;Scenario!$B$11,"",IF(AC$2&lt;&gt;"Ready",AC$2,IF(ISNUMBER(AD86),IF((AD86+AE86)*(1+Scenario!$B$12/12)-AF86&lt;0,"INSUFFICIENT FUNDS",(AD86+AE86)*(1+Scenario!$B$12/12)-AF86),"INSUFFICIENT FUNDS")))</f>
        <v/>
      </c>
      <c r="AH86" s="6" t="str">
        <f>IF(AC86&gt;Scenario!$B$11,"",IF(AC$2&lt;&gt;"Ready",AC$2,IF(ISNUMBER(AG86),AH85+AF86,"INSUFFICIENT FUNDS")))</f>
        <v/>
      </c>
      <c r="AI86" t="str">
        <f>IF(AC86&gt;Scenario!$B$11,"",IF(AC$2&lt;&gt;"Ready",AC$2,IF(ISNUMBER(AG86),"OK","INSUFFICIENT FUNDS")))</f>
        <v/>
      </c>
      <c r="AJ86">
        <v>82</v>
      </c>
      <c r="AK86" s="6" t="str">
        <f>IF(AJ86&gt;Scenario!$B$11,"",IF(AJ$2&lt;&gt;"Ready",AJ$2,IF(AP85="OK",AN85,"INSUFFICIENT FUNDS")))</f>
        <v/>
      </c>
      <c r="AL86" s="6" t="str">
        <f>IF(AJ86&gt;Scenario!$B$11,"",IF(AJ$2&lt;&gt;"Ready",AJ$2,IF(ISNUMBER(AK86),IF(AND(AJ86&gt;=Scenario!$B$10,MOD(AJ86-Scenario!$B$10,Scenario!$B$18)=0),Scenario!$B$8,0),"INSUFFICIENT FUNDS")))</f>
        <v/>
      </c>
      <c r="AM86" s="6" t="str">
        <f>IF(AJ86&gt;Scenario!$B$11,"",IF(AJ$2&lt;&gt;"Ready",AJ$2,IF(ISNUMBER(AK86),(AK86+AL86)*(0+0+IF(Scenario!$B$13="Gross",0,0))/12+((0+0)/12+IF(AND(AJ86&gt;=Scenario!$B$10,MOD(AJ86-Scenario!$B$10,Scenario!$B$18)=0),0*0+0,0)+IF(AJ86=1,0*0+0,0)+IF(AJ86=Scenario!$B$11,0,0)),"INSUFFICIENT FUNDS")))</f>
        <v/>
      </c>
      <c r="AN86" s="6" t="str">
        <f>IF(AJ86&gt;Scenario!$B$11,"",IF(AJ$2&lt;&gt;"Ready",AJ$2,IF(ISNUMBER(AK86),IF((AK86+AL86)*(1+Scenario!$B$12/12)-AM86&lt;0,"INSUFFICIENT FUNDS",(AK86+AL86)*(1+Scenario!$B$12/12)-AM86),"INSUFFICIENT FUNDS")))</f>
        <v/>
      </c>
      <c r="AO86" s="6" t="str">
        <f>IF(AJ86&gt;Scenario!$B$11,"",IF(AJ$2&lt;&gt;"Ready",AJ$2,IF(ISNUMBER(AN86),AO85+AM86,"INSUFFICIENT FUNDS")))</f>
        <v/>
      </c>
      <c r="AP86" t="str">
        <f>IF(AJ86&gt;Scenario!$B$11,"",IF(AJ$2&lt;&gt;"Ready",AJ$2,IF(ISNUMBER(AN86),"OK","INSUFFICIENT FUNDS")))</f>
        <v/>
      </c>
    </row>
    <row r="87" spans="1:42" ht="32.1" customHeight="1" x14ac:dyDescent="0.2">
      <c r="A87">
        <v>83</v>
      </c>
      <c r="B87" s="6" t="str">
        <f>IF(A87&gt;Scenario!$B$11,"",IF(A$2&lt;&gt;"Ready",A$2,IF(G86="OK",E86,"INSUFFICIENT FUNDS")))</f>
        <v/>
      </c>
      <c r="C87" s="6" t="str">
        <f>IF(A87&gt;Scenario!$B$11,"",IF(A$2&lt;&gt;"Ready",A$2,IF(ISNUMBER(B87),IF(AND(A87&gt;=Scenario!$B$10,MOD(A87-Scenario!$B$10,Scenario!$B$18)=0),Scenario!$B$8,0),"INSUFFICIENT FUNDS")))</f>
        <v/>
      </c>
      <c r="D87" s="6" t="str">
        <f>IF(A87&gt;Scenario!$B$11,"",IF(A$2&lt;&gt;"Ready",A$2,IF(ISNUMBER(B87),(B87+C87)*(N('Option C'!$E$14)+N('Option C'!$E$15)+IF(Scenario!$B$13="Gross",N('Option C'!$E$16),0))/12+((N('Option C'!$E$12)+N('Option C'!$E$13))/12+IF(AND(A87&gt;=Scenario!$B$10,MOD(A87-Scenario!$B$10,Scenario!$B$18)=0),N('Option C'!$E$17)*N('Option C'!$E$18)+N('Option C'!$E$20),0)+IF(A87=1,N('Option C'!$E$17)*N('Option C'!$E$19)+N('Option C'!$E$21),0)+IF(A87=Scenario!$B$11,N('Option C'!$E$22),0)),"INSUFFICIENT FUNDS")))</f>
        <v/>
      </c>
      <c r="E87" s="6" t="str">
        <f>IF(A87&gt;Scenario!$B$11,"",IF(A$2&lt;&gt;"Ready",A$2,IF(ISNUMBER(B87),IF((B87+C87)*(1+Scenario!$B$12/12)-D87&lt;0,"INSUFFICIENT FUNDS",(B87+C87)*(1+Scenario!$B$12/12)-D87),"INSUFFICIENT FUNDS")))</f>
        <v/>
      </c>
      <c r="F87" s="6" t="str">
        <f>IF(A87&gt;Scenario!$B$11,"",IF(A$2&lt;&gt;"Ready",A$2,IF(ISNUMBER(E87),F86+D87,"INSUFFICIENT FUNDS")))</f>
        <v/>
      </c>
      <c r="G87" t="str">
        <f>IF(A87&gt;Scenario!$B$11,"",IF(A$2&lt;&gt;"Ready",A$2,IF(ISNUMBER(E87),"OK","INSUFFICIENT FUNDS")))</f>
        <v/>
      </c>
      <c r="H87">
        <v>83</v>
      </c>
      <c r="I87" s="6" t="str">
        <f>IF(H87&gt;Scenario!$B$11,"",IF(H$2&lt;&gt;"Ready",H$2,IF(N86="OK",L86,"INSUFFICIENT FUNDS")))</f>
        <v/>
      </c>
      <c r="J87" s="6" t="str">
        <f>IF(H87&gt;Scenario!$B$11,"",IF(H$2&lt;&gt;"Ready",H$2,IF(ISNUMBER(I87),IF(AND(H87&gt;=Scenario!$B$10,MOD(H87-Scenario!$B$10,Scenario!$B$18)=0),Scenario!$B$8,0),"INSUFFICIENT FUNDS")))</f>
        <v/>
      </c>
      <c r="K87" s="6" t="str">
        <f>IF(H87&gt;Scenario!$B$11,"",IF(H$2&lt;&gt;"Ready",H$2,IF(ISNUMBER(I87),(I87+J87)*(N('Option C'!$E$14)+N('Option C'!$E$15)+IF(Scenario!$B$13="Gross",N('Option C'!$E$16),0))/12+((0+0)/12+IF(AND(H87&gt;=Scenario!$B$10,MOD(H87-Scenario!$B$10,Scenario!$B$18)=0),N('Option C'!$E$17)*N('Option C'!$E$18)+N('Option C'!$E$20),0)+IF(H87=1,N('Option C'!$E$17)*N('Option C'!$E$19)+N('Option C'!$E$21),0)+IF(H87=Scenario!$B$11,N('Option C'!$E$22),0)),"INSUFFICIENT FUNDS")))</f>
        <v/>
      </c>
      <c r="L87" s="6" t="str">
        <f>IF(H87&gt;Scenario!$B$11,"",IF(H$2&lt;&gt;"Ready",H$2,IF(ISNUMBER(I87),IF((I87+J87)*(1+Scenario!$B$12/12)-K87&lt;0,"INSUFFICIENT FUNDS",(I87+J87)*(1+Scenario!$B$12/12)-K87),"INSUFFICIENT FUNDS")))</f>
        <v/>
      </c>
      <c r="M87" s="6" t="str">
        <f>IF(H87&gt;Scenario!$B$11,"",IF(H$2&lt;&gt;"Ready",H$2,IF(ISNUMBER(L87),M86+K87,"INSUFFICIENT FUNDS")))</f>
        <v/>
      </c>
      <c r="N87" t="str">
        <f>IF(H87&gt;Scenario!$B$11,"",IF(H$2&lt;&gt;"Ready",H$2,IF(ISNUMBER(L87),"OK","INSUFFICIENT FUNDS")))</f>
        <v/>
      </c>
      <c r="O87">
        <v>83</v>
      </c>
      <c r="P87" s="6" t="str">
        <f>IF(O87&gt;Scenario!$B$11,"",IF(O$2&lt;&gt;"Ready",O$2,IF(U86="OK",S86,"INSUFFICIENT FUNDS")))</f>
        <v/>
      </c>
      <c r="Q87" s="6" t="str">
        <f>IF(O87&gt;Scenario!$B$11,"",IF(O$2&lt;&gt;"Ready",O$2,IF(ISNUMBER(P87),IF(AND(O87&gt;=Scenario!$B$10,MOD(O87-Scenario!$B$10,Scenario!$B$18)=0),Scenario!$B$8,0),"INSUFFICIENT FUNDS")))</f>
        <v/>
      </c>
      <c r="R87" s="6" t="str">
        <f>IF(O87&gt;Scenario!$B$11,"",IF(O$2&lt;&gt;"Ready",O$2,IF(ISNUMBER(P87),(P87+Q87)*(0+N('Option C'!$E$15)+IF(Scenario!$B$13="Gross",N('Option C'!$E$16),0))/12+((N('Option C'!$E$12)+N('Option C'!$E$13))/12+IF(AND(O87&gt;=Scenario!$B$10,MOD(O87-Scenario!$B$10,Scenario!$B$18)=0),N('Option C'!$E$17)*N('Option C'!$E$18)+N('Option C'!$E$20),0)+IF(O87=1,N('Option C'!$E$17)*N('Option C'!$E$19)+N('Option C'!$E$21),0)+IF(O87=Scenario!$B$11,N('Option C'!$E$22),0)),"INSUFFICIENT FUNDS")))</f>
        <v/>
      </c>
      <c r="S87" s="6" t="str">
        <f>IF(O87&gt;Scenario!$B$11,"",IF(O$2&lt;&gt;"Ready",O$2,IF(ISNUMBER(P87),IF((P87+Q87)*(1+Scenario!$B$12/12)-R87&lt;0,"INSUFFICIENT FUNDS",(P87+Q87)*(1+Scenario!$B$12/12)-R87),"INSUFFICIENT FUNDS")))</f>
        <v/>
      </c>
      <c r="T87" s="6" t="str">
        <f>IF(O87&gt;Scenario!$B$11,"",IF(O$2&lt;&gt;"Ready",O$2,IF(ISNUMBER(S87),T86+R87,"INSUFFICIENT FUNDS")))</f>
        <v/>
      </c>
      <c r="U87" t="str">
        <f>IF(O87&gt;Scenario!$B$11,"",IF(O$2&lt;&gt;"Ready",O$2,IF(ISNUMBER(S87),"OK","INSUFFICIENT FUNDS")))</f>
        <v/>
      </c>
      <c r="V87">
        <v>83</v>
      </c>
      <c r="W87" s="6" t="str">
        <f>IF(V87&gt;Scenario!$B$11,"",IF(V$2&lt;&gt;"Ready",V$2,IF(AB86="OK",Z86,"INSUFFICIENT FUNDS")))</f>
        <v/>
      </c>
      <c r="X87" s="6" t="str">
        <f>IF(V87&gt;Scenario!$B$11,"",IF(V$2&lt;&gt;"Ready",V$2,IF(ISNUMBER(W87),IF(AND(V87&gt;=Scenario!$B$10,MOD(V87-Scenario!$B$10,Scenario!$B$18)=0),Scenario!$B$8,0),"INSUFFICIENT FUNDS")))</f>
        <v/>
      </c>
      <c r="Y87" s="6" t="str">
        <f>IF(V87&gt;Scenario!$B$11,"",IF(V$2&lt;&gt;"Ready",V$2,IF(ISNUMBER(W87),(W87+X87)*(N('Option C'!$E$14)+N('Option C'!$E$15)+IF(Scenario!$B$13="Gross",N('Option C'!$E$16),0))/12+((N('Option C'!$E$12)+N('Option C'!$E$13))/12+IF(AND(V87&gt;=Scenario!$B$10,MOD(V87-Scenario!$B$10,Scenario!$B$18)=0),0*0+0,0)+IF(V87=1,0*0+0,0)+IF(V87=Scenario!$B$11,0,0)),"INSUFFICIENT FUNDS")))</f>
        <v/>
      </c>
      <c r="Z87" s="6" t="str">
        <f>IF(V87&gt;Scenario!$B$11,"",IF(V$2&lt;&gt;"Ready",V$2,IF(ISNUMBER(W87),IF((W87+X87)*(1+Scenario!$B$12/12)-Y87&lt;0,"INSUFFICIENT FUNDS",(W87+X87)*(1+Scenario!$B$12/12)-Y87),"INSUFFICIENT FUNDS")))</f>
        <v/>
      </c>
      <c r="AA87" s="6" t="str">
        <f>IF(V87&gt;Scenario!$B$11,"",IF(V$2&lt;&gt;"Ready",V$2,IF(ISNUMBER(Z87),AA86+Y87,"INSUFFICIENT FUNDS")))</f>
        <v/>
      </c>
      <c r="AB87" t="str">
        <f>IF(V87&gt;Scenario!$B$11,"",IF(V$2&lt;&gt;"Ready",V$2,IF(ISNUMBER(Z87),"OK","INSUFFICIENT FUNDS")))</f>
        <v/>
      </c>
      <c r="AC87">
        <v>83</v>
      </c>
      <c r="AD87" s="6" t="str">
        <f>IF(AC87&gt;Scenario!$B$11,"",IF(AC$2&lt;&gt;"Ready",AC$2,IF(AI86="OK",AG86,"INSUFFICIENT FUNDS")))</f>
        <v/>
      </c>
      <c r="AE87" s="6" t="str">
        <f>IF(AC87&gt;Scenario!$B$11,"",IF(AC$2&lt;&gt;"Ready",AC$2,IF(ISNUMBER(AD87),IF(AND(AC87&gt;=Scenario!$B$10,MOD(AC87-Scenario!$B$10,Scenario!$B$18)=0),Scenario!$B$8,0),"INSUFFICIENT FUNDS")))</f>
        <v/>
      </c>
      <c r="AF87" s="6" t="str">
        <f>IF(AC87&gt;Scenario!$B$11,"",IF(AC$2&lt;&gt;"Ready",AC$2,IF(ISNUMBER(AD87),(AD87+AE87)*(N('Option C'!$E$14)+N('Option C'!$E$15)+IF(Scenario!$B$13="Gross",0,0))/12+((N('Option C'!$E$12)+N('Option C'!$E$13))/12+IF(AND(AC87&gt;=Scenario!$B$10,MOD(AC87-Scenario!$B$10,Scenario!$B$18)=0),N('Option C'!$E$17)*N('Option C'!$E$18)+N('Option C'!$E$20),0)+IF(AC87=1,N('Option C'!$E$17)*N('Option C'!$E$19)+N('Option C'!$E$21),0)+IF(AC87=Scenario!$B$11,N('Option C'!$E$22),0)),"INSUFFICIENT FUNDS")))</f>
        <v/>
      </c>
      <c r="AG87" s="6" t="str">
        <f>IF(AC87&gt;Scenario!$B$11,"",IF(AC$2&lt;&gt;"Ready",AC$2,IF(ISNUMBER(AD87),IF((AD87+AE87)*(1+Scenario!$B$12/12)-AF87&lt;0,"INSUFFICIENT FUNDS",(AD87+AE87)*(1+Scenario!$B$12/12)-AF87),"INSUFFICIENT FUNDS")))</f>
        <v/>
      </c>
      <c r="AH87" s="6" t="str">
        <f>IF(AC87&gt;Scenario!$B$11,"",IF(AC$2&lt;&gt;"Ready",AC$2,IF(ISNUMBER(AG87),AH86+AF87,"INSUFFICIENT FUNDS")))</f>
        <v/>
      </c>
      <c r="AI87" t="str">
        <f>IF(AC87&gt;Scenario!$B$11,"",IF(AC$2&lt;&gt;"Ready",AC$2,IF(ISNUMBER(AG87),"OK","INSUFFICIENT FUNDS")))</f>
        <v/>
      </c>
      <c r="AJ87">
        <v>83</v>
      </c>
      <c r="AK87" s="6" t="str">
        <f>IF(AJ87&gt;Scenario!$B$11,"",IF(AJ$2&lt;&gt;"Ready",AJ$2,IF(AP86="OK",AN86,"INSUFFICIENT FUNDS")))</f>
        <v/>
      </c>
      <c r="AL87" s="6" t="str">
        <f>IF(AJ87&gt;Scenario!$B$11,"",IF(AJ$2&lt;&gt;"Ready",AJ$2,IF(ISNUMBER(AK87),IF(AND(AJ87&gt;=Scenario!$B$10,MOD(AJ87-Scenario!$B$10,Scenario!$B$18)=0),Scenario!$B$8,0),"INSUFFICIENT FUNDS")))</f>
        <v/>
      </c>
      <c r="AM87" s="6" t="str">
        <f>IF(AJ87&gt;Scenario!$B$11,"",IF(AJ$2&lt;&gt;"Ready",AJ$2,IF(ISNUMBER(AK87),(AK87+AL87)*(0+0+IF(Scenario!$B$13="Gross",0,0))/12+((0+0)/12+IF(AND(AJ87&gt;=Scenario!$B$10,MOD(AJ87-Scenario!$B$10,Scenario!$B$18)=0),0*0+0,0)+IF(AJ87=1,0*0+0,0)+IF(AJ87=Scenario!$B$11,0,0)),"INSUFFICIENT FUNDS")))</f>
        <v/>
      </c>
      <c r="AN87" s="6" t="str">
        <f>IF(AJ87&gt;Scenario!$B$11,"",IF(AJ$2&lt;&gt;"Ready",AJ$2,IF(ISNUMBER(AK87),IF((AK87+AL87)*(1+Scenario!$B$12/12)-AM87&lt;0,"INSUFFICIENT FUNDS",(AK87+AL87)*(1+Scenario!$B$12/12)-AM87),"INSUFFICIENT FUNDS")))</f>
        <v/>
      </c>
      <c r="AO87" s="6" t="str">
        <f>IF(AJ87&gt;Scenario!$B$11,"",IF(AJ$2&lt;&gt;"Ready",AJ$2,IF(ISNUMBER(AN87),AO86+AM87,"INSUFFICIENT FUNDS")))</f>
        <v/>
      </c>
      <c r="AP87" t="str">
        <f>IF(AJ87&gt;Scenario!$B$11,"",IF(AJ$2&lt;&gt;"Ready",AJ$2,IF(ISNUMBER(AN87),"OK","INSUFFICIENT FUNDS")))</f>
        <v/>
      </c>
    </row>
    <row r="88" spans="1:42" ht="32.1" customHeight="1" x14ac:dyDescent="0.2">
      <c r="A88">
        <v>84</v>
      </c>
      <c r="B88" s="6" t="str">
        <f>IF(A88&gt;Scenario!$B$11,"",IF(A$2&lt;&gt;"Ready",A$2,IF(G87="OK",E87,"INSUFFICIENT FUNDS")))</f>
        <v/>
      </c>
      <c r="C88" s="6" t="str">
        <f>IF(A88&gt;Scenario!$B$11,"",IF(A$2&lt;&gt;"Ready",A$2,IF(ISNUMBER(B88),IF(AND(A88&gt;=Scenario!$B$10,MOD(A88-Scenario!$B$10,Scenario!$B$18)=0),Scenario!$B$8,0),"INSUFFICIENT FUNDS")))</f>
        <v/>
      </c>
      <c r="D88" s="6" t="str">
        <f>IF(A88&gt;Scenario!$B$11,"",IF(A$2&lt;&gt;"Ready",A$2,IF(ISNUMBER(B88),(B88+C88)*(N('Option C'!$E$14)+N('Option C'!$E$15)+IF(Scenario!$B$13="Gross",N('Option C'!$E$16),0))/12+((N('Option C'!$E$12)+N('Option C'!$E$13))/12+IF(AND(A88&gt;=Scenario!$B$10,MOD(A88-Scenario!$B$10,Scenario!$B$18)=0),N('Option C'!$E$17)*N('Option C'!$E$18)+N('Option C'!$E$20),0)+IF(A88=1,N('Option C'!$E$17)*N('Option C'!$E$19)+N('Option C'!$E$21),0)+IF(A88=Scenario!$B$11,N('Option C'!$E$22),0)),"INSUFFICIENT FUNDS")))</f>
        <v/>
      </c>
      <c r="E88" s="6" t="str">
        <f>IF(A88&gt;Scenario!$B$11,"",IF(A$2&lt;&gt;"Ready",A$2,IF(ISNUMBER(B88),IF((B88+C88)*(1+Scenario!$B$12/12)-D88&lt;0,"INSUFFICIENT FUNDS",(B88+C88)*(1+Scenario!$B$12/12)-D88),"INSUFFICIENT FUNDS")))</f>
        <v/>
      </c>
      <c r="F88" s="6" t="str">
        <f>IF(A88&gt;Scenario!$B$11,"",IF(A$2&lt;&gt;"Ready",A$2,IF(ISNUMBER(E88),F87+D88,"INSUFFICIENT FUNDS")))</f>
        <v/>
      </c>
      <c r="G88" t="str">
        <f>IF(A88&gt;Scenario!$B$11,"",IF(A$2&lt;&gt;"Ready",A$2,IF(ISNUMBER(E88),"OK","INSUFFICIENT FUNDS")))</f>
        <v/>
      </c>
      <c r="H88">
        <v>84</v>
      </c>
      <c r="I88" s="6" t="str">
        <f>IF(H88&gt;Scenario!$B$11,"",IF(H$2&lt;&gt;"Ready",H$2,IF(N87="OK",L87,"INSUFFICIENT FUNDS")))</f>
        <v/>
      </c>
      <c r="J88" s="6" t="str">
        <f>IF(H88&gt;Scenario!$B$11,"",IF(H$2&lt;&gt;"Ready",H$2,IF(ISNUMBER(I88),IF(AND(H88&gt;=Scenario!$B$10,MOD(H88-Scenario!$B$10,Scenario!$B$18)=0),Scenario!$B$8,0),"INSUFFICIENT FUNDS")))</f>
        <v/>
      </c>
      <c r="K88" s="6" t="str">
        <f>IF(H88&gt;Scenario!$B$11,"",IF(H$2&lt;&gt;"Ready",H$2,IF(ISNUMBER(I88),(I88+J88)*(N('Option C'!$E$14)+N('Option C'!$E$15)+IF(Scenario!$B$13="Gross",N('Option C'!$E$16),0))/12+((0+0)/12+IF(AND(H88&gt;=Scenario!$B$10,MOD(H88-Scenario!$B$10,Scenario!$B$18)=0),N('Option C'!$E$17)*N('Option C'!$E$18)+N('Option C'!$E$20),0)+IF(H88=1,N('Option C'!$E$17)*N('Option C'!$E$19)+N('Option C'!$E$21),0)+IF(H88=Scenario!$B$11,N('Option C'!$E$22),0)),"INSUFFICIENT FUNDS")))</f>
        <v/>
      </c>
      <c r="L88" s="6" t="str">
        <f>IF(H88&gt;Scenario!$B$11,"",IF(H$2&lt;&gt;"Ready",H$2,IF(ISNUMBER(I88),IF((I88+J88)*(1+Scenario!$B$12/12)-K88&lt;0,"INSUFFICIENT FUNDS",(I88+J88)*(1+Scenario!$B$12/12)-K88),"INSUFFICIENT FUNDS")))</f>
        <v/>
      </c>
      <c r="M88" s="6" t="str">
        <f>IF(H88&gt;Scenario!$B$11,"",IF(H$2&lt;&gt;"Ready",H$2,IF(ISNUMBER(L88),M87+K88,"INSUFFICIENT FUNDS")))</f>
        <v/>
      </c>
      <c r="N88" t="str">
        <f>IF(H88&gt;Scenario!$B$11,"",IF(H$2&lt;&gt;"Ready",H$2,IF(ISNUMBER(L88),"OK","INSUFFICIENT FUNDS")))</f>
        <v/>
      </c>
      <c r="O88">
        <v>84</v>
      </c>
      <c r="P88" s="6" t="str">
        <f>IF(O88&gt;Scenario!$B$11,"",IF(O$2&lt;&gt;"Ready",O$2,IF(U87="OK",S87,"INSUFFICIENT FUNDS")))</f>
        <v/>
      </c>
      <c r="Q88" s="6" t="str">
        <f>IF(O88&gt;Scenario!$B$11,"",IF(O$2&lt;&gt;"Ready",O$2,IF(ISNUMBER(P88),IF(AND(O88&gt;=Scenario!$B$10,MOD(O88-Scenario!$B$10,Scenario!$B$18)=0),Scenario!$B$8,0),"INSUFFICIENT FUNDS")))</f>
        <v/>
      </c>
      <c r="R88" s="6" t="str">
        <f>IF(O88&gt;Scenario!$B$11,"",IF(O$2&lt;&gt;"Ready",O$2,IF(ISNUMBER(P88),(P88+Q88)*(0+N('Option C'!$E$15)+IF(Scenario!$B$13="Gross",N('Option C'!$E$16),0))/12+((N('Option C'!$E$12)+N('Option C'!$E$13))/12+IF(AND(O88&gt;=Scenario!$B$10,MOD(O88-Scenario!$B$10,Scenario!$B$18)=0),N('Option C'!$E$17)*N('Option C'!$E$18)+N('Option C'!$E$20),0)+IF(O88=1,N('Option C'!$E$17)*N('Option C'!$E$19)+N('Option C'!$E$21),0)+IF(O88=Scenario!$B$11,N('Option C'!$E$22),0)),"INSUFFICIENT FUNDS")))</f>
        <v/>
      </c>
      <c r="S88" s="6" t="str">
        <f>IF(O88&gt;Scenario!$B$11,"",IF(O$2&lt;&gt;"Ready",O$2,IF(ISNUMBER(P88),IF((P88+Q88)*(1+Scenario!$B$12/12)-R88&lt;0,"INSUFFICIENT FUNDS",(P88+Q88)*(1+Scenario!$B$12/12)-R88),"INSUFFICIENT FUNDS")))</f>
        <v/>
      </c>
      <c r="T88" s="6" t="str">
        <f>IF(O88&gt;Scenario!$B$11,"",IF(O$2&lt;&gt;"Ready",O$2,IF(ISNUMBER(S88),T87+R88,"INSUFFICIENT FUNDS")))</f>
        <v/>
      </c>
      <c r="U88" t="str">
        <f>IF(O88&gt;Scenario!$B$11,"",IF(O$2&lt;&gt;"Ready",O$2,IF(ISNUMBER(S88),"OK","INSUFFICIENT FUNDS")))</f>
        <v/>
      </c>
      <c r="V88">
        <v>84</v>
      </c>
      <c r="W88" s="6" t="str">
        <f>IF(V88&gt;Scenario!$B$11,"",IF(V$2&lt;&gt;"Ready",V$2,IF(AB87="OK",Z87,"INSUFFICIENT FUNDS")))</f>
        <v/>
      </c>
      <c r="X88" s="6" t="str">
        <f>IF(V88&gt;Scenario!$B$11,"",IF(V$2&lt;&gt;"Ready",V$2,IF(ISNUMBER(W88),IF(AND(V88&gt;=Scenario!$B$10,MOD(V88-Scenario!$B$10,Scenario!$B$18)=0),Scenario!$B$8,0),"INSUFFICIENT FUNDS")))</f>
        <v/>
      </c>
      <c r="Y88" s="6" t="str">
        <f>IF(V88&gt;Scenario!$B$11,"",IF(V$2&lt;&gt;"Ready",V$2,IF(ISNUMBER(W88),(W88+X88)*(N('Option C'!$E$14)+N('Option C'!$E$15)+IF(Scenario!$B$13="Gross",N('Option C'!$E$16),0))/12+((N('Option C'!$E$12)+N('Option C'!$E$13))/12+IF(AND(V88&gt;=Scenario!$B$10,MOD(V88-Scenario!$B$10,Scenario!$B$18)=0),0*0+0,0)+IF(V88=1,0*0+0,0)+IF(V88=Scenario!$B$11,0,0)),"INSUFFICIENT FUNDS")))</f>
        <v/>
      </c>
      <c r="Z88" s="6" t="str">
        <f>IF(V88&gt;Scenario!$B$11,"",IF(V$2&lt;&gt;"Ready",V$2,IF(ISNUMBER(W88),IF((W88+X88)*(1+Scenario!$B$12/12)-Y88&lt;0,"INSUFFICIENT FUNDS",(W88+X88)*(1+Scenario!$B$12/12)-Y88),"INSUFFICIENT FUNDS")))</f>
        <v/>
      </c>
      <c r="AA88" s="6" t="str">
        <f>IF(V88&gt;Scenario!$B$11,"",IF(V$2&lt;&gt;"Ready",V$2,IF(ISNUMBER(Z88),AA87+Y88,"INSUFFICIENT FUNDS")))</f>
        <v/>
      </c>
      <c r="AB88" t="str">
        <f>IF(V88&gt;Scenario!$B$11,"",IF(V$2&lt;&gt;"Ready",V$2,IF(ISNUMBER(Z88),"OK","INSUFFICIENT FUNDS")))</f>
        <v/>
      </c>
      <c r="AC88">
        <v>84</v>
      </c>
      <c r="AD88" s="6" t="str">
        <f>IF(AC88&gt;Scenario!$B$11,"",IF(AC$2&lt;&gt;"Ready",AC$2,IF(AI87="OK",AG87,"INSUFFICIENT FUNDS")))</f>
        <v/>
      </c>
      <c r="AE88" s="6" t="str">
        <f>IF(AC88&gt;Scenario!$B$11,"",IF(AC$2&lt;&gt;"Ready",AC$2,IF(ISNUMBER(AD88),IF(AND(AC88&gt;=Scenario!$B$10,MOD(AC88-Scenario!$B$10,Scenario!$B$18)=0),Scenario!$B$8,0),"INSUFFICIENT FUNDS")))</f>
        <v/>
      </c>
      <c r="AF88" s="6" t="str">
        <f>IF(AC88&gt;Scenario!$B$11,"",IF(AC$2&lt;&gt;"Ready",AC$2,IF(ISNUMBER(AD88),(AD88+AE88)*(N('Option C'!$E$14)+N('Option C'!$E$15)+IF(Scenario!$B$13="Gross",0,0))/12+((N('Option C'!$E$12)+N('Option C'!$E$13))/12+IF(AND(AC88&gt;=Scenario!$B$10,MOD(AC88-Scenario!$B$10,Scenario!$B$18)=0),N('Option C'!$E$17)*N('Option C'!$E$18)+N('Option C'!$E$20),0)+IF(AC88=1,N('Option C'!$E$17)*N('Option C'!$E$19)+N('Option C'!$E$21),0)+IF(AC88=Scenario!$B$11,N('Option C'!$E$22),0)),"INSUFFICIENT FUNDS")))</f>
        <v/>
      </c>
      <c r="AG88" s="6" t="str">
        <f>IF(AC88&gt;Scenario!$B$11,"",IF(AC$2&lt;&gt;"Ready",AC$2,IF(ISNUMBER(AD88),IF((AD88+AE88)*(1+Scenario!$B$12/12)-AF88&lt;0,"INSUFFICIENT FUNDS",(AD88+AE88)*(1+Scenario!$B$12/12)-AF88),"INSUFFICIENT FUNDS")))</f>
        <v/>
      </c>
      <c r="AH88" s="6" t="str">
        <f>IF(AC88&gt;Scenario!$B$11,"",IF(AC$2&lt;&gt;"Ready",AC$2,IF(ISNUMBER(AG88),AH87+AF88,"INSUFFICIENT FUNDS")))</f>
        <v/>
      </c>
      <c r="AI88" t="str">
        <f>IF(AC88&gt;Scenario!$B$11,"",IF(AC$2&lt;&gt;"Ready",AC$2,IF(ISNUMBER(AG88),"OK","INSUFFICIENT FUNDS")))</f>
        <v/>
      </c>
      <c r="AJ88">
        <v>84</v>
      </c>
      <c r="AK88" s="6" t="str">
        <f>IF(AJ88&gt;Scenario!$B$11,"",IF(AJ$2&lt;&gt;"Ready",AJ$2,IF(AP87="OK",AN87,"INSUFFICIENT FUNDS")))</f>
        <v/>
      </c>
      <c r="AL88" s="6" t="str">
        <f>IF(AJ88&gt;Scenario!$B$11,"",IF(AJ$2&lt;&gt;"Ready",AJ$2,IF(ISNUMBER(AK88),IF(AND(AJ88&gt;=Scenario!$B$10,MOD(AJ88-Scenario!$B$10,Scenario!$B$18)=0),Scenario!$B$8,0),"INSUFFICIENT FUNDS")))</f>
        <v/>
      </c>
      <c r="AM88" s="6" t="str">
        <f>IF(AJ88&gt;Scenario!$B$11,"",IF(AJ$2&lt;&gt;"Ready",AJ$2,IF(ISNUMBER(AK88),(AK88+AL88)*(0+0+IF(Scenario!$B$13="Gross",0,0))/12+((0+0)/12+IF(AND(AJ88&gt;=Scenario!$B$10,MOD(AJ88-Scenario!$B$10,Scenario!$B$18)=0),0*0+0,0)+IF(AJ88=1,0*0+0,0)+IF(AJ88=Scenario!$B$11,0,0)),"INSUFFICIENT FUNDS")))</f>
        <v/>
      </c>
      <c r="AN88" s="6" t="str">
        <f>IF(AJ88&gt;Scenario!$B$11,"",IF(AJ$2&lt;&gt;"Ready",AJ$2,IF(ISNUMBER(AK88),IF((AK88+AL88)*(1+Scenario!$B$12/12)-AM88&lt;0,"INSUFFICIENT FUNDS",(AK88+AL88)*(1+Scenario!$B$12/12)-AM88),"INSUFFICIENT FUNDS")))</f>
        <v/>
      </c>
      <c r="AO88" s="6" t="str">
        <f>IF(AJ88&gt;Scenario!$B$11,"",IF(AJ$2&lt;&gt;"Ready",AJ$2,IF(ISNUMBER(AN88),AO87+AM88,"INSUFFICIENT FUNDS")))</f>
        <v/>
      </c>
      <c r="AP88" t="str">
        <f>IF(AJ88&gt;Scenario!$B$11,"",IF(AJ$2&lt;&gt;"Ready",AJ$2,IF(ISNUMBER(AN88),"OK","INSUFFICIENT FUNDS")))</f>
        <v/>
      </c>
    </row>
    <row r="89" spans="1:42" ht="32.1" customHeight="1" x14ac:dyDescent="0.2">
      <c r="A89">
        <v>85</v>
      </c>
      <c r="B89" s="6" t="str">
        <f>IF(A89&gt;Scenario!$B$11,"",IF(A$2&lt;&gt;"Ready",A$2,IF(G88="OK",E88,"INSUFFICIENT FUNDS")))</f>
        <v/>
      </c>
      <c r="C89" s="6" t="str">
        <f>IF(A89&gt;Scenario!$B$11,"",IF(A$2&lt;&gt;"Ready",A$2,IF(ISNUMBER(B89),IF(AND(A89&gt;=Scenario!$B$10,MOD(A89-Scenario!$B$10,Scenario!$B$18)=0),Scenario!$B$8,0),"INSUFFICIENT FUNDS")))</f>
        <v/>
      </c>
      <c r="D89" s="6" t="str">
        <f>IF(A89&gt;Scenario!$B$11,"",IF(A$2&lt;&gt;"Ready",A$2,IF(ISNUMBER(B89),(B89+C89)*(N('Option C'!$E$14)+N('Option C'!$E$15)+IF(Scenario!$B$13="Gross",N('Option C'!$E$16),0))/12+((N('Option C'!$E$12)+N('Option C'!$E$13))/12+IF(AND(A89&gt;=Scenario!$B$10,MOD(A89-Scenario!$B$10,Scenario!$B$18)=0),N('Option C'!$E$17)*N('Option C'!$E$18)+N('Option C'!$E$20),0)+IF(A89=1,N('Option C'!$E$17)*N('Option C'!$E$19)+N('Option C'!$E$21),0)+IF(A89=Scenario!$B$11,N('Option C'!$E$22),0)),"INSUFFICIENT FUNDS")))</f>
        <v/>
      </c>
      <c r="E89" s="6" t="str">
        <f>IF(A89&gt;Scenario!$B$11,"",IF(A$2&lt;&gt;"Ready",A$2,IF(ISNUMBER(B89),IF((B89+C89)*(1+Scenario!$B$12/12)-D89&lt;0,"INSUFFICIENT FUNDS",(B89+C89)*(1+Scenario!$B$12/12)-D89),"INSUFFICIENT FUNDS")))</f>
        <v/>
      </c>
      <c r="F89" s="6" t="str">
        <f>IF(A89&gt;Scenario!$B$11,"",IF(A$2&lt;&gt;"Ready",A$2,IF(ISNUMBER(E89),F88+D89,"INSUFFICIENT FUNDS")))</f>
        <v/>
      </c>
      <c r="G89" t="str">
        <f>IF(A89&gt;Scenario!$B$11,"",IF(A$2&lt;&gt;"Ready",A$2,IF(ISNUMBER(E89),"OK","INSUFFICIENT FUNDS")))</f>
        <v/>
      </c>
      <c r="H89">
        <v>85</v>
      </c>
      <c r="I89" s="6" t="str">
        <f>IF(H89&gt;Scenario!$B$11,"",IF(H$2&lt;&gt;"Ready",H$2,IF(N88="OK",L88,"INSUFFICIENT FUNDS")))</f>
        <v/>
      </c>
      <c r="J89" s="6" t="str">
        <f>IF(H89&gt;Scenario!$B$11,"",IF(H$2&lt;&gt;"Ready",H$2,IF(ISNUMBER(I89),IF(AND(H89&gt;=Scenario!$B$10,MOD(H89-Scenario!$B$10,Scenario!$B$18)=0),Scenario!$B$8,0),"INSUFFICIENT FUNDS")))</f>
        <v/>
      </c>
      <c r="K89" s="6" t="str">
        <f>IF(H89&gt;Scenario!$B$11,"",IF(H$2&lt;&gt;"Ready",H$2,IF(ISNUMBER(I89),(I89+J89)*(N('Option C'!$E$14)+N('Option C'!$E$15)+IF(Scenario!$B$13="Gross",N('Option C'!$E$16),0))/12+((0+0)/12+IF(AND(H89&gt;=Scenario!$B$10,MOD(H89-Scenario!$B$10,Scenario!$B$18)=0),N('Option C'!$E$17)*N('Option C'!$E$18)+N('Option C'!$E$20),0)+IF(H89=1,N('Option C'!$E$17)*N('Option C'!$E$19)+N('Option C'!$E$21),0)+IF(H89=Scenario!$B$11,N('Option C'!$E$22),0)),"INSUFFICIENT FUNDS")))</f>
        <v/>
      </c>
      <c r="L89" s="6" t="str">
        <f>IF(H89&gt;Scenario!$B$11,"",IF(H$2&lt;&gt;"Ready",H$2,IF(ISNUMBER(I89),IF((I89+J89)*(1+Scenario!$B$12/12)-K89&lt;0,"INSUFFICIENT FUNDS",(I89+J89)*(1+Scenario!$B$12/12)-K89),"INSUFFICIENT FUNDS")))</f>
        <v/>
      </c>
      <c r="M89" s="6" t="str">
        <f>IF(H89&gt;Scenario!$B$11,"",IF(H$2&lt;&gt;"Ready",H$2,IF(ISNUMBER(L89),M88+K89,"INSUFFICIENT FUNDS")))</f>
        <v/>
      </c>
      <c r="N89" t="str">
        <f>IF(H89&gt;Scenario!$B$11,"",IF(H$2&lt;&gt;"Ready",H$2,IF(ISNUMBER(L89),"OK","INSUFFICIENT FUNDS")))</f>
        <v/>
      </c>
      <c r="O89">
        <v>85</v>
      </c>
      <c r="P89" s="6" t="str">
        <f>IF(O89&gt;Scenario!$B$11,"",IF(O$2&lt;&gt;"Ready",O$2,IF(U88="OK",S88,"INSUFFICIENT FUNDS")))</f>
        <v/>
      </c>
      <c r="Q89" s="6" t="str">
        <f>IF(O89&gt;Scenario!$B$11,"",IF(O$2&lt;&gt;"Ready",O$2,IF(ISNUMBER(P89),IF(AND(O89&gt;=Scenario!$B$10,MOD(O89-Scenario!$B$10,Scenario!$B$18)=0),Scenario!$B$8,0),"INSUFFICIENT FUNDS")))</f>
        <v/>
      </c>
      <c r="R89" s="6" t="str">
        <f>IF(O89&gt;Scenario!$B$11,"",IF(O$2&lt;&gt;"Ready",O$2,IF(ISNUMBER(P89),(P89+Q89)*(0+N('Option C'!$E$15)+IF(Scenario!$B$13="Gross",N('Option C'!$E$16),0))/12+((N('Option C'!$E$12)+N('Option C'!$E$13))/12+IF(AND(O89&gt;=Scenario!$B$10,MOD(O89-Scenario!$B$10,Scenario!$B$18)=0),N('Option C'!$E$17)*N('Option C'!$E$18)+N('Option C'!$E$20),0)+IF(O89=1,N('Option C'!$E$17)*N('Option C'!$E$19)+N('Option C'!$E$21),0)+IF(O89=Scenario!$B$11,N('Option C'!$E$22),0)),"INSUFFICIENT FUNDS")))</f>
        <v/>
      </c>
      <c r="S89" s="6" t="str">
        <f>IF(O89&gt;Scenario!$B$11,"",IF(O$2&lt;&gt;"Ready",O$2,IF(ISNUMBER(P89),IF((P89+Q89)*(1+Scenario!$B$12/12)-R89&lt;0,"INSUFFICIENT FUNDS",(P89+Q89)*(1+Scenario!$B$12/12)-R89),"INSUFFICIENT FUNDS")))</f>
        <v/>
      </c>
      <c r="T89" s="6" t="str">
        <f>IF(O89&gt;Scenario!$B$11,"",IF(O$2&lt;&gt;"Ready",O$2,IF(ISNUMBER(S89),T88+R89,"INSUFFICIENT FUNDS")))</f>
        <v/>
      </c>
      <c r="U89" t="str">
        <f>IF(O89&gt;Scenario!$B$11,"",IF(O$2&lt;&gt;"Ready",O$2,IF(ISNUMBER(S89),"OK","INSUFFICIENT FUNDS")))</f>
        <v/>
      </c>
      <c r="V89">
        <v>85</v>
      </c>
      <c r="W89" s="6" t="str">
        <f>IF(V89&gt;Scenario!$B$11,"",IF(V$2&lt;&gt;"Ready",V$2,IF(AB88="OK",Z88,"INSUFFICIENT FUNDS")))</f>
        <v/>
      </c>
      <c r="X89" s="6" t="str">
        <f>IF(V89&gt;Scenario!$B$11,"",IF(V$2&lt;&gt;"Ready",V$2,IF(ISNUMBER(W89),IF(AND(V89&gt;=Scenario!$B$10,MOD(V89-Scenario!$B$10,Scenario!$B$18)=0),Scenario!$B$8,0),"INSUFFICIENT FUNDS")))</f>
        <v/>
      </c>
      <c r="Y89" s="6" t="str">
        <f>IF(V89&gt;Scenario!$B$11,"",IF(V$2&lt;&gt;"Ready",V$2,IF(ISNUMBER(W89),(W89+X89)*(N('Option C'!$E$14)+N('Option C'!$E$15)+IF(Scenario!$B$13="Gross",N('Option C'!$E$16),0))/12+((N('Option C'!$E$12)+N('Option C'!$E$13))/12+IF(AND(V89&gt;=Scenario!$B$10,MOD(V89-Scenario!$B$10,Scenario!$B$18)=0),0*0+0,0)+IF(V89=1,0*0+0,0)+IF(V89=Scenario!$B$11,0,0)),"INSUFFICIENT FUNDS")))</f>
        <v/>
      </c>
      <c r="Z89" s="6" t="str">
        <f>IF(V89&gt;Scenario!$B$11,"",IF(V$2&lt;&gt;"Ready",V$2,IF(ISNUMBER(W89),IF((W89+X89)*(1+Scenario!$B$12/12)-Y89&lt;0,"INSUFFICIENT FUNDS",(W89+X89)*(1+Scenario!$B$12/12)-Y89),"INSUFFICIENT FUNDS")))</f>
        <v/>
      </c>
      <c r="AA89" s="6" t="str">
        <f>IF(V89&gt;Scenario!$B$11,"",IF(V$2&lt;&gt;"Ready",V$2,IF(ISNUMBER(Z89),AA88+Y89,"INSUFFICIENT FUNDS")))</f>
        <v/>
      </c>
      <c r="AB89" t="str">
        <f>IF(V89&gt;Scenario!$B$11,"",IF(V$2&lt;&gt;"Ready",V$2,IF(ISNUMBER(Z89),"OK","INSUFFICIENT FUNDS")))</f>
        <v/>
      </c>
      <c r="AC89">
        <v>85</v>
      </c>
      <c r="AD89" s="6" t="str">
        <f>IF(AC89&gt;Scenario!$B$11,"",IF(AC$2&lt;&gt;"Ready",AC$2,IF(AI88="OK",AG88,"INSUFFICIENT FUNDS")))</f>
        <v/>
      </c>
      <c r="AE89" s="6" t="str">
        <f>IF(AC89&gt;Scenario!$B$11,"",IF(AC$2&lt;&gt;"Ready",AC$2,IF(ISNUMBER(AD89),IF(AND(AC89&gt;=Scenario!$B$10,MOD(AC89-Scenario!$B$10,Scenario!$B$18)=0),Scenario!$B$8,0),"INSUFFICIENT FUNDS")))</f>
        <v/>
      </c>
      <c r="AF89" s="6" t="str">
        <f>IF(AC89&gt;Scenario!$B$11,"",IF(AC$2&lt;&gt;"Ready",AC$2,IF(ISNUMBER(AD89),(AD89+AE89)*(N('Option C'!$E$14)+N('Option C'!$E$15)+IF(Scenario!$B$13="Gross",0,0))/12+((N('Option C'!$E$12)+N('Option C'!$E$13))/12+IF(AND(AC89&gt;=Scenario!$B$10,MOD(AC89-Scenario!$B$10,Scenario!$B$18)=0),N('Option C'!$E$17)*N('Option C'!$E$18)+N('Option C'!$E$20),0)+IF(AC89=1,N('Option C'!$E$17)*N('Option C'!$E$19)+N('Option C'!$E$21),0)+IF(AC89=Scenario!$B$11,N('Option C'!$E$22),0)),"INSUFFICIENT FUNDS")))</f>
        <v/>
      </c>
      <c r="AG89" s="6" t="str">
        <f>IF(AC89&gt;Scenario!$B$11,"",IF(AC$2&lt;&gt;"Ready",AC$2,IF(ISNUMBER(AD89),IF((AD89+AE89)*(1+Scenario!$B$12/12)-AF89&lt;0,"INSUFFICIENT FUNDS",(AD89+AE89)*(1+Scenario!$B$12/12)-AF89),"INSUFFICIENT FUNDS")))</f>
        <v/>
      </c>
      <c r="AH89" s="6" t="str">
        <f>IF(AC89&gt;Scenario!$B$11,"",IF(AC$2&lt;&gt;"Ready",AC$2,IF(ISNUMBER(AG89),AH88+AF89,"INSUFFICIENT FUNDS")))</f>
        <v/>
      </c>
      <c r="AI89" t="str">
        <f>IF(AC89&gt;Scenario!$B$11,"",IF(AC$2&lt;&gt;"Ready",AC$2,IF(ISNUMBER(AG89),"OK","INSUFFICIENT FUNDS")))</f>
        <v/>
      </c>
      <c r="AJ89">
        <v>85</v>
      </c>
      <c r="AK89" s="6" t="str">
        <f>IF(AJ89&gt;Scenario!$B$11,"",IF(AJ$2&lt;&gt;"Ready",AJ$2,IF(AP88="OK",AN88,"INSUFFICIENT FUNDS")))</f>
        <v/>
      </c>
      <c r="AL89" s="6" t="str">
        <f>IF(AJ89&gt;Scenario!$B$11,"",IF(AJ$2&lt;&gt;"Ready",AJ$2,IF(ISNUMBER(AK89),IF(AND(AJ89&gt;=Scenario!$B$10,MOD(AJ89-Scenario!$B$10,Scenario!$B$18)=0),Scenario!$B$8,0),"INSUFFICIENT FUNDS")))</f>
        <v/>
      </c>
      <c r="AM89" s="6" t="str">
        <f>IF(AJ89&gt;Scenario!$B$11,"",IF(AJ$2&lt;&gt;"Ready",AJ$2,IF(ISNUMBER(AK89),(AK89+AL89)*(0+0+IF(Scenario!$B$13="Gross",0,0))/12+((0+0)/12+IF(AND(AJ89&gt;=Scenario!$B$10,MOD(AJ89-Scenario!$B$10,Scenario!$B$18)=0),0*0+0,0)+IF(AJ89=1,0*0+0,0)+IF(AJ89=Scenario!$B$11,0,0)),"INSUFFICIENT FUNDS")))</f>
        <v/>
      </c>
      <c r="AN89" s="6" t="str">
        <f>IF(AJ89&gt;Scenario!$B$11,"",IF(AJ$2&lt;&gt;"Ready",AJ$2,IF(ISNUMBER(AK89),IF((AK89+AL89)*(1+Scenario!$B$12/12)-AM89&lt;0,"INSUFFICIENT FUNDS",(AK89+AL89)*(1+Scenario!$B$12/12)-AM89),"INSUFFICIENT FUNDS")))</f>
        <v/>
      </c>
      <c r="AO89" s="6" t="str">
        <f>IF(AJ89&gt;Scenario!$B$11,"",IF(AJ$2&lt;&gt;"Ready",AJ$2,IF(ISNUMBER(AN89),AO88+AM89,"INSUFFICIENT FUNDS")))</f>
        <v/>
      </c>
      <c r="AP89" t="str">
        <f>IF(AJ89&gt;Scenario!$B$11,"",IF(AJ$2&lt;&gt;"Ready",AJ$2,IF(ISNUMBER(AN89),"OK","INSUFFICIENT FUNDS")))</f>
        <v/>
      </c>
    </row>
    <row r="90" spans="1:42" ht="32.1" customHeight="1" x14ac:dyDescent="0.2">
      <c r="A90">
        <v>86</v>
      </c>
      <c r="B90" s="6" t="str">
        <f>IF(A90&gt;Scenario!$B$11,"",IF(A$2&lt;&gt;"Ready",A$2,IF(G89="OK",E89,"INSUFFICIENT FUNDS")))</f>
        <v/>
      </c>
      <c r="C90" s="6" t="str">
        <f>IF(A90&gt;Scenario!$B$11,"",IF(A$2&lt;&gt;"Ready",A$2,IF(ISNUMBER(B90),IF(AND(A90&gt;=Scenario!$B$10,MOD(A90-Scenario!$B$10,Scenario!$B$18)=0),Scenario!$B$8,0),"INSUFFICIENT FUNDS")))</f>
        <v/>
      </c>
      <c r="D90" s="6" t="str">
        <f>IF(A90&gt;Scenario!$B$11,"",IF(A$2&lt;&gt;"Ready",A$2,IF(ISNUMBER(B90),(B90+C90)*(N('Option C'!$E$14)+N('Option C'!$E$15)+IF(Scenario!$B$13="Gross",N('Option C'!$E$16),0))/12+((N('Option C'!$E$12)+N('Option C'!$E$13))/12+IF(AND(A90&gt;=Scenario!$B$10,MOD(A90-Scenario!$B$10,Scenario!$B$18)=0),N('Option C'!$E$17)*N('Option C'!$E$18)+N('Option C'!$E$20),0)+IF(A90=1,N('Option C'!$E$17)*N('Option C'!$E$19)+N('Option C'!$E$21),0)+IF(A90=Scenario!$B$11,N('Option C'!$E$22),0)),"INSUFFICIENT FUNDS")))</f>
        <v/>
      </c>
      <c r="E90" s="6" t="str">
        <f>IF(A90&gt;Scenario!$B$11,"",IF(A$2&lt;&gt;"Ready",A$2,IF(ISNUMBER(B90),IF((B90+C90)*(1+Scenario!$B$12/12)-D90&lt;0,"INSUFFICIENT FUNDS",(B90+C90)*(1+Scenario!$B$12/12)-D90),"INSUFFICIENT FUNDS")))</f>
        <v/>
      </c>
      <c r="F90" s="6" t="str">
        <f>IF(A90&gt;Scenario!$B$11,"",IF(A$2&lt;&gt;"Ready",A$2,IF(ISNUMBER(E90),F89+D90,"INSUFFICIENT FUNDS")))</f>
        <v/>
      </c>
      <c r="G90" t="str">
        <f>IF(A90&gt;Scenario!$B$11,"",IF(A$2&lt;&gt;"Ready",A$2,IF(ISNUMBER(E90),"OK","INSUFFICIENT FUNDS")))</f>
        <v/>
      </c>
      <c r="H90">
        <v>86</v>
      </c>
      <c r="I90" s="6" t="str">
        <f>IF(H90&gt;Scenario!$B$11,"",IF(H$2&lt;&gt;"Ready",H$2,IF(N89="OK",L89,"INSUFFICIENT FUNDS")))</f>
        <v/>
      </c>
      <c r="J90" s="6" t="str">
        <f>IF(H90&gt;Scenario!$B$11,"",IF(H$2&lt;&gt;"Ready",H$2,IF(ISNUMBER(I90),IF(AND(H90&gt;=Scenario!$B$10,MOD(H90-Scenario!$B$10,Scenario!$B$18)=0),Scenario!$B$8,0),"INSUFFICIENT FUNDS")))</f>
        <v/>
      </c>
      <c r="K90" s="6" t="str">
        <f>IF(H90&gt;Scenario!$B$11,"",IF(H$2&lt;&gt;"Ready",H$2,IF(ISNUMBER(I90),(I90+J90)*(N('Option C'!$E$14)+N('Option C'!$E$15)+IF(Scenario!$B$13="Gross",N('Option C'!$E$16),0))/12+((0+0)/12+IF(AND(H90&gt;=Scenario!$B$10,MOD(H90-Scenario!$B$10,Scenario!$B$18)=0),N('Option C'!$E$17)*N('Option C'!$E$18)+N('Option C'!$E$20),0)+IF(H90=1,N('Option C'!$E$17)*N('Option C'!$E$19)+N('Option C'!$E$21),0)+IF(H90=Scenario!$B$11,N('Option C'!$E$22),0)),"INSUFFICIENT FUNDS")))</f>
        <v/>
      </c>
      <c r="L90" s="6" t="str">
        <f>IF(H90&gt;Scenario!$B$11,"",IF(H$2&lt;&gt;"Ready",H$2,IF(ISNUMBER(I90),IF((I90+J90)*(1+Scenario!$B$12/12)-K90&lt;0,"INSUFFICIENT FUNDS",(I90+J90)*(1+Scenario!$B$12/12)-K90),"INSUFFICIENT FUNDS")))</f>
        <v/>
      </c>
      <c r="M90" s="6" t="str">
        <f>IF(H90&gt;Scenario!$B$11,"",IF(H$2&lt;&gt;"Ready",H$2,IF(ISNUMBER(L90),M89+K90,"INSUFFICIENT FUNDS")))</f>
        <v/>
      </c>
      <c r="N90" t="str">
        <f>IF(H90&gt;Scenario!$B$11,"",IF(H$2&lt;&gt;"Ready",H$2,IF(ISNUMBER(L90),"OK","INSUFFICIENT FUNDS")))</f>
        <v/>
      </c>
      <c r="O90">
        <v>86</v>
      </c>
      <c r="P90" s="6" t="str">
        <f>IF(O90&gt;Scenario!$B$11,"",IF(O$2&lt;&gt;"Ready",O$2,IF(U89="OK",S89,"INSUFFICIENT FUNDS")))</f>
        <v/>
      </c>
      <c r="Q90" s="6" t="str">
        <f>IF(O90&gt;Scenario!$B$11,"",IF(O$2&lt;&gt;"Ready",O$2,IF(ISNUMBER(P90),IF(AND(O90&gt;=Scenario!$B$10,MOD(O90-Scenario!$B$10,Scenario!$B$18)=0),Scenario!$B$8,0),"INSUFFICIENT FUNDS")))</f>
        <v/>
      </c>
      <c r="R90" s="6" t="str">
        <f>IF(O90&gt;Scenario!$B$11,"",IF(O$2&lt;&gt;"Ready",O$2,IF(ISNUMBER(P90),(P90+Q90)*(0+N('Option C'!$E$15)+IF(Scenario!$B$13="Gross",N('Option C'!$E$16),0))/12+((N('Option C'!$E$12)+N('Option C'!$E$13))/12+IF(AND(O90&gt;=Scenario!$B$10,MOD(O90-Scenario!$B$10,Scenario!$B$18)=0),N('Option C'!$E$17)*N('Option C'!$E$18)+N('Option C'!$E$20),0)+IF(O90=1,N('Option C'!$E$17)*N('Option C'!$E$19)+N('Option C'!$E$21),0)+IF(O90=Scenario!$B$11,N('Option C'!$E$22),0)),"INSUFFICIENT FUNDS")))</f>
        <v/>
      </c>
      <c r="S90" s="6" t="str">
        <f>IF(O90&gt;Scenario!$B$11,"",IF(O$2&lt;&gt;"Ready",O$2,IF(ISNUMBER(P90),IF((P90+Q90)*(1+Scenario!$B$12/12)-R90&lt;0,"INSUFFICIENT FUNDS",(P90+Q90)*(1+Scenario!$B$12/12)-R90),"INSUFFICIENT FUNDS")))</f>
        <v/>
      </c>
      <c r="T90" s="6" t="str">
        <f>IF(O90&gt;Scenario!$B$11,"",IF(O$2&lt;&gt;"Ready",O$2,IF(ISNUMBER(S90),T89+R90,"INSUFFICIENT FUNDS")))</f>
        <v/>
      </c>
      <c r="U90" t="str">
        <f>IF(O90&gt;Scenario!$B$11,"",IF(O$2&lt;&gt;"Ready",O$2,IF(ISNUMBER(S90),"OK","INSUFFICIENT FUNDS")))</f>
        <v/>
      </c>
      <c r="V90">
        <v>86</v>
      </c>
      <c r="W90" s="6" t="str">
        <f>IF(V90&gt;Scenario!$B$11,"",IF(V$2&lt;&gt;"Ready",V$2,IF(AB89="OK",Z89,"INSUFFICIENT FUNDS")))</f>
        <v/>
      </c>
      <c r="X90" s="6" t="str">
        <f>IF(V90&gt;Scenario!$B$11,"",IF(V$2&lt;&gt;"Ready",V$2,IF(ISNUMBER(W90),IF(AND(V90&gt;=Scenario!$B$10,MOD(V90-Scenario!$B$10,Scenario!$B$18)=0),Scenario!$B$8,0),"INSUFFICIENT FUNDS")))</f>
        <v/>
      </c>
      <c r="Y90" s="6" t="str">
        <f>IF(V90&gt;Scenario!$B$11,"",IF(V$2&lt;&gt;"Ready",V$2,IF(ISNUMBER(W90),(W90+X90)*(N('Option C'!$E$14)+N('Option C'!$E$15)+IF(Scenario!$B$13="Gross",N('Option C'!$E$16),0))/12+((N('Option C'!$E$12)+N('Option C'!$E$13))/12+IF(AND(V90&gt;=Scenario!$B$10,MOD(V90-Scenario!$B$10,Scenario!$B$18)=0),0*0+0,0)+IF(V90=1,0*0+0,0)+IF(V90=Scenario!$B$11,0,0)),"INSUFFICIENT FUNDS")))</f>
        <v/>
      </c>
      <c r="Z90" s="6" t="str">
        <f>IF(V90&gt;Scenario!$B$11,"",IF(V$2&lt;&gt;"Ready",V$2,IF(ISNUMBER(W90),IF((W90+X90)*(1+Scenario!$B$12/12)-Y90&lt;0,"INSUFFICIENT FUNDS",(W90+X90)*(1+Scenario!$B$12/12)-Y90),"INSUFFICIENT FUNDS")))</f>
        <v/>
      </c>
      <c r="AA90" s="6" t="str">
        <f>IF(V90&gt;Scenario!$B$11,"",IF(V$2&lt;&gt;"Ready",V$2,IF(ISNUMBER(Z90),AA89+Y90,"INSUFFICIENT FUNDS")))</f>
        <v/>
      </c>
      <c r="AB90" t="str">
        <f>IF(V90&gt;Scenario!$B$11,"",IF(V$2&lt;&gt;"Ready",V$2,IF(ISNUMBER(Z90),"OK","INSUFFICIENT FUNDS")))</f>
        <v/>
      </c>
      <c r="AC90">
        <v>86</v>
      </c>
      <c r="AD90" s="6" t="str">
        <f>IF(AC90&gt;Scenario!$B$11,"",IF(AC$2&lt;&gt;"Ready",AC$2,IF(AI89="OK",AG89,"INSUFFICIENT FUNDS")))</f>
        <v/>
      </c>
      <c r="AE90" s="6" t="str">
        <f>IF(AC90&gt;Scenario!$B$11,"",IF(AC$2&lt;&gt;"Ready",AC$2,IF(ISNUMBER(AD90),IF(AND(AC90&gt;=Scenario!$B$10,MOD(AC90-Scenario!$B$10,Scenario!$B$18)=0),Scenario!$B$8,0),"INSUFFICIENT FUNDS")))</f>
        <v/>
      </c>
      <c r="AF90" s="6" t="str">
        <f>IF(AC90&gt;Scenario!$B$11,"",IF(AC$2&lt;&gt;"Ready",AC$2,IF(ISNUMBER(AD90),(AD90+AE90)*(N('Option C'!$E$14)+N('Option C'!$E$15)+IF(Scenario!$B$13="Gross",0,0))/12+((N('Option C'!$E$12)+N('Option C'!$E$13))/12+IF(AND(AC90&gt;=Scenario!$B$10,MOD(AC90-Scenario!$B$10,Scenario!$B$18)=0),N('Option C'!$E$17)*N('Option C'!$E$18)+N('Option C'!$E$20),0)+IF(AC90=1,N('Option C'!$E$17)*N('Option C'!$E$19)+N('Option C'!$E$21),0)+IF(AC90=Scenario!$B$11,N('Option C'!$E$22),0)),"INSUFFICIENT FUNDS")))</f>
        <v/>
      </c>
      <c r="AG90" s="6" t="str">
        <f>IF(AC90&gt;Scenario!$B$11,"",IF(AC$2&lt;&gt;"Ready",AC$2,IF(ISNUMBER(AD90),IF((AD90+AE90)*(1+Scenario!$B$12/12)-AF90&lt;0,"INSUFFICIENT FUNDS",(AD90+AE90)*(1+Scenario!$B$12/12)-AF90),"INSUFFICIENT FUNDS")))</f>
        <v/>
      </c>
      <c r="AH90" s="6" t="str">
        <f>IF(AC90&gt;Scenario!$B$11,"",IF(AC$2&lt;&gt;"Ready",AC$2,IF(ISNUMBER(AG90),AH89+AF90,"INSUFFICIENT FUNDS")))</f>
        <v/>
      </c>
      <c r="AI90" t="str">
        <f>IF(AC90&gt;Scenario!$B$11,"",IF(AC$2&lt;&gt;"Ready",AC$2,IF(ISNUMBER(AG90),"OK","INSUFFICIENT FUNDS")))</f>
        <v/>
      </c>
      <c r="AJ90">
        <v>86</v>
      </c>
      <c r="AK90" s="6" t="str">
        <f>IF(AJ90&gt;Scenario!$B$11,"",IF(AJ$2&lt;&gt;"Ready",AJ$2,IF(AP89="OK",AN89,"INSUFFICIENT FUNDS")))</f>
        <v/>
      </c>
      <c r="AL90" s="6" t="str">
        <f>IF(AJ90&gt;Scenario!$B$11,"",IF(AJ$2&lt;&gt;"Ready",AJ$2,IF(ISNUMBER(AK90),IF(AND(AJ90&gt;=Scenario!$B$10,MOD(AJ90-Scenario!$B$10,Scenario!$B$18)=0),Scenario!$B$8,0),"INSUFFICIENT FUNDS")))</f>
        <v/>
      </c>
      <c r="AM90" s="6" t="str">
        <f>IF(AJ90&gt;Scenario!$B$11,"",IF(AJ$2&lt;&gt;"Ready",AJ$2,IF(ISNUMBER(AK90),(AK90+AL90)*(0+0+IF(Scenario!$B$13="Gross",0,0))/12+((0+0)/12+IF(AND(AJ90&gt;=Scenario!$B$10,MOD(AJ90-Scenario!$B$10,Scenario!$B$18)=0),0*0+0,0)+IF(AJ90=1,0*0+0,0)+IF(AJ90=Scenario!$B$11,0,0)),"INSUFFICIENT FUNDS")))</f>
        <v/>
      </c>
      <c r="AN90" s="6" t="str">
        <f>IF(AJ90&gt;Scenario!$B$11,"",IF(AJ$2&lt;&gt;"Ready",AJ$2,IF(ISNUMBER(AK90),IF((AK90+AL90)*(1+Scenario!$B$12/12)-AM90&lt;0,"INSUFFICIENT FUNDS",(AK90+AL90)*(1+Scenario!$B$12/12)-AM90),"INSUFFICIENT FUNDS")))</f>
        <v/>
      </c>
      <c r="AO90" s="6" t="str">
        <f>IF(AJ90&gt;Scenario!$B$11,"",IF(AJ$2&lt;&gt;"Ready",AJ$2,IF(ISNUMBER(AN90),AO89+AM90,"INSUFFICIENT FUNDS")))</f>
        <v/>
      </c>
      <c r="AP90" t="str">
        <f>IF(AJ90&gt;Scenario!$B$11,"",IF(AJ$2&lt;&gt;"Ready",AJ$2,IF(ISNUMBER(AN90),"OK","INSUFFICIENT FUNDS")))</f>
        <v/>
      </c>
    </row>
    <row r="91" spans="1:42" ht="32.1" customHeight="1" x14ac:dyDescent="0.2">
      <c r="A91">
        <v>87</v>
      </c>
      <c r="B91" s="6" t="str">
        <f>IF(A91&gt;Scenario!$B$11,"",IF(A$2&lt;&gt;"Ready",A$2,IF(G90="OK",E90,"INSUFFICIENT FUNDS")))</f>
        <v/>
      </c>
      <c r="C91" s="6" t="str">
        <f>IF(A91&gt;Scenario!$B$11,"",IF(A$2&lt;&gt;"Ready",A$2,IF(ISNUMBER(B91),IF(AND(A91&gt;=Scenario!$B$10,MOD(A91-Scenario!$B$10,Scenario!$B$18)=0),Scenario!$B$8,0),"INSUFFICIENT FUNDS")))</f>
        <v/>
      </c>
      <c r="D91" s="6" t="str">
        <f>IF(A91&gt;Scenario!$B$11,"",IF(A$2&lt;&gt;"Ready",A$2,IF(ISNUMBER(B91),(B91+C91)*(N('Option C'!$E$14)+N('Option C'!$E$15)+IF(Scenario!$B$13="Gross",N('Option C'!$E$16),0))/12+((N('Option C'!$E$12)+N('Option C'!$E$13))/12+IF(AND(A91&gt;=Scenario!$B$10,MOD(A91-Scenario!$B$10,Scenario!$B$18)=0),N('Option C'!$E$17)*N('Option C'!$E$18)+N('Option C'!$E$20),0)+IF(A91=1,N('Option C'!$E$17)*N('Option C'!$E$19)+N('Option C'!$E$21),0)+IF(A91=Scenario!$B$11,N('Option C'!$E$22),0)),"INSUFFICIENT FUNDS")))</f>
        <v/>
      </c>
      <c r="E91" s="6" t="str">
        <f>IF(A91&gt;Scenario!$B$11,"",IF(A$2&lt;&gt;"Ready",A$2,IF(ISNUMBER(B91),IF((B91+C91)*(1+Scenario!$B$12/12)-D91&lt;0,"INSUFFICIENT FUNDS",(B91+C91)*(1+Scenario!$B$12/12)-D91),"INSUFFICIENT FUNDS")))</f>
        <v/>
      </c>
      <c r="F91" s="6" t="str">
        <f>IF(A91&gt;Scenario!$B$11,"",IF(A$2&lt;&gt;"Ready",A$2,IF(ISNUMBER(E91),F90+D91,"INSUFFICIENT FUNDS")))</f>
        <v/>
      </c>
      <c r="G91" t="str">
        <f>IF(A91&gt;Scenario!$B$11,"",IF(A$2&lt;&gt;"Ready",A$2,IF(ISNUMBER(E91),"OK","INSUFFICIENT FUNDS")))</f>
        <v/>
      </c>
      <c r="H91">
        <v>87</v>
      </c>
      <c r="I91" s="6" t="str">
        <f>IF(H91&gt;Scenario!$B$11,"",IF(H$2&lt;&gt;"Ready",H$2,IF(N90="OK",L90,"INSUFFICIENT FUNDS")))</f>
        <v/>
      </c>
      <c r="J91" s="6" t="str">
        <f>IF(H91&gt;Scenario!$B$11,"",IF(H$2&lt;&gt;"Ready",H$2,IF(ISNUMBER(I91),IF(AND(H91&gt;=Scenario!$B$10,MOD(H91-Scenario!$B$10,Scenario!$B$18)=0),Scenario!$B$8,0),"INSUFFICIENT FUNDS")))</f>
        <v/>
      </c>
      <c r="K91" s="6" t="str">
        <f>IF(H91&gt;Scenario!$B$11,"",IF(H$2&lt;&gt;"Ready",H$2,IF(ISNUMBER(I91),(I91+J91)*(N('Option C'!$E$14)+N('Option C'!$E$15)+IF(Scenario!$B$13="Gross",N('Option C'!$E$16),0))/12+((0+0)/12+IF(AND(H91&gt;=Scenario!$B$10,MOD(H91-Scenario!$B$10,Scenario!$B$18)=0),N('Option C'!$E$17)*N('Option C'!$E$18)+N('Option C'!$E$20),0)+IF(H91=1,N('Option C'!$E$17)*N('Option C'!$E$19)+N('Option C'!$E$21),0)+IF(H91=Scenario!$B$11,N('Option C'!$E$22),0)),"INSUFFICIENT FUNDS")))</f>
        <v/>
      </c>
      <c r="L91" s="6" t="str">
        <f>IF(H91&gt;Scenario!$B$11,"",IF(H$2&lt;&gt;"Ready",H$2,IF(ISNUMBER(I91),IF((I91+J91)*(1+Scenario!$B$12/12)-K91&lt;0,"INSUFFICIENT FUNDS",(I91+J91)*(1+Scenario!$B$12/12)-K91),"INSUFFICIENT FUNDS")))</f>
        <v/>
      </c>
      <c r="M91" s="6" t="str">
        <f>IF(H91&gt;Scenario!$B$11,"",IF(H$2&lt;&gt;"Ready",H$2,IF(ISNUMBER(L91),M90+K91,"INSUFFICIENT FUNDS")))</f>
        <v/>
      </c>
      <c r="N91" t="str">
        <f>IF(H91&gt;Scenario!$B$11,"",IF(H$2&lt;&gt;"Ready",H$2,IF(ISNUMBER(L91),"OK","INSUFFICIENT FUNDS")))</f>
        <v/>
      </c>
      <c r="O91">
        <v>87</v>
      </c>
      <c r="P91" s="6" t="str">
        <f>IF(O91&gt;Scenario!$B$11,"",IF(O$2&lt;&gt;"Ready",O$2,IF(U90="OK",S90,"INSUFFICIENT FUNDS")))</f>
        <v/>
      </c>
      <c r="Q91" s="6" t="str">
        <f>IF(O91&gt;Scenario!$B$11,"",IF(O$2&lt;&gt;"Ready",O$2,IF(ISNUMBER(P91),IF(AND(O91&gt;=Scenario!$B$10,MOD(O91-Scenario!$B$10,Scenario!$B$18)=0),Scenario!$B$8,0),"INSUFFICIENT FUNDS")))</f>
        <v/>
      </c>
      <c r="R91" s="6" t="str">
        <f>IF(O91&gt;Scenario!$B$11,"",IF(O$2&lt;&gt;"Ready",O$2,IF(ISNUMBER(P91),(P91+Q91)*(0+N('Option C'!$E$15)+IF(Scenario!$B$13="Gross",N('Option C'!$E$16),0))/12+((N('Option C'!$E$12)+N('Option C'!$E$13))/12+IF(AND(O91&gt;=Scenario!$B$10,MOD(O91-Scenario!$B$10,Scenario!$B$18)=0),N('Option C'!$E$17)*N('Option C'!$E$18)+N('Option C'!$E$20),0)+IF(O91=1,N('Option C'!$E$17)*N('Option C'!$E$19)+N('Option C'!$E$21),0)+IF(O91=Scenario!$B$11,N('Option C'!$E$22),0)),"INSUFFICIENT FUNDS")))</f>
        <v/>
      </c>
      <c r="S91" s="6" t="str">
        <f>IF(O91&gt;Scenario!$B$11,"",IF(O$2&lt;&gt;"Ready",O$2,IF(ISNUMBER(P91),IF((P91+Q91)*(1+Scenario!$B$12/12)-R91&lt;0,"INSUFFICIENT FUNDS",(P91+Q91)*(1+Scenario!$B$12/12)-R91),"INSUFFICIENT FUNDS")))</f>
        <v/>
      </c>
      <c r="T91" s="6" t="str">
        <f>IF(O91&gt;Scenario!$B$11,"",IF(O$2&lt;&gt;"Ready",O$2,IF(ISNUMBER(S91),T90+R91,"INSUFFICIENT FUNDS")))</f>
        <v/>
      </c>
      <c r="U91" t="str">
        <f>IF(O91&gt;Scenario!$B$11,"",IF(O$2&lt;&gt;"Ready",O$2,IF(ISNUMBER(S91),"OK","INSUFFICIENT FUNDS")))</f>
        <v/>
      </c>
      <c r="V91">
        <v>87</v>
      </c>
      <c r="W91" s="6" t="str">
        <f>IF(V91&gt;Scenario!$B$11,"",IF(V$2&lt;&gt;"Ready",V$2,IF(AB90="OK",Z90,"INSUFFICIENT FUNDS")))</f>
        <v/>
      </c>
      <c r="X91" s="6" t="str">
        <f>IF(V91&gt;Scenario!$B$11,"",IF(V$2&lt;&gt;"Ready",V$2,IF(ISNUMBER(W91),IF(AND(V91&gt;=Scenario!$B$10,MOD(V91-Scenario!$B$10,Scenario!$B$18)=0),Scenario!$B$8,0),"INSUFFICIENT FUNDS")))</f>
        <v/>
      </c>
      <c r="Y91" s="6" t="str">
        <f>IF(V91&gt;Scenario!$B$11,"",IF(V$2&lt;&gt;"Ready",V$2,IF(ISNUMBER(W91),(W91+X91)*(N('Option C'!$E$14)+N('Option C'!$E$15)+IF(Scenario!$B$13="Gross",N('Option C'!$E$16),0))/12+((N('Option C'!$E$12)+N('Option C'!$E$13))/12+IF(AND(V91&gt;=Scenario!$B$10,MOD(V91-Scenario!$B$10,Scenario!$B$18)=0),0*0+0,0)+IF(V91=1,0*0+0,0)+IF(V91=Scenario!$B$11,0,0)),"INSUFFICIENT FUNDS")))</f>
        <v/>
      </c>
      <c r="Z91" s="6" t="str">
        <f>IF(V91&gt;Scenario!$B$11,"",IF(V$2&lt;&gt;"Ready",V$2,IF(ISNUMBER(W91),IF((W91+X91)*(1+Scenario!$B$12/12)-Y91&lt;0,"INSUFFICIENT FUNDS",(W91+X91)*(1+Scenario!$B$12/12)-Y91),"INSUFFICIENT FUNDS")))</f>
        <v/>
      </c>
      <c r="AA91" s="6" t="str">
        <f>IF(V91&gt;Scenario!$B$11,"",IF(V$2&lt;&gt;"Ready",V$2,IF(ISNUMBER(Z91),AA90+Y91,"INSUFFICIENT FUNDS")))</f>
        <v/>
      </c>
      <c r="AB91" t="str">
        <f>IF(V91&gt;Scenario!$B$11,"",IF(V$2&lt;&gt;"Ready",V$2,IF(ISNUMBER(Z91),"OK","INSUFFICIENT FUNDS")))</f>
        <v/>
      </c>
      <c r="AC91">
        <v>87</v>
      </c>
      <c r="AD91" s="6" t="str">
        <f>IF(AC91&gt;Scenario!$B$11,"",IF(AC$2&lt;&gt;"Ready",AC$2,IF(AI90="OK",AG90,"INSUFFICIENT FUNDS")))</f>
        <v/>
      </c>
      <c r="AE91" s="6" t="str">
        <f>IF(AC91&gt;Scenario!$B$11,"",IF(AC$2&lt;&gt;"Ready",AC$2,IF(ISNUMBER(AD91),IF(AND(AC91&gt;=Scenario!$B$10,MOD(AC91-Scenario!$B$10,Scenario!$B$18)=0),Scenario!$B$8,0),"INSUFFICIENT FUNDS")))</f>
        <v/>
      </c>
      <c r="AF91" s="6" t="str">
        <f>IF(AC91&gt;Scenario!$B$11,"",IF(AC$2&lt;&gt;"Ready",AC$2,IF(ISNUMBER(AD91),(AD91+AE91)*(N('Option C'!$E$14)+N('Option C'!$E$15)+IF(Scenario!$B$13="Gross",0,0))/12+((N('Option C'!$E$12)+N('Option C'!$E$13))/12+IF(AND(AC91&gt;=Scenario!$B$10,MOD(AC91-Scenario!$B$10,Scenario!$B$18)=0),N('Option C'!$E$17)*N('Option C'!$E$18)+N('Option C'!$E$20),0)+IF(AC91=1,N('Option C'!$E$17)*N('Option C'!$E$19)+N('Option C'!$E$21),0)+IF(AC91=Scenario!$B$11,N('Option C'!$E$22),0)),"INSUFFICIENT FUNDS")))</f>
        <v/>
      </c>
      <c r="AG91" s="6" t="str">
        <f>IF(AC91&gt;Scenario!$B$11,"",IF(AC$2&lt;&gt;"Ready",AC$2,IF(ISNUMBER(AD91),IF((AD91+AE91)*(1+Scenario!$B$12/12)-AF91&lt;0,"INSUFFICIENT FUNDS",(AD91+AE91)*(1+Scenario!$B$12/12)-AF91),"INSUFFICIENT FUNDS")))</f>
        <v/>
      </c>
      <c r="AH91" s="6" t="str">
        <f>IF(AC91&gt;Scenario!$B$11,"",IF(AC$2&lt;&gt;"Ready",AC$2,IF(ISNUMBER(AG91),AH90+AF91,"INSUFFICIENT FUNDS")))</f>
        <v/>
      </c>
      <c r="AI91" t="str">
        <f>IF(AC91&gt;Scenario!$B$11,"",IF(AC$2&lt;&gt;"Ready",AC$2,IF(ISNUMBER(AG91),"OK","INSUFFICIENT FUNDS")))</f>
        <v/>
      </c>
      <c r="AJ91">
        <v>87</v>
      </c>
      <c r="AK91" s="6" t="str">
        <f>IF(AJ91&gt;Scenario!$B$11,"",IF(AJ$2&lt;&gt;"Ready",AJ$2,IF(AP90="OK",AN90,"INSUFFICIENT FUNDS")))</f>
        <v/>
      </c>
      <c r="AL91" s="6" t="str">
        <f>IF(AJ91&gt;Scenario!$B$11,"",IF(AJ$2&lt;&gt;"Ready",AJ$2,IF(ISNUMBER(AK91),IF(AND(AJ91&gt;=Scenario!$B$10,MOD(AJ91-Scenario!$B$10,Scenario!$B$18)=0),Scenario!$B$8,0),"INSUFFICIENT FUNDS")))</f>
        <v/>
      </c>
      <c r="AM91" s="6" t="str">
        <f>IF(AJ91&gt;Scenario!$B$11,"",IF(AJ$2&lt;&gt;"Ready",AJ$2,IF(ISNUMBER(AK91),(AK91+AL91)*(0+0+IF(Scenario!$B$13="Gross",0,0))/12+((0+0)/12+IF(AND(AJ91&gt;=Scenario!$B$10,MOD(AJ91-Scenario!$B$10,Scenario!$B$18)=0),0*0+0,0)+IF(AJ91=1,0*0+0,0)+IF(AJ91=Scenario!$B$11,0,0)),"INSUFFICIENT FUNDS")))</f>
        <v/>
      </c>
      <c r="AN91" s="6" t="str">
        <f>IF(AJ91&gt;Scenario!$B$11,"",IF(AJ$2&lt;&gt;"Ready",AJ$2,IF(ISNUMBER(AK91),IF((AK91+AL91)*(1+Scenario!$B$12/12)-AM91&lt;0,"INSUFFICIENT FUNDS",(AK91+AL91)*(1+Scenario!$B$12/12)-AM91),"INSUFFICIENT FUNDS")))</f>
        <v/>
      </c>
      <c r="AO91" s="6" t="str">
        <f>IF(AJ91&gt;Scenario!$B$11,"",IF(AJ$2&lt;&gt;"Ready",AJ$2,IF(ISNUMBER(AN91),AO90+AM91,"INSUFFICIENT FUNDS")))</f>
        <v/>
      </c>
      <c r="AP91" t="str">
        <f>IF(AJ91&gt;Scenario!$B$11,"",IF(AJ$2&lt;&gt;"Ready",AJ$2,IF(ISNUMBER(AN91),"OK","INSUFFICIENT FUNDS")))</f>
        <v/>
      </c>
    </row>
    <row r="92" spans="1:42" ht="32.1" customHeight="1" x14ac:dyDescent="0.2">
      <c r="A92">
        <v>88</v>
      </c>
      <c r="B92" s="6" t="str">
        <f>IF(A92&gt;Scenario!$B$11,"",IF(A$2&lt;&gt;"Ready",A$2,IF(G91="OK",E91,"INSUFFICIENT FUNDS")))</f>
        <v/>
      </c>
      <c r="C92" s="6" t="str">
        <f>IF(A92&gt;Scenario!$B$11,"",IF(A$2&lt;&gt;"Ready",A$2,IF(ISNUMBER(B92),IF(AND(A92&gt;=Scenario!$B$10,MOD(A92-Scenario!$B$10,Scenario!$B$18)=0),Scenario!$B$8,0),"INSUFFICIENT FUNDS")))</f>
        <v/>
      </c>
      <c r="D92" s="6" t="str">
        <f>IF(A92&gt;Scenario!$B$11,"",IF(A$2&lt;&gt;"Ready",A$2,IF(ISNUMBER(B92),(B92+C92)*(N('Option C'!$E$14)+N('Option C'!$E$15)+IF(Scenario!$B$13="Gross",N('Option C'!$E$16),0))/12+((N('Option C'!$E$12)+N('Option C'!$E$13))/12+IF(AND(A92&gt;=Scenario!$B$10,MOD(A92-Scenario!$B$10,Scenario!$B$18)=0),N('Option C'!$E$17)*N('Option C'!$E$18)+N('Option C'!$E$20),0)+IF(A92=1,N('Option C'!$E$17)*N('Option C'!$E$19)+N('Option C'!$E$21),0)+IF(A92=Scenario!$B$11,N('Option C'!$E$22),0)),"INSUFFICIENT FUNDS")))</f>
        <v/>
      </c>
      <c r="E92" s="6" t="str">
        <f>IF(A92&gt;Scenario!$B$11,"",IF(A$2&lt;&gt;"Ready",A$2,IF(ISNUMBER(B92),IF((B92+C92)*(1+Scenario!$B$12/12)-D92&lt;0,"INSUFFICIENT FUNDS",(B92+C92)*(1+Scenario!$B$12/12)-D92),"INSUFFICIENT FUNDS")))</f>
        <v/>
      </c>
      <c r="F92" s="6" t="str">
        <f>IF(A92&gt;Scenario!$B$11,"",IF(A$2&lt;&gt;"Ready",A$2,IF(ISNUMBER(E92),F91+D92,"INSUFFICIENT FUNDS")))</f>
        <v/>
      </c>
      <c r="G92" t="str">
        <f>IF(A92&gt;Scenario!$B$11,"",IF(A$2&lt;&gt;"Ready",A$2,IF(ISNUMBER(E92),"OK","INSUFFICIENT FUNDS")))</f>
        <v/>
      </c>
      <c r="H92">
        <v>88</v>
      </c>
      <c r="I92" s="6" t="str">
        <f>IF(H92&gt;Scenario!$B$11,"",IF(H$2&lt;&gt;"Ready",H$2,IF(N91="OK",L91,"INSUFFICIENT FUNDS")))</f>
        <v/>
      </c>
      <c r="J92" s="6" t="str">
        <f>IF(H92&gt;Scenario!$B$11,"",IF(H$2&lt;&gt;"Ready",H$2,IF(ISNUMBER(I92),IF(AND(H92&gt;=Scenario!$B$10,MOD(H92-Scenario!$B$10,Scenario!$B$18)=0),Scenario!$B$8,0),"INSUFFICIENT FUNDS")))</f>
        <v/>
      </c>
      <c r="K92" s="6" t="str">
        <f>IF(H92&gt;Scenario!$B$11,"",IF(H$2&lt;&gt;"Ready",H$2,IF(ISNUMBER(I92),(I92+J92)*(N('Option C'!$E$14)+N('Option C'!$E$15)+IF(Scenario!$B$13="Gross",N('Option C'!$E$16),0))/12+((0+0)/12+IF(AND(H92&gt;=Scenario!$B$10,MOD(H92-Scenario!$B$10,Scenario!$B$18)=0),N('Option C'!$E$17)*N('Option C'!$E$18)+N('Option C'!$E$20),0)+IF(H92=1,N('Option C'!$E$17)*N('Option C'!$E$19)+N('Option C'!$E$21),0)+IF(H92=Scenario!$B$11,N('Option C'!$E$22),0)),"INSUFFICIENT FUNDS")))</f>
        <v/>
      </c>
      <c r="L92" s="6" t="str">
        <f>IF(H92&gt;Scenario!$B$11,"",IF(H$2&lt;&gt;"Ready",H$2,IF(ISNUMBER(I92),IF((I92+J92)*(1+Scenario!$B$12/12)-K92&lt;0,"INSUFFICIENT FUNDS",(I92+J92)*(1+Scenario!$B$12/12)-K92),"INSUFFICIENT FUNDS")))</f>
        <v/>
      </c>
      <c r="M92" s="6" t="str">
        <f>IF(H92&gt;Scenario!$B$11,"",IF(H$2&lt;&gt;"Ready",H$2,IF(ISNUMBER(L92),M91+K92,"INSUFFICIENT FUNDS")))</f>
        <v/>
      </c>
      <c r="N92" t="str">
        <f>IF(H92&gt;Scenario!$B$11,"",IF(H$2&lt;&gt;"Ready",H$2,IF(ISNUMBER(L92),"OK","INSUFFICIENT FUNDS")))</f>
        <v/>
      </c>
      <c r="O92">
        <v>88</v>
      </c>
      <c r="P92" s="6" t="str">
        <f>IF(O92&gt;Scenario!$B$11,"",IF(O$2&lt;&gt;"Ready",O$2,IF(U91="OK",S91,"INSUFFICIENT FUNDS")))</f>
        <v/>
      </c>
      <c r="Q92" s="6" t="str">
        <f>IF(O92&gt;Scenario!$B$11,"",IF(O$2&lt;&gt;"Ready",O$2,IF(ISNUMBER(P92),IF(AND(O92&gt;=Scenario!$B$10,MOD(O92-Scenario!$B$10,Scenario!$B$18)=0),Scenario!$B$8,0),"INSUFFICIENT FUNDS")))</f>
        <v/>
      </c>
      <c r="R92" s="6" t="str">
        <f>IF(O92&gt;Scenario!$B$11,"",IF(O$2&lt;&gt;"Ready",O$2,IF(ISNUMBER(P92),(P92+Q92)*(0+N('Option C'!$E$15)+IF(Scenario!$B$13="Gross",N('Option C'!$E$16),0))/12+((N('Option C'!$E$12)+N('Option C'!$E$13))/12+IF(AND(O92&gt;=Scenario!$B$10,MOD(O92-Scenario!$B$10,Scenario!$B$18)=0),N('Option C'!$E$17)*N('Option C'!$E$18)+N('Option C'!$E$20),0)+IF(O92=1,N('Option C'!$E$17)*N('Option C'!$E$19)+N('Option C'!$E$21),0)+IF(O92=Scenario!$B$11,N('Option C'!$E$22),0)),"INSUFFICIENT FUNDS")))</f>
        <v/>
      </c>
      <c r="S92" s="6" t="str">
        <f>IF(O92&gt;Scenario!$B$11,"",IF(O$2&lt;&gt;"Ready",O$2,IF(ISNUMBER(P92),IF((P92+Q92)*(1+Scenario!$B$12/12)-R92&lt;0,"INSUFFICIENT FUNDS",(P92+Q92)*(1+Scenario!$B$12/12)-R92),"INSUFFICIENT FUNDS")))</f>
        <v/>
      </c>
      <c r="T92" s="6" t="str">
        <f>IF(O92&gt;Scenario!$B$11,"",IF(O$2&lt;&gt;"Ready",O$2,IF(ISNUMBER(S92),T91+R92,"INSUFFICIENT FUNDS")))</f>
        <v/>
      </c>
      <c r="U92" t="str">
        <f>IF(O92&gt;Scenario!$B$11,"",IF(O$2&lt;&gt;"Ready",O$2,IF(ISNUMBER(S92),"OK","INSUFFICIENT FUNDS")))</f>
        <v/>
      </c>
      <c r="V92">
        <v>88</v>
      </c>
      <c r="W92" s="6" t="str">
        <f>IF(V92&gt;Scenario!$B$11,"",IF(V$2&lt;&gt;"Ready",V$2,IF(AB91="OK",Z91,"INSUFFICIENT FUNDS")))</f>
        <v/>
      </c>
      <c r="X92" s="6" t="str">
        <f>IF(V92&gt;Scenario!$B$11,"",IF(V$2&lt;&gt;"Ready",V$2,IF(ISNUMBER(W92),IF(AND(V92&gt;=Scenario!$B$10,MOD(V92-Scenario!$B$10,Scenario!$B$18)=0),Scenario!$B$8,0),"INSUFFICIENT FUNDS")))</f>
        <v/>
      </c>
      <c r="Y92" s="6" t="str">
        <f>IF(V92&gt;Scenario!$B$11,"",IF(V$2&lt;&gt;"Ready",V$2,IF(ISNUMBER(W92),(W92+X92)*(N('Option C'!$E$14)+N('Option C'!$E$15)+IF(Scenario!$B$13="Gross",N('Option C'!$E$16),0))/12+((N('Option C'!$E$12)+N('Option C'!$E$13))/12+IF(AND(V92&gt;=Scenario!$B$10,MOD(V92-Scenario!$B$10,Scenario!$B$18)=0),0*0+0,0)+IF(V92=1,0*0+0,0)+IF(V92=Scenario!$B$11,0,0)),"INSUFFICIENT FUNDS")))</f>
        <v/>
      </c>
      <c r="Z92" s="6" t="str">
        <f>IF(V92&gt;Scenario!$B$11,"",IF(V$2&lt;&gt;"Ready",V$2,IF(ISNUMBER(W92),IF((W92+X92)*(1+Scenario!$B$12/12)-Y92&lt;0,"INSUFFICIENT FUNDS",(W92+X92)*(1+Scenario!$B$12/12)-Y92),"INSUFFICIENT FUNDS")))</f>
        <v/>
      </c>
      <c r="AA92" s="6" t="str">
        <f>IF(V92&gt;Scenario!$B$11,"",IF(V$2&lt;&gt;"Ready",V$2,IF(ISNUMBER(Z92),AA91+Y92,"INSUFFICIENT FUNDS")))</f>
        <v/>
      </c>
      <c r="AB92" t="str">
        <f>IF(V92&gt;Scenario!$B$11,"",IF(V$2&lt;&gt;"Ready",V$2,IF(ISNUMBER(Z92),"OK","INSUFFICIENT FUNDS")))</f>
        <v/>
      </c>
      <c r="AC92">
        <v>88</v>
      </c>
      <c r="AD92" s="6" t="str">
        <f>IF(AC92&gt;Scenario!$B$11,"",IF(AC$2&lt;&gt;"Ready",AC$2,IF(AI91="OK",AG91,"INSUFFICIENT FUNDS")))</f>
        <v/>
      </c>
      <c r="AE92" s="6" t="str">
        <f>IF(AC92&gt;Scenario!$B$11,"",IF(AC$2&lt;&gt;"Ready",AC$2,IF(ISNUMBER(AD92),IF(AND(AC92&gt;=Scenario!$B$10,MOD(AC92-Scenario!$B$10,Scenario!$B$18)=0),Scenario!$B$8,0),"INSUFFICIENT FUNDS")))</f>
        <v/>
      </c>
      <c r="AF92" s="6" t="str">
        <f>IF(AC92&gt;Scenario!$B$11,"",IF(AC$2&lt;&gt;"Ready",AC$2,IF(ISNUMBER(AD92),(AD92+AE92)*(N('Option C'!$E$14)+N('Option C'!$E$15)+IF(Scenario!$B$13="Gross",0,0))/12+((N('Option C'!$E$12)+N('Option C'!$E$13))/12+IF(AND(AC92&gt;=Scenario!$B$10,MOD(AC92-Scenario!$B$10,Scenario!$B$18)=0),N('Option C'!$E$17)*N('Option C'!$E$18)+N('Option C'!$E$20),0)+IF(AC92=1,N('Option C'!$E$17)*N('Option C'!$E$19)+N('Option C'!$E$21),0)+IF(AC92=Scenario!$B$11,N('Option C'!$E$22),0)),"INSUFFICIENT FUNDS")))</f>
        <v/>
      </c>
      <c r="AG92" s="6" t="str">
        <f>IF(AC92&gt;Scenario!$B$11,"",IF(AC$2&lt;&gt;"Ready",AC$2,IF(ISNUMBER(AD92),IF((AD92+AE92)*(1+Scenario!$B$12/12)-AF92&lt;0,"INSUFFICIENT FUNDS",(AD92+AE92)*(1+Scenario!$B$12/12)-AF92),"INSUFFICIENT FUNDS")))</f>
        <v/>
      </c>
      <c r="AH92" s="6" t="str">
        <f>IF(AC92&gt;Scenario!$B$11,"",IF(AC$2&lt;&gt;"Ready",AC$2,IF(ISNUMBER(AG92),AH91+AF92,"INSUFFICIENT FUNDS")))</f>
        <v/>
      </c>
      <c r="AI92" t="str">
        <f>IF(AC92&gt;Scenario!$B$11,"",IF(AC$2&lt;&gt;"Ready",AC$2,IF(ISNUMBER(AG92),"OK","INSUFFICIENT FUNDS")))</f>
        <v/>
      </c>
      <c r="AJ92">
        <v>88</v>
      </c>
      <c r="AK92" s="6" t="str">
        <f>IF(AJ92&gt;Scenario!$B$11,"",IF(AJ$2&lt;&gt;"Ready",AJ$2,IF(AP91="OK",AN91,"INSUFFICIENT FUNDS")))</f>
        <v/>
      </c>
      <c r="AL92" s="6" t="str">
        <f>IF(AJ92&gt;Scenario!$B$11,"",IF(AJ$2&lt;&gt;"Ready",AJ$2,IF(ISNUMBER(AK92),IF(AND(AJ92&gt;=Scenario!$B$10,MOD(AJ92-Scenario!$B$10,Scenario!$B$18)=0),Scenario!$B$8,0),"INSUFFICIENT FUNDS")))</f>
        <v/>
      </c>
      <c r="AM92" s="6" t="str">
        <f>IF(AJ92&gt;Scenario!$B$11,"",IF(AJ$2&lt;&gt;"Ready",AJ$2,IF(ISNUMBER(AK92),(AK92+AL92)*(0+0+IF(Scenario!$B$13="Gross",0,0))/12+((0+0)/12+IF(AND(AJ92&gt;=Scenario!$B$10,MOD(AJ92-Scenario!$B$10,Scenario!$B$18)=0),0*0+0,0)+IF(AJ92=1,0*0+0,0)+IF(AJ92=Scenario!$B$11,0,0)),"INSUFFICIENT FUNDS")))</f>
        <v/>
      </c>
      <c r="AN92" s="6" t="str">
        <f>IF(AJ92&gt;Scenario!$B$11,"",IF(AJ$2&lt;&gt;"Ready",AJ$2,IF(ISNUMBER(AK92),IF((AK92+AL92)*(1+Scenario!$B$12/12)-AM92&lt;0,"INSUFFICIENT FUNDS",(AK92+AL92)*(1+Scenario!$B$12/12)-AM92),"INSUFFICIENT FUNDS")))</f>
        <v/>
      </c>
      <c r="AO92" s="6" t="str">
        <f>IF(AJ92&gt;Scenario!$B$11,"",IF(AJ$2&lt;&gt;"Ready",AJ$2,IF(ISNUMBER(AN92),AO91+AM92,"INSUFFICIENT FUNDS")))</f>
        <v/>
      </c>
      <c r="AP92" t="str">
        <f>IF(AJ92&gt;Scenario!$B$11,"",IF(AJ$2&lt;&gt;"Ready",AJ$2,IF(ISNUMBER(AN92),"OK","INSUFFICIENT FUNDS")))</f>
        <v/>
      </c>
    </row>
    <row r="93" spans="1:42" ht="32.1" customHeight="1" x14ac:dyDescent="0.2">
      <c r="A93">
        <v>89</v>
      </c>
      <c r="B93" s="6" t="str">
        <f>IF(A93&gt;Scenario!$B$11,"",IF(A$2&lt;&gt;"Ready",A$2,IF(G92="OK",E92,"INSUFFICIENT FUNDS")))</f>
        <v/>
      </c>
      <c r="C93" s="6" t="str">
        <f>IF(A93&gt;Scenario!$B$11,"",IF(A$2&lt;&gt;"Ready",A$2,IF(ISNUMBER(B93),IF(AND(A93&gt;=Scenario!$B$10,MOD(A93-Scenario!$B$10,Scenario!$B$18)=0),Scenario!$B$8,0),"INSUFFICIENT FUNDS")))</f>
        <v/>
      </c>
      <c r="D93" s="6" t="str">
        <f>IF(A93&gt;Scenario!$B$11,"",IF(A$2&lt;&gt;"Ready",A$2,IF(ISNUMBER(B93),(B93+C93)*(N('Option C'!$E$14)+N('Option C'!$E$15)+IF(Scenario!$B$13="Gross",N('Option C'!$E$16),0))/12+((N('Option C'!$E$12)+N('Option C'!$E$13))/12+IF(AND(A93&gt;=Scenario!$B$10,MOD(A93-Scenario!$B$10,Scenario!$B$18)=0),N('Option C'!$E$17)*N('Option C'!$E$18)+N('Option C'!$E$20),0)+IF(A93=1,N('Option C'!$E$17)*N('Option C'!$E$19)+N('Option C'!$E$21),0)+IF(A93=Scenario!$B$11,N('Option C'!$E$22),0)),"INSUFFICIENT FUNDS")))</f>
        <v/>
      </c>
      <c r="E93" s="6" t="str">
        <f>IF(A93&gt;Scenario!$B$11,"",IF(A$2&lt;&gt;"Ready",A$2,IF(ISNUMBER(B93),IF((B93+C93)*(1+Scenario!$B$12/12)-D93&lt;0,"INSUFFICIENT FUNDS",(B93+C93)*(1+Scenario!$B$12/12)-D93),"INSUFFICIENT FUNDS")))</f>
        <v/>
      </c>
      <c r="F93" s="6" t="str">
        <f>IF(A93&gt;Scenario!$B$11,"",IF(A$2&lt;&gt;"Ready",A$2,IF(ISNUMBER(E93),F92+D93,"INSUFFICIENT FUNDS")))</f>
        <v/>
      </c>
      <c r="G93" t="str">
        <f>IF(A93&gt;Scenario!$B$11,"",IF(A$2&lt;&gt;"Ready",A$2,IF(ISNUMBER(E93),"OK","INSUFFICIENT FUNDS")))</f>
        <v/>
      </c>
      <c r="H93">
        <v>89</v>
      </c>
      <c r="I93" s="6" t="str">
        <f>IF(H93&gt;Scenario!$B$11,"",IF(H$2&lt;&gt;"Ready",H$2,IF(N92="OK",L92,"INSUFFICIENT FUNDS")))</f>
        <v/>
      </c>
      <c r="J93" s="6" t="str">
        <f>IF(H93&gt;Scenario!$B$11,"",IF(H$2&lt;&gt;"Ready",H$2,IF(ISNUMBER(I93),IF(AND(H93&gt;=Scenario!$B$10,MOD(H93-Scenario!$B$10,Scenario!$B$18)=0),Scenario!$B$8,0),"INSUFFICIENT FUNDS")))</f>
        <v/>
      </c>
      <c r="K93" s="6" t="str">
        <f>IF(H93&gt;Scenario!$B$11,"",IF(H$2&lt;&gt;"Ready",H$2,IF(ISNUMBER(I93),(I93+J93)*(N('Option C'!$E$14)+N('Option C'!$E$15)+IF(Scenario!$B$13="Gross",N('Option C'!$E$16),0))/12+((0+0)/12+IF(AND(H93&gt;=Scenario!$B$10,MOD(H93-Scenario!$B$10,Scenario!$B$18)=0),N('Option C'!$E$17)*N('Option C'!$E$18)+N('Option C'!$E$20),0)+IF(H93=1,N('Option C'!$E$17)*N('Option C'!$E$19)+N('Option C'!$E$21),0)+IF(H93=Scenario!$B$11,N('Option C'!$E$22),0)),"INSUFFICIENT FUNDS")))</f>
        <v/>
      </c>
      <c r="L93" s="6" t="str">
        <f>IF(H93&gt;Scenario!$B$11,"",IF(H$2&lt;&gt;"Ready",H$2,IF(ISNUMBER(I93),IF((I93+J93)*(1+Scenario!$B$12/12)-K93&lt;0,"INSUFFICIENT FUNDS",(I93+J93)*(1+Scenario!$B$12/12)-K93),"INSUFFICIENT FUNDS")))</f>
        <v/>
      </c>
      <c r="M93" s="6" t="str">
        <f>IF(H93&gt;Scenario!$B$11,"",IF(H$2&lt;&gt;"Ready",H$2,IF(ISNUMBER(L93),M92+K93,"INSUFFICIENT FUNDS")))</f>
        <v/>
      </c>
      <c r="N93" t="str">
        <f>IF(H93&gt;Scenario!$B$11,"",IF(H$2&lt;&gt;"Ready",H$2,IF(ISNUMBER(L93),"OK","INSUFFICIENT FUNDS")))</f>
        <v/>
      </c>
      <c r="O93">
        <v>89</v>
      </c>
      <c r="P93" s="6" t="str">
        <f>IF(O93&gt;Scenario!$B$11,"",IF(O$2&lt;&gt;"Ready",O$2,IF(U92="OK",S92,"INSUFFICIENT FUNDS")))</f>
        <v/>
      </c>
      <c r="Q93" s="6" t="str">
        <f>IF(O93&gt;Scenario!$B$11,"",IF(O$2&lt;&gt;"Ready",O$2,IF(ISNUMBER(P93),IF(AND(O93&gt;=Scenario!$B$10,MOD(O93-Scenario!$B$10,Scenario!$B$18)=0),Scenario!$B$8,0),"INSUFFICIENT FUNDS")))</f>
        <v/>
      </c>
      <c r="R93" s="6" t="str">
        <f>IF(O93&gt;Scenario!$B$11,"",IF(O$2&lt;&gt;"Ready",O$2,IF(ISNUMBER(P93),(P93+Q93)*(0+N('Option C'!$E$15)+IF(Scenario!$B$13="Gross",N('Option C'!$E$16),0))/12+((N('Option C'!$E$12)+N('Option C'!$E$13))/12+IF(AND(O93&gt;=Scenario!$B$10,MOD(O93-Scenario!$B$10,Scenario!$B$18)=0),N('Option C'!$E$17)*N('Option C'!$E$18)+N('Option C'!$E$20),0)+IF(O93=1,N('Option C'!$E$17)*N('Option C'!$E$19)+N('Option C'!$E$21),0)+IF(O93=Scenario!$B$11,N('Option C'!$E$22),0)),"INSUFFICIENT FUNDS")))</f>
        <v/>
      </c>
      <c r="S93" s="6" t="str">
        <f>IF(O93&gt;Scenario!$B$11,"",IF(O$2&lt;&gt;"Ready",O$2,IF(ISNUMBER(P93),IF((P93+Q93)*(1+Scenario!$B$12/12)-R93&lt;0,"INSUFFICIENT FUNDS",(P93+Q93)*(1+Scenario!$B$12/12)-R93),"INSUFFICIENT FUNDS")))</f>
        <v/>
      </c>
      <c r="T93" s="6" t="str">
        <f>IF(O93&gt;Scenario!$B$11,"",IF(O$2&lt;&gt;"Ready",O$2,IF(ISNUMBER(S93),T92+R93,"INSUFFICIENT FUNDS")))</f>
        <v/>
      </c>
      <c r="U93" t="str">
        <f>IF(O93&gt;Scenario!$B$11,"",IF(O$2&lt;&gt;"Ready",O$2,IF(ISNUMBER(S93),"OK","INSUFFICIENT FUNDS")))</f>
        <v/>
      </c>
      <c r="V93">
        <v>89</v>
      </c>
      <c r="W93" s="6" t="str">
        <f>IF(V93&gt;Scenario!$B$11,"",IF(V$2&lt;&gt;"Ready",V$2,IF(AB92="OK",Z92,"INSUFFICIENT FUNDS")))</f>
        <v/>
      </c>
      <c r="X93" s="6" t="str">
        <f>IF(V93&gt;Scenario!$B$11,"",IF(V$2&lt;&gt;"Ready",V$2,IF(ISNUMBER(W93),IF(AND(V93&gt;=Scenario!$B$10,MOD(V93-Scenario!$B$10,Scenario!$B$18)=0),Scenario!$B$8,0),"INSUFFICIENT FUNDS")))</f>
        <v/>
      </c>
      <c r="Y93" s="6" t="str">
        <f>IF(V93&gt;Scenario!$B$11,"",IF(V$2&lt;&gt;"Ready",V$2,IF(ISNUMBER(W93),(W93+X93)*(N('Option C'!$E$14)+N('Option C'!$E$15)+IF(Scenario!$B$13="Gross",N('Option C'!$E$16),0))/12+((N('Option C'!$E$12)+N('Option C'!$E$13))/12+IF(AND(V93&gt;=Scenario!$B$10,MOD(V93-Scenario!$B$10,Scenario!$B$18)=0),0*0+0,0)+IF(V93=1,0*0+0,0)+IF(V93=Scenario!$B$11,0,0)),"INSUFFICIENT FUNDS")))</f>
        <v/>
      </c>
      <c r="Z93" s="6" t="str">
        <f>IF(V93&gt;Scenario!$B$11,"",IF(V$2&lt;&gt;"Ready",V$2,IF(ISNUMBER(W93),IF((W93+X93)*(1+Scenario!$B$12/12)-Y93&lt;0,"INSUFFICIENT FUNDS",(W93+X93)*(1+Scenario!$B$12/12)-Y93),"INSUFFICIENT FUNDS")))</f>
        <v/>
      </c>
      <c r="AA93" s="6" t="str">
        <f>IF(V93&gt;Scenario!$B$11,"",IF(V$2&lt;&gt;"Ready",V$2,IF(ISNUMBER(Z93),AA92+Y93,"INSUFFICIENT FUNDS")))</f>
        <v/>
      </c>
      <c r="AB93" t="str">
        <f>IF(V93&gt;Scenario!$B$11,"",IF(V$2&lt;&gt;"Ready",V$2,IF(ISNUMBER(Z93),"OK","INSUFFICIENT FUNDS")))</f>
        <v/>
      </c>
      <c r="AC93">
        <v>89</v>
      </c>
      <c r="AD93" s="6" t="str">
        <f>IF(AC93&gt;Scenario!$B$11,"",IF(AC$2&lt;&gt;"Ready",AC$2,IF(AI92="OK",AG92,"INSUFFICIENT FUNDS")))</f>
        <v/>
      </c>
      <c r="AE93" s="6" t="str">
        <f>IF(AC93&gt;Scenario!$B$11,"",IF(AC$2&lt;&gt;"Ready",AC$2,IF(ISNUMBER(AD93),IF(AND(AC93&gt;=Scenario!$B$10,MOD(AC93-Scenario!$B$10,Scenario!$B$18)=0),Scenario!$B$8,0),"INSUFFICIENT FUNDS")))</f>
        <v/>
      </c>
      <c r="AF93" s="6" t="str">
        <f>IF(AC93&gt;Scenario!$B$11,"",IF(AC$2&lt;&gt;"Ready",AC$2,IF(ISNUMBER(AD93),(AD93+AE93)*(N('Option C'!$E$14)+N('Option C'!$E$15)+IF(Scenario!$B$13="Gross",0,0))/12+((N('Option C'!$E$12)+N('Option C'!$E$13))/12+IF(AND(AC93&gt;=Scenario!$B$10,MOD(AC93-Scenario!$B$10,Scenario!$B$18)=0),N('Option C'!$E$17)*N('Option C'!$E$18)+N('Option C'!$E$20),0)+IF(AC93=1,N('Option C'!$E$17)*N('Option C'!$E$19)+N('Option C'!$E$21),0)+IF(AC93=Scenario!$B$11,N('Option C'!$E$22),0)),"INSUFFICIENT FUNDS")))</f>
        <v/>
      </c>
      <c r="AG93" s="6" t="str">
        <f>IF(AC93&gt;Scenario!$B$11,"",IF(AC$2&lt;&gt;"Ready",AC$2,IF(ISNUMBER(AD93),IF((AD93+AE93)*(1+Scenario!$B$12/12)-AF93&lt;0,"INSUFFICIENT FUNDS",(AD93+AE93)*(1+Scenario!$B$12/12)-AF93),"INSUFFICIENT FUNDS")))</f>
        <v/>
      </c>
      <c r="AH93" s="6" t="str">
        <f>IF(AC93&gt;Scenario!$B$11,"",IF(AC$2&lt;&gt;"Ready",AC$2,IF(ISNUMBER(AG93),AH92+AF93,"INSUFFICIENT FUNDS")))</f>
        <v/>
      </c>
      <c r="AI93" t="str">
        <f>IF(AC93&gt;Scenario!$B$11,"",IF(AC$2&lt;&gt;"Ready",AC$2,IF(ISNUMBER(AG93),"OK","INSUFFICIENT FUNDS")))</f>
        <v/>
      </c>
      <c r="AJ93">
        <v>89</v>
      </c>
      <c r="AK93" s="6" t="str">
        <f>IF(AJ93&gt;Scenario!$B$11,"",IF(AJ$2&lt;&gt;"Ready",AJ$2,IF(AP92="OK",AN92,"INSUFFICIENT FUNDS")))</f>
        <v/>
      </c>
      <c r="AL93" s="6" t="str">
        <f>IF(AJ93&gt;Scenario!$B$11,"",IF(AJ$2&lt;&gt;"Ready",AJ$2,IF(ISNUMBER(AK93),IF(AND(AJ93&gt;=Scenario!$B$10,MOD(AJ93-Scenario!$B$10,Scenario!$B$18)=0),Scenario!$B$8,0),"INSUFFICIENT FUNDS")))</f>
        <v/>
      </c>
      <c r="AM93" s="6" t="str">
        <f>IF(AJ93&gt;Scenario!$B$11,"",IF(AJ$2&lt;&gt;"Ready",AJ$2,IF(ISNUMBER(AK93),(AK93+AL93)*(0+0+IF(Scenario!$B$13="Gross",0,0))/12+((0+0)/12+IF(AND(AJ93&gt;=Scenario!$B$10,MOD(AJ93-Scenario!$B$10,Scenario!$B$18)=0),0*0+0,0)+IF(AJ93=1,0*0+0,0)+IF(AJ93=Scenario!$B$11,0,0)),"INSUFFICIENT FUNDS")))</f>
        <v/>
      </c>
      <c r="AN93" s="6" t="str">
        <f>IF(AJ93&gt;Scenario!$B$11,"",IF(AJ$2&lt;&gt;"Ready",AJ$2,IF(ISNUMBER(AK93),IF((AK93+AL93)*(1+Scenario!$B$12/12)-AM93&lt;0,"INSUFFICIENT FUNDS",(AK93+AL93)*(1+Scenario!$B$12/12)-AM93),"INSUFFICIENT FUNDS")))</f>
        <v/>
      </c>
      <c r="AO93" s="6" t="str">
        <f>IF(AJ93&gt;Scenario!$B$11,"",IF(AJ$2&lt;&gt;"Ready",AJ$2,IF(ISNUMBER(AN93),AO92+AM93,"INSUFFICIENT FUNDS")))</f>
        <v/>
      </c>
      <c r="AP93" t="str">
        <f>IF(AJ93&gt;Scenario!$B$11,"",IF(AJ$2&lt;&gt;"Ready",AJ$2,IF(ISNUMBER(AN93),"OK","INSUFFICIENT FUNDS")))</f>
        <v/>
      </c>
    </row>
    <row r="94" spans="1:42" ht="32.1" customHeight="1" x14ac:dyDescent="0.2">
      <c r="A94">
        <v>90</v>
      </c>
      <c r="B94" s="6" t="str">
        <f>IF(A94&gt;Scenario!$B$11,"",IF(A$2&lt;&gt;"Ready",A$2,IF(G93="OK",E93,"INSUFFICIENT FUNDS")))</f>
        <v/>
      </c>
      <c r="C94" s="6" t="str">
        <f>IF(A94&gt;Scenario!$B$11,"",IF(A$2&lt;&gt;"Ready",A$2,IF(ISNUMBER(B94),IF(AND(A94&gt;=Scenario!$B$10,MOD(A94-Scenario!$B$10,Scenario!$B$18)=0),Scenario!$B$8,0),"INSUFFICIENT FUNDS")))</f>
        <v/>
      </c>
      <c r="D94" s="6" t="str">
        <f>IF(A94&gt;Scenario!$B$11,"",IF(A$2&lt;&gt;"Ready",A$2,IF(ISNUMBER(B94),(B94+C94)*(N('Option C'!$E$14)+N('Option C'!$E$15)+IF(Scenario!$B$13="Gross",N('Option C'!$E$16),0))/12+((N('Option C'!$E$12)+N('Option C'!$E$13))/12+IF(AND(A94&gt;=Scenario!$B$10,MOD(A94-Scenario!$B$10,Scenario!$B$18)=0),N('Option C'!$E$17)*N('Option C'!$E$18)+N('Option C'!$E$20),0)+IF(A94=1,N('Option C'!$E$17)*N('Option C'!$E$19)+N('Option C'!$E$21),0)+IF(A94=Scenario!$B$11,N('Option C'!$E$22),0)),"INSUFFICIENT FUNDS")))</f>
        <v/>
      </c>
      <c r="E94" s="6" t="str">
        <f>IF(A94&gt;Scenario!$B$11,"",IF(A$2&lt;&gt;"Ready",A$2,IF(ISNUMBER(B94),IF((B94+C94)*(1+Scenario!$B$12/12)-D94&lt;0,"INSUFFICIENT FUNDS",(B94+C94)*(1+Scenario!$B$12/12)-D94),"INSUFFICIENT FUNDS")))</f>
        <v/>
      </c>
      <c r="F94" s="6" t="str">
        <f>IF(A94&gt;Scenario!$B$11,"",IF(A$2&lt;&gt;"Ready",A$2,IF(ISNUMBER(E94),F93+D94,"INSUFFICIENT FUNDS")))</f>
        <v/>
      </c>
      <c r="G94" t="str">
        <f>IF(A94&gt;Scenario!$B$11,"",IF(A$2&lt;&gt;"Ready",A$2,IF(ISNUMBER(E94),"OK","INSUFFICIENT FUNDS")))</f>
        <v/>
      </c>
      <c r="H94">
        <v>90</v>
      </c>
      <c r="I94" s="6" t="str">
        <f>IF(H94&gt;Scenario!$B$11,"",IF(H$2&lt;&gt;"Ready",H$2,IF(N93="OK",L93,"INSUFFICIENT FUNDS")))</f>
        <v/>
      </c>
      <c r="J94" s="6" t="str">
        <f>IF(H94&gt;Scenario!$B$11,"",IF(H$2&lt;&gt;"Ready",H$2,IF(ISNUMBER(I94),IF(AND(H94&gt;=Scenario!$B$10,MOD(H94-Scenario!$B$10,Scenario!$B$18)=0),Scenario!$B$8,0),"INSUFFICIENT FUNDS")))</f>
        <v/>
      </c>
      <c r="K94" s="6" t="str">
        <f>IF(H94&gt;Scenario!$B$11,"",IF(H$2&lt;&gt;"Ready",H$2,IF(ISNUMBER(I94),(I94+J94)*(N('Option C'!$E$14)+N('Option C'!$E$15)+IF(Scenario!$B$13="Gross",N('Option C'!$E$16),0))/12+((0+0)/12+IF(AND(H94&gt;=Scenario!$B$10,MOD(H94-Scenario!$B$10,Scenario!$B$18)=0),N('Option C'!$E$17)*N('Option C'!$E$18)+N('Option C'!$E$20),0)+IF(H94=1,N('Option C'!$E$17)*N('Option C'!$E$19)+N('Option C'!$E$21),0)+IF(H94=Scenario!$B$11,N('Option C'!$E$22),0)),"INSUFFICIENT FUNDS")))</f>
        <v/>
      </c>
      <c r="L94" s="6" t="str">
        <f>IF(H94&gt;Scenario!$B$11,"",IF(H$2&lt;&gt;"Ready",H$2,IF(ISNUMBER(I94),IF((I94+J94)*(1+Scenario!$B$12/12)-K94&lt;0,"INSUFFICIENT FUNDS",(I94+J94)*(1+Scenario!$B$12/12)-K94),"INSUFFICIENT FUNDS")))</f>
        <v/>
      </c>
      <c r="M94" s="6" t="str">
        <f>IF(H94&gt;Scenario!$B$11,"",IF(H$2&lt;&gt;"Ready",H$2,IF(ISNUMBER(L94),M93+K94,"INSUFFICIENT FUNDS")))</f>
        <v/>
      </c>
      <c r="N94" t="str">
        <f>IF(H94&gt;Scenario!$B$11,"",IF(H$2&lt;&gt;"Ready",H$2,IF(ISNUMBER(L94),"OK","INSUFFICIENT FUNDS")))</f>
        <v/>
      </c>
      <c r="O94">
        <v>90</v>
      </c>
      <c r="P94" s="6" t="str">
        <f>IF(O94&gt;Scenario!$B$11,"",IF(O$2&lt;&gt;"Ready",O$2,IF(U93="OK",S93,"INSUFFICIENT FUNDS")))</f>
        <v/>
      </c>
      <c r="Q94" s="6" t="str">
        <f>IF(O94&gt;Scenario!$B$11,"",IF(O$2&lt;&gt;"Ready",O$2,IF(ISNUMBER(P94),IF(AND(O94&gt;=Scenario!$B$10,MOD(O94-Scenario!$B$10,Scenario!$B$18)=0),Scenario!$B$8,0),"INSUFFICIENT FUNDS")))</f>
        <v/>
      </c>
      <c r="R94" s="6" t="str">
        <f>IF(O94&gt;Scenario!$B$11,"",IF(O$2&lt;&gt;"Ready",O$2,IF(ISNUMBER(P94),(P94+Q94)*(0+N('Option C'!$E$15)+IF(Scenario!$B$13="Gross",N('Option C'!$E$16),0))/12+((N('Option C'!$E$12)+N('Option C'!$E$13))/12+IF(AND(O94&gt;=Scenario!$B$10,MOD(O94-Scenario!$B$10,Scenario!$B$18)=0),N('Option C'!$E$17)*N('Option C'!$E$18)+N('Option C'!$E$20),0)+IF(O94=1,N('Option C'!$E$17)*N('Option C'!$E$19)+N('Option C'!$E$21),0)+IF(O94=Scenario!$B$11,N('Option C'!$E$22),0)),"INSUFFICIENT FUNDS")))</f>
        <v/>
      </c>
      <c r="S94" s="6" t="str">
        <f>IF(O94&gt;Scenario!$B$11,"",IF(O$2&lt;&gt;"Ready",O$2,IF(ISNUMBER(P94),IF((P94+Q94)*(1+Scenario!$B$12/12)-R94&lt;0,"INSUFFICIENT FUNDS",(P94+Q94)*(1+Scenario!$B$12/12)-R94),"INSUFFICIENT FUNDS")))</f>
        <v/>
      </c>
      <c r="T94" s="6" t="str">
        <f>IF(O94&gt;Scenario!$B$11,"",IF(O$2&lt;&gt;"Ready",O$2,IF(ISNUMBER(S94),T93+R94,"INSUFFICIENT FUNDS")))</f>
        <v/>
      </c>
      <c r="U94" t="str">
        <f>IF(O94&gt;Scenario!$B$11,"",IF(O$2&lt;&gt;"Ready",O$2,IF(ISNUMBER(S94),"OK","INSUFFICIENT FUNDS")))</f>
        <v/>
      </c>
      <c r="V94">
        <v>90</v>
      </c>
      <c r="W94" s="6" t="str">
        <f>IF(V94&gt;Scenario!$B$11,"",IF(V$2&lt;&gt;"Ready",V$2,IF(AB93="OK",Z93,"INSUFFICIENT FUNDS")))</f>
        <v/>
      </c>
      <c r="X94" s="6" t="str">
        <f>IF(V94&gt;Scenario!$B$11,"",IF(V$2&lt;&gt;"Ready",V$2,IF(ISNUMBER(W94),IF(AND(V94&gt;=Scenario!$B$10,MOD(V94-Scenario!$B$10,Scenario!$B$18)=0),Scenario!$B$8,0),"INSUFFICIENT FUNDS")))</f>
        <v/>
      </c>
      <c r="Y94" s="6" t="str">
        <f>IF(V94&gt;Scenario!$B$11,"",IF(V$2&lt;&gt;"Ready",V$2,IF(ISNUMBER(W94),(W94+X94)*(N('Option C'!$E$14)+N('Option C'!$E$15)+IF(Scenario!$B$13="Gross",N('Option C'!$E$16),0))/12+((N('Option C'!$E$12)+N('Option C'!$E$13))/12+IF(AND(V94&gt;=Scenario!$B$10,MOD(V94-Scenario!$B$10,Scenario!$B$18)=0),0*0+0,0)+IF(V94=1,0*0+0,0)+IF(V94=Scenario!$B$11,0,0)),"INSUFFICIENT FUNDS")))</f>
        <v/>
      </c>
      <c r="Z94" s="6" t="str">
        <f>IF(V94&gt;Scenario!$B$11,"",IF(V$2&lt;&gt;"Ready",V$2,IF(ISNUMBER(W94),IF((W94+X94)*(1+Scenario!$B$12/12)-Y94&lt;0,"INSUFFICIENT FUNDS",(W94+X94)*(1+Scenario!$B$12/12)-Y94),"INSUFFICIENT FUNDS")))</f>
        <v/>
      </c>
      <c r="AA94" s="6" t="str">
        <f>IF(V94&gt;Scenario!$B$11,"",IF(V$2&lt;&gt;"Ready",V$2,IF(ISNUMBER(Z94),AA93+Y94,"INSUFFICIENT FUNDS")))</f>
        <v/>
      </c>
      <c r="AB94" t="str">
        <f>IF(V94&gt;Scenario!$B$11,"",IF(V$2&lt;&gt;"Ready",V$2,IF(ISNUMBER(Z94),"OK","INSUFFICIENT FUNDS")))</f>
        <v/>
      </c>
      <c r="AC94">
        <v>90</v>
      </c>
      <c r="AD94" s="6" t="str">
        <f>IF(AC94&gt;Scenario!$B$11,"",IF(AC$2&lt;&gt;"Ready",AC$2,IF(AI93="OK",AG93,"INSUFFICIENT FUNDS")))</f>
        <v/>
      </c>
      <c r="AE94" s="6" t="str">
        <f>IF(AC94&gt;Scenario!$B$11,"",IF(AC$2&lt;&gt;"Ready",AC$2,IF(ISNUMBER(AD94),IF(AND(AC94&gt;=Scenario!$B$10,MOD(AC94-Scenario!$B$10,Scenario!$B$18)=0),Scenario!$B$8,0),"INSUFFICIENT FUNDS")))</f>
        <v/>
      </c>
      <c r="AF94" s="6" t="str">
        <f>IF(AC94&gt;Scenario!$B$11,"",IF(AC$2&lt;&gt;"Ready",AC$2,IF(ISNUMBER(AD94),(AD94+AE94)*(N('Option C'!$E$14)+N('Option C'!$E$15)+IF(Scenario!$B$13="Gross",0,0))/12+((N('Option C'!$E$12)+N('Option C'!$E$13))/12+IF(AND(AC94&gt;=Scenario!$B$10,MOD(AC94-Scenario!$B$10,Scenario!$B$18)=0),N('Option C'!$E$17)*N('Option C'!$E$18)+N('Option C'!$E$20),0)+IF(AC94=1,N('Option C'!$E$17)*N('Option C'!$E$19)+N('Option C'!$E$21),0)+IF(AC94=Scenario!$B$11,N('Option C'!$E$22),0)),"INSUFFICIENT FUNDS")))</f>
        <v/>
      </c>
      <c r="AG94" s="6" t="str">
        <f>IF(AC94&gt;Scenario!$B$11,"",IF(AC$2&lt;&gt;"Ready",AC$2,IF(ISNUMBER(AD94),IF((AD94+AE94)*(1+Scenario!$B$12/12)-AF94&lt;0,"INSUFFICIENT FUNDS",(AD94+AE94)*(1+Scenario!$B$12/12)-AF94),"INSUFFICIENT FUNDS")))</f>
        <v/>
      </c>
      <c r="AH94" s="6" t="str">
        <f>IF(AC94&gt;Scenario!$B$11,"",IF(AC$2&lt;&gt;"Ready",AC$2,IF(ISNUMBER(AG94),AH93+AF94,"INSUFFICIENT FUNDS")))</f>
        <v/>
      </c>
      <c r="AI94" t="str">
        <f>IF(AC94&gt;Scenario!$B$11,"",IF(AC$2&lt;&gt;"Ready",AC$2,IF(ISNUMBER(AG94),"OK","INSUFFICIENT FUNDS")))</f>
        <v/>
      </c>
      <c r="AJ94">
        <v>90</v>
      </c>
      <c r="AK94" s="6" t="str">
        <f>IF(AJ94&gt;Scenario!$B$11,"",IF(AJ$2&lt;&gt;"Ready",AJ$2,IF(AP93="OK",AN93,"INSUFFICIENT FUNDS")))</f>
        <v/>
      </c>
      <c r="AL94" s="6" t="str">
        <f>IF(AJ94&gt;Scenario!$B$11,"",IF(AJ$2&lt;&gt;"Ready",AJ$2,IF(ISNUMBER(AK94),IF(AND(AJ94&gt;=Scenario!$B$10,MOD(AJ94-Scenario!$B$10,Scenario!$B$18)=0),Scenario!$B$8,0),"INSUFFICIENT FUNDS")))</f>
        <v/>
      </c>
      <c r="AM94" s="6" t="str">
        <f>IF(AJ94&gt;Scenario!$B$11,"",IF(AJ$2&lt;&gt;"Ready",AJ$2,IF(ISNUMBER(AK94),(AK94+AL94)*(0+0+IF(Scenario!$B$13="Gross",0,0))/12+((0+0)/12+IF(AND(AJ94&gt;=Scenario!$B$10,MOD(AJ94-Scenario!$B$10,Scenario!$B$18)=0),0*0+0,0)+IF(AJ94=1,0*0+0,0)+IF(AJ94=Scenario!$B$11,0,0)),"INSUFFICIENT FUNDS")))</f>
        <v/>
      </c>
      <c r="AN94" s="6" t="str">
        <f>IF(AJ94&gt;Scenario!$B$11,"",IF(AJ$2&lt;&gt;"Ready",AJ$2,IF(ISNUMBER(AK94),IF((AK94+AL94)*(1+Scenario!$B$12/12)-AM94&lt;0,"INSUFFICIENT FUNDS",(AK94+AL94)*(1+Scenario!$B$12/12)-AM94),"INSUFFICIENT FUNDS")))</f>
        <v/>
      </c>
      <c r="AO94" s="6" t="str">
        <f>IF(AJ94&gt;Scenario!$B$11,"",IF(AJ$2&lt;&gt;"Ready",AJ$2,IF(ISNUMBER(AN94),AO93+AM94,"INSUFFICIENT FUNDS")))</f>
        <v/>
      </c>
      <c r="AP94" t="str">
        <f>IF(AJ94&gt;Scenario!$B$11,"",IF(AJ$2&lt;&gt;"Ready",AJ$2,IF(ISNUMBER(AN94),"OK","INSUFFICIENT FUNDS")))</f>
        <v/>
      </c>
    </row>
    <row r="95" spans="1:42" ht="32.1" customHeight="1" x14ac:dyDescent="0.2">
      <c r="A95">
        <v>91</v>
      </c>
      <c r="B95" s="6" t="str">
        <f>IF(A95&gt;Scenario!$B$11,"",IF(A$2&lt;&gt;"Ready",A$2,IF(G94="OK",E94,"INSUFFICIENT FUNDS")))</f>
        <v/>
      </c>
      <c r="C95" s="6" t="str">
        <f>IF(A95&gt;Scenario!$B$11,"",IF(A$2&lt;&gt;"Ready",A$2,IF(ISNUMBER(B95),IF(AND(A95&gt;=Scenario!$B$10,MOD(A95-Scenario!$B$10,Scenario!$B$18)=0),Scenario!$B$8,0),"INSUFFICIENT FUNDS")))</f>
        <v/>
      </c>
      <c r="D95" s="6" t="str">
        <f>IF(A95&gt;Scenario!$B$11,"",IF(A$2&lt;&gt;"Ready",A$2,IF(ISNUMBER(B95),(B95+C95)*(N('Option C'!$E$14)+N('Option C'!$E$15)+IF(Scenario!$B$13="Gross",N('Option C'!$E$16),0))/12+((N('Option C'!$E$12)+N('Option C'!$E$13))/12+IF(AND(A95&gt;=Scenario!$B$10,MOD(A95-Scenario!$B$10,Scenario!$B$18)=0),N('Option C'!$E$17)*N('Option C'!$E$18)+N('Option C'!$E$20),0)+IF(A95=1,N('Option C'!$E$17)*N('Option C'!$E$19)+N('Option C'!$E$21),0)+IF(A95=Scenario!$B$11,N('Option C'!$E$22),0)),"INSUFFICIENT FUNDS")))</f>
        <v/>
      </c>
      <c r="E95" s="6" t="str">
        <f>IF(A95&gt;Scenario!$B$11,"",IF(A$2&lt;&gt;"Ready",A$2,IF(ISNUMBER(B95),IF((B95+C95)*(1+Scenario!$B$12/12)-D95&lt;0,"INSUFFICIENT FUNDS",(B95+C95)*(1+Scenario!$B$12/12)-D95),"INSUFFICIENT FUNDS")))</f>
        <v/>
      </c>
      <c r="F95" s="6" t="str">
        <f>IF(A95&gt;Scenario!$B$11,"",IF(A$2&lt;&gt;"Ready",A$2,IF(ISNUMBER(E95),F94+D95,"INSUFFICIENT FUNDS")))</f>
        <v/>
      </c>
      <c r="G95" t="str">
        <f>IF(A95&gt;Scenario!$B$11,"",IF(A$2&lt;&gt;"Ready",A$2,IF(ISNUMBER(E95),"OK","INSUFFICIENT FUNDS")))</f>
        <v/>
      </c>
      <c r="H95">
        <v>91</v>
      </c>
      <c r="I95" s="6" t="str">
        <f>IF(H95&gt;Scenario!$B$11,"",IF(H$2&lt;&gt;"Ready",H$2,IF(N94="OK",L94,"INSUFFICIENT FUNDS")))</f>
        <v/>
      </c>
      <c r="J95" s="6" t="str">
        <f>IF(H95&gt;Scenario!$B$11,"",IF(H$2&lt;&gt;"Ready",H$2,IF(ISNUMBER(I95),IF(AND(H95&gt;=Scenario!$B$10,MOD(H95-Scenario!$B$10,Scenario!$B$18)=0),Scenario!$B$8,0),"INSUFFICIENT FUNDS")))</f>
        <v/>
      </c>
      <c r="K95" s="6" t="str">
        <f>IF(H95&gt;Scenario!$B$11,"",IF(H$2&lt;&gt;"Ready",H$2,IF(ISNUMBER(I95),(I95+J95)*(N('Option C'!$E$14)+N('Option C'!$E$15)+IF(Scenario!$B$13="Gross",N('Option C'!$E$16),0))/12+((0+0)/12+IF(AND(H95&gt;=Scenario!$B$10,MOD(H95-Scenario!$B$10,Scenario!$B$18)=0),N('Option C'!$E$17)*N('Option C'!$E$18)+N('Option C'!$E$20),0)+IF(H95=1,N('Option C'!$E$17)*N('Option C'!$E$19)+N('Option C'!$E$21),0)+IF(H95=Scenario!$B$11,N('Option C'!$E$22),0)),"INSUFFICIENT FUNDS")))</f>
        <v/>
      </c>
      <c r="L95" s="6" t="str">
        <f>IF(H95&gt;Scenario!$B$11,"",IF(H$2&lt;&gt;"Ready",H$2,IF(ISNUMBER(I95),IF((I95+J95)*(1+Scenario!$B$12/12)-K95&lt;0,"INSUFFICIENT FUNDS",(I95+J95)*(1+Scenario!$B$12/12)-K95),"INSUFFICIENT FUNDS")))</f>
        <v/>
      </c>
      <c r="M95" s="6" t="str">
        <f>IF(H95&gt;Scenario!$B$11,"",IF(H$2&lt;&gt;"Ready",H$2,IF(ISNUMBER(L95),M94+K95,"INSUFFICIENT FUNDS")))</f>
        <v/>
      </c>
      <c r="N95" t="str">
        <f>IF(H95&gt;Scenario!$B$11,"",IF(H$2&lt;&gt;"Ready",H$2,IF(ISNUMBER(L95),"OK","INSUFFICIENT FUNDS")))</f>
        <v/>
      </c>
      <c r="O95">
        <v>91</v>
      </c>
      <c r="P95" s="6" t="str">
        <f>IF(O95&gt;Scenario!$B$11,"",IF(O$2&lt;&gt;"Ready",O$2,IF(U94="OK",S94,"INSUFFICIENT FUNDS")))</f>
        <v/>
      </c>
      <c r="Q95" s="6" t="str">
        <f>IF(O95&gt;Scenario!$B$11,"",IF(O$2&lt;&gt;"Ready",O$2,IF(ISNUMBER(P95),IF(AND(O95&gt;=Scenario!$B$10,MOD(O95-Scenario!$B$10,Scenario!$B$18)=0),Scenario!$B$8,0),"INSUFFICIENT FUNDS")))</f>
        <v/>
      </c>
      <c r="R95" s="6" t="str">
        <f>IF(O95&gt;Scenario!$B$11,"",IF(O$2&lt;&gt;"Ready",O$2,IF(ISNUMBER(P95),(P95+Q95)*(0+N('Option C'!$E$15)+IF(Scenario!$B$13="Gross",N('Option C'!$E$16),0))/12+((N('Option C'!$E$12)+N('Option C'!$E$13))/12+IF(AND(O95&gt;=Scenario!$B$10,MOD(O95-Scenario!$B$10,Scenario!$B$18)=0),N('Option C'!$E$17)*N('Option C'!$E$18)+N('Option C'!$E$20),0)+IF(O95=1,N('Option C'!$E$17)*N('Option C'!$E$19)+N('Option C'!$E$21),0)+IF(O95=Scenario!$B$11,N('Option C'!$E$22),0)),"INSUFFICIENT FUNDS")))</f>
        <v/>
      </c>
      <c r="S95" s="6" t="str">
        <f>IF(O95&gt;Scenario!$B$11,"",IF(O$2&lt;&gt;"Ready",O$2,IF(ISNUMBER(P95),IF((P95+Q95)*(1+Scenario!$B$12/12)-R95&lt;0,"INSUFFICIENT FUNDS",(P95+Q95)*(1+Scenario!$B$12/12)-R95),"INSUFFICIENT FUNDS")))</f>
        <v/>
      </c>
      <c r="T95" s="6" t="str">
        <f>IF(O95&gt;Scenario!$B$11,"",IF(O$2&lt;&gt;"Ready",O$2,IF(ISNUMBER(S95),T94+R95,"INSUFFICIENT FUNDS")))</f>
        <v/>
      </c>
      <c r="U95" t="str">
        <f>IF(O95&gt;Scenario!$B$11,"",IF(O$2&lt;&gt;"Ready",O$2,IF(ISNUMBER(S95),"OK","INSUFFICIENT FUNDS")))</f>
        <v/>
      </c>
      <c r="V95">
        <v>91</v>
      </c>
      <c r="W95" s="6" t="str">
        <f>IF(V95&gt;Scenario!$B$11,"",IF(V$2&lt;&gt;"Ready",V$2,IF(AB94="OK",Z94,"INSUFFICIENT FUNDS")))</f>
        <v/>
      </c>
      <c r="X95" s="6" t="str">
        <f>IF(V95&gt;Scenario!$B$11,"",IF(V$2&lt;&gt;"Ready",V$2,IF(ISNUMBER(W95),IF(AND(V95&gt;=Scenario!$B$10,MOD(V95-Scenario!$B$10,Scenario!$B$18)=0),Scenario!$B$8,0),"INSUFFICIENT FUNDS")))</f>
        <v/>
      </c>
      <c r="Y95" s="6" t="str">
        <f>IF(V95&gt;Scenario!$B$11,"",IF(V$2&lt;&gt;"Ready",V$2,IF(ISNUMBER(W95),(W95+X95)*(N('Option C'!$E$14)+N('Option C'!$E$15)+IF(Scenario!$B$13="Gross",N('Option C'!$E$16),0))/12+((N('Option C'!$E$12)+N('Option C'!$E$13))/12+IF(AND(V95&gt;=Scenario!$B$10,MOD(V95-Scenario!$B$10,Scenario!$B$18)=0),0*0+0,0)+IF(V95=1,0*0+0,0)+IF(V95=Scenario!$B$11,0,0)),"INSUFFICIENT FUNDS")))</f>
        <v/>
      </c>
      <c r="Z95" s="6" t="str">
        <f>IF(V95&gt;Scenario!$B$11,"",IF(V$2&lt;&gt;"Ready",V$2,IF(ISNUMBER(W95),IF((W95+X95)*(1+Scenario!$B$12/12)-Y95&lt;0,"INSUFFICIENT FUNDS",(W95+X95)*(1+Scenario!$B$12/12)-Y95),"INSUFFICIENT FUNDS")))</f>
        <v/>
      </c>
      <c r="AA95" s="6" t="str">
        <f>IF(V95&gt;Scenario!$B$11,"",IF(V$2&lt;&gt;"Ready",V$2,IF(ISNUMBER(Z95),AA94+Y95,"INSUFFICIENT FUNDS")))</f>
        <v/>
      </c>
      <c r="AB95" t="str">
        <f>IF(V95&gt;Scenario!$B$11,"",IF(V$2&lt;&gt;"Ready",V$2,IF(ISNUMBER(Z95),"OK","INSUFFICIENT FUNDS")))</f>
        <v/>
      </c>
      <c r="AC95">
        <v>91</v>
      </c>
      <c r="AD95" s="6" t="str">
        <f>IF(AC95&gt;Scenario!$B$11,"",IF(AC$2&lt;&gt;"Ready",AC$2,IF(AI94="OK",AG94,"INSUFFICIENT FUNDS")))</f>
        <v/>
      </c>
      <c r="AE95" s="6" t="str">
        <f>IF(AC95&gt;Scenario!$B$11,"",IF(AC$2&lt;&gt;"Ready",AC$2,IF(ISNUMBER(AD95),IF(AND(AC95&gt;=Scenario!$B$10,MOD(AC95-Scenario!$B$10,Scenario!$B$18)=0),Scenario!$B$8,0),"INSUFFICIENT FUNDS")))</f>
        <v/>
      </c>
      <c r="AF95" s="6" t="str">
        <f>IF(AC95&gt;Scenario!$B$11,"",IF(AC$2&lt;&gt;"Ready",AC$2,IF(ISNUMBER(AD95),(AD95+AE95)*(N('Option C'!$E$14)+N('Option C'!$E$15)+IF(Scenario!$B$13="Gross",0,0))/12+((N('Option C'!$E$12)+N('Option C'!$E$13))/12+IF(AND(AC95&gt;=Scenario!$B$10,MOD(AC95-Scenario!$B$10,Scenario!$B$18)=0),N('Option C'!$E$17)*N('Option C'!$E$18)+N('Option C'!$E$20),0)+IF(AC95=1,N('Option C'!$E$17)*N('Option C'!$E$19)+N('Option C'!$E$21),0)+IF(AC95=Scenario!$B$11,N('Option C'!$E$22),0)),"INSUFFICIENT FUNDS")))</f>
        <v/>
      </c>
      <c r="AG95" s="6" t="str">
        <f>IF(AC95&gt;Scenario!$B$11,"",IF(AC$2&lt;&gt;"Ready",AC$2,IF(ISNUMBER(AD95),IF((AD95+AE95)*(1+Scenario!$B$12/12)-AF95&lt;0,"INSUFFICIENT FUNDS",(AD95+AE95)*(1+Scenario!$B$12/12)-AF95),"INSUFFICIENT FUNDS")))</f>
        <v/>
      </c>
      <c r="AH95" s="6" t="str">
        <f>IF(AC95&gt;Scenario!$B$11,"",IF(AC$2&lt;&gt;"Ready",AC$2,IF(ISNUMBER(AG95),AH94+AF95,"INSUFFICIENT FUNDS")))</f>
        <v/>
      </c>
      <c r="AI95" t="str">
        <f>IF(AC95&gt;Scenario!$B$11,"",IF(AC$2&lt;&gt;"Ready",AC$2,IF(ISNUMBER(AG95),"OK","INSUFFICIENT FUNDS")))</f>
        <v/>
      </c>
      <c r="AJ95">
        <v>91</v>
      </c>
      <c r="AK95" s="6" t="str">
        <f>IF(AJ95&gt;Scenario!$B$11,"",IF(AJ$2&lt;&gt;"Ready",AJ$2,IF(AP94="OK",AN94,"INSUFFICIENT FUNDS")))</f>
        <v/>
      </c>
      <c r="AL95" s="6" t="str">
        <f>IF(AJ95&gt;Scenario!$B$11,"",IF(AJ$2&lt;&gt;"Ready",AJ$2,IF(ISNUMBER(AK95),IF(AND(AJ95&gt;=Scenario!$B$10,MOD(AJ95-Scenario!$B$10,Scenario!$B$18)=0),Scenario!$B$8,0),"INSUFFICIENT FUNDS")))</f>
        <v/>
      </c>
      <c r="AM95" s="6" t="str">
        <f>IF(AJ95&gt;Scenario!$B$11,"",IF(AJ$2&lt;&gt;"Ready",AJ$2,IF(ISNUMBER(AK95),(AK95+AL95)*(0+0+IF(Scenario!$B$13="Gross",0,0))/12+((0+0)/12+IF(AND(AJ95&gt;=Scenario!$B$10,MOD(AJ95-Scenario!$B$10,Scenario!$B$18)=0),0*0+0,0)+IF(AJ95=1,0*0+0,0)+IF(AJ95=Scenario!$B$11,0,0)),"INSUFFICIENT FUNDS")))</f>
        <v/>
      </c>
      <c r="AN95" s="6" t="str">
        <f>IF(AJ95&gt;Scenario!$B$11,"",IF(AJ$2&lt;&gt;"Ready",AJ$2,IF(ISNUMBER(AK95),IF((AK95+AL95)*(1+Scenario!$B$12/12)-AM95&lt;0,"INSUFFICIENT FUNDS",(AK95+AL95)*(1+Scenario!$B$12/12)-AM95),"INSUFFICIENT FUNDS")))</f>
        <v/>
      </c>
      <c r="AO95" s="6" t="str">
        <f>IF(AJ95&gt;Scenario!$B$11,"",IF(AJ$2&lt;&gt;"Ready",AJ$2,IF(ISNUMBER(AN95),AO94+AM95,"INSUFFICIENT FUNDS")))</f>
        <v/>
      </c>
      <c r="AP95" t="str">
        <f>IF(AJ95&gt;Scenario!$B$11,"",IF(AJ$2&lt;&gt;"Ready",AJ$2,IF(ISNUMBER(AN95),"OK","INSUFFICIENT FUNDS")))</f>
        <v/>
      </c>
    </row>
    <row r="96" spans="1:42" ht="32.1" customHeight="1" x14ac:dyDescent="0.2">
      <c r="A96">
        <v>92</v>
      </c>
      <c r="B96" s="6" t="str">
        <f>IF(A96&gt;Scenario!$B$11,"",IF(A$2&lt;&gt;"Ready",A$2,IF(G95="OK",E95,"INSUFFICIENT FUNDS")))</f>
        <v/>
      </c>
      <c r="C96" s="6" t="str">
        <f>IF(A96&gt;Scenario!$B$11,"",IF(A$2&lt;&gt;"Ready",A$2,IF(ISNUMBER(B96),IF(AND(A96&gt;=Scenario!$B$10,MOD(A96-Scenario!$B$10,Scenario!$B$18)=0),Scenario!$B$8,0),"INSUFFICIENT FUNDS")))</f>
        <v/>
      </c>
      <c r="D96" s="6" t="str">
        <f>IF(A96&gt;Scenario!$B$11,"",IF(A$2&lt;&gt;"Ready",A$2,IF(ISNUMBER(B96),(B96+C96)*(N('Option C'!$E$14)+N('Option C'!$E$15)+IF(Scenario!$B$13="Gross",N('Option C'!$E$16),0))/12+((N('Option C'!$E$12)+N('Option C'!$E$13))/12+IF(AND(A96&gt;=Scenario!$B$10,MOD(A96-Scenario!$B$10,Scenario!$B$18)=0),N('Option C'!$E$17)*N('Option C'!$E$18)+N('Option C'!$E$20),0)+IF(A96=1,N('Option C'!$E$17)*N('Option C'!$E$19)+N('Option C'!$E$21),0)+IF(A96=Scenario!$B$11,N('Option C'!$E$22),0)),"INSUFFICIENT FUNDS")))</f>
        <v/>
      </c>
      <c r="E96" s="6" t="str">
        <f>IF(A96&gt;Scenario!$B$11,"",IF(A$2&lt;&gt;"Ready",A$2,IF(ISNUMBER(B96),IF((B96+C96)*(1+Scenario!$B$12/12)-D96&lt;0,"INSUFFICIENT FUNDS",(B96+C96)*(1+Scenario!$B$12/12)-D96),"INSUFFICIENT FUNDS")))</f>
        <v/>
      </c>
      <c r="F96" s="6" t="str">
        <f>IF(A96&gt;Scenario!$B$11,"",IF(A$2&lt;&gt;"Ready",A$2,IF(ISNUMBER(E96),F95+D96,"INSUFFICIENT FUNDS")))</f>
        <v/>
      </c>
      <c r="G96" t="str">
        <f>IF(A96&gt;Scenario!$B$11,"",IF(A$2&lt;&gt;"Ready",A$2,IF(ISNUMBER(E96),"OK","INSUFFICIENT FUNDS")))</f>
        <v/>
      </c>
      <c r="H96">
        <v>92</v>
      </c>
      <c r="I96" s="6" t="str">
        <f>IF(H96&gt;Scenario!$B$11,"",IF(H$2&lt;&gt;"Ready",H$2,IF(N95="OK",L95,"INSUFFICIENT FUNDS")))</f>
        <v/>
      </c>
      <c r="J96" s="6" t="str">
        <f>IF(H96&gt;Scenario!$B$11,"",IF(H$2&lt;&gt;"Ready",H$2,IF(ISNUMBER(I96),IF(AND(H96&gt;=Scenario!$B$10,MOD(H96-Scenario!$B$10,Scenario!$B$18)=0),Scenario!$B$8,0),"INSUFFICIENT FUNDS")))</f>
        <v/>
      </c>
      <c r="K96" s="6" t="str">
        <f>IF(H96&gt;Scenario!$B$11,"",IF(H$2&lt;&gt;"Ready",H$2,IF(ISNUMBER(I96),(I96+J96)*(N('Option C'!$E$14)+N('Option C'!$E$15)+IF(Scenario!$B$13="Gross",N('Option C'!$E$16),0))/12+((0+0)/12+IF(AND(H96&gt;=Scenario!$B$10,MOD(H96-Scenario!$B$10,Scenario!$B$18)=0),N('Option C'!$E$17)*N('Option C'!$E$18)+N('Option C'!$E$20),0)+IF(H96=1,N('Option C'!$E$17)*N('Option C'!$E$19)+N('Option C'!$E$21),0)+IF(H96=Scenario!$B$11,N('Option C'!$E$22),0)),"INSUFFICIENT FUNDS")))</f>
        <v/>
      </c>
      <c r="L96" s="6" t="str">
        <f>IF(H96&gt;Scenario!$B$11,"",IF(H$2&lt;&gt;"Ready",H$2,IF(ISNUMBER(I96),IF((I96+J96)*(1+Scenario!$B$12/12)-K96&lt;0,"INSUFFICIENT FUNDS",(I96+J96)*(1+Scenario!$B$12/12)-K96),"INSUFFICIENT FUNDS")))</f>
        <v/>
      </c>
      <c r="M96" s="6" t="str">
        <f>IF(H96&gt;Scenario!$B$11,"",IF(H$2&lt;&gt;"Ready",H$2,IF(ISNUMBER(L96),M95+K96,"INSUFFICIENT FUNDS")))</f>
        <v/>
      </c>
      <c r="N96" t="str">
        <f>IF(H96&gt;Scenario!$B$11,"",IF(H$2&lt;&gt;"Ready",H$2,IF(ISNUMBER(L96),"OK","INSUFFICIENT FUNDS")))</f>
        <v/>
      </c>
      <c r="O96">
        <v>92</v>
      </c>
      <c r="P96" s="6" t="str">
        <f>IF(O96&gt;Scenario!$B$11,"",IF(O$2&lt;&gt;"Ready",O$2,IF(U95="OK",S95,"INSUFFICIENT FUNDS")))</f>
        <v/>
      </c>
      <c r="Q96" s="6" t="str">
        <f>IF(O96&gt;Scenario!$B$11,"",IF(O$2&lt;&gt;"Ready",O$2,IF(ISNUMBER(P96),IF(AND(O96&gt;=Scenario!$B$10,MOD(O96-Scenario!$B$10,Scenario!$B$18)=0),Scenario!$B$8,0),"INSUFFICIENT FUNDS")))</f>
        <v/>
      </c>
      <c r="R96" s="6" t="str">
        <f>IF(O96&gt;Scenario!$B$11,"",IF(O$2&lt;&gt;"Ready",O$2,IF(ISNUMBER(P96),(P96+Q96)*(0+N('Option C'!$E$15)+IF(Scenario!$B$13="Gross",N('Option C'!$E$16),0))/12+((N('Option C'!$E$12)+N('Option C'!$E$13))/12+IF(AND(O96&gt;=Scenario!$B$10,MOD(O96-Scenario!$B$10,Scenario!$B$18)=0),N('Option C'!$E$17)*N('Option C'!$E$18)+N('Option C'!$E$20),0)+IF(O96=1,N('Option C'!$E$17)*N('Option C'!$E$19)+N('Option C'!$E$21),0)+IF(O96=Scenario!$B$11,N('Option C'!$E$22),0)),"INSUFFICIENT FUNDS")))</f>
        <v/>
      </c>
      <c r="S96" s="6" t="str">
        <f>IF(O96&gt;Scenario!$B$11,"",IF(O$2&lt;&gt;"Ready",O$2,IF(ISNUMBER(P96),IF((P96+Q96)*(1+Scenario!$B$12/12)-R96&lt;0,"INSUFFICIENT FUNDS",(P96+Q96)*(1+Scenario!$B$12/12)-R96),"INSUFFICIENT FUNDS")))</f>
        <v/>
      </c>
      <c r="T96" s="6" t="str">
        <f>IF(O96&gt;Scenario!$B$11,"",IF(O$2&lt;&gt;"Ready",O$2,IF(ISNUMBER(S96),T95+R96,"INSUFFICIENT FUNDS")))</f>
        <v/>
      </c>
      <c r="U96" t="str">
        <f>IF(O96&gt;Scenario!$B$11,"",IF(O$2&lt;&gt;"Ready",O$2,IF(ISNUMBER(S96),"OK","INSUFFICIENT FUNDS")))</f>
        <v/>
      </c>
      <c r="V96">
        <v>92</v>
      </c>
      <c r="W96" s="6" t="str">
        <f>IF(V96&gt;Scenario!$B$11,"",IF(V$2&lt;&gt;"Ready",V$2,IF(AB95="OK",Z95,"INSUFFICIENT FUNDS")))</f>
        <v/>
      </c>
      <c r="X96" s="6" t="str">
        <f>IF(V96&gt;Scenario!$B$11,"",IF(V$2&lt;&gt;"Ready",V$2,IF(ISNUMBER(W96),IF(AND(V96&gt;=Scenario!$B$10,MOD(V96-Scenario!$B$10,Scenario!$B$18)=0),Scenario!$B$8,0),"INSUFFICIENT FUNDS")))</f>
        <v/>
      </c>
      <c r="Y96" s="6" t="str">
        <f>IF(V96&gt;Scenario!$B$11,"",IF(V$2&lt;&gt;"Ready",V$2,IF(ISNUMBER(W96),(W96+X96)*(N('Option C'!$E$14)+N('Option C'!$E$15)+IF(Scenario!$B$13="Gross",N('Option C'!$E$16),0))/12+((N('Option C'!$E$12)+N('Option C'!$E$13))/12+IF(AND(V96&gt;=Scenario!$B$10,MOD(V96-Scenario!$B$10,Scenario!$B$18)=0),0*0+0,0)+IF(V96=1,0*0+0,0)+IF(V96=Scenario!$B$11,0,0)),"INSUFFICIENT FUNDS")))</f>
        <v/>
      </c>
      <c r="Z96" s="6" t="str">
        <f>IF(V96&gt;Scenario!$B$11,"",IF(V$2&lt;&gt;"Ready",V$2,IF(ISNUMBER(W96),IF((W96+X96)*(1+Scenario!$B$12/12)-Y96&lt;0,"INSUFFICIENT FUNDS",(W96+X96)*(1+Scenario!$B$12/12)-Y96),"INSUFFICIENT FUNDS")))</f>
        <v/>
      </c>
      <c r="AA96" s="6" t="str">
        <f>IF(V96&gt;Scenario!$B$11,"",IF(V$2&lt;&gt;"Ready",V$2,IF(ISNUMBER(Z96),AA95+Y96,"INSUFFICIENT FUNDS")))</f>
        <v/>
      </c>
      <c r="AB96" t="str">
        <f>IF(V96&gt;Scenario!$B$11,"",IF(V$2&lt;&gt;"Ready",V$2,IF(ISNUMBER(Z96),"OK","INSUFFICIENT FUNDS")))</f>
        <v/>
      </c>
      <c r="AC96">
        <v>92</v>
      </c>
      <c r="AD96" s="6" t="str">
        <f>IF(AC96&gt;Scenario!$B$11,"",IF(AC$2&lt;&gt;"Ready",AC$2,IF(AI95="OK",AG95,"INSUFFICIENT FUNDS")))</f>
        <v/>
      </c>
      <c r="AE96" s="6" t="str">
        <f>IF(AC96&gt;Scenario!$B$11,"",IF(AC$2&lt;&gt;"Ready",AC$2,IF(ISNUMBER(AD96),IF(AND(AC96&gt;=Scenario!$B$10,MOD(AC96-Scenario!$B$10,Scenario!$B$18)=0),Scenario!$B$8,0),"INSUFFICIENT FUNDS")))</f>
        <v/>
      </c>
      <c r="AF96" s="6" t="str">
        <f>IF(AC96&gt;Scenario!$B$11,"",IF(AC$2&lt;&gt;"Ready",AC$2,IF(ISNUMBER(AD96),(AD96+AE96)*(N('Option C'!$E$14)+N('Option C'!$E$15)+IF(Scenario!$B$13="Gross",0,0))/12+((N('Option C'!$E$12)+N('Option C'!$E$13))/12+IF(AND(AC96&gt;=Scenario!$B$10,MOD(AC96-Scenario!$B$10,Scenario!$B$18)=0),N('Option C'!$E$17)*N('Option C'!$E$18)+N('Option C'!$E$20),0)+IF(AC96=1,N('Option C'!$E$17)*N('Option C'!$E$19)+N('Option C'!$E$21),0)+IF(AC96=Scenario!$B$11,N('Option C'!$E$22),0)),"INSUFFICIENT FUNDS")))</f>
        <v/>
      </c>
      <c r="AG96" s="6" t="str">
        <f>IF(AC96&gt;Scenario!$B$11,"",IF(AC$2&lt;&gt;"Ready",AC$2,IF(ISNUMBER(AD96),IF((AD96+AE96)*(1+Scenario!$B$12/12)-AF96&lt;0,"INSUFFICIENT FUNDS",(AD96+AE96)*(1+Scenario!$B$12/12)-AF96),"INSUFFICIENT FUNDS")))</f>
        <v/>
      </c>
      <c r="AH96" s="6" t="str">
        <f>IF(AC96&gt;Scenario!$B$11,"",IF(AC$2&lt;&gt;"Ready",AC$2,IF(ISNUMBER(AG96),AH95+AF96,"INSUFFICIENT FUNDS")))</f>
        <v/>
      </c>
      <c r="AI96" t="str">
        <f>IF(AC96&gt;Scenario!$B$11,"",IF(AC$2&lt;&gt;"Ready",AC$2,IF(ISNUMBER(AG96),"OK","INSUFFICIENT FUNDS")))</f>
        <v/>
      </c>
      <c r="AJ96">
        <v>92</v>
      </c>
      <c r="AK96" s="6" t="str">
        <f>IF(AJ96&gt;Scenario!$B$11,"",IF(AJ$2&lt;&gt;"Ready",AJ$2,IF(AP95="OK",AN95,"INSUFFICIENT FUNDS")))</f>
        <v/>
      </c>
      <c r="AL96" s="6" t="str">
        <f>IF(AJ96&gt;Scenario!$B$11,"",IF(AJ$2&lt;&gt;"Ready",AJ$2,IF(ISNUMBER(AK96),IF(AND(AJ96&gt;=Scenario!$B$10,MOD(AJ96-Scenario!$B$10,Scenario!$B$18)=0),Scenario!$B$8,0),"INSUFFICIENT FUNDS")))</f>
        <v/>
      </c>
      <c r="AM96" s="6" t="str">
        <f>IF(AJ96&gt;Scenario!$B$11,"",IF(AJ$2&lt;&gt;"Ready",AJ$2,IF(ISNUMBER(AK96),(AK96+AL96)*(0+0+IF(Scenario!$B$13="Gross",0,0))/12+((0+0)/12+IF(AND(AJ96&gt;=Scenario!$B$10,MOD(AJ96-Scenario!$B$10,Scenario!$B$18)=0),0*0+0,0)+IF(AJ96=1,0*0+0,0)+IF(AJ96=Scenario!$B$11,0,0)),"INSUFFICIENT FUNDS")))</f>
        <v/>
      </c>
      <c r="AN96" s="6" t="str">
        <f>IF(AJ96&gt;Scenario!$B$11,"",IF(AJ$2&lt;&gt;"Ready",AJ$2,IF(ISNUMBER(AK96),IF((AK96+AL96)*(1+Scenario!$B$12/12)-AM96&lt;0,"INSUFFICIENT FUNDS",(AK96+AL96)*(1+Scenario!$B$12/12)-AM96),"INSUFFICIENT FUNDS")))</f>
        <v/>
      </c>
      <c r="AO96" s="6" t="str">
        <f>IF(AJ96&gt;Scenario!$B$11,"",IF(AJ$2&lt;&gt;"Ready",AJ$2,IF(ISNUMBER(AN96),AO95+AM96,"INSUFFICIENT FUNDS")))</f>
        <v/>
      </c>
      <c r="AP96" t="str">
        <f>IF(AJ96&gt;Scenario!$B$11,"",IF(AJ$2&lt;&gt;"Ready",AJ$2,IF(ISNUMBER(AN96),"OK","INSUFFICIENT FUNDS")))</f>
        <v/>
      </c>
    </row>
    <row r="97" spans="1:42" ht="32.1" customHeight="1" x14ac:dyDescent="0.2">
      <c r="A97">
        <v>93</v>
      </c>
      <c r="B97" s="6" t="str">
        <f>IF(A97&gt;Scenario!$B$11,"",IF(A$2&lt;&gt;"Ready",A$2,IF(G96="OK",E96,"INSUFFICIENT FUNDS")))</f>
        <v/>
      </c>
      <c r="C97" s="6" t="str">
        <f>IF(A97&gt;Scenario!$B$11,"",IF(A$2&lt;&gt;"Ready",A$2,IF(ISNUMBER(B97),IF(AND(A97&gt;=Scenario!$B$10,MOD(A97-Scenario!$B$10,Scenario!$B$18)=0),Scenario!$B$8,0),"INSUFFICIENT FUNDS")))</f>
        <v/>
      </c>
      <c r="D97" s="6" t="str">
        <f>IF(A97&gt;Scenario!$B$11,"",IF(A$2&lt;&gt;"Ready",A$2,IF(ISNUMBER(B97),(B97+C97)*(N('Option C'!$E$14)+N('Option C'!$E$15)+IF(Scenario!$B$13="Gross",N('Option C'!$E$16),0))/12+((N('Option C'!$E$12)+N('Option C'!$E$13))/12+IF(AND(A97&gt;=Scenario!$B$10,MOD(A97-Scenario!$B$10,Scenario!$B$18)=0),N('Option C'!$E$17)*N('Option C'!$E$18)+N('Option C'!$E$20),0)+IF(A97=1,N('Option C'!$E$17)*N('Option C'!$E$19)+N('Option C'!$E$21),0)+IF(A97=Scenario!$B$11,N('Option C'!$E$22),0)),"INSUFFICIENT FUNDS")))</f>
        <v/>
      </c>
      <c r="E97" s="6" t="str">
        <f>IF(A97&gt;Scenario!$B$11,"",IF(A$2&lt;&gt;"Ready",A$2,IF(ISNUMBER(B97),IF((B97+C97)*(1+Scenario!$B$12/12)-D97&lt;0,"INSUFFICIENT FUNDS",(B97+C97)*(1+Scenario!$B$12/12)-D97),"INSUFFICIENT FUNDS")))</f>
        <v/>
      </c>
      <c r="F97" s="6" t="str">
        <f>IF(A97&gt;Scenario!$B$11,"",IF(A$2&lt;&gt;"Ready",A$2,IF(ISNUMBER(E97),F96+D97,"INSUFFICIENT FUNDS")))</f>
        <v/>
      </c>
      <c r="G97" t="str">
        <f>IF(A97&gt;Scenario!$B$11,"",IF(A$2&lt;&gt;"Ready",A$2,IF(ISNUMBER(E97),"OK","INSUFFICIENT FUNDS")))</f>
        <v/>
      </c>
      <c r="H97">
        <v>93</v>
      </c>
      <c r="I97" s="6" t="str">
        <f>IF(H97&gt;Scenario!$B$11,"",IF(H$2&lt;&gt;"Ready",H$2,IF(N96="OK",L96,"INSUFFICIENT FUNDS")))</f>
        <v/>
      </c>
      <c r="J97" s="6" t="str">
        <f>IF(H97&gt;Scenario!$B$11,"",IF(H$2&lt;&gt;"Ready",H$2,IF(ISNUMBER(I97),IF(AND(H97&gt;=Scenario!$B$10,MOD(H97-Scenario!$B$10,Scenario!$B$18)=0),Scenario!$B$8,0),"INSUFFICIENT FUNDS")))</f>
        <v/>
      </c>
      <c r="K97" s="6" t="str">
        <f>IF(H97&gt;Scenario!$B$11,"",IF(H$2&lt;&gt;"Ready",H$2,IF(ISNUMBER(I97),(I97+J97)*(N('Option C'!$E$14)+N('Option C'!$E$15)+IF(Scenario!$B$13="Gross",N('Option C'!$E$16),0))/12+((0+0)/12+IF(AND(H97&gt;=Scenario!$B$10,MOD(H97-Scenario!$B$10,Scenario!$B$18)=0),N('Option C'!$E$17)*N('Option C'!$E$18)+N('Option C'!$E$20),0)+IF(H97=1,N('Option C'!$E$17)*N('Option C'!$E$19)+N('Option C'!$E$21),0)+IF(H97=Scenario!$B$11,N('Option C'!$E$22),0)),"INSUFFICIENT FUNDS")))</f>
        <v/>
      </c>
      <c r="L97" s="6" t="str">
        <f>IF(H97&gt;Scenario!$B$11,"",IF(H$2&lt;&gt;"Ready",H$2,IF(ISNUMBER(I97),IF((I97+J97)*(1+Scenario!$B$12/12)-K97&lt;0,"INSUFFICIENT FUNDS",(I97+J97)*(1+Scenario!$B$12/12)-K97),"INSUFFICIENT FUNDS")))</f>
        <v/>
      </c>
      <c r="M97" s="6" t="str">
        <f>IF(H97&gt;Scenario!$B$11,"",IF(H$2&lt;&gt;"Ready",H$2,IF(ISNUMBER(L97),M96+K97,"INSUFFICIENT FUNDS")))</f>
        <v/>
      </c>
      <c r="N97" t="str">
        <f>IF(H97&gt;Scenario!$B$11,"",IF(H$2&lt;&gt;"Ready",H$2,IF(ISNUMBER(L97),"OK","INSUFFICIENT FUNDS")))</f>
        <v/>
      </c>
      <c r="O97">
        <v>93</v>
      </c>
      <c r="P97" s="6" t="str">
        <f>IF(O97&gt;Scenario!$B$11,"",IF(O$2&lt;&gt;"Ready",O$2,IF(U96="OK",S96,"INSUFFICIENT FUNDS")))</f>
        <v/>
      </c>
      <c r="Q97" s="6" t="str">
        <f>IF(O97&gt;Scenario!$B$11,"",IF(O$2&lt;&gt;"Ready",O$2,IF(ISNUMBER(P97),IF(AND(O97&gt;=Scenario!$B$10,MOD(O97-Scenario!$B$10,Scenario!$B$18)=0),Scenario!$B$8,0),"INSUFFICIENT FUNDS")))</f>
        <v/>
      </c>
      <c r="R97" s="6" t="str">
        <f>IF(O97&gt;Scenario!$B$11,"",IF(O$2&lt;&gt;"Ready",O$2,IF(ISNUMBER(P97),(P97+Q97)*(0+N('Option C'!$E$15)+IF(Scenario!$B$13="Gross",N('Option C'!$E$16),0))/12+((N('Option C'!$E$12)+N('Option C'!$E$13))/12+IF(AND(O97&gt;=Scenario!$B$10,MOD(O97-Scenario!$B$10,Scenario!$B$18)=0),N('Option C'!$E$17)*N('Option C'!$E$18)+N('Option C'!$E$20),0)+IF(O97=1,N('Option C'!$E$17)*N('Option C'!$E$19)+N('Option C'!$E$21),0)+IF(O97=Scenario!$B$11,N('Option C'!$E$22),0)),"INSUFFICIENT FUNDS")))</f>
        <v/>
      </c>
      <c r="S97" s="6" t="str">
        <f>IF(O97&gt;Scenario!$B$11,"",IF(O$2&lt;&gt;"Ready",O$2,IF(ISNUMBER(P97),IF((P97+Q97)*(1+Scenario!$B$12/12)-R97&lt;0,"INSUFFICIENT FUNDS",(P97+Q97)*(1+Scenario!$B$12/12)-R97),"INSUFFICIENT FUNDS")))</f>
        <v/>
      </c>
      <c r="T97" s="6" t="str">
        <f>IF(O97&gt;Scenario!$B$11,"",IF(O$2&lt;&gt;"Ready",O$2,IF(ISNUMBER(S97),T96+R97,"INSUFFICIENT FUNDS")))</f>
        <v/>
      </c>
      <c r="U97" t="str">
        <f>IF(O97&gt;Scenario!$B$11,"",IF(O$2&lt;&gt;"Ready",O$2,IF(ISNUMBER(S97),"OK","INSUFFICIENT FUNDS")))</f>
        <v/>
      </c>
      <c r="V97">
        <v>93</v>
      </c>
      <c r="W97" s="6" t="str">
        <f>IF(V97&gt;Scenario!$B$11,"",IF(V$2&lt;&gt;"Ready",V$2,IF(AB96="OK",Z96,"INSUFFICIENT FUNDS")))</f>
        <v/>
      </c>
      <c r="X97" s="6" t="str">
        <f>IF(V97&gt;Scenario!$B$11,"",IF(V$2&lt;&gt;"Ready",V$2,IF(ISNUMBER(W97),IF(AND(V97&gt;=Scenario!$B$10,MOD(V97-Scenario!$B$10,Scenario!$B$18)=0),Scenario!$B$8,0),"INSUFFICIENT FUNDS")))</f>
        <v/>
      </c>
      <c r="Y97" s="6" t="str">
        <f>IF(V97&gt;Scenario!$B$11,"",IF(V$2&lt;&gt;"Ready",V$2,IF(ISNUMBER(W97),(W97+X97)*(N('Option C'!$E$14)+N('Option C'!$E$15)+IF(Scenario!$B$13="Gross",N('Option C'!$E$16),0))/12+((N('Option C'!$E$12)+N('Option C'!$E$13))/12+IF(AND(V97&gt;=Scenario!$B$10,MOD(V97-Scenario!$B$10,Scenario!$B$18)=0),0*0+0,0)+IF(V97=1,0*0+0,0)+IF(V97=Scenario!$B$11,0,0)),"INSUFFICIENT FUNDS")))</f>
        <v/>
      </c>
      <c r="Z97" s="6" t="str">
        <f>IF(V97&gt;Scenario!$B$11,"",IF(V$2&lt;&gt;"Ready",V$2,IF(ISNUMBER(W97),IF((W97+X97)*(1+Scenario!$B$12/12)-Y97&lt;0,"INSUFFICIENT FUNDS",(W97+X97)*(1+Scenario!$B$12/12)-Y97),"INSUFFICIENT FUNDS")))</f>
        <v/>
      </c>
      <c r="AA97" s="6" t="str">
        <f>IF(V97&gt;Scenario!$B$11,"",IF(V$2&lt;&gt;"Ready",V$2,IF(ISNUMBER(Z97),AA96+Y97,"INSUFFICIENT FUNDS")))</f>
        <v/>
      </c>
      <c r="AB97" t="str">
        <f>IF(V97&gt;Scenario!$B$11,"",IF(V$2&lt;&gt;"Ready",V$2,IF(ISNUMBER(Z97),"OK","INSUFFICIENT FUNDS")))</f>
        <v/>
      </c>
      <c r="AC97">
        <v>93</v>
      </c>
      <c r="AD97" s="6" t="str">
        <f>IF(AC97&gt;Scenario!$B$11,"",IF(AC$2&lt;&gt;"Ready",AC$2,IF(AI96="OK",AG96,"INSUFFICIENT FUNDS")))</f>
        <v/>
      </c>
      <c r="AE97" s="6" t="str">
        <f>IF(AC97&gt;Scenario!$B$11,"",IF(AC$2&lt;&gt;"Ready",AC$2,IF(ISNUMBER(AD97),IF(AND(AC97&gt;=Scenario!$B$10,MOD(AC97-Scenario!$B$10,Scenario!$B$18)=0),Scenario!$B$8,0),"INSUFFICIENT FUNDS")))</f>
        <v/>
      </c>
      <c r="AF97" s="6" t="str">
        <f>IF(AC97&gt;Scenario!$B$11,"",IF(AC$2&lt;&gt;"Ready",AC$2,IF(ISNUMBER(AD97),(AD97+AE97)*(N('Option C'!$E$14)+N('Option C'!$E$15)+IF(Scenario!$B$13="Gross",0,0))/12+((N('Option C'!$E$12)+N('Option C'!$E$13))/12+IF(AND(AC97&gt;=Scenario!$B$10,MOD(AC97-Scenario!$B$10,Scenario!$B$18)=0),N('Option C'!$E$17)*N('Option C'!$E$18)+N('Option C'!$E$20),0)+IF(AC97=1,N('Option C'!$E$17)*N('Option C'!$E$19)+N('Option C'!$E$21),0)+IF(AC97=Scenario!$B$11,N('Option C'!$E$22),0)),"INSUFFICIENT FUNDS")))</f>
        <v/>
      </c>
      <c r="AG97" s="6" t="str">
        <f>IF(AC97&gt;Scenario!$B$11,"",IF(AC$2&lt;&gt;"Ready",AC$2,IF(ISNUMBER(AD97),IF((AD97+AE97)*(1+Scenario!$B$12/12)-AF97&lt;0,"INSUFFICIENT FUNDS",(AD97+AE97)*(1+Scenario!$B$12/12)-AF97),"INSUFFICIENT FUNDS")))</f>
        <v/>
      </c>
      <c r="AH97" s="6" t="str">
        <f>IF(AC97&gt;Scenario!$B$11,"",IF(AC$2&lt;&gt;"Ready",AC$2,IF(ISNUMBER(AG97),AH96+AF97,"INSUFFICIENT FUNDS")))</f>
        <v/>
      </c>
      <c r="AI97" t="str">
        <f>IF(AC97&gt;Scenario!$B$11,"",IF(AC$2&lt;&gt;"Ready",AC$2,IF(ISNUMBER(AG97),"OK","INSUFFICIENT FUNDS")))</f>
        <v/>
      </c>
      <c r="AJ97">
        <v>93</v>
      </c>
      <c r="AK97" s="6" t="str">
        <f>IF(AJ97&gt;Scenario!$B$11,"",IF(AJ$2&lt;&gt;"Ready",AJ$2,IF(AP96="OK",AN96,"INSUFFICIENT FUNDS")))</f>
        <v/>
      </c>
      <c r="AL97" s="6" t="str">
        <f>IF(AJ97&gt;Scenario!$B$11,"",IF(AJ$2&lt;&gt;"Ready",AJ$2,IF(ISNUMBER(AK97),IF(AND(AJ97&gt;=Scenario!$B$10,MOD(AJ97-Scenario!$B$10,Scenario!$B$18)=0),Scenario!$B$8,0),"INSUFFICIENT FUNDS")))</f>
        <v/>
      </c>
      <c r="AM97" s="6" t="str">
        <f>IF(AJ97&gt;Scenario!$B$11,"",IF(AJ$2&lt;&gt;"Ready",AJ$2,IF(ISNUMBER(AK97),(AK97+AL97)*(0+0+IF(Scenario!$B$13="Gross",0,0))/12+((0+0)/12+IF(AND(AJ97&gt;=Scenario!$B$10,MOD(AJ97-Scenario!$B$10,Scenario!$B$18)=0),0*0+0,0)+IF(AJ97=1,0*0+0,0)+IF(AJ97=Scenario!$B$11,0,0)),"INSUFFICIENT FUNDS")))</f>
        <v/>
      </c>
      <c r="AN97" s="6" t="str">
        <f>IF(AJ97&gt;Scenario!$B$11,"",IF(AJ$2&lt;&gt;"Ready",AJ$2,IF(ISNUMBER(AK97),IF((AK97+AL97)*(1+Scenario!$B$12/12)-AM97&lt;0,"INSUFFICIENT FUNDS",(AK97+AL97)*(1+Scenario!$B$12/12)-AM97),"INSUFFICIENT FUNDS")))</f>
        <v/>
      </c>
      <c r="AO97" s="6" t="str">
        <f>IF(AJ97&gt;Scenario!$B$11,"",IF(AJ$2&lt;&gt;"Ready",AJ$2,IF(ISNUMBER(AN97),AO96+AM97,"INSUFFICIENT FUNDS")))</f>
        <v/>
      </c>
      <c r="AP97" t="str">
        <f>IF(AJ97&gt;Scenario!$B$11,"",IF(AJ$2&lt;&gt;"Ready",AJ$2,IF(ISNUMBER(AN97),"OK","INSUFFICIENT FUNDS")))</f>
        <v/>
      </c>
    </row>
    <row r="98" spans="1:42" ht="32.1" customHeight="1" x14ac:dyDescent="0.2">
      <c r="A98">
        <v>94</v>
      </c>
      <c r="B98" s="6" t="str">
        <f>IF(A98&gt;Scenario!$B$11,"",IF(A$2&lt;&gt;"Ready",A$2,IF(G97="OK",E97,"INSUFFICIENT FUNDS")))</f>
        <v/>
      </c>
      <c r="C98" s="6" t="str">
        <f>IF(A98&gt;Scenario!$B$11,"",IF(A$2&lt;&gt;"Ready",A$2,IF(ISNUMBER(B98),IF(AND(A98&gt;=Scenario!$B$10,MOD(A98-Scenario!$B$10,Scenario!$B$18)=0),Scenario!$B$8,0),"INSUFFICIENT FUNDS")))</f>
        <v/>
      </c>
      <c r="D98" s="6" t="str">
        <f>IF(A98&gt;Scenario!$B$11,"",IF(A$2&lt;&gt;"Ready",A$2,IF(ISNUMBER(B98),(B98+C98)*(N('Option C'!$E$14)+N('Option C'!$E$15)+IF(Scenario!$B$13="Gross",N('Option C'!$E$16),0))/12+((N('Option C'!$E$12)+N('Option C'!$E$13))/12+IF(AND(A98&gt;=Scenario!$B$10,MOD(A98-Scenario!$B$10,Scenario!$B$18)=0),N('Option C'!$E$17)*N('Option C'!$E$18)+N('Option C'!$E$20),0)+IF(A98=1,N('Option C'!$E$17)*N('Option C'!$E$19)+N('Option C'!$E$21),0)+IF(A98=Scenario!$B$11,N('Option C'!$E$22),0)),"INSUFFICIENT FUNDS")))</f>
        <v/>
      </c>
      <c r="E98" s="6" t="str">
        <f>IF(A98&gt;Scenario!$B$11,"",IF(A$2&lt;&gt;"Ready",A$2,IF(ISNUMBER(B98),IF((B98+C98)*(1+Scenario!$B$12/12)-D98&lt;0,"INSUFFICIENT FUNDS",(B98+C98)*(1+Scenario!$B$12/12)-D98),"INSUFFICIENT FUNDS")))</f>
        <v/>
      </c>
      <c r="F98" s="6" t="str">
        <f>IF(A98&gt;Scenario!$B$11,"",IF(A$2&lt;&gt;"Ready",A$2,IF(ISNUMBER(E98),F97+D98,"INSUFFICIENT FUNDS")))</f>
        <v/>
      </c>
      <c r="G98" t="str">
        <f>IF(A98&gt;Scenario!$B$11,"",IF(A$2&lt;&gt;"Ready",A$2,IF(ISNUMBER(E98),"OK","INSUFFICIENT FUNDS")))</f>
        <v/>
      </c>
      <c r="H98">
        <v>94</v>
      </c>
      <c r="I98" s="6" t="str">
        <f>IF(H98&gt;Scenario!$B$11,"",IF(H$2&lt;&gt;"Ready",H$2,IF(N97="OK",L97,"INSUFFICIENT FUNDS")))</f>
        <v/>
      </c>
      <c r="J98" s="6" t="str">
        <f>IF(H98&gt;Scenario!$B$11,"",IF(H$2&lt;&gt;"Ready",H$2,IF(ISNUMBER(I98),IF(AND(H98&gt;=Scenario!$B$10,MOD(H98-Scenario!$B$10,Scenario!$B$18)=0),Scenario!$B$8,0),"INSUFFICIENT FUNDS")))</f>
        <v/>
      </c>
      <c r="K98" s="6" t="str">
        <f>IF(H98&gt;Scenario!$B$11,"",IF(H$2&lt;&gt;"Ready",H$2,IF(ISNUMBER(I98),(I98+J98)*(N('Option C'!$E$14)+N('Option C'!$E$15)+IF(Scenario!$B$13="Gross",N('Option C'!$E$16),0))/12+((0+0)/12+IF(AND(H98&gt;=Scenario!$B$10,MOD(H98-Scenario!$B$10,Scenario!$B$18)=0),N('Option C'!$E$17)*N('Option C'!$E$18)+N('Option C'!$E$20),0)+IF(H98=1,N('Option C'!$E$17)*N('Option C'!$E$19)+N('Option C'!$E$21),0)+IF(H98=Scenario!$B$11,N('Option C'!$E$22),0)),"INSUFFICIENT FUNDS")))</f>
        <v/>
      </c>
      <c r="L98" s="6" t="str">
        <f>IF(H98&gt;Scenario!$B$11,"",IF(H$2&lt;&gt;"Ready",H$2,IF(ISNUMBER(I98),IF((I98+J98)*(1+Scenario!$B$12/12)-K98&lt;0,"INSUFFICIENT FUNDS",(I98+J98)*(1+Scenario!$B$12/12)-K98),"INSUFFICIENT FUNDS")))</f>
        <v/>
      </c>
      <c r="M98" s="6" t="str">
        <f>IF(H98&gt;Scenario!$B$11,"",IF(H$2&lt;&gt;"Ready",H$2,IF(ISNUMBER(L98),M97+K98,"INSUFFICIENT FUNDS")))</f>
        <v/>
      </c>
      <c r="N98" t="str">
        <f>IF(H98&gt;Scenario!$B$11,"",IF(H$2&lt;&gt;"Ready",H$2,IF(ISNUMBER(L98),"OK","INSUFFICIENT FUNDS")))</f>
        <v/>
      </c>
      <c r="O98">
        <v>94</v>
      </c>
      <c r="P98" s="6" t="str">
        <f>IF(O98&gt;Scenario!$B$11,"",IF(O$2&lt;&gt;"Ready",O$2,IF(U97="OK",S97,"INSUFFICIENT FUNDS")))</f>
        <v/>
      </c>
      <c r="Q98" s="6" t="str">
        <f>IF(O98&gt;Scenario!$B$11,"",IF(O$2&lt;&gt;"Ready",O$2,IF(ISNUMBER(P98),IF(AND(O98&gt;=Scenario!$B$10,MOD(O98-Scenario!$B$10,Scenario!$B$18)=0),Scenario!$B$8,0),"INSUFFICIENT FUNDS")))</f>
        <v/>
      </c>
      <c r="R98" s="6" t="str">
        <f>IF(O98&gt;Scenario!$B$11,"",IF(O$2&lt;&gt;"Ready",O$2,IF(ISNUMBER(P98),(P98+Q98)*(0+N('Option C'!$E$15)+IF(Scenario!$B$13="Gross",N('Option C'!$E$16),0))/12+((N('Option C'!$E$12)+N('Option C'!$E$13))/12+IF(AND(O98&gt;=Scenario!$B$10,MOD(O98-Scenario!$B$10,Scenario!$B$18)=0),N('Option C'!$E$17)*N('Option C'!$E$18)+N('Option C'!$E$20),0)+IF(O98=1,N('Option C'!$E$17)*N('Option C'!$E$19)+N('Option C'!$E$21),0)+IF(O98=Scenario!$B$11,N('Option C'!$E$22),0)),"INSUFFICIENT FUNDS")))</f>
        <v/>
      </c>
      <c r="S98" s="6" t="str">
        <f>IF(O98&gt;Scenario!$B$11,"",IF(O$2&lt;&gt;"Ready",O$2,IF(ISNUMBER(P98),IF((P98+Q98)*(1+Scenario!$B$12/12)-R98&lt;0,"INSUFFICIENT FUNDS",(P98+Q98)*(1+Scenario!$B$12/12)-R98),"INSUFFICIENT FUNDS")))</f>
        <v/>
      </c>
      <c r="T98" s="6" t="str">
        <f>IF(O98&gt;Scenario!$B$11,"",IF(O$2&lt;&gt;"Ready",O$2,IF(ISNUMBER(S98),T97+R98,"INSUFFICIENT FUNDS")))</f>
        <v/>
      </c>
      <c r="U98" t="str">
        <f>IF(O98&gt;Scenario!$B$11,"",IF(O$2&lt;&gt;"Ready",O$2,IF(ISNUMBER(S98),"OK","INSUFFICIENT FUNDS")))</f>
        <v/>
      </c>
      <c r="V98">
        <v>94</v>
      </c>
      <c r="W98" s="6" t="str">
        <f>IF(V98&gt;Scenario!$B$11,"",IF(V$2&lt;&gt;"Ready",V$2,IF(AB97="OK",Z97,"INSUFFICIENT FUNDS")))</f>
        <v/>
      </c>
      <c r="X98" s="6" t="str">
        <f>IF(V98&gt;Scenario!$B$11,"",IF(V$2&lt;&gt;"Ready",V$2,IF(ISNUMBER(W98),IF(AND(V98&gt;=Scenario!$B$10,MOD(V98-Scenario!$B$10,Scenario!$B$18)=0),Scenario!$B$8,0),"INSUFFICIENT FUNDS")))</f>
        <v/>
      </c>
      <c r="Y98" s="6" t="str">
        <f>IF(V98&gt;Scenario!$B$11,"",IF(V$2&lt;&gt;"Ready",V$2,IF(ISNUMBER(W98),(W98+X98)*(N('Option C'!$E$14)+N('Option C'!$E$15)+IF(Scenario!$B$13="Gross",N('Option C'!$E$16),0))/12+((N('Option C'!$E$12)+N('Option C'!$E$13))/12+IF(AND(V98&gt;=Scenario!$B$10,MOD(V98-Scenario!$B$10,Scenario!$B$18)=0),0*0+0,0)+IF(V98=1,0*0+0,0)+IF(V98=Scenario!$B$11,0,0)),"INSUFFICIENT FUNDS")))</f>
        <v/>
      </c>
      <c r="Z98" s="6" t="str">
        <f>IF(V98&gt;Scenario!$B$11,"",IF(V$2&lt;&gt;"Ready",V$2,IF(ISNUMBER(W98),IF((W98+X98)*(1+Scenario!$B$12/12)-Y98&lt;0,"INSUFFICIENT FUNDS",(W98+X98)*(1+Scenario!$B$12/12)-Y98),"INSUFFICIENT FUNDS")))</f>
        <v/>
      </c>
      <c r="AA98" s="6" t="str">
        <f>IF(V98&gt;Scenario!$B$11,"",IF(V$2&lt;&gt;"Ready",V$2,IF(ISNUMBER(Z98),AA97+Y98,"INSUFFICIENT FUNDS")))</f>
        <v/>
      </c>
      <c r="AB98" t="str">
        <f>IF(V98&gt;Scenario!$B$11,"",IF(V$2&lt;&gt;"Ready",V$2,IF(ISNUMBER(Z98),"OK","INSUFFICIENT FUNDS")))</f>
        <v/>
      </c>
      <c r="AC98">
        <v>94</v>
      </c>
      <c r="AD98" s="6" t="str">
        <f>IF(AC98&gt;Scenario!$B$11,"",IF(AC$2&lt;&gt;"Ready",AC$2,IF(AI97="OK",AG97,"INSUFFICIENT FUNDS")))</f>
        <v/>
      </c>
      <c r="AE98" s="6" t="str">
        <f>IF(AC98&gt;Scenario!$B$11,"",IF(AC$2&lt;&gt;"Ready",AC$2,IF(ISNUMBER(AD98),IF(AND(AC98&gt;=Scenario!$B$10,MOD(AC98-Scenario!$B$10,Scenario!$B$18)=0),Scenario!$B$8,0),"INSUFFICIENT FUNDS")))</f>
        <v/>
      </c>
      <c r="AF98" s="6" t="str">
        <f>IF(AC98&gt;Scenario!$B$11,"",IF(AC$2&lt;&gt;"Ready",AC$2,IF(ISNUMBER(AD98),(AD98+AE98)*(N('Option C'!$E$14)+N('Option C'!$E$15)+IF(Scenario!$B$13="Gross",0,0))/12+((N('Option C'!$E$12)+N('Option C'!$E$13))/12+IF(AND(AC98&gt;=Scenario!$B$10,MOD(AC98-Scenario!$B$10,Scenario!$B$18)=0),N('Option C'!$E$17)*N('Option C'!$E$18)+N('Option C'!$E$20),0)+IF(AC98=1,N('Option C'!$E$17)*N('Option C'!$E$19)+N('Option C'!$E$21),0)+IF(AC98=Scenario!$B$11,N('Option C'!$E$22),0)),"INSUFFICIENT FUNDS")))</f>
        <v/>
      </c>
      <c r="AG98" s="6" t="str">
        <f>IF(AC98&gt;Scenario!$B$11,"",IF(AC$2&lt;&gt;"Ready",AC$2,IF(ISNUMBER(AD98),IF((AD98+AE98)*(1+Scenario!$B$12/12)-AF98&lt;0,"INSUFFICIENT FUNDS",(AD98+AE98)*(1+Scenario!$B$12/12)-AF98),"INSUFFICIENT FUNDS")))</f>
        <v/>
      </c>
      <c r="AH98" s="6" t="str">
        <f>IF(AC98&gt;Scenario!$B$11,"",IF(AC$2&lt;&gt;"Ready",AC$2,IF(ISNUMBER(AG98),AH97+AF98,"INSUFFICIENT FUNDS")))</f>
        <v/>
      </c>
      <c r="AI98" t="str">
        <f>IF(AC98&gt;Scenario!$B$11,"",IF(AC$2&lt;&gt;"Ready",AC$2,IF(ISNUMBER(AG98),"OK","INSUFFICIENT FUNDS")))</f>
        <v/>
      </c>
      <c r="AJ98">
        <v>94</v>
      </c>
      <c r="AK98" s="6" t="str">
        <f>IF(AJ98&gt;Scenario!$B$11,"",IF(AJ$2&lt;&gt;"Ready",AJ$2,IF(AP97="OK",AN97,"INSUFFICIENT FUNDS")))</f>
        <v/>
      </c>
      <c r="AL98" s="6" t="str">
        <f>IF(AJ98&gt;Scenario!$B$11,"",IF(AJ$2&lt;&gt;"Ready",AJ$2,IF(ISNUMBER(AK98),IF(AND(AJ98&gt;=Scenario!$B$10,MOD(AJ98-Scenario!$B$10,Scenario!$B$18)=0),Scenario!$B$8,0),"INSUFFICIENT FUNDS")))</f>
        <v/>
      </c>
      <c r="AM98" s="6" t="str">
        <f>IF(AJ98&gt;Scenario!$B$11,"",IF(AJ$2&lt;&gt;"Ready",AJ$2,IF(ISNUMBER(AK98),(AK98+AL98)*(0+0+IF(Scenario!$B$13="Gross",0,0))/12+((0+0)/12+IF(AND(AJ98&gt;=Scenario!$B$10,MOD(AJ98-Scenario!$B$10,Scenario!$B$18)=0),0*0+0,0)+IF(AJ98=1,0*0+0,0)+IF(AJ98=Scenario!$B$11,0,0)),"INSUFFICIENT FUNDS")))</f>
        <v/>
      </c>
      <c r="AN98" s="6" t="str">
        <f>IF(AJ98&gt;Scenario!$B$11,"",IF(AJ$2&lt;&gt;"Ready",AJ$2,IF(ISNUMBER(AK98),IF((AK98+AL98)*(1+Scenario!$B$12/12)-AM98&lt;0,"INSUFFICIENT FUNDS",(AK98+AL98)*(1+Scenario!$B$12/12)-AM98),"INSUFFICIENT FUNDS")))</f>
        <v/>
      </c>
      <c r="AO98" s="6" t="str">
        <f>IF(AJ98&gt;Scenario!$B$11,"",IF(AJ$2&lt;&gt;"Ready",AJ$2,IF(ISNUMBER(AN98),AO97+AM98,"INSUFFICIENT FUNDS")))</f>
        <v/>
      </c>
      <c r="AP98" t="str">
        <f>IF(AJ98&gt;Scenario!$B$11,"",IF(AJ$2&lt;&gt;"Ready",AJ$2,IF(ISNUMBER(AN98),"OK","INSUFFICIENT FUNDS")))</f>
        <v/>
      </c>
    </row>
    <row r="99" spans="1:42" ht="32.1" customHeight="1" x14ac:dyDescent="0.2">
      <c r="A99">
        <v>95</v>
      </c>
      <c r="B99" s="6" t="str">
        <f>IF(A99&gt;Scenario!$B$11,"",IF(A$2&lt;&gt;"Ready",A$2,IF(G98="OK",E98,"INSUFFICIENT FUNDS")))</f>
        <v/>
      </c>
      <c r="C99" s="6" t="str">
        <f>IF(A99&gt;Scenario!$B$11,"",IF(A$2&lt;&gt;"Ready",A$2,IF(ISNUMBER(B99),IF(AND(A99&gt;=Scenario!$B$10,MOD(A99-Scenario!$B$10,Scenario!$B$18)=0),Scenario!$B$8,0),"INSUFFICIENT FUNDS")))</f>
        <v/>
      </c>
      <c r="D99" s="6" t="str">
        <f>IF(A99&gt;Scenario!$B$11,"",IF(A$2&lt;&gt;"Ready",A$2,IF(ISNUMBER(B99),(B99+C99)*(N('Option C'!$E$14)+N('Option C'!$E$15)+IF(Scenario!$B$13="Gross",N('Option C'!$E$16),0))/12+((N('Option C'!$E$12)+N('Option C'!$E$13))/12+IF(AND(A99&gt;=Scenario!$B$10,MOD(A99-Scenario!$B$10,Scenario!$B$18)=0),N('Option C'!$E$17)*N('Option C'!$E$18)+N('Option C'!$E$20),0)+IF(A99=1,N('Option C'!$E$17)*N('Option C'!$E$19)+N('Option C'!$E$21),0)+IF(A99=Scenario!$B$11,N('Option C'!$E$22),0)),"INSUFFICIENT FUNDS")))</f>
        <v/>
      </c>
      <c r="E99" s="6" t="str">
        <f>IF(A99&gt;Scenario!$B$11,"",IF(A$2&lt;&gt;"Ready",A$2,IF(ISNUMBER(B99),IF((B99+C99)*(1+Scenario!$B$12/12)-D99&lt;0,"INSUFFICIENT FUNDS",(B99+C99)*(1+Scenario!$B$12/12)-D99),"INSUFFICIENT FUNDS")))</f>
        <v/>
      </c>
      <c r="F99" s="6" t="str">
        <f>IF(A99&gt;Scenario!$B$11,"",IF(A$2&lt;&gt;"Ready",A$2,IF(ISNUMBER(E99),F98+D99,"INSUFFICIENT FUNDS")))</f>
        <v/>
      </c>
      <c r="G99" t="str">
        <f>IF(A99&gt;Scenario!$B$11,"",IF(A$2&lt;&gt;"Ready",A$2,IF(ISNUMBER(E99),"OK","INSUFFICIENT FUNDS")))</f>
        <v/>
      </c>
      <c r="H99">
        <v>95</v>
      </c>
      <c r="I99" s="6" t="str">
        <f>IF(H99&gt;Scenario!$B$11,"",IF(H$2&lt;&gt;"Ready",H$2,IF(N98="OK",L98,"INSUFFICIENT FUNDS")))</f>
        <v/>
      </c>
      <c r="J99" s="6" t="str">
        <f>IF(H99&gt;Scenario!$B$11,"",IF(H$2&lt;&gt;"Ready",H$2,IF(ISNUMBER(I99),IF(AND(H99&gt;=Scenario!$B$10,MOD(H99-Scenario!$B$10,Scenario!$B$18)=0),Scenario!$B$8,0),"INSUFFICIENT FUNDS")))</f>
        <v/>
      </c>
      <c r="K99" s="6" t="str">
        <f>IF(H99&gt;Scenario!$B$11,"",IF(H$2&lt;&gt;"Ready",H$2,IF(ISNUMBER(I99),(I99+J99)*(N('Option C'!$E$14)+N('Option C'!$E$15)+IF(Scenario!$B$13="Gross",N('Option C'!$E$16),0))/12+((0+0)/12+IF(AND(H99&gt;=Scenario!$B$10,MOD(H99-Scenario!$B$10,Scenario!$B$18)=0),N('Option C'!$E$17)*N('Option C'!$E$18)+N('Option C'!$E$20),0)+IF(H99=1,N('Option C'!$E$17)*N('Option C'!$E$19)+N('Option C'!$E$21),0)+IF(H99=Scenario!$B$11,N('Option C'!$E$22),0)),"INSUFFICIENT FUNDS")))</f>
        <v/>
      </c>
      <c r="L99" s="6" t="str">
        <f>IF(H99&gt;Scenario!$B$11,"",IF(H$2&lt;&gt;"Ready",H$2,IF(ISNUMBER(I99),IF((I99+J99)*(1+Scenario!$B$12/12)-K99&lt;0,"INSUFFICIENT FUNDS",(I99+J99)*(1+Scenario!$B$12/12)-K99),"INSUFFICIENT FUNDS")))</f>
        <v/>
      </c>
      <c r="M99" s="6" t="str">
        <f>IF(H99&gt;Scenario!$B$11,"",IF(H$2&lt;&gt;"Ready",H$2,IF(ISNUMBER(L99),M98+K99,"INSUFFICIENT FUNDS")))</f>
        <v/>
      </c>
      <c r="N99" t="str">
        <f>IF(H99&gt;Scenario!$B$11,"",IF(H$2&lt;&gt;"Ready",H$2,IF(ISNUMBER(L99),"OK","INSUFFICIENT FUNDS")))</f>
        <v/>
      </c>
      <c r="O99">
        <v>95</v>
      </c>
      <c r="P99" s="6" t="str">
        <f>IF(O99&gt;Scenario!$B$11,"",IF(O$2&lt;&gt;"Ready",O$2,IF(U98="OK",S98,"INSUFFICIENT FUNDS")))</f>
        <v/>
      </c>
      <c r="Q99" s="6" t="str">
        <f>IF(O99&gt;Scenario!$B$11,"",IF(O$2&lt;&gt;"Ready",O$2,IF(ISNUMBER(P99),IF(AND(O99&gt;=Scenario!$B$10,MOD(O99-Scenario!$B$10,Scenario!$B$18)=0),Scenario!$B$8,0),"INSUFFICIENT FUNDS")))</f>
        <v/>
      </c>
      <c r="R99" s="6" t="str">
        <f>IF(O99&gt;Scenario!$B$11,"",IF(O$2&lt;&gt;"Ready",O$2,IF(ISNUMBER(P99),(P99+Q99)*(0+N('Option C'!$E$15)+IF(Scenario!$B$13="Gross",N('Option C'!$E$16),0))/12+((N('Option C'!$E$12)+N('Option C'!$E$13))/12+IF(AND(O99&gt;=Scenario!$B$10,MOD(O99-Scenario!$B$10,Scenario!$B$18)=0),N('Option C'!$E$17)*N('Option C'!$E$18)+N('Option C'!$E$20),0)+IF(O99=1,N('Option C'!$E$17)*N('Option C'!$E$19)+N('Option C'!$E$21),0)+IF(O99=Scenario!$B$11,N('Option C'!$E$22),0)),"INSUFFICIENT FUNDS")))</f>
        <v/>
      </c>
      <c r="S99" s="6" t="str">
        <f>IF(O99&gt;Scenario!$B$11,"",IF(O$2&lt;&gt;"Ready",O$2,IF(ISNUMBER(P99),IF((P99+Q99)*(1+Scenario!$B$12/12)-R99&lt;0,"INSUFFICIENT FUNDS",(P99+Q99)*(1+Scenario!$B$12/12)-R99),"INSUFFICIENT FUNDS")))</f>
        <v/>
      </c>
      <c r="T99" s="6" t="str">
        <f>IF(O99&gt;Scenario!$B$11,"",IF(O$2&lt;&gt;"Ready",O$2,IF(ISNUMBER(S99),T98+R99,"INSUFFICIENT FUNDS")))</f>
        <v/>
      </c>
      <c r="U99" t="str">
        <f>IF(O99&gt;Scenario!$B$11,"",IF(O$2&lt;&gt;"Ready",O$2,IF(ISNUMBER(S99),"OK","INSUFFICIENT FUNDS")))</f>
        <v/>
      </c>
      <c r="V99">
        <v>95</v>
      </c>
      <c r="W99" s="6" t="str">
        <f>IF(V99&gt;Scenario!$B$11,"",IF(V$2&lt;&gt;"Ready",V$2,IF(AB98="OK",Z98,"INSUFFICIENT FUNDS")))</f>
        <v/>
      </c>
      <c r="X99" s="6" t="str">
        <f>IF(V99&gt;Scenario!$B$11,"",IF(V$2&lt;&gt;"Ready",V$2,IF(ISNUMBER(W99),IF(AND(V99&gt;=Scenario!$B$10,MOD(V99-Scenario!$B$10,Scenario!$B$18)=0),Scenario!$B$8,0),"INSUFFICIENT FUNDS")))</f>
        <v/>
      </c>
      <c r="Y99" s="6" t="str">
        <f>IF(V99&gt;Scenario!$B$11,"",IF(V$2&lt;&gt;"Ready",V$2,IF(ISNUMBER(W99),(W99+X99)*(N('Option C'!$E$14)+N('Option C'!$E$15)+IF(Scenario!$B$13="Gross",N('Option C'!$E$16),0))/12+((N('Option C'!$E$12)+N('Option C'!$E$13))/12+IF(AND(V99&gt;=Scenario!$B$10,MOD(V99-Scenario!$B$10,Scenario!$B$18)=0),0*0+0,0)+IF(V99=1,0*0+0,0)+IF(V99=Scenario!$B$11,0,0)),"INSUFFICIENT FUNDS")))</f>
        <v/>
      </c>
      <c r="Z99" s="6" t="str">
        <f>IF(V99&gt;Scenario!$B$11,"",IF(V$2&lt;&gt;"Ready",V$2,IF(ISNUMBER(W99),IF((W99+X99)*(1+Scenario!$B$12/12)-Y99&lt;0,"INSUFFICIENT FUNDS",(W99+X99)*(1+Scenario!$B$12/12)-Y99),"INSUFFICIENT FUNDS")))</f>
        <v/>
      </c>
      <c r="AA99" s="6" t="str">
        <f>IF(V99&gt;Scenario!$B$11,"",IF(V$2&lt;&gt;"Ready",V$2,IF(ISNUMBER(Z99),AA98+Y99,"INSUFFICIENT FUNDS")))</f>
        <v/>
      </c>
      <c r="AB99" t="str">
        <f>IF(V99&gt;Scenario!$B$11,"",IF(V$2&lt;&gt;"Ready",V$2,IF(ISNUMBER(Z99),"OK","INSUFFICIENT FUNDS")))</f>
        <v/>
      </c>
      <c r="AC99">
        <v>95</v>
      </c>
      <c r="AD99" s="6" t="str">
        <f>IF(AC99&gt;Scenario!$B$11,"",IF(AC$2&lt;&gt;"Ready",AC$2,IF(AI98="OK",AG98,"INSUFFICIENT FUNDS")))</f>
        <v/>
      </c>
      <c r="AE99" s="6" t="str">
        <f>IF(AC99&gt;Scenario!$B$11,"",IF(AC$2&lt;&gt;"Ready",AC$2,IF(ISNUMBER(AD99),IF(AND(AC99&gt;=Scenario!$B$10,MOD(AC99-Scenario!$B$10,Scenario!$B$18)=0),Scenario!$B$8,0),"INSUFFICIENT FUNDS")))</f>
        <v/>
      </c>
      <c r="AF99" s="6" t="str">
        <f>IF(AC99&gt;Scenario!$B$11,"",IF(AC$2&lt;&gt;"Ready",AC$2,IF(ISNUMBER(AD99),(AD99+AE99)*(N('Option C'!$E$14)+N('Option C'!$E$15)+IF(Scenario!$B$13="Gross",0,0))/12+((N('Option C'!$E$12)+N('Option C'!$E$13))/12+IF(AND(AC99&gt;=Scenario!$B$10,MOD(AC99-Scenario!$B$10,Scenario!$B$18)=0),N('Option C'!$E$17)*N('Option C'!$E$18)+N('Option C'!$E$20),0)+IF(AC99=1,N('Option C'!$E$17)*N('Option C'!$E$19)+N('Option C'!$E$21),0)+IF(AC99=Scenario!$B$11,N('Option C'!$E$22),0)),"INSUFFICIENT FUNDS")))</f>
        <v/>
      </c>
      <c r="AG99" s="6" t="str">
        <f>IF(AC99&gt;Scenario!$B$11,"",IF(AC$2&lt;&gt;"Ready",AC$2,IF(ISNUMBER(AD99),IF((AD99+AE99)*(1+Scenario!$B$12/12)-AF99&lt;0,"INSUFFICIENT FUNDS",(AD99+AE99)*(1+Scenario!$B$12/12)-AF99),"INSUFFICIENT FUNDS")))</f>
        <v/>
      </c>
      <c r="AH99" s="6" t="str">
        <f>IF(AC99&gt;Scenario!$B$11,"",IF(AC$2&lt;&gt;"Ready",AC$2,IF(ISNUMBER(AG99),AH98+AF99,"INSUFFICIENT FUNDS")))</f>
        <v/>
      </c>
      <c r="AI99" t="str">
        <f>IF(AC99&gt;Scenario!$B$11,"",IF(AC$2&lt;&gt;"Ready",AC$2,IF(ISNUMBER(AG99),"OK","INSUFFICIENT FUNDS")))</f>
        <v/>
      </c>
      <c r="AJ99">
        <v>95</v>
      </c>
      <c r="AK99" s="6" t="str">
        <f>IF(AJ99&gt;Scenario!$B$11,"",IF(AJ$2&lt;&gt;"Ready",AJ$2,IF(AP98="OK",AN98,"INSUFFICIENT FUNDS")))</f>
        <v/>
      </c>
      <c r="AL99" s="6" t="str">
        <f>IF(AJ99&gt;Scenario!$B$11,"",IF(AJ$2&lt;&gt;"Ready",AJ$2,IF(ISNUMBER(AK99),IF(AND(AJ99&gt;=Scenario!$B$10,MOD(AJ99-Scenario!$B$10,Scenario!$B$18)=0),Scenario!$B$8,0),"INSUFFICIENT FUNDS")))</f>
        <v/>
      </c>
      <c r="AM99" s="6" t="str">
        <f>IF(AJ99&gt;Scenario!$B$11,"",IF(AJ$2&lt;&gt;"Ready",AJ$2,IF(ISNUMBER(AK99),(AK99+AL99)*(0+0+IF(Scenario!$B$13="Gross",0,0))/12+((0+0)/12+IF(AND(AJ99&gt;=Scenario!$B$10,MOD(AJ99-Scenario!$B$10,Scenario!$B$18)=0),0*0+0,0)+IF(AJ99=1,0*0+0,0)+IF(AJ99=Scenario!$B$11,0,0)),"INSUFFICIENT FUNDS")))</f>
        <v/>
      </c>
      <c r="AN99" s="6" t="str">
        <f>IF(AJ99&gt;Scenario!$B$11,"",IF(AJ$2&lt;&gt;"Ready",AJ$2,IF(ISNUMBER(AK99),IF((AK99+AL99)*(1+Scenario!$B$12/12)-AM99&lt;0,"INSUFFICIENT FUNDS",(AK99+AL99)*(1+Scenario!$B$12/12)-AM99),"INSUFFICIENT FUNDS")))</f>
        <v/>
      </c>
      <c r="AO99" s="6" t="str">
        <f>IF(AJ99&gt;Scenario!$B$11,"",IF(AJ$2&lt;&gt;"Ready",AJ$2,IF(ISNUMBER(AN99),AO98+AM99,"INSUFFICIENT FUNDS")))</f>
        <v/>
      </c>
      <c r="AP99" t="str">
        <f>IF(AJ99&gt;Scenario!$B$11,"",IF(AJ$2&lt;&gt;"Ready",AJ$2,IF(ISNUMBER(AN99),"OK","INSUFFICIENT FUNDS")))</f>
        <v/>
      </c>
    </row>
    <row r="100" spans="1:42" ht="32.1" customHeight="1" x14ac:dyDescent="0.2">
      <c r="A100">
        <v>96</v>
      </c>
      <c r="B100" s="6" t="str">
        <f>IF(A100&gt;Scenario!$B$11,"",IF(A$2&lt;&gt;"Ready",A$2,IF(G99="OK",E99,"INSUFFICIENT FUNDS")))</f>
        <v/>
      </c>
      <c r="C100" s="6" t="str">
        <f>IF(A100&gt;Scenario!$B$11,"",IF(A$2&lt;&gt;"Ready",A$2,IF(ISNUMBER(B100),IF(AND(A100&gt;=Scenario!$B$10,MOD(A100-Scenario!$B$10,Scenario!$B$18)=0),Scenario!$B$8,0),"INSUFFICIENT FUNDS")))</f>
        <v/>
      </c>
      <c r="D100" s="6" t="str">
        <f>IF(A100&gt;Scenario!$B$11,"",IF(A$2&lt;&gt;"Ready",A$2,IF(ISNUMBER(B100),(B100+C100)*(N('Option C'!$E$14)+N('Option C'!$E$15)+IF(Scenario!$B$13="Gross",N('Option C'!$E$16),0))/12+((N('Option C'!$E$12)+N('Option C'!$E$13))/12+IF(AND(A100&gt;=Scenario!$B$10,MOD(A100-Scenario!$B$10,Scenario!$B$18)=0),N('Option C'!$E$17)*N('Option C'!$E$18)+N('Option C'!$E$20),0)+IF(A100=1,N('Option C'!$E$17)*N('Option C'!$E$19)+N('Option C'!$E$21),0)+IF(A100=Scenario!$B$11,N('Option C'!$E$22),0)),"INSUFFICIENT FUNDS")))</f>
        <v/>
      </c>
      <c r="E100" s="6" t="str">
        <f>IF(A100&gt;Scenario!$B$11,"",IF(A$2&lt;&gt;"Ready",A$2,IF(ISNUMBER(B100),IF((B100+C100)*(1+Scenario!$B$12/12)-D100&lt;0,"INSUFFICIENT FUNDS",(B100+C100)*(1+Scenario!$B$12/12)-D100),"INSUFFICIENT FUNDS")))</f>
        <v/>
      </c>
      <c r="F100" s="6" t="str">
        <f>IF(A100&gt;Scenario!$B$11,"",IF(A$2&lt;&gt;"Ready",A$2,IF(ISNUMBER(E100),F99+D100,"INSUFFICIENT FUNDS")))</f>
        <v/>
      </c>
      <c r="G100" t="str">
        <f>IF(A100&gt;Scenario!$B$11,"",IF(A$2&lt;&gt;"Ready",A$2,IF(ISNUMBER(E100),"OK","INSUFFICIENT FUNDS")))</f>
        <v/>
      </c>
      <c r="H100">
        <v>96</v>
      </c>
      <c r="I100" s="6" t="str">
        <f>IF(H100&gt;Scenario!$B$11,"",IF(H$2&lt;&gt;"Ready",H$2,IF(N99="OK",L99,"INSUFFICIENT FUNDS")))</f>
        <v/>
      </c>
      <c r="J100" s="6" t="str">
        <f>IF(H100&gt;Scenario!$B$11,"",IF(H$2&lt;&gt;"Ready",H$2,IF(ISNUMBER(I100),IF(AND(H100&gt;=Scenario!$B$10,MOD(H100-Scenario!$B$10,Scenario!$B$18)=0),Scenario!$B$8,0),"INSUFFICIENT FUNDS")))</f>
        <v/>
      </c>
      <c r="K100" s="6" t="str">
        <f>IF(H100&gt;Scenario!$B$11,"",IF(H$2&lt;&gt;"Ready",H$2,IF(ISNUMBER(I100),(I100+J100)*(N('Option C'!$E$14)+N('Option C'!$E$15)+IF(Scenario!$B$13="Gross",N('Option C'!$E$16),0))/12+((0+0)/12+IF(AND(H100&gt;=Scenario!$B$10,MOD(H100-Scenario!$B$10,Scenario!$B$18)=0),N('Option C'!$E$17)*N('Option C'!$E$18)+N('Option C'!$E$20),0)+IF(H100=1,N('Option C'!$E$17)*N('Option C'!$E$19)+N('Option C'!$E$21),0)+IF(H100=Scenario!$B$11,N('Option C'!$E$22),0)),"INSUFFICIENT FUNDS")))</f>
        <v/>
      </c>
      <c r="L100" s="6" t="str">
        <f>IF(H100&gt;Scenario!$B$11,"",IF(H$2&lt;&gt;"Ready",H$2,IF(ISNUMBER(I100),IF((I100+J100)*(1+Scenario!$B$12/12)-K100&lt;0,"INSUFFICIENT FUNDS",(I100+J100)*(1+Scenario!$B$12/12)-K100),"INSUFFICIENT FUNDS")))</f>
        <v/>
      </c>
      <c r="M100" s="6" t="str">
        <f>IF(H100&gt;Scenario!$B$11,"",IF(H$2&lt;&gt;"Ready",H$2,IF(ISNUMBER(L100),M99+K100,"INSUFFICIENT FUNDS")))</f>
        <v/>
      </c>
      <c r="N100" t="str">
        <f>IF(H100&gt;Scenario!$B$11,"",IF(H$2&lt;&gt;"Ready",H$2,IF(ISNUMBER(L100),"OK","INSUFFICIENT FUNDS")))</f>
        <v/>
      </c>
      <c r="O100">
        <v>96</v>
      </c>
      <c r="P100" s="6" t="str">
        <f>IF(O100&gt;Scenario!$B$11,"",IF(O$2&lt;&gt;"Ready",O$2,IF(U99="OK",S99,"INSUFFICIENT FUNDS")))</f>
        <v/>
      </c>
      <c r="Q100" s="6" t="str">
        <f>IF(O100&gt;Scenario!$B$11,"",IF(O$2&lt;&gt;"Ready",O$2,IF(ISNUMBER(P100),IF(AND(O100&gt;=Scenario!$B$10,MOD(O100-Scenario!$B$10,Scenario!$B$18)=0),Scenario!$B$8,0),"INSUFFICIENT FUNDS")))</f>
        <v/>
      </c>
      <c r="R100" s="6" t="str">
        <f>IF(O100&gt;Scenario!$B$11,"",IF(O$2&lt;&gt;"Ready",O$2,IF(ISNUMBER(P100),(P100+Q100)*(0+N('Option C'!$E$15)+IF(Scenario!$B$13="Gross",N('Option C'!$E$16),0))/12+((N('Option C'!$E$12)+N('Option C'!$E$13))/12+IF(AND(O100&gt;=Scenario!$B$10,MOD(O100-Scenario!$B$10,Scenario!$B$18)=0),N('Option C'!$E$17)*N('Option C'!$E$18)+N('Option C'!$E$20),0)+IF(O100=1,N('Option C'!$E$17)*N('Option C'!$E$19)+N('Option C'!$E$21),0)+IF(O100=Scenario!$B$11,N('Option C'!$E$22),0)),"INSUFFICIENT FUNDS")))</f>
        <v/>
      </c>
      <c r="S100" s="6" t="str">
        <f>IF(O100&gt;Scenario!$B$11,"",IF(O$2&lt;&gt;"Ready",O$2,IF(ISNUMBER(P100),IF((P100+Q100)*(1+Scenario!$B$12/12)-R100&lt;0,"INSUFFICIENT FUNDS",(P100+Q100)*(1+Scenario!$B$12/12)-R100),"INSUFFICIENT FUNDS")))</f>
        <v/>
      </c>
      <c r="T100" s="6" t="str">
        <f>IF(O100&gt;Scenario!$B$11,"",IF(O$2&lt;&gt;"Ready",O$2,IF(ISNUMBER(S100),T99+R100,"INSUFFICIENT FUNDS")))</f>
        <v/>
      </c>
      <c r="U100" t="str">
        <f>IF(O100&gt;Scenario!$B$11,"",IF(O$2&lt;&gt;"Ready",O$2,IF(ISNUMBER(S100),"OK","INSUFFICIENT FUNDS")))</f>
        <v/>
      </c>
      <c r="V100">
        <v>96</v>
      </c>
      <c r="W100" s="6" t="str">
        <f>IF(V100&gt;Scenario!$B$11,"",IF(V$2&lt;&gt;"Ready",V$2,IF(AB99="OK",Z99,"INSUFFICIENT FUNDS")))</f>
        <v/>
      </c>
      <c r="X100" s="6" t="str">
        <f>IF(V100&gt;Scenario!$B$11,"",IF(V$2&lt;&gt;"Ready",V$2,IF(ISNUMBER(W100),IF(AND(V100&gt;=Scenario!$B$10,MOD(V100-Scenario!$B$10,Scenario!$B$18)=0),Scenario!$B$8,0),"INSUFFICIENT FUNDS")))</f>
        <v/>
      </c>
      <c r="Y100" s="6" t="str">
        <f>IF(V100&gt;Scenario!$B$11,"",IF(V$2&lt;&gt;"Ready",V$2,IF(ISNUMBER(W100),(W100+X100)*(N('Option C'!$E$14)+N('Option C'!$E$15)+IF(Scenario!$B$13="Gross",N('Option C'!$E$16),0))/12+((N('Option C'!$E$12)+N('Option C'!$E$13))/12+IF(AND(V100&gt;=Scenario!$B$10,MOD(V100-Scenario!$B$10,Scenario!$B$18)=0),0*0+0,0)+IF(V100=1,0*0+0,0)+IF(V100=Scenario!$B$11,0,0)),"INSUFFICIENT FUNDS")))</f>
        <v/>
      </c>
      <c r="Z100" s="6" t="str">
        <f>IF(V100&gt;Scenario!$B$11,"",IF(V$2&lt;&gt;"Ready",V$2,IF(ISNUMBER(W100),IF((W100+X100)*(1+Scenario!$B$12/12)-Y100&lt;0,"INSUFFICIENT FUNDS",(W100+X100)*(1+Scenario!$B$12/12)-Y100),"INSUFFICIENT FUNDS")))</f>
        <v/>
      </c>
      <c r="AA100" s="6" t="str">
        <f>IF(V100&gt;Scenario!$B$11,"",IF(V$2&lt;&gt;"Ready",V$2,IF(ISNUMBER(Z100),AA99+Y100,"INSUFFICIENT FUNDS")))</f>
        <v/>
      </c>
      <c r="AB100" t="str">
        <f>IF(V100&gt;Scenario!$B$11,"",IF(V$2&lt;&gt;"Ready",V$2,IF(ISNUMBER(Z100),"OK","INSUFFICIENT FUNDS")))</f>
        <v/>
      </c>
      <c r="AC100">
        <v>96</v>
      </c>
      <c r="AD100" s="6" t="str">
        <f>IF(AC100&gt;Scenario!$B$11,"",IF(AC$2&lt;&gt;"Ready",AC$2,IF(AI99="OK",AG99,"INSUFFICIENT FUNDS")))</f>
        <v/>
      </c>
      <c r="AE100" s="6" t="str">
        <f>IF(AC100&gt;Scenario!$B$11,"",IF(AC$2&lt;&gt;"Ready",AC$2,IF(ISNUMBER(AD100),IF(AND(AC100&gt;=Scenario!$B$10,MOD(AC100-Scenario!$B$10,Scenario!$B$18)=0),Scenario!$B$8,0),"INSUFFICIENT FUNDS")))</f>
        <v/>
      </c>
      <c r="AF100" s="6" t="str">
        <f>IF(AC100&gt;Scenario!$B$11,"",IF(AC$2&lt;&gt;"Ready",AC$2,IF(ISNUMBER(AD100),(AD100+AE100)*(N('Option C'!$E$14)+N('Option C'!$E$15)+IF(Scenario!$B$13="Gross",0,0))/12+((N('Option C'!$E$12)+N('Option C'!$E$13))/12+IF(AND(AC100&gt;=Scenario!$B$10,MOD(AC100-Scenario!$B$10,Scenario!$B$18)=0),N('Option C'!$E$17)*N('Option C'!$E$18)+N('Option C'!$E$20),0)+IF(AC100=1,N('Option C'!$E$17)*N('Option C'!$E$19)+N('Option C'!$E$21),0)+IF(AC100=Scenario!$B$11,N('Option C'!$E$22),0)),"INSUFFICIENT FUNDS")))</f>
        <v/>
      </c>
      <c r="AG100" s="6" t="str">
        <f>IF(AC100&gt;Scenario!$B$11,"",IF(AC$2&lt;&gt;"Ready",AC$2,IF(ISNUMBER(AD100),IF((AD100+AE100)*(1+Scenario!$B$12/12)-AF100&lt;0,"INSUFFICIENT FUNDS",(AD100+AE100)*(1+Scenario!$B$12/12)-AF100),"INSUFFICIENT FUNDS")))</f>
        <v/>
      </c>
      <c r="AH100" s="6" t="str">
        <f>IF(AC100&gt;Scenario!$B$11,"",IF(AC$2&lt;&gt;"Ready",AC$2,IF(ISNUMBER(AG100),AH99+AF100,"INSUFFICIENT FUNDS")))</f>
        <v/>
      </c>
      <c r="AI100" t="str">
        <f>IF(AC100&gt;Scenario!$B$11,"",IF(AC$2&lt;&gt;"Ready",AC$2,IF(ISNUMBER(AG100),"OK","INSUFFICIENT FUNDS")))</f>
        <v/>
      </c>
      <c r="AJ100">
        <v>96</v>
      </c>
      <c r="AK100" s="6" t="str">
        <f>IF(AJ100&gt;Scenario!$B$11,"",IF(AJ$2&lt;&gt;"Ready",AJ$2,IF(AP99="OK",AN99,"INSUFFICIENT FUNDS")))</f>
        <v/>
      </c>
      <c r="AL100" s="6" t="str">
        <f>IF(AJ100&gt;Scenario!$B$11,"",IF(AJ$2&lt;&gt;"Ready",AJ$2,IF(ISNUMBER(AK100),IF(AND(AJ100&gt;=Scenario!$B$10,MOD(AJ100-Scenario!$B$10,Scenario!$B$18)=0),Scenario!$B$8,0),"INSUFFICIENT FUNDS")))</f>
        <v/>
      </c>
      <c r="AM100" s="6" t="str">
        <f>IF(AJ100&gt;Scenario!$B$11,"",IF(AJ$2&lt;&gt;"Ready",AJ$2,IF(ISNUMBER(AK100),(AK100+AL100)*(0+0+IF(Scenario!$B$13="Gross",0,0))/12+((0+0)/12+IF(AND(AJ100&gt;=Scenario!$B$10,MOD(AJ100-Scenario!$B$10,Scenario!$B$18)=0),0*0+0,0)+IF(AJ100=1,0*0+0,0)+IF(AJ100=Scenario!$B$11,0,0)),"INSUFFICIENT FUNDS")))</f>
        <v/>
      </c>
      <c r="AN100" s="6" t="str">
        <f>IF(AJ100&gt;Scenario!$B$11,"",IF(AJ$2&lt;&gt;"Ready",AJ$2,IF(ISNUMBER(AK100),IF((AK100+AL100)*(1+Scenario!$B$12/12)-AM100&lt;0,"INSUFFICIENT FUNDS",(AK100+AL100)*(1+Scenario!$B$12/12)-AM100),"INSUFFICIENT FUNDS")))</f>
        <v/>
      </c>
      <c r="AO100" s="6" t="str">
        <f>IF(AJ100&gt;Scenario!$B$11,"",IF(AJ$2&lt;&gt;"Ready",AJ$2,IF(ISNUMBER(AN100),AO99+AM100,"INSUFFICIENT FUNDS")))</f>
        <v/>
      </c>
      <c r="AP100" t="str">
        <f>IF(AJ100&gt;Scenario!$B$11,"",IF(AJ$2&lt;&gt;"Ready",AJ$2,IF(ISNUMBER(AN100),"OK","INSUFFICIENT FUNDS")))</f>
        <v/>
      </c>
    </row>
    <row r="101" spans="1:42" ht="32.1" customHeight="1" x14ac:dyDescent="0.2">
      <c r="A101">
        <v>97</v>
      </c>
      <c r="B101" s="6" t="str">
        <f>IF(A101&gt;Scenario!$B$11,"",IF(A$2&lt;&gt;"Ready",A$2,IF(G100="OK",E100,"INSUFFICIENT FUNDS")))</f>
        <v/>
      </c>
      <c r="C101" s="6" t="str">
        <f>IF(A101&gt;Scenario!$B$11,"",IF(A$2&lt;&gt;"Ready",A$2,IF(ISNUMBER(B101),IF(AND(A101&gt;=Scenario!$B$10,MOD(A101-Scenario!$B$10,Scenario!$B$18)=0),Scenario!$B$8,0),"INSUFFICIENT FUNDS")))</f>
        <v/>
      </c>
      <c r="D101" s="6" t="str">
        <f>IF(A101&gt;Scenario!$B$11,"",IF(A$2&lt;&gt;"Ready",A$2,IF(ISNUMBER(B101),(B101+C101)*(N('Option C'!$E$14)+N('Option C'!$E$15)+IF(Scenario!$B$13="Gross",N('Option C'!$E$16),0))/12+((N('Option C'!$E$12)+N('Option C'!$E$13))/12+IF(AND(A101&gt;=Scenario!$B$10,MOD(A101-Scenario!$B$10,Scenario!$B$18)=0),N('Option C'!$E$17)*N('Option C'!$E$18)+N('Option C'!$E$20),0)+IF(A101=1,N('Option C'!$E$17)*N('Option C'!$E$19)+N('Option C'!$E$21),0)+IF(A101=Scenario!$B$11,N('Option C'!$E$22),0)),"INSUFFICIENT FUNDS")))</f>
        <v/>
      </c>
      <c r="E101" s="6" t="str">
        <f>IF(A101&gt;Scenario!$B$11,"",IF(A$2&lt;&gt;"Ready",A$2,IF(ISNUMBER(B101),IF((B101+C101)*(1+Scenario!$B$12/12)-D101&lt;0,"INSUFFICIENT FUNDS",(B101+C101)*(1+Scenario!$B$12/12)-D101),"INSUFFICIENT FUNDS")))</f>
        <v/>
      </c>
      <c r="F101" s="6" t="str">
        <f>IF(A101&gt;Scenario!$B$11,"",IF(A$2&lt;&gt;"Ready",A$2,IF(ISNUMBER(E101),F100+D101,"INSUFFICIENT FUNDS")))</f>
        <v/>
      </c>
      <c r="G101" t="str">
        <f>IF(A101&gt;Scenario!$B$11,"",IF(A$2&lt;&gt;"Ready",A$2,IF(ISNUMBER(E101),"OK","INSUFFICIENT FUNDS")))</f>
        <v/>
      </c>
      <c r="H101">
        <v>97</v>
      </c>
      <c r="I101" s="6" t="str">
        <f>IF(H101&gt;Scenario!$B$11,"",IF(H$2&lt;&gt;"Ready",H$2,IF(N100="OK",L100,"INSUFFICIENT FUNDS")))</f>
        <v/>
      </c>
      <c r="J101" s="6" t="str">
        <f>IF(H101&gt;Scenario!$B$11,"",IF(H$2&lt;&gt;"Ready",H$2,IF(ISNUMBER(I101),IF(AND(H101&gt;=Scenario!$B$10,MOD(H101-Scenario!$B$10,Scenario!$B$18)=0),Scenario!$B$8,0),"INSUFFICIENT FUNDS")))</f>
        <v/>
      </c>
      <c r="K101" s="6" t="str">
        <f>IF(H101&gt;Scenario!$B$11,"",IF(H$2&lt;&gt;"Ready",H$2,IF(ISNUMBER(I101),(I101+J101)*(N('Option C'!$E$14)+N('Option C'!$E$15)+IF(Scenario!$B$13="Gross",N('Option C'!$E$16),0))/12+((0+0)/12+IF(AND(H101&gt;=Scenario!$B$10,MOD(H101-Scenario!$B$10,Scenario!$B$18)=0),N('Option C'!$E$17)*N('Option C'!$E$18)+N('Option C'!$E$20),0)+IF(H101=1,N('Option C'!$E$17)*N('Option C'!$E$19)+N('Option C'!$E$21),0)+IF(H101=Scenario!$B$11,N('Option C'!$E$22),0)),"INSUFFICIENT FUNDS")))</f>
        <v/>
      </c>
      <c r="L101" s="6" t="str">
        <f>IF(H101&gt;Scenario!$B$11,"",IF(H$2&lt;&gt;"Ready",H$2,IF(ISNUMBER(I101),IF((I101+J101)*(1+Scenario!$B$12/12)-K101&lt;0,"INSUFFICIENT FUNDS",(I101+J101)*(1+Scenario!$B$12/12)-K101),"INSUFFICIENT FUNDS")))</f>
        <v/>
      </c>
      <c r="M101" s="6" t="str">
        <f>IF(H101&gt;Scenario!$B$11,"",IF(H$2&lt;&gt;"Ready",H$2,IF(ISNUMBER(L101),M100+K101,"INSUFFICIENT FUNDS")))</f>
        <v/>
      </c>
      <c r="N101" t="str">
        <f>IF(H101&gt;Scenario!$B$11,"",IF(H$2&lt;&gt;"Ready",H$2,IF(ISNUMBER(L101),"OK","INSUFFICIENT FUNDS")))</f>
        <v/>
      </c>
      <c r="O101">
        <v>97</v>
      </c>
      <c r="P101" s="6" t="str">
        <f>IF(O101&gt;Scenario!$B$11,"",IF(O$2&lt;&gt;"Ready",O$2,IF(U100="OK",S100,"INSUFFICIENT FUNDS")))</f>
        <v/>
      </c>
      <c r="Q101" s="6" t="str">
        <f>IF(O101&gt;Scenario!$B$11,"",IF(O$2&lt;&gt;"Ready",O$2,IF(ISNUMBER(P101),IF(AND(O101&gt;=Scenario!$B$10,MOD(O101-Scenario!$B$10,Scenario!$B$18)=0),Scenario!$B$8,0),"INSUFFICIENT FUNDS")))</f>
        <v/>
      </c>
      <c r="R101" s="6" t="str">
        <f>IF(O101&gt;Scenario!$B$11,"",IF(O$2&lt;&gt;"Ready",O$2,IF(ISNUMBER(P101),(P101+Q101)*(0+N('Option C'!$E$15)+IF(Scenario!$B$13="Gross",N('Option C'!$E$16),0))/12+((N('Option C'!$E$12)+N('Option C'!$E$13))/12+IF(AND(O101&gt;=Scenario!$B$10,MOD(O101-Scenario!$B$10,Scenario!$B$18)=0),N('Option C'!$E$17)*N('Option C'!$E$18)+N('Option C'!$E$20),0)+IF(O101=1,N('Option C'!$E$17)*N('Option C'!$E$19)+N('Option C'!$E$21),0)+IF(O101=Scenario!$B$11,N('Option C'!$E$22),0)),"INSUFFICIENT FUNDS")))</f>
        <v/>
      </c>
      <c r="S101" s="6" t="str">
        <f>IF(O101&gt;Scenario!$B$11,"",IF(O$2&lt;&gt;"Ready",O$2,IF(ISNUMBER(P101),IF((P101+Q101)*(1+Scenario!$B$12/12)-R101&lt;0,"INSUFFICIENT FUNDS",(P101+Q101)*(1+Scenario!$B$12/12)-R101),"INSUFFICIENT FUNDS")))</f>
        <v/>
      </c>
      <c r="T101" s="6" t="str">
        <f>IF(O101&gt;Scenario!$B$11,"",IF(O$2&lt;&gt;"Ready",O$2,IF(ISNUMBER(S101),T100+R101,"INSUFFICIENT FUNDS")))</f>
        <v/>
      </c>
      <c r="U101" t="str">
        <f>IF(O101&gt;Scenario!$B$11,"",IF(O$2&lt;&gt;"Ready",O$2,IF(ISNUMBER(S101),"OK","INSUFFICIENT FUNDS")))</f>
        <v/>
      </c>
      <c r="V101">
        <v>97</v>
      </c>
      <c r="W101" s="6" t="str">
        <f>IF(V101&gt;Scenario!$B$11,"",IF(V$2&lt;&gt;"Ready",V$2,IF(AB100="OK",Z100,"INSUFFICIENT FUNDS")))</f>
        <v/>
      </c>
      <c r="X101" s="6" t="str">
        <f>IF(V101&gt;Scenario!$B$11,"",IF(V$2&lt;&gt;"Ready",V$2,IF(ISNUMBER(W101),IF(AND(V101&gt;=Scenario!$B$10,MOD(V101-Scenario!$B$10,Scenario!$B$18)=0),Scenario!$B$8,0),"INSUFFICIENT FUNDS")))</f>
        <v/>
      </c>
      <c r="Y101" s="6" t="str">
        <f>IF(V101&gt;Scenario!$B$11,"",IF(V$2&lt;&gt;"Ready",V$2,IF(ISNUMBER(W101),(W101+X101)*(N('Option C'!$E$14)+N('Option C'!$E$15)+IF(Scenario!$B$13="Gross",N('Option C'!$E$16),0))/12+((N('Option C'!$E$12)+N('Option C'!$E$13))/12+IF(AND(V101&gt;=Scenario!$B$10,MOD(V101-Scenario!$B$10,Scenario!$B$18)=0),0*0+0,0)+IF(V101=1,0*0+0,0)+IF(V101=Scenario!$B$11,0,0)),"INSUFFICIENT FUNDS")))</f>
        <v/>
      </c>
      <c r="Z101" s="6" t="str">
        <f>IF(V101&gt;Scenario!$B$11,"",IF(V$2&lt;&gt;"Ready",V$2,IF(ISNUMBER(W101),IF((W101+X101)*(1+Scenario!$B$12/12)-Y101&lt;0,"INSUFFICIENT FUNDS",(W101+X101)*(1+Scenario!$B$12/12)-Y101),"INSUFFICIENT FUNDS")))</f>
        <v/>
      </c>
      <c r="AA101" s="6" t="str">
        <f>IF(V101&gt;Scenario!$B$11,"",IF(V$2&lt;&gt;"Ready",V$2,IF(ISNUMBER(Z101),AA100+Y101,"INSUFFICIENT FUNDS")))</f>
        <v/>
      </c>
      <c r="AB101" t="str">
        <f>IF(V101&gt;Scenario!$B$11,"",IF(V$2&lt;&gt;"Ready",V$2,IF(ISNUMBER(Z101),"OK","INSUFFICIENT FUNDS")))</f>
        <v/>
      </c>
      <c r="AC101">
        <v>97</v>
      </c>
      <c r="AD101" s="6" t="str">
        <f>IF(AC101&gt;Scenario!$B$11,"",IF(AC$2&lt;&gt;"Ready",AC$2,IF(AI100="OK",AG100,"INSUFFICIENT FUNDS")))</f>
        <v/>
      </c>
      <c r="AE101" s="6" t="str">
        <f>IF(AC101&gt;Scenario!$B$11,"",IF(AC$2&lt;&gt;"Ready",AC$2,IF(ISNUMBER(AD101),IF(AND(AC101&gt;=Scenario!$B$10,MOD(AC101-Scenario!$B$10,Scenario!$B$18)=0),Scenario!$B$8,0),"INSUFFICIENT FUNDS")))</f>
        <v/>
      </c>
      <c r="AF101" s="6" t="str">
        <f>IF(AC101&gt;Scenario!$B$11,"",IF(AC$2&lt;&gt;"Ready",AC$2,IF(ISNUMBER(AD101),(AD101+AE101)*(N('Option C'!$E$14)+N('Option C'!$E$15)+IF(Scenario!$B$13="Gross",0,0))/12+((N('Option C'!$E$12)+N('Option C'!$E$13))/12+IF(AND(AC101&gt;=Scenario!$B$10,MOD(AC101-Scenario!$B$10,Scenario!$B$18)=0),N('Option C'!$E$17)*N('Option C'!$E$18)+N('Option C'!$E$20),0)+IF(AC101=1,N('Option C'!$E$17)*N('Option C'!$E$19)+N('Option C'!$E$21),0)+IF(AC101=Scenario!$B$11,N('Option C'!$E$22),0)),"INSUFFICIENT FUNDS")))</f>
        <v/>
      </c>
      <c r="AG101" s="6" t="str">
        <f>IF(AC101&gt;Scenario!$B$11,"",IF(AC$2&lt;&gt;"Ready",AC$2,IF(ISNUMBER(AD101),IF((AD101+AE101)*(1+Scenario!$B$12/12)-AF101&lt;0,"INSUFFICIENT FUNDS",(AD101+AE101)*(1+Scenario!$B$12/12)-AF101),"INSUFFICIENT FUNDS")))</f>
        <v/>
      </c>
      <c r="AH101" s="6" t="str">
        <f>IF(AC101&gt;Scenario!$B$11,"",IF(AC$2&lt;&gt;"Ready",AC$2,IF(ISNUMBER(AG101),AH100+AF101,"INSUFFICIENT FUNDS")))</f>
        <v/>
      </c>
      <c r="AI101" t="str">
        <f>IF(AC101&gt;Scenario!$B$11,"",IF(AC$2&lt;&gt;"Ready",AC$2,IF(ISNUMBER(AG101),"OK","INSUFFICIENT FUNDS")))</f>
        <v/>
      </c>
      <c r="AJ101">
        <v>97</v>
      </c>
      <c r="AK101" s="6" t="str">
        <f>IF(AJ101&gt;Scenario!$B$11,"",IF(AJ$2&lt;&gt;"Ready",AJ$2,IF(AP100="OK",AN100,"INSUFFICIENT FUNDS")))</f>
        <v/>
      </c>
      <c r="AL101" s="6" t="str">
        <f>IF(AJ101&gt;Scenario!$B$11,"",IF(AJ$2&lt;&gt;"Ready",AJ$2,IF(ISNUMBER(AK101),IF(AND(AJ101&gt;=Scenario!$B$10,MOD(AJ101-Scenario!$B$10,Scenario!$B$18)=0),Scenario!$B$8,0),"INSUFFICIENT FUNDS")))</f>
        <v/>
      </c>
      <c r="AM101" s="6" t="str">
        <f>IF(AJ101&gt;Scenario!$B$11,"",IF(AJ$2&lt;&gt;"Ready",AJ$2,IF(ISNUMBER(AK101),(AK101+AL101)*(0+0+IF(Scenario!$B$13="Gross",0,0))/12+((0+0)/12+IF(AND(AJ101&gt;=Scenario!$B$10,MOD(AJ101-Scenario!$B$10,Scenario!$B$18)=0),0*0+0,0)+IF(AJ101=1,0*0+0,0)+IF(AJ101=Scenario!$B$11,0,0)),"INSUFFICIENT FUNDS")))</f>
        <v/>
      </c>
      <c r="AN101" s="6" t="str">
        <f>IF(AJ101&gt;Scenario!$B$11,"",IF(AJ$2&lt;&gt;"Ready",AJ$2,IF(ISNUMBER(AK101),IF((AK101+AL101)*(1+Scenario!$B$12/12)-AM101&lt;0,"INSUFFICIENT FUNDS",(AK101+AL101)*(1+Scenario!$B$12/12)-AM101),"INSUFFICIENT FUNDS")))</f>
        <v/>
      </c>
      <c r="AO101" s="6" t="str">
        <f>IF(AJ101&gt;Scenario!$B$11,"",IF(AJ$2&lt;&gt;"Ready",AJ$2,IF(ISNUMBER(AN101),AO100+AM101,"INSUFFICIENT FUNDS")))</f>
        <v/>
      </c>
      <c r="AP101" t="str">
        <f>IF(AJ101&gt;Scenario!$B$11,"",IF(AJ$2&lt;&gt;"Ready",AJ$2,IF(ISNUMBER(AN101),"OK","INSUFFICIENT FUNDS")))</f>
        <v/>
      </c>
    </row>
    <row r="102" spans="1:42" ht="32.1" customHeight="1" x14ac:dyDescent="0.2">
      <c r="A102">
        <v>98</v>
      </c>
      <c r="B102" s="6" t="str">
        <f>IF(A102&gt;Scenario!$B$11,"",IF(A$2&lt;&gt;"Ready",A$2,IF(G101="OK",E101,"INSUFFICIENT FUNDS")))</f>
        <v/>
      </c>
      <c r="C102" s="6" t="str">
        <f>IF(A102&gt;Scenario!$B$11,"",IF(A$2&lt;&gt;"Ready",A$2,IF(ISNUMBER(B102),IF(AND(A102&gt;=Scenario!$B$10,MOD(A102-Scenario!$B$10,Scenario!$B$18)=0),Scenario!$B$8,0),"INSUFFICIENT FUNDS")))</f>
        <v/>
      </c>
      <c r="D102" s="6" t="str">
        <f>IF(A102&gt;Scenario!$B$11,"",IF(A$2&lt;&gt;"Ready",A$2,IF(ISNUMBER(B102),(B102+C102)*(N('Option C'!$E$14)+N('Option C'!$E$15)+IF(Scenario!$B$13="Gross",N('Option C'!$E$16),0))/12+((N('Option C'!$E$12)+N('Option C'!$E$13))/12+IF(AND(A102&gt;=Scenario!$B$10,MOD(A102-Scenario!$B$10,Scenario!$B$18)=0),N('Option C'!$E$17)*N('Option C'!$E$18)+N('Option C'!$E$20),0)+IF(A102=1,N('Option C'!$E$17)*N('Option C'!$E$19)+N('Option C'!$E$21),0)+IF(A102=Scenario!$B$11,N('Option C'!$E$22),0)),"INSUFFICIENT FUNDS")))</f>
        <v/>
      </c>
      <c r="E102" s="6" t="str">
        <f>IF(A102&gt;Scenario!$B$11,"",IF(A$2&lt;&gt;"Ready",A$2,IF(ISNUMBER(B102),IF((B102+C102)*(1+Scenario!$B$12/12)-D102&lt;0,"INSUFFICIENT FUNDS",(B102+C102)*(1+Scenario!$B$12/12)-D102),"INSUFFICIENT FUNDS")))</f>
        <v/>
      </c>
      <c r="F102" s="6" t="str">
        <f>IF(A102&gt;Scenario!$B$11,"",IF(A$2&lt;&gt;"Ready",A$2,IF(ISNUMBER(E102),F101+D102,"INSUFFICIENT FUNDS")))</f>
        <v/>
      </c>
      <c r="G102" t="str">
        <f>IF(A102&gt;Scenario!$B$11,"",IF(A$2&lt;&gt;"Ready",A$2,IF(ISNUMBER(E102),"OK","INSUFFICIENT FUNDS")))</f>
        <v/>
      </c>
      <c r="H102">
        <v>98</v>
      </c>
      <c r="I102" s="6" t="str">
        <f>IF(H102&gt;Scenario!$B$11,"",IF(H$2&lt;&gt;"Ready",H$2,IF(N101="OK",L101,"INSUFFICIENT FUNDS")))</f>
        <v/>
      </c>
      <c r="J102" s="6" t="str">
        <f>IF(H102&gt;Scenario!$B$11,"",IF(H$2&lt;&gt;"Ready",H$2,IF(ISNUMBER(I102),IF(AND(H102&gt;=Scenario!$B$10,MOD(H102-Scenario!$B$10,Scenario!$B$18)=0),Scenario!$B$8,0),"INSUFFICIENT FUNDS")))</f>
        <v/>
      </c>
      <c r="K102" s="6" t="str">
        <f>IF(H102&gt;Scenario!$B$11,"",IF(H$2&lt;&gt;"Ready",H$2,IF(ISNUMBER(I102),(I102+J102)*(N('Option C'!$E$14)+N('Option C'!$E$15)+IF(Scenario!$B$13="Gross",N('Option C'!$E$16),0))/12+((0+0)/12+IF(AND(H102&gt;=Scenario!$B$10,MOD(H102-Scenario!$B$10,Scenario!$B$18)=0),N('Option C'!$E$17)*N('Option C'!$E$18)+N('Option C'!$E$20),0)+IF(H102=1,N('Option C'!$E$17)*N('Option C'!$E$19)+N('Option C'!$E$21),0)+IF(H102=Scenario!$B$11,N('Option C'!$E$22),0)),"INSUFFICIENT FUNDS")))</f>
        <v/>
      </c>
      <c r="L102" s="6" t="str">
        <f>IF(H102&gt;Scenario!$B$11,"",IF(H$2&lt;&gt;"Ready",H$2,IF(ISNUMBER(I102),IF((I102+J102)*(1+Scenario!$B$12/12)-K102&lt;0,"INSUFFICIENT FUNDS",(I102+J102)*(1+Scenario!$B$12/12)-K102),"INSUFFICIENT FUNDS")))</f>
        <v/>
      </c>
      <c r="M102" s="6" t="str">
        <f>IF(H102&gt;Scenario!$B$11,"",IF(H$2&lt;&gt;"Ready",H$2,IF(ISNUMBER(L102),M101+K102,"INSUFFICIENT FUNDS")))</f>
        <v/>
      </c>
      <c r="N102" t="str">
        <f>IF(H102&gt;Scenario!$B$11,"",IF(H$2&lt;&gt;"Ready",H$2,IF(ISNUMBER(L102),"OK","INSUFFICIENT FUNDS")))</f>
        <v/>
      </c>
      <c r="O102">
        <v>98</v>
      </c>
      <c r="P102" s="6" t="str">
        <f>IF(O102&gt;Scenario!$B$11,"",IF(O$2&lt;&gt;"Ready",O$2,IF(U101="OK",S101,"INSUFFICIENT FUNDS")))</f>
        <v/>
      </c>
      <c r="Q102" s="6" t="str">
        <f>IF(O102&gt;Scenario!$B$11,"",IF(O$2&lt;&gt;"Ready",O$2,IF(ISNUMBER(P102),IF(AND(O102&gt;=Scenario!$B$10,MOD(O102-Scenario!$B$10,Scenario!$B$18)=0),Scenario!$B$8,0),"INSUFFICIENT FUNDS")))</f>
        <v/>
      </c>
      <c r="R102" s="6" t="str">
        <f>IF(O102&gt;Scenario!$B$11,"",IF(O$2&lt;&gt;"Ready",O$2,IF(ISNUMBER(P102),(P102+Q102)*(0+N('Option C'!$E$15)+IF(Scenario!$B$13="Gross",N('Option C'!$E$16),0))/12+((N('Option C'!$E$12)+N('Option C'!$E$13))/12+IF(AND(O102&gt;=Scenario!$B$10,MOD(O102-Scenario!$B$10,Scenario!$B$18)=0),N('Option C'!$E$17)*N('Option C'!$E$18)+N('Option C'!$E$20),0)+IF(O102=1,N('Option C'!$E$17)*N('Option C'!$E$19)+N('Option C'!$E$21),0)+IF(O102=Scenario!$B$11,N('Option C'!$E$22),0)),"INSUFFICIENT FUNDS")))</f>
        <v/>
      </c>
      <c r="S102" s="6" t="str">
        <f>IF(O102&gt;Scenario!$B$11,"",IF(O$2&lt;&gt;"Ready",O$2,IF(ISNUMBER(P102),IF((P102+Q102)*(1+Scenario!$B$12/12)-R102&lt;0,"INSUFFICIENT FUNDS",(P102+Q102)*(1+Scenario!$B$12/12)-R102),"INSUFFICIENT FUNDS")))</f>
        <v/>
      </c>
      <c r="T102" s="6" t="str">
        <f>IF(O102&gt;Scenario!$B$11,"",IF(O$2&lt;&gt;"Ready",O$2,IF(ISNUMBER(S102),T101+R102,"INSUFFICIENT FUNDS")))</f>
        <v/>
      </c>
      <c r="U102" t="str">
        <f>IF(O102&gt;Scenario!$B$11,"",IF(O$2&lt;&gt;"Ready",O$2,IF(ISNUMBER(S102),"OK","INSUFFICIENT FUNDS")))</f>
        <v/>
      </c>
      <c r="V102">
        <v>98</v>
      </c>
      <c r="W102" s="6" t="str">
        <f>IF(V102&gt;Scenario!$B$11,"",IF(V$2&lt;&gt;"Ready",V$2,IF(AB101="OK",Z101,"INSUFFICIENT FUNDS")))</f>
        <v/>
      </c>
      <c r="X102" s="6" t="str">
        <f>IF(V102&gt;Scenario!$B$11,"",IF(V$2&lt;&gt;"Ready",V$2,IF(ISNUMBER(W102),IF(AND(V102&gt;=Scenario!$B$10,MOD(V102-Scenario!$B$10,Scenario!$B$18)=0),Scenario!$B$8,0),"INSUFFICIENT FUNDS")))</f>
        <v/>
      </c>
      <c r="Y102" s="6" t="str">
        <f>IF(V102&gt;Scenario!$B$11,"",IF(V$2&lt;&gt;"Ready",V$2,IF(ISNUMBER(W102),(W102+X102)*(N('Option C'!$E$14)+N('Option C'!$E$15)+IF(Scenario!$B$13="Gross",N('Option C'!$E$16),0))/12+((N('Option C'!$E$12)+N('Option C'!$E$13))/12+IF(AND(V102&gt;=Scenario!$B$10,MOD(V102-Scenario!$B$10,Scenario!$B$18)=0),0*0+0,0)+IF(V102=1,0*0+0,0)+IF(V102=Scenario!$B$11,0,0)),"INSUFFICIENT FUNDS")))</f>
        <v/>
      </c>
      <c r="Z102" s="6" t="str">
        <f>IF(V102&gt;Scenario!$B$11,"",IF(V$2&lt;&gt;"Ready",V$2,IF(ISNUMBER(W102),IF((W102+X102)*(1+Scenario!$B$12/12)-Y102&lt;0,"INSUFFICIENT FUNDS",(W102+X102)*(1+Scenario!$B$12/12)-Y102),"INSUFFICIENT FUNDS")))</f>
        <v/>
      </c>
      <c r="AA102" s="6" t="str">
        <f>IF(V102&gt;Scenario!$B$11,"",IF(V$2&lt;&gt;"Ready",V$2,IF(ISNUMBER(Z102),AA101+Y102,"INSUFFICIENT FUNDS")))</f>
        <v/>
      </c>
      <c r="AB102" t="str">
        <f>IF(V102&gt;Scenario!$B$11,"",IF(V$2&lt;&gt;"Ready",V$2,IF(ISNUMBER(Z102),"OK","INSUFFICIENT FUNDS")))</f>
        <v/>
      </c>
      <c r="AC102">
        <v>98</v>
      </c>
      <c r="AD102" s="6" t="str">
        <f>IF(AC102&gt;Scenario!$B$11,"",IF(AC$2&lt;&gt;"Ready",AC$2,IF(AI101="OK",AG101,"INSUFFICIENT FUNDS")))</f>
        <v/>
      </c>
      <c r="AE102" s="6" t="str">
        <f>IF(AC102&gt;Scenario!$B$11,"",IF(AC$2&lt;&gt;"Ready",AC$2,IF(ISNUMBER(AD102),IF(AND(AC102&gt;=Scenario!$B$10,MOD(AC102-Scenario!$B$10,Scenario!$B$18)=0),Scenario!$B$8,0),"INSUFFICIENT FUNDS")))</f>
        <v/>
      </c>
      <c r="AF102" s="6" t="str">
        <f>IF(AC102&gt;Scenario!$B$11,"",IF(AC$2&lt;&gt;"Ready",AC$2,IF(ISNUMBER(AD102),(AD102+AE102)*(N('Option C'!$E$14)+N('Option C'!$E$15)+IF(Scenario!$B$13="Gross",0,0))/12+((N('Option C'!$E$12)+N('Option C'!$E$13))/12+IF(AND(AC102&gt;=Scenario!$B$10,MOD(AC102-Scenario!$B$10,Scenario!$B$18)=0),N('Option C'!$E$17)*N('Option C'!$E$18)+N('Option C'!$E$20),0)+IF(AC102=1,N('Option C'!$E$17)*N('Option C'!$E$19)+N('Option C'!$E$21),0)+IF(AC102=Scenario!$B$11,N('Option C'!$E$22),0)),"INSUFFICIENT FUNDS")))</f>
        <v/>
      </c>
      <c r="AG102" s="6" t="str">
        <f>IF(AC102&gt;Scenario!$B$11,"",IF(AC$2&lt;&gt;"Ready",AC$2,IF(ISNUMBER(AD102),IF((AD102+AE102)*(1+Scenario!$B$12/12)-AF102&lt;0,"INSUFFICIENT FUNDS",(AD102+AE102)*(1+Scenario!$B$12/12)-AF102),"INSUFFICIENT FUNDS")))</f>
        <v/>
      </c>
      <c r="AH102" s="6" t="str">
        <f>IF(AC102&gt;Scenario!$B$11,"",IF(AC$2&lt;&gt;"Ready",AC$2,IF(ISNUMBER(AG102),AH101+AF102,"INSUFFICIENT FUNDS")))</f>
        <v/>
      </c>
      <c r="AI102" t="str">
        <f>IF(AC102&gt;Scenario!$B$11,"",IF(AC$2&lt;&gt;"Ready",AC$2,IF(ISNUMBER(AG102),"OK","INSUFFICIENT FUNDS")))</f>
        <v/>
      </c>
      <c r="AJ102">
        <v>98</v>
      </c>
      <c r="AK102" s="6" t="str">
        <f>IF(AJ102&gt;Scenario!$B$11,"",IF(AJ$2&lt;&gt;"Ready",AJ$2,IF(AP101="OK",AN101,"INSUFFICIENT FUNDS")))</f>
        <v/>
      </c>
      <c r="AL102" s="6" t="str">
        <f>IF(AJ102&gt;Scenario!$B$11,"",IF(AJ$2&lt;&gt;"Ready",AJ$2,IF(ISNUMBER(AK102),IF(AND(AJ102&gt;=Scenario!$B$10,MOD(AJ102-Scenario!$B$10,Scenario!$B$18)=0),Scenario!$B$8,0),"INSUFFICIENT FUNDS")))</f>
        <v/>
      </c>
      <c r="AM102" s="6" t="str">
        <f>IF(AJ102&gt;Scenario!$B$11,"",IF(AJ$2&lt;&gt;"Ready",AJ$2,IF(ISNUMBER(AK102),(AK102+AL102)*(0+0+IF(Scenario!$B$13="Gross",0,0))/12+((0+0)/12+IF(AND(AJ102&gt;=Scenario!$B$10,MOD(AJ102-Scenario!$B$10,Scenario!$B$18)=0),0*0+0,0)+IF(AJ102=1,0*0+0,0)+IF(AJ102=Scenario!$B$11,0,0)),"INSUFFICIENT FUNDS")))</f>
        <v/>
      </c>
      <c r="AN102" s="6" t="str">
        <f>IF(AJ102&gt;Scenario!$B$11,"",IF(AJ$2&lt;&gt;"Ready",AJ$2,IF(ISNUMBER(AK102),IF((AK102+AL102)*(1+Scenario!$B$12/12)-AM102&lt;0,"INSUFFICIENT FUNDS",(AK102+AL102)*(1+Scenario!$B$12/12)-AM102),"INSUFFICIENT FUNDS")))</f>
        <v/>
      </c>
      <c r="AO102" s="6" t="str">
        <f>IF(AJ102&gt;Scenario!$B$11,"",IF(AJ$2&lt;&gt;"Ready",AJ$2,IF(ISNUMBER(AN102),AO101+AM102,"INSUFFICIENT FUNDS")))</f>
        <v/>
      </c>
      <c r="AP102" t="str">
        <f>IF(AJ102&gt;Scenario!$B$11,"",IF(AJ$2&lt;&gt;"Ready",AJ$2,IF(ISNUMBER(AN102),"OK","INSUFFICIENT FUNDS")))</f>
        <v/>
      </c>
    </row>
    <row r="103" spans="1:42" ht="32.1" customHeight="1" x14ac:dyDescent="0.2">
      <c r="A103">
        <v>99</v>
      </c>
      <c r="B103" s="6" t="str">
        <f>IF(A103&gt;Scenario!$B$11,"",IF(A$2&lt;&gt;"Ready",A$2,IF(G102="OK",E102,"INSUFFICIENT FUNDS")))</f>
        <v/>
      </c>
      <c r="C103" s="6" t="str">
        <f>IF(A103&gt;Scenario!$B$11,"",IF(A$2&lt;&gt;"Ready",A$2,IF(ISNUMBER(B103),IF(AND(A103&gt;=Scenario!$B$10,MOD(A103-Scenario!$B$10,Scenario!$B$18)=0),Scenario!$B$8,0),"INSUFFICIENT FUNDS")))</f>
        <v/>
      </c>
      <c r="D103" s="6" t="str">
        <f>IF(A103&gt;Scenario!$B$11,"",IF(A$2&lt;&gt;"Ready",A$2,IF(ISNUMBER(B103),(B103+C103)*(N('Option C'!$E$14)+N('Option C'!$E$15)+IF(Scenario!$B$13="Gross",N('Option C'!$E$16),0))/12+((N('Option C'!$E$12)+N('Option C'!$E$13))/12+IF(AND(A103&gt;=Scenario!$B$10,MOD(A103-Scenario!$B$10,Scenario!$B$18)=0),N('Option C'!$E$17)*N('Option C'!$E$18)+N('Option C'!$E$20),0)+IF(A103=1,N('Option C'!$E$17)*N('Option C'!$E$19)+N('Option C'!$E$21),0)+IF(A103=Scenario!$B$11,N('Option C'!$E$22),0)),"INSUFFICIENT FUNDS")))</f>
        <v/>
      </c>
      <c r="E103" s="6" t="str">
        <f>IF(A103&gt;Scenario!$B$11,"",IF(A$2&lt;&gt;"Ready",A$2,IF(ISNUMBER(B103),IF((B103+C103)*(1+Scenario!$B$12/12)-D103&lt;0,"INSUFFICIENT FUNDS",(B103+C103)*(1+Scenario!$B$12/12)-D103),"INSUFFICIENT FUNDS")))</f>
        <v/>
      </c>
      <c r="F103" s="6" t="str">
        <f>IF(A103&gt;Scenario!$B$11,"",IF(A$2&lt;&gt;"Ready",A$2,IF(ISNUMBER(E103),F102+D103,"INSUFFICIENT FUNDS")))</f>
        <v/>
      </c>
      <c r="G103" t="str">
        <f>IF(A103&gt;Scenario!$B$11,"",IF(A$2&lt;&gt;"Ready",A$2,IF(ISNUMBER(E103),"OK","INSUFFICIENT FUNDS")))</f>
        <v/>
      </c>
      <c r="H103">
        <v>99</v>
      </c>
      <c r="I103" s="6" t="str">
        <f>IF(H103&gt;Scenario!$B$11,"",IF(H$2&lt;&gt;"Ready",H$2,IF(N102="OK",L102,"INSUFFICIENT FUNDS")))</f>
        <v/>
      </c>
      <c r="J103" s="6" t="str">
        <f>IF(H103&gt;Scenario!$B$11,"",IF(H$2&lt;&gt;"Ready",H$2,IF(ISNUMBER(I103),IF(AND(H103&gt;=Scenario!$B$10,MOD(H103-Scenario!$B$10,Scenario!$B$18)=0),Scenario!$B$8,0),"INSUFFICIENT FUNDS")))</f>
        <v/>
      </c>
      <c r="K103" s="6" t="str">
        <f>IF(H103&gt;Scenario!$B$11,"",IF(H$2&lt;&gt;"Ready",H$2,IF(ISNUMBER(I103),(I103+J103)*(N('Option C'!$E$14)+N('Option C'!$E$15)+IF(Scenario!$B$13="Gross",N('Option C'!$E$16),0))/12+((0+0)/12+IF(AND(H103&gt;=Scenario!$B$10,MOD(H103-Scenario!$B$10,Scenario!$B$18)=0),N('Option C'!$E$17)*N('Option C'!$E$18)+N('Option C'!$E$20),0)+IF(H103=1,N('Option C'!$E$17)*N('Option C'!$E$19)+N('Option C'!$E$21),0)+IF(H103=Scenario!$B$11,N('Option C'!$E$22),0)),"INSUFFICIENT FUNDS")))</f>
        <v/>
      </c>
      <c r="L103" s="6" t="str">
        <f>IF(H103&gt;Scenario!$B$11,"",IF(H$2&lt;&gt;"Ready",H$2,IF(ISNUMBER(I103),IF((I103+J103)*(1+Scenario!$B$12/12)-K103&lt;0,"INSUFFICIENT FUNDS",(I103+J103)*(1+Scenario!$B$12/12)-K103),"INSUFFICIENT FUNDS")))</f>
        <v/>
      </c>
      <c r="M103" s="6" t="str">
        <f>IF(H103&gt;Scenario!$B$11,"",IF(H$2&lt;&gt;"Ready",H$2,IF(ISNUMBER(L103),M102+K103,"INSUFFICIENT FUNDS")))</f>
        <v/>
      </c>
      <c r="N103" t="str">
        <f>IF(H103&gt;Scenario!$B$11,"",IF(H$2&lt;&gt;"Ready",H$2,IF(ISNUMBER(L103),"OK","INSUFFICIENT FUNDS")))</f>
        <v/>
      </c>
      <c r="O103">
        <v>99</v>
      </c>
      <c r="P103" s="6" t="str">
        <f>IF(O103&gt;Scenario!$B$11,"",IF(O$2&lt;&gt;"Ready",O$2,IF(U102="OK",S102,"INSUFFICIENT FUNDS")))</f>
        <v/>
      </c>
      <c r="Q103" s="6" t="str">
        <f>IF(O103&gt;Scenario!$B$11,"",IF(O$2&lt;&gt;"Ready",O$2,IF(ISNUMBER(P103),IF(AND(O103&gt;=Scenario!$B$10,MOD(O103-Scenario!$B$10,Scenario!$B$18)=0),Scenario!$B$8,0),"INSUFFICIENT FUNDS")))</f>
        <v/>
      </c>
      <c r="R103" s="6" t="str">
        <f>IF(O103&gt;Scenario!$B$11,"",IF(O$2&lt;&gt;"Ready",O$2,IF(ISNUMBER(P103),(P103+Q103)*(0+N('Option C'!$E$15)+IF(Scenario!$B$13="Gross",N('Option C'!$E$16),0))/12+((N('Option C'!$E$12)+N('Option C'!$E$13))/12+IF(AND(O103&gt;=Scenario!$B$10,MOD(O103-Scenario!$B$10,Scenario!$B$18)=0),N('Option C'!$E$17)*N('Option C'!$E$18)+N('Option C'!$E$20),0)+IF(O103=1,N('Option C'!$E$17)*N('Option C'!$E$19)+N('Option C'!$E$21),0)+IF(O103=Scenario!$B$11,N('Option C'!$E$22),0)),"INSUFFICIENT FUNDS")))</f>
        <v/>
      </c>
      <c r="S103" s="6" t="str">
        <f>IF(O103&gt;Scenario!$B$11,"",IF(O$2&lt;&gt;"Ready",O$2,IF(ISNUMBER(P103),IF((P103+Q103)*(1+Scenario!$B$12/12)-R103&lt;0,"INSUFFICIENT FUNDS",(P103+Q103)*(1+Scenario!$B$12/12)-R103),"INSUFFICIENT FUNDS")))</f>
        <v/>
      </c>
      <c r="T103" s="6" t="str">
        <f>IF(O103&gt;Scenario!$B$11,"",IF(O$2&lt;&gt;"Ready",O$2,IF(ISNUMBER(S103),T102+R103,"INSUFFICIENT FUNDS")))</f>
        <v/>
      </c>
      <c r="U103" t="str">
        <f>IF(O103&gt;Scenario!$B$11,"",IF(O$2&lt;&gt;"Ready",O$2,IF(ISNUMBER(S103),"OK","INSUFFICIENT FUNDS")))</f>
        <v/>
      </c>
      <c r="V103">
        <v>99</v>
      </c>
      <c r="W103" s="6" t="str">
        <f>IF(V103&gt;Scenario!$B$11,"",IF(V$2&lt;&gt;"Ready",V$2,IF(AB102="OK",Z102,"INSUFFICIENT FUNDS")))</f>
        <v/>
      </c>
      <c r="X103" s="6" t="str">
        <f>IF(V103&gt;Scenario!$B$11,"",IF(V$2&lt;&gt;"Ready",V$2,IF(ISNUMBER(W103),IF(AND(V103&gt;=Scenario!$B$10,MOD(V103-Scenario!$B$10,Scenario!$B$18)=0),Scenario!$B$8,0),"INSUFFICIENT FUNDS")))</f>
        <v/>
      </c>
      <c r="Y103" s="6" t="str">
        <f>IF(V103&gt;Scenario!$B$11,"",IF(V$2&lt;&gt;"Ready",V$2,IF(ISNUMBER(W103),(W103+X103)*(N('Option C'!$E$14)+N('Option C'!$E$15)+IF(Scenario!$B$13="Gross",N('Option C'!$E$16),0))/12+((N('Option C'!$E$12)+N('Option C'!$E$13))/12+IF(AND(V103&gt;=Scenario!$B$10,MOD(V103-Scenario!$B$10,Scenario!$B$18)=0),0*0+0,0)+IF(V103=1,0*0+0,0)+IF(V103=Scenario!$B$11,0,0)),"INSUFFICIENT FUNDS")))</f>
        <v/>
      </c>
      <c r="Z103" s="6" t="str">
        <f>IF(V103&gt;Scenario!$B$11,"",IF(V$2&lt;&gt;"Ready",V$2,IF(ISNUMBER(W103),IF((W103+X103)*(1+Scenario!$B$12/12)-Y103&lt;0,"INSUFFICIENT FUNDS",(W103+X103)*(1+Scenario!$B$12/12)-Y103),"INSUFFICIENT FUNDS")))</f>
        <v/>
      </c>
      <c r="AA103" s="6" t="str">
        <f>IF(V103&gt;Scenario!$B$11,"",IF(V$2&lt;&gt;"Ready",V$2,IF(ISNUMBER(Z103),AA102+Y103,"INSUFFICIENT FUNDS")))</f>
        <v/>
      </c>
      <c r="AB103" t="str">
        <f>IF(V103&gt;Scenario!$B$11,"",IF(V$2&lt;&gt;"Ready",V$2,IF(ISNUMBER(Z103),"OK","INSUFFICIENT FUNDS")))</f>
        <v/>
      </c>
      <c r="AC103">
        <v>99</v>
      </c>
      <c r="AD103" s="6" t="str">
        <f>IF(AC103&gt;Scenario!$B$11,"",IF(AC$2&lt;&gt;"Ready",AC$2,IF(AI102="OK",AG102,"INSUFFICIENT FUNDS")))</f>
        <v/>
      </c>
      <c r="AE103" s="6" t="str">
        <f>IF(AC103&gt;Scenario!$B$11,"",IF(AC$2&lt;&gt;"Ready",AC$2,IF(ISNUMBER(AD103),IF(AND(AC103&gt;=Scenario!$B$10,MOD(AC103-Scenario!$B$10,Scenario!$B$18)=0),Scenario!$B$8,0),"INSUFFICIENT FUNDS")))</f>
        <v/>
      </c>
      <c r="AF103" s="6" t="str">
        <f>IF(AC103&gt;Scenario!$B$11,"",IF(AC$2&lt;&gt;"Ready",AC$2,IF(ISNUMBER(AD103),(AD103+AE103)*(N('Option C'!$E$14)+N('Option C'!$E$15)+IF(Scenario!$B$13="Gross",0,0))/12+((N('Option C'!$E$12)+N('Option C'!$E$13))/12+IF(AND(AC103&gt;=Scenario!$B$10,MOD(AC103-Scenario!$B$10,Scenario!$B$18)=0),N('Option C'!$E$17)*N('Option C'!$E$18)+N('Option C'!$E$20),0)+IF(AC103=1,N('Option C'!$E$17)*N('Option C'!$E$19)+N('Option C'!$E$21),0)+IF(AC103=Scenario!$B$11,N('Option C'!$E$22),0)),"INSUFFICIENT FUNDS")))</f>
        <v/>
      </c>
      <c r="AG103" s="6" t="str">
        <f>IF(AC103&gt;Scenario!$B$11,"",IF(AC$2&lt;&gt;"Ready",AC$2,IF(ISNUMBER(AD103),IF((AD103+AE103)*(1+Scenario!$B$12/12)-AF103&lt;0,"INSUFFICIENT FUNDS",(AD103+AE103)*(1+Scenario!$B$12/12)-AF103),"INSUFFICIENT FUNDS")))</f>
        <v/>
      </c>
      <c r="AH103" s="6" t="str">
        <f>IF(AC103&gt;Scenario!$B$11,"",IF(AC$2&lt;&gt;"Ready",AC$2,IF(ISNUMBER(AG103),AH102+AF103,"INSUFFICIENT FUNDS")))</f>
        <v/>
      </c>
      <c r="AI103" t="str">
        <f>IF(AC103&gt;Scenario!$B$11,"",IF(AC$2&lt;&gt;"Ready",AC$2,IF(ISNUMBER(AG103),"OK","INSUFFICIENT FUNDS")))</f>
        <v/>
      </c>
      <c r="AJ103">
        <v>99</v>
      </c>
      <c r="AK103" s="6" t="str">
        <f>IF(AJ103&gt;Scenario!$B$11,"",IF(AJ$2&lt;&gt;"Ready",AJ$2,IF(AP102="OK",AN102,"INSUFFICIENT FUNDS")))</f>
        <v/>
      </c>
      <c r="AL103" s="6" t="str">
        <f>IF(AJ103&gt;Scenario!$B$11,"",IF(AJ$2&lt;&gt;"Ready",AJ$2,IF(ISNUMBER(AK103),IF(AND(AJ103&gt;=Scenario!$B$10,MOD(AJ103-Scenario!$B$10,Scenario!$B$18)=0),Scenario!$B$8,0),"INSUFFICIENT FUNDS")))</f>
        <v/>
      </c>
      <c r="AM103" s="6" t="str">
        <f>IF(AJ103&gt;Scenario!$B$11,"",IF(AJ$2&lt;&gt;"Ready",AJ$2,IF(ISNUMBER(AK103),(AK103+AL103)*(0+0+IF(Scenario!$B$13="Gross",0,0))/12+((0+0)/12+IF(AND(AJ103&gt;=Scenario!$B$10,MOD(AJ103-Scenario!$B$10,Scenario!$B$18)=0),0*0+0,0)+IF(AJ103=1,0*0+0,0)+IF(AJ103=Scenario!$B$11,0,0)),"INSUFFICIENT FUNDS")))</f>
        <v/>
      </c>
      <c r="AN103" s="6" t="str">
        <f>IF(AJ103&gt;Scenario!$B$11,"",IF(AJ$2&lt;&gt;"Ready",AJ$2,IF(ISNUMBER(AK103),IF((AK103+AL103)*(1+Scenario!$B$12/12)-AM103&lt;0,"INSUFFICIENT FUNDS",(AK103+AL103)*(1+Scenario!$B$12/12)-AM103),"INSUFFICIENT FUNDS")))</f>
        <v/>
      </c>
      <c r="AO103" s="6" t="str">
        <f>IF(AJ103&gt;Scenario!$B$11,"",IF(AJ$2&lt;&gt;"Ready",AJ$2,IF(ISNUMBER(AN103),AO102+AM103,"INSUFFICIENT FUNDS")))</f>
        <v/>
      </c>
      <c r="AP103" t="str">
        <f>IF(AJ103&gt;Scenario!$B$11,"",IF(AJ$2&lt;&gt;"Ready",AJ$2,IF(ISNUMBER(AN103),"OK","INSUFFICIENT FUNDS")))</f>
        <v/>
      </c>
    </row>
    <row r="104" spans="1:42" ht="32.1" customHeight="1" x14ac:dyDescent="0.2">
      <c r="A104">
        <v>100</v>
      </c>
      <c r="B104" s="6" t="str">
        <f>IF(A104&gt;Scenario!$B$11,"",IF(A$2&lt;&gt;"Ready",A$2,IF(G103="OK",E103,"INSUFFICIENT FUNDS")))</f>
        <v/>
      </c>
      <c r="C104" s="6" t="str">
        <f>IF(A104&gt;Scenario!$B$11,"",IF(A$2&lt;&gt;"Ready",A$2,IF(ISNUMBER(B104),IF(AND(A104&gt;=Scenario!$B$10,MOD(A104-Scenario!$B$10,Scenario!$B$18)=0),Scenario!$B$8,0),"INSUFFICIENT FUNDS")))</f>
        <v/>
      </c>
      <c r="D104" s="6" t="str">
        <f>IF(A104&gt;Scenario!$B$11,"",IF(A$2&lt;&gt;"Ready",A$2,IF(ISNUMBER(B104),(B104+C104)*(N('Option C'!$E$14)+N('Option C'!$E$15)+IF(Scenario!$B$13="Gross",N('Option C'!$E$16),0))/12+((N('Option C'!$E$12)+N('Option C'!$E$13))/12+IF(AND(A104&gt;=Scenario!$B$10,MOD(A104-Scenario!$B$10,Scenario!$B$18)=0),N('Option C'!$E$17)*N('Option C'!$E$18)+N('Option C'!$E$20),0)+IF(A104=1,N('Option C'!$E$17)*N('Option C'!$E$19)+N('Option C'!$E$21),0)+IF(A104=Scenario!$B$11,N('Option C'!$E$22),0)),"INSUFFICIENT FUNDS")))</f>
        <v/>
      </c>
      <c r="E104" s="6" t="str">
        <f>IF(A104&gt;Scenario!$B$11,"",IF(A$2&lt;&gt;"Ready",A$2,IF(ISNUMBER(B104),IF((B104+C104)*(1+Scenario!$B$12/12)-D104&lt;0,"INSUFFICIENT FUNDS",(B104+C104)*(1+Scenario!$B$12/12)-D104),"INSUFFICIENT FUNDS")))</f>
        <v/>
      </c>
      <c r="F104" s="6" t="str">
        <f>IF(A104&gt;Scenario!$B$11,"",IF(A$2&lt;&gt;"Ready",A$2,IF(ISNUMBER(E104),F103+D104,"INSUFFICIENT FUNDS")))</f>
        <v/>
      </c>
      <c r="G104" t="str">
        <f>IF(A104&gt;Scenario!$B$11,"",IF(A$2&lt;&gt;"Ready",A$2,IF(ISNUMBER(E104),"OK","INSUFFICIENT FUNDS")))</f>
        <v/>
      </c>
      <c r="H104">
        <v>100</v>
      </c>
      <c r="I104" s="6" t="str">
        <f>IF(H104&gt;Scenario!$B$11,"",IF(H$2&lt;&gt;"Ready",H$2,IF(N103="OK",L103,"INSUFFICIENT FUNDS")))</f>
        <v/>
      </c>
      <c r="J104" s="6" t="str">
        <f>IF(H104&gt;Scenario!$B$11,"",IF(H$2&lt;&gt;"Ready",H$2,IF(ISNUMBER(I104),IF(AND(H104&gt;=Scenario!$B$10,MOD(H104-Scenario!$B$10,Scenario!$B$18)=0),Scenario!$B$8,0),"INSUFFICIENT FUNDS")))</f>
        <v/>
      </c>
      <c r="K104" s="6" t="str">
        <f>IF(H104&gt;Scenario!$B$11,"",IF(H$2&lt;&gt;"Ready",H$2,IF(ISNUMBER(I104),(I104+J104)*(N('Option C'!$E$14)+N('Option C'!$E$15)+IF(Scenario!$B$13="Gross",N('Option C'!$E$16),0))/12+((0+0)/12+IF(AND(H104&gt;=Scenario!$B$10,MOD(H104-Scenario!$B$10,Scenario!$B$18)=0),N('Option C'!$E$17)*N('Option C'!$E$18)+N('Option C'!$E$20),0)+IF(H104=1,N('Option C'!$E$17)*N('Option C'!$E$19)+N('Option C'!$E$21),0)+IF(H104=Scenario!$B$11,N('Option C'!$E$22),0)),"INSUFFICIENT FUNDS")))</f>
        <v/>
      </c>
      <c r="L104" s="6" t="str">
        <f>IF(H104&gt;Scenario!$B$11,"",IF(H$2&lt;&gt;"Ready",H$2,IF(ISNUMBER(I104),IF((I104+J104)*(1+Scenario!$B$12/12)-K104&lt;0,"INSUFFICIENT FUNDS",(I104+J104)*(1+Scenario!$B$12/12)-K104),"INSUFFICIENT FUNDS")))</f>
        <v/>
      </c>
      <c r="M104" s="6" t="str">
        <f>IF(H104&gt;Scenario!$B$11,"",IF(H$2&lt;&gt;"Ready",H$2,IF(ISNUMBER(L104),M103+K104,"INSUFFICIENT FUNDS")))</f>
        <v/>
      </c>
      <c r="N104" t="str">
        <f>IF(H104&gt;Scenario!$B$11,"",IF(H$2&lt;&gt;"Ready",H$2,IF(ISNUMBER(L104),"OK","INSUFFICIENT FUNDS")))</f>
        <v/>
      </c>
      <c r="O104">
        <v>100</v>
      </c>
      <c r="P104" s="6" t="str">
        <f>IF(O104&gt;Scenario!$B$11,"",IF(O$2&lt;&gt;"Ready",O$2,IF(U103="OK",S103,"INSUFFICIENT FUNDS")))</f>
        <v/>
      </c>
      <c r="Q104" s="6" t="str">
        <f>IF(O104&gt;Scenario!$B$11,"",IF(O$2&lt;&gt;"Ready",O$2,IF(ISNUMBER(P104),IF(AND(O104&gt;=Scenario!$B$10,MOD(O104-Scenario!$B$10,Scenario!$B$18)=0),Scenario!$B$8,0),"INSUFFICIENT FUNDS")))</f>
        <v/>
      </c>
      <c r="R104" s="6" t="str">
        <f>IF(O104&gt;Scenario!$B$11,"",IF(O$2&lt;&gt;"Ready",O$2,IF(ISNUMBER(P104),(P104+Q104)*(0+N('Option C'!$E$15)+IF(Scenario!$B$13="Gross",N('Option C'!$E$16),0))/12+((N('Option C'!$E$12)+N('Option C'!$E$13))/12+IF(AND(O104&gt;=Scenario!$B$10,MOD(O104-Scenario!$B$10,Scenario!$B$18)=0),N('Option C'!$E$17)*N('Option C'!$E$18)+N('Option C'!$E$20),0)+IF(O104=1,N('Option C'!$E$17)*N('Option C'!$E$19)+N('Option C'!$E$21),0)+IF(O104=Scenario!$B$11,N('Option C'!$E$22),0)),"INSUFFICIENT FUNDS")))</f>
        <v/>
      </c>
      <c r="S104" s="6" t="str">
        <f>IF(O104&gt;Scenario!$B$11,"",IF(O$2&lt;&gt;"Ready",O$2,IF(ISNUMBER(P104),IF((P104+Q104)*(1+Scenario!$B$12/12)-R104&lt;0,"INSUFFICIENT FUNDS",(P104+Q104)*(1+Scenario!$B$12/12)-R104),"INSUFFICIENT FUNDS")))</f>
        <v/>
      </c>
      <c r="T104" s="6" t="str">
        <f>IF(O104&gt;Scenario!$B$11,"",IF(O$2&lt;&gt;"Ready",O$2,IF(ISNUMBER(S104),T103+R104,"INSUFFICIENT FUNDS")))</f>
        <v/>
      </c>
      <c r="U104" t="str">
        <f>IF(O104&gt;Scenario!$B$11,"",IF(O$2&lt;&gt;"Ready",O$2,IF(ISNUMBER(S104),"OK","INSUFFICIENT FUNDS")))</f>
        <v/>
      </c>
      <c r="V104">
        <v>100</v>
      </c>
      <c r="W104" s="6" t="str">
        <f>IF(V104&gt;Scenario!$B$11,"",IF(V$2&lt;&gt;"Ready",V$2,IF(AB103="OK",Z103,"INSUFFICIENT FUNDS")))</f>
        <v/>
      </c>
      <c r="X104" s="6" t="str">
        <f>IF(V104&gt;Scenario!$B$11,"",IF(V$2&lt;&gt;"Ready",V$2,IF(ISNUMBER(W104),IF(AND(V104&gt;=Scenario!$B$10,MOD(V104-Scenario!$B$10,Scenario!$B$18)=0),Scenario!$B$8,0),"INSUFFICIENT FUNDS")))</f>
        <v/>
      </c>
      <c r="Y104" s="6" t="str">
        <f>IF(V104&gt;Scenario!$B$11,"",IF(V$2&lt;&gt;"Ready",V$2,IF(ISNUMBER(W104),(W104+X104)*(N('Option C'!$E$14)+N('Option C'!$E$15)+IF(Scenario!$B$13="Gross",N('Option C'!$E$16),0))/12+((N('Option C'!$E$12)+N('Option C'!$E$13))/12+IF(AND(V104&gt;=Scenario!$B$10,MOD(V104-Scenario!$B$10,Scenario!$B$18)=0),0*0+0,0)+IF(V104=1,0*0+0,0)+IF(V104=Scenario!$B$11,0,0)),"INSUFFICIENT FUNDS")))</f>
        <v/>
      </c>
      <c r="Z104" s="6" t="str">
        <f>IF(V104&gt;Scenario!$B$11,"",IF(V$2&lt;&gt;"Ready",V$2,IF(ISNUMBER(W104),IF((W104+X104)*(1+Scenario!$B$12/12)-Y104&lt;0,"INSUFFICIENT FUNDS",(W104+X104)*(1+Scenario!$B$12/12)-Y104),"INSUFFICIENT FUNDS")))</f>
        <v/>
      </c>
      <c r="AA104" s="6" t="str">
        <f>IF(V104&gt;Scenario!$B$11,"",IF(V$2&lt;&gt;"Ready",V$2,IF(ISNUMBER(Z104),AA103+Y104,"INSUFFICIENT FUNDS")))</f>
        <v/>
      </c>
      <c r="AB104" t="str">
        <f>IF(V104&gt;Scenario!$B$11,"",IF(V$2&lt;&gt;"Ready",V$2,IF(ISNUMBER(Z104),"OK","INSUFFICIENT FUNDS")))</f>
        <v/>
      </c>
      <c r="AC104">
        <v>100</v>
      </c>
      <c r="AD104" s="6" t="str">
        <f>IF(AC104&gt;Scenario!$B$11,"",IF(AC$2&lt;&gt;"Ready",AC$2,IF(AI103="OK",AG103,"INSUFFICIENT FUNDS")))</f>
        <v/>
      </c>
      <c r="AE104" s="6" t="str">
        <f>IF(AC104&gt;Scenario!$B$11,"",IF(AC$2&lt;&gt;"Ready",AC$2,IF(ISNUMBER(AD104),IF(AND(AC104&gt;=Scenario!$B$10,MOD(AC104-Scenario!$B$10,Scenario!$B$18)=0),Scenario!$B$8,0),"INSUFFICIENT FUNDS")))</f>
        <v/>
      </c>
      <c r="AF104" s="6" t="str">
        <f>IF(AC104&gt;Scenario!$B$11,"",IF(AC$2&lt;&gt;"Ready",AC$2,IF(ISNUMBER(AD104),(AD104+AE104)*(N('Option C'!$E$14)+N('Option C'!$E$15)+IF(Scenario!$B$13="Gross",0,0))/12+((N('Option C'!$E$12)+N('Option C'!$E$13))/12+IF(AND(AC104&gt;=Scenario!$B$10,MOD(AC104-Scenario!$B$10,Scenario!$B$18)=0),N('Option C'!$E$17)*N('Option C'!$E$18)+N('Option C'!$E$20),0)+IF(AC104=1,N('Option C'!$E$17)*N('Option C'!$E$19)+N('Option C'!$E$21),0)+IF(AC104=Scenario!$B$11,N('Option C'!$E$22),0)),"INSUFFICIENT FUNDS")))</f>
        <v/>
      </c>
      <c r="AG104" s="6" t="str">
        <f>IF(AC104&gt;Scenario!$B$11,"",IF(AC$2&lt;&gt;"Ready",AC$2,IF(ISNUMBER(AD104),IF((AD104+AE104)*(1+Scenario!$B$12/12)-AF104&lt;0,"INSUFFICIENT FUNDS",(AD104+AE104)*(1+Scenario!$B$12/12)-AF104),"INSUFFICIENT FUNDS")))</f>
        <v/>
      </c>
      <c r="AH104" s="6" t="str">
        <f>IF(AC104&gt;Scenario!$B$11,"",IF(AC$2&lt;&gt;"Ready",AC$2,IF(ISNUMBER(AG104),AH103+AF104,"INSUFFICIENT FUNDS")))</f>
        <v/>
      </c>
      <c r="AI104" t="str">
        <f>IF(AC104&gt;Scenario!$B$11,"",IF(AC$2&lt;&gt;"Ready",AC$2,IF(ISNUMBER(AG104),"OK","INSUFFICIENT FUNDS")))</f>
        <v/>
      </c>
      <c r="AJ104">
        <v>100</v>
      </c>
      <c r="AK104" s="6" t="str">
        <f>IF(AJ104&gt;Scenario!$B$11,"",IF(AJ$2&lt;&gt;"Ready",AJ$2,IF(AP103="OK",AN103,"INSUFFICIENT FUNDS")))</f>
        <v/>
      </c>
      <c r="AL104" s="6" t="str">
        <f>IF(AJ104&gt;Scenario!$B$11,"",IF(AJ$2&lt;&gt;"Ready",AJ$2,IF(ISNUMBER(AK104),IF(AND(AJ104&gt;=Scenario!$B$10,MOD(AJ104-Scenario!$B$10,Scenario!$B$18)=0),Scenario!$B$8,0),"INSUFFICIENT FUNDS")))</f>
        <v/>
      </c>
      <c r="AM104" s="6" t="str">
        <f>IF(AJ104&gt;Scenario!$B$11,"",IF(AJ$2&lt;&gt;"Ready",AJ$2,IF(ISNUMBER(AK104),(AK104+AL104)*(0+0+IF(Scenario!$B$13="Gross",0,0))/12+((0+0)/12+IF(AND(AJ104&gt;=Scenario!$B$10,MOD(AJ104-Scenario!$B$10,Scenario!$B$18)=0),0*0+0,0)+IF(AJ104=1,0*0+0,0)+IF(AJ104=Scenario!$B$11,0,0)),"INSUFFICIENT FUNDS")))</f>
        <v/>
      </c>
      <c r="AN104" s="6" t="str">
        <f>IF(AJ104&gt;Scenario!$B$11,"",IF(AJ$2&lt;&gt;"Ready",AJ$2,IF(ISNUMBER(AK104),IF((AK104+AL104)*(1+Scenario!$B$12/12)-AM104&lt;0,"INSUFFICIENT FUNDS",(AK104+AL104)*(1+Scenario!$B$12/12)-AM104),"INSUFFICIENT FUNDS")))</f>
        <v/>
      </c>
      <c r="AO104" s="6" t="str">
        <f>IF(AJ104&gt;Scenario!$B$11,"",IF(AJ$2&lt;&gt;"Ready",AJ$2,IF(ISNUMBER(AN104),AO103+AM104,"INSUFFICIENT FUNDS")))</f>
        <v/>
      </c>
      <c r="AP104" t="str">
        <f>IF(AJ104&gt;Scenario!$B$11,"",IF(AJ$2&lt;&gt;"Ready",AJ$2,IF(ISNUMBER(AN104),"OK","INSUFFICIENT FUNDS")))</f>
        <v/>
      </c>
    </row>
    <row r="105" spans="1:42" ht="32.1" customHeight="1" x14ac:dyDescent="0.2">
      <c r="A105">
        <v>101</v>
      </c>
      <c r="B105" s="6" t="str">
        <f>IF(A105&gt;Scenario!$B$11,"",IF(A$2&lt;&gt;"Ready",A$2,IF(G104="OK",E104,"INSUFFICIENT FUNDS")))</f>
        <v/>
      </c>
      <c r="C105" s="6" t="str">
        <f>IF(A105&gt;Scenario!$B$11,"",IF(A$2&lt;&gt;"Ready",A$2,IF(ISNUMBER(B105),IF(AND(A105&gt;=Scenario!$B$10,MOD(A105-Scenario!$B$10,Scenario!$B$18)=0),Scenario!$B$8,0),"INSUFFICIENT FUNDS")))</f>
        <v/>
      </c>
      <c r="D105" s="6" t="str">
        <f>IF(A105&gt;Scenario!$B$11,"",IF(A$2&lt;&gt;"Ready",A$2,IF(ISNUMBER(B105),(B105+C105)*(N('Option C'!$E$14)+N('Option C'!$E$15)+IF(Scenario!$B$13="Gross",N('Option C'!$E$16),0))/12+((N('Option C'!$E$12)+N('Option C'!$E$13))/12+IF(AND(A105&gt;=Scenario!$B$10,MOD(A105-Scenario!$B$10,Scenario!$B$18)=0),N('Option C'!$E$17)*N('Option C'!$E$18)+N('Option C'!$E$20),0)+IF(A105=1,N('Option C'!$E$17)*N('Option C'!$E$19)+N('Option C'!$E$21),0)+IF(A105=Scenario!$B$11,N('Option C'!$E$22),0)),"INSUFFICIENT FUNDS")))</f>
        <v/>
      </c>
      <c r="E105" s="6" t="str">
        <f>IF(A105&gt;Scenario!$B$11,"",IF(A$2&lt;&gt;"Ready",A$2,IF(ISNUMBER(B105),IF((B105+C105)*(1+Scenario!$B$12/12)-D105&lt;0,"INSUFFICIENT FUNDS",(B105+C105)*(1+Scenario!$B$12/12)-D105),"INSUFFICIENT FUNDS")))</f>
        <v/>
      </c>
      <c r="F105" s="6" t="str">
        <f>IF(A105&gt;Scenario!$B$11,"",IF(A$2&lt;&gt;"Ready",A$2,IF(ISNUMBER(E105),F104+D105,"INSUFFICIENT FUNDS")))</f>
        <v/>
      </c>
      <c r="G105" t="str">
        <f>IF(A105&gt;Scenario!$B$11,"",IF(A$2&lt;&gt;"Ready",A$2,IF(ISNUMBER(E105),"OK","INSUFFICIENT FUNDS")))</f>
        <v/>
      </c>
      <c r="H105">
        <v>101</v>
      </c>
      <c r="I105" s="6" t="str">
        <f>IF(H105&gt;Scenario!$B$11,"",IF(H$2&lt;&gt;"Ready",H$2,IF(N104="OK",L104,"INSUFFICIENT FUNDS")))</f>
        <v/>
      </c>
      <c r="J105" s="6" t="str">
        <f>IF(H105&gt;Scenario!$B$11,"",IF(H$2&lt;&gt;"Ready",H$2,IF(ISNUMBER(I105),IF(AND(H105&gt;=Scenario!$B$10,MOD(H105-Scenario!$B$10,Scenario!$B$18)=0),Scenario!$B$8,0),"INSUFFICIENT FUNDS")))</f>
        <v/>
      </c>
      <c r="K105" s="6" t="str">
        <f>IF(H105&gt;Scenario!$B$11,"",IF(H$2&lt;&gt;"Ready",H$2,IF(ISNUMBER(I105),(I105+J105)*(N('Option C'!$E$14)+N('Option C'!$E$15)+IF(Scenario!$B$13="Gross",N('Option C'!$E$16),0))/12+((0+0)/12+IF(AND(H105&gt;=Scenario!$B$10,MOD(H105-Scenario!$B$10,Scenario!$B$18)=0),N('Option C'!$E$17)*N('Option C'!$E$18)+N('Option C'!$E$20),0)+IF(H105=1,N('Option C'!$E$17)*N('Option C'!$E$19)+N('Option C'!$E$21),0)+IF(H105=Scenario!$B$11,N('Option C'!$E$22),0)),"INSUFFICIENT FUNDS")))</f>
        <v/>
      </c>
      <c r="L105" s="6" t="str">
        <f>IF(H105&gt;Scenario!$B$11,"",IF(H$2&lt;&gt;"Ready",H$2,IF(ISNUMBER(I105),IF((I105+J105)*(1+Scenario!$B$12/12)-K105&lt;0,"INSUFFICIENT FUNDS",(I105+J105)*(1+Scenario!$B$12/12)-K105),"INSUFFICIENT FUNDS")))</f>
        <v/>
      </c>
      <c r="M105" s="6" t="str">
        <f>IF(H105&gt;Scenario!$B$11,"",IF(H$2&lt;&gt;"Ready",H$2,IF(ISNUMBER(L105),M104+K105,"INSUFFICIENT FUNDS")))</f>
        <v/>
      </c>
      <c r="N105" t="str">
        <f>IF(H105&gt;Scenario!$B$11,"",IF(H$2&lt;&gt;"Ready",H$2,IF(ISNUMBER(L105),"OK","INSUFFICIENT FUNDS")))</f>
        <v/>
      </c>
      <c r="O105">
        <v>101</v>
      </c>
      <c r="P105" s="6" t="str">
        <f>IF(O105&gt;Scenario!$B$11,"",IF(O$2&lt;&gt;"Ready",O$2,IF(U104="OK",S104,"INSUFFICIENT FUNDS")))</f>
        <v/>
      </c>
      <c r="Q105" s="6" t="str">
        <f>IF(O105&gt;Scenario!$B$11,"",IF(O$2&lt;&gt;"Ready",O$2,IF(ISNUMBER(P105),IF(AND(O105&gt;=Scenario!$B$10,MOD(O105-Scenario!$B$10,Scenario!$B$18)=0),Scenario!$B$8,0),"INSUFFICIENT FUNDS")))</f>
        <v/>
      </c>
      <c r="R105" s="6" t="str">
        <f>IF(O105&gt;Scenario!$B$11,"",IF(O$2&lt;&gt;"Ready",O$2,IF(ISNUMBER(P105),(P105+Q105)*(0+N('Option C'!$E$15)+IF(Scenario!$B$13="Gross",N('Option C'!$E$16),0))/12+((N('Option C'!$E$12)+N('Option C'!$E$13))/12+IF(AND(O105&gt;=Scenario!$B$10,MOD(O105-Scenario!$B$10,Scenario!$B$18)=0),N('Option C'!$E$17)*N('Option C'!$E$18)+N('Option C'!$E$20),0)+IF(O105=1,N('Option C'!$E$17)*N('Option C'!$E$19)+N('Option C'!$E$21),0)+IF(O105=Scenario!$B$11,N('Option C'!$E$22),0)),"INSUFFICIENT FUNDS")))</f>
        <v/>
      </c>
      <c r="S105" s="6" t="str">
        <f>IF(O105&gt;Scenario!$B$11,"",IF(O$2&lt;&gt;"Ready",O$2,IF(ISNUMBER(P105),IF((P105+Q105)*(1+Scenario!$B$12/12)-R105&lt;0,"INSUFFICIENT FUNDS",(P105+Q105)*(1+Scenario!$B$12/12)-R105),"INSUFFICIENT FUNDS")))</f>
        <v/>
      </c>
      <c r="T105" s="6" t="str">
        <f>IF(O105&gt;Scenario!$B$11,"",IF(O$2&lt;&gt;"Ready",O$2,IF(ISNUMBER(S105),T104+R105,"INSUFFICIENT FUNDS")))</f>
        <v/>
      </c>
      <c r="U105" t="str">
        <f>IF(O105&gt;Scenario!$B$11,"",IF(O$2&lt;&gt;"Ready",O$2,IF(ISNUMBER(S105),"OK","INSUFFICIENT FUNDS")))</f>
        <v/>
      </c>
      <c r="V105">
        <v>101</v>
      </c>
      <c r="W105" s="6" t="str">
        <f>IF(V105&gt;Scenario!$B$11,"",IF(V$2&lt;&gt;"Ready",V$2,IF(AB104="OK",Z104,"INSUFFICIENT FUNDS")))</f>
        <v/>
      </c>
      <c r="X105" s="6" t="str">
        <f>IF(V105&gt;Scenario!$B$11,"",IF(V$2&lt;&gt;"Ready",V$2,IF(ISNUMBER(W105),IF(AND(V105&gt;=Scenario!$B$10,MOD(V105-Scenario!$B$10,Scenario!$B$18)=0),Scenario!$B$8,0),"INSUFFICIENT FUNDS")))</f>
        <v/>
      </c>
      <c r="Y105" s="6" t="str">
        <f>IF(V105&gt;Scenario!$B$11,"",IF(V$2&lt;&gt;"Ready",V$2,IF(ISNUMBER(W105),(W105+X105)*(N('Option C'!$E$14)+N('Option C'!$E$15)+IF(Scenario!$B$13="Gross",N('Option C'!$E$16),0))/12+((N('Option C'!$E$12)+N('Option C'!$E$13))/12+IF(AND(V105&gt;=Scenario!$B$10,MOD(V105-Scenario!$B$10,Scenario!$B$18)=0),0*0+0,0)+IF(V105=1,0*0+0,0)+IF(V105=Scenario!$B$11,0,0)),"INSUFFICIENT FUNDS")))</f>
        <v/>
      </c>
      <c r="Z105" s="6" t="str">
        <f>IF(V105&gt;Scenario!$B$11,"",IF(V$2&lt;&gt;"Ready",V$2,IF(ISNUMBER(W105),IF((W105+X105)*(1+Scenario!$B$12/12)-Y105&lt;0,"INSUFFICIENT FUNDS",(W105+X105)*(1+Scenario!$B$12/12)-Y105),"INSUFFICIENT FUNDS")))</f>
        <v/>
      </c>
      <c r="AA105" s="6" t="str">
        <f>IF(V105&gt;Scenario!$B$11,"",IF(V$2&lt;&gt;"Ready",V$2,IF(ISNUMBER(Z105),AA104+Y105,"INSUFFICIENT FUNDS")))</f>
        <v/>
      </c>
      <c r="AB105" t="str">
        <f>IF(V105&gt;Scenario!$B$11,"",IF(V$2&lt;&gt;"Ready",V$2,IF(ISNUMBER(Z105),"OK","INSUFFICIENT FUNDS")))</f>
        <v/>
      </c>
      <c r="AC105">
        <v>101</v>
      </c>
      <c r="AD105" s="6" t="str">
        <f>IF(AC105&gt;Scenario!$B$11,"",IF(AC$2&lt;&gt;"Ready",AC$2,IF(AI104="OK",AG104,"INSUFFICIENT FUNDS")))</f>
        <v/>
      </c>
      <c r="AE105" s="6" t="str">
        <f>IF(AC105&gt;Scenario!$B$11,"",IF(AC$2&lt;&gt;"Ready",AC$2,IF(ISNUMBER(AD105),IF(AND(AC105&gt;=Scenario!$B$10,MOD(AC105-Scenario!$B$10,Scenario!$B$18)=0),Scenario!$B$8,0),"INSUFFICIENT FUNDS")))</f>
        <v/>
      </c>
      <c r="AF105" s="6" t="str">
        <f>IF(AC105&gt;Scenario!$B$11,"",IF(AC$2&lt;&gt;"Ready",AC$2,IF(ISNUMBER(AD105),(AD105+AE105)*(N('Option C'!$E$14)+N('Option C'!$E$15)+IF(Scenario!$B$13="Gross",0,0))/12+((N('Option C'!$E$12)+N('Option C'!$E$13))/12+IF(AND(AC105&gt;=Scenario!$B$10,MOD(AC105-Scenario!$B$10,Scenario!$B$18)=0),N('Option C'!$E$17)*N('Option C'!$E$18)+N('Option C'!$E$20),0)+IF(AC105=1,N('Option C'!$E$17)*N('Option C'!$E$19)+N('Option C'!$E$21),0)+IF(AC105=Scenario!$B$11,N('Option C'!$E$22),0)),"INSUFFICIENT FUNDS")))</f>
        <v/>
      </c>
      <c r="AG105" s="6" t="str">
        <f>IF(AC105&gt;Scenario!$B$11,"",IF(AC$2&lt;&gt;"Ready",AC$2,IF(ISNUMBER(AD105),IF((AD105+AE105)*(1+Scenario!$B$12/12)-AF105&lt;0,"INSUFFICIENT FUNDS",(AD105+AE105)*(1+Scenario!$B$12/12)-AF105),"INSUFFICIENT FUNDS")))</f>
        <v/>
      </c>
      <c r="AH105" s="6" t="str">
        <f>IF(AC105&gt;Scenario!$B$11,"",IF(AC$2&lt;&gt;"Ready",AC$2,IF(ISNUMBER(AG105),AH104+AF105,"INSUFFICIENT FUNDS")))</f>
        <v/>
      </c>
      <c r="AI105" t="str">
        <f>IF(AC105&gt;Scenario!$B$11,"",IF(AC$2&lt;&gt;"Ready",AC$2,IF(ISNUMBER(AG105),"OK","INSUFFICIENT FUNDS")))</f>
        <v/>
      </c>
      <c r="AJ105">
        <v>101</v>
      </c>
      <c r="AK105" s="6" t="str">
        <f>IF(AJ105&gt;Scenario!$B$11,"",IF(AJ$2&lt;&gt;"Ready",AJ$2,IF(AP104="OK",AN104,"INSUFFICIENT FUNDS")))</f>
        <v/>
      </c>
      <c r="AL105" s="6" t="str">
        <f>IF(AJ105&gt;Scenario!$B$11,"",IF(AJ$2&lt;&gt;"Ready",AJ$2,IF(ISNUMBER(AK105),IF(AND(AJ105&gt;=Scenario!$B$10,MOD(AJ105-Scenario!$B$10,Scenario!$B$18)=0),Scenario!$B$8,0),"INSUFFICIENT FUNDS")))</f>
        <v/>
      </c>
      <c r="AM105" s="6" t="str">
        <f>IF(AJ105&gt;Scenario!$B$11,"",IF(AJ$2&lt;&gt;"Ready",AJ$2,IF(ISNUMBER(AK105),(AK105+AL105)*(0+0+IF(Scenario!$B$13="Gross",0,0))/12+((0+0)/12+IF(AND(AJ105&gt;=Scenario!$B$10,MOD(AJ105-Scenario!$B$10,Scenario!$B$18)=0),0*0+0,0)+IF(AJ105=1,0*0+0,0)+IF(AJ105=Scenario!$B$11,0,0)),"INSUFFICIENT FUNDS")))</f>
        <v/>
      </c>
      <c r="AN105" s="6" t="str">
        <f>IF(AJ105&gt;Scenario!$B$11,"",IF(AJ$2&lt;&gt;"Ready",AJ$2,IF(ISNUMBER(AK105),IF((AK105+AL105)*(1+Scenario!$B$12/12)-AM105&lt;0,"INSUFFICIENT FUNDS",(AK105+AL105)*(1+Scenario!$B$12/12)-AM105),"INSUFFICIENT FUNDS")))</f>
        <v/>
      </c>
      <c r="AO105" s="6" t="str">
        <f>IF(AJ105&gt;Scenario!$B$11,"",IF(AJ$2&lt;&gt;"Ready",AJ$2,IF(ISNUMBER(AN105),AO104+AM105,"INSUFFICIENT FUNDS")))</f>
        <v/>
      </c>
      <c r="AP105" t="str">
        <f>IF(AJ105&gt;Scenario!$B$11,"",IF(AJ$2&lt;&gt;"Ready",AJ$2,IF(ISNUMBER(AN105),"OK","INSUFFICIENT FUNDS")))</f>
        <v/>
      </c>
    </row>
    <row r="106" spans="1:42" ht="32.1" customHeight="1" x14ac:dyDescent="0.2">
      <c r="A106">
        <v>102</v>
      </c>
      <c r="B106" s="6" t="str">
        <f>IF(A106&gt;Scenario!$B$11,"",IF(A$2&lt;&gt;"Ready",A$2,IF(G105="OK",E105,"INSUFFICIENT FUNDS")))</f>
        <v/>
      </c>
      <c r="C106" s="6" t="str">
        <f>IF(A106&gt;Scenario!$B$11,"",IF(A$2&lt;&gt;"Ready",A$2,IF(ISNUMBER(B106),IF(AND(A106&gt;=Scenario!$B$10,MOD(A106-Scenario!$B$10,Scenario!$B$18)=0),Scenario!$B$8,0),"INSUFFICIENT FUNDS")))</f>
        <v/>
      </c>
      <c r="D106" s="6" t="str">
        <f>IF(A106&gt;Scenario!$B$11,"",IF(A$2&lt;&gt;"Ready",A$2,IF(ISNUMBER(B106),(B106+C106)*(N('Option C'!$E$14)+N('Option C'!$E$15)+IF(Scenario!$B$13="Gross",N('Option C'!$E$16),0))/12+((N('Option C'!$E$12)+N('Option C'!$E$13))/12+IF(AND(A106&gt;=Scenario!$B$10,MOD(A106-Scenario!$B$10,Scenario!$B$18)=0),N('Option C'!$E$17)*N('Option C'!$E$18)+N('Option C'!$E$20),0)+IF(A106=1,N('Option C'!$E$17)*N('Option C'!$E$19)+N('Option C'!$E$21),0)+IF(A106=Scenario!$B$11,N('Option C'!$E$22),0)),"INSUFFICIENT FUNDS")))</f>
        <v/>
      </c>
      <c r="E106" s="6" t="str">
        <f>IF(A106&gt;Scenario!$B$11,"",IF(A$2&lt;&gt;"Ready",A$2,IF(ISNUMBER(B106),IF((B106+C106)*(1+Scenario!$B$12/12)-D106&lt;0,"INSUFFICIENT FUNDS",(B106+C106)*(1+Scenario!$B$12/12)-D106),"INSUFFICIENT FUNDS")))</f>
        <v/>
      </c>
      <c r="F106" s="6" t="str">
        <f>IF(A106&gt;Scenario!$B$11,"",IF(A$2&lt;&gt;"Ready",A$2,IF(ISNUMBER(E106),F105+D106,"INSUFFICIENT FUNDS")))</f>
        <v/>
      </c>
      <c r="G106" t="str">
        <f>IF(A106&gt;Scenario!$B$11,"",IF(A$2&lt;&gt;"Ready",A$2,IF(ISNUMBER(E106),"OK","INSUFFICIENT FUNDS")))</f>
        <v/>
      </c>
      <c r="H106">
        <v>102</v>
      </c>
      <c r="I106" s="6" t="str">
        <f>IF(H106&gt;Scenario!$B$11,"",IF(H$2&lt;&gt;"Ready",H$2,IF(N105="OK",L105,"INSUFFICIENT FUNDS")))</f>
        <v/>
      </c>
      <c r="J106" s="6" t="str">
        <f>IF(H106&gt;Scenario!$B$11,"",IF(H$2&lt;&gt;"Ready",H$2,IF(ISNUMBER(I106),IF(AND(H106&gt;=Scenario!$B$10,MOD(H106-Scenario!$B$10,Scenario!$B$18)=0),Scenario!$B$8,0),"INSUFFICIENT FUNDS")))</f>
        <v/>
      </c>
      <c r="K106" s="6" t="str">
        <f>IF(H106&gt;Scenario!$B$11,"",IF(H$2&lt;&gt;"Ready",H$2,IF(ISNUMBER(I106),(I106+J106)*(N('Option C'!$E$14)+N('Option C'!$E$15)+IF(Scenario!$B$13="Gross",N('Option C'!$E$16),0))/12+((0+0)/12+IF(AND(H106&gt;=Scenario!$B$10,MOD(H106-Scenario!$B$10,Scenario!$B$18)=0),N('Option C'!$E$17)*N('Option C'!$E$18)+N('Option C'!$E$20),0)+IF(H106=1,N('Option C'!$E$17)*N('Option C'!$E$19)+N('Option C'!$E$21),0)+IF(H106=Scenario!$B$11,N('Option C'!$E$22),0)),"INSUFFICIENT FUNDS")))</f>
        <v/>
      </c>
      <c r="L106" s="6" t="str">
        <f>IF(H106&gt;Scenario!$B$11,"",IF(H$2&lt;&gt;"Ready",H$2,IF(ISNUMBER(I106),IF((I106+J106)*(1+Scenario!$B$12/12)-K106&lt;0,"INSUFFICIENT FUNDS",(I106+J106)*(1+Scenario!$B$12/12)-K106),"INSUFFICIENT FUNDS")))</f>
        <v/>
      </c>
      <c r="M106" s="6" t="str">
        <f>IF(H106&gt;Scenario!$B$11,"",IF(H$2&lt;&gt;"Ready",H$2,IF(ISNUMBER(L106),M105+K106,"INSUFFICIENT FUNDS")))</f>
        <v/>
      </c>
      <c r="N106" t="str">
        <f>IF(H106&gt;Scenario!$B$11,"",IF(H$2&lt;&gt;"Ready",H$2,IF(ISNUMBER(L106),"OK","INSUFFICIENT FUNDS")))</f>
        <v/>
      </c>
      <c r="O106">
        <v>102</v>
      </c>
      <c r="P106" s="6" t="str">
        <f>IF(O106&gt;Scenario!$B$11,"",IF(O$2&lt;&gt;"Ready",O$2,IF(U105="OK",S105,"INSUFFICIENT FUNDS")))</f>
        <v/>
      </c>
      <c r="Q106" s="6" t="str">
        <f>IF(O106&gt;Scenario!$B$11,"",IF(O$2&lt;&gt;"Ready",O$2,IF(ISNUMBER(P106),IF(AND(O106&gt;=Scenario!$B$10,MOD(O106-Scenario!$B$10,Scenario!$B$18)=0),Scenario!$B$8,0),"INSUFFICIENT FUNDS")))</f>
        <v/>
      </c>
      <c r="R106" s="6" t="str">
        <f>IF(O106&gt;Scenario!$B$11,"",IF(O$2&lt;&gt;"Ready",O$2,IF(ISNUMBER(P106),(P106+Q106)*(0+N('Option C'!$E$15)+IF(Scenario!$B$13="Gross",N('Option C'!$E$16),0))/12+((N('Option C'!$E$12)+N('Option C'!$E$13))/12+IF(AND(O106&gt;=Scenario!$B$10,MOD(O106-Scenario!$B$10,Scenario!$B$18)=0),N('Option C'!$E$17)*N('Option C'!$E$18)+N('Option C'!$E$20),0)+IF(O106=1,N('Option C'!$E$17)*N('Option C'!$E$19)+N('Option C'!$E$21),0)+IF(O106=Scenario!$B$11,N('Option C'!$E$22),0)),"INSUFFICIENT FUNDS")))</f>
        <v/>
      </c>
      <c r="S106" s="6" t="str">
        <f>IF(O106&gt;Scenario!$B$11,"",IF(O$2&lt;&gt;"Ready",O$2,IF(ISNUMBER(P106),IF((P106+Q106)*(1+Scenario!$B$12/12)-R106&lt;0,"INSUFFICIENT FUNDS",(P106+Q106)*(1+Scenario!$B$12/12)-R106),"INSUFFICIENT FUNDS")))</f>
        <v/>
      </c>
      <c r="T106" s="6" t="str">
        <f>IF(O106&gt;Scenario!$B$11,"",IF(O$2&lt;&gt;"Ready",O$2,IF(ISNUMBER(S106),T105+R106,"INSUFFICIENT FUNDS")))</f>
        <v/>
      </c>
      <c r="U106" t="str">
        <f>IF(O106&gt;Scenario!$B$11,"",IF(O$2&lt;&gt;"Ready",O$2,IF(ISNUMBER(S106),"OK","INSUFFICIENT FUNDS")))</f>
        <v/>
      </c>
      <c r="V106">
        <v>102</v>
      </c>
      <c r="W106" s="6" t="str">
        <f>IF(V106&gt;Scenario!$B$11,"",IF(V$2&lt;&gt;"Ready",V$2,IF(AB105="OK",Z105,"INSUFFICIENT FUNDS")))</f>
        <v/>
      </c>
      <c r="X106" s="6" t="str">
        <f>IF(V106&gt;Scenario!$B$11,"",IF(V$2&lt;&gt;"Ready",V$2,IF(ISNUMBER(W106),IF(AND(V106&gt;=Scenario!$B$10,MOD(V106-Scenario!$B$10,Scenario!$B$18)=0),Scenario!$B$8,0),"INSUFFICIENT FUNDS")))</f>
        <v/>
      </c>
      <c r="Y106" s="6" t="str">
        <f>IF(V106&gt;Scenario!$B$11,"",IF(V$2&lt;&gt;"Ready",V$2,IF(ISNUMBER(W106),(W106+X106)*(N('Option C'!$E$14)+N('Option C'!$E$15)+IF(Scenario!$B$13="Gross",N('Option C'!$E$16),0))/12+((N('Option C'!$E$12)+N('Option C'!$E$13))/12+IF(AND(V106&gt;=Scenario!$B$10,MOD(V106-Scenario!$B$10,Scenario!$B$18)=0),0*0+0,0)+IF(V106=1,0*0+0,0)+IF(V106=Scenario!$B$11,0,0)),"INSUFFICIENT FUNDS")))</f>
        <v/>
      </c>
      <c r="Z106" s="6" t="str">
        <f>IF(V106&gt;Scenario!$B$11,"",IF(V$2&lt;&gt;"Ready",V$2,IF(ISNUMBER(W106),IF((W106+X106)*(1+Scenario!$B$12/12)-Y106&lt;0,"INSUFFICIENT FUNDS",(W106+X106)*(1+Scenario!$B$12/12)-Y106),"INSUFFICIENT FUNDS")))</f>
        <v/>
      </c>
      <c r="AA106" s="6" t="str">
        <f>IF(V106&gt;Scenario!$B$11,"",IF(V$2&lt;&gt;"Ready",V$2,IF(ISNUMBER(Z106),AA105+Y106,"INSUFFICIENT FUNDS")))</f>
        <v/>
      </c>
      <c r="AB106" t="str">
        <f>IF(V106&gt;Scenario!$B$11,"",IF(V$2&lt;&gt;"Ready",V$2,IF(ISNUMBER(Z106),"OK","INSUFFICIENT FUNDS")))</f>
        <v/>
      </c>
      <c r="AC106">
        <v>102</v>
      </c>
      <c r="AD106" s="6" t="str">
        <f>IF(AC106&gt;Scenario!$B$11,"",IF(AC$2&lt;&gt;"Ready",AC$2,IF(AI105="OK",AG105,"INSUFFICIENT FUNDS")))</f>
        <v/>
      </c>
      <c r="AE106" s="6" t="str">
        <f>IF(AC106&gt;Scenario!$B$11,"",IF(AC$2&lt;&gt;"Ready",AC$2,IF(ISNUMBER(AD106),IF(AND(AC106&gt;=Scenario!$B$10,MOD(AC106-Scenario!$B$10,Scenario!$B$18)=0),Scenario!$B$8,0),"INSUFFICIENT FUNDS")))</f>
        <v/>
      </c>
      <c r="AF106" s="6" t="str">
        <f>IF(AC106&gt;Scenario!$B$11,"",IF(AC$2&lt;&gt;"Ready",AC$2,IF(ISNUMBER(AD106),(AD106+AE106)*(N('Option C'!$E$14)+N('Option C'!$E$15)+IF(Scenario!$B$13="Gross",0,0))/12+((N('Option C'!$E$12)+N('Option C'!$E$13))/12+IF(AND(AC106&gt;=Scenario!$B$10,MOD(AC106-Scenario!$B$10,Scenario!$B$18)=0),N('Option C'!$E$17)*N('Option C'!$E$18)+N('Option C'!$E$20),0)+IF(AC106=1,N('Option C'!$E$17)*N('Option C'!$E$19)+N('Option C'!$E$21),0)+IF(AC106=Scenario!$B$11,N('Option C'!$E$22),0)),"INSUFFICIENT FUNDS")))</f>
        <v/>
      </c>
      <c r="AG106" s="6" t="str">
        <f>IF(AC106&gt;Scenario!$B$11,"",IF(AC$2&lt;&gt;"Ready",AC$2,IF(ISNUMBER(AD106),IF((AD106+AE106)*(1+Scenario!$B$12/12)-AF106&lt;0,"INSUFFICIENT FUNDS",(AD106+AE106)*(1+Scenario!$B$12/12)-AF106),"INSUFFICIENT FUNDS")))</f>
        <v/>
      </c>
      <c r="AH106" s="6" t="str">
        <f>IF(AC106&gt;Scenario!$B$11,"",IF(AC$2&lt;&gt;"Ready",AC$2,IF(ISNUMBER(AG106),AH105+AF106,"INSUFFICIENT FUNDS")))</f>
        <v/>
      </c>
      <c r="AI106" t="str">
        <f>IF(AC106&gt;Scenario!$B$11,"",IF(AC$2&lt;&gt;"Ready",AC$2,IF(ISNUMBER(AG106),"OK","INSUFFICIENT FUNDS")))</f>
        <v/>
      </c>
      <c r="AJ106">
        <v>102</v>
      </c>
      <c r="AK106" s="6" t="str">
        <f>IF(AJ106&gt;Scenario!$B$11,"",IF(AJ$2&lt;&gt;"Ready",AJ$2,IF(AP105="OK",AN105,"INSUFFICIENT FUNDS")))</f>
        <v/>
      </c>
      <c r="AL106" s="6" t="str">
        <f>IF(AJ106&gt;Scenario!$B$11,"",IF(AJ$2&lt;&gt;"Ready",AJ$2,IF(ISNUMBER(AK106),IF(AND(AJ106&gt;=Scenario!$B$10,MOD(AJ106-Scenario!$B$10,Scenario!$B$18)=0),Scenario!$B$8,0),"INSUFFICIENT FUNDS")))</f>
        <v/>
      </c>
      <c r="AM106" s="6" t="str">
        <f>IF(AJ106&gt;Scenario!$B$11,"",IF(AJ$2&lt;&gt;"Ready",AJ$2,IF(ISNUMBER(AK106),(AK106+AL106)*(0+0+IF(Scenario!$B$13="Gross",0,0))/12+((0+0)/12+IF(AND(AJ106&gt;=Scenario!$B$10,MOD(AJ106-Scenario!$B$10,Scenario!$B$18)=0),0*0+0,0)+IF(AJ106=1,0*0+0,0)+IF(AJ106=Scenario!$B$11,0,0)),"INSUFFICIENT FUNDS")))</f>
        <v/>
      </c>
      <c r="AN106" s="6" t="str">
        <f>IF(AJ106&gt;Scenario!$B$11,"",IF(AJ$2&lt;&gt;"Ready",AJ$2,IF(ISNUMBER(AK106),IF((AK106+AL106)*(1+Scenario!$B$12/12)-AM106&lt;0,"INSUFFICIENT FUNDS",(AK106+AL106)*(1+Scenario!$B$12/12)-AM106),"INSUFFICIENT FUNDS")))</f>
        <v/>
      </c>
      <c r="AO106" s="6" t="str">
        <f>IF(AJ106&gt;Scenario!$B$11,"",IF(AJ$2&lt;&gt;"Ready",AJ$2,IF(ISNUMBER(AN106),AO105+AM106,"INSUFFICIENT FUNDS")))</f>
        <v/>
      </c>
      <c r="AP106" t="str">
        <f>IF(AJ106&gt;Scenario!$B$11,"",IF(AJ$2&lt;&gt;"Ready",AJ$2,IF(ISNUMBER(AN106),"OK","INSUFFICIENT FUNDS")))</f>
        <v/>
      </c>
    </row>
    <row r="107" spans="1:42" ht="32.1" customHeight="1" x14ac:dyDescent="0.2">
      <c r="A107">
        <v>103</v>
      </c>
      <c r="B107" s="6" t="str">
        <f>IF(A107&gt;Scenario!$B$11,"",IF(A$2&lt;&gt;"Ready",A$2,IF(G106="OK",E106,"INSUFFICIENT FUNDS")))</f>
        <v/>
      </c>
      <c r="C107" s="6" t="str">
        <f>IF(A107&gt;Scenario!$B$11,"",IF(A$2&lt;&gt;"Ready",A$2,IF(ISNUMBER(B107),IF(AND(A107&gt;=Scenario!$B$10,MOD(A107-Scenario!$B$10,Scenario!$B$18)=0),Scenario!$B$8,0),"INSUFFICIENT FUNDS")))</f>
        <v/>
      </c>
      <c r="D107" s="6" t="str">
        <f>IF(A107&gt;Scenario!$B$11,"",IF(A$2&lt;&gt;"Ready",A$2,IF(ISNUMBER(B107),(B107+C107)*(N('Option C'!$E$14)+N('Option C'!$E$15)+IF(Scenario!$B$13="Gross",N('Option C'!$E$16),0))/12+((N('Option C'!$E$12)+N('Option C'!$E$13))/12+IF(AND(A107&gt;=Scenario!$B$10,MOD(A107-Scenario!$B$10,Scenario!$B$18)=0),N('Option C'!$E$17)*N('Option C'!$E$18)+N('Option C'!$E$20),0)+IF(A107=1,N('Option C'!$E$17)*N('Option C'!$E$19)+N('Option C'!$E$21),0)+IF(A107=Scenario!$B$11,N('Option C'!$E$22),0)),"INSUFFICIENT FUNDS")))</f>
        <v/>
      </c>
      <c r="E107" s="6" t="str">
        <f>IF(A107&gt;Scenario!$B$11,"",IF(A$2&lt;&gt;"Ready",A$2,IF(ISNUMBER(B107),IF((B107+C107)*(1+Scenario!$B$12/12)-D107&lt;0,"INSUFFICIENT FUNDS",(B107+C107)*(1+Scenario!$B$12/12)-D107),"INSUFFICIENT FUNDS")))</f>
        <v/>
      </c>
      <c r="F107" s="6" t="str">
        <f>IF(A107&gt;Scenario!$B$11,"",IF(A$2&lt;&gt;"Ready",A$2,IF(ISNUMBER(E107),F106+D107,"INSUFFICIENT FUNDS")))</f>
        <v/>
      </c>
      <c r="G107" t="str">
        <f>IF(A107&gt;Scenario!$B$11,"",IF(A$2&lt;&gt;"Ready",A$2,IF(ISNUMBER(E107),"OK","INSUFFICIENT FUNDS")))</f>
        <v/>
      </c>
      <c r="H107">
        <v>103</v>
      </c>
      <c r="I107" s="6" t="str">
        <f>IF(H107&gt;Scenario!$B$11,"",IF(H$2&lt;&gt;"Ready",H$2,IF(N106="OK",L106,"INSUFFICIENT FUNDS")))</f>
        <v/>
      </c>
      <c r="J107" s="6" t="str">
        <f>IF(H107&gt;Scenario!$B$11,"",IF(H$2&lt;&gt;"Ready",H$2,IF(ISNUMBER(I107),IF(AND(H107&gt;=Scenario!$B$10,MOD(H107-Scenario!$B$10,Scenario!$B$18)=0),Scenario!$B$8,0),"INSUFFICIENT FUNDS")))</f>
        <v/>
      </c>
      <c r="K107" s="6" t="str">
        <f>IF(H107&gt;Scenario!$B$11,"",IF(H$2&lt;&gt;"Ready",H$2,IF(ISNUMBER(I107),(I107+J107)*(N('Option C'!$E$14)+N('Option C'!$E$15)+IF(Scenario!$B$13="Gross",N('Option C'!$E$16),0))/12+((0+0)/12+IF(AND(H107&gt;=Scenario!$B$10,MOD(H107-Scenario!$B$10,Scenario!$B$18)=0),N('Option C'!$E$17)*N('Option C'!$E$18)+N('Option C'!$E$20),0)+IF(H107=1,N('Option C'!$E$17)*N('Option C'!$E$19)+N('Option C'!$E$21),0)+IF(H107=Scenario!$B$11,N('Option C'!$E$22),0)),"INSUFFICIENT FUNDS")))</f>
        <v/>
      </c>
      <c r="L107" s="6" t="str">
        <f>IF(H107&gt;Scenario!$B$11,"",IF(H$2&lt;&gt;"Ready",H$2,IF(ISNUMBER(I107),IF((I107+J107)*(1+Scenario!$B$12/12)-K107&lt;0,"INSUFFICIENT FUNDS",(I107+J107)*(1+Scenario!$B$12/12)-K107),"INSUFFICIENT FUNDS")))</f>
        <v/>
      </c>
      <c r="M107" s="6" t="str">
        <f>IF(H107&gt;Scenario!$B$11,"",IF(H$2&lt;&gt;"Ready",H$2,IF(ISNUMBER(L107),M106+K107,"INSUFFICIENT FUNDS")))</f>
        <v/>
      </c>
      <c r="N107" t="str">
        <f>IF(H107&gt;Scenario!$B$11,"",IF(H$2&lt;&gt;"Ready",H$2,IF(ISNUMBER(L107),"OK","INSUFFICIENT FUNDS")))</f>
        <v/>
      </c>
      <c r="O107">
        <v>103</v>
      </c>
      <c r="P107" s="6" t="str">
        <f>IF(O107&gt;Scenario!$B$11,"",IF(O$2&lt;&gt;"Ready",O$2,IF(U106="OK",S106,"INSUFFICIENT FUNDS")))</f>
        <v/>
      </c>
      <c r="Q107" s="6" t="str">
        <f>IF(O107&gt;Scenario!$B$11,"",IF(O$2&lt;&gt;"Ready",O$2,IF(ISNUMBER(P107),IF(AND(O107&gt;=Scenario!$B$10,MOD(O107-Scenario!$B$10,Scenario!$B$18)=0),Scenario!$B$8,0),"INSUFFICIENT FUNDS")))</f>
        <v/>
      </c>
      <c r="R107" s="6" t="str">
        <f>IF(O107&gt;Scenario!$B$11,"",IF(O$2&lt;&gt;"Ready",O$2,IF(ISNUMBER(P107),(P107+Q107)*(0+N('Option C'!$E$15)+IF(Scenario!$B$13="Gross",N('Option C'!$E$16),0))/12+((N('Option C'!$E$12)+N('Option C'!$E$13))/12+IF(AND(O107&gt;=Scenario!$B$10,MOD(O107-Scenario!$B$10,Scenario!$B$18)=0),N('Option C'!$E$17)*N('Option C'!$E$18)+N('Option C'!$E$20),0)+IF(O107=1,N('Option C'!$E$17)*N('Option C'!$E$19)+N('Option C'!$E$21),0)+IF(O107=Scenario!$B$11,N('Option C'!$E$22),0)),"INSUFFICIENT FUNDS")))</f>
        <v/>
      </c>
      <c r="S107" s="6" t="str">
        <f>IF(O107&gt;Scenario!$B$11,"",IF(O$2&lt;&gt;"Ready",O$2,IF(ISNUMBER(P107),IF((P107+Q107)*(1+Scenario!$B$12/12)-R107&lt;0,"INSUFFICIENT FUNDS",(P107+Q107)*(1+Scenario!$B$12/12)-R107),"INSUFFICIENT FUNDS")))</f>
        <v/>
      </c>
      <c r="T107" s="6" t="str">
        <f>IF(O107&gt;Scenario!$B$11,"",IF(O$2&lt;&gt;"Ready",O$2,IF(ISNUMBER(S107),T106+R107,"INSUFFICIENT FUNDS")))</f>
        <v/>
      </c>
      <c r="U107" t="str">
        <f>IF(O107&gt;Scenario!$B$11,"",IF(O$2&lt;&gt;"Ready",O$2,IF(ISNUMBER(S107),"OK","INSUFFICIENT FUNDS")))</f>
        <v/>
      </c>
      <c r="V107">
        <v>103</v>
      </c>
      <c r="W107" s="6" t="str">
        <f>IF(V107&gt;Scenario!$B$11,"",IF(V$2&lt;&gt;"Ready",V$2,IF(AB106="OK",Z106,"INSUFFICIENT FUNDS")))</f>
        <v/>
      </c>
      <c r="X107" s="6" t="str">
        <f>IF(V107&gt;Scenario!$B$11,"",IF(V$2&lt;&gt;"Ready",V$2,IF(ISNUMBER(W107),IF(AND(V107&gt;=Scenario!$B$10,MOD(V107-Scenario!$B$10,Scenario!$B$18)=0),Scenario!$B$8,0),"INSUFFICIENT FUNDS")))</f>
        <v/>
      </c>
      <c r="Y107" s="6" t="str">
        <f>IF(V107&gt;Scenario!$B$11,"",IF(V$2&lt;&gt;"Ready",V$2,IF(ISNUMBER(W107),(W107+X107)*(N('Option C'!$E$14)+N('Option C'!$E$15)+IF(Scenario!$B$13="Gross",N('Option C'!$E$16),0))/12+((N('Option C'!$E$12)+N('Option C'!$E$13))/12+IF(AND(V107&gt;=Scenario!$B$10,MOD(V107-Scenario!$B$10,Scenario!$B$18)=0),0*0+0,0)+IF(V107=1,0*0+0,0)+IF(V107=Scenario!$B$11,0,0)),"INSUFFICIENT FUNDS")))</f>
        <v/>
      </c>
      <c r="Z107" s="6" t="str">
        <f>IF(V107&gt;Scenario!$B$11,"",IF(V$2&lt;&gt;"Ready",V$2,IF(ISNUMBER(W107),IF((W107+X107)*(1+Scenario!$B$12/12)-Y107&lt;0,"INSUFFICIENT FUNDS",(W107+X107)*(1+Scenario!$B$12/12)-Y107),"INSUFFICIENT FUNDS")))</f>
        <v/>
      </c>
      <c r="AA107" s="6" t="str">
        <f>IF(V107&gt;Scenario!$B$11,"",IF(V$2&lt;&gt;"Ready",V$2,IF(ISNUMBER(Z107),AA106+Y107,"INSUFFICIENT FUNDS")))</f>
        <v/>
      </c>
      <c r="AB107" t="str">
        <f>IF(V107&gt;Scenario!$B$11,"",IF(V$2&lt;&gt;"Ready",V$2,IF(ISNUMBER(Z107),"OK","INSUFFICIENT FUNDS")))</f>
        <v/>
      </c>
      <c r="AC107">
        <v>103</v>
      </c>
      <c r="AD107" s="6" t="str">
        <f>IF(AC107&gt;Scenario!$B$11,"",IF(AC$2&lt;&gt;"Ready",AC$2,IF(AI106="OK",AG106,"INSUFFICIENT FUNDS")))</f>
        <v/>
      </c>
      <c r="AE107" s="6" t="str">
        <f>IF(AC107&gt;Scenario!$B$11,"",IF(AC$2&lt;&gt;"Ready",AC$2,IF(ISNUMBER(AD107),IF(AND(AC107&gt;=Scenario!$B$10,MOD(AC107-Scenario!$B$10,Scenario!$B$18)=0),Scenario!$B$8,0),"INSUFFICIENT FUNDS")))</f>
        <v/>
      </c>
      <c r="AF107" s="6" t="str">
        <f>IF(AC107&gt;Scenario!$B$11,"",IF(AC$2&lt;&gt;"Ready",AC$2,IF(ISNUMBER(AD107),(AD107+AE107)*(N('Option C'!$E$14)+N('Option C'!$E$15)+IF(Scenario!$B$13="Gross",0,0))/12+((N('Option C'!$E$12)+N('Option C'!$E$13))/12+IF(AND(AC107&gt;=Scenario!$B$10,MOD(AC107-Scenario!$B$10,Scenario!$B$18)=0),N('Option C'!$E$17)*N('Option C'!$E$18)+N('Option C'!$E$20),0)+IF(AC107=1,N('Option C'!$E$17)*N('Option C'!$E$19)+N('Option C'!$E$21),0)+IF(AC107=Scenario!$B$11,N('Option C'!$E$22),0)),"INSUFFICIENT FUNDS")))</f>
        <v/>
      </c>
      <c r="AG107" s="6" t="str">
        <f>IF(AC107&gt;Scenario!$B$11,"",IF(AC$2&lt;&gt;"Ready",AC$2,IF(ISNUMBER(AD107),IF((AD107+AE107)*(1+Scenario!$B$12/12)-AF107&lt;0,"INSUFFICIENT FUNDS",(AD107+AE107)*(1+Scenario!$B$12/12)-AF107),"INSUFFICIENT FUNDS")))</f>
        <v/>
      </c>
      <c r="AH107" s="6" t="str">
        <f>IF(AC107&gt;Scenario!$B$11,"",IF(AC$2&lt;&gt;"Ready",AC$2,IF(ISNUMBER(AG107),AH106+AF107,"INSUFFICIENT FUNDS")))</f>
        <v/>
      </c>
      <c r="AI107" t="str">
        <f>IF(AC107&gt;Scenario!$B$11,"",IF(AC$2&lt;&gt;"Ready",AC$2,IF(ISNUMBER(AG107),"OK","INSUFFICIENT FUNDS")))</f>
        <v/>
      </c>
      <c r="AJ107">
        <v>103</v>
      </c>
      <c r="AK107" s="6" t="str">
        <f>IF(AJ107&gt;Scenario!$B$11,"",IF(AJ$2&lt;&gt;"Ready",AJ$2,IF(AP106="OK",AN106,"INSUFFICIENT FUNDS")))</f>
        <v/>
      </c>
      <c r="AL107" s="6" t="str">
        <f>IF(AJ107&gt;Scenario!$B$11,"",IF(AJ$2&lt;&gt;"Ready",AJ$2,IF(ISNUMBER(AK107),IF(AND(AJ107&gt;=Scenario!$B$10,MOD(AJ107-Scenario!$B$10,Scenario!$B$18)=0),Scenario!$B$8,0),"INSUFFICIENT FUNDS")))</f>
        <v/>
      </c>
      <c r="AM107" s="6" t="str">
        <f>IF(AJ107&gt;Scenario!$B$11,"",IF(AJ$2&lt;&gt;"Ready",AJ$2,IF(ISNUMBER(AK107),(AK107+AL107)*(0+0+IF(Scenario!$B$13="Gross",0,0))/12+((0+0)/12+IF(AND(AJ107&gt;=Scenario!$B$10,MOD(AJ107-Scenario!$B$10,Scenario!$B$18)=0),0*0+0,0)+IF(AJ107=1,0*0+0,0)+IF(AJ107=Scenario!$B$11,0,0)),"INSUFFICIENT FUNDS")))</f>
        <v/>
      </c>
      <c r="AN107" s="6" t="str">
        <f>IF(AJ107&gt;Scenario!$B$11,"",IF(AJ$2&lt;&gt;"Ready",AJ$2,IF(ISNUMBER(AK107),IF((AK107+AL107)*(1+Scenario!$B$12/12)-AM107&lt;0,"INSUFFICIENT FUNDS",(AK107+AL107)*(1+Scenario!$B$12/12)-AM107),"INSUFFICIENT FUNDS")))</f>
        <v/>
      </c>
      <c r="AO107" s="6" t="str">
        <f>IF(AJ107&gt;Scenario!$B$11,"",IF(AJ$2&lt;&gt;"Ready",AJ$2,IF(ISNUMBER(AN107),AO106+AM107,"INSUFFICIENT FUNDS")))</f>
        <v/>
      </c>
      <c r="AP107" t="str">
        <f>IF(AJ107&gt;Scenario!$B$11,"",IF(AJ$2&lt;&gt;"Ready",AJ$2,IF(ISNUMBER(AN107),"OK","INSUFFICIENT FUNDS")))</f>
        <v/>
      </c>
    </row>
    <row r="108" spans="1:42" ht="32.1" customHeight="1" x14ac:dyDescent="0.2">
      <c r="A108">
        <v>104</v>
      </c>
      <c r="B108" s="6" t="str">
        <f>IF(A108&gt;Scenario!$B$11,"",IF(A$2&lt;&gt;"Ready",A$2,IF(G107="OK",E107,"INSUFFICIENT FUNDS")))</f>
        <v/>
      </c>
      <c r="C108" s="6" t="str">
        <f>IF(A108&gt;Scenario!$B$11,"",IF(A$2&lt;&gt;"Ready",A$2,IF(ISNUMBER(B108),IF(AND(A108&gt;=Scenario!$B$10,MOD(A108-Scenario!$B$10,Scenario!$B$18)=0),Scenario!$B$8,0),"INSUFFICIENT FUNDS")))</f>
        <v/>
      </c>
      <c r="D108" s="6" t="str">
        <f>IF(A108&gt;Scenario!$B$11,"",IF(A$2&lt;&gt;"Ready",A$2,IF(ISNUMBER(B108),(B108+C108)*(N('Option C'!$E$14)+N('Option C'!$E$15)+IF(Scenario!$B$13="Gross",N('Option C'!$E$16),0))/12+((N('Option C'!$E$12)+N('Option C'!$E$13))/12+IF(AND(A108&gt;=Scenario!$B$10,MOD(A108-Scenario!$B$10,Scenario!$B$18)=0),N('Option C'!$E$17)*N('Option C'!$E$18)+N('Option C'!$E$20),0)+IF(A108=1,N('Option C'!$E$17)*N('Option C'!$E$19)+N('Option C'!$E$21),0)+IF(A108=Scenario!$B$11,N('Option C'!$E$22),0)),"INSUFFICIENT FUNDS")))</f>
        <v/>
      </c>
      <c r="E108" s="6" t="str">
        <f>IF(A108&gt;Scenario!$B$11,"",IF(A$2&lt;&gt;"Ready",A$2,IF(ISNUMBER(B108),IF((B108+C108)*(1+Scenario!$B$12/12)-D108&lt;0,"INSUFFICIENT FUNDS",(B108+C108)*(1+Scenario!$B$12/12)-D108),"INSUFFICIENT FUNDS")))</f>
        <v/>
      </c>
      <c r="F108" s="6" t="str">
        <f>IF(A108&gt;Scenario!$B$11,"",IF(A$2&lt;&gt;"Ready",A$2,IF(ISNUMBER(E108),F107+D108,"INSUFFICIENT FUNDS")))</f>
        <v/>
      </c>
      <c r="G108" t="str">
        <f>IF(A108&gt;Scenario!$B$11,"",IF(A$2&lt;&gt;"Ready",A$2,IF(ISNUMBER(E108),"OK","INSUFFICIENT FUNDS")))</f>
        <v/>
      </c>
      <c r="H108">
        <v>104</v>
      </c>
      <c r="I108" s="6" t="str">
        <f>IF(H108&gt;Scenario!$B$11,"",IF(H$2&lt;&gt;"Ready",H$2,IF(N107="OK",L107,"INSUFFICIENT FUNDS")))</f>
        <v/>
      </c>
      <c r="J108" s="6" t="str">
        <f>IF(H108&gt;Scenario!$B$11,"",IF(H$2&lt;&gt;"Ready",H$2,IF(ISNUMBER(I108),IF(AND(H108&gt;=Scenario!$B$10,MOD(H108-Scenario!$B$10,Scenario!$B$18)=0),Scenario!$B$8,0),"INSUFFICIENT FUNDS")))</f>
        <v/>
      </c>
      <c r="K108" s="6" t="str">
        <f>IF(H108&gt;Scenario!$B$11,"",IF(H$2&lt;&gt;"Ready",H$2,IF(ISNUMBER(I108),(I108+J108)*(N('Option C'!$E$14)+N('Option C'!$E$15)+IF(Scenario!$B$13="Gross",N('Option C'!$E$16),0))/12+((0+0)/12+IF(AND(H108&gt;=Scenario!$B$10,MOD(H108-Scenario!$B$10,Scenario!$B$18)=0),N('Option C'!$E$17)*N('Option C'!$E$18)+N('Option C'!$E$20),0)+IF(H108=1,N('Option C'!$E$17)*N('Option C'!$E$19)+N('Option C'!$E$21),0)+IF(H108=Scenario!$B$11,N('Option C'!$E$22),0)),"INSUFFICIENT FUNDS")))</f>
        <v/>
      </c>
      <c r="L108" s="6" t="str">
        <f>IF(H108&gt;Scenario!$B$11,"",IF(H$2&lt;&gt;"Ready",H$2,IF(ISNUMBER(I108),IF((I108+J108)*(1+Scenario!$B$12/12)-K108&lt;0,"INSUFFICIENT FUNDS",(I108+J108)*(1+Scenario!$B$12/12)-K108),"INSUFFICIENT FUNDS")))</f>
        <v/>
      </c>
      <c r="M108" s="6" t="str">
        <f>IF(H108&gt;Scenario!$B$11,"",IF(H$2&lt;&gt;"Ready",H$2,IF(ISNUMBER(L108),M107+K108,"INSUFFICIENT FUNDS")))</f>
        <v/>
      </c>
      <c r="N108" t="str">
        <f>IF(H108&gt;Scenario!$B$11,"",IF(H$2&lt;&gt;"Ready",H$2,IF(ISNUMBER(L108),"OK","INSUFFICIENT FUNDS")))</f>
        <v/>
      </c>
      <c r="O108">
        <v>104</v>
      </c>
      <c r="P108" s="6" t="str">
        <f>IF(O108&gt;Scenario!$B$11,"",IF(O$2&lt;&gt;"Ready",O$2,IF(U107="OK",S107,"INSUFFICIENT FUNDS")))</f>
        <v/>
      </c>
      <c r="Q108" s="6" t="str">
        <f>IF(O108&gt;Scenario!$B$11,"",IF(O$2&lt;&gt;"Ready",O$2,IF(ISNUMBER(P108),IF(AND(O108&gt;=Scenario!$B$10,MOD(O108-Scenario!$B$10,Scenario!$B$18)=0),Scenario!$B$8,0),"INSUFFICIENT FUNDS")))</f>
        <v/>
      </c>
      <c r="R108" s="6" t="str">
        <f>IF(O108&gt;Scenario!$B$11,"",IF(O$2&lt;&gt;"Ready",O$2,IF(ISNUMBER(P108),(P108+Q108)*(0+N('Option C'!$E$15)+IF(Scenario!$B$13="Gross",N('Option C'!$E$16),0))/12+((N('Option C'!$E$12)+N('Option C'!$E$13))/12+IF(AND(O108&gt;=Scenario!$B$10,MOD(O108-Scenario!$B$10,Scenario!$B$18)=0),N('Option C'!$E$17)*N('Option C'!$E$18)+N('Option C'!$E$20),0)+IF(O108=1,N('Option C'!$E$17)*N('Option C'!$E$19)+N('Option C'!$E$21),0)+IF(O108=Scenario!$B$11,N('Option C'!$E$22),0)),"INSUFFICIENT FUNDS")))</f>
        <v/>
      </c>
      <c r="S108" s="6" t="str">
        <f>IF(O108&gt;Scenario!$B$11,"",IF(O$2&lt;&gt;"Ready",O$2,IF(ISNUMBER(P108),IF((P108+Q108)*(1+Scenario!$B$12/12)-R108&lt;0,"INSUFFICIENT FUNDS",(P108+Q108)*(1+Scenario!$B$12/12)-R108),"INSUFFICIENT FUNDS")))</f>
        <v/>
      </c>
      <c r="T108" s="6" t="str">
        <f>IF(O108&gt;Scenario!$B$11,"",IF(O$2&lt;&gt;"Ready",O$2,IF(ISNUMBER(S108),T107+R108,"INSUFFICIENT FUNDS")))</f>
        <v/>
      </c>
      <c r="U108" t="str">
        <f>IF(O108&gt;Scenario!$B$11,"",IF(O$2&lt;&gt;"Ready",O$2,IF(ISNUMBER(S108),"OK","INSUFFICIENT FUNDS")))</f>
        <v/>
      </c>
      <c r="V108">
        <v>104</v>
      </c>
      <c r="W108" s="6" t="str">
        <f>IF(V108&gt;Scenario!$B$11,"",IF(V$2&lt;&gt;"Ready",V$2,IF(AB107="OK",Z107,"INSUFFICIENT FUNDS")))</f>
        <v/>
      </c>
      <c r="X108" s="6" t="str">
        <f>IF(V108&gt;Scenario!$B$11,"",IF(V$2&lt;&gt;"Ready",V$2,IF(ISNUMBER(W108),IF(AND(V108&gt;=Scenario!$B$10,MOD(V108-Scenario!$B$10,Scenario!$B$18)=0),Scenario!$B$8,0),"INSUFFICIENT FUNDS")))</f>
        <v/>
      </c>
      <c r="Y108" s="6" t="str">
        <f>IF(V108&gt;Scenario!$B$11,"",IF(V$2&lt;&gt;"Ready",V$2,IF(ISNUMBER(W108),(W108+X108)*(N('Option C'!$E$14)+N('Option C'!$E$15)+IF(Scenario!$B$13="Gross",N('Option C'!$E$16),0))/12+((N('Option C'!$E$12)+N('Option C'!$E$13))/12+IF(AND(V108&gt;=Scenario!$B$10,MOD(V108-Scenario!$B$10,Scenario!$B$18)=0),0*0+0,0)+IF(V108=1,0*0+0,0)+IF(V108=Scenario!$B$11,0,0)),"INSUFFICIENT FUNDS")))</f>
        <v/>
      </c>
      <c r="Z108" s="6" t="str">
        <f>IF(V108&gt;Scenario!$B$11,"",IF(V$2&lt;&gt;"Ready",V$2,IF(ISNUMBER(W108),IF((W108+X108)*(1+Scenario!$B$12/12)-Y108&lt;0,"INSUFFICIENT FUNDS",(W108+X108)*(1+Scenario!$B$12/12)-Y108),"INSUFFICIENT FUNDS")))</f>
        <v/>
      </c>
      <c r="AA108" s="6" t="str">
        <f>IF(V108&gt;Scenario!$B$11,"",IF(V$2&lt;&gt;"Ready",V$2,IF(ISNUMBER(Z108),AA107+Y108,"INSUFFICIENT FUNDS")))</f>
        <v/>
      </c>
      <c r="AB108" t="str">
        <f>IF(V108&gt;Scenario!$B$11,"",IF(V$2&lt;&gt;"Ready",V$2,IF(ISNUMBER(Z108),"OK","INSUFFICIENT FUNDS")))</f>
        <v/>
      </c>
      <c r="AC108">
        <v>104</v>
      </c>
      <c r="AD108" s="6" t="str">
        <f>IF(AC108&gt;Scenario!$B$11,"",IF(AC$2&lt;&gt;"Ready",AC$2,IF(AI107="OK",AG107,"INSUFFICIENT FUNDS")))</f>
        <v/>
      </c>
      <c r="AE108" s="6" t="str">
        <f>IF(AC108&gt;Scenario!$B$11,"",IF(AC$2&lt;&gt;"Ready",AC$2,IF(ISNUMBER(AD108),IF(AND(AC108&gt;=Scenario!$B$10,MOD(AC108-Scenario!$B$10,Scenario!$B$18)=0),Scenario!$B$8,0),"INSUFFICIENT FUNDS")))</f>
        <v/>
      </c>
      <c r="AF108" s="6" t="str">
        <f>IF(AC108&gt;Scenario!$B$11,"",IF(AC$2&lt;&gt;"Ready",AC$2,IF(ISNUMBER(AD108),(AD108+AE108)*(N('Option C'!$E$14)+N('Option C'!$E$15)+IF(Scenario!$B$13="Gross",0,0))/12+((N('Option C'!$E$12)+N('Option C'!$E$13))/12+IF(AND(AC108&gt;=Scenario!$B$10,MOD(AC108-Scenario!$B$10,Scenario!$B$18)=0),N('Option C'!$E$17)*N('Option C'!$E$18)+N('Option C'!$E$20),0)+IF(AC108=1,N('Option C'!$E$17)*N('Option C'!$E$19)+N('Option C'!$E$21),0)+IF(AC108=Scenario!$B$11,N('Option C'!$E$22),0)),"INSUFFICIENT FUNDS")))</f>
        <v/>
      </c>
      <c r="AG108" s="6" t="str">
        <f>IF(AC108&gt;Scenario!$B$11,"",IF(AC$2&lt;&gt;"Ready",AC$2,IF(ISNUMBER(AD108),IF((AD108+AE108)*(1+Scenario!$B$12/12)-AF108&lt;0,"INSUFFICIENT FUNDS",(AD108+AE108)*(1+Scenario!$B$12/12)-AF108),"INSUFFICIENT FUNDS")))</f>
        <v/>
      </c>
      <c r="AH108" s="6" t="str">
        <f>IF(AC108&gt;Scenario!$B$11,"",IF(AC$2&lt;&gt;"Ready",AC$2,IF(ISNUMBER(AG108),AH107+AF108,"INSUFFICIENT FUNDS")))</f>
        <v/>
      </c>
      <c r="AI108" t="str">
        <f>IF(AC108&gt;Scenario!$B$11,"",IF(AC$2&lt;&gt;"Ready",AC$2,IF(ISNUMBER(AG108),"OK","INSUFFICIENT FUNDS")))</f>
        <v/>
      </c>
      <c r="AJ108">
        <v>104</v>
      </c>
      <c r="AK108" s="6" t="str">
        <f>IF(AJ108&gt;Scenario!$B$11,"",IF(AJ$2&lt;&gt;"Ready",AJ$2,IF(AP107="OK",AN107,"INSUFFICIENT FUNDS")))</f>
        <v/>
      </c>
      <c r="AL108" s="6" t="str">
        <f>IF(AJ108&gt;Scenario!$B$11,"",IF(AJ$2&lt;&gt;"Ready",AJ$2,IF(ISNUMBER(AK108),IF(AND(AJ108&gt;=Scenario!$B$10,MOD(AJ108-Scenario!$B$10,Scenario!$B$18)=0),Scenario!$B$8,0),"INSUFFICIENT FUNDS")))</f>
        <v/>
      </c>
      <c r="AM108" s="6" t="str">
        <f>IF(AJ108&gt;Scenario!$B$11,"",IF(AJ$2&lt;&gt;"Ready",AJ$2,IF(ISNUMBER(AK108),(AK108+AL108)*(0+0+IF(Scenario!$B$13="Gross",0,0))/12+((0+0)/12+IF(AND(AJ108&gt;=Scenario!$B$10,MOD(AJ108-Scenario!$B$10,Scenario!$B$18)=0),0*0+0,0)+IF(AJ108=1,0*0+0,0)+IF(AJ108=Scenario!$B$11,0,0)),"INSUFFICIENT FUNDS")))</f>
        <v/>
      </c>
      <c r="AN108" s="6" t="str">
        <f>IF(AJ108&gt;Scenario!$B$11,"",IF(AJ$2&lt;&gt;"Ready",AJ$2,IF(ISNUMBER(AK108),IF((AK108+AL108)*(1+Scenario!$B$12/12)-AM108&lt;0,"INSUFFICIENT FUNDS",(AK108+AL108)*(1+Scenario!$B$12/12)-AM108),"INSUFFICIENT FUNDS")))</f>
        <v/>
      </c>
      <c r="AO108" s="6" t="str">
        <f>IF(AJ108&gt;Scenario!$B$11,"",IF(AJ$2&lt;&gt;"Ready",AJ$2,IF(ISNUMBER(AN108),AO107+AM108,"INSUFFICIENT FUNDS")))</f>
        <v/>
      </c>
      <c r="AP108" t="str">
        <f>IF(AJ108&gt;Scenario!$B$11,"",IF(AJ$2&lt;&gt;"Ready",AJ$2,IF(ISNUMBER(AN108),"OK","INSUFFICIENT FUNDS")))</f>
        <v/>
      </c>
    </row>
    <row r="109" spans="1:42" ht="32.1" customHeight="1" x14ac:dyDescent="0.2">
      <c r="A109">
        <v>105</v>
      </c>
      <c r="B109" s="6" t="str">
        <f>IF(A109&gt;Scenario!$B$11,"",IF(A$2&lt;&gt;"Ready",A$2,IF(G108="OK",E108,"INSUFFICIENT FUNDS")))</f>
        <v/>
      </c>
      <c r="C109" s="6" t="str">
        <f>IF(A109&gt;Scenario!$B$11,"",IF(A$2&lt;&gt;"Ready",A$2,IF(ISNUMBER(B109),IF(AND(A109&gt;=Scenario!$B$10,MOD(A109-Scenario!$B$10,Scenario!$B$18)=0),Scenario!$B$8,0),"INSUFFICIENT FUNDS")))</f>
        <v/>
      </c>
      <c r="D109" s="6" t="str">
        <f>IF(A109&gt;Scenario!$B$11,"",IF(A$2&lt;&gt;"Ready",A$2,IF(ISNUMBER(B109),(B109+C109)*(N('Option C'!$E$14)+N('Option C'!$E$15)+IF(Scenario!$B$13="Gross",N('Option C'!$E$16),0))/12+((N('Option C'!$E$12)+N('Option C'!$E$13))/12+IF(AND(A109&gt;=Scenario!$B$10,MOD(A109-Scenario!$B$10,Scenario!$B$18)=0),N('Option C'!$E$17)*N('Option C'!$E$18)+N('Option C'!$E$20),0)+IF(A109=1,N('Option C'!$E$17)*N('Option C'!$E$19)+N('Option C'!$E$21),0)+IF(A109=Scenario!$B$11,N('Option C'!$E$22),0)),"INSUFFICIENT FUNDS")))</f>
        <v/>
      </c>
      <c r="E109" s="6" t="str">
        <f>IF(A109&gt;Scenario!$B$11,"",IF(A$2&lt;&gt;"Ready",A$2,IF(ISNUMBER(B109),IF((B109+C109)*(1+Scenario!$B$12/12)-D109&lt;0,"INSUFFICIENT FUNDS",(B109+C109)*(1+Scenario!$B$12/12)-D109),"INSUFFICIENT FUNDS")))</f>
        <v/>
      </c>
      <c r="F109" s="6" t="str">
        <f>IF(A109&gt;Scenario!$B$11,"",IF(A$2&lt;&gt;"Ready",A$2,IF(ISNUMBER(E109),F108+D109,"INSUFFICIENT FUNDS")))</f>
        <v/>
      </c>
      <c r="G109" t="str">
        <f>IF(A109&gt;Scenario!$B$11,"",IF(A$2&lt;&gt;"Ready",A$2,IF(ISNUMBER(E109),"OK","INSUFFICIENT FUNDS")))</f>
        <v/>
      </c>
      <c r="H109">
        <v>105</v>
      </c>
      <c r="I109" s="6" t="str">
        <f>IF(H109&gt;Scenario!$B$11,"",IF(H$2&lt;&gt;"Ready",H$2,IF(N108="OK",L108,"INSUFFICIENT FUNDS")))</f>
        <v/>
      </c>
      <c r="J109" s="6" t="str">
        <f>IF(H109&gt;Scenario!$B$11,"",IF(H$2&lt;&gt;"Ready",H$2,IF(ISNUMBER(I109),IF(AND(H109&gt;=Scenario!$B$10,MOD(H109-Scenario!$B$10,Scenario!$B$18)=0),Scenario!$B$8,0),"INSUFFICIENT FUNDS")))</f>
        <v/>
      </c>
      <c r="K109" s="6" t="str">
        <f>IF(H109&gt;Scenario!$B$11,"",IF(H$2&lt;&gt;"Ready",H$2,IF(ISNUMBER(I109),(I109+J109)*(N('Option C'!$E$14)+N('Option C'!$E$15)+IF(Scenario!$B$13="Gross",N('Option C'!$E$16),0))/12+((0+0)/12+IF(AND(H109&gt;=Scenario!$B$10,MOD(H109-Scenario!$B$10,Scenario!$B$18)=0),N('Option C'!$E$17)*N('Option C'!$E$18)+N('Option C'!$E$20),0)+IF(H109=1,N('Option C'!$E$17)*N('Option C'!$E$19)+N('Option C'!$E$21),0)+IF(H109=Scenario!$B$11,N('Option C'!$E$22),0)),"INSUFFICIENT FUNDS")))</f>
        <v/>
      </c>
      <c r="L109" s="6" t="str">
        <f>IF(H109&gt;Scenario!$B$11,"",IF(H$2&lt;&gt;"Ready",H$2,IF(ISNUMBER(I109),IF((I109+J109)*(1+Scenario!$B$12/12)-K109&lt;0,"INSUFFICIENT FUNDS",(I109+J109)*(1+Scenario!$B$12/12)-K109),"INSUFFICIENT FUNDS")))</f>
        <v/>
      </c>
      <c r="M109" s="6" t="str">
        <f>IF(H109&gt;Scenario!$B$11,"",IF(H$2&lt;&gt;"Ready",H$2,IF(ISNUMBER(L109),M108+K109,"INSUFFICIENT FUNDS")))</f>
        <v/>
      </c>
      <c r="N109" t="str">
        <f>IF(H109&gt;Scenario!$B$11,"",IF(H$2&lt;&gt;"Ready",H$2,IF(ISNUMBER(L109),"OK","INSUFFICIENT FUNDS")))</f>
        <v/>
      </c>
      <c r="O109">
        <v>105</v>
      </c>
      <c r="P109" s="6" t="str">
        <f>IF(O109&gt;Scenario!$B$11,"",IF(O$2&lt;&gt;"Ready",O$2,IF(U108="OK",S108,"INSUFFICIENT FUNDS")))</f>
        <v/>
      </c>
      <c r="Q109" s="6" t="str">
        <f>IF(O109&gt;Scenario!$B$11,"",IF(O$2&lt;&gt;"Ready",O$2,IF(ISNUMBER(P109),IF(AND(O109&gt;=Scenario!$B$10,MOD(O109-Scenario!$B$10,Scenario!$B$18)=0),Scenario!$B$8,0),"INSUFFICIENT FUNDS")))</f>
        <v/>
      </c>
      <c r="R109" s="6" t="str">
        <f>IF(O109&gt;Scenario!$B$11,"",IF(O$2&lt;&gt;"Ready",O$2,IF(ISNUMBER(P109),(P109+Q109)*(0+N('Option C'!$E$15)+IF(Scenario!$B$13="Gross",N('Option C'!$E$16),0))/12+((N('Option C'!$E$12)+N('Option C'!$E$13))/12+IF(AND(O109&gt;=Scenario!$B$10,MOD(O109-Scenario!$B$10,Scenario!$B$18)=0),N('Option C'!$E$17)*N('Option C'!$E$18)+N('Option C'!$E$20),0)+IF(O109=1,N('Option C'!$E$17)*N('Option C'!$E$19)+N('Option C'!$E$21),0)+IF(O109=Scenario!$B$11,N('Option C'!$E$22),0)),"INSUFFICIENT FUNDS")))</f>
        <v/>
      </c>
      <c r="S109" s="6" t="str">
        <f>IF(O109&gt;Scenario!$B$11,"",IF(O$2&lt;&gt;"Ready",O$2,IF(ISNUMBER(P109),IF((P109+Q109)*(1+Scenario!$B$12/12)-R109&lt;0,"INSUFFICIENT FUNDS",(P109+Q109)*(1+Scenario!$B$12/12)-R109),"INSUFFICIENT FUNDS")))</f>
        <v/>
      </c>
      <c r="T109" s="6" t="str">
        <f>IF(O109&gt;Scenario!$B$11,"",IF(O$2&lt;&gt;"Ready",O$2,IF(ISNUMBER(S109),T108+R109,"INSUFFICIENT FUNDS")))</f>
        <v/>
      </c>
      <c r="U109" t="str">
        <f>IF(O109&gt;Scenario!$B$11,"",IF(O$2&lt;&gt;"Ready",O$2,IF(ISNUMBER(S109),"OK","INSUFFICIENT FUNDS")))</f>
        <v/>
      </c>
      <c r="V109">
        <v>105</v>
      </c>
      <c r="W109" s="6" t="str">
        <f>IF(V109&gt;Scenario!$B$11,"",IF(V$2&lt;&gt;"Ready",V$2,IF(AB108="OK",Z108,"INSUFFICIENT FUNDS")))</f>
        <v/>
      </c>
      <c r="X109" s="6" t="str">
        <f>IF(V109&gt;Scenario!$B$11,"",IF(V$2&lt;&gt;"Ready",V$2,IF(ISNUMBER(W109),IF(AND(V109&gt;=Scenario!$B$10,MOD(V109-Scenario!$B$10,Scenario!$B$18)=0),Scenario!$B$8,0),"INSUFFICIENT FUNDS")))</f>
        <v/>
      </c>
      <c r="Y109" s="6" t="str">
        <f>IF(V109&gt;Scenario!$B$11,"",IF(V$2&lt;&gt;"Ready",V$2,IF(ISNUMBER(W109),(W109+X109)*(N('Option C'!$E$14)+N('Option C'!$E$15)+IF(Scenario!$B$13="Gross",N('Option C'!$E$16),0))/12+((N('Option C'!$E$12)+N('Option C'!$E$13))/12+IF(AND(V109&gt;=Scenario!$B$10,MOD(V109-Scenario!$B$10,Scenario!$B$18)=0),0*0+0,0)+IF(V109=1,0*0+0,0)+IF(V109=Scenario!$B$11,0,0)),"INSUFFICIENT FUNDS")))</f>
        <v/>
      </c>
      <c r="Z109" s="6" t="str">
        <f>IF(V109&gt;Scenario!$B$11,"",IF(V$2&lt;&gt;"Ready",V$2,IF(ISNUMBER(W109),IF((W109+X109)*(1+Scenario!$B$12/12)-Y109&lt;0,"INSUFFICIENT FUNDS",(W109+X109)*(1+Scenario!$B$12/12)-Y109),"INSUFFICIENT FUNDS")))</f>
        <v/>
      </c>
      <c r="AA109" s="6" t="str">
        <f>IF(V109&gt;Scenario!$B$11,"",IF(V$2&lt;&gt;"Ready",V$2,IF(ISNUMBER(Z109),AA108+Y109,"INSUFFICIENT FUNDS")))</f>
        <v/>
      </c>
      <c r="AB109" t="str">
        <f>IF(V109&gt;Scenario!$B$11,"",IF(V$2&lt;&gt;"Ready",V$2,IF(ISNUMBER(Z109),"OK","INSUFFICIENT FUNDS")))</f>
        <v/>
      </c>
      <c r="AC109">
        <v>105</v>
      </c>
      <c r="AD109" s="6" t="str">
        <f>IF(AC109&gt;Scenario!$B$11,"",IF(AC$2&lt;&gt;"Ready",AC$2,IF(AI108="OK",AG108,"INSUFFICIENT FUNDS")))</f>
        <v/>
      </c>
      <c r="AE109" s="6" t="str">
        <f>IF(AC109&gt;Scenario!$B$11,"",IF(AC$2&lt;&gt;"Ready",AC$2,IF(ISNUMBER(AD109),IF(AND(AC109&gt;=Scenario!$B$10,MOD(AC109-Scenario!$B$10,Scenario!$B$18)=0),Scenario!$B$8,0),"INSUFFICIENT FUNDS")))</f>
        <v/>
      </c>
      <c r="AF109" s="6" t="str">
        <f>IF(AC109&gt;Scenario!$B$11,"",IF(AC$2&lt;&gt;"Ready",AC$2,IF(ISNUMBER(AD109),(AD109+AE109)*(N('Option C'!$E$14)+N('Option C'!$E$15)+IF(Scenario!$B$13="Gross",0,0))/12+((N('Option C'!$E$12)+N('Option C'!$E$13))/12+IF(AND(AC109&gt;=Scenario!$B$10,MOD(AC109-Scenario!$B$10,Scenario!$B$18)=0),N('Option C'!$E$17)*N('Option C'!$E$18)+N('Option C'!$E$20),0)+IF(AC109=1,N('Option C'!$E$17)*N('Option C'!$E$19)+N('Option C'!$E$21),0)+IF(AC109=Scenario!$B$11,N('Option C'!$E$22),0)),"INSUFFICIENT FUNDS")))</f>
        <v/>
      </c>
      <c r="AG109" s="6" t="str">
        <f>IF(AC109&gt;Scenario!$B$11,"",IF(AC$2&lt;&gt;"Ready",AC$2,IF(ISNUMBER(AD109),IF((AD109+AE109)*(1+Scenario!$B$12/12)-AF109&lt;0,"INSUFFICIENT FUNDS",(AD109+AE109)*(1+Scenario!$B$12/12)-AF109),"INSUFFICIENT FUNDS")))</f>
        <v/>
      </c>
      <c r="AH109" s="6" t="str">
        <f>IF(AC109&gt;Scenario!$B$11,"",IF(AC$2&lt;&gt;"Ready",AC$2,IF(ISNUMBER(AG109),AH108+AF109,"INSUFFICIENT FUNDS")))</f>
        <v/>
      </c>
      <c r="AI109" t="str">
        <f>IF(AC109&gt;Scenario!$B$11,"",IF(AC$2&lt;&gt;"Ready",AC$2,IF(ISNUMBER(AG109),"OK","INSUFFICIENT FUNDS")))</f>
        <v/>
      </c>
      <c r="AJ109">
        <v>105</v>
      </c>
      <c r="AK109" s="6" t="str">
        <f>IF(AJ109&gt;Scenario!$B$11,"",IF(AJ$2&lt;&gt;"Ready",AJ$2,IF(AP108="OK",AN108,"INSUFFICIENT FUNDS")))</f>
        <v/>
      </c>
      <c r="AL109" s="6" t="str">
        <f>IF(AJ109&gt;Scenario!$B$11,"",IF(AJ$2&lt;&gt;"Ready",AJ$2,IF(ISNUMBER(AK109),IF(AND(AJ109&gt;=Scenario!$B$10,MOD(AJ109-Scenario!$B$10,Scenario!$B$18)=0),Scenario!$B$8,0),"INSUFFICIENT FUNDS")))</f>
        <v/>
      </c>
      <c r="AM109" s="6" t="str">
        <f>IF(AJ109&gt;Scenario!$B$11,"",IF(AJ$2&lt;&gt;"Ready",AJ$2,IF(ISNUMBER(AK109),(AK109+AL109)*(0+0+IF(Scenario!$B$13="Gross",0,0))/12+((0+0)/12+IF(AND(AJ109&gt;=Scenario!$B$10,MOD(AJ109-Scenario!$B$10,Scenario!$B$18)=0),0*0+0,0)+IF(AJ109=1,0*0+0,0)+IF(AJ109=Scenario!$B$11,0,0)),"INSUFFICIENT FUNDS")))</f>
        <v/>
      </c>
      <c r="AN109" s="6" t="str">
        <f>IF(AJ109&gt;Scenario!$B$11,"",IF(AJ$2&lt;&gt;"Ready",AJ$2,IF(ISNUMBER(AK109),IF((AK109+AL109)*(1+Scenario!$B$12/12)-AM109&lt;0,"INSUFFICIENT FUNDS",(AK109+AL109)*(1+Scenario!$B$12/12)-AM109),"INSUFFICIENT FUNDS")))</f>
        <v/>
      </c>
      <c r="AO109" s="6" t="str">
        <f>IF(AJ109&gt;Scenario!$B$11,"",IF(AJ$2&lt;&gt;"Ready",AJ$2,IF(ISNUMBER(AN109),AO108+AM109,"INSUFFICIENT FUNDS")))</f>
        <v/>
      </c>
      <c r="AP109" t="str">
        <f>IF(AJ109&gt;Scenario!$B$11,"",IF(AJ$2&lt;&gt;"Ready",AJ$2,IF(ISNUMBER(AN109),"OK","INSUFFICIENT FUNDS")))</f>
        <v/>
      </c>
    </row>
    <row r="110" spans="1:42" ht="32.1" customHeight="1" x14ac:dyDescent="0.2">
      <c r="A110">
        <v>106</v>
      </c>
      <c r="B110" s="6" t="str">
        <f>IF(A110&gt;Scenario!$B$11,"",IF(A$2&lt;&gt;"Ready",A$2,IF(G109="OK",E109,"INSUFFICIENT FUNDS")))</f>
        <v/>
      </c>
      <c r="C110" s="6" t="str">
        <f>IF(A110&gt;Scenario!$B$11,"",IF(A$2&lt;&gt;"Ready",A$2,IF(ISNUMBER(B110),IF(AND(A110&gt;=Scenario!$B$10,MOD(A110-Scenario!$B$10,Scenario!$B$18)=0),Scenario!$B$8,0),"INSUFFICIENT FUNDS")))</f>
        <v/>
      </c>
      <c r="D110" s="6" t="str">
        <f>IF(A110&gt;Scenario!$B$11,"",IF(A$2&lt;&gt;"Ready",A$2,IF(ISNUMBER(B110),(B110+C110)*(N('Option C'!$E$14)+N('Option C'!$E$15)+IF(Scenario!$B$13="Gross",N('Option C'!$E$16),0))/12+((N('Option C'!$E$12)+N('Option C'!$E$13))/12+IF(AND(A110&gt;=Scenario!$B$10,MOD(A110-Scenario!$B$10,Scenario!$B$18)=0),N('Option C'!$E$17)*N('Option C'!$E$18)+N('Option C'!$E$20),0)+IF(A110=1,N('Option C'!$E$17)*N('Option C'!$E$19)+N('Option C'!$E$21),0)+IF(A110=Scenario!$B$11,N('Option C'!$E$22),0)),"INSUFFICIENT FUNDS")))</f>
        <v/>
      </c>
      <c r="E110" s="6" t="str">
        <f>IF(A110&gt;Scenario!$B$11,"",IF(A$2&lt;&gt;"Ready",A$2,IF(ISNUMBER(B110),IF((B110+C110)*(1+Scenario!$B$12/12)-D110&lt;0,"INSUFFICIENT FUNDS",(B110+C110)*(1+Scenario!$B$12/12)-D110),"INSUFFICIENT FUNDS")))</f>
        <v/>
      </c>
      <c r="F110" s="6" t="str">
        <f>IF(A110&gt;Scenario!$B$11,"",IF(A$2&lt;&gt;"Ready",A$2,IF(ISNUMBER(E110),F109+D110,"INSUFFICIENT FUNDS")))</f>
        <v/>
      </c>
      <c r="G110" t="str">
        <f>IF(A110&gt;Scenario!$B$11,"",IF(A$2&lt;&gt;"Ready",A$2,IF(ISNUMBER(E110),"OK","INSUFFICIENT FUNDS")))</f>
        <v/>
      </c>
      <c r="H110">
        <v>106</v>
      </c>
      <c r="I110" s="6" t="str">
        <f>IF(H110&gt;Scenario!$B$11,"",IF(H$2&lt;&gt;"Ready",H$2,IF(N109="OK",L109,"INSUFFICIENT FUNDS")))</f>
        <v/>
      </c>
      <c r="J110" s="6" t="str">
        <f>IF(H110&gt;Scenario!$B$11,"",IF(H$2&lt;&gt;"Ready",H$2,IF(ISNUMBER(I110),IF(AND(H110&gt;=Scenario!$B$10,MOD(H110-Scenario!$B$10,Scenario!$B$18)=0),Scenario!$B$8,0),"INSUFFICIENT FUNDS")))</f>
        <v/>
      </c>
      <c r="K110" s="6" t="str">
        <f>IF(H110&gt;Scenario!$B$11,"",IF(H$2&lt;&gt;"Ready",H$2,IF(ISNUMBER(I110),(I110+J110)*(N('Option C'!$E$14)+N('Option C'!$E$15)+IF(Scenario!$B$13="Gross",N('Option C'!$E$16),0))/12+((0+0)/12+IF(AND(H110&gt;=Scenario!$B$10,MOD(H110-Scenario!$B$10,Scenario!$B$18)=0),N('Option C'!$E$17)*N('Option C'!$E$18)+N('Option C'!$E$20),0)+IF(H110=1,N('Option C'!$E$17)*N('Option C'!$E$19)+N('Option C'!$E$21),0)+IF(H110=Scenario!$B$11,N('Option C'!$E$22),0)),"INSUFFICIENT FUNDS")))</f>
        <v/>
      </c>
      <c r="L110" s="6" t="str">
        <f>IF(H110&gt;Scenario!$B$11,"",IF(H$2&lt;&gt;"Ready",H$2,IF(ISNUMBER(I110),IF((I110+J110)*(1+Scenario!$B$12/12)-K110&lt;0,"INSUFFICIENT FUNDS",(I110+J110)*(1+Scenario!$B$12/12)-K110),"INSUFFICIENT FUNDS")))</f>
        <v/>
      </c>
      <c r="M110" s="6" t="str">
        <f>IF(H110&gt;Scenario!$B$11,"",IF(H$2&lt;&gt;"Ready",H$2,IF(ISNUMBER(L110),M109+K110,"INSUFFICIENT FUNDS")))</f>
        <v/>
      </c>
      <c r="N110" t="str">
        <f>IF(H110&gt;Scenario!$B$11,"",IF(H$2&lt;&gt;"Ready",H$2,IF(ISNUMBER(L110),"OK","INSUFFICIENT FUNDS")))</f>
        <v/>
      </c>
      <c r="O110">
        <v>106</v>
      </c>
      <c r="P110" s="6" t="str">
        <f>IF(O110&gt;Scenario!$B$11,"",IF(O$2&lt;&gt;"Ready",O$2,IF(U109="OK",S109,"INSUFFICIENT FUNDS")))</f>
        <v/>
      </c>
      <c r="Q110" s="6" t="str">
        <f>IF(O110&gt;Scenario!$B$11,"",IF(O$2&lt;&gt;"Ready",O$2,IF(ISNUMBER(P110),IF(AND(O110&gt;=Scenario!$B$10,MOD(O110-Scenario!$B$10,Scenario!$B$18)=0),Scenario!$B$8,0),"INSUFFICIENT FUNDS")))</f>
        <v/>
      </c>
      <c r="R110" s="6" t="str">
        <f>IF(O110&gt;Scenario!$B$11,"",IF(O$2&lt;&gt;"Ready",O$2,IF(ISNUMBER(P110),(P110+Q110)*(0+N('Option C'!$E$15)+IF(Scenario!$B$13="Gross",N('Option C'!$E$16),0))/12+((N('Option C'!$E$12)+N('Option C'!$E$13))/12+IF(AND(O110&gt;=Scenario!$B$10,MOD(O110-Scenario!$B$10,Scenario!$B$18)=0),N('Option C'!$E$17)*N('Option C'!$E$18)+N('Option C'!$E$20),0)+IF(O110=1,N('Option C'!$E$17)*N('Option C'!$E$19)+N('Option C'!$E$21),0)+IF(O110=Scenario!$B$11,N('Option C'!$E$22),0)),"INSUFFICIENT FUNDS")))</f>
        <v/>
      </c>
      <c r="S110" s="6" t="str">
        <f>IF(O110&gt;Scenario!$B$11,"",IF(O$2&lt;&gt;"Ready",O$2,IF(ISNUMBER(P110),IF((P110+Q110)*(1+Scenario!$B$12/12)-R110&lt;0,"INSUFFICIENT FUNDS",(P110+Q110)*(1+Scenario!$B$12/12)-R110),"INSUFFICIENT FUNDS")))</f>
        <v/>
      </c>
      <c r="T110" s="6" t="str">
        <f>IF(O110&gt;Scenario!$B$11,"",IF(O$2&lt;&gt;"Ready",O$2,IF(ISNUMBER(S110),T109+R110,"INSUFFICIENT FUNDS")))</f>
        <v/>
      </c>
      <c r="U110" t="str">
        <f>IF(O110&gt;Scenario!$B$11,"",IF(O$2&lt;&gt;"Ready",O$2,IF(ISNUMBER(S110),"OK","INSUFFICIENT FUNDS")))</f>
        <v/>
      </c>
      <c r="V110">
        <v>106</v>
      </c>
      <c r="W110" s="6" t="str">
        <f>IF(V110&gt;Scenario!$B$11,"",IF(V$2&lt;&gt;"Ready",V$2,IF(AB109="OK",Z109,"INSUFFICIENT FUNDS")))</f>
        <v/>
      </c>
      <c r="X110" s="6" t="str">
        <f>IF(V110&gt;Scenario!$B$11,"",IF(V$2&lt;&gt;"Ready",V$2,IF(ISNUMBER(W110),IF(AND(V110&gt;=Scenario!$B$10,MOD(V110-Scenario!$B$10,Scenario!$B$18)=0),Scenario!$B$8,0),"INSUFFICIENT FUNDS")))</f>
        <v/>
      </c>
      <c r="Y110" s="6" t="str">
        <f>IF(V110&gt;Scenario!$B$11,"",IF(V$2&lt;&gt;"Ready",V$2,IF(ISNUMBER(W110),(W110+X110)*(N('Option C'!$E$14)+N('Option C'!$E$15)+IF(Scenario!$B$13="Gross",N('Option C'!$E$16),0))/12+((N('Option C'!$E$12)+N('Option C'!$E$13))/12+IF(AND(V110&gt;=Scenario!$B$10,MOD(V110-Scenario!$B$10,Scenario!$B$18)=0),0*0+0,0)+IF(V110=1,0*0+0,0)+IF(V110=Scenario!$B$11,0,0)),"INSUFFICIENT FUNDS")))</f>
        <v/>
      </c>
      <c r="Z110" s="6" t="str">
        <f>IF(V110&gt;Scenario!$B$11,"",IF(V$2&lt;&gt;"Ready",V$2,IF(ISNUMBER(W110),IF((W110+X110)*(1+Scenario!$B$12/12)-Y110&lt;0,"INSUFFICIENT FUNDS",(W110+X110)*(1+Scenario!$B$12/12)-Y110),"INSUFFICIENT FUNDS")))</f>
        <v/>
      </c>
      <c r="AA110" s="6" t="str">
        <f>IF(V110&gt;Scenario!$B$11,"",IF(V$2&lt;&gt;"Ready",V$2,IF(ISNUMBER(Z110),AA109+Y110,"INSUFFICIENT FUNDS")))</f>
        <v/>
      </c>
      <c r="AB110" t="str">
        <f>IF(V110&gt;Scenario!$B$11,"",IF(V$2&lt;&gt;"Ready",V$2,IF(ISNUMBER(Z110),"OK","INSUFFICIENT FUNDS")))</f>
        <v/>
      </c>
      <c r="AC110">
        <v>106</v>
      </c>
      <c r="AD110" s="6" t="str">
        <f>IF(AC110&gt;Scenario!$B$11,"",IF(AC$2&lt;&gt;"Ready",AC$2,IF(AI109="OK",AG109,"INSUFFICIENT FUNDS")))</f>
        <v/>
      </c>
      <c r="AE110" s="6" t="str">
        <f>IF(AC110&gt;Scenario!$B$11,"",IF(AC$2&lt;&gt;"Ready",AC$2,IF(ISNUMBER(AD110),IF(AND(AC110&gt;=Scenario!$B$10,MOD(AC110-Scenario!$B$10,Scenario!$B$18)=0),Scenario!$B$8,0),"INSUFFICIENT FUNDS")))</f>
        <v/>
      </c>
      <c r="AF110" s="6" t="str">
        <f>IF(AC110&gt;Scenario!$B$11,"",IF(AC$2&lt;&gt;"Ready",AC$2,IF(ISNUMBER(AD110),(AD110+AE110)*(N('Option C'!$E$14)+N('Option C'!$E$15)+IF(Scenario!$B$13="Gross",0,0))/12+((N('Option C'!$E$12)+N('Option C'!$E$13))/12+IF(AND(AC110&gt;=Scenario!$B$10,MOD(AC110-Scenario!$B$10,Scenario!$B$18)=0),N('Option C'!$E$17)*N('Option C'!$E$18)+N('Option C'!$E$20),0)+IF(AC110=1,N('Option C'!$E$17)*N('Option C'!$E$19)+N('Option C'!$E$21),0)+IF(AC110=Scenario!$B$11,N('Option C'!$E$22),0)),"INSUFFICIENT FUNDS")))</f>
        <v/>
      </c>
      <c r="AG110" s="6" t="str">
        <f>IF(AC110&gt;Scenario!$B$11,"",IF(AC$2&lt;&gt;"Ready",AC$2,IF(ISNUMBER(AD110),IF((AD110+AE110)*(1+Scenario!$B$12/12)-AF110&lt;0,"INSUFFICIENT FUNDS",(AD110+AE110)*(1+Scenario!$B$12/12)-AF110),"INSUFFICIENT FUNDS")))</f>
        <v/>
      </c>
      <c r="AH110" s="6" t="str">
        <f>IF(AC110&gt;Scenario!$B$11,"",IF(AC$2&lt;&gt;"Ready",AC$2,IF(ISNUMBER(AG110),AH109+AF110,"INSUFFICIENT FUNDS")))</f>
        <v/>
      </c>
      <c r="AI110" t="str">
        <f>IF(AC110&gt;Scenario!$B$11,"",IF(AC$2&lt;&gt;"Ready",AC$2,IF(ISNUMBER(AG110),"OK","INSUFFICIENT FUNDS")))</f>
        <v/>
      </c>
      <c r="AJ110">
        <v>106</v>
      </c>
      <c r="AK110" s="6" t="str">
        <f>IF(AJ110&gt;Scenario!$B$11,"",IF(AJ$2&lt;&gt;"Ready",AJ$2,IF(AP109="OK",AN109,"INSUFFICIENT FUNDS")))</f>
        <v/>
      </c>
      <c r="AL110" s="6" t="str">
        <f>IF(AJ110&gt;Scenario!$B$11,"",IF(AJ$2&lt;&gt;"Ready",AJ$2,IF(ISNUMBER(AK110),IF(AND(AJ110&gt;=Scenario!$B$10,MOD(AJ110-Scenario!$B$10,Scenario!$B$18)=0),Scenario!$B$8,0),"INSUFFICIENT FUNDS")))</f>
        <v/>
      </c>
      <c r="AM110" s="6" t="str">
        <f>IF(AJ110&gt;Scenario!$B$11,"",IF(AJ$2&lt;&gt;"Ready",AJ$2,IF(ISNUMBER(AK110),(AK110+AL110)*(0+0+IF(Scenario!$B$13="Gross",0,0))/12+((0+0)/12+IF(AND(AJ110&gt;=Scenario!$B$10,MOD(AJ110-Scenario!$B$10,Scenario!$B$18)=0),0*0+0,0)+IF(AJ110=1,0*0+0,0)+IF(AJ110=Scenario!$B$11,0,0)),"INSUFFICIENT FUNDS")))</f>
        <v/>
      </c>
      <c r="AN110" s="6" t="str">
        <f>IF(AJ110&gt;Scenario!$B$11,"",IF(AJ$2&lt;&gt;"Ready",AJ$2,IF(ISNUMBER(AK110),IF((AK110+AL110)*(1+Scenario!$B$12/12)-AM110&lt;0,"INSUFFICIENT FUNDS",(AK110+AL110)*(1+Scenario!$B$12/12)-AM110),"INSUFFICIENT FUNDS")))</f>
        <v/>
      </c>
      <c r="AO110" s="6" t="str">
        <f>IF(AJ110&gt;Scenario!$B$11,"",IF(AJ$2&lt;&gt;"Ready",AJ$2,IF(ISNUMBER(AN110),AO109+AM110,"INSUFFICIENT FUNDS")))</f>
        <v/>
      </c>
      <c r="AP110" t="str">
        <f>IF(AJ110&gt;Scenario!$B$11,"",IF(AJ$2&lt;&gt;"Ready",AJ$2,IF(ISNUMBER(AN110),"OK","INSUFFICIENT FUNDS")))</f>
        <v/>
      </c>
    </row>
    <row r="111" spans="1:42" ht="32.1" customHeight="1" x14ac:dyDescent="0.2">
      <c r="A111">
        <v>107</v>
      </c>
      <c r="B111" s="6" t="str">
        <f>IF(A111&gt;Scenario!$B$11,"",IF(A$2&lt;&gt;"Ready",A$2,IF(G110="OK",E110,"INSUFFICIENT FUNDS")))</f>
        <v/>
      </c>
      <c r="C111" s="6" t="str">
        <f>IF(A111&gt;Scenario!$B$11,"",IF(A$2&lt;&gt;"Ready",A$2,IF(ISNUMBER(B111),IF(AND(A111&gt;=Scenario!$B$10,MOD(A111-Scenario!$B$10,Scenario!$B$18)=0),Scenario!$B$8,0),"INSUFFICIENT FUNDS")))</f>
        <v/>
      </c>
      <c r="D111" s="6" t="str">
        <f>IF(A111&gt;Scenario!$B$11,"",IF(A$2&lt;&gt;"Ready",A$2,IF(ISNUMBER(B111),(B111+C111)*(N('Option C'!$E$14)+N('Option C'!$E$15)+IF(Scenario!$B$13="Gross",N('Option C'!$E$16),0))/12+((N('Option C'!$E$12)+N('Option C'!$E$13))/12+IF(AND(A111&gt;=Scenario!$B$10,MOD(A111-Scenario!$B$10,Scenario!$B$18)=0),N('Option C'!$E$17)*N('Option C'!$E$18)+N('Option C'!$E$20),0)+IF(A111=1,N('Option C'!$E$17)*N('Option C'!$E$19)+N('Option C'!$E$21),0)+IF(A111=Scenario!$B$11,N('Option C'!$E$22),0)),"INSUFFICIENT FUNDS")))</f>
        <v/>
      </c>
      <c r="E111" s="6" t="str">
        <f>IF(A111&gt;Scenario!$B$11,"",IF(A$2&lt;&gt;"Ready",A$2,IF(ISNUMBER(B111),IF((B111+C111)*(1+Scenario!$B$12/12)-D111&lt;0,"INSUFFICIENT FUNDS",(B111+C111)*(1+Scenario!$B$12/12)-D111),"INSUFFICIENT FUNDS")))</f>
        <v/>
      </c>
      <c r="F111" s="6" t="str">
        <f>IF(A111&gt;Scenario!$B$11,"",IF(A$2&lt;&gt;"Ready",A$2,IF(ISNUMBER(E111),F110+D111,"INSUFFICIENT FUNDS")))</f>
        <v/>
      </c>
      <c r="G111" t="str">
        <f>IF(A111&gt;Scenario!$B$11,"",IF(A$2&lt;&gt;"Ready",A$2,IF(ISNUMBER(E111),"OK","INSUFFICIENT FUNDS")))</f>
        <v/>
      </c>
      <c r="H111">
        <v>107</v>
      </c>
      <c r="I111" s="6" t="str">
        <f>IF(H111&gt;Scenario!$B$11,"",IF(H$2&lt;&gt;"Ready",H$2,IF(N110="OK",L110,"INSUFFICIENT FUNDS")))</f>
        <v/>
      </c>
      <c r="J111" s="6" t="str">
        <f>IF(H111&gt;Scenario!$B$11,"",IF(H$2&lt;&gt;"Ready",H$2,IF(ISNUMBER(I111),IF(AND(H111&gt;=Scenario!$B$10,MOD(H111-Scenario!$B$10,Scenario!$B$18)=0),Scenario!$B$8,0),"INSUFFICIENT FUNDS")))</f>
        <v/>
      </c>
      <c r="K111" s="6" t="str">
        <f>IF(H111&gt;Scenario!$B$11,"",IF(H$2&lt;&gt;"Ready",H$2,IF(ISNUMBER(I111),(I111+J111)*(N('Option C'!$E$14)+N('Option C'!$E$15)+IF(Scenario!$B$13="Gross",N('Option C'!$E$16),0))/12+((0+0)/12+IF(AND(H111&gt;=Scenario!$B$10,MOD(H111-Scenario!$B$10,Scenario!$B$18)=0),N('Option C'!$E$17)*N('Option C'!$E$18)+N('Option C'!$E$20),0)+IF(H111=1,N('Option C'!$E$17)*N('Option C'!$E$19)+N('Option C'!$E$21),0)+IF(H111=Scenario!$B$11,N('Option C'!$E$22),0)),"INSUFFICIENT FUNDS")))</f>
        <v/>
      </c>
      <c r="L111" s="6" t="str">
        <f>IF(H111&gt;Scenario!$B$11,"",IF(H$2&lt;&gt;"Ready",H$2,IF(ISNUMBER(I111),IF((I111+J111)*(1+Scenario!$B$12/12)-K111&lt;0,"INSUFFICIENT FUNDS",(I111+J111)*(1+Scenario!$B$12/12)-K111),"INSUFFICIENT FUNDS")))</f>
        <v/>
      </c>
      <c r="M111" s="6" t="str">
        <f>IF(H111&gt;Scenario!$B$11,"",IF(H$2&lt;&gt;"Ready",H$2,IF(ISNUMBER(L111),M110+K111,"INSUFFICIENT FUNDS")))</f>
        <v/>
      </c>
      <c r="N111" t="str">
        <f>IF(H111&gt;Scenario!$B$11,"",IF(H$2&lt;&gt;"Ready",H$2,IF(ISNUMBER(L111),"OK","INSUFFICIENT FUNDS")))</f>
        <v/>
      </c>
      <c r="O111">
        <v>107</v>
      </c>
      <c r="P111" s="6" t="str">
        <f>IF(O111&gt;Scenario!$B$11,"",IF(O$2&lt;&gt;"Ready",O$2,IF(U110="OK",S110,"INSUFFICIENT FUNDS")))</f>
        <v/>
      </c>
      <c r="Q111" s="6" t="str">
        <f>IF(O111&gt;Scenario!$B$11,"",IF(O$2&lt;&gt;"Ready",O$2,IF(ISNUMBER(P111),IF(AND(O111&gt;=Scenario!$B$10,MOD(O111-Scenario!$B$10,Scenario!$B$18)=0),Scenario!$B$8,0),"INSUFFICIENT FUNDS")))</f>
        <v/>
      </c>
      <c r="R111" s="6" t="str">
        <f>IF(O111&gt;Scenario!$B$11,"",IF(O$2&lt;&gt;"Ready",O$2,IF(ISNUMBER(P111),(P111+Q111)*(0+N('Option C'!$E$15)+IF(Scenario!$B$13="Gross",N('Option C'!$E$16),0))/12+((N('Option C'!$E$12)+N('Option C'!$E$13))/12+IF(AND(O111&gt;=Scenario!$B$10,MOD(O111-Scenario!$B$10,Scenario!$B$18)=0),N('Option C'!$E$17)*N('Option C'!$E$18)+N('Option C'!$E$20),0)+IF(O111=1,N('Option C'!$E$17)*N('Option C'!$E$19)+N('Option C'!$E$21),0)+IF(O111=Scenario!$B$11,N('Option C'!$E$22),0)),"INSUFFICIENT FUNDS")))</f>
        <v/>
      </c>
      <c r="S111" s="6" t="str">
        <f>IF(O111&gt;Scenario!$B$11,"",IF(O$2&lt;&gt;"Ready",O$2,IF(ISNUMBER(P111),IF((P111+Q111)*(1+Scenario!$B$12/12)-R111&lt;0,"INSUFFICIENT FUNDS",(P111+Q111)*(1+Scenario!$B$12/12)-R111),"INSUFFICIENT FUNDS")))</f>
        <v/>
      </c>
      <c r="T111" s="6" t="str">
        <f>IF(O111&gt;Scenario!$B$11,"",IF(O$2&lt;&gt;"Ready",O$2,IF(ISNUMBER(S111),T110+R111,"INSUFFICIENT FUNDS")))</f>
        <v/>
      </c>
      <c r="U111" t="str">
        <f>IF(O111&gt;Scenario!$B$11,"",IF(O$2&lt;&gt;"Ready",O$2,IF(ISNUMBER(S111),"OK","INSUFFICIENT FUNDS")))</f>
        <v/>
      </c>
      <c r="V111">
        <v>107</v>
      </c>
      <c r="W111" s="6" t="str">
        <f>IF(V111&gt;Scenario!$B$11,"",IF(V$2&lt;&gt;"Ready",V$2,IF(AB110="OK",Z110,"INSUFFICIENT FUNDS")))</f>
        <v/>
      </c>
      <c r="X111" s="6" t="str">
        <f>IF(V111&gt;Scenario!$B$11,"",IF(V$2&lt;&gt;"Ready",V$2,IF(ISNUMBER(W111),IF(AND(V111&gt;=Scenario!$B$10,MOD(V111-Scenario!$B$10,Scenario!$B$18)=0),Scenario!$B$8,0),"INSUFFICIENT FUNDS")))</f>
        <v/>
      </c>
      <c r="Y111" s="6" t="str">
        <f>IF(V111&gt;Scenario!$B$11,"",IF(V$2&lt;&gt;"Ready",V$2,IF(ISNUMBER(W111),(W111+X111)*(N('Option C'!$E$14)+N('Option C'!$E$15)+IF(Scenario!$B$13="Gross",N('Option C'!$E$16),0))/12+((N('Option C'!$E$12)+N('Option C'!$E$13))/12+IF(AND(V111&gt;=Scenario!$B$10,MOD(V111-Scenario!$B$10,Scenario!$B$18)=0),0*0+0,0)+IF(V111=1,0*0+0,0)+IF(V111=Scenario!$B$11,0,0)),"INSUFFICIENT FUNDS")))</f>
        <v/>
      </c>
      <c r="Z111" s="6" t="str">
        <f>IF(V111&gt;Scenario!$B$11,"",IF(V$2&lt;&gt;"Ready",V$2,IF(ISNUMBER(W111),IF((W111+X111)*(1+Scenario!$B$12/12)-Y111&lt;0,"INSUFFICIENT FUNDS",(W111+X111)*(1+Scenario!$B$12/12)-Y111),"INSUFFICIENT FUNDS")))</f>
        <v/>
      </c>
      <c r="AA111" s="6" t="str">
        <f>IF(V111&gt;Scenario!$B$11,"",IF(V$2&lt;&gt;"Ready",V$2,IF(ISNUMBER(Z111),AA110+Y111,"INSUFFICIENT FUNDS")))</f>
        <v/>
      </c>
      <c r="AB111" t="str">
        <f>IF(V111&gt;Scenario!$B$11,"",IF(V$2&lt;&gt;"Ready",V$2,IF(ISNUMBER(Z111),"OK","INSUFFICIENT FUNDS")))</f>
        <v/>
      </c>
      <c r="AC111">
        <v>107</v>
      </c>
      <c r="AD111" s="6" t="str">
        <f>IF(AC111&gt;Scenario!$B$11,"",IF(AC$2&lt;&gt;"Ready",AC$2,IF(AI110="OK",AG110,"INSUFFICIENT FUNDS")))</f>
        <v/>
      </c>
      <c r="AE111" s="6" t="str">
        <f>IF(AC111&gt;Scenario!$B$11,"",IF(AC$2&lt;&gt;"Ready",AC$2,IF(ISNUMBER(AD111),IF(AND(AC111&gt;=Scenario!$B$10,MOD(AC111-Scenario!$B$10,Scenario!$B$18)=0),Scenario!$B$8,0),"INSUFFICIENT FUNDS")))</f>
        <v/>
      </c>
      <c r="AF111" s="6" t="str">
        <f>IF(AC111&gt;Scenario!$B$11,"",IF(AC$2&lt;&gt;"Ready",AC$2,IF(ISNUMBER(AD111),(AD111+AE111)*(N('Option C'!$E$14)+N('Option C'!$E$15)+IF(Scenario!$B$13="Gross",0,0))/12+((N('Option C'!$E$12)+N('Option C'!$E$13))/12+IF(AND(AC111&gt;=Scenario!$B$10,MOD(AC111-Scenario!$B$10,Scenario!$B$18)=0),N('Option C'!$E$17)*N('Option C'!$E$18)+N('Option C'!$E$20),0)+IF(AC111=1,N('Option C'!$E$17)*N('Option C'!$E$19)+N('Option C'!$E$21),0)+IF(AC111=Scenario!$B$11,N('Option C'!$E$22),0)),"INSUFFICIENT FUNDS")))</f>
        <v/>
      </c>
      <c r="AG111" s="6" t="str">
        <f>IF(AC111&gt;Scenario!$B$11,"",IF(AC$2&lt;&gt;"Ready",AC$2,IF(ISNUMBER(AD111),IF((AD111+AE111)*(1+Scenario!$B$12/12)-AF111&lt;0,"INSUFFICIENT FUNDS",(AD111+AE111)*(1+Scenario!$B$12/12)-AF111),"INSUFFICIENT FUNDS")))</f>
        <v/>
      </c>
      <c r="AH111" s="6" t="str">
        <f>IF(AC111&gt;Scenario!$B$11,"",IF(AC$2&lt;&gt;"Ready",AC$2,IF(ISNUMBER(AG111),AH110+AF111,"INSUFFICIENT FUNDS")))</f>
        <v/>
      </c>
      <c r="AI111" t="str">
        <f>IF(AC111&gt;Scenario!$B$11,"",IF(AC$2&lt;&gt;"Ready",AC$2,IF(ISNUMBER(AG111),"OK","INSUFFICIENT FUNDS")))</f>
        <v/>
      </c>
      <c r="AJ111">
        <v>107</v>
      </c>
      <c r="AK111" s="6" t="str">
        <f>IF(AJ111&gt;Scenario!$B$11,"",IF(AJ$2&lt;&gt;"Ready",AJ$2,IF(AP110="OK",AN110,"INSUFFICIENT FUNDS")))</f>
        <v/>
      </c>
      <c r="AL111" s="6" t="str">
        <f>IF(AJ111&gt;Scenario!$B$11,"",IF(AJ$2&lt;&gt;"Ready",AJ$2,IF(ISNUMBER(AK111),IF(AND(AJ111&gt;=Scenario!$B$10,MOD(AJ111-Scenario!$B$10,Scenario!$B$18)=0),Scenario!$B$8,0),"INSUFFICIENT FUNDS")))</f>
        <v/>
      </c>
      <c r="AM111" s="6" t="str">
        <f>IF(AJ111&gt;Scenario!$B$11,"",IF(AJ$2&lt;&gt;"Ready",AJ$2,IF(ISNUMBER(AK111),(AK111+AL111)*(0+0+IF(Scenario!$B$13="Gross",0,0))/12+((0+0)/12+IF(AND(AJ111&gt;=Scenario!$B$10,MOD(AJ111-Scenario!$B$10,Scenario!$B$18)=0),0*0+0,0)+IF(AJ111=1,0*0+0,0)+IF(AJ111=Scenario!$B$11,0,0)),"INSUFFICIENT FUNDS")))</f>
        <v/>
      </c>
      <c r="AN111" s="6" t="str">
        <f>IF(AJ111&gt;Scenario!$B$11,"",IF(AJ$2&lt;&gt;"Ready",AJ$2,IF(ISNUMBER(AK111),IF((AK111+AL111)*(1+Scenario!$B$12/12)-AM111&lt;0,"INSUFFICIENT FUNDS",(AK111+AL111)*(1+Scenario!$B$12/12)-AM111),"INSUFFICIENT FUNDS")))</f>
        <v/>
      </c>
      <c r="AO111" s="6" t="str">
        <f>IF(AJ111&gt;Scenario!$B$11,"",IF(AJ$2&lt;&gt;"Ready",AJ$2,IF(ISNUMBER(AN111),AO110+AM111,"INSUFFICIENT FUNDS")))</f>
        <v/>
      </c>
      <c r="AP111" t="str">
        <f>IF(AJ111&gt;Scenario!$B$11,"",IF(AJ$2&lt;&gt;"Ready",AJ$2,IF(ISNUMBER(AN111),"OK","INSUFFICIENT FUNDS")))</f>
        <v/>
      </c>
    </row>
    <row r="112" spans="1:42" ht="32.1" customHeight="1" x14ac:dyDescent="0.2">
      <c r="A112">
        <v>108</v>
      </c>
      <c r="B112" s="6" t="str">
        <f>IF(A112&gt;Scenario!$B$11,"",IF(A$2&lt;&gt;"Ready",A$2,IF(G111="OK",E111,"INSUFFICIENT FUNDS")))</f>
        <v/>
      </c>
      <c r="C112" s="6" t="str">
        <f>IF(A112&gt;Scenario!$B$11,"",IF(A$2&lt;&gt;"Ready",A$2,IF(ISNUMBER(B112),IF(AND(A112&gt;=Scenario!$B$10,MOD(A112-Scenario!$B$10,Scenario!$B$18)=0),Scenario!$B$8,0),"INSUFFICIENT FUNDS")))</f>
        <v/>
      </c>
      <c r="D112" s="6" t="str">
        <f>IF(A112&gt;Scenario!$B$11,"",IF(A$2&lt;&gt;"Ready",A$2,IF(ISNUMBER(B112),(B112+C112)*(N('Option C'!$E$14)+N('Option C'!$E$15)+IF(Scenario!$B$13="Gross",N('Option C'!$E$16),0))/12+((N('Option C'!$E$12)+N('Option C'!$E$13))/12+IF(AND(A112&gt;=Scenario!$B$10,MOD(A112-Scenario!$B$10,Scenario!$B$18)=0),N('Option C'!$E$17)*N('Option C'!$E$18)+N('Option C'!$E$20),0)+IF(A112=1,N('Option C'!$E$17)*N('Option C'!$E$19)+N('Option C'!$E$21),0)+IF(A112=Scenario!$B$11,N('Option C'!$E$22),0)),"INSUFFICIENT FUNDS")))</f>
        <v/>
      </c>
      <c r="E112" s="6" t="str">
        <f>IF(A112&gt;Scenario!$B$11,"",IF(A$2&lt;&gt;"Ready",A$2,IF(ISNUMBER(B112),IF((B112+C112)*(1+Scenario!$B$12/12)-D112&lt;0,"INSUFFICIENT FUNDS",(B112+C112)*(1+Scenario!$B$12/12)-D112),"INSUFFICIENT FUNDS")))</f>
        <v/>
      </c>
      <c r="F112" s="6" t="str">
        <f>IF(A112&gt;Scenario!$B$11,"",IF(A$2&lt;&gt;"Ready",A$2,IF(ISNUMBER(E112),F111+D112,"INSUFFICIENT FUNDS")))</f>
        <v/>
      </c>
      <c r="G112" t="str">
        <f>IF(A112&gt;Scenario!$B$11,"",IF(A$2&lt;&gt;"Ready",A$2,IF(ISNUMBER(E112),"OK","INSUFFICIENT FUNDS")))</f>
        <v/>
      </c>
      <c r="H112">
        <v>108</v>
      </c>
      <c r="I112" s="6" t="str">
        <f>IF(H112&gt;Scenario!$B$11,"",IF(H$2&lt;&gt;"Ready",H$2,IF(N111="OK",L111,"INSUFFICIENT FUNDS")))</f>
        <v/>
      </c>
      <c r="J112" s="6" t="str">
        <f>IF(H112&gt;Scenario!$B$11,"",IF(H$2&lt;&gt;"Ready",H$2,IF(ISNUMBER(I112),IF(AND(H112&gt;=Scenario!$B$10,MOD(H112-Scenario!$B$10,Scenario!$B$18)=0),Scenario!$B$8,0),"INSUFFICIENT FUNDS")))</f>
        <v/>
      </c>
      <c r="K112" s="6" t="str">
        <f>IF(H112&gt;Scenario!$B$11,"",IF(H$2&lt;&gt;"Ready",H$2,IF(ISNUMBER(I112),(I112+J112)*(N('Option C'!$E$14)+N('Option C'!$E$15)+IF(Scenario!$B$13="Gross",N('Option C'!$E$16),0))/12+((0+0)/12+IF(AND(H112&gt;=Scenario!$B$10,MOD(H112-Scenario!$B$10,Scenario!$B$18)=0),N('Option C'!$E$17)*N('Option C'!$E$18)+N('Option C'!$E$20),0)+IF(H112=1,N('Option C'!$E$17)*N('Option C'!$E$19)+N('Option C'!$E$21),0)+IF(H112=Scenario!$B$11,N('Option C'!$E$22),0)),"INSUFFICIENT FUNDS")))</f>
        <v/>
      </c>
      <c r="L112" s="6" t="str">
        <f>IF(H112&gt;Scenario!$B$11,"",IF(H$2&lt;&gt;"Ready",H$2,IF(ISNUMBER(I112),IF((I112+J112)*(1+Scenario!$B$12/12)-K112&lt;0,"INSUFFICIENT FUNDS",(I112+J112)*(1+Scenario!$B$12/12)-K112),"INSUFFICIENT FUNDS")))</f>
        <v/>
      </c>
      <c r="M112" s="6" t="str">
        <f>IF(H112&gt;Scenario!$B$11,"",IF(H$2&lt;&gt;"Ready",H$2,IF(ISNUMBER(L112),M111+K112,"INSUFFICIENT FUNDS")))</f>
        <v/>
      </c>
      <c r="N112" t="str">
        <f>IF(H112&gt;Scenario!$B$11,"",IF(H$2&lt;&gt;"Ready",H$2,IF(ISNUMBER(L112),"OK","INSUFFICIENT FUNDS")))</f>
        <v/>
      </c>
      <c r="O112">
        <v>108</v>
      </c>
      <c r="P112" s="6" t="str">
        <f>IF(O112&gt;Scenario!$B$11,"",IF(O$2&lt;&gt;"Ready",O$2,IF(U111="OK",S111,"INSUFFICIENT FUNDS")))</f>
        <v/>
      </c>
      <c r="Q112" s="6" t="str">
        <f>IF(O112&gt;Scenario!$B$11,"",IF(O$2&lt;&gt;"Ready",O$2,IF(ISNUMBER(P112),IF(AND(O112&gt;=Scenario!$B$10,MOD(O112-Scenario!$B$10,Scenario!$B$18)=0),Scenario!$B$8,0),"INSUFFICIENT FUNDS")))</f>
        <v/>
      </c>
      <c r="R112" s="6" t="str">
        <f>IF(O112&gt;Scenario!$B$11,"",IF(O$2&lt;&gt;"Ready",O$2,IF(ISNUMBER(P112),(P112+Q112)*(0+N('Option C'!$E$15)+IF(Scenario!$B$13="Gross",N('Option C'!$E$16),0))/12+((N('Option C'!$E$12)+N('Option C'!$E$13))/12+IF(AND(O112&gt;=Scenario!$B$10,MOD(O112-Scenario!$B$10,Scenario!$B$18)=0),N('Option C'!$E$17)*N('Option C'!$E$18)+N('Option C'!$E$20),0)+IF(O112=1,N('Option C'!$E$17)*N('Option C'!$E$19)+N('Option C'!$E$21),0)+IF(O112=Scenario!$B$11,N('Option C'!$E$22),0)),"INSUFFICIENT FUNDS")))</f>
        <v/>
      </c>
      <c r="S112" s="6" t="str">
        <f>IF(O112&gt;Scenario!$B$11,"",IF(O$2&lt;&gt;"Ready",O$2,IF(ISNUMBER(P112),IF((P112+Q112)*(1+Scenario!$B$12/12)-R112&lt;0,"INSUFFICIENT FUNDS",(P112+Q112)*(1+Scenario!$B$12/12)-R112),"INSUFFICIENT FUNDS")))</f>
        <v/>
      </c>
      <c r="T112" s="6" t="str">
        <f>IF(O112&gt;Scenario!$B$11,"",IF(O$2&lt;&gt;"Ready",O$2,IF(ISNUMBER(S112),T111+R112,"INSUFFICIENT FUNDS")))</f>
        <v/>
      </c>
      <c r="U112" t="str">
        <f>IF(O112&gt;Scenario!$B$11,"",IF(O$2&lt;&gt;"Ready",O$2,IF(ISNUMBER(S112),"OK","INSUFFICIENT FUNDS")))</f>
        <v/>
      </c>
      <c r="V112">
        <v>108</v>
      </c>
      <c r="W112" s="6" t="str">
        <f>IF(V112&gt;Scenario!$B$11,"",IF(V$2&lt;&gt;"Ready",V$2,IF(AB111="OK",Z111,"INSUFFICIENT FUNDS")))</f>
        <v/>
      </c>
      <c r="X112" s="6" t="str">
        <f>IF(V112&gt;Scenario!$B$11,"",IF(V$2&lt;&gt;"Ready",V$2,IF(ISNUMBER(W112),IF(AND(V112&gt;=Scenario!$B$10,MOD(V112-Scenario!$B$10,Scenario!$B$18)=0),Scenario!$B$8,0),"INSUFFICIENT FUNDS")))</f>
        <v/>
      </c>
      <c r="Y112" s="6" t="str">
        <f>IF(V112&gt;Scenario!$B$11,"",IF(V$2&lt;&gt;"Ready",V$2,IF(ISNUMBER(W112),(W112+X112)*(N('Option C'!$E$14)+N('Option C'!$E$15)+IF(Scenario!$B$13="Gross",N('Option C'!$E$16),0))/12+((N('Option C'!$E$12)+N('Option C'!$E$13))/12+IF(AND(V112&gt;=Scenario!$B$10,MOD(V112-Scenario!$B$10,Scenario!$B$18)=0),0*0+0,0)+IF(V112=1,0*0+0,0)+IF(V112=Scenario!$B$11,0,0)),"INSUFFICIENT FUNDS")))</f>
        <v/>
      </c>
      <c r="Z112" s="6" t="str">
        <f>IF(V112&gt;Scenario!$B$11,"",IF(V$2&lt;&gt;"Ready",V$2,IF(ISNUMBER(W112),IF((W112+X112)*(1+Scenario!$B$12/12)-Y112&lt;0,"INSUFFICIENT FUNDS",(W112+X112)*(1+Scenario!$B$12/12)-Y112),"INSUFFICIENT FUNDS")))</f>
        <v/>
      </c>
      <c r="AA112" s="6" t="str">
        <f>IF(V112&gt;Scenario!$B$11,"",IF(V$2&lt;&gt;"Ready",V$2,IF(ISNUMBER(Z112),AA111+Y112,"INSUFFICIENT FUNDS")))</f>
        <v/>
      </c>
      <c r="AB112" t="str">
        <f>IF(V112&gt;Scenario!$B$11,"",IF(V$2&lt;&gt;"Ready",V$2,IF(ISNUMBER(Z112),"OK","INSUFFICIENT FUNDS")))</f>
        <v/>
      </c>
      <c r="AC112">
        <v>108</v>
      </c>
      <c r="AD112" s="6" t="str">
        <f>IF(AC112&gt;Scenario!$B$11,"",IF(AC$2&lt;&gt;"Ready",AC$2,IF(AI111="OK",AG111,"INSUFFICIENT FUNDS")))</f>
        <v/>
      </c>
      <c r="AE112" s="6" t="str">
        <f>IF(AC112&gt;Scenario!$B$11,"",IF(AC$2&lt;&gt;"Ready",AC$2,IF(ISNUMBER(AD112),IF(AND(AC112&gt;=Scenario!$B$10,MOD(AC112-Scenario!$B$10,Scenario!$B$18)=0),Scenario!$B$8,0),"INSUFFICIENT FUNDS")))</f>
        <v/>
      </c>
      <c r="AF112" s="6" t="str">
        <f>IF(AC112&gt;Scenario!$B$11,"",IF(AC$2&lt;&gt;"Ready",AC$2,IF(ISNUMBER(AD112),(AD112+AE112)*(N('Option C'!$E$14)+N('Option C'!$E$15)+IF(Scenario!$B$13="Gross",0,0))/12+((N('Option C'!$E$12)+N('Option C'!$E$13))/12+IF(AND(AC112&gt;=Scenario!$B$10,MOD(AC112-Scenario!$B$10,Scenario!$B$18)=0),N('Option C'!$E$17)*N('Option C'!$E$18)+N('Option C'!$E$20),0)+IF(AC112=1,N('Option C'!$E$17)*N('Option C'!$E$19)+N('Option C'!$E$21),0)+IF(AC112=Scenario!$B$11,N('Option C'!$E$22),0)),"INSUFFICIENT FUNDS")))</f>
        <v/>
      </c>
      <c r="AG112" s="6" t="str">
        <f>IF(AC112&gt;Scenario!$B$11,"",IF(AC$2&lt;&gt;"Ready",AC$2,IF(ISNUMBER(AD112),IF((AD112+AE112)*(1+Scenario!$B$12/12)-AF112&lt;0,"INSUFFICIENT FUNDS",(AD112+AE112)*(1+Scenario!$B$12/12)-AF112),"INSUFFICIENT FUNDS")))</f>
        <v/>
      </c>
      <c r="AH112" s="6" t="str">
        <f>IF(AC112&gt;Scenario!$B$11,"",IF(AC$2&lt;&gt;"Ready",AC$2,IF(ISNUMBER(AG112),AH111+AF112,"INSUFFICIENT FUNDS")))</f>
        <v/>
      </c>
      <c r="AI112" t="str">
        <f>IF(AC112&gt;Scenario!$B$11,"",IF(AC$2&lt;&gt;"Ready",AC$2,IF(ISNUMBER(AG112),"OK","INSUFFICIENT FUNDS")))</f>
        <v/>
      </c>
      <c r="AJ112">
        <v>108</v>
      </c>
      <c r="AK112" s="6" t="str">
        <f>IF(AJ112&gt;Scenario!$B$11,"",IF(AJ$2&lt;&gt;"Ready",AJ$2,IF(AP111="OK",AN111,"INSUFFICIENT FUNDS")))</f>
        <v/>
      </c>
      <c r="AL112" s="6" t="str">
        <f>IF(AJ112&gt;Scenario!$B$11,"",IF(AJ$2&lt;&gt;"Ready",AJ$2,IF(ISNUMBER(AK112),IF(AND(AJ112&gt;=Scenario!$B$10,MOD(AJ112-Scenario!$B$10,Scenario!$B$18)=0),Scenario!$B$8,0),"INSUFFICIENT FUNDS")))</f>
        <v/>
      </c>
      <c r="AM112" s="6" t="str">
        <f>IF(AJ112&gt;Scenario!$B$11,"",IF(AJ$2&lt;&gt;"Ready",AJ$2,IF(ISNUMBER(AK112),(AK112+AL112)*(0+0+IF(Scenario!$B$13="Gross",0,0))/12+((0+0)/12+IF(AND(AJ112&gt;=Scenario!$B$10,MOD(AJ112-Scenario!$B$10,Scenario!$B$18)=0),0*0+0,0)+IF(AJ112=1,0*0+0,0)+IF(AJ112=Scenario!$B$11,0,0)),"INSUFFICIENT FUNDS")))</f>
        <v/>
      </c>
      <c r="AN112" s="6" t="str">
        <f>IF(AJ112&gt;Scenario!$B$11,"",IF(AJ$2&lt;&gt;"Ready",AJ$2,IF(ISNUMBER(AK112),IF((AK112+AL112)*(1+Scenario!$B$12/12)-AM112&lt;0,"INSUFFICIENT FUNDS",(AK112+AL112)*(1+Scenario!$B$12/12)-AM112),"INSUFFICIENT FUNDS")))</f>
        <v/>
      </c>
      <c r="AO112" s="6" t="str">
        <f>IF(AJ112&gt;Scenario!$B$11,"",IF(AJ$2&lt;&gt;"Ready",AJ$2,IF(ISNUMBER(AN112),AO111+AM112,"INSUFFICIENT FUNDS")))</f>
        <v/>
      </c>
      <c r="AP112" t="str">
        <f>IF(AJ112&gt;Scenario!$B$11,"",IF(AJ$2&lt;&gt;"Ready",AJ$2,IF(ISNUMBER(AN112),"OK","INSUFFICIENT FUNDS")))</f>
        <v/>
      </c>
    </row>
    <row r="113" spans="1:42" ht="32.1" customHeight="1" x14ac:dyDescent="0.2">
      <c r="A113">
        <v>109</v>
      </c>
      <c r="B113" s="6" t="str">
        <f>IF(A113&gt;Scenario!$B$11,"",IF(A$2&lt;&gt;"Ready",A$2,IF(G112="OK",E112,"INSUFFICIENT FUNDS")))</f>
        <v/>
      </c>
      <c r="C113" s="6" t="str">
        <f>IF(A113&gt;Scenario!$B$11,"",IF(A$2&lt;&gt;"Ready",A$2,IF(ISNUMBER(B113),IF(AND(A113&gt;=Scenario!$B$10,MOD(A113-Scenario!$B$10,Scenario!$B$18)=0),Scenario!$B$8,0),"INSUFFICIENT FUNDS")))</f>
        <v/>
      </c>
      <c r="D113" s="6" t="str">
        <f>IF(A113&gt;Scenario!$B$11,"",IF(A$2&lt;&gt;"Ready",A$2,IF(ISNUMBER(B113),(B113+C113)*(N('Option C'!$E$14)+N('Option C'!$E$15)+IF(Scenario!$B$13="Gross",N('Option C'!$E$16),0))/12+((N('Option C'!$E$12)+N('Option C'!$E$13))/12+IF(AND(A113&gt;=Scenario!$B$10,MOD(A113-Scenario!$B$10,Scenario!$B$18)=0),N('Option C'!$E$17)*N('Option C'!$E$18)+N('Option C'!$E$20),0)+IF(A113=1,N('Option C'!$E$17)*N('Option C'!$E$19)+N('Option C'!$E$21),0)+IF(A113=Scenario!$B$11,N('Option C'!$E$22),0)),"INSUFFICIENT FUNDS")))</f>
        <v/>
      </c>
      <c r="E113" s="6" t="str">
        <f>IF(A113&gt;Scenario!$B$11,"",IF(A$2&lt;&gt;"Ready",A$2,IF(ISNUMBER(B113),IF((B113+C113)*(1+Scenario!$B$12/12)-D113&lt;0,"INSUFFICIENT FUNDS",(B113+C113)*(1+Scenario!$B$12/12)-D113),"INSUFFICIENT FUNDS")))</f>
        <v/>
      </c>
      <c r="F113" s="6" t="str">
        <f>IF(A113&gt;Scenario!$B$11,"",IF(A$2&lt;&gt;"Ready",A$2,IF(ISNUMBER(E113),F112+D113,"INSUFFICIENT FUNDS")))</f>
        <v/>
      </c>
      <c r="G113" t="str">
        <f>IF(A113&gt;Scenario!$B$11,"",IF(A$2&lt;&gt;"Ready",A$2,IF(ISNUMBER(E113),"OK","INSUFFICIENT FUNDS")))</f>
        <v/>
      </c>
      <c r="H113">
        <v>109</v>
      </c>
      <c r="I113" s="6" t="str">
        <f>IF(H113&gt;Scenario!$B$11,"",IF(H$2&lt;&gt;"Ready",H$2,IF(N112="OK",L112,"INSUFFICIENT FUNDS")))</f>
        <v/>
      </c>
      <c r="J113" s="6" t="str">
        <f>IF(H113&gt;Scenario!$B$11,"",IF(H$2&lt;&gt;"Ready",H$2,IF(ISNUMBER(I113),IF(AND(H113&gt;=Scenario!$B$10,MOD(H113-Scenario!$B$10,Scenario!$B$18)=0),Scenario!$B$8,0),"INSUFFICIENT FUNDS")))</f>
        <v/>
      </c>
      <c r="K113" s="6" t="str">
        <f>IF(H113&gt;Scenario!$B$11,"",IF(H$2&lt;&gt;"Ready",H$2,IF(ISNUMBER(I113),(I113+J113)*(N('Option C'!$E$14)+N('Option C'!$E$15)+IF(Scenario!$B$13="Gross",N('Option C'!$E$16),0))/12+((0+0)/12+IF(AND(H113&gt;=Scenario!$B$10,MOD(H113-Scenario!$B$10,Scenario!$B$18)=0),N('Option C'!$E$17)*N('Option C'!$E$18)+N('Option C'!$E$20),0)+IF(H113=1,N('Option C'!$E$17)*N('Option C'!$E$19)+N('Option C'!$E$21),0)+IF(H113=Scenario!$B$11,N('Option C'!$E$22),0)),"INSUFFICIENT FUNDS")))</f>
        <v/>
      </c>
      <c r="L113" s="6" t="str">
        <f>IF(H113&gt;Scenario!$B$11,"",IF(H$2&lt;&gt;"Ready",H$2,IF(ISNUMBER(I113),IF((I113+J113)*(1+Scenario!$B$12/12)-K113&lt;0,"INSUFFICIENT FUNDS",(I113+J113)*(1+Scenario!$B$12/12)-K113),"INSUFFICIENT FUNDS")))</f>
        <v/>
      </c>
      <c r="M113" s="6" t="str">
        <f>IF(H113&gt;Scenario!$B$11,"",IF(H$2&lt;&gt;"Ready",H$2,IF(ISNUMBER(L113),M112+K113,"INSUFFICIENT FUNDS")))</f>
        <v/>
      </c>
      <c r="N113" t="str">
        <f>IF(H113&gt;Scenario!$B$11,"",IF(H$2&lt;&gt;"Ready",H$2,IF(ISNUMBER(L113),"OK","INSUFFICIENT FUNDS")))</f>
        <v/>
      </c>
      <c r="O113">
        <v>109</v>
      </c>
      <c r="P113" s="6" t="str">
        <f>IF(O113&gt;Scenario!$B$11,"",IF(O$2&lt;&gt;"Ready",O$2,IF(U112="OK",S112,"INSUFFICIENT FUNDS")))</f>
        <v/>
      </c>
      <c r="Q113" s="6" t="str">
        <f>IF(O113&gt;Scenario!$B$11,"",IF(O$2&lt;&gt;"Ready",O$2,IF(ISNUMBER(P113),IF(AND(O113&gt;=Scenario!$B$10,MOD(O113-Scenario!$B$10,Scenario!$B$18)=0),Scenario!$B$8,0),"INSUFFICIENT FUNDS")))</f>
        <v/>
      </c>
      <c r="R113" s="6" t="str">
        <f>IF(O113&gt;Scenario!$B$11,"",IF(O$2&lt;&gt;"Ready",O$2,IF(ISNUMBER(P113),(P113+Q113)*(0+N('Option C'!$E$15)+IF(Scenario!$B$13="Gross",N('Option C'!$E$16),0))/12+((N('Option C'!$E$12)+N('Option C'!$E$13))/12+IF(AND(O113&gt;=Scenario!$B$10,MOD(O113-Scenario!$B$10,Scenario!$B$18)=0),N('Option C'!$E$17)*N('Option C'!$E$18)+N('Option C'!$E$20),0)+IF(O113=1,N('Option C'!$E$17)*N('Option C'!$E$19)+N('Option C'!$E$21),0)+IF(O113=Scenario!$B$11,N('Option C'!$E$22),0)),"INSUFFICIENT FUNDS")))</f>
        <v/>
      </c>
      <c r="S113" s="6" t="str">
        <f>IF(O113&gt;Scenario!$B$11,"",IF(O$2&lt;&gt;"Ready",O$2,IF(ISNUMBER(P113),IF((P113+Q113)*(1+Scenario!$B$12/12)-R113&lt;0,"INSUFFICIENT FUNDS",(P113+Q113)*(1+Scenario!$B$12/12)-R113),"INSUFFICIENT FUNDS")))</f>
        <v/>
      </c>
      <c r="T113" s="6" t="str">
        <f>IF(O113&gt;Scenario!$B$11,"",IF(O$2&lt;&gt;"Ready",O$2,IF(ISNUMBER(S113),T112+R113,"INSUFFICIENT FUNDS")))</f>
        <v/>
      </c>
      <c r="U113" t="str">
        <f>IF(O113&gt;Scenario!$B$11,"",IF(O$2&lt;&gt;"Ready",O$2,IF(ISNUMBER(S113),"OK","INSUFFICIENT FUNDS")))</f>
        <v/>
      </c>
      <c r="V113">
        <v>109</v>
      </c>
      <c r="W113" s="6" t="str">
        <f>IF(V113&gt;Scenario!$B$11,"",IF(V$2&lt;&gt;"Ready",V$2,IF(AB112="OK",Z112,"INSUFFICIENT FUNDS")))</f>
        <v/>
      </c>
      <c r="X113" s="6" t="str">
        <f>IF(V113&gt;Scenario!$B$11,"",IF(V$2&lt;&gt;"Ready",V$2,IF(ISNUMBER(W113),IF(AND(V113&gt;=Scenario!$B$10,MOD(V113-Scenario!$B$10,Scenario!$B$18)=0),Scenario!$B$8,0),"INSUFFICIENT FUNDS")))</f>
        <v/>
      </c>
      <c r="Y113" s="6" t="str">
        <f>IF(V113&gt;Scenario!$B$11,"",IF(V$2&lt;&gt;"Ready",V$2,IF(ISNUMBER(W113),(W113+X113)*(N('Option C'!$E$14)+N('Option C'!$E$15)+IF(Scenario!$B$13="Gross",N('Option C'!$E$16),0))/12+((N('Option C'!$E$12)+N('Option C'!$E$13))/12+IF(AND(V113&gt;=Scenario!$B$10,MOD(V113-Scenario!$B$10,Scenario!$B$18)=0),0*0+0,0)+IF(V113=1,0*0+0,0)+IF(V113=Scenario!$B$11,0,0)),"INSUFFICIENT FUNDS")))</f>
        <v/>
      </c>
      <c r="Z113" s="6" t="str">
        <f>IF(V113&gt;Scenario!$B$11,"",IF(V$2&lt;&gt;"Ready",V$2,IF(ISNUMBER(W113),IF((W113+X113)*(1+Scenario!$B$12/12)-Y113&lt;0,"INSUFFICIENT FUNDS",(W113+X113)*(1+Scenario!$B$12/12)-Y113),"INSUFFICIENT FUNDS")))</f>
        <v/>
      </c>
      <c r="AA113" s="6" t="str">
        <f>IF(V113&gt;Scenario!$B$11,"",IF(V$2&lt;&gt;"Ready",V$2,IF(ISNUMBER(Z113),AA112+Y113,"INSUFFICIENT FUNDS")))</f>
        <v/>
      </c>
      <c r="AB113" t="str">
        <f>IF(V113&gt;Scenario!$B$11,"",IF(V$2&lt;&gt;"Ready",V$2,IF(ISNUMBER(Z113),"OK","INSUFFICIENT FUNDS")))</f>
        <v/>
      </c>
      <c r="AC113">
        <v>109</v>
      </c>
      <c r="AD113" s="6" t="str">
        <f>IF(AC113&gt;Scenario!$B$11,"",IF(AC$2&lt;&gt;"Ready",AC$2,IF(AI112="OK",AG112,"INSUFFICIENT FUNDS")))</f>
        <v/>
      </c>
      <c r="AE113" s="6" t="str">
        <f>IF(AC113&gt;Scenario!$B$11,"",IF(AC$2&lt;&gt;"Ready",AC$2,IF(ISNUMBER(AD113),IF(AND(AC113&gt;=Scenario!$B$10,MOD(AC113-Scenario!$B$10,Scenario!$B$18)=0),Scenario!$B$8,0),"INSUFFICIENT FUNDS")))</f>
        <v/>
      </c>
      <c r="AF113" s="6" t="str">
        <f>IF(AC113&gt;Scenario!$B$11,"",IF(AC$2&lt;&gt;"Ready",AC$2,IF(ISNUMBER(AD113),(AD113+AE113)*(N('Option C'!$E$14)+N('Option C'!$E$15)+IF(Scenario!$B$13="Gross",0,0))/12+((N('Option C'!$E$12)+N('Option C'!$E$13))/12+IF(AND(AC113&gt;=Scenario!$B$10,MOD(AC113-Scenario!$B$10,Scenario!$B$18)=0),N('Option C'!$E$17)*N('Option C'!$E$18)+N('Option C'!$E$20),0)+IF(AC113=1,N('Option C'!$E$17)*N('Option C'!$E$19)+N('Option C'!$E$21),0)+IF(AC113=Scenario!$B$11,N('Option C'!$E$22),0)),"INSUFFICIENT FUNDS")))</f>
        <v/>
      </c>
      <c r="AG113" s="6" t="str">
        <f>IF(AC113&gt;Scenario!$B$11,"",IF(AC$2&lt;&gt;"Ready",AC$2,IF(ISNUMBER(AD113),IF((AD113+AE113)*(1+Scenario!$B$12/12)-AF113&lt;0,"INSUFFICIENT FUNDS",(AD113+AE113)*(1+Scenario!$B$12/12)-AF113),"INSUFFICIENT FUNDS")))</f>
        <v/>
      </c>
      <c r="AH113" s="6" t="str">
        <f>IF(AC113&gt;Scenario!$B$11,"",IF(AC$2&lt;&gt;"Ready",AC$2,IF(ISNUMBER(AG113),AH112+AF113,"INSUFFICIENT FUNDS")))</f>
        <v/>
      </c>
      <c r="AI113" t="str">
        <f>IF(AC113&gt;Scenario!$B$11,"",IF(AC$2&lt;&gt;"Ready",AC$2,IF(ISNUMBER(AG113),"OK","INSUFFICIENT FUNDS")))</f>
        <v/>
      </c>
      <c r="AJ113">
        <v>109</v>
      </c>
      <c r="AK113" s="6" t="str">
        <f>IF(AJ113&gt;Scenario!$B$11,"",IF(AJ$2&lt;&gt;"Ready",AJ$2,IF(AP112="OK",AN112,"INSUFFICIENT FUNDS")))</f>
        <v/>
      </c>
      <c r="AL113" s="6" t="str">
        <f>IF(AJ113&gt;Scenario!$B$11,"",IF(AJ$2&lt;&gt;"Ready",AJ$2,IF(ISNUMBER(AK113),IF(AND(AJ113&gt;=Scenario!$B$10,MOD(AJ113-Scenario!$B$10,Scenario!$B$18)=0),Scenario!$B$8,0),"INSUFFICIENT FUNDS")))</f>
        <v/>
      </c>
      <c r="AM113" s="6" t="str">
        <f>IF(AJ113&gt;Scenario!$B$11,"",IF(AJ$2&lt;&gt;"Ready",AJ$2,IF(ISNUMBER(AK113),(AK113+AL113)*(0+0+IF(Scenario!$B$13="Gross",0,0))/12+((0+0)/12+IF(AND(AJ113&gt;=Scenario!$B$10,MOD(AJ113-Scenario!$B$10,Scenario!$B$18)=0),0*0+0,0)+IF(AJ113=1,0*0+0,0)+IF(AJ113=Scenario!$B$11,0,0)),"INSUFFICIENT FUNDS")))</f>
        <v/>
      </c>
      <c r="AN113" s="6" t="str">
        <f>IF(AJ113&gt;Scenario!$B$11,"",IF(AJ$2&lt;&gt;"Ready",AJ$2,IF(ISNUMBER(AK113),IF((AK113+AL113)*(1+Scenario!$B$12/12)-AM113&lt;0,"INSUFFICIENT FUNDS",(AK113+AL113)*(1+Scenario!$B$12/12)-AM113),"INSUFFICIENT FUNDS")))</f>
        <v/>
      </c>
      <c r="AO113" s="6" t="str">
        <f>IF(AJ113&gt;Scenario!$B$11,"",IF(AJ$2&lt;&gt;"Ready",AJ$2,IF(ISNUMBER(AN113),AO112+AM113,"INSUFFICIENT FUNDS")))</f>
        <v/>
      </c>
      <c r="AP113" t="str">
        <f>IF(AJ113&gt;Scenario!$B$11,"",IF(AJ$2&lt;&gt;"Ready",AJ$2,IF(ISNUMBER(AN113),"OK","INSUFFICIENT FUNDS")))</f>
        <v/>
      </c>
    </row>
    <row r="114" spans="1:42" ht="32.1" customHeight="1" x14ac:dyDescent="0.2">
      <c r="A114">
        <v>110</v>
      </c>
      <c r="B114" s="6" t="str">
        <f>IF(A114&gt;Scenario!$B$11,"",IF(A$2&lt;&gt;"Ready",A$2,IF(G113="OK",E113,"INSUFFICIENT FUNDS")))</f>
        <v/>
      </c>
      <c r="C114" s="6" t="str">
        <f>IF(A114&gt;Scenario!$B$11,"",IF(A$2&lt;&gt;"Ready",A$2,IF(ISNUMBER(B114),IF(AND(A114&gt;=Scenario!$B$10,MOD(A114-Scenario!$B$10,Scenario!$B$18)=0),Scenario!$B$8,0),"INSUFFICIENT FUNDS")))</f>
        <v/>
      </c>
      <c r="D114" s="6" t="str">
        <f>IF(A114&gt;Scenario!$B$11,"",IF(A$2&lt;&gt;"Ready",A$2,IF(ISNUMBER(B114),(B114+C114)*(N('Option C'!$E$14)+N('Option C'!$E$15)+IF(Scenario!$B$13="Gross",N('Option C'!$E$16),0))/12+((N('Option C'!$E$12)+N('Option C'!$E$13))/12+IF(AND(A114&gt;=Scenario!$B$10,MOD(A114-Scenario!$B$10,Scenario!$B$18)=0),N('Option C'!$E$17)*N('Option C'!$E$18)+N('Option C'!$E$20),0)+IF(A114=1,N('Option C'!$E$17)*N('Option C'!$E$19)+N('Option C'!$E$21),0)+IF(A114=Scenario!$B$11,N('Option C'!$E$22),0)),"INSUFFICIENT FUNDS")))</f>
        <v/>
      </c>
      <c r="E114" s="6" t="str">
        <f>IF(A114&gt;Scenario!$B$11,"",IF(A$2&lt;&gt;"Ready",A$2,IF(ISNUMBER(B114),IF((B114+C114)*(1+Scenario!$B$12/12)-D114&lt;0,"INSUFFICIENT FUNDS",(B114+C114)*(1+Scenario!$B$12/12)-D114),"INSUFFICIENT FUNDS")))</f>
        <v/>
      </c>
      <c r="F114" s="6" t="str">
        <f>IF(A114&gt;Scenario!$B$11,"",IF(A$2&lt;&gt;"Ready",A$2,IF(ISNUMBER(E114),F113+D114,"INSUFFICIENT FUNDS")))</f>
        <v/>
      </c>
      <c r="G114" t="str">
        <f>IF(A114&gt;Scenario!$B$11,"",IF(A$2&lt;&gt;"Ready",A$2,IF(ISNUMBER(E114),"OK","INSUFFICIENT FUNDS")))</f>
        <v/>
      </c>
      <c r="H114">
        <v>110</v>
      </c>
      <c r="I114" s="6" t="str">
        <f>IF(H114&gt;Scenario!$B$11,"",IF(H$2&lt;&gt;"Ready",H$2,IF(N113="OK",L113,"INSUFFICIENT FUNDS")))</f>
        <v/>
      </c>
      <c r="J114" s="6" t="str">
        <f>IF(H114&gt;Scenario!$B$11,"",IF(H$2&lt;&gt;"Ready",H$2,IF(ISNUMBER(I114),IF(AND(H114&gt;=Scenario!$B$10,MOD(H114-Scenario!$B$10,Scenario!$B$18)=0),Scenario!$B$8,0),"INSUFFICIENT FUNDS")))</f>
        <v/>
      </c>
      <c r="K114" s="6" t="str">
        <f>IF(H114&gt;Scenario!$B$11,"",IF(H$2&lt;&gt;"Ready",H$2,IF(ISNUMBER(I114),(I114+J114)*(N('Option C'!$E$14)+N('Option C'!$E$15)+IF(Scenario!$B$13="Gross",N('Option C'!$E$16),0))/12+((0+0)/12+IF(AND(H114&gt;=Scenario!$B$10,MOD(H114-Scenario!$B$10,Scenario!$B$18)=0),N('Option C'!$E$17)*N('Option C'!$E$18)+N('Option C'!$E$20),0)+IF(H114=1,N('Option C'!$E$17)*N('Option C'!$E$19)+N('Option C'!$E$21),0)+IF(H114=Scenario!$B$11,N('Option C'!$E$22),0)),"INSUFFICIENT FUNDS")))</f>
        <v/>
      </c>
      <c r="L114" s="6" t="str">
        <f>IF(H114&gt;Scenario!$B$11,"",IF(H$2&lt;&gt;"Ready",H$2,IF(ISNUMBER(I114),IF((I114+J114)*(1+Scenario!$B$12/12)-K114&lt;0,"INSUFFICIENT FUNDS",(I114+J114)*(1+Scenario!$B$12/12)-K114),"INSUFFICIENT FUNDS")))</f>
        <v/>
      </c>
      <c r="M114" s="6" t="str">
        <f>IF(H114&gt;Scenario!$B$11,"",IF(H$2&lt;&gt;"Ready",H$2,IF(ISNUMBER(L114),M113+K114,"INSUFFICIENT FUNDS")))</f>
        <v/>
      </c>
      <c r="N114" t="str">
        <f>IF(H114&gt;Scenario!$B$11,"",IF(H$2&lt;&gt;"Ready",H$2,IF(ISNUMBER(L114),"OK","INSUFFICIENT FUNDS")))</f>
        <v/>
      </c>
      <c r="O114">
        <v>110</v>
      </c>
      <c r="P114" s="6" t="str">
        <f>IF(O114&gt;Scenario!$B$11,"",IF(O$2&lt;&gt;"Ready",O$2,IF(U113="OK",S113,"INSUFFICIENT FUNDS")))</f>
        <v/>
      </c>
      <c r="Q114" s="6" t="str">
        <f>IF(O114&gt;Scenario!$B$11,"",IF(O$2&lt;&gt;"Ready",O$2,IF(ISNUMBER(P114),IF(AND(O114&gt;=Scenario!$B$10,MOD(O114-Scenario!$B$10,Scenario!$B$18)=0),Scenario!$B$8,0),"INSUFFICIENT FUNDS")))</f>
        <v/>
      </c>
      <c r="R114" s="6" t="str">
        <f>IF(O114&gt;Scenario!$B$11,"",IF(O$2&lt;&gt;"Ready",O$2,IF(ISNUMBER(P114),(P114+Q114)*(0+N('Option C'!$E$15)+IF(Scenario!$B$13="Gross",N('Option C'!$E$16),0))/12+((N('Option C'!$E$12)+N('Option C'!$E$13))/12+IF(AND(O114&gt;=Scenario!$B$10,MOD(O114-Scenario!$B$10,Scenario!$B$18)=0),N('Option C'!$E$17)*N('Option C'!$E$18)+N('Option C'!$E$20),0)+IF(O114=1,N('Option C'!$E$17)*N('Option C'!$E$19)+N('Option C'!$E$21),0)+IF(O114=Scenario!$B$11,N('Option C'!$E$22),0)),"INSUFFICIENT FUNDS")))</f>
        <v/>
      </c>
      <c r="S114" s="6" t="str">
        <f>IF(O114&gt;Scenario!$B$11,"",IF(O$2&lt;&gt;"Ready",O$2,IF(ISNUMBER(P114),IF((P114+Q114)*(1+Scenario!$B$12/12)-R114&lt;0,"INSUFFICIENT FUNDS",(P114+Q114)*(1+Scenario!$B$12/12)-R114),"INSUFFICIENT FUNDS")))</f>
        <v/>
      </c>
      <c r="T114" s="6" t="str">
        <f>IF(O114&gt;Scenario!$B$11,"",IF(O$2&lt;&gt;"Ready",O$2,IF(ISNUMBER(S114),T113+R114,"INSUFFICIENT FUNDS")))</f>
        <v/>
      </c>
      <c r="U114" t="str">
        <f>IF(O114&gt;Scenario!$B$11,"",IF(O$2&lt;&gt;"Ready",O$2,IF(ISNUMBER(S114),"OK","INSUFFICIENT FUNDS")))</f>
        <v/>
      </c>
      <c r="V114">
        <v>110</v>
      </c>
      <c r="W114" s="6" t="str">
        <f>IF(V114&gt;Scenario!$B$11,"",IF(V$2&lt;&gt;"Ready",V$2,IF(AB113="OK",Z113,"INSUFFICIENT FUNDS")))</f>
        <v/>
      </c>
      <c r="X114" s="6" t="str">
        <f>IF(V114&gt;Scenario!$B$11,"",IF(V$2&lt;&gt;"Ready",V$2,IF(ISNUMBER(W114),IF(AND(V114&gt;=Scenario!$B$10,MOD(V114-Scenario!$B$10,Scenario!$B$18)=0),Scenario!$B$8,0),"INSUFFICIENT FUNDS")))</f>
        <v/>
      </c>
      <c r="Y114" s="6" t="str">
        <f>IF(V114&gt;Scenario!$B$11,"",IF(V$2&lt;&gt;"Ready",V$2,IF(ISNUMBER(W114),(W114+X114)*(N('Option C'!$E$14)+N('Option C'!$E$15)+IF(Scenario!$B$13="Gross",N('Option C'!$E$16),0))/12+((N('Option C'!$E$12)+N('Option C'!$E$13))/12+IF(AND(V114&gt;=Scenario!$B$10,MOD(V114-Scenario!$B$10,Scenario!$B$18)=0),0*0+0,0)+IF(V114=1,0*0+0,0)+IF(V114=Scenario!$B$11,0,0)),"INSUFFICIENT FUNDS")))</f>
        <v/>
      </c>
      <c r="Z114" s="6" t="str">
        <f>IF(V114&gt;Scenario!$B$11,"",IF(V$2&lt;&gt;"Ready",V$2,IF(ISNUMBER(W114),IF((W114+X114)*(1+Scenario!$B$12/12)-Y114&lt;0,"INSUFFICIENT FUNDS",(W114+X114)*(1+Scenario!$B$12/12)-Y114),"INSUFFICIENT FUNDS")))</f>
        <v/>
      </c>
      <c r="AA114" s="6" t="str">
        <f>IF(V114&gt;Scenario!$B$11,"",IF(V$2&lt;&gt;"Ready",V$2,IF(ISNUMBER(Z114),AA113+Y114,"INSUFFICIENT FUNDS")))</f>
        <v/>
      </c>
      <c r="AB114" t="str">
        <f>IF(V114&gt;Scenario!$B$11,"",IF(V$2&lt;&gt;"Ready",V$2,IF(ISNUMBER(Z114),"OK","INSUFFICIENT FUNDS")))</f>
        <v/>
      </c>
      <c r="AC114">
        <v>110</v>
      </c>
      <c r="AD114" s="6" t="str">
        <f>IF(AC114&gt;Scenario!$B$11,"",IF(AC$2&lt;&gt;"Ready",AC$2,IF(AI113="OK",AG113,"INSUFFICIENT FUNDS")))</f>
        <v/>
      </c>
      <c r="AE114" s="6" t="str">
        <f>IF(AC114&gt;Scenario!$B$11,"",IF(AC$2&lt;&gt;"Ready",AC$2,IF(ISNUMBER(AD114),IF(AND(AC114&gt;=Scenario!$B$10,MOD(AC114-Scenario!$B$10,Scenario!$B$18)=0),Scenario!$B$8,0),"INSUFFICIENT FUNDS")))</f>
        <v/>
      </c>
      <c r="AF114" s="6" t="str">
        <f>IF(AC114&gt;Scenario!$B$11,"",IF(AC$2&lt;&gt;"Ready",AC$2,IF(ISNUMBER(AD114),(AD114+AE114)*(N('Option C'!$E$14)+N('Option C'!$E$15)+IF(Scenario!$B$13="Gross",0,0))/12+((N('Option C'!$E$12)+N('Option C'!$E$13))/12+IF(AND(AC114&gt;=Scenario!$B$10,MOD(AC114-Scenario!$B$10,Scenario!$B$18)=0),N('Option C'!$E$17)*N('Option C'!$E$18)+N('Option C'!$E$20),0)+IF(AC114=1,N('Option C'!$E$17)*N('Option C'!$E$19)+N('Option C'!$E$21),0)+IF(AC114=Scenario!$B$11,N('Option C'!$E$22),0)),"INSUFFICIENT FUNDS")))</f>
        <v/>
      </c>
      <c r="AG114" s="6" t="str">
        <f>IF(AC114&gt;Scenario!$B$11,"",IF(AC$2&lt;&gt;"Ready",AC$2,IF(ISNUMBER(AD114),IF((AD114+AE114)*(1+Scenario!$B$12/12)-AF114&lt;0,"INSUFFICIENT FUNDS",(AD114+AE114)*(1+Scenario!$B$12/12)-AF114),"INSUFFICIENT FUNDS")))</f>
        <v/>
      </c>
      <c r="AH114" s="6" t="str">
        <f>IF(AC114&gt;Scenario!$B$11,"",IF(AC$2&lt;&gt;"Ready",AC$2,IF(ISNUMBER(AG114),AH113+AF114,"INSUFFICIENT FUNDS")))</f>
        <v/>
      </c>
      <c r="AI114" t="str">
        <f>IF(AC114&gt;Scenario!$B$11,"",IF(AC$2&lt;&gt;"Ready",AC$2,IF(ISNUMBER(AG114),"OK","INSUFFICIENT FUNDS")))</f>
        <v/>
      </c>
      <c r="AJ114">
        <v>110</v>
      </c>
      <c r="AK114" s="6" t="str">
        <f>IF(AJ114&gt;Scenario!$B$11,"",IF(AJ$2&lt;&gt;"Ready",AJ$2,IF(AP113="OK",AN113,"INSUFFICIENT FUNDS")))</f>
        <v/>
      </c>
      <c r="AL114" s="6" t="str">
        <f>IF(AJ114&gt;Scenario!$B$11,"",IF(AJ$2&lt;&gt;"Ready",AJ$2,IF(ISNUMBER(AK114),IF(AND(AJ114&gt;=Scenario!$B$10,MOD(AJ114-Scenario!$B$10,Scenario!$B$18)=0),Scenario!$B$8,0),"INSUFFICIENT FUNDS")))</f>
        <v/>
      </c>
      <c r="AM114" s="6" t="str">
        <f>IF(AJ114&gt;Scenario!$B$11,"",IF(AJ$2&lt;&gt;"Ready",AJ$2,IF(ISNUMBER(AK114),(AK114+AL114)*(0+0+IF(Scenario!$B$13="Gross",0,0))/12+((0+0)/12+IF(AND(AJ114&gt;=Scenario!$B$10,MOD(AJ114-Scenario!$B$10,Scenario!$B$18)=0),0*0+0,0)+IF(AJ114=1,0*0+0,0)+IF(AJ114=Scenario!$B$11,0,0)),"INSUFFICIENT FUNDS")))</f>
        <v/>
      </c>
      <c r="AN114" s="6" t="str">
        <f>IF(AJ114&gt;Scenario!$B$11,"",IF(AJ$2&lt;&gt;"Ready",AJ$2,IF(ISNUMBER(AK114),IF((AK114+AL114)*(1+Scenario!$B$12/12)-AM114&lt;0,"INSUFFICIENT FUNDS",(AK114+AL114)*(1+Scenario!$B$12/12)-AM114),"INSUFFICIENT FUNDS")))</f>
        <v/>
      </c>
      <c r="AO114" s="6" t="str">
        <f>IF(AJ114&gt;Scenario!$B$11,"",IF(AJ$2&lt;&gt;"Ready",AJ$2,IF(ISNUMBER(AN114),AO113+AM114,"INSUFFICIENT FUNDS")))</f>
        <v/>
      </c>
      <c r="AP114" t="str">
        <f>IF(AJ114&gt;Scenario!$B$11,"",IF(AJ$2&lt;&gt;"Ready",AJ$2,IF(ISNUMBER(AN114),"OK","INSUFFICIENT FUNDS")))</f>
        <v/>
      </c>
    </row>
    <row r="115" spans="1:42" ht="32.1" customHeight="1" x14ac:dyDescent="0.2">
      <c r="A115">
        <v>111</v>
      </c>
      <c r="B115" s="6" t="str">
        <f>IF(A115&gt;Scenario!$B$11,"",IF(A$2&lt;&gt;"Ready",A$2,IF(G114="OK",E114,"INSUFFICIENT FUNDS")))</f>
        <v/>
      </c>
      <c r="C115" s="6" t="str">
        <f>IF(A115&gt;Scenario!$B$11,"",IF(A$2&lt;&gt;"Ready",A$2,IF(ISNUMBER(B115),IF(AND(A115&gt;=Scenario!$B$10,MOD(A115-Scenario!$B$10,Scenario!$B$18)=0),Scenario!$B$8,0),"INSUFFICIENT FUNDS")))</f>
        <v/>
      </c>
      <c r="D115" s="6" t="str">
        <f>IF(A115&gt;Scenario!$B$11,"",IF(A$2&lt;&gt;"Ready",A$2,IF(ISNUMBER(B115),(B115+C115)*(N('Option C'!$E$14)+N('Option C'!$E$15)+IF(Scenario!$B$13="Gross",N('Option C'!$E$16),0))/12+((N('Option C'!$E$12)+N('Option C'!$E$13))/12+IF(AND(A115&gt;=Scenario!$B$10,MOD(A115-Scenario!$B$10,Scenario!$B$18)=0),N('Option C'!$E$17)*N('Option C'!$E$18)+N('Option C'!$E$20),0)+IF(A115=1,N('Option C'!$E$17)*N('Option C'!$E$19)+N('Option C'!$E$21),0)+IF(A115=Scenario!$B$11,N('Option C'!$E$22),0)),"INSUFFICIENT FUNDS")))</f>
        <v/>
      </c>
      <c r="E115" s="6" t="str">
        <f>IF(A115&gt;Scenario!$B$11,"",IF(A$2&lt;&gt;"Ready",A$2,IF(ISNUMBER(B115),IF((B115+C115)*(1+Scenario!$B$12/12)-D115&lt;0,"INSUFFICIENT FUNDS",(B115+C115)*(1+Scenario!$B$12/12)-D115),"INSUFFICIENT FUNDS")))</f>
        <v/>
      </c>
      <c r="F115" s="6" t="str">
        <f>IF(A115&gt;Scenario!$B$11,"",IF(A$2&lt;&gt;"Ready",A$2,IF(ISNUMBER(E115),F114+D115,"INSUFFICIENT FUNDS")))</f>
        <v/>
      </c>
      <c r="G115" t="str">
        <f>IF(A115&gt;Scenario!$B$11,"",IF(A$2&lt;&gt;"Ready",A$2,IF(ISNUMBER(E115),"OK","INSUFFICIENT FUNDS")))</f>
        <v/>
      </c>
      <c r="H115">
        <v>111</v>
      </c>
      <c r="I115" s="6" t="str">
        <f>IF(H115&gt;Scenario!$B$11,"",IF(H$2&lt;&gt;"Ready",H$2,IF(N114="OK",L114,"INSUFFICIENT FUNDS")))</f>
        <v/>
      </c>
      <c r="J115" s="6" t="str">
        <f>IF(H115&gt;Scenario!$B$11,"",IF(H$2&lt;&gt;"Ready",H$2,IF(ISNUMBER(I115),IF(AND(H115&gt;=Scenario!$B$10,MOD(H115-Scenario!$B$10,Scenario!$B$18)=0),Scenario!$B$8,0),"INSUFFICIENT FUNDS")))</f>
        <v/>
      </c>
      <c r="K115" s="6" t="str">
        <f>IF(H115&gt;Scenario!$B$11,"",IF(H$2&lt;&gt;"Ready",H$2,IF(ISNUMBER(I115),(I115+J115)*(N('Option C'!$E$14)+N('Option C'!$E$15)+IF(Scenario!$B$13="Gross",N('Option C'!$E$16),0))/12+((0+0)/12+IF(AND(H115&gt;=Scenario!$B$10,MOD(H115-Scenario!$B$10,Scenario!$B$18)=0),N('Option C'!$E$17)*N('Option C'!$E$18)+N('Option C'!$E$20),0)+IF(H115=1,N('Option C'!$E$17)*N('Option C'!$E$19)+N('Option C'!$E$21),0)+IF(H115=Scenario!$B$11,N('Option C'!$E$22),0)),"INSUFFICIENT FUNDS")))</f>
        <v/>
      </c>
      <c r="L115" s="6" t="str">
        <f>IF(H115&gt;Scenario!$B$11,"",IF(H$2&lt;&gt;"Ready",H$2,IF(ISNUMBER(I115),IF((I115+J115)*(1+Scenario!$B$12/12)-K115&lt;0,"INSUFFICIENT FUNDS",(I115+J115)*(1+Scenario!$B$12/12)-K115),"INSUFFICIENT FUNDS")))</f>
        <v/>
      </c>
      <c r="M115" s="6" t="str">
        <f>IF(H115&gt;Scenario!$B$11,"",IF(H$2&lt;&gt;"Ready",H$2,IF(ISNUMBER(L115),M114+K115,"INSUFFICIENT FUNDS")))</f>
        <v/>
      </c>
      <c r="N115" t="str">
        <f>IF(H115&gt;Scenario!$B$11,"",IF(H$2&lt;&gt;"Ready",H$2,IF(ISNUMBER(L115),"OK","INSUFFICIENT FUNDS")))</f>
        <v/>
      </c>
      <c r="O115">
        <v>111</v>
      </c>
      <c r="P115" s="6" t="str">
        <f>IF(O115&gt;Scenario!$B$11,"",IF(O$2&lt;&gt;"Ready",O$2,IF(U114="OK",S114,"INSUFFICIENT FUNDS")))</f>
        <v/>
      </c>
      <c r="Q115" s="6" t="str">
        <f>IF(O115&gt;Scenario!$B$11,"",IF(O$2&lt;&gt;"Ready",O$2,IF(ISNUMBER(P115),IF(AND(O115&gt;=Scenario!$B$10,MOD(O115-Scenario!$B$10,Scenario!$B$18)=0),Scenario!$B$8,0),"INSUFFICIENT FUNDS")))</f>
        <v/>
      </c>
      <c r="R115" s="6" t="str">
        <f>IF(O115&gt;Scenario!$B$11,"",IF(O$2&lt;&gt;"Ready",O$2,IF(ISNUMBER(P115),(P115+Q115)*(0+N('Option C'!$E$15)+IF(Scenario!$B$13="Gross",N('Option C'!$E$16),0))/12+((N('Option C'!$E$12)+N('Option C'!$E$13))/12+IF(AND(O115&gt;=Scenario!$B$10,MOD(O115-Scenario!$B$10,Scenario!$B$18)=0),N('Option C'!$E$17)*N('Option C'!$E$18)+N('Option C'!$E$20),0)+IF(O115=1,N('Option C'!$E$17)*N('Option C'!$E$19)+N('Option C'!$E$21),0)+IF(O115=Scenario!$B$11,N('Option C'!$E$22),0)),"INSUFFICIENT FUNDS")))</f>
        <v/>
      </c>
      <c r="S115" s="6" t="str">
        <f>IF(O115&gt;Scenario!$B$11,"",IF(O$2&lt;&gt;"Ready",O$2,IF(ISNUMBER(P115),IF((P115+Q115)*(1+Scenario!$B$12/12)-R115&lt;0,"INSUFFICIENT FUNDS",(P115+Q115)*(1+Scenario!$B$12/12)-R115),"INSUFFICIENT FUNDS")))</f>
        <v/>
      </c>
      <c r="T115" s="6" t="str">
        <f>IF(O115&gt;Scenario!$B$11,"",IF(O$2&lt;&gt;"Ready",O$2,IF(ISNUMBER(S115),T114+R115,"INSUFFICIENT FUNDS")))</f>
        <v/>
      </c>
      <c r="U115" t="str">
        <f>IF(O115&gt;Scenario!$B$11,"",IF(O$2&lt;&gt;"Ready",O$2,IF(ISNUMBER(S115),"OK","INSUFFICIENT FUNDS")))</f>
        <v/>
      </c>
      <c r="V115">
        <v>111</v>
      </c>
      <c r="W115" s="6" t="str">
        <f>IF(V115&gt;Scenario!$B$11,"",IF(V$2&lt;&gt;"Ready",V$2,IF(AB114="OK",Z114,"INSUFFICIENT FUNDS")))</f>
        <v/>
      </c>
      <c r="X115" s="6" t="str">
        <f>IF(V115&gt;Scenario!$B$11,"",IF(V$2&lt;&gt;"Ready",V$2,IF(ISNUMBER(W115),IF(AND(V115&gt;=Scenario!$B$10,MOD(V115-Scenario!$B$10,Scenario!$B$18)=0),Scenario!$B$8,0),"INSUFFICIENT FUNDS")))</f>
        <v/>
      </c>
      <c r="Y115" s="6" t="str">
        <f>IF(V115&gt;Scenario!$B$11,"",IF(V$2&lt;&gt;"Ready",V$2,IF(ISNUMBER(W115),(W115+X115)*(N('Option C'!$E$14)+N('Option C'!$E$15)+IF(Scenario!$B$13="Gross",N('Option C'!$E$16),0))/12+((N('Option C'!$E$12)+N('Option C'!$E$13))/12+IF(AND(V115&gt;=Scenario!$B$10,MOD(V115-Scenario!$B$10,Scenario!$B$18)=0),0*0+0,0)+IF(V115=1,0*0+0,0)+IF(V115=Scenario!$B$11,0,0)),"INSUFFICIENT FUNDS")))</f>
        <v/>
      </c>
      <c r="Z115" s="6" t="str">
        <f>IF(V115&gt;Scenario!$B$11,"",IF(V$2&lt;&gt;"Ready",V$2,IF(ISNUMBER(W115),IF((W115+X115)*(1+Scenario!$B$12/12)-Y115&lt;0,"INSUFFICIENT FUNDS",(W115+X115)*(1+Scenario!$B$12/12)-Y115),"INSUFFICIENT FUNDS")))</f>
        <v/>
      </c>
      <c r="AA115" s="6" t="str">
        <f>IF(V115&gt;Scenario!$B$11,"",IF(V$2&lt;&gt;"Ready",V$2,IF(ISNUMBER(Z115),AA114+Y115,"INSUFFICIENT FUNDS")))</f>
        <v/>
      </c>
      <c r="AB115" t="str">
        <f>IF(V115&gt;Scenario!$B$11,"",IF(V$2&lt;&gt;"Ready",V$2,IF(ISNUMBER(Z115),"OK","INSUFFICIENT FUNDS")))</f>
        <v/>
      </c>
      <c r="AC115">
        <v>111</v>
      </c>
      <c r="AD115" s="6" t="str">
        <f>IF(AC115&gt;Scenario!$B$11,"",IF(AC$2&lt;&gt;"Ready",AC$2,IF(AI114="OK",AG114,"INSUFFICIENT FUNDS")))</f>
        <v/>
      </c>
      <c r="AE115" s="6" t="str">
        <f>IF(AC115&gt;Scenario!$B$11,"",IF(AC$2&lt;&gt;"Ready",AC$2,IF(ISNUMBER(AD115),IF(AND(AC115&gt;=Scenario!$B$10,MOD(AC115-Scenario!$B$10,Scenario!$B$18)=0),Scenario!$B$8,0),"INSUFFICIENT FUNDS")))</f>
        <v/>
      </c>
      <c r="AF115" s="6" t="str">
        <f>IF(AC115&gt;Scenario!$B$11,"",IF(AC$2&lt;&gt;"Ready",AC$2,IF(ISNUMBER(AD115),(AD115+AE115)*(N('Option C'!$E$14)+N('Option C'!$E$15)+IF(Scenario!$B$13="Gross",0,0))/12+((N('Option C'!$E$12)+N('Option C'!$E$13))/12+IF(AND(AC115&gt;=Scenario!$B$10,MOD(AC115-Scenario!$B$10,Scenario!$B$18)=0),N('Option C'!$E$17)*N('Option C'!$E$18)+N('Option C'!$E$20),0)+IF(AC115=1,N('Option C'!$E$17)*N('Option C'!$E$19)+N('Option C'!$E$21),0)+IF(AC115=Scenario!$B$11,N('Option C'!$E$22),0)),"INSUFFICIENT FUNDS")))</f>
        <v/>
      </c>
      <c r="AG115" s="6" t="str">
        <f>IF(AC115&gt;Scenario!$B$11,"",IF(AC$2&lt;&gt;"Ready",AC$2,IF(ISNUMBER(AD115),IF((AD115+AE115)*(1+Scenario!$B$12/12)-AF115&lt;0,"INSUFFICIENT FUNDS",(AD115+AE115)*(1+Scenario!$B$12/12)-AF115),"INSUFFICIENT FUNDS")))</f>
        <v/>
      </c>
      <c r="AH115" s="6" t="str">
        <f>IF(AC115&gt;Scenario!$B$11,"",IF(AC$2&lt;&gt;"Ready",AC$2,IF(ISNUMBER(AG115),AH114+AF115,"INSUFFICIENT FUNDS")))</f>
        <v/>
      </c>
      <c r="AI115" t="str">
        <f>IF(AC115&gt;Scenario!$B$11,"",IF(AC$2&lt;&gt;"Ready",AC$2,IF(ISNUMBER(AG115),"OK","INSUFFICIENT FUNDS")))</f>
        <v/>
      </c>
      <c r="AJ115">
        <v>111</v>
      </c>
      <c r="AK115" s="6" t="str">
        <f>IF(AJ115&gt;Scenario!$B$11,"",IF(AJ$2&lt;&gt;"Ready",AJ$2,IF(AP114="OK",AN114,"INSUFFICIENT FUNDS")))</f>
        <v/>
      </c>
      <c r="AL115" s="6" t="str">
        <f>IF(AJ115&gt;Scenario!$B$11,"",IF(AJ$2&lt;&gt;"Ready",AJ$2,IF(ISNUMBER(AK115),IF(AND(AJ115&gt;=Scenario!$B$10,MOD(AJ115-Scenario!$B$10,Scenario!$B$18)=0),Scenario!$B$8,0),"INSUFFICIENT FUNDS")))</f>
        <v/>
      </c>
      <c r="AM115" s="6" t="str">
        <f>IF(AJ115&gt;Scenario!$B$11,"",IF(AJ$2&lt;&gt;"Ready",AJ$2,IF(ISNUMBER(AK115),(AK115+AL115)*(0+0+IF(Scenario!$B$13="Gross",0,0))/12+((0+0)/12+IF(AND(AJ115&gt;=Scenario!$B$10,MOD(AJ115-Scenario!$B$10,Scenario!$B$18)=0),0*0+0,0)+IF(AJ115=1,0*0+0,0)+IF(AJ115=Scenario!$B$11,0,0)),"INSUFFICIENT FUNDS")))</f>
        <v/>
      </c>
      <c r="AN115" s="6" t="str">
        <f>IF(AJ115&gt;Scenario!$B$11,"",IF(AJ$2&lt;&gt;"Ready",AJ$2,IF(ISNUMBER(AK115),IF((AK115+AL115)*(1+Scenario!$B$12/12)-AM115&lt;0,"INSUFFICIENT FUNDS",(AK115+AL115)*(1+Scenario!$B$12/12)-AM115),"INSUFFICIENT FUNDS")))</f>
        <v/>
      </c>
      <c r="AO115" s="6" t="str">
        <f>IF(AJ115&gt;Scenario!$B$11,"",IF(AJ$2&lt;&gt;"Ready",AJ$2,IF(ISNUMBER(AN115),AO114+AM115,"INSUFFICIENT FUNDS")))</f>
        <v/>
      </c>
      <c r="AP115" t="str">
        <f>IF(AJ115&gt;Scenario!$B$11,"",IF(AJ$2&lt;&gt;"Ready",AJ$2,IF(ISNUMBER(AN115),"OK","INSUFFICIENT FUNDS")))</f>
        <v/>
      </c>
    </row>
    <row r="116" spans="1:42" ht="32.1" customHeight="1" x14ac:dyDescent="0.2">
      <c r="A116">
        <v>112</v>
      </c>
      <c r="B116" s="6" t="str">
        <f>IF(A116&gt;Scenario!$B$11,"",IF(A$2&lt;&gt;"Ready",A$2,IF(G115="OK",E115,"INSUFFICIENT FUNDS")))</f>
        <v/>
      </c>
      <c r="C116" s="6" t="str">
        <f>IF(A116&gt;Scenario!$B$11,"",IF(A$2&lt;&gt;"Ready",A$2,IF(ISNUMBER(B116),IF(AND(A116&gt;=Scenario!$B$10,MOD(A116-Scenario!$B$10,Scenario!$B$18)=0),Scenario!$B$8,0),"INSUFFICIENT FUNDS")))</f>
        <v/>
      </c>
      <c r="D116" s="6" t="str">
        <f>IF(A116&gt;Scenario!$B$11,"",IF(A$2&lt;&gt;"Ready",A$2,IF(ISNUMBER(B116),(B116+C116)*(N('Option C'!$E$14)+N('Option C'!$E$15)+IF(Scenario!$B$13="Gross",N('Option C'!$E$16),0))/12+((N('Option C'!$E$12)+N('Option C'!$E$13))/12+IF(AND(A116&gt;=Scenario!$B$10,MOD(A116-Scenario!$B$10,Scenario!$B$18)=0),N('Option C'!$E$17)*N('Option C'!$E$18)+N('Option C'!$E$20),0)+IF(A116=1,N('Option C'!$E$17)*N('Option C'!$E$19)+N('Option C'!$E$21),0)+IF(A116=Scenario!$B$11,N('Option C'!$E$22),0)),"INSUFFICIENT FUNDS")))</f>
        <v/>
      </c>
      <c r="E116" s="6" t="str">
        <f>IF(A116&gt;Scenario!$B$11,"",IF(A$2&lt;&gt;"Ready",A$2,IF(ISNUMBER(B116),IF((B116+C116)*(1+Scenario!$B$12/12)-D116&lt;0,"INSUFFICIENT FUNDS",(B116+C116)*(1+Scenario!$B$12/12)-D116),"INSUFFICIENT FUNDS")))</f>
        <v/>
      </c>
      <c r="F116" s="6" t="str">
        <f>IF(A116&gt;Scenario!$B$11,"",IF(A$2&lt;&gt;"Ready",A$2,IF(ISNUMBER(E116),F115+D116,"INSUFFICIENT FUNDS")))</f>
        <v/>
      </c>
      <c r="G116" t="str">
        <f>IF(A116&gt;Scenario!$B$11,"",IF(A$2&lt;&gt;"Ready",A$2,IF(ISNUMBER(E116),"OK","INSUFFICIENT FUNDS")))</f>
        <v/>
      </c>
      <c r="H116">
        <v>112</v>
      </c>
      <c r="I116" s="6" t="str">
        <f>IF(H116&gt;Scenario!$B$11,"",IF(H$2&lt;&gt;"Ready",H$2,IF(N115="OK",L115,"INSUFFICIENT FUNDS")))</f>
        <v/>
      </c>
      <c r="J116" s="6" t="str">
        <f>IF(H116&gt;Scenario!$B$11,"",IF(H$2&lt;&gt;"Ready",H$2,IF(ISNUMBER(I116),IF(AND(H116&gt;=Scenario!$B$10,MOD(H116-Scenario!$B$10,Scenario!$B$18)=0),Scenario!$B$8,0),"INSUFFICIENT FUNDS")))</f>
        <v/>
      </c>
      <c r="K116" s="6" t="str">
        <f>IF(H116&gt;Scenario!$B$11,"",IF(H$2&lt;&gt;"Ready",H$2,IF(ISNUMBER(I116),(I116+J116)*(N('Option C'!$E$14)+N('Option C'!$E$15)+IF(Scenario!$B$13="Gross",N('Option C'!$E$16),0))/12+((0+0)/12+IF(AND(H116&gt;=Scenario!$B$10,MOD(H116-Scenario!$B$10,Scenario!$B$18)=0),N('Option C'!$E$17)*N('Option C'!$E$18)+N('Option C'!$E$20),0)+IF(H116=1,N('Option C'!$E$17)*N('Option C'!$E$19)+N('Option C'!$E$21),0)+IF(H116=Scenario!$B$11,N('Option C'!$E$22),0)),"INSUFFICIENT FUNDS")))</f>
        <v/>
      </c>
      <c r="L116" s="6" t="str">
        <f>IF(H116&gt;Scenario!$B$11,"",IF(H$2&lt;&gt;"Ready",H$2,IF(ISNUMBER(I116),IF((I116+J116)*(1+Scenario!$B$12/12)-K116&lt;0,"INSUFFICIENT FUNDS",(I116+J116)*(1+Scenario!$B$12/12)-K116),"INSUFFICIENT FUNDS")))</f>
        <v/>
      </c>
      <c r="M116" s="6" t="str">
        <f>IF(H116&gt;Scenario!$B$11,"",IF(H$2&lt;&gt;"Ready",H$2,IF(ISNUMBER(L116),M115+K116,"INSUFFICIENT FUNDS")))</f>
        <v/>
      </c>
      <c r="N116" t="str">
        <f>IF(H116&gt;Scenario!$B$11,"",IF(H$2&lt;&gt;"Ready",H$2,IF(ISNUMBER(L116),"OK","INSUFFICIENT FUNDS")))</f>
        <v/>
      </c>
      <c r="O116">
        <v>112</v>
      </c>
      <c r="P116" s="6" t="str">
        <f>IF(O116&gt;Scenario!$B$11,"",IF(O$2&lt;&gt;"Ready",O$2,IF(U115="OK",S115,"INSUFFICIENT FUNDS")))</f>
        <v/>
      </c>
      <c r="Q116" s="6" t="str">
        <f>IF(O116&gt;Scenario!$B$11,"",IF(O$2&lt;&gt;"Ready",O$2,IF(ISNUMBER(P116),IF(AND(O116&gt;=Scenario!$B$10,MOD(O116-Scenario!$B$10,Scenario!$B$18)=0),Scenario!$B$8,0),"INSUFFICIENT FUNDS")))</f>
        <v/>
      </c>
      <c r="R116" s="6" t="str">
        <f>IF(O116&gt;Scenario!$B$11,"",IF(O$2&lt;&gt;"Ready",O$2,IF(ISNUMBER(P116),(P116+Q116)*(0+N('Option C'!$E$15)+IF(Scenario!$B$13="Gross",N('Option C'!$E$16),0))/12+((N('Option C'!$E$12)+N('Option C'!$E$13))/12+IF(AND(O116&gt;=Scenario!$B$10,MOD(O116-Scenario!$B$10,Scenario!$B$18)=0),N('Option C'!$E$17)*N('Option C'!$E$18)+N('Option C'!$E$20),0)+IF(O116=1,N('Option C'!$E$17)*N('Option C'!$E$19)+N('Option C'!$E$21),0)+IF(O116=Scenario!$B$11,N('Option C'!$E$22),0)),"INSUFFICIENT FUNDS")))</f>
        <v/>
      </c>
      <c r="S116" s="6" t="str">
        <f>IF(O116&gt;Scenario!$B$11,"",IF(O$2&lt;&gt;"Ready",O$2,IF(ISNUMBER(P116),IF((P116+Q116)*(1+Scenario!$B$12/12)-R116&lt;0,"INSUFFICIENT FUNDS",(P116+Q116)*(1+Scenario!$B$12/12)-R116),"INSUFFICIENT FUNDS")))</f>
        <v/>
      </c>
      <c r="T116" s="6" t="str">
        <f>IF(O116&gt;Scenario!$B$11,"",IF(O$2&lt;&gt;"Ready",O$2,IF(ISNUMBER(S116),T115+R116,"INSUFFICIENT FUNDS")))</f>
        <v/>
      </c>
      <c r="U116" t="str">
        <f>IF(O116&gt;Scenario!$B$11,"",IF(O$2&lt;&gt;"Ready",O$2,IF(ISNUMBER(S116),"OK","INSUFFICIENT FUNDS")))</f>
        <v/>
      </c>
      <c r="V116">
        <v>112</v>
      </c>
      <c r="W116" s="6" t="str">
        <f>IF(V116&gt;Scenario!$B$11,"",IF(V$2&lt;&gt;"Ready",V$2,IF(AB115="OK",Z115,"INSUFFICIENT FUNDS")))</f>
        <v/>
      </c>
      <c r="X116" s="6" t="str">
        <f>IF(V116&gt;Scenario!$B$11,"",IF(V$2&lt;&gt;"Ready",V$2,IF(ISNUMBER(W116),IF(AND(V116&gt;=Scenario!$B$10,MOD(V116-Scenario!$B$10,Scenario!$B$18)=0),Scenario!$B$8,0),"INSUFFICIENT FUNDS")))</f>
        <v/>
      </c>
      <c r="Y116" s="6" t="str">
        <f>IF(V116&gt;Scenario!$B$11,"",IF(V$2&lt;&gt;"Ready",V$2,IF(ISNUMBER(W116),(W116+X116)*(N('Option C'!$E$14)+N('Option C'!$E$15)+IF(Scenario!$B$13="Gross",N('Option C'!$E$16),0))/12+((N('Option C'!$E$12)+N('Option C'!$E$13))/12+IF(AND(V116&gt;=Scenario!$B$10,MOD(V116-Scenario!$B$10,Scenario!$B$18)=0),0*0+0,0)+IF(V116=1,0*0+0,0)+IF(V116=Scenario!$B$11,0,0)),"INSUFFICIENT FUNDS")))</f>
        <v/>
      </c>
      <c r="Z116" s="6" t="str">
        <f>IF(V116&gt;Scenario!$B$11,"",IF(V$2&lt;&gt;"Ready",V$2,IF(ISNUMBER(W116),IF((W116+X116)*(1+Scenario!$B$12/12)-Y116&lt;0,"INSUFFICIENT FUNDS",(W116+X116)*(1+Scenario!$B$12/12)-Y116),"INSUFFICIENT FUNDS")))</f>
        <v/>
      </c>
      <c r="AA116" s="6" t="str">
        <f>IF(V116&gt;Scenario!$B$11,"",IF(V$2&lt;&gt;"Ready",V$2,IF(ISNUMBER(Z116),AA115+Y116,"INSUFFICIENT FUNDS")))</f>
        <v/>
      </c>
      <c r="AB116" t="str">
        <f>IF(V116&gt;Scenario!$B$11,"",IF(V$2&lt;&gt;"Ready",V$2,IF(ISNUMBER(Z116),"OK","INSUFFICIENT FUNDS")))</f>
        <v/>
      </c>
      <c r="AC116">
        <v>112</v>
      </c>
      <c r="AD116" s="6" t="str">
        <f>IF(AC116&gt;Scenario!$B$11,"",IF(AC$2&lt;&gt;"Ready",AC$2,IF(AI115="OK",AG115,"INSUFFICIENT FUNDS")))</f>
        <v/>
      </c>
      <c r="AE116" s="6" t="str">
        <f>IF(AC116&gt;Scenario!$B$11,"",IF(AC$2&lt;&gt;"Ready",AC$2,IF(ISNUMBER(AD116),IF(AND(AC116&gt;=Scenario!$B$10,MOD(AC116-Scenario!$B$10,Scenario!$B$18)=0),Scenario!$B$8,0),"INSUFFICIENT FUNDS")))</f>
        <v/>
      </c>
      <c r="AF116" s="6" t="str">
        <f>IF(AC116&gt;Scenario!$B$11,"",IF(AC$2&lt;&gt;"Ready",AC$2,IF(ISNUMBER(AD116),(AD116+AE116)*(N('Option C'!$E$14)+N('Option C'!$E$15)+IF(Scenario!$B$13="Gross",0,0))/12+((N('Option C'!$E$12)+N('Option C'!$E$13))/12+IF(AND(AC116&gt;=Scenario!$B$10,MOD(AC116-Scenario!$B$10,Scenario!$B$18)=0),N('Option C'!$E$17)*N('Option C'!$E$18)+N('Option C'!$E$20),0)+IF(AC116=1,N('Option C'!$E$17)*N('Option C'!$E$19)+N('Option C'!$E$21),0)+IF(AC116=Scenario!$B$11,N('Option C'!$E$22),0)),"INSUFFICIENT FUNDS")))</f>
        <v/>
      </c>
      <c r="AG116" s="6" t="str">
        <f>IF(AC116&gt;Scenario!$B$11,"",IF(AC$2&lt;&gt;"Ready",AC$2,IF(ISNUMBER(AD116),IF((AD116+AE116)*(1+Scenario!$B$12/12)-AF116&lt;0,"INSUFFICIENT FUNDS",(AD116+AE116)*(1+Scenario!$B$12/12)-AF116),"INSUFFICIENT FUNDS")))</f>
        <v/>
      </c>
      <c r="AH116" s="6" t="str">
        <f>IF(AC116&gt;Scenario!$B$11,"",IF(AC$2&lt;&gt;"Ready",AC$2,IF(ISNUMBER(AG116),AH115+AF116,"INSUFFICIENT FUNDS")))</f>
        <v/>
      </c>
      <c r="AI116" t="str">
        <f>IF(AC116&gt;Scenario!$B$11,"",IF(AC$2&lt;&gt;"Ready",AC$2,IF(ISNUMBER(AG116),"OK","INSUFFICIENT FUNDS")))</f>
        <v/>
      </c>
      <c r="AJ116">
        <v>112</v>
      </c>
      <c r="AK116" s="6" t="str">
        <f>IF(AJ116&gt;Scenario!$B$11,"",IF(AJ$2&lt;&gt;"Ready",AJ$2,IF(AP115="OK",AN115,"INSUFFICIENT FUNDS")))</f>
        <v/>
      </c>
      <c r="AL116" s="6" t="str">
        <f>IF(AJ116&gt;Scenario!$B$11,"",IF(AJ$2&lt;&gt;"Ready",AJ$2,IF(ISNUMBER(AK116),IF(AND(AJ116&gt;=Scenario!$B$10,MOD(AJ116-Scenario!$B$10,Scenario!$B$18)=0),Scenario!$B$8,0),"INSUFFICIENT FUNDS")))</f>
        <v/>
      </c>
      <c r="AM116" s="6" t="str">
        <f>IF(AJ116&gt;Scenario!$B$11,"",IF(AJ$2&lt;&gt;"Ready",AJ$2,IF(ISNUMBER(AK116),(AK116+AL116)*(0+0+IF(Scenario!$B$13="Gross",0,0))/12+((0+0)/12+IF(AND(AJ116&gt;=Scenario!$B$10,MOD(AJ116-Scenario!$B$10,Scenario!$B$18)=0),0*0+0,0)+IF(AJ116=1,0*0+0,0)+IF(AJ116=Scenario!$B$11,0,0)),"INSUFFICIENT FUNDS")))</f>
        <v/>
      </c>
      <c r="AN116" s="6" t="str">
        <f>IF(AJ116&gt;Scenario!$B$11,"",IF(AJ$2&lt;&gt;"Ready",AJ$2,IF(ISNUMBER(AK116),IF((AK116+AL116)*(1+Scenario!$B$12/12)-AM116&lt;0,"INSUFFICIENT FUNDS",(AK116+AL116)*(1+Scenario!$B$12/12)-AM116),"INSUFFICIENT FUNDS")))</f>
        <v/>
      </c>
      <c r="AO116" s="6" t="str">
        <f>IF(AJ116&gt;Scenario!$B$11,"",IF(AJ$2&lt;&gt;"Ready",AJ$2,IF(ISNUMBER(AN116),AO115+AM116,"INSUFFICIENT FUNDS")))</f>
        <v/>
      </c>
      <c r="AP116" t="str">
        <f>IF(AJ116&gt;Scenario!$B$11,"",IF(AJ$2&lt;&gt;"Ready",AJ$2,IF(ISNUMBER(AN116),"OK","INSUFFICIENT FUNDS")))</f>
        <v/>
      </c>
    </row>
    <row r="117" spans="1:42" ht="32.1" customHeight="1" x14ac:dyDescent="0.2">
      <c r="A117">
        <v>113</v>
      </c>
      <c r="B117" s="6" t="str">
        <f>IF(A117&gt;Scenario!$B$11,"",IF(A$2&lt;&gt;"Ready",A$2,IF(G116="OK",E116,"INSUFFICIENT FUNDS")))</f>
        <v/>
      </c>
      <c r="C117" s="6" t="str">
        <f>IF(A117&gt;Scenario!$B$11,"",IF(A$2&lt;&gt;"Ready",A$2,IF(ISNUMBER(B117),IF(AND(A117&gt;=Scenario!$B$10,MOD(A117-Scenario!$B$10,Scenario!$B$18)=0),Scenario!$B$8,0),"INSUFFICIENT FUNDS")))</f>
        <v/>
      </c>
      <c r="D117" s="6" t="str">
        <f>IF(A117&gt;Scenario!$B$11,"",IF(A$2&lt;&gt;"Ready",A$2,IF(ISNUMBER(B117),(B117+C117)*(N('Option C'!$E$14)+N('Option C'!$E$15)+IF(Scenario!$B$13="Gross",N('Option C'!$E$16),0))/12+((N('Option C'!$E$12)+N('Option C'!$E$13))/12+IF(AND(A117&gt;=Scenario!$B$10,MOD(A117-Scenario!$B$10,Scenario!$B$18)=0),N('Option C'!$E$17)*N('Option C'!$E$18)+N('Option C'!$E$20),0)+IF(A117=1,N('Option C'!$E$17)*N('Option C'!$E$19)+N('Option C'!$E$21),0)+IF(A117=Scenario!$B$11,N('Option C'!$E$22),0)),"INSUFFICIENT FUNDS")))</f>
        <v/>
      </c>
      <c r="E117" s="6" t="str">
        <f>IF(A117&gt;Scenario!$B$11,"",IF(A$2&lt;&gt;"Ready",A$2,IF(ISNUMBER(B117),IF((B117+C117)*(1+Scenario!$B$12/12)-D117&lt;0,"INSUFFICIENT FUNDS",(B117+C117)*(1+Scenario!$B$12/12)-D117),"INSUFFICIENT FUNDS")))</f>
        <v/>
      </c>
      <c r="F117" s="6" t="str">
        <f>IF(A117&gt;Scenario!$B$11,"",IF(A$2&lt;&gt;"Ready",A$2,IF(ISNUMBER(E117),F116+D117,"INSUFFICIENT FUNDS")))</f>
        <v/>
      </c>
      <c r="G117" t="str">
        <f>IF(A117&gt;Scenario!$B$11,"",IF(A$2&lt;&gt;"Ready",A$2,IF(ISNUMBER(E117),"OK","INSUFFICIENT FUNDS")))</f>
        <v/>
      </c>
      <c r="H117">
        <v>113</v>
      </c>
      <c r="I117" s="6" t="str">
        <f>IF(H117&gt;Scenario!$B$11,"",IF(H$2&lt;&gt;"Ready",H$2,IF(N116="OK",L116,"INSUFFICIENT FUNDS")))</f>
        <v/>
      </c>
      <c r="J117" s="6" t="str">
        <f>IF(H117&gt;Scenario!$B$11,"",IF(H$2&lt;&gt;"Ready",H$2,IF(ISNUMBER(I117),IF(AND(H117&gt;=Scenario!$B$10,MOD(H117-Scenario!$B$10,Scenario!$B$18)=0),Scenario!$B$8,0),"INSUFFICIENT FUNDS")))</f>
        <v/>
      </c>
      <c r="K117" s="6" t="str">
        <f>IF(H117&gt;Scenario!$B$11,"",IF(H$2&lt;&gt;"Ready",H$2,IF(ISNUMBER(I117),(I117+J117)*(N('Option C'!$E$14)+N('Option C'!$E$15)+IF(Scenario!$B$13="Gross",N('Option C'!$E$16),0))/12+((0+0)/12+IF(AND(H117&gt;=Scenario!$B$10,MOD(H117-Scenario!$B$10,Scenario!$B$18)=0),N('Option C'!$E$17)*N('Option C'!$E$18)+N('Option C'!$E$20),0)+IF(H117=1,N('Option C'!$E$17)*N('Option C'!$E$19)+N('Option C'!$E$21),0)+IF(H117=Scenario!$B$11,N('Option C'!$E$22),0)),"INSUFFICIENT FUNDS")))</f>
        <v/>
      </c>
      <c r="L117" s="6" t="str">
        <f>IF(H117&gt;Scenario!$B$11,"",IF(H$2&lt;&gt;"Ready",H$2,IF(ISNUMBER(I117),IF((I117+J117)*(1+Scenario!$B$12/12)-K117&lt;0,"INSUFFICIENT FUNDS",(I117+J117)*(1+Scenario!$B$12/12)-K117),"INSUFFICIENT FUNDS")))</f>
        <v/>
      </c>
      <c r="M117" s="6" t="str">
        <f>IF(H117&gt;Scenario!$B$11,"",IF(H$2&lt;&gt;"Ready",H$2,IF(ISNUMBER(L117),M116+K117,"INSUFFICIENT FUNDS")))</f>
        <v/>
      </c>
      <c r="N117" t="str">
        <f>IF(H117&gt;Scenario!$B$11,"",IF(H$2&lt;&gt;"Ready",H$2,IF(ISNUMBER(L117),"OK","INSUFFICIENT FUNDS")))</f>
        <v/>
      </c>
      <c r="O117">
        <v>113</v>
      </c>
      <c r="P117" s="6" t="str">
        <f>IF(O117&gt;Scenario!$B$11,"",IF(O$2&lt;&gt;"Ready",O$2,IF(U116="OK",S116,"INSUFFICIENT FUNDS")))</f>
        <v/>
      </c>
      <c r="Q117" s="6" t="str">
        <f>IF(O117&gt;Scenario!$B$11,"",IF(O$2&lt;&gt;"Ready",O$2,IF(ISNUMBER(P117),IF(AND(O117&gt;=Scenario!$B$10,MOD(O117-Scenario!$B$10,Scenario!$B$18)=0),Scenario!$B$8,0),"INSUFFICIENT FUNDS")))</f>
        <v/>
      </c>
      <c r="R117" s="6" t="str">
        <f>IF(O117&gt;Scenario!$B$11,"",IF(O$2&lt;&gt;"Ready",O$2,IF(ISNUMBER(P117),(P117+Q117)*(0+N('Option C'!$E$15)+IF(Scenario!$B$13="Gross",N('Option C'!$E$16),0))/12+((N('Option C'!$E$12)+N('Option C'!$E$13))/12+IF(AND(O117&gt;=Scenario!$B$10,MOD(O117-Scenario!$B$10,Scenario!$B$18)=0),N('Option C'!$E$17)*N('Option C'!$E$18)+N('Option C'!$E$20),0)+IF(O117=1,N('Option C'!$E$17)*N('Option C'!$E$19)+N('Option C'!$E$21),0)+IF(O117=Scenario!$B$11,N('Option C'!$E$22),0)),"INSUFFICIENT FUNDS")))</f>
        <v/>
      </c>
      <c r="S117" s="6" t="str">
        <f>IF(O117&gt;Scenario!$B$11,"",IF(O$2&lt;&gt;"Ready",O$2,IF(ISNUMBER(P117),IF((P117+Q117)*(1+Scenario!$B$12/12)-R117&lt;0,"INSUFFICIENT FUNDS",(P117+Q117)*(1+Scenario!$B$12/12)-R117),"INSUFFICIENT FUNDS")))</f>
        <v/>
      </c>
      <c r="T117" s="6" t="str">
        <f>IF(O117&gt;Scenario!$B$11,"",IF(O$2&lt;&gt;"Ready",O$2,IF(ISNUMBER(S117),T116+R117,"INSUFFICIENT FUNDS")))</f>
        <v/>
      </c>
      <c r="U117" t="str">
        <f>IF(O117&gt;Scenario!$B$11,"",IF(O$2&lt;&gt;"Ready",O$2,IF(ISNUMBER(S117),"OK","INSUFFICIENT FUNDS")))</f>
        <v/>
      </c>
      <c r="V117">
        <v>113</v>
      </c>
      <c r="W117" s="6" t="str">
        <f>IF(V117&gt;Scenario!$B$11,"",IF(V$2&lt;&gt;"Ready",V$2,IF(AB116="OK",Z116,"INSUFFICIENT FUNDS")))</f>
        <v/>
      </c>
      <c r="X117" s="6" t="str">
        <f>IF(V117&gt;Scenario!$B$11,"",IF(V$2&lt;&gt;"Ready",V$2,IF(ISNUMBER(W117),IF(AND(V117&gt;=Scenario!$B$10,MOD(V117-Scenario!$B$10,Scenario!$B$18)=0),Scenario!$B$8,0),"INSUFFICIENT FUNDS")))</f>
        <v/>
      </c>
      <c r="Y117" s="6" t="str">
        <f>IF(V117&gt;Scenario!$B$11,"",IF(V$2&lt;&gt;"Ready",V$2,IF(ISNUMBER(W117),(W117+X117)*(N('Option C'!$E$14)+N('Option C'!$E$15)+IF(Scenario!$B$13="Gross",N('Option C'!$E$16),0))/12+((N('Option C'!$E$12)+N('Option C'!$E$13))/12+IF(AND(V117&gt;=Scenario!$B$10,MOD(V117-Scenario!$B$10,Scenario!$B$18)=0),0*0+0,0)+IF(V117=1,0*0+0,0)+IF(V117=Scenario!$B$11,0,0)),"INSUFFICIENT FUNDS")))</f>
        <v/>
      </c>
      <c r="Z117" s="6" t="str">
        <f>IF(V117&gt;Scenario!$B$11,"",IF(V$2&lt;&gt;"Ready",V$2,IF(ISNUMBER(W117),IF((W117+X117)*(1+Scenario!$B$12/12)-Y117&lt;0,"INSUFFICIENT FUNDS",(W117+X117)*(1+Scenario!$B$12/12)-Y117),"INSUFFICIENT FUNDS")))</f>
        <v/>
      </c>
      <c r="AA117" s="6" t="str">
        <f>IF(V117&gt;Scenario!$B$11,"",IF(V$2&lt;&gt;"Ready",V$2,IF(ISNUMBER(Z117),AA116+Y117,"INSUFFICIENT FUNDS")))</f>
        <v/>
      </c>
      <c r="AB117" t="str">
        <f>IF(V117&gt;Scenario!$B$11,"",IF(V$2&lt;&gt;"Ready",V$2,IF(ISNUMBER(Z117),"OK","INSUFFICIENT FUNDS")))</f>
        <v/>
      </c>
      <c r="AC117">
        <v>113</v>
      </c>
      <c r="AD117" s="6" t="str">
        <f>IF(AC117&gt;Scenario!$B$11,"",IF(AC$2&lt;&gt;"Ready",AC$2,IF(AI116="OK",AG116,"INSUFFICIENT FUNDS")))</f>
        <v/>
      </c>
      <c r="AE117" s="6" t="str">
        <f>IF(AC117&gt;Scenario!$B$11,"",IF(AC$2&lt;&gt;"Ready",AC$2,IF(ISNUMBER(AD117),IF(AND(AC117&gt;=Scenario!$B$10,MOD(AC117-Scenario!$B$10,Scenario!$B$18)=0),Scenario!$B$8,0),"INSUFFICIENT FUNDS")))</f>
        <v/>
      </c>
      <c r="AF117" s="6" t="str">
        <f>IF(AC117&gt;Scenario!$B$11,"",IF(AC$2&lt;&gt;"Ready",AC$2,IF(ISNUMBER(AD117),(AD117+AE117)*(N('Option C'!$E$14)+N('Option C'!$E$15)+IF(Scenario!$B$13="Gross",0,0))/12+((N('Option C'!$E$12)+N('Option C'!$E$13))/12+IF(AND(AC117&gt;=Scenario!$B$10,MOD(AC117-Scenario!$B$10,Scenario!$B$18)=0),N('Option C'!$E$17)*N('Option C'!$E$18)+N('Option C'!$E$20),0)+IF(AC117=1,N('Option C'!$E$17)*N('Option C'!$E$19)+N('Option C'!$E$21),0)+IF(AC117=Scenario!$B$11,N('Option C'!$E$22),0)),"INSUFFICIENT FUNDS")))</f>
        <v/>
      </c>
      <c r="AG117" s="6" t="str">
        <f>IF(AC117&gt;Scenario!$B$11,"",IF(AC$2&lt;&gt;"Ready",AC$2,IF(ISNUMBER(AD117),IF((AD117+AE117)*(1+Scenario!$B$12/12)-AF117&lt;0,"INSUFFICIENT FUNDS",(AD117+AE117)*(1+Scenario!$B$12/12)-AF117),"INSUFFICIENT FUNDS")))</f>
        <v/>
      </c>
      <c r="AH117" s="6" t="str">
        <f>IF(AC117&gt;Scenario!$B$11,"",IF(AC$2&lt;&gt;"Ready",AC$2,IF(ISNUMBER(AG117),AH116+AF117,"INSUFFICIENT FUNDS")))</f>
        <v/>
      </c>
      <c r="AI117" t="str">
        <f>IF(AC117&gt;Scenario!$B$11,"",IF(AC$2&lt;&gt;"Ready",AC$2,IF(ISNUMBER(AG117),"OK","INSUFFICIENT FUNDS")))</f>
        <v/>
      </c>
      <c r="AJ117">
        <v>113</v>
      </c>
      <c r="AK117" s="6" t="str">
        <f>IF(AJ117&gt;Scenario!$B$11,"",IF(AJ$2&lt;&gt;"Ready",AJ$2,IF(AP116="OK",AN116,"INSUFFICIENT FUNDS")))</f>
        <v/>
      </c>
      <c r="AL117" s="6" t="str">
        <f>IF(AJ117&gt;Scenario!$B$11,"",IF(AJ$2&lt;&gt;"Ready",AJ$2,IF(ISNUMBER(AK117),IF(AND(AJ117&gt;=Scenario!$B$10,MOD(AJ117-Scenario!$B$10,Scenario!$B$18)=0),Scenario!$B$8,0),"INSUFFICIENT FUNDS")))</f>
        <v/>
      </c>
      <c r="AM117" s="6" t="str">
        <f>IF(AJ117&gt;Scenario!$B$11,"",IF(AJ$2&lt;&gt;"Ready",AJ$2,IF(ISNUMBER(AK117),(AK117+AL117)*(0+0+IF(Scenario!$B$13="Gross",0,0))/12+((0+0)/12+IF(AND(AJ117&gt;=Scenario!$B$10,MOD(AJ117-Scenario!$B$10,Scenario!$B$18)=0),0*0+0,0)+IF(AJ117=1,0*0+0,0)+IF(AJ117=Scenario!$B$11,0,0)),"INSUFFICIENT FUNDS")))</f>
        <v/>
      </c>
      <c r="AN117" s="6" t="str">
        <f>IF(AJ117&gt;Scenario!$B$11,"",IF(AJ$2&lt;&gt;"Ready",AJ$2,IF(ISNUMBER(AK117),IF((AK117+AL117)*(1+Scenario!$B$12/12)-AM117&lt;0,"INSUFFICIENT FUNDS",(AK117+AL117)*(1+Scenario!$B$12/12)-AM117),"INSUFFICIENT FUNDS")))</f>
        <v/>
      </c>
      <c r="AO117" s="6" t="str">
        <f>IF(AJ117&gt;Scenario!$B$11,"",IF(AJ$2&lt;&gt;"Ready",AJ$2,IF(ISNUMBER(AN117),AO116+AM117,"INSUFFICIENT FUNDS")))</f>
        <v/>
      </c>
      <c r="AP117" t="str">
        <f>IF(AJ117&gt;Scenario!$B$11,"",IF(AJ$2&lt;&gt;"Ready",AJ$2,IF(ISNUMBER(AN117),"OK","INSUFFICIENT FUNDS")))</f>
        <v/>
      </c>
    </row>
    <row r="118" spans="1:42" ht="32.1" customHeight="1" x14ac:dyDescent="0.2">
      <c r="A118">
        <v>114</v>
      </c>
      <c r="B118" s="6" t="str">
        <f>IF(A118&gt;Scenario!$B$11,"",IF(A$2&lt;&gt;"Ready",A$2,IF(G117="OK",E117,"INSUFFICIENT FUNDS")))</f>
        <v/>
      </c>
      <c r="C118" s="6" t="str">
        <f>IF(A118&gt;Scenario!$B$11,"",IF(A$2&lt;&gt;"Ready",A$2,IF(ISNUMBER(B118),IF(AND(A118&gt;=Scenario!$B$10,MOD(A118-Scenario!$B$10,Scenario!$B$18)=0),Scenario!$B$8,0),"INSUFFICIENT FUNDS")))</f>
        <v/>
      </c>
      <c r="D118" s="6" t="str">
        <f>IF(A118&gt;Scenario!$B$11,"",IF(A$2&lt;&gt;"Ready",A$2,IF(ISNUMBER(B118),(B118+C118)*(N('Option C'!$E$14)+N('Option C'!$E$15)+IF(Scenario!$B$13="Gross",N('Option C'!$E$16),0))/12+((N('Option C'!$E$12)+N('Option C'!$E$13))/12+IF(AND(A118&gt;=Scenario!$B$10,MOD(A118-Scenario!$B$10,Scenario!$B$18)=0),N('Option C'!$E$17)*N('Option C'!$E$18)+N('Option C'!$E$20),0)+IF(A118=1,N('Option C'!$E$17)*N('Option C'!$E$19)+N('Option C'!$E$21),0)+IF(A118=Scenario!$B$11,N('Option C'!$E$22),0)),"INSUFFICIENT FUNDS")))</f>
        <v/>
      </c>
      <c r="E118" s="6" t="str">
        <f>IF(A118&gt;Scenario!$B$11,"",IF(A$2&lt;&gt;"Ready",A$2,IF(ISNUMBER(B118),IF((B118+C118)*(1+Scenario!$B$12/12)-D118&lt;0,"INSUFFICIENT FUNDS",(B118+C118)*(1+Scenario!$B$12/12)-D118),"INSUFFICIENT FUNDS")))</f>
        <v/>
      </c>
      <c r="F118" s="6" t="str">
        <f>IF(A118&gt;Scenario!$B$11,"",IF(A$2&lt;&gt;"Ready",A$2,IF(ISNUMBER(E118),F117+D118,"INSUFFICIENT FUNDS")))</f>
        <v/>
      </c>
      <c r="G118" t="str">
        <f>IF(A118&gt;Scenario!$B$11,"",IF(A$2&lt;&gt;"Ready",A$2,IF(ISNUMBER(E118),"OK","INSUFFICIENT FUNDS")))</f>
        <v/>
      </c>
      <c r="H118">
        <v>114</v>
      </c>
      <c r="I118" s="6" t="str">
        <f>IF(H118&gt;Scenario!$B$11,"",IF(H$2&lt;&gt;"Ready",H$2,IF(N117="OK",L117,"INSUFFICIENT FUNDS")))</f>
        <v/>
      </c>
      <c r="J118" s="6" t="str">
        <f>IF(H118&gt;Scenario!$B$11,"",IF(H$2&lt;&gt;"Ready",H$2,IF(ISNUMBER(I118),IF(AND(H118&gt;=Scenario!$B$10,MOD(H118-Scenario!$B$10,Scenario!$B$18)=0),Scenario!$B$8,0),"INSUFFICIENT FUNDS")))</f>
        <v/>
      </c>
      <c r="K118" s="6" t="str">
        <f>IF(H118&gt;Scenario!$B$11,"",IF(H$2&lt;&gt;"Ready",H$2,IF(ISNUMBER(I118),(I118+J118)*(N('Option C'!$E$14)+N('Option C'!$E$15)+IF(Scenario!$B$13="Gross",N('Option C'!$E$16),0))/12+((0+0)/12+IF(AND(H118&gt;=Scenario!$B$10,MOD(H118-Scenario!$B$10,Scenario!$B$18)=0),N('Option C'!$E$17)*N('Option C'!$E$18)+N('Option C'!$E$20),0)+IF(H118=1,N('Option C'!$E$17)*N('Option C'!$E$19)+N('Option C'!$E$21),0)+IF(H118=Scenario!$B$11,N('Option C'!$E$22),0)),"INSUFFICIENT FUNDS")))</f>
        <v/>
      </c>
      <c r="L118" s="6" t="str">
        <f>IF(H118&gt;Scenario!$B$11,"",IF(H$2&lt;&gt;"Ready",H$2,IF(ISNUMBER(I118),IF((I118+J118)*(1+Scenario!$B$12/12)-K118&lt;0,"INSUFFICIENT FUNDS",(I118+J118)*(1+Scenario!$B$12/12)-K118),"INSUFFICIENT FUNDS")))</f>
        <v/>
      </c>
      <c r="M118" s="6" t="str">
        <f>IF(H118&gt;Scenario!$B$11,"",IF(H$2&lt;&gt;"Ready",H$2,IF(ISNUMBER(L118),M117+K118,"INSUFFICIENT FUNDS")))</f>
        <v/>
      </c>
      <c r="N118" t="str">
        <f>IF(H118&gt;Scenario!$B$11,"",IF(H$2&lt;&gt;"Ready",H$2,IF(ISNUMBER(L118),"OK","INSUFFICIENT FUNDS")))</f>
        <v/>
      </c>
      <c r="O118">
        <v>114</v>
      </c>
      <c r="P118" s="6" t="str">
        <f>IF(O118&gt;Scenario!$B$11,"",IF(O$2&lt;&gt;"Ready",O$2,IF(U117="OK",S117,"INSUFFICIENT FUNDS")))</f>
        <v/>
      </c>
      <c r="Q118" s="6" t="str">
        <f>IF(O118&gt;Scenario!$B$11,"",IF(O$2&lt;&gt;"Ready",O$2,IF(ISNUMBER(P118),IF(AND(O118&gt;=Scenario!$B$10,MOD(O118-Scenario!$B$10,Scenario!$B$18)=0),Scenario!$B$8,0),"INSUFFICIENT FUNDS")))</f>
        <v/>
      </c>
      <c r="R118" s="6" t="str">
        <f>IF(O118&gt;Scenario!$B$11,"",IF(O$2&lt;&gt;"Ready",O$2,IF(ISNUMBER(P118),(P118+Q118)*(0+N('Option C'!$E$15)+IF(Scenario!$B$13="Gross",N('Option C'!$E$16),0))/12+((N('Option C'!$E$12)+N('Option C'!$E$13))/12+IF(AND(O118&gt;=Scenario!$B$10,MOD(O118-Scenario!$B$10,Scenario!$B$18)=0),N('Option C'!$E$17)*N('Option C'!$E$18)+N('Option C'!$E$20),0)+IF(O118=1,N('Option C'!$E$17)*N('Option C'!$E$19)+N('Option C'!$E$21),0)+IF(O118=Scenario!$B$11,N('Option C'!$E$22),0)),"INSUFFICIENT FUNDS")))</f>
        <v/>
      </c>
      <c r="S118" s="6" t="str">
        <f>IF(O118&gt;Scenario!$B$11,"",IF(O$2&lt;&gt;"Ready",O$2,IF(ISNUMBER(P118),IF((P118+Q118)*(1+Scenario!$B$12/12)-R118&lt;0,"INSUFFICIENT FUNDS",(P118+Q118)*(1+Scenario!$B$12/12)-R118),"INSUFFICIENT FUNDS")))</f>
        <v/>
      </c>
      <c r="T118" s="6" t="str">
        <f>IF(O118&gt;Scenario!$B$11,"",IF(O$2&lt;&gt;"Ready",O$2,IF(ISNUMBER(S118),T117+R118,"INSUFFICIENT FUNDS")))</f>
        <v/>
      </c>
      <c r="U118" t="str">
        <f>IF(O118&gt;Scenario!$B$11,"",IF(O$2&lt;&gt;"Ready",O$2,IF(ISNUMBER(S118),"OK","INSUFFICIENT FUNDS")))</f>
        <v/>
      </c>
      <c r="V118">
        <v>114</v>
      </c>
      <c r="W118" s="6" t="str">
        <f>IF(V118&gt;Scenario!$B$11,"",IF(V$2&lt;&gt;"Ready",V$2,IF(AB117="OK",Z117,"INSUFFICIENT FUNDS")))</f>
        <v/>
      </c>
      <c r="X118" s="6" t="str">
        <f>IF(V118&gt;Scenario!$B$11,"",IF(V$2&lt;&gt;"Ready",V$2,IF(ISNUMBER(W118),IF(AND(V118&gt;=Scenario!$B$10,MOD(V118-Scenario!$B$10,Scenario!$B$18)=0),Scenario!$B$8,0),"INSUFFICIENT FUNDS")))</f>
        <v/>
      </c>
      <c r="Y118" s="6" t="str">
        <f>IF(V118&gt;Scenario!$B$11,"",IF(V$2&lt;&gt;"Ready",V$2,IF(ISNUMBER(W118),(W118+X118)*(N('Option C'!$E$14)+N('Option C'!$E$15)+IF(Scenario!$B$13="Gross",N('Option C'!$E$16),0))/12+((N('Option C'!$E$12)+N('Option C'!$E$13))/12+IF(AND(V118&gt;=Scenario!$B$10,MOD(V118-Scenario!$B$10,Scenario!$B$18)=0),0*0+0,0)+IF(V118=1,0*0+0,0)+IF(V118=Scenario!$B$11,0,0)),"INSUFFICIENT FUNDS")))</f>
        <v/>
      </c>
      <c r="Z118" s="6" t="str">
        <f>IF(V118&gt;Scenario!$B$11,"",IF(V$2&lt;&gt;"Ready",V$2,IF(ISNUMBER(W118),IF((W118+X118)*(1+Scenario!$B$12/12)-Y118&lt;0,"INSUFFICIENT FUNDS",(W118+X118)*(1+Scenario!$B$12/12)-Y118),"INSUFFICIENT FUNDS")))</f>
        <v/>
      </c>
      <c r="AA118" s="6" t="str">
        <f>IF(V118&gt;Scenario!$B$11,"",IF(V$2&lt;&gt;"Ready",V$2,IF(ISNUMBER(Z118),AA117+Y118,"INSUFFICIENT FUNDS")))</f>
        <v/>
      </c>
      <c r="AB118" t="str">
        <f>IF(V118&gt;Scenario!$B$11,"",IF(V$2&lt;&gt;"Ready",V$2,IF(ISNUMBER(Z118),"OK","INSUFFICIENT FUNDS")))</f>
        <v/>
      </c>
      <c r="AC118">
        <v>114</v>
      </c>
      <c r="AD118" s="6" t="str">
        <f>IF(AC118&gt;Scenario!$B$11,"",IF(AC$2&lt;&gt;"Ready",AC$2,IF(AI117="OK",AG117,"INSUFFICIENT FUNDS")))</f>
        <v/>
      </c>
      <c r="AE118" s="6" t="str">
        <f>IF(AC118&gt;Scenario!$B$11,"",IF(AC$2&lt;&gt;"Ready",AC$2,IF(ISNUMBER(AD118),IF(AND(AC118&gt;=Scenario!$B$10,MOD(AC118-Scenario!$B$10,Scenario!$B$18)=0),Scenario!$B$8,0),"INSUFFICIENT FUNDS")))</f>
        <v/>
      </c>
      <c r="AF118" s="6" t="str">
        <f>IF(AC118&gt;Scenario!$B$11,"",IF(AC$2&lt;&gt;"Ready",AC$2,IF(ISNUMBER(AD118),(AD118+AE118)*(N('Option C'!$E$14)+N('Option C'!$E$15)+IF(Scenario!$B$13="Gross",0,0))/12+((N('Option C'!$E$12)+N('Option C'!$E$13))/12+IF(AND(AC118&gt;=Scenario!$B$10,MOD(AC118-Scenario!$B$10,Scenario!$B$18)=0),N('Option C'!$E$17)*N('Option C'!$E$18)+N('Option C'!$E$20),0)+IF(AC118=1,N('Option C'!$E$17)*N('Option C'!$E$19)+N('Option C'!$E$21),0)+IF(AC118=Scenario!$B$11,N('Option C'!$E$22),0)),"INSUFFICIENT FUNDS")))</f>
        <v/>
      </c>
      <c r="AG118" s="6" t="str">
        <f>IF(AC118&gt;Scenario!$B$11,"",IF(AC$2&lt;&gt;"Ready",AC$2,IF(ISNUMBER(AD118),IF((AD118+AE118)*(1+Scenario!$B$12/12)-AF118&lt;0,"INSUFFICIENT FUNDS",(AD118+AE118)*(1+Scenario!$B$12/12)-AF118),"INSUFFICIENT FUNDS")))</f>
        <v/>
      </c>
      <c r="AH118" s="6" t="str">
        <f>IF(AC118&gt;Scenario!$B$11,"",IF(AC$2&lt;&gt;"Ready",AC$2,IF(ISNUMBER(AG118),AH117+AF118,"INSUFFICIENT FUNDS")))</f>
        <v/>
      </c>
      <c r="AI118" t="str">
        <f>IF(AC118&gt;Scenario!$B$11,"",IF(AC$2&lt;&gt;"Ready",AC$2,IF(ISNUMBER(AG118),"OK","INSUFFICIENT FUNDS")))</f>
        <v/>
      </c>
      <c r="AJ118">
        <v>114</v>
      </c>
      <c r="AK118" s="6" t="str">
        <f>IF(AJ118&gt;Scenario!$B$11,"",IF(AJ$2&lt;&gt;"Ready",AJ$2,IF(AP117="OK",AN117,"INSUFFICIENT FUNDS")))</f>
        <v/>
      </c>
      <c r="AL118" s="6" t="str">
        <f>IF(AJ118&gt;Scenario!$B$11,"",IF(AJ$2&lt;&gt;"Ready",AJ$2,IF(ISNUMBER(AK118),IF(AND(AJ118&gt;=Scenario!$B$10,MOD(AJ118-Scenario!$B$10,Scenario!$B$18)=0),Scenario!$B$8,0),"INSUFFICIENT FUNDS")))</f>
        <v/>
      </c>
      <c r="AM118" s="6" t="str">
        <f>IF(AJ118&gt;Scenario!$B$11,"",IF(AJ$2&lt;&gt;"Ready",AJ$2,IF(ISNUMBER(AK118),(AK118+AL118)*(0+0+IF(Scenario!$B$13="Gross",0,0))/12+((0+0)/12+IF(AND(AJ118&gt;=Scenario!$B$10,MOD(AJ118-Scenario!$B$10,Scenario!$B$18)=0),0*0+0,0)+IF(AJ118=1,0*0+0,0)+IF(AJ118=Scenario!$B$11,0,0)),"INSUFFICIENT FUNDS")))</f>
        <v/>
      </c>
      <c r="AN118" s="6" t="str">
        <f>IF(AJ118&gt;Scenario!$B$11,"",IF(AJ$2&lt;&gt;"Ready",AJ$2,IF(ISNUMBER(AK118),IF((AK118+AL118)*(1+Scenario!$B$12/12)-AM118&lt;0,"INSUFFICIENT FUNDS",(AK118+AL118)*(1+Scenario!$B$12/12)-AM118),"INSUFFICIENT FUNDS")))</f>
        <v/>
      </c>
      <c r="AO118" s="6" t="str">
        <f>IF(AJ118&gt;Scenario!$B$11,"",IF(AJ$2&lt;&gt;"Ready",AJ$2,IF(ISNUMBER(AN118),AO117+AM118,"INSUFFICIENT FUNDS")))</f>
        <v/>
      </c>
      <c r="AP118" t="str">
        <f>IF(AJ118&gt;Scenario!$B$11,"",IF(AJ$2&lt;&gt;"Ready",AJ$2,IF(ISNUMBER(AN118),"OK","INSUFFICIENT FUNDS")))</f>
        <v/>
      </c>
    </row>
    <row r="119" spans="1:42" ht="32.1" customHeight="1" x14ac:dyDescent="0.2">
      <c r="A119">
        <v>115</v>
      </c>
      <c r="B119" s="6" t="str">
        <f>IF(A119&gt;Scenario!$B$11,"",IF(A$2&lt;&gt;"Ready",A$2,IF(G118="OK",E118,"INSUFFICIENT FUNDS")))</f>
        <v/>
      </c>
      <c r="C119" s="6" t="str">
        <f>IF(A119&gt;Scenario!$B$11,"",IF(A$2&lt;&gt;"Ready",A$2,IF(ISNUMBER(B119),IF(AND(A119&gt;=Scenario!$B$10,MOD(A119-Scenario!$B$10,Scenario!$B$18)=0),Scenario!$B$8,0),"INSUFFICIENT FUNDS")))</f>
        <v/>
      </c>
      <c r="D119" s="6" t="str">
        <f>IF(A119&gt;Scenario!$B$11,"",IF(A$2&lt;&gt;"Ready",A$2,IF(ISNUMBER(B119),(B119+C119)*(N('Option C'!$E$14)+N('Option C'!$E$15)+IF(Scenario!$B$13="Gross",N('Option C'!$E$16),0))/12+((N('Option C'!$E$12)+N('Option C'!$E$13))/12+IF(AND(A119&gt;=Scenario!$B$10,MOD(A119-Scenario!$B$10,Scenario!$B$18)=0),N('Option C'!$E$17)*N('Option C'!$E$18)+N('Option C'!$E$20),0)+IF(A119=1,N('Option C'!$E$17)*N('Option C'!$E$19)+N('Option C'!$E$21),0)+IF(A119=Scenario!$B$11,N('Option C'!$E$22),0)),"INSUFFICIENT FUNDS")))</f>
        <v/>
      </c>
      <c r="E119" s="6" t="str">
        <f>IF(A119&gt;Scenario!$B$11,"",IF(A$2&lt;&gt;"Ready",A$2,IF(ISNUMBER(B119),IF((B119+C119)*(1+Scenario!$B$12/12)-D119&lt;0,"INSUFFICIENT FUNDS",(B119+C119)*(1+Scenario!$B$12/12)-D119),"INSUFFICIENT FUNDS")))</f>
        <v/>
      </c>
      <c r="F119" s="6" t="str">
        <f>IF(A119&gt;Scenario!$B$11,"",IF(A$2&lt;&gt;"Ready",A$2,IF(ISNUMBER(E119),F118+D119,"INSUFFICIENT FUNDS")))</f>
        <v/>
      </c>
      <c r="G119" t="str">
        <f>IF(A119&gt;Scenario!$B$11,"",IF(A$2&lt;&gt;"Ready",A$2,IF(ISNUMBER(E119),"OK","INSUFFICIENT FUNDS")))</f>
        <v/>
      </c>
      <c r="H119">
        <v>115</v>
      </c>
      <c r="I119" s="6" t="str">
        <f>IF(H119&gt;Scenario!$B$11,"",IF(H$2&lt;&gt;"Ready",H$2,IF(N118="OK",L118,"INSUFFICIENT FUNDS")))</f>
        <v/>
      </c>
      <c r="J119" s="6" t="str">
        <f>IF(H119&gt;Scenario!$B$11,"",IF(H$2&lt;&gt;"Ready",H$2,IF(ISNUMBER(I119),IF(AND(H119&gt;=Scenario!$B$10,MOD(H119-Scenario!$B$10,Scenario!$B$18)=0),Scenario!$B$8,0),"INSUFFICIENT FUNDS")))</f>
        <v/>
      </c>
      <c r="K119" s="6" t="str">
        <f>IF(H119&gt;Scenario!$B$11,"",IF(H$2&lt;&gt;"Ready",H$2,IF(ISNUMBER(I119),(I119+J119)*(N('Option C'!$E$14)+N('Option C'!$E$15)+IF(Scenario!$B$13="Gross",N('Option C'!$E$16),0))/12+((0+0)/12+IF(AND(H119&gt;=Scenario!$B$10,MOD(H119-Scenario!$B$10,Scenario!$B$18)=0),N('Option C'!$E$17)*N('Option C'!$E$18)+N('Option C'!$E$20),0)+IF(H119=1,N('Option C'!$E$17)*N('Option C'!$E$19)+N('Option C'!$E$21),0)+IF(H119=Scenario!$B$11,N('Option C'!$E$22),0)),"INSUFFICIENT FUNDS")))</f>
        <v/>
      </c>
      <c r="L119" s="6" t="str">
        <f>IF(H119&gt;Scenario!$B$11,"",IF(H$2&lt;&gt;"Ready",H$2,IF(ISNUMBER(I119),IF((I119+J119)*(1+Scenario!$B$12/12)-K119&lt;0,"INSUFFICIENT FUNDS",(I119+J119)*(1+Scenario!$B$12/12)-K119),"INSUFFICIENT FUNDS")))</f>
        <v/>
      </c>
      <c r="M119" s="6" t="str">
        <f>IF(H119&gt;Scenario!$B$11,"",IF(H$2&lt;&gt;"Ready",H$2,IF(ISNUMBER(L119),M118+K119,"INSUFFICIENT FUNDS")))</f>
        <v/>
      </c>
      <c r="N119" t="str">
        <f>IF(H119&gt;Scenario!$B$11,"",IF(H$2&lt;&gt;"Ready",H$2,IF(ISNUMBER(L119),"OK","INSUFFICIENT FUNDS")))</f>
        <v/>
      </c>
      <c r="O119">
        <v>115</v>
      </c>
      <c r="P119" s="6" t="str">
        <f>IF(O119&gt;Scenario!$B$11,"",IF(O$2&lt;&gt;"Ready",O$2,IF(U118="OK",S118,"INSUFFICIENT FUNDS")))</f>
        <v/>
      </c>
      <c r="Q119" s="6" t="str">
        <f>IF(O119&gt;Scenario!$B$11,"",IF(O$2&lt;&gt;"Ready",O$2,IF(ISNUMBER(P119),IF(AND(O119&gt;=Scenario!$B$10,MOD(O119-Scenario!$B$10,Scenario!$B$18)=0),Scenario!$B$8,0),"INSUFFICIENT FUNDS")))</f>
        <v/>
      </c>
      <c r="R119" s="6" t="str">
        <f>IF(O119&gt;Scenario!$B$11,"",IF(O$2&lt;&gt;"Ready",O$2,IF(ISNUMBER(P119),(P119+Q119)*(0+N('Option C'!$E$15)+IF(Scenario!$B$13="Gross",N('Option C'!$E$16),0))/12+((N('Option C'!$E$12)+N('Option C'!$E$13))/12+IF(AND(O119&gt;=Scenario!$B$10,MOD(O119-Scenario!$B$10,Scenario!$B$18)=0),N('Option C'!$E$17)*N('Option C'!$E$18)+N('Option C'!$E$20),0)+IF(O119=1,N('Option C'!$E$17)*N('Option C'!$E$19)+N('Option C'!$E$21),0)+IF(O119=Scenario!$B$11,N('Option C'!$E$22),0)),"INSUFFICIENT FUNDS")))</f>
        <v/>
      </c>
      <c r="S119" s="6" t="str">
        <f>IF(O119&gt;Scenario!$B$11,"",IF(O$2&lt;&gt;"Ready",O$2,IF(ISNUMBER(P119),IF((P119+Q119)*(1+Scenario!$B$12/12)-R119&lt;0,"INSUFFICIENT FUNDS",(P119+Q119)*(1+Scenario!$B$12/12)-R119),"INSUFFICIENT FUNDS")))</f>
        <v/>
      </c>
      <c r="T119" s="6" t="str">
        <f>IF(O119&gt;Scenario!$B$11,"",IF(O$2&lt;&gt;"Ready",O$2,IF(ISNUMBER(S119),T118+R119,"INSUFFICIENT FUNDS")))</f>
        <v/>
      </c>
      <c r="U119" t="str">
        <f>IF(O119&gt;Scenario!$B$11,"",IF(O$2&lt;&gt;"Ready",O$2,IF(ISNUMBER(S119),"OK","INSUFFICIENT FUNDS")))</f>
        <v/>
      </c>
      <c r="V119">
        <v>115</v>
      </c>
      <c r="W119" s="6" t="str">
        <f>IF(V119&gt;Scenario!$B$11,"",IF(V$2&lt;&gt;"Ready",V$2,IF(AB118="OK",Z118,"INSUFFICIENT FUNDS")))</f>
        <v/>
      </c>
      <c r="X119" s="6" t="str">
        <f>IF(V119&gt;Scenario!$B$11,"",IF(V$2&lt;&gt;"Ready",V$2,IF(ISNUMBER(W119),IF(AND(V119&gt;=Scenario!$B$10,MOD(V119-Scenario!$B$10,Scenario!$B$18)=0),Scenario!$B$8,0),"INSUFFICIENT FUNDS")))</f>
        <v/>
      </c>
      <c r="Y119" s="6" t="str">
        <f>IF(V119&gt;Scenario!$B$11,"",IF(V$2&lt;&gt;"Ready",V$2,IF(ISNUMBER(W119),(W119+X119)*(N('Option C'!$E$14)+N('Option C'!$E$15)+IF(Scenario!$B$13="Gross",N('Option C'!$E$16),0))/12+((N('Option C'!$E$12)+N('Option C'!$E$13))/12+IF(AND(V119&gt;=Scenario!$B$10,MOD(V119-Scenario!$B$10,Scenario!$B$18)=0),0*0+0,0)+IF(V119=1,0*0+0,0)+IF(V119=Scenario!$B$11,0,0)),"INSUFFICIENT FUNDS")))</f>
        <v/>
      </c>
      <c r="Z119" s="6" t="str">
        <f>IF(V119&gt;Scenario!$B$11,"",IF(V$2&lt;&gt;"Ready",V$2,IF(ISNUMBER(W119),IF((W119+X119)*(1+Scenario!$B$12/12)-Y119&lt;0,"INSUFFICIENT FUNDS",(W119+X119)*(1+Scenario!$B$12/12)-Y119),"INSUFFICIENT FUNDS")))</f>
        <v/>
      </c>
      <c r="AA119" s="6" t="str">
        <f>IF(V119&gt;Scenario!$B$11,"",IF(V$2&lt;&gt;"Ready",V$2,IF(ISNUMBER(Z119),AA118+Y119,"INSUFFICIENT FUNDS")))</f>
        <v/>
      </c>
      <c r="AB119" t="str">
        <f>IF(V119&gt;Scenario!$B$11,"",IF(V$2&lt;&gt;"Ready",V$2,IF(ISNUMBER(Z119),"OK","INSUFFICIENT FUNDS")))</f>
        <v/>
      </c>
      <c r="AC119">
        <v>115</v>
      </c>
      <c r="AD119" s="6" t="str">
        <f>IF(AC119&gt;Scenario!$B$11,"",IF(AC$2&lt;&gt;"Ready",AC$2,IF(AI118="OK",AG118,"INSUFFICIENT FUNDS")))</f>
        <v/>
      </c>
      <c r="AE119" s="6" t="str">
        <f>IF(AC119&gt;Scenario!$B$11,"",IF(AC$2&lt;&gt;"Ready",AC$2,IF(ISNUMBER(AD119),IF(AND(AC119&gt;=Scenario!$B$10,MOD(AC119-Scenario!$B$10,Scenario!$B$18)=0),Scenario!$B$8,0),"INSUFFICIENT FUNDS")))</f>
        <v/>
      </c>
      <c r="AF119" s="6" t="str">
        <f>IF(AC119&gt;Scenario!$B$11,"",IF(AC$2&lt;&gt;"Ready",AC$2,IF(ISNUMBER(AD119),(AD119+AE119)*(N('Option C'!$E$14)+N('Option C'!$E$15)+IF(Scenario!$B$13="Gross",0,0))/12+((N('Option C'!$E$12)+N('Option C'!$E$13))/12+IF(AND(AC119&gt;=Scenario!$B$10,MOD(AC119-Scenario!$B$10,Scenario!$B$18)=0),N('Option C'!$E$17)*N('Option C'!$E$18)+N('Option C'!$E$20),0)+IF(AC119=1,N('Option C'!$E$17)*N('Option C'!$E$19)+N('Option C'!$E$21),0)+IF(AC119=Scenario!$B$11,N('Option C'!$E$22),0)),"INSUFFICIENT FUNDS")))</f>
        <v/>
      </c>
      <c r="AG119" s="6" t="str">
        <f>IF(AC119&gt;Scenario!$B$11,"",IF(AC$2&lt;&gt;"Ready",AC$2,IF(ISNUMBER(AD119),IF((AD119+AE119)*(1+Scenario!$B$12/12)-AF119&lt;0,"INSUFFICIENT FUNDS",(AD119+AE119)*(1+Scenario!$B$12/12)-AF119),"INSUFFICIENT FUNDS")))</f>
        <v/>
      </c>
      <c r="AH119" s="6" t="str">
        <f>IF(AC119&gt;Scenario!$B$11,"",IF(AC$2&lt;&gt;"Ready",AC$2,IF(ISNUMBER(AG119),AH118+AF119,"INSUFFICIENT FUNDS")))</f>
        <v/>
      </c>
      <c r="AI119" t="str">
        <f>IF(AC119&gt;Scenario!$B$11,"",IF(AC$2&lt;&gt;"Ready",AC$2,IF(ISNUMBER(AG119),"OK","INSUFFICIENT FUNDS")))</f>
        <v/>
      </c>
      <c r="AJ119">
        <v>115</v>
      </c>
      <c r="AK119" s="6" t="str">
        <f>IF(AJ119&gt;Scenario!$B$11,"",IF(AJ$2&lt;&gt;"Ready",AJ$2,IF(AP118="OK",AN118,"INSUFFICIENT FUNDS")))</f>
        <v/>
      </c>
      <c r="AL119" s="6" t="str">
        <f>IF(AJ119&gt;Scenario!$B$11,"",IF(AJ$2&lt;&gt;"Ready",AJ$2,IF(ISNUMBER(AK119),IF(AND(AJ119&gt;=Scenario!$B$10,MOD(AJ119-Scenario!$B$10,Scenario!$B$18)=0),Scenario!$B$8,0),"INSUFFICIENT FUNDS")))</f>
        <v/>
      </c>
      <c r="AM119" s="6" t="str">
        <f>IF(AJ119&gt;Scenario!$B$11,"",IF(AJ$2&lt;&gt;"Ready",AJ$2,IF(ISNUMBER(AK119),(AK119+AL119)*(0+0+IF(Scenario!$B$13="Gross",0,0))/12+((0+0)/12+IF(AND(AJ119&gt;=Scenario!$B$10,MOD(AJ119-Scenario!$B$10,Scenario!$B$18)=0),0*0+0,0)+IF(AJ119=1,0*0+0,0)+IF(AJ119=Scenario!$B$11,0,0)),"INSUFFICIENT FUNDS")))</f>
        <v/>
      </c>
      <c r="AN119" s="6" t="str">
        <f>IF(AJ119&gt;Scenario!$B$11,"",IF(AJ$2&lt;&gt;"Ready",AJ$2,IF(ISNUMBER(AK119),IF((AK119+AL119)*(1+Scenario!$B$12/12)-AM119&lt;0,"INSUFFICIENT FUNDS",(AK119+AL119)*(1+Scenario!$B$12/12)-AM119),"INSUFFICIENT FUNDS")))</f>
        <v/>
      </c>
      <c r="AO119" s="6" t="str">
        <f>IF(AJ119&gt;Scenario!$B$11,"",IF(AJ$2&lt;&gt;"Ready",AJ$2,IF(ISNUMBER(AN119),AO118+AM119,"INSUFFICIENT FUNDS")))</f>
        <v/>
      </c>
      <c r="AP119" t="str">
        <f>IF(AJ119&gt;Scenario!$B$11,"",IF(AJ$2&lt;&gt;"Ready",AJ$2,IF(ISNUMBER(AN119),"OK","INSUFFICIENT FUNDS")))</f>
        <v/>
      </c>
    </row>
    <row r="120" spans="1:42" ht="32.1" customHeight="1" x14ac:dyDescent="0.2">
      <c r="A120">
        <v>116</v>
      </c>
      <c r="B120" s="6" t="str">
        <f>IF(A120&gt;Scenario!$B$11,"",IF(A$2&lt;&gt;"Ready",A$2,IF(G119="OK",E119,"INSUFFICIENT FUNDS")))</f>
        <v/>
      </c>
      <c r="C120" s="6" t="str">
        <f>IF(A120&gt;Scenario!$B$11,"",IF(A$2&lt;&gt;"Ready",A$2,IF(ISNUMBER(B120),IF(AND(A120&gt;=Scenario!$B$10,MOD(A120-Scenario!$B$10,Scenario!$B$18)=0),Scenario!$B$8,0),"INSUFFICIENT FUNDS")))</f>
        <v/>
      </c>
      <c r="D120" s="6" t="str">
        <f>IF(A120&gt;Scenario!$B$11,"",IF(A$2&lt;&gt;"Ready",A$2,IF(ISNUMBER(B120),(B120+C120)*(N('Option C'!$E$14)+N('Option C'!$E$15)+IF(Scenario!$B$13="Gross",N('Option C'!$E$16),0))/12+((N('Option C'!$E$12)+N('Option C'!$E$13))/12+IF(AND(A120&gt;=Scenario!$B$10,MOD(A120-Scenario!$B$10,Scenario!$B$18)=0),N('Option C'!$E$17)*N('Option C'!$E$18)+N('Option C'!$E$20),0)+IF(A120=1,N('Option C'!$E$17)*N('Option C'!$E$19)+N('Option C'!$E$21),0)+IF(A120=Scenario!$B$11,N('Option C'!$E$22),0)),"INSUFFICIENT FUNDS")))</f>
        <v/>
      </c>
      <c r="E120" s="6" t="str">
        <f>IF(A120&gt;Scenario!$B$11,"",IF(A$2&lt;&gt;"Ready",A$2,IF(ISNUMBER(B120),IF((B120+C120)*(1+Scenario!$B$12/12)-D120&lt;0,"INSUFFICIENT FUNDS",(B120+C120)*(1+Scenario!$B$12/12)-D120),"INSUFFICIENT FUNDS")))</f>
        <v/>
      </c>
      <c r="F120" s="6" t="str">
        <f>IF(A120&gt;Scenario!$B$11,"",IF(A$2&lt;&gt;"Ready",A$2,IF(ISNUMBER(E120),F119+D120,"INSUFFICIENT FUNDS")))</f>
        <v/>
      </c>
      <c r="G120" t="str">
        <f>IF(A120&gt;Scenario!$B$11,"",IF(A$2&lt;&gt;"Ready",A$2,IF(ISNUMBER(E120),"OK","INSUFFICIENT FUNDS")))</f>
        <v/>
      </c>
      <c r="H120">
        <v>116</v>
      </c>
      <c r="I120" s="6" t="str">
        <f>IF(H120&gt;Scenario!$B$11,"",IF(H$2&lt;&gt;"Ready",H$2,IF(N119="OK",L119,"INSUFFICIENT FUNDS")))</f>
        <v/>
      </c>
      <c r="J120" s="6" t="str">
        <f>IF(H120&gt;Scenario!$B$11,"",IF(H$2&lt;&gt;"Ready",H$2,IF(ISNUMBER(I120),IF(AND(H120&gt;=Scenario!$B$10,MOD(H120-Scenario!$B$10,Scenario!$B$18)=0),Scenario!$B$8,0),"INSUFFICIENT FUNDS")))</f>
        <v/>
      </c>
      <c r="K120" s="6" t="str">
        <f>IF(H120&gt;Scenario!$B$11,"",IF(H$2&lt;&gt;"Ready",H$2,IF(ISNUMBER(I120),(I120+J120)*(N('Option C'!$E$14)+N('Option C'!$E$15)+IF(Scenario!$B$13="Gross",N('Option C'!$E$16),0))/12+((0+0)/12+IF(AND(H120&gt;=Scenario!$B$10,MOD(H120-Scenario!$B$10,Scenario!$B$18)=0),N('Option C'!$E$17)*N('Option C'!$E$18)+N('Option C'!$E$20),0)+IF(H120=1,N('Option C'!$E$17)*N('Option C'!$E$19)+N('Option C'!$E$21),0)+IF(H120=Scenario!$B$11,N('Option C'!$E$22),0)),"INSUFFICIENT FUNDS")))</f>
        <v/>
      </c>
      <c r="L120" s="6" t="str">
        <f>IF(H120&gt;Scenario!$B$11,"",IF(H$2&lt;&gt;"Ready",H$2,IF(ISNUMBER(I120),IF((I120+J120)*(1+Scenario!$B$12/12)-K120&lt;0,"INSUFFICIENT FUNDS",(I120+J120)*(1+Scenario!$B$12/12)-K120),"INSUFFICIENT FUNDS")))</f>
        <v/>
      </c>
      <c r="M120" s="6" t="str">
        <f>IF(H120&gt;Scenario!$B$11,"",IF(H$2&lt;&gt;"Ready",H$2,IF(ISNUMBER(L120),M119+K120,"INSUFFICIENT FUNDS")))</f>
        <v/>
      </c>
      <c r="N120" t="str">
        <f>IF(H120&gt;Scenario!$B$11,"",IF(H$2&lt;&gt;"Ready",H$2,IF(ISNUMBER(L120),"OK","INSUFFICIENT FUNDS")))</f>
        <v/>
      </c>
      <c r="O120">
        <v>116</v>
      </c>
      <c r="P120" s="6" t="str">
        <f>IF(O120&gt;Scenario!$B$11,"",IF(O$2&lt;&gt;"Ready",O$2,IF(U119="OK",S119,"INSUFFICIENT FUNDS")))</f>
        <v/>
      </c>
      <c r="Q120" s="6" t="str">
        <f>IF(O120&gt;Scenario!$B$11,"",IF(O$2&lt;&gt;"Ready",O$2,IF(ISNUMBER(P120),IF(AND(O120&gt;=Scenario!$B$10,MOD(O120-Scenario!$B$10,Scenario!$B$18)=0),Scenario!$B$8,0),"INSUFFICIENT FUNDS")))</f>
        <v/>
      </c>
      <c r="R120" s="6" t="str">
        <f>IF(O120&gt;Scenario!$B$11,"",IF(O$2&lt;&gt;"Ready",O$2,IF(ISNUMBER(P120),(P120+Q120)*(0+N('Option C'!$E$15)+IF(Scenario!$B$13="Gross",N('Option C'!$E$16),0))/12+((N('Option C'!$E$12)+N('Option C'!$E$13))/12+IF(AND(O120&gt;=Scenario!$B$10,MOD(O120-Scenario!$B$10,Scenario!$B$18)=0),N('Option C'!$E$17)*N('Option C'!$E$18)+N('Option C'!$E$20),0)+IF(O120=1,N('Option C'!$E$17)*N('Option C'!$E$19)+N('Option C'!$E$21),0)+IF(O120=Scenario!$B$11,N('Option C'!$E$22),0)),"INSUFFICIENT FUNDS")))</f>
        <v/>
      </c>
      <c r="S120" s="6" t="str">
        <f>IF(O120&gt;Scenario!$B$11,"",IF(O$2&lt;&gt;"Ready",O$2,IF(ISNUMBER(P120),IF((P120+Q120)*(1+Scenario!$B$12/12)-R120&lt;0,"INSUFFICIENT FUNDS",(P120+Q120)*(1+Scenario!$B$12/12)-R120),"INSUFFICIENT FUNDS")))</f>
        <v/>
      </c>
      <c r="T120" s="6" t="str">
        <f>IF(O120&gt;Scenario!$B$11,"",IF(O$2&lt;&gt;"Ready",O$2,IF(ISNUMBER(S120),T119+R120,"INSUFFICIENT FUNDS")))</f>
        <v/>
      </c>
      <c r="U120" t="str">
        <f>IF(O120&gt;Scenario!$B$11,"",IF(O$2&lt;&gt;"Ready",O$2,IF(ISNUMBER(S120),"OK","INSUFFICIENT FUNDS")))</f>
        <v/>
      </c>
      <c r="V120">
        <v>116</v>
      </c>
      <c r="W120" s="6" t="str">
        <f>IF(V120&gt;Scenario!$B$11,"",IF(V$2&lt;&gt;"Ready",V$2,IF(AB119="OK",Z119,"INSUFFICIENT FUNDS")))</f>
        <v/>
      </c>
      <c r="X120" s="6" t="str">
        <f>IF(V120&gt;Scenario!$B$11,"",IF(V$2&lt;&gt;"Ready",V$2,IF(ISNUMBER(W120),IF(AND(V120&gt;=Scenario!$B$10,MOD(V120-Scenario!$B$10,Scenario!$B$18)=0),Scenario!$B$8,0),"INSUFFICIENT FUNDS")))</f>
        <v/>
      </c>
      <c r="Y120" s="6" t="str">
        <f>IF(V120&gt;Scenario!$B$11,"",IF(V$2&lt;&gt;"Ready",V$2,IF(ISNUMBER(W120),(W120+X120)*(N('Option C'!$E$14)+N('Option C'!$E$15)+IF(Scenario!$B$13="Gross",N('Option C'!$E$16),0))/12+((N('Option C'!$E$12)+N('Option C'!$E$13))/12+IF(AND(V120&gt;=Scenario!$B$10,MOD(V120-Scenario!$B$10,Scenario!$B$18)=0),0*0+0,0)+IF(V120=1,0*0+0,0)+IF(V120=Scenario!$B$11,0,0)),"INSUFFICIENT FUNDS")))</f>
        <v/>
      </c>
      <c r="Z120" s="6" t="str">
        <f>IF(V120&gt;Scenario!$B$11,"",IF(V$2&lt;&gt;"Ready",V$2,IF(ISNUMBER(W120),IF((W120+X120)*(1+Scenario!$B$12/12)-Y120&lt;0,"INSUFFICIENT FUNDS",(W120+X120)*(1+Scenario!$B$12/12)-Y120),"INSUFFICIENT FUNDS")))</f>
        <v/>
      </c>
      <c r="AA120" s="6" t="str">
        <f>IF(V120&gt;Scenario!$B$11,"",IF(V$2&lt;&gt;"Ready",V$2,IF(ISNUMBER(Z120),AA119+Y120,"INSUFFICIENT FUNDS")))</f>
        <v/>
      </c>
      <c r="AB120" t="str">
        <f>IF(V120&gt;Scenario!$B$11,"",IF(V$2&lt;&gt;"Ready",V$2,IF(ISNUMBER(Z120),"OK","INSUFFICIENT FUNDS")))</f>
        <v/>
      </c>
      <c r="AC120">
        <v>116</v>
      </c>
      <c r="AD120" s="6" t="str">
        <f>IF(AC120&gt;Scenario!$B$11,"",IF(AC$2&lt;&gt;"Ready",AC$2,IF(AI119="OK",AG119,"INSUFFICIENT FUNDS")))</f>
        <v/>
      </c>
      <c r="AE120" s="6" t="str">
        <f>IF(AC120&gt;Scenario!$B$11,"",IF(AC$2&lt;&gt;"Ready",AC$2,IF(ISNUMBER(AD120),IF(AND(AC120&gt;=Scenario!$B$10,MOD(AC120-Scenario!$B$10,Scenario!$B$18)=0),Scenario!$B$8,0),"INSUFFICIENT FUNDS")))</f>
        <v/>
      </c>
      <c r="AF120" s="6" t="str">
        <f>IF(AC120&gt;Scenario!$B$11,"",IF(AC$2&lt;&gt;"Ready",AC$2,IF(ISNUMBER(AD120),(AD120+AE120)*(N('Option C'!$E$14)+N('Option C'!$E$15)+IF(Scenario!$B$13="Gross",0,0))/12+((N('Option C'!$E$12)+N('Option C'!$E$13))/12+IF(AND(AC120&gt;=Scenario!$B$10,MOD(AC120-Scenario!$B$10,Scenario!$B$18)=0),N('Option C'!$E$17)*N('Option C'!$E$18)+N('Option C'!$E$20),0)+IF(AC120=1,N('Option C'!$E$17)*N('Option C'!$E$19)+N('Option C'!$E$21),0)+IF(AC120=Scenario!$B$11,N('Option C'!$E$22),0)),"INSUFFICIENT FUNDS")))</f>
        <v/>
      </c>
      <c r="AG120" s="6" t="str">
        <f>IF(AC120&gt;Scenario!$B$11,"",IF(AC$2&lt;&gt;"Ready",AC$2,IF(ISNUMBER(AD120),IF((AD120+AE120)*(1+Scenario!$B$12/12)-AF120&lt;0,"INSUFFICIENT FUNDS",(AD120+AE120)*(1+Scenario!$B$12/12)-AF120),"INSUFFICIENT FUNDS")))</f>
        <v/>
      </c>
      <c r="AH120" s="6" t="str">
        <f>IF(AC120&gt;Scenario!$B$11,"",IF(AC$2&lt;&gt;"Ready",AC$2,IF(ISNUMBER(AG120),AH119+AF120,"INSUFFICIENT FUNDS")))</f>
        <v/>
      </c>
      <c r="AI120" t="str">
        <f>IF(AC120&gt;Scenario!$B$11,"",IF(AC$2&lt;&gt;"Ready",AC$2,IF(ISNUMBER(AG120),"OK","INSUFFICIENT FUNDS")))</f>
        <v/>
      </c>
      <c r="AJ120">
        <v>116</v>
      </c>
      <c r="AK120" s="6" t="str">
        <f>IF(AJ120&gt;Scenario!$B$11,"",IF(AJ$2&lt;&gt;"Ready",AJ$2,IF(AP119="OK",AN119,"INSUFFICIENT FUNDS")))</f>
        <v/>
      </c>
      <c r="AL120" s="6" t="str">
        <f>IF(AJ120&gt;Scenario!$B$11,"",IF(AJ$2&lt;&gt;"Ready",AJ$2,IF(ISNUMBER(AK120),IF(AND(AJ120&gt;=Scenario!$B$10,MOD(AJ120-Scenario!$B$10,Scenario!$B$18)=0),Scenario!$B$8,0),"INSUFFICIENT FUNDS")))</f>
        <v/>
      </c>
      <c r="AM120" s="6" t="str">
        <f>IF(AJ120&gt;Scenario!$B$11,"",IF(AJ$2&lt;&gt;"Ready",AJ$2,IF(ISNUMBER(AK120),(AK120+AL120)*(0+0+IF(Scenario!$B$13="Gross",0,0))/12+((0+0)/12+IF(AND(AJ120&gt;=Scenario!$B$10,MOD(AJ120-Scenario!$B$10,Scenario!$B$18)=0),0*0+0,0)+IF(AJ120=1,0*0+0,0)+IF(AJ120=Scenario!$B$11,0,0)),"INSUFFICIENT FUNDS")))</f>
        <v/>
      </c>
      <c r="AN120" s="6" t="str">
        <f>IF(AJ120&gt;Scenario!$B$11,"",IF(AJ$2&lt;&gt;"Ready",AJ$2,IF(ISNUMBER(AK120),IF((AK120+AL120)*(1+Scenario!$B$12/12)-AM120&lt;0,"INSUFFICIENT FUNDS",(AK120+AL120)*(1+Scenario!$B$12/12)-AM120),"INSUFFICIENT FUNDS")))</f>
        <v/>
      </c>
      <c r="AO120" s="6" t="str">
        <f>IF(AJ120&gt;Scenario!$B$11,"",IF(AJ$2&lt;&gt;"Ready",AJ$2,IF(ISNUMBER(AN120),AO119+AM120,"INSUFFICIENT FUNDS")))</f>
        <v/>
      </c>
      <c r="AP120" t="str">
        <f>IF(AJ120&gt;Scenario!$B$11,"",IF(AJ$2&lt;&gt;"Ready",AJ$2,IF(ISNUMBER(AN120),"OK","INSUFFICIENT FUNDS")))</f>
        <v/>
      </c>
    </row>
    <row r="121" spans="1:42" ht="32.1" customHeight="1" x14ac:dyDescent="0.2">
      <c r="A121">
        <v>117</v>
      </c>
      <c r="B121" s="6" t="str">
        <f>IF(A121&gt;Scenario!$B$11,"",IF(A$2&lt;&gt;"Ready",A$2,IF(G120="OK",E120,"INSUFFICIENT FUNDS")))</f>
        <v/>
      </c>
      <c r="C121" s="6" t="str">
        <f>IF(A121&gt;Scenario!$B$11,"",IF(A$2&lt;&gt;"Ready",A$2,IF(ISNUMBER(B121),IF(AND(A121&gt;=Scenario!$B$10,MOD(A121-Scenario!$B$10,Scenario!$B$18)=0),Scenario!$B$8,0),"INSUFFICIENT FUNDS")))</f>
        <v/>
      </c>
      <c r="D121" s="6" t="str">
        <f>IF(A121&gt;Scenario!$B$11,"",IF(A$2&lt;&gt;"Ready",A$2,IF(ISNUMBER(B121),(B121+C121)*(N('Option C'!$E$14)+N('Option C'!$E$15)+IF(Scenario!$B$13="Gross",N('Option C'!$E$16),0))/12+((N('Option C'!$E$12)+N('Option C'!$E$13))/12+IF(AND(A121&gt;=Scenario!$B$10,MOD(A121-Scenario!$B$10,Scenario!$B$18)=0),N('Option C'!$E$17)*N('Option C'!$E$18)+N('Option C'!$E$20),0)+IF(A121=1,N('Option C'!$E$17)*N('Option C'!$E$19)+N('Option C'!$E$21),0)+IF(A121=Scenario!$B$11,N('Option C'!$E$22),0)),"INSUFFICIENT FUNDS")))</f>
        <v/>
      </c>
      <c r="E121" s="6" t="str">
        <f>IF(A121&gt;Scenario!$B$11,"",IF(A$2&lt;&gt;"Ready",A$2,IF(ISNUMBER(B121),IF((B121+C121)*(1+Scenario!$B$12/12)-D121&lt;0,"INSUFFICIENT FUNDS",(B121+C121)*(1+Scenario!$B$12/12)-D121),"INSUFFICIENT FUNDS")))</f>
        <v/>
      </c>
      <c r="F121" s="6" t="str">
        <f>IF(A121&gt;Scenario!$B$11,"",IF(A$2&lt;&gt;"Ready",A$2,IF(ISNUMBER(E121),F120+D121,"INSUFFICIENT FUNDS")))</f>
        <v/>
      </c>
      <c r="G121" t="str">
        <f>IF(A121&gt;Scenario!$B$11,"",IF(A$2&lt;&gt;"Ready",A$2,IF(ISNUMBER(E121),"OK","INSUFFICIENT FUNDS")))</f>
        <v/>
      </c>
      <c r="H121">
        <v>117</v>
      </c>
      <c r="I121" s="6" t="str">
        <f>IF(H121&gt;Scenario!$B$11,"",IF(H$2&lt;&gt;"Ready",H$2,IF(N120="OK",L120,"INSUFFICIENT FUNDS")))</f>
        <v/>
      </c>
      <c r="J121" s="6" t="str">
        <f>IF(H121&gt;Scenario!$B$11,"",IF(H$2&lt;&gt;"Ready",H$2,IF(ISNUMBER(I121),IF(AND(H121&gt;=Scenario!$B$10,MOD(H121-Scenario!$B$10,Scenario!$B$18)=0),Scenario!$B$8,0),"INSUFFICIENT FUNDS")))</f>
        <v/>
      </c>
      <c r="K121" s="6" t="str">
        <f>IF(H121&gt;Scenario!$B$11,"",IF(H$2&lt;&gt;"Ready",H$2,IF(ISNUMBER(I121),(I121+J121)*(N('Option C'!$E$14)+N('Option C'!$E$15)+IF(Scenario!$B$13="Gross",N('Option C'!$E$16),0))/12+((0+0)/12+IF(AND(H121&gt;=Scenario!$B$10,MOD(H121-Scenario!$B$10,Scenario!$B$18)=0),N('Option C'!$E$17)*N('Option C'!$E$18)+N('Option C'!$E$20),0)+IF(H121=1,N('Option C'!$E$17)*N('Option C'!$E$19)+N('Option C'!$E$21),0)+IF(H121=Scenario!$B$11,N('Option C'!$E$22),0)),"INSUFFICIENT FUNDS")))</f>
        <v/>
      </c>
      <c r="L121" s="6" t="str">
        <f>IF(H121&gt;Scenario!$B$11,"",IF(H$2&lt;&gt;"Ready",H$2,IF(ISNUMBER(I121),IF((I121+J121)*(1+Scenario!$B$12/12)-K121&lt;0,"INSUFFICIENT FUNDS",(I121+J121)*(1+Scenario!$B$12/12)-K121),"INSUFFICIENT FUNDS")))</f>
        <v/>
      </c>
      <c r="M121" s="6" t="str">
        <f>IF(H121&gt;Scenario!$B$11,"",IF(H$2&lt;&gt;"Ready",H$2,IF(ISNUMBER(L121),M120+K121,"INSUFFICIENT FUNDS")))</f>
        <v/>
      </c>
      <c r="N121" t="str">
        <f>IF(H121&gt;Scenario!$B$11,"",IF(H$2&lt;&gt;"Ready",H$2,IF(ISNUMBER(L121),"OK","INSUFFICIENT FUNDS")))</f>
        <v/>
      </c>
      <c r="O121">
        <v>117</v>
      </c>
      <c r="P121" s="6" t="str">
        <f>IF(O121&gt;Scenario!$B$11,"",IF(O$2&lt;&gt;"Ready",O$2,IF(U120="OK",S120,"INSUFFICIENT FUNDS")))</f>
        <v/>
      </c>
      <c r="Q121" s="6" t="str">
        <f>IF(O121&gt;Scenario!$B$11,"",IF(O$2&lt;&gt;"Ready",O$2,IF(ISNUMBER(P121),IF(AND(O121&gt;=Scenario!$B$10,MOD(O121-Scenario!$B$10,Scenario!$B$18)=0),Scenario!$B$8,0),"INSUFFICIENT FUNDS")))</f>
        <v/>
      </c>
      <c r="R121" s="6" t="str">
        <f>IF(O121&gt;Scenario!$B$11,"",IF(O$2&lt;&gt;"Ready",O$2,IF(ISNUMBER(P121),(P121+Q121)*(0+N('Option C'!$E$15)+IF(Scenario!$B$13="Gross",N('Option C'!$E$16),0))/12+((N('Option C'!$E$12)+N('Option C'!$E$13))/12+IF(AND(O121&gt;=Scenario!$B$10,MOD(O121-Scenario!$B$10,Scenario!$B$18)=0),N('Option C'!$E$17)*N('Option C'!$E$18)+N('Option C'!$E$20),0)+IF(O121=1,N('Option C'!$E$17)*N('Option C'!$E$19)+N('Option C'!$E$21),0)+IF(O121=Scenario!$B$11,N('Option C'!$E$22),0)),"INSUFFICIENT FUNDS")))</f>
        <v/>
      </c>
      <c r="S121" s="6" t="str">
        <f>IF(O121&gt;Scenario!$B$11,"",IF(O$2&lt;&gt;"Ready",O$2,IF(ISNUMBER(P121),IF((P121+Q121)*(1+Scenario!$B$12/12)-R121&lt;0,"INSUFFICIENT FUNDS",(P121+Q121)*(1+Scenario!$B$12/12)-R121),"INSUFFICIENT FUNDS")))</f>
        <v/>
      </c>
      <c r="T121" s="6" t="str">
        <f>IF(O121&gt;Scenario!$B$11,"",IF(O$2&lt;&gt;"Ready",O$2,IF(ISNUMBER(S121),T120+R121,"INSUFFICIENT FUNDS")))</f>
        <v/>
      </c>
      <c r="U121" t="str">
        <f>IF(O121&gt;Scenario!$B$11,"",IF(O$2&lt;&gt;"Ready",O$2,IF(ISNUMBER(S121),"OK","INSUFFICIENT FUNDS")))</f>
        <v/>
      </c>
      <c r="V121">
        <v>117</v>
      </c>
      <c r="W121" s="6" t="str">
        <f>IF(V121&gt;Scenario!$B$11,"",IF(V$2&lt;&gt;"Ready",V$2,IF(AB120="OK",Z120,"INSUFFICIENT FUNDS")))</f>
        <v/>
      </c>
      <c r="X121" s="6" t="str">
        <f>IF(V121&gt;Scenario!$B$11,"",IF(V$2&lt;&gt;"Ready",V$2,IF(ISNUMBER(W121),IF(AND(V121&gt;=Scenario!$B$10,MOD(V121-Scenario!$B$10,Scenario!$B$18)=0),Scenario!$B$8,0),"INSUFFICIENT FUNDS")))</f>
        <v/>
      </c>
      <c r="Y121" s="6" t="str">
        <f>IF(V121&gt;Scenario!$B$11,"",IF(V$2&lt;&gt;"Ready",V$2,IF(ISNUMBER(W121),(W121+X121)*(N('Option C'!$E$14)+N('Option C'!$E$15)+IF(Scenario!$B$13="Gross",N('Option C'!$E$16),0))/12+((N('Option C'!$E$12)+N('Option C'!$E$13))/12+IF(AND(V121&gt;=Scenario!$B$10,MOD(V121-Scenario!$B$10,Scenario!$B$18)=0),0*0+0,0)+IF(V121=1,0*0+0,0)+IF(V121=Scenario!$B$11,0,0)),"INSUFFICIENT FUNDS")))</f>
        <v/>
      </c>
      <c r="Z121" s="6" t="str">
        <f>IF(V121&gt;Scenario!$B$11,"",IF(V$2&lt;&gt;"Ready",V$2,IF(ISNUMBER(W121),IF((W121+X121)*(1+Scenario!$B$12/12)-Y121&lt;0,"INSUFFICIENT FUNDS",(W121+X121)*(1+Scenario!$B$12/12)-Y121),"INSUFFICIENT FUNDS")))</f>
        <v/>
      </c>
      <c r="AA121" s="6" t="str">
        <f>IF(V121&gt;Scenario!$B$11,"",IF(V$2&lt;&gt;"Ready",V$2,IF(ISNUMBER(Z121),AA120+Y121,"INSUFFICIENT FUNDS")))</f>
        <v/>
      </c>
      <c r="AB121" t="str">
        <f>IF(V121&gt;Scenario!$B$11,"",IF(V$2&lt;&gt;"Ready",V$2,IF(ISNUMBER(Z121),"OK","INSUFFICIENT FUNDS")))</f>
        <v/>
      </c>
      <c r="AC121">
        <v>117</v>
      </c>
      <c r="AD121" s="6" t="str">
        <f>IF(AC121&gt;Scenario!$B$11,"",IF(AC$2&lt;&gt;"Ready",AC$2,IF(AI120="OK",AG120,"INSUFFICIENT FUNDS")))</f>
        <v/>
      </c>
      <c r="AE121" s="6" t="str">
        <f>IF(AC121&gt;Scenario!$B$11,"",IF(AC$2&lt;&gt;"Ready",AC$2,IF(ISNUMBER(AD121),IF(AND(AC121&gt;=Scenario!$B$10,MOD(AC121-Scenario!$B$10,Scenario!$B$18)=0),Scenario!$B$8,0),"INSUFFICIENT FUNDS")))</f>
        <v/>
      </c>
      <c r="AF121" s="6" t="str">
        <f>IF(AC121&gt;Scenario!$B$11,"",IF(AC$2&lt;&gt;"Ready",AC$2,IF(ISNUMBER(AD121),(AD121+AE121)*(N('Option C'!$E$14)+N('Option C'!$E$15)+IF(Scenario!$B$13="Gross",0,0))/12+((N('Option C'!$E$12)+N('Option C'!$E$13))/12+IF(AND(AC121&gt;=Scenario!$B$10,MOD(AC121-Scenario!$B$10,Scenario!$B$18)=0),N('Option C'!$E$17)*N('Option C'!$E$18)+N('Option C'!$E$20),0)+IF(AC121=1,N('Option C'!$E$17)*N('Option C'!$E$19)+N('Option C'!$E$21),0)+IF(AC121=Scenario!$B$11,N('Option C'!$E$22),0)),"INSUFFICIENT FUNDS")))</f>
        <v/>
      </c>
      <c r="AG121" s="6" t="str">
        <f>IF(AC121&gt;Scenario!$B$11,"",IF(AC$2&lt;&gt;"Ready",AC$2,IF(ISNUMBER(AD121),IF((AD121+AE121)*(1+Scenario!$B$12/12)-AF121&lt;0,"INSUFFICIENT FUNDS",(AD121+AE121)*(1+Scenario!$B$12/12)-AF121),"INSUFFICIENT FUNDS")))</f>
        <v/>
      </c>
      <c r="AH121" s="6" t="str">
        <f>IF(AC121&gt;Scenario!$B$11,"",IF(AC$2&lt;&gt;"Ready",AC$2,IF(ISNUMBER(AG121),AH120+AF121,"INSUFFICIENT FUNDS")))</f>
        <v/>
      </c>
      <c r="AI121" t="str">
        <f>IF(AC121&gt;Scenario!$B$11,"",IF(AC$2&lt;&gt;"Ready",AC$2,IF(ISNUMBER(AG121),"OK","INSUFFICIENT FUNDS")))</f>
        <v/>
      </c>
      <c r="AJ121">
        <v>117</v>
      </c>
      <c r="AK121" s="6" t="str">
        <f>IF(AJ121&gt;Scenario!$B$11,"",IF(AJ$2&lt;&gt;"Ready",AJ$2,IF(AP120="OK",AN120,"INSUFFICIENT FUNDS")))</f>
        <v/>
      </c>
      <c r="AL121" s="6" t="str">
        <f>IF(AJ121&gt;Scenario!$B$11,"",IF(AJ$2&lt;&gt;"Ready",AJ$2,IF(ISNUMBER(AK121),IF(AND(AJ121&gt;=Scenario!$B$10,MOD(AJ121-Scenario!$B$10,Scenario!$B$18)=0),Scenario!$B$8,0),"INSUFFICIENT FUNDS")))</f>
        <v/>
      </c>
      <c r="AM121" s="6" t="str">
        <f>IF(AJ121&gt;Scenario!$B$11,"",IF(AJ$2&lt;&gt;"Ready",AJ$2,IF(ISNUMBER(AK121),(AK121+AL121)*(0+0+IF(Scenario!$B$13="Gross",0,0))/12+((0+0)/12+IF(AND(AJ121&gt;=Scenario!$B$10,MOD(AJ121-Scenario!$B$10,Scenario!$B$18)=0),0*0+0,0)+IF(AJ121=1,0*0+0,0)+IF(AJ121=Scenario!$B$11,0,0)),"INSUFFICIENT FUNDS")))</f>
        <v/>
      </c>
      <c r="AN121" s="6" t="str">
        <f>IF(AJ121&gt;Scenario!$B$11,"",IF(AJ$2&lt;&gt;"Ready",AJ$2,IF(ISNUMBER(AK121),IF((AK121+AL121)*(1+Scenario!$B$12/12)-AM121&lt;0,"INSUFFICIENT FUNDS",(AK121+AL121)*(1+Scenario!$B$12/12)-AM121),"INSUFFICIENT FUNDS")))</f>
        <v/>
      </c>
      <c r="AO121" s="6" t="str">
        <f>IF(AJ121&gt;Scenario!$B$11,"",IF(AJ$2&lt;&gt;"Ready",AJ$2,IF(ISNUMBER(AN121),AO120+AM121,"INSUFFICIENT FUNDS")))</f>
        <v/>
      </c>
      <c r="AP121" t="str">
        <f>IF(AJ121&gt;Scenario!$B$11,"",IF(AJ$2&lt;&gt;"Ready",AJ$2,IF(ISNUMBER(AN121),"OK","INSUFFICIENT FUNDS")))</f>
        <v/>
      </c>
    </row>
    <row r="122" spans="1:42" ht="32.1" customHeight="1" x14ac:dyDescent="0.2">
      <c r="A122">
        <v>118</v>
      </c>
      <c r="B122" s="6" t="str">
        <f>IF(A122&gt;Scenario!$B$11,"",IF(A$2&lt;&gt;"Ready",A$2,IF(G121="OK",E121,"INSUFFICIENT FUNDS")))</f>
        <v/>
      </c>
      <c r="C122" s="6" t="str">
        <f>IF(A122&gt;Scenario!$B$11,"",IF(A$2&lt;&gt;"Ready",A$2,IF(ISNUMBER(B122),IF(AND(A122&gt;=Scenario!$B$10,MOD(A122-Scenario!$B$10,Scenario!$B$18)=0),Scenario!$B$8,0),"INSUFFICIENT FUNDS")))</f>
        <v/>
      </c>
      <c r="D122" s="6" t="str">
        <f>IF(A122&gt;Scenario!$B$11,"",IF(A$2&lt;&gt;"Ready",A$2,IF(ISNUMBER(B122),(B122+C122)*(N('Option C'!$E$14)+N('Option C'!$E$15)+IF(Scenario!$B$13="Gross",N('Option C'!$E$16),0))/12+((N('Option C'!$E$12)+N('Option C'!$E$13))/12+IF(AND(A122&gt;=Scenario!$B$10,MOD(A122-Scenario!$B$10,Scenario!$B$18)=0),N('Option C'!$E$17)*N('Option C'!$E$18)+N('Option C'!$E$20),0)+IF(A122=1,N('Option C'!$E$17)*N('Option C'!$E$19)+N('Option C'!$E$21),0)+IF(A122=Scenario!$B$11,N('Option C'!$E$22),0)),"INSUFFICIENT FUNDS")))</f>
        <v/>
      </c>
      <c r="E122" s="6" t="str">
        <f>IF(A122&gt;Scenario!$B$11,"",IF(A$2&lt;&gt;"Ready",A$2,IF(ISNUMBER(B122),IF((B122+C122)*(1+Scenario!$B$12/12)-D122&lt;0,"INSUFFICIENT FUNDS",(B122+C122)*(1+Scenario!$B$12/12)-D122),"INSUFFICIENT FUNDS")))</f>
        <v/>
      </c>
      <c r="F122" s="6" t="str">
        <f>IF(A122&gt;Scenario!$B$11,"",IF(A$2&lt;&gt;"Ready",A$2,IF(ISNUMBER(E122),F121+D122,"INSUFFICIENT FUNDS")))</f>
        <v/>
      </c>
      <c r="G122" t="str">
        <f>IF(A122&gt;Scenario!$B$11,"",IF(A$2&lt;&gt;"Ready",A$2,IF(ISNUMBER(E122),"OK","INSUFFICIENT FUNDS")))</f>
        <v/>
      </c>
      <c r="H122">
        <v>118</v>
      </c>
      <c r="I122" s="6" t="str">
        <f>IF(H122&gt;Scenario!$B$11,"",IF(H$2&lt;&gt;"Ready",H$2,IF(N121="OK",L121,"INSUFFICIENT FUNDS")))</f>
        <v/>
      </c>
      <c r="J122" s="6" t="str">
        <f>IF(H122&gt;Scenario!$B$11,"",IF(H$2&lt;&gt;"Ready",H$2,IF(ISNUMBER(I122),IF(AND(H122&gt;=Scenario!$B$10,MOD(H122-Scenario!$B$10,Scenario!$B$18)=0),Scenario!$B$8,0),"INSUFFICIENT FUNDS")))</f>
        <v/>
      </c>
      <c r="K122" s="6" t="str">
        <f>IF(H122&gt;Scenario!$B$11,"",IF(H$2&lt;&gt;"Ready",H$2,IF(ISNUMBER(I122),(I122+J122)*(N('Option C'!$E$14)+N('Option C'!$E$15)+IF(Scenario!$B$13="Gross",N('Option C'!$E$16),0))/12+((0+0)/12+IF(AND(H122&gt;=Scenario!$B$10,MOD(H122-Scenario!$B$10,Scenario!$B$18)=0),N('Option C'!$E$17)*N('Option C'!$E$18)+N('Option C'!$E$20),0)+IF(H122=1,N('Option C'!$E$17)*N('Option C'!$E$19)+N('Option C'!$E$21),0)+IF(H122=Scenario!$B$11,N('Option C'!$E$22),0)),"INSUFFICIENT FUNDS")))</f>
        <v/>
      </c>
      <c r="L122" s="6" t="str">
        <f>IF(H122&gt;Scenario!$B$11,"",IF(H$2&lt;&gt;"Ready",H$2,IF(ISNUMBER(I122),IF((I122+J122)*(1+Scenario!$B$12/12)-K122&lt;0,"INSUFFICIENT FUNDS",(I122+J122)*(1+Scenario!$B$12/12)-K122),"INSUFFICIENT FUNDS")))</f>
        <v/>
      </c>
      <c r="M122" s="6" t="str">
        <f>IF(H122&gt;Scenario!$B$11,"",IF(H$2&lt;&gt;"Ready",H$2,IF(ISNUMBER(L122),M121+K122,"INSUFFICIENT FUNDS")))</f>
        <v/>
      </c>
      <c r="N122" t="str">
        <f>IF(H122&gt;Scenario!$B$11,"",IF(H$2&lt;&gt;"Ready",H$2,IF(ISNUMBER(L122),"OK","INSUFFICIENT FUNDS")))</f>
        <v/>
      </c>
      <c r="O122">
        <v>118</v>
      </c>
      <c r="P122" s="6" t="str">
        <f>IF(O122&gt;Scenario!$B$11,"",IF(O$2&lt;&gt;"Ready",O$2,IF(U121="OK",S121,"INSUFFICIENT FUNDS")))</f>
        <v/>
      </c>
      <c r="Q122" s="6" t="str">
        <f>IF(O122&gt;Scenario!$B$11,"",IF(O$2&lt;&gt;"Ready",O$2,IF(ISNUMBER(P122),IF(AND(O122&gt;=Scenario!$B$10,MOD(O122-Scenario!$B$10,Scenario!$B$18)=0),Scenario!$B$8,0),"INSUFFICIENT FUNDS")))</f>
        <v/>
      </c>
      <c r="R122" s="6" t="str">
        <f>IF(O122&gt;Scenario!$B$11,"",IF(O$2&lt;&gt;"Ready",O$2,IF(ISNUMBER(P122),(P122+Q122)*(0+N('Option C'!$E$15)+IF(Scenario!$B$13="Gross",N('Option C'!$E$16),0))/12+((N('Option C'!$E$12)+N('Option C'!$E$13))/12+IF(AND(O122&gt;=Scenario!$B$10,MOD(O122-Scenario!$B$10,Scenario!$B$18)=0),N('Option C'!$E$17)*N('Option C'!$E$18)+N('Option C'!$E$20),0)+IF(O122=1,N('Option C'!$E$17)*N('Option C'!$E$19)+N('Option C'!$E$21),0)+IF(O122=Scenario!$B$11,N('Option C'!$E$22),0)),"INSUFFICIENT FUNDS")))</f>
        <v/>
      </c>
      <c r="S122" s="6" t="str">
        <f>IF(O122&gt;Scenario!$B$11,"",IF(O$2&lt;&gt;"Ready",O$2,IF(ISNUMBER(P122),IF((P122+Q122)*(1+Scenario!$B$12/12)-R122&lt;0,"INSUFFICIENT FUNDS",(P122+Q122)*(1+Scenario!$B$12/12)-R122),"INSUFFICIENT FUNDS")))</f>
        <v/>
      </c>
      <c r="T122" s="6" t="str">
        <f>IF(O122&gt;Scenario!$B$11,"",IF(O$2&lt;&gt;"Ready",O$2,IF(ISNUMBER(S122),T121+R122,"INSUFFICIENT FUNDS")))</f>
        <v/>
      </c>
      <c r="U122" t="str">
        <f>IF(O122&gt;Scenario!$B$11,"",IF(O$2&lt;&gt;"Ready",O$2,IF(ISNUMBER(S122),"OK","INSUFFICIENT FUNDS")))</f>
        <v/>
      </c>
      <c r="V122">
        <v>118</v>
      </c>
      <c r="W122" s="6" t="str">
        <f>IF(V122&gt;Scenario!$B$11,"",IF(V$2&lt;&gt;"Ready",V$2,IF(AB121="OK",Z121,"INSUFFICIENT FUNDS")))</f>
        <v/>
      </c>
      <c r="X122" s="6" t="str">
        <f>IF(V122&gt;Scenario!$B$11,"",IF(V$2&lt;&gt;"Ready",V$2,IF(ISNUMBER(W122),IF(AND(V122&gt;=Scenario!$B$10,MOD(V122-Scenario!$B$10,Scenario!$B$18)=0),Scenario!$B$8,0),"INSUFFICIENT FUNDS")))</f>
        <v/>
      </c>
      <c r="Y122" s="6" t="str">
        <f>IF(V122&gt;Scenario!$B$11,"",IF(V$2&lt;&gt;"Ready",V$2,IF(ISNUMBER(W122),(W122+X122)*(N('Option C'!$E$14)+N('Option C'!$E$15)+IF(Scenario!$B$13="Gross",N('Option C'!$E$16),0))/12+((N('Option C'!$E$12)+N('Option C'!$E$13))/12+IF(AND(V122&gt;=Scenario!$B$10,MOD(V122-Scenario!$B$10,Scenario!$B$18)=0),0*0+0,0)+IF(V122=1,0*0+0,0)+IF(V122=Scenario!$B$11,0,0)),"INSUFFICIENT FUNDS")))</f>
        <v/>
      </c>
      <c r="Z122" s="6" t="str">
        <f>IF(V122&gt;Scenario!$B$11,"",IF(V$2&lt;&gt;"Ready",V$2,IF(ISNUMBER(W122),IF((W122+X122)*(1+Scenario!$B$12/12)-Y122&lt;0,"INSUFFICIENT FUNDS",(W122+X122)*(1+Scenario!$B$12/12)-Y122),"INSUFFICIENT FUNDS")))</f>
        <v/>
      </c>
      <c r="AA122" s="6" t="str">
        <f>IF(V122&gt;Scenario!$B$11,"",IF(V$2&lt;&gt;"Ready",V$2,IF(ISNUMBER(Z122),AA121+Y122,"INSUFFICIENT FUNDS")))</f>
        <v/>
      </c>
      <c r="AB122" t="str">
        <f>IF(V122&gt;Scenario!$B$11,"",IF(V$2&lt;&gt;"Ready",V$2,IF(ISNUMBER(Z122),"OK","INSUFFICIENT FUNDS")))</f>
        <v/>
      </c>
      <c r="AC122">
        <v>118</v>
      </c>
      <c r="AD122" s="6" t="str">
        <f>IF(AC122&gt;Scenario!$B$11,"",IF(AC$2&lt;&gt;"Ready",AC$2,IF(AI121="OK",AG121,"INSUFFICIENT FUNDS")))</f>
        <v/>
      </c>
      <c r="AE122" s="6" t="str">
        <f>IF(AC122&gt;Scenario!$B$11,"",IF(AC$2&lt;&gt;"Ready",AC$2,IF(ISNUMBER(AD122),IF(AND(AC122&gt;=Scenario!$B$10,MOD(AC122-Scenario!$B$10,Scenario!$B$18)=0),Scenario!$B$8,0),"INSUFFICIENT FUNDS")))</f>
        <v/>
      </c>
      <c r="AF122" s="6" t="str">
        <f>IF(AC122&gt;Scenario!$B$11,"",IF(AC$2&lt;&gt;"Ready",AC$2,IF(ISNUMBER(AD122),(AD122+AE122)*(N('Option C'!$E$14)+N('Option C'!$E$15)+IF(Scenario!$B$13="Gross",0,0))/12+((N('Option C'!$E$12)+N('Option C'!$E$13))/12+IF(AND(AC122&gt;=Scenario!$B$10,MOD(AC122-Scenario!$B$10,Scenario!$B$18)=0),N('Option C'!$E$17)*N('Option C'!$E$18)+N('Option C'!$E$20),0)+IF(AC122=1,N('Option C'!$E$17)*N('Option C'!$E$19)+N('Option C'!$E$21),0)+IF(AC122=Scenario!$B$11,N('Option C'!$E$22),0)),"INSUFFICIENT FUNDS")))</f>
        <v/>
      </c>
      <c r="AG122" s="6" t="str">
        <f>IF(AC122&gt;Scenario!$B$11,"",IF(AC$2&lt;&gt;"Ready",AC$2,IF(ISNUMBER(AD122),IF((AD122+AE122)*(1+Scenario!$B$12/12)-AF122&lt;0,"INSUFFICIENT FUNDS",(AD122+AE122)*(1+Scenario!$B$12/12)-AF122),"INSUFFICIENT FUNDS")))</f>
        <v/>
      </c>
      <c r="AH122" s="6" t="str">
        <f>IF(AC122&gt;Scenario!$B$11,"",IF(AC$2&lt;&gt;"Ready",AC$2,IF(ISNUMBER(AG122),AH121+AF122,"INSUFFICIENT FUNDS")))</f>
        <v/>
      </c>
      <c r="AI122" t="str">
        <f>IF(AC122&gt;Scenario!$B$11,"",IF(AC$2&lt;&gt;"Ready",AC$2,IF(ISNUMBER(AG122),"OK","INSUFFICIENT FUNDS")))</f>
        <v/>
      </c>
      <c r="AJ122">
        <v>118</v>
      </c>
      <c r="AK122" s="6" t="str">
        <f>IF(AJ122&gt;Scenario!$B$11,"",IF(AJ$2&lt;&gt;"Ready",AJ$2,IF(AP121="OK",AN121,"INSUFFICIENT FUNDS")))</f>
        <v/>
      </c>
      <c r="AL122" s="6" t="str">
        <f>IF(AJ122&gt;Scenario!$B$11,"",IF(AJ$2&lt;&gt;"Ready",AJ$2,IF(ISNUMBER(AK122),IF(AND(AJ122&gt;=Scenario!$B$10,MOD(AJ122-Scenario!$B$10,Scenario!$B$18)=0),Scenario!$B$8,0),"INSUFFICIENT FUNDS")))</f>
        <v/>
      </c>
      <c r="AM122" s="6" t="str">
        <f>IF(AJ122&gt;Scenario!$B$11,"",IF(AJ$2&lt;&gt;"Ready",AJ$2,IF(ISNUMBER(AK122),(AK122+AL122)*(0+0+IF(Scenario!$B$13="Gross",0,0))/12+((0+0)/12+IF(AND(AJ122&gt;=Scenario!$B$10,MOD(AJ122-Scenario!$B$10,Scenario!$B$18)=0),0*0+0,0)+IF(AJ122=1,0*0+0,0)+IF(AJ122=Scenario!$B$11,0,0)),"INSUFFICIENT FUNDS")))</f>
        <v/>
      </c>
      <c r="AN122" s="6" t="str">
        <f>IF(AJ122&gt;Scenario!$B$11,"",IF(AJ$2&lt;&gt;"Ready",AJ$2,IF(ISNUMBER(AK122),IF((AK122+AL122)*(1+Scenario!$B$12/12)-AM122&lt;0,"INSUFFICIENT FUNDS",(AK122+AL122)*(1+Scenario!$B$12/12)-AM122),"INSUFFICIENT FUNDS")))</f>
        <v/>
      </c>
      <c r="AO122" s="6" t="str">
        <f>IF(AJ122&gt;Scenario!$B$11,"",IF(AJ$2&lt;&gt;"Ready",AJ$2,IF(ISNUMBER(AN122),AO121+AM122,"INSUFFICIENT FUNDS")))</f>
        <v/>
      </c>
      <c r="AP122" t="str">
        <f>IF(AJ122&gt;Scenario!$B$11,"",IF(AJ$2&lt;&gt;"Ready",AJ$2,IF(ISNUMBER(AN122),"OK","INSUFFICIENT FUNDS")))</f>
        <v/>
      </c>
    </row>
    <row r="123" spans="1:42" ht="32.1" customHeight="1" x14ac:dyDescent="0.2">
      <c r="A123">
        <v>119</v>
      </c>
      <c r="B123" s="6" t="str">
        <f>IF(A123&gt;Scenario!$B$11,"",IF(A$2&lt;&gt;"Ready",A$2,IF(G122="OK",E122,"INSUFFICIENT FUNDS")))</f>
        <v/>
      </c>
      <c r="C123" s="6" t="str">
        <f>IF(A123&gt;Scenario!$B$11,"",IF(A$2&lt;&gt;"Ready",A$2,IF(ISNUMBER(B123),IF(AND(A123&gt;=Scenario!$B$10,MOD(A123-Scenario!$B$10,Scenario!$B$18)=0),Scenario!$B$8,0),"INSUFFICIENT FUNDS")))</f>
        <v/>
      </c>
      <c r="D123" s="6" t="str">
        <f>IF(A123&gt;Scenario!$B$11,"",IF(A$2&lt;&gt;"Ready",A$2,IF(ISNUMBER(B123),(B123+C123)*(N('Option C'!$E$14)+N('Option C'!$E$15)+IF(Scenario!$B$13="Gross",N('Option C'!$E$16),0))/12+((N('Option C'!$E$12)+N('Option C'!$E$13))/12+IF(AND(A123&gt;=Scenario!$B$10,MOD(A123-Scenario!$B$10,Scenario!$B$18)=0),N('Option C'!$E$17)*N('Option C'!$E$18)+N('Option C'!$E$20),0)+IF(A123=1,N('Option C'!$E$17)*N('Option C'!$E$19)+N('Option C'!$E$21),0)+IF(A123=Scenario!$B$11,N('Option C'!$E$22),0)),"INSUFFICIENT FUNDS")))</f>
        <v/>
      </c>
      <c r="E123" s="6" t="str">
        <f>IF(A123&gt;Scenario!$B$11,"",IF(A$2&lt;&gt;"Ready",A$2,IF(ISNUMBER(B123),IF((B123+C123)*(1+Scenario!$B$12/12)-D123&lt;0,"INSUFFICIENT FUNDS",(B123+C123)*(1+Scenario!$B$12/12)-D123),"INSUFFICIENT FUNDS")))</f>
        <v/>
      </c>
      <c r="F123" s="6" t="str">
        <f>IF(A123&gt;Scenario!$B$11,"",IF(A$2&lt;&gt;"Ready",A$2,IF(ISNUMBER(E123),F122+D123,"INSUFFICIENT FUNDS")))</f>
        <v/>
      </c>
      <c r="G123" t="str">
        <f>IF(A123&gt;Scenario!$B$11,"",IF(A$2&lt;&gt;"Ready",A$2,IF(ISNUMBER(E123),"OK","INSUFFICIENT FUNDS")))</f>
        <v/>
      </c>
      <c r="H123">
        <v>119</v>
      </c>
      <c r="I123" s="6" t="str">
        <f>IF(H123&gt;Scenario!$B$11,"",IF(H$2&lt;&gt;"Ready",H$2,IF(N122="OK",L122,"INSUFFICIENT FUNDS")))</f>
        <v/>
      </c>
      <c r="J123" s="6" t="str">
        <f>IF(H123&gt;Scenario!$B$11,"",IF(H$2&lt;&gt;"Ready",H$2,IF(ISNUMBER(I123),IF(AND(H123&gt;=Scenario!$B$10,MOD(H123-Scenario!$B$10,Scenario!$B$18)=0),Scenario!$B$8,0),"INSUFFICIENT FUNDS")))</f>
        <v/>
      </c>
      <c r="K123" s="6" t="str">
        <f>IF(H123&gt;Scenario!$B$11,"",IF(H$2&lt;&gt;"Ready",H$2,IF(ISNUMBER(I123),(I123+J123)*(N('Option C'!$E$14)+N('Option C'!$E$15)+IF(Scenario!$B$13="Gross",N('Option C'!$E$16),0))/12+((0+0)/12+IF(AND(H123&gt;=Scenario!$B$10,MOD(H123-Scenario!$B$10,Scenario!$B$18)=0),N('Option C'!$E$17)*N('Option C'!$E$18)+N('Option C'!$E$20),0)+IF(H123=1,N('Option C'!$E$17)*N('Option C'!$E$19)+N('Option C'!$E$21),0)+IF(H123=Scenario!$B$11,N('Option C'!$E$22),0)),"INSUFFICIENT FUNDS")))</f>
        <v/>
      </c>
      <c r="L123" s="6" t="str">
        <f>IF(H123&gt;Scenario!$B$11,"",IF(H$2&lt;&gt;"Ready",H$2,IF(ISNUMBER(I123),IF((I123+J123)*(1+Scenario!$B$12/12)-K123&lt;0,"INSUFFICIENT FUNDS",(I123+J123)*(1+Scenario!$B$12/12)-K123),"INSUFFICIENT FUNDS")))</f>
        <v/>
      </c>
      <c r="M123" s="6" t="str">
        <f>IF(H123&gt;Scenario!$B$11,"",IF(H$2&lt;&gt;"Ready",H$2,IF(ISNUMBER(L123),M122+K123,"INSUFFICIENT FUNDS")))</f>
        <v/>
      </c>
      <c r="N123" t="str">
        <f>IF(H123&gt;Scenario!$B$11,"",IF(H$2&lt;&gt;"Ready",H$2,IF(ISNUMBER(L123),"OK","INSUFFICIENT FUNDS")))</f>
        <v/>
      </c>
      <c r="O123">
        <v>119</v>
      </c>
      <c r="P123" s="6" t="str">
        <f>IF(O123&gt;Scenario!$B$11,"",IF(O$2&lt;&gt;"Ready",O$2,IF(U122="OK",S122,"INSUFFICIENT FUNDS")))</f>
        <v/>
      </c>
      <c r="Q123" s="6" t="str">
        <f>IF(O123&gt;Scenario!$B$11,"",IF(O$2&lt;&gt;"Ready",O$2,IF(ISNUMBER(P123),IF(AND(O123&gt;=Scenario!$B$10,MOD(O123-Scenario!$B$10,Scenario!$B$18)=0),Scenario!$B$8,0),"INSUFFICIENT FUNDS")))</f>
        <v/>
      </c>
      <c r="R123" s="6" t="str">
        <f>IF(O123&gt;Scenario!$B$11,"",IF(O$2&lt;&gt;"Ready",O$2,IF(ISNUMBER(P123),(P123+Q123)*(0+N('Option C'!$E$15)+IF(Scenario!$B$13="Gross",N('Option C'!$E$16),0))/12+((N('Option C'!$E$12)+N('Option C'!$E$13))/12+IF(AND(O123&gt;=Scenario!$B$10,MOD(O123-Scenario!$B$10,Scenario!$B$18)=0),N('Option C'!$E$17)*N('Option C'!$E$18)+N('Option C'!$E$20),0)+IF(O123=1,N('Option C'!$E$17)*N('Option C'!$E$19)+N('Option C'!$E$21),0)+IF(O123=Scenario!$B$11,N('Option C'!$E$22),0)),"INSUFFICIENT FUNDS")))</f>
        <v/>
      </c>
      <c r="S123" s="6" t="str">
        <f>IF(O123&gt;Scenario!$B$11,"",IF(O$2&lt;&gt;"Ready",O$2,IF(ISNUMBER(P123),IF((P123+Q123)*(1+Scenario!$B$12/12)-R123&lt;0,"INSUFFICIENT FUNDS",(P123+Q123)*(1+Scenario!$B$12/12)-R123),"INSUFFICIENT FUNDS")))</f>
        <v/>
      </c>
      <c r="T123" s="6" t="str">
        <f>IF(O123&gt;Scenario!$B$11,"",IF(O$2&lt;&gt;"Ready",O$2,IF(ISNUMBER(S123),T122+R123,"INSUFFICIENT FUNDS")))</f>
        <v/>
      </c>
      <c r="U123" t="str">
        <f>IF(O123&gt;Scenario!$B$11,"",IF(O$2&lt;&gt;"Ready",O$2,IF(ISNUMBER(S123),"OK","INSUFFICIENT FUNDS")))</f>
        <v/>
      </c>
      <c r="V123">
        <v>119</v>
      </c>
      <c r="W123" s="6" t="str">
        <f>IF(V123&gt;Scenario!$B$11,"",IF(V$2&lt;&gt;"Ready",V$2,IF(AB122="OK",Z122,"INSUFFICIENT FUNDS")))</f>
        <v/>
      </c>
      <c r="X123" s="6" t="str">
        <f>IF(V123&gt;Scenario!$B$11,"",IF(V$2&lt;&gt;"Ready",V$2,IF(ISNUMBER(W123),IF(AND(V123&gt;=Scenario!$B$10,MOD(V123-Scenario!$B$10,Scenario!$B$18)=0),Scenario!$B$8,0),"INSUFFICIENT FUNDS")))</f>
        <v/>
      </c>
      <c r="Y123" s="6" t="str">
        <f>IF(V123&gt;Scenario!$B$11,"",IF(V$2&lt;&gt;"Ready",V$2,IF(ISNUMBER(W123),(W123+X123)*(N('Option C'!$E$14)+N('Option C'!$E$15)+IF(Scenario!$B$13="Gross",N('Option C'!$E$16),0))/12+((N('Option C'!$E$12)+N('Option C'!$E$13))/12+IF(AND(V123&gt;=Scenario!$B$10,MOD(V123-Scenario!$B$10,Scenario!$B$18)=0),0*0+0,0)+IF(V123=1,0*0+0,0)+IF(V123=Scenario!$B$11,0,0)),"INSUFFICIENT FUNDS")))</f>
        <v/>
      </c>
      <c r="Z123" s="6" t="str">
        <f>IF(V123&gt;Scenario!$B$11,"",IF(V$2&lt;&gt;"Ready",V$2,IF(ISNUMBER(W123),IF((W123+X123)*(1+Scenario!$B$12/12)-Y123&lt;0,"INSUFFICIENT FUNDS",(W123+X123)*(1+Scenario!$B$12/12)-Y123),"INSUFFICIENT FUNDS")))</f>
        <v/>
      </c>
      <c r="AA123" s="6" t="str">
        <f>IF(V123&gt;Scenario!$B$11,"",IF(V$2&lt;&gt;"Ready",V$2,IF(ISNUMBER(Z123),AA122+Y123,"INSUFFICIENT FUNDS")))</f>
        <v/>
      </c>
      <c r="AB123" t="str">
        <f>IF(V123&gt;Scenario!$B$11,"",IF(V$2&lt;&gt;"Ready",V$2,IF(ISNUMBER(Z123),"OK","INSUFFICIENT FUNDS")))</f>
        <v/>
      </c>
      <c r="AC123">
        <v>119</v>
      </c>
      <c r="AD123" s="6" t="str">
        <f>IF(AC123&gt;Scenario!$B$11,"",IF(AC$2&lt;&gt;"Ready",AC$2,IF(AI122="OK",AG122,"INSUFFICIENT FUNDS")))</f>
        <v/>
      </c>
      <c r="AE123" s="6" t="str">
        <f>IF(AC123&gt;Scenario!$B$11,"",IF(AC$2&lt;&gt;"Ready",AC$2,IF(ISNUMBER(AD123),IF(AND(AC123&gt;=Scenario!$B$10,MOD(AC123-Scenario!$B$10,Scenario!$B$18)=0),Scenario!$B$8,0),"INSUFFICIENT FUNDS")))</f>
        <v/>
      </c>
      <c r="AF123" s="6" t="str">
        <f>IF(AC123&gt;Scenario!$B$11,"",IF(AC$2&lt;&gt;"Ready",AC$2,IF(ISNUMBER(AD123),(AD123+AE123)*(N('Option C'!$E$14)+N('Option C'!$E$15)+IF(Scenario!$B$13="Gross",0,0))/12+((N('Option C'!$E$12)+N('Option C'!$E$13))/12+IF(AND(AC123&gt;=Scenario!$B$10,MOD(AC123-Scenario!$B$10,Scenario!$B$18)=0),N('Option C'!$E$17)*N('Option C'!$E$18)+N('Option C'!$E$20),0)+IF(AC123=1,N('Option C'!$E$17)*N('Option C'!$E$19)+N('Option C'!$E$21),0)+IF(AC123=Scenario!$B$11,N('Option C'!$E$22),0)),"INSUFFICIENT FUNDS")))</f>
        <v/>
      </c>
      <c r="AG123" s="6" t="str">
        <f>IF(AC123&gt;Scenario!$B$11,"",IF(AC$2&lt;&gt;"Ready",AC$2,IF(ISNUMBER(AD123),IF((AD123+AE123)*(1+Scenario!$B$12/12)-AF123&lt;0,"INSUFFICIENT FUNDS",(AD123+AE123)*(1+Scenario!$B$12/12)-AF123),"INSUFFICIENT FUNDS")))</f>
        <v/>
      </c>
      <c r="AH123" s="6" t="str">
        <f>IF(AC123&gt;Scenario!$B$11,"",IF(AC$2&lt;&gt;"Ready",AC$2,IF(ISNUMBER(AG123),AH122+AF123,"INSUFFICIENT FUNDS")))</f>
        <v/>
      </c>
      <c r="AI123" t="str">
        <f>IF(AC123&gt;Scenario!$B$11,"",IF(AC$2&lt;&gt;"Ready",AC$2,IF(ISNUMBER(AG123),"OK","INSUFFICIENT FUNDS")))</f>
        <v/>
      </c>
      <c r="AJ123">
        <v>119</v>
      </c>
      <c r="AK123" s="6" t="str">
        <f>IF(AJ123&gt;Scenario!$B$11,"",IF(AJ$2&lt;&gt;"Ready",AJ$2,IF(AP122="OK",AN122,"INSUFFICIENT FUNDS")))</f>
        <v/>
      </c>
      <c r="AL123" s="6" t="str">
        <f>IF(AJ123&gt;Scenario!$B$11,"",IF(AJ$2&lt;&gt;"Ready",AJ$2,IF(ISNUMBER(AK123),IF(AND(AJ123&gt;=Scenario!$B$10,MOD(AJ123-Scenario!$B$10,Scenario!$B$18)=0),Scenario!$B$8,0),"INSUFFICIENT FUNDS")))</f>
        <v/>
      </c>
      <c r="AM123" s="6" t="str">
        <f>IF(AJ123&gt;Scenario!$B$11,"",IF(AJ$2&lt;&gt;"Ready",AJ$2,IF(ISNUMBER(AK123),(AK123+AL123)*(0+0+IF(Scenario!$B$13="Gross",0,0))/12+((0+0)/12+IF(AND(AJ123&gt;=Scenario!$B$10,MOD(AJ123-Scenario!$B$10,Scenario!$B$18)=0),0*0+0,0)+IF(AJ123=1,0*0+0,0)+IF(AJ123=Scenario!$B$11,0,0)),"INSUFFICIENT FUNDS")))</f>
        <v/>
      </c>
      <c r="AN123" s="6" t="str">
        <f>IF(AJ123&gt;Scenario!$B$11,"",IF(AJ$2&lt;&gt;"Ready",AJ$2,IF(ISNUMBER(AK123),IF((AK123+AL123)*(1+Scenario!$B$12/12)-AM123&lt;0,"INSUFFICIENT FUNDS",(AK123+AL123)*(1+Scenario!$B$12/12)-AM123),"INSUFFICIENT FUNDS")))</f>
        <v/>
      </c>
      <c r="AO123" s="6" t="str">
        <f>IF(AJ123&gt;Scenario!$B$11,"",IF(AJ$2&lt;&gt;"Ready",AJ$2,IF(ISNUMBER(AN123),AO122+AM123,"INSUFFICIENT FUNDS")))</f>
        <v/>
      </c>
      <c r="AP123" t="str">
        <f>IF(AJ123&gt;Scenario!$B$11,"",IF(AJ$2&lt;&gt;"Ready",AJ$2,IF(ISNUMBER(AN123),"OK","INSUFFICIENT FUNDS")))</f>
        <v/>
      </c>
    </row>
    <row r="124" spans="1:42" ht="32.1" customHeight="1" x14ac:dyDescent="0.2">
      <c r="A124">
        <v>120</v>
      </c>
      <c r="B124" s="6" t="str">
        <f>IF(A124&gt;Scenario!$B$11,"",IF(A$2&lt;&gt;"Ready",A$2,IF(G123="OK",E123,"INSUFFICIENT FUNDS")))</f>
        <v/>
      </c>
      <c r="C124" s="6" t="str">
        <f>IF(A124&gt;Scenario!$B$11,"",IF(A$2&lt;&gt;"Ready",A$2,IF(ISNUMBER(B124),IF(AND(A124&gt;=Scenario!$B$10,MOD(A124-Scenario!$B$10,Scenario!$B$18)=0),Scenario!$B$8,0),"INSUFFICIENT FUNDS")))</f>
        <v/>
      </c>
      <c r="D124" s="6" t="str">
        <f>IF(A124&gt;Scenario!$B$11,"",IF(A$2&lt;&gt;"Ready",A$2,IF(ISNUMBER(B124),(B124+C124)*(N('Option C'!$E$14)+N('Option C'!$E$15)+IF(Scenario!$B$13="Gross",N('Option C'!$E$16),0))/12+((N('Option C'!$E$12)+N('Option C'!$E$13))/12+IF(AND(A124&gt;=Scenario!$B$10,MOD(A124-Scenario!$B$10,Scenario!$B$18)=0),N('Option C'!$E$17)*N('Option C'!$E$18)+N('Option C'!$E$20),0)+IF(A124=1,N('Option C'!$E$17)*N('Option C'!$E$19)+N('Option C'!$E$21),0)+IF(A124=Scenario!$B$11,N('Option C'!$E$22),0)),"INSUFFICIENT FUNDS")))</f>
        <v/>
      </c>
      <c r="E124" s="6" t="str">
        <f>IF(A124&gt;Scenario!$B$11,"",IF(A$2&lt;&gt;"Ready",A$2,IF(ISNUMBER(B124),IF((B124+C124)*(1+Scenario!$B$12/12)-D124&lt;0,"INSUFFICIENT FUNDS",(B124+C124)*(1+Scenario!$B$12/12)-D124),"INSUFFICIENT FUNDS")))</f>
        <v/>
      </c>
      <c r="F124" s="6" t="str">
        <f>IF(A124&gt;Scenario!$B$11,"",IF(A$2&lt;&gt;"Ready",A$2,IF(ISNUMBER(E124),F123+D124,"INSUFFICIENT FUNDS")))</f>
        <v/>
      </c>
      <c r="G124" t="str">
        <f>IF(A124&gt;Scenario!$B$11,"",IF(A$2&lt;&gt;"Ready",A$2,IF(ISNUMBER(E124),"OK","INSUFFICIENT FUNDS")))</f>
        <v/>
      </c>
      <c r="H124">
        <v>120</v>
      </c>
      <c r="I124" s="6" t="str">
        <f>IF(H124&gt;Scenario!$B$11,"",IF(H$2&lt;&gt;"Ready",H$2,IF(N123="OK",L123,"INSUFFICIENT FUNDS")))</f>
        <v/>
      </c>
      <c r="J124" s="6" t="str">
        <f>IF(H124&gt;Scenario!$B$11,"",IF(H$2&lt;&gt;"Ready",H$2,IF(ISNUMBER(I124),IF(AND(H124&gt;=Scenario!$B$10,MOD(H124-Scenario!$B$10,Scenario!$B$18)=0),Scenario!$B$8,0),"INSUFFICIENT FUNDS")))</f>
        <v/>
      </c>
      <c r="K124" s="6" t="str">
        <f>IF(H124&gt;Scenario!$B$11,"",IF(H$2&lt;&gt;"Ready",H$2,IF(ISNUMBER(I124),(I124+J124)*(N('Option C'!$E$14)+N('Option C'!$E$15)+IF(Scenario!$B$13="Gross",N('Option C'!$E$16),0))/12+((0+0)/12+IF(AND(H124&gt;=Scenario!$B$10,MOD(H124-Scenario!$B$10,Scenario!$B$18)=0),N('Option C'!$E$17)*N('Option C'!$E$18)+N('Option C'!$E$20),0)+IF(H124=1,N('Option C'!$E$17)*N('Option C'!$E$19)+N('Option C'!$E$21),0)+IF(H124=Scenario!$B$11,N('Option C'!$E$22),0)),"INSUFFICIENT FUNDS")))</f>
        <v/>
      </c>
      <c r="L124" s="6" t="str">
        <f>IF(H124&gt;Scenario!$B$11,"",IF(H$2&lt;&gt;"Ready",H$2,IF(ISNUMBER(I124),IF((I124+J124)*(1+Scenario!$B$12/12)-K124&lt;0,"INSUFFICIENT FUNDS",(I124+J124)*(1+Scenario!$B$12/12)-K124),"INSUFFICIENT FUNDS")))</f>
        <v/>
      </c>
      <c r="M124" s="6" t="str">
        <f>IF(H124&gt;Scenario!$B$11,"",IF(H$2&lt;&gt;"Ready",H$2,IF(ISNUMBER(L124),M123+K124,"INSUFFICIENT FUNDS")))</f>
        <v/>
      </c>
      <c r="N124" t="str">
        <f>IF(H124&gt;Scenario!$B$11,"",IF(H$2&lt;&gt;"Ready",H$2,IF(ISNUMBER(L124),"OK","INSUFFICIENT FUNDS")))</f>
        <v/>
      </c>
      <c r="O124">
        <v>120</v>
      </c>
      <c r="P124" s="6" t="str">
        <f>IF(O124&gt;Scenario!$B$11,"",IF(O$2&lt;&gt;"Ready",O$2,IF(U123="OK",S123,"INSUFFICIENT FUNDS")))</f>
        <v/>
      </c>
      <c r="Q124" s="6" t="str">
        <f>IF(O124&gt;Scenario!$B$11,"",IF(O$2&lt;&gt;"Ready",O$2,IF(ISNUMBER(P124),IF(AND(O124&gt;=Scenario!$B$10,MOD(O124-Scenario!$B$10,Scenario!$B$18)=0),Scenario!$B$8,0),"INSUFFICIENT FUNDS")))</f>
        <v/>
      </c>
      <c r="R124" s="6" t="str">
        <f>IF(O124&gt;Scenario!$B$11,"",IF(O$2&lt;&gt;"Ready",O$2,IF(ISNUMBER(P124),(P124+Q124)*(0+N('Option C'!$E$15)+IF(Scenario!$B$13="Gross",N('Option C'!$E$16),0))/12+((N('Option C'!$E$12)+N('Option C'!$E$13))/12+IF(AND(O124&gt;=Scenario!$B$10,MOD(O124-Scenario!$B$10,Scenario!$B$18)=0),N('Option C'!$E$17)*N('Option C'!$E$18)+N('Option C'!$E$20),0)+IF(O124=1,N('Option C'!$E$17)*N('Option C'!$E$19)+N('Option C'!$E$21),0)+IF(O124=Scenario!$B$11,N('Option C'!$E$22),0)),"INSUFFICIENT FUNDS")))</f>
        <v/>
      </c>
      <c r="S124" s="6" t="str">
        <f>IF(O124&gt;Scenario!$B$11,"",IF(O$2&lt;&gt;"Ready",O$2,IF(ISNUMBER(P124),IF((P124+Q124)*(1+Scenario!$B$12/12)-R124&lt;0,"INSUFFICIENT FUNDS",(P124+Q124)*(1+Scenario!$B$12/12)-R124),"INSUFFICIENT FUNDS")))</f>
        <v/>
      </c>
      <c r="T124" s="6" t="str">
        <f>IF(O124&gt;Scenario!$B$11,"",IF(O$2&lt;&gt;"Ready",O$2,IF(ISNUMBER(S124),T123+R124,"INSUFFICIENT FUNDS")))</f>
        <v/>
      </c>
      <c r="U124" t="str">
        <f>IF(O124&gt;Scenario!$B$11,"",IF(O$2&lt;&gt;"Ready",O$2,IF(ISNUMBER(S124),"OK","INSUFFICIENT FUNDS")))</f>
        <v/>
      </c>
      <c r="V124">
        <v>120</v>
      </c>
      <c r="W124" s="6" t="str">
        <f>IF(V124&gt;Scenario!$B$11,"",IF(V$2&lt;&gt;"Ready",V$2,IF(AB123="OK",Z123,"INSUFFICIENT FUNDS")))</f>
        <v/>
      </c>
      <c r="X124" s="6" t="str">
        <f>IF(V124&gt;Scenario!$B$11,"",IF(V$2&lt;&gt;"Ready",V$2,IF(ISNUMBER(W124),IF(AND(V124&gt;=Scenario!$B$10,MOD(V124-Scenario!$B$10,Scenario!$B$18)=0),Scenario!$B$8,0),"INSUFFICIENT FUNDS")))</f>
        <v/>
      </c>
      <c r="Y124" s="6" t="str">
        <f>IF(V124&gt;Scenario!$B$11,"",IF(V$2&lt;&gt;"Ready",V$2,IF(ISNUMBER(W124),(W124+X124)*(N('Option C'!$E$14)+N('Option C'!$E$15)+IF(Scenario!$B$13="Gross",N('Option C'!$E$16),0))/12+((N('Option C'!$E$12)+N('Option C'!$E$13))/12+IF(AND(V124&gt;=Scenario!$B$10,MOD(V124-Scenario!$B$10,Scenario!$B$18)=0),0*0+0,0)+IF(V124=1,0*0+0,0)+IF(V124=Scenario!$B$11,0,0)),"INSUFFICIENT FUNDS")))</f>
        <v/>
      </c>
      <c r="Z124" s="6" t="str">
        <f>IF(V124&gt;Scenario!$B$11,"",IF(V$2&lt;&gt;"Ready",V$2,IF(ISNUMBER(W124),IF((W124+X124)*(1+Scenario!$B$12/12)-Y124&lt;0,"INSUFFICIENT FUNDS",(W124+X124)*(1+Scenario!$B$12/12)-Y124),"INSUFFICIENT FUNDS")))</f>
        <v/>
      </c>
      <c r="AA124" s="6" t="str">
        <f>IF(V124&gt;Scenario!$B$11,"",IF(V$2&lt;&gt;"Ready",V$2,IF(ISNUMBER(Z124),AA123+Y124,"INSUFFICIENT FUNDS")))</f>
        <v/>
      </c>
      <c r="AB124" t="str">
        <f>IF(V124&gt;Scenario!$B$11,"",IF(V$2&lt;&gt;"Ready",V$2,IF(ISNUMBER(Z124),"OK","INSUFFICIENT FUNDS")))</f>
        <v/>
      </c>
      <c r="AC124">
        <v>120</v>
      </c>
      <c r="AD124" s="6" t="str">
        <f>IF(AC124&gt;Scenario!$B$11,"",IF(AC$2&lt;&gt;"Ready",AC$2,IF(AI123="OK",AG123,"INSUFFICIENT FUNDS")))</f>
        <v/>
      </c>
      <c r="AE124" s="6" t="str">
        <f>IF(AC124&gt;Scenario!$B$11,"",IF(AC$2&lt;&gt;"Ready",AC$2,IF(ISNUMBER(AD124),IF(AND(AC124&gt;=Scenario!$B$10,MOD(AC124-Scenario!$B$10,Scenario!$B$18)=0),Scenario!$B$8,0),"INSUFFICIENT FUNDS")))</f>
        <v/>
      </c>
      <c r="AF124" s="6" t="str">
        <f>IF(AC124&gt;Scenario!$B$11,"",IF(AC$2&lt;&gt;"Ready",AC$2,IF(ISNUMBER(AD124),(AD124+AE124)*(N('Option C'!$E$14)+N('Option C'!$E$15)+IF(Scenario!$B$13="Gross",0,0))/12+((N('Option C'!$E$12)+N('Option C'!$E$13))/12+IF(AND(AC124&gt;=Scenario!$B$10,MOD(AC124-Scenario!$B$10,Scenario!$B$18)=0),N('Option C'!$E$17)*N('Option C'!$E$18)+N('Option C'!$E$20),0)+IF(AC124=1,N('Option C'!$E$17)*N('Option C'!$E$19)+N('Option C'!$E$21),0)+IF(AC124=Scenario!$B$11,N('Option C'!$E$22),0)),"INSUFFICIENT FUNDS")))</f>
        <v/>
      </c>
      <c r="AG124" s="6" t="str">
        <f>IF(AC124&gt;Scenario!$B$11,"",IF(AC$2&lt;&gt;"Ready",AC$2,IF(ISNUMBER(AD124),IF((AD124+AE124)*(1+Scenario!$B$12/12)-AF124&lt;0,"INSUFFICIENT FUNDS",(AD124+AE124)*(1+Scenario!$B$12/12)-AF124),"INSUFFICIENT FUNDS")))</f>
        <v/>
      </c>
      <c r="AH124" s="6" t="str">
        <f>IF(AC124&gt;Scenario!$B$11,"",IF(AC$2&lt;&gt;"Ready",AC$2,IF(ISNUMBER(AG124),AH123+AF124,"INSUFFICIENT FUNDS")))</f>
        <v/>
      </c>
      <c r="AI124" t="str">
        <f>IF(AC124&gt;Scenario!$B$11,"",IF(AC$2&lt;&gt;"Ready",AC$2,IF(ISNUMBER(AG124),"OK","INSUFFICIENT FUNDS")))</f>
        <v/>
      </c>
      <c r="AJ124">
        <v>120</v>
      </c>
      <c r="AK124" s="6" t="str">
        <f>IF(AJ124&gt;Scenario!$B$11,"",IF(AJ$2&lt;&gt;"Ready",AJ$2,IF(AP123="OK",AN123,"INSUFFICIENT FUNDS")))</f>
        <v/>
      </c>
      <c r="AL124" s="6" t="str">
        <f>IF(AJ124&gt;Scenario!$B$11,"",IF(AJ$2&lt;&gt;"Ready",AJ$2,IF(ISNUMBER(AK124),IF(AND(AJ124&gt;=Scenario!$B$10,MOD(AJ124-Scenario!$B$10,Scenario!$B$18)=0),Scenario!$B$8,0),"INSUFFICIENT FUNDS")))</f>
        <v/>
      </c>
      <c r="AM124" s="6" t="str">
        <f>IF(AJ124&gt;Scenario!$B$11,"",IF(AJ$2&lt;&gt;"Ready",AJ$2,IF(ISNUMBER(AK124),(AK124+AL124)*(0+0+IF(Scenario!$B$13="Gross",0,0))/12+((0+0)/12+IF(AND(AJ124&gt;=Scenario!$B$10,MOD(AJ124-Scenario!$B$10,Scenario!$B$18)=0),0*0+0,0)+IF(AJ124=1,0*0+0,0)+IF(AJ124=Scenario!$B$11,0,0)),"INSUFFICIENT FUNDS")))</f>
        <v/>
      </c>
      <c r="AN124" s="6" t="str">
        <f>IF(AJ124&gt;Scenario!$B$11,"",IF(AJ$2&lt;&gt;"Ready",AJ$2,IF(ISNUMBER(AK124),IF((AK124+AL124)*(1+Scenario!$B$12/12)-AM124&lt;0,"INSUFFICIENT FUNDS",(AK124+AL124)*(1+Scenario!$B$12/12)-AM124),"INSUFFICIENT FUNDS")))</f>
        <v/>
      </c>
      <c r="AO124" s="6" t="str">
        <f>IF(AJ124&gt;Scenario!$B$11,"",IF(AJ$2&lt;&gt;"Ready",AJ$2,IF(ISNUMBER(AN124),AO123+AM124,"INSUFFICIENT FUNDS")))</f>
        <v/>
      </c>
      <c r="AP124" t="str">
        <f>IF(AJ124&gt;Scenario!$B$11,"",IF(AJ$2&lt;&gt;"Ready",AJ$2,IF(ISNUMBER(AN124),"OK","INSUFFICIENT FUNDS")))</f>
        <v/>
      </c>
    </row>
    <row r="125" spans="1:42" ht="32.1" customHeight="1" x14ac:dyDescent="0.2">
      <c r="A125">
        <v>121</v>
      </c>
      <c r="B125" s="6" t="str">
        <f>IF(A125&gt;Scenario!$B$11,"",IF(A$2&lt;&gt;"Ready",A$2,IF(G124="OK",E124,"INSUFFICIENT FUNDS")))</f>
        <v/>
      </c>
      <c r="C125" s="6" t="str">
        <f>IF(A125&gt;Scenario!$B$11,"",IF(A$2&lt;&gt;"Ready",A$2,IF(ISNUMBER(B125),IF(AND(A125&gt;=Scenario!$B$10,MOD(A125-Scenario!$B$10,Scenario!$B$18)=0),Scenario!$B$8,0),"INSUFFICIENT FUNDS")))</f>
        <v/>
      </c>
      <c r="D125" s="6" t="str">
        <f>IF(A125&gt;Scenario!$B$11,"",IF(A$2&lt;&gt;"Ready",A$2,IF(ISNUMBER(B125),(B125+C125)*(N('Option C'!$E$14)+N('Option C'!$E$15)+IF(Scenario!$B$13="Gross",N('Option C'!$E$16),0))/12+((N('Option C'!$E$12)+N('Option C'!$E$13))/12+IF(AND(A125&gt;=Scenario!$B$10,MOD(A125-Scenario!$B$10,Scenario!$B$18)=0),N('Option C'!$E$17)*N('Option C'!$E$18)+N('Option C'!$E$20),0)+IF(A125=1,N('Option C'!$E$17)*N('Option C'!$E$19)+N('Option C'!$E$21),0)+IF(A125=Scenario!$B$11,N('Option C'!$E$22),0)),"INSUFFICIENT FUNDS")))</f>
        <v/>
      </c>
      <c r="E125" s="6" t="str">
        <f>IF(A125&gt;Scenario!$B$11,"",IF(A$2&lt;&gt;"Ready",A$2,IF(ISNUMBER(B125),IF((B125+C125)*(1+Scenario!$B$12/12)-D125&lt;0,"INSUFFICIENT FUNDS",(B125+C125)*(1+Scenario!$B$12/12)-D125),"INSUFFICIENT FUNDS")))</f>
        <v/>
      </c>
      <c r="F125" s="6" t="str">
        <f>IF(A125&gt;Scenario!$B$11,"",IF(A$2&lt;&gt;"Ready",A$2,IF(ISNUMBER(E125),F124+D125,"INSUFFICIENT FUNDS")))</f>
        <v/>
      </c>
      <c r="G125" t="str">
        <f>IF(A125&gt;Scenario!$B$11,"",IF(A$2&lt;&gt;"Ready",A$2,IF(ISNUMBER(E125),"OK","INSUFFICIENT FUNDS")))</f>
        <v/>
      </c>
      <c r="H125">
        <v>121</v>
      </c>
      <c r="I125" s="6" t="str">
        <f>IF(H125&gt;Scenario!$B$11,"",IF(H$2&lt;&gt;"Ready",H$2,IF(N124="OK",L124,"INSUFFICIENT FUNDS")))</f>
        <v/>
      </c>
      <c r="J125" s="6" t="str">
        <f>IF(H125&gt;Scenario!$B$11,"",IF(H$2&lt;&gt;"Ready",H$2,IF(ISNUMBER(I125),IF(AND(H125&gt;=Scenario!$B$10,MOD(H125-Scenario!$B$10,Scenario!$B$18)=0),Scenario!$B$8,0),"INSUFFICIENT FUNDS")))</f>
        <v/>
      </c>
      <c r="K125" s="6" t="str">
        <f>IF(H125&gt;Scenario!$B$11,"",IF(H$2&lt;&gt;"Ready",H$2,IF(ISNUMBER(I125),(I125+J125)*(N('Option C'!$E$14)+N('Option C'!$E$15)+IF(Scenario!$B$13="Gross",N('Option C'!$E$16),0))/12+((0+0)/12+IF(AND(H125&gt;=Scenario!$B$10,MOD(H125-Scenario!$B$10,Scenario!$B$18)=0),N('Option C'!$E$17)*N('Option C'!$E$18)+N('Option C'!$E$20),0)+IF(H125=1,N('Option C'!$E$17)*N('Option C'!$E$19)+N('Option C'!$E$21),0)+IF(H125=Scenario!$B$11,N('Option C'!$E$22),0)),"INSUFFICIENT FUNDS")))</f>
        <v/>
      </c>
      <c r="L125" s="6" t="str">
        <f>IF(H125&gt;Scenario!$B$11,"",IF(H$2&lt;&gt;"Ready",H$2,IF(ISNUMBER(I125),IF((I125+J125)*(1+Scenario!$B$12/12)-K125&lt;0,"INSUFFICIENT FUNDS",(I125+J125)*(1+Scenario!$B$12/12)-K125),"INSUFFICIENT FUNDS")))</f>
        <v/>
      </c>
      <c r="M125" s="6" t="str">
        <f>IF(H125&gt;Scenario!$B$11,"",IF(H$2&lt;&gt;"Ready",H$2,IF(ISNUMBER(L125),M124+K125,"INSUFFICIENT FUNDS")))</f>
        <v/>
      </c>
      <c r="N125" t="str">
        <f>IF(H125&gt;Scenario!$B$11,"",IF(H$2&lt;&gt;"Ready",H$2,IF(ISNUMBER(L125),"OK","INSUFFICIENT FUNDS")))</f>
        <v/>
      </c>
      <c r="O125">
        <v>121</v>
      </c>
      <c r="P125" s="6" t="str">
        <f>IF(O125&gt;Scenario!$B$11,"",IF(O$2&lt;&gt;"Ready",O$2,IF(U124="OK",S124,"INSUFFICIENT FUNDS")))</f>
        <v/>
      </c>
      <c r="Q125" s="6" t="str">
        <f>IF(O125&gt;Scenario!$B$11,"",IF(O$2&lt;&gt;"Ready",O$2,IF(ISNUMBER(P125),IF(AND(O125&gt;=Scenario!$B$10,MOD(O125-Scenario!$B$10,Scenario!$B$18)=0),Scenario!$B$8,0),"INSUFFICIENT FUNDS")))</f>
        <v/>
      </c>
      <c r="R125" s="6" t="str">
        <f>IF(O125&gt;Scenario!$B$11,"",IF(O$2&lt;&gt;"Ready",O$2,IF(ISNUMBER(P125),(P125+Q125)*(0+N('Option C'!$E$15)+IF(Scenario!$B$13="Gross",N('Option C'!$E$16),0))/12+((N('Option C'!$E$12)+N('Option C'!$E$13))/12+IF(AND(O125&gt;=Scenario!$B$10,MOD(O125-Scenario!$B$10,Scenario!$B$18)=0),N('Option C'!$E$17)*N('Option C'!$E$18)+N('Option C'!$E$20),0)+IF(O125=1,N('Option C'!$E$17)*N('Option C'!$E$19)+N('Option C'!$E$21),0)+IF(O125=Scenario!$B$11,N('Option C'!$E$22),0)),"INSUFFICIENT FUNDS")))</f>
        <v/>
      </c>
      <c r="S125" s="6" t="str">
        <f>IF(O125&gt;Scenario!$B$11,"",IF(O$2&lt;&gt;"Ready",O$2,IF(ISNUMBER(P125),IF((P125+Q125)*(1+Scenario!$B$12/12)-R125&lt;0,"INSUFFICIENT FUNDS",(P125+Q125)*(1+Scenario!$B$12/12)-R125),"INSUFFICIENT FUNDS")))</f>
        <v/>
      </c>
      <c r="T125" s="6" t="str">
        <f>IF(O125&gt;Scenario!$B$11,"",IF(O$2&lt;&gt;"Ready",O$2,IF(ISNUMBER(S125),T124+R125,"INSUFFICIENT FUNDS")))</f>
        <v/>
      </c>
      <c r="U125" t="str">
        <f>IF(O125&gt;Scenario!$B$11,"",IF(O$2&lt;&gt;"Ready",O$2,IF(ISNUMBER(S125),"OK","INSUFFICIENT FUNDS")))</f>
        <v/>
      </c>
      <c r="V125">
        <v>121</v>
      </c>
      <c r="W125" s="6" t="str">
        <f>IF(V125&gt;Scenario!$B$11,"",IF(V$2&lt;&gt;"Ready",V$2,IF(AB124="OK",Z124,"INSUFFICIENT FUNDS")))</f>
        <v/>
      </c>
      <c r="X125" s="6" t="str">
        <f>IF(V125&gt;Scenario!$B$11,"",IF(V$2&lt;&gt;"Ready",V$2,IF(ISNUMBER(W125),IF(AND(V125&gt;=Scenario!$B$10,MOD(V125-Scenario!$B$10,Scenario!$B$18)=0),Scenario!$B$8,0),"INSUFFICIENT FUNDS")))</f>
        <v/>
      </c>
      <c r="Y125" s="6" t="str">
        <f>IF(V125&gt;Scenario!$B$11,"",IF(V$2&lt;&gt;"Ready",V$2,IF(ISNUMBER(W125),(W125+X125)*(N('Option C'!$E$14)+N('Option C'!$E$15)+IF(Scenario!$B$13="Gross",N('Option C'!$E$16),0))/12+((N('Option C'!$E$12)+N('Option C'!$E$13))/12+IF(AND(V125&gt;=Scenario!$B$10,MOD(V125-Scenario!$B$10,Scenario!$B$18)=0),0*0+0,0)+IF(V125=1,0*0+0,0)+IF(V125=Scenario!$B$11,0,0)),"INSUFFICIENT FUNDS")))</f>
        <v/>
      </c>
      <c r="Z125" s="6" t="str">
        <f>IF(V125&gt;Scenario!$B$11,"",IF(V$2&lt;&gt;"Ready",V$2,IF(ISNUMBER(W125),IF((W125+X125)*(1+Scenario!$B$12/12)-Y125&lt;0,"INSUFFICIENT FUNDS",(W125+X125)*(1+Scenario!$B$12/12)-Y125),"INSUFFICIENT FUNDS")))</f>
        <v/>
      </c>
      <c r="AA125" s="6" t="str">
        <f>IF(V125&gt;Scenario!$B$11,"",IF(V$2&lt;&gt;"Ready",V$2,IF(ISNUMBER(Z125),AA124+Y125,"INSUFFICIENT FUNDS")))</f>
        <v/>
      </c>
      <c r="AB125" t="str">
        <f>IF(V125&gt;Scenario!$B$11,"",IF(V$2&lt;&gt;"Ready",V$2,IF(ISNUMBER(Z125),"OK","INSUFFICIENT FUNDS")))</f>
        <v/>
      </c>
      <c r="AC125">
        <v>121</v>
      </c>
      <c r="AD125" s="6" t="str">
        <f>IF(AC125&gt;Scenario!$B$11,"",IF(AC$2&lt;&gt;"Ready",AC$2,IF(AI124="OK",AG124,"INSUFFICIENT FUNDS")))</f>
        <v/>
      </c>
      <c r="AE125" s="6" t="str">
        <f>IF(AC125&gt;Scenario!$B$11,"",IF(AC$2&lt;&gt;"Ready",AC$2,IF(ISNUMBER(AD125),IF(AND(AC125&gt;=Scenario!$B$10,MOD(AC125-Scenario!$B$10,Scenario!$B$18)=0),Scenario!$B$8,0),"INSUFFICIENT FUNDS")))</f>
        <v/>
      </c>
      <c r="AF125" s="6" t="str">
        <f>IF(AC125&gt;Scenario!$B$11,"",IF(AC$2&lt;&gt;"Ready",AC$2,IF(ISNUMBER(AD125),(AD125+AE125)*(N('Option C'!$E$14)+N('Option C'!$E$15)+IF(Scenario!$B$13="Gross",0,0))/12+((N('Option C'!$E$12)+N('Option C'!$E$13))/12+IF(AND(AC125&gt;=Scenario!$B$10,MOD(AC125-Scenario!$B$10,Scenario!$B$18)=0),N('Option C'!$E$17)*N('Option C'!$E$18)+N('Option C'!$E$20),0)+IF(AC125=1,N('Option C'!$E$17)*N('Option C'!$E$19)+N('Option C'!$E$21),0)+IF(AC125=Scenario!$B$11,N('Option C'!$E$22),0)),"INSUFFICIENT FUNDS")))</f>
        <v/>
      </c>
      <c r="AG125" s="6" t="str">
        <f>IF(AC125&gt;Scenario!$B$11,"",IF(AC$2&lt;&gt;"Ready",AC$2,IF(ISNUMBER(AD125),IF((AD125+AE125)*(1+Scenario!$B$12/12)-AF125&lt;0,"INSUFFICIENT FUNDS",(AD125+AE125)*(1+Scenario!$B$12/12)-AF125),"INSUFFICIENT FUNDS")))</f>
        <v/>
      </c>
      <c r="AH125" s="6" t="str">
        <f>IF(AC125&gt;Scenario!$B$11,"",IF(AC$2&lt;&gt;"Ready",AC$2,IF(ISNUMBER(AG125),AH124+AF125,"INSUFFICIENT FUNDS")))</f>
        <v/>
      </c>
      <c r="AI125" t="str">
        <f>IF(AC125&gt;Scenario!$B$11,"",IF(AC$2&lt;&gt;"Ready",AC$2,IF(ISNUMBER(AG125),"OK","INSUFFICIENT FUNDS")))</f>
        <v/>
      </c>
      <c r="AJ125">
        <v>121</v>
      </c>
      <c r="AK125" s="6" t="str">
        <f>IF(AJ125&gt;Scenario!$B$11,"",IF(AJ$2&lt;&gt;"Ready",AJ$2,IF(AP124="OK",AN124,"INSUFFICIENT FUNDS")))</f>
        <v/>
      </c>
      <c r="AL125" s="6" t="str">
        <f>IF(AJ125&gt;Scenario!$B$11,"",IF(AJ$2&lt;&gt;"Ready",AJ$2,IF(ISNUMBER(AK125),IF(AND(AJ125&gt;=Scenario!$B$10,MOD(AJ125-Scenario!$B$10,Scenario!$B$18)=0),Scenario!$B$8,0),"INSUFFICIENT FUNDS")))</f>
        <v/>
      </c>
      <c r="AM125" s="6" t="str">
        <f>IF(AJ125&gt;Scenario!$B$11,"",IF(AJ$2&lt;&gt;"Ready",AJ$2,IF(ISNUMBER(AK125),(AK125+AL125)*(0+0+IF(Scenario!$B$13="Gross",0,0))/12+((0+0)/12+IF(AND(AJ125&gt;=Scenario!$B$10,MOD(AJ125-Scenario!$B$10,Scenario!$B$18)=0),0*0+0,0)+IF(AJ125=1,0*0+0,0)+IF(AJ125=Scenario!$B$11,0,0)),"INSUFFICIENT FUNDS")))</f>
        <v/>
      </c>
      <c r="AN125" s="6" t="str">
        <f>IF(AJ125&gt;Scenario!$B$11,"",IF(AJ$2&lt;&gt;"Ready",AJ$2,IF(ISNUMBER(AK125),IF((AK125+AL125)*(1+Scenario!$B$12/12)-AM125&lt;0,"INSUFFICIENT FUNDS",(AK125+AL125)*(1+Scenario!$B$12/12)-AM125),"INSUFFICIENT FUNDS")))</f>
        <v/>
      </c>
      <c r="AO125" s="6" t="str">
        <f>IF(AJ125&gt;Scenario!$B$11,"",IF(AJ$2&lt;&gt;"Ready",AJ$2,IF(ISNUMBER(AN125),AO124+AM125,"INSUFFICIENT FUNDS")))</f>
        <v/>
      </c>
      <c r="AP125" t="str">
        <f>IF(AJ125&gt;Scenario!$B$11,"",IF(AJ$2&lt;&gt;"Ready",AJ$2,IF(ISNUMBER(AN125),"OK","INSUFFICIENT FUNDS")))</f>
        <v/>
      </c>
    </row>
    <row r="126" spans="1:42" ht="32.1" customHeight="1" x14ac:dyDescent="0.2">
      <c r="A126">
        <v>122</v>
      </c>
      <c r="B126" s="6" t="str">
        <f>IF(A126&gt;Scenario!$B$11,"",IF(A$2&lt;&gt;"Ready",A$2,IF(G125="OK",E125,"INSUFFICIENT FUNDS")))</f>
        <v/>
      </c>
      <c r="C126" s="6" t="str">
        <f>IF(A126&gt;Scenario!$B$11,"",IF(A$2&lt;&gt;"Ready",A$2,IF(ISNUMBER(B126),IF(AND(A126&gt;=Scenario!$B$10,MOD(A126-Scenario!$B$10,Scenario!$B$18)=0),Scenario!$B$8,0),"INSUFFICIENT FUNDS")))</f>
        <v/>
      </c>
      <c r="D126" s="6" t="str">
        <f>IF(A126&gt;Scenario!$B$11,"",IF(A$2&lt;&gt;"Ready",A$2,IF(ISNUMBER(B126),(B126+C126)*(N('Option C'!$E$14)+N('Option C'!$E$15)+IF(Scenario!$B$13="Gross",N('Option C'!$E$16),0))/12+((N('Option C'!$E$12)+N('Option C'!$E$13))/12+IF(AND(A126&gt;=Scenario!$B$10,MOD(A126-Scenario!$B$10,Scenario!$B$18)=0),N('Option C'!$E$17)*N('Option C'!$E$18)+N('Option C'!$E$20),0)+IF(A126=1,N('Option C'!$E$17)*N('Option C'!$E$19)+N('Option C'!$E$21),0)+IF(A126=Scenario!$B$11,N('Option C'!$E$22),0)),"INSUFFICIENT FUNDS")))</f>
        <v/>
      </c>
      <c r="E126" s="6" t="str">
        <f>IF(A126&gt;Scenario!$B$11,"",IF(A$2&lt;&gt;"Ready",A$2,IF(ISNUMBER(B126),IF((B126+C126)*(1+Scenario!$B$12/12)-D126&lt;0,"INSUFFICIENT FUNDS",(B126+C126)*(1+Scenario!$B$12/12)-D126),"INSUFFICIENT FUNDS")))</f>
        <v/>
      </c>
      <c r="F126" s="6" t="str">
        <f>IF(A126&gt;Scenario!$B$11,"",IF(A$2&lt;&gt;"Ready",A$2,IF(ISNUMBER(E126),F125+D126,"INSUFFICIENT FUNDS")))</f>
        <v/>
      </c>
      <c r="G126" t="str">
        <f>IF(A126&gt;Scenario!$B$11,"",IF(A$2&lt;&gt;"Ready",A$2,IF(ISNUMBER(E126),"OK","INSUFFICIENT FUNDS")))</f>
        <v/>
      </c>
      <c r="H126">
        <v>122</v>
      </c>
      <c r="I126" s="6" t="str">
        <f>IF(H126&gt;Scenario!$B$11,"",IF(H$2&lt;&gt;"Ready",H$2,IF(N125="OK",L125,"INSUFFICIENT FUNDS")))</f>
        <v/>
      </c>
      <c r="J126" s="6" t="str">
        <f>IF(H126&gt;Scenario!$B$11,"",IF(H$2&lt;&gt;"Ready",H$2,IF(ISNUMBER(I126),IF(AND(H126&gt;=Scenario!$B$10,MOD(H126-Scenario!$B$10,Scenario!$B$18)=0),Scenario!$B$8,0),"INSUFFICIENT FUNDS")))</f>
        <v/>
      </c>
      <c r="K126" s="6" t="str">
        <f>IF(H126&gt;Scenario!$B$11,"",IF(H$2&lt;&gt;"Ready",H$2,IF(ISNUMBER(I126),(I126+J126)*(N('Option C'!$E$14)+N('Option C'!$E$15)+IF(Scenario!$B$13="Gross",N('Option C'!$E$16),0))/12+((0+0)/12+IF(AND(H126&gt;=Scenario!$B$10,MOD(H126-Scenario!$B$10,Scenario!$B$18)=0),N('Option C'!$E$17)*N('Option C'!$E$18)+N('Option C'!$E$20),0)+IF(H126=1,N('Option C'!$E$17)*N('Option C'!$E$19)+N('Option C'!$E$21),0)+IF(H126=Scenario!$B$11,N('Option C'!$E$22),0)),"INSUFFICIENT FUNDS")))</f>
        <v/>
      </c>
      <c r="L126" s="6" t="str">
        <f>IF(H126&gt;Scenario!$B$11,"",IF(H$2&lt;&gt;"Ready",H$2,IF(ISNUMBER(I126),IF((I126+J126)*(1+Scenario!$B$12/12)-K126&lt;0,"INSUFFICIENT FUNDS",(I126+J126)*(1+Scenario!$B$12/12)-K126),"INSUFFICIENT FUNDS")))</f>
        <v/>
      </c>
      <c r="M126" s="6" t="str">
        <f>IF(H126&gt;Scenario!$B$11,"",IF(H$2&lt;&gt;"Ready",H$2,IF(ISNUMBER(L126),M125+K126,"INSUFFICIENT FUNDS")))</f>
        <v/>
      </c>
      <c r="N126" t="str">
        <f>IF(H126&gt;Scenario!$B$11,"",IF(H$2&lt;&gt;"Ready",H$2,IF(ISNUMBER(L126),"OK","INSUFFICIENT FUNDS")))</f>
        <v/>
      </c>
      <c r="O126">
        <v>122</v>
      </c>
      <c r="P126" s="6" t="str">
        <f>IF(O126&gt;Scenario!$B$11,"",IF(O$2&lt;&gt;"Ready",O$2,IF(U125="OK",S125,"INSUFFICIENT FUNDS")))</f>
        <v/>
      </c>
      <c r="Q126" s="6" t="str">
        <f>IF(O126&gt;Scenario!$B$11,"",IF(O$2&lt;&gt;"Ready",O$2,IF(ISNUMBER(P126),IF(AND(O126&gt;=Scenario!$B$10,MOD(O126-Scenario!$B$10,Scenario!$B$18)=0),Scenario!$B$8,0),"INSUFFICIENT FUNDS")))</f>
        <v/>
      </c>
      <c r="R126" s="6" t="str">
        <f>IF(O126&gt;Scenario!$B$11,"",IF(O$2&lt;&gt;"Ready",O$2,IF(ISNUMBER(P126),(P126+Q126)*(0+N('Option C'!$E$15)+IF(Scenario!$B$13="Gross",N('Option C'!$E$16),0))/12+((N('Option C'!$E$12)+N('Option C'!$E$13))/12+IF(AND(O126&gt;=Scenario!$B$10,MOD(O126-Scenario!$B$10,Scenario!$B$18)=0),N('Option C'!$E$17)*N('Option C'!$E$18)+N('Option C'!$E$20),0)+IF(O126=1,N('Option C'!$E$17)*N('Option C'!$E$19)+N('Option C'!$E$21),0)+IF(O126=Scenario!$B$11,N('Option C'!$E$22),0)),"INSUFFICIENT FUNDS")))</f>
        <v/>
      </c>
      <c r="S126" s="6" t="str">
        <f>IF(O126&gt;Scenario!$B$11,"",IF(O$2&lt;&gt;"Ready",O$2,IF(ISNUMBER(P126),IF((P126+Q126)*(1+Scenario!$B$12/12)-R126&lt;0,"INSUFFICIENT FUNDS",(P126+Q126)*(1+Scenario!$B$12/12)-R126),"INSUFFICIENT FUNDS")))</f>
        <v/>
      </c>
      <c r="T126" s="6" t="str">
        <f>IF(O126&gt;Scenario!$B$11,"",IF(O$2&lt;&gt;"Ready",O$2,IF(ISNUMBER(S126),T125+R126,"INSUFFICIENT FUNDS")))</f>
        <v/>
      </c>
      <c r="U126" t="str">
        <f>IF(O126&gt;Scenario!$B$11,"",IF(O$2&lt;&gt;"Ready",O$2,IF(ISNUMBER(S126),"OK","INSUFFICIENT FUNDS")))</f>
        <v/>
      </c>
      <c r="V126">
        <v>122</v>
      </c>
      <c r="W126" s="6" t="str">
        <f>IF(V126&gt;Scenario!$B$11,"",IF(V$2&lt;&gt;"Ready",V$2,IF(AB125="OK",Z125,"INSUFFICIENT FUNDS")))</f>
        <v/>
      </c>
      <c r="X126" s="6" t="str">
        <f>IF(V126&gt;Scenario!$B$11,"",IF(V$2&lt;&gt;"Ready",V$2,IF(ISNUMBER(W126),IF(AND(V126&gt;=Scenario!$B$10,MOD(V126-Scenario!$B$10,Scenario!$B$18)=0),Scenario!$B$8,0),"INSUFFICIENT FUNDS")))</f>
        <v/>
      </c>
      <c r="Y126" s="6" t="str">
        <f>IF(V126&gt;Scenario!$B$11,"",IF(V$2&lt;&gt;"Ready",V$2,IF(ISNUMBER(W126),(W126+X126)*(N('Option C'!$E$14)+N('Option C'!$E$15)+IF(Scenario!$B$13="Gross",N('Option C'!$E$16),0))/12+((N('Option C'!$E$12)+N('Option C'!$E$13))/12+IF(AND(V126&gt;=Scenario!$B$10,MOD(V126-Scenario!$B$10,Scenario!$B$18)=0),0*0+0,0)+IF(V126=1,0*0+0,0)+IF(V126=Scenario!$B$11,0,0)),"INSUFFICIENT FUNDS")))</f>
        <v/>
      </c>
      <c r="Z126" s="6" t="str">
        <f>IF(V126&gt;Scenario!$B$11,"",IF(V$2&lt;&gt;"Ready",V$2,IF(ISNUMBER(W126),IF((W126+X126)*(1+Scenario!$B$12/12)-Y126&lt;0,"INSUFFICIENT FUNDS",(W126+X126)*(1+Scenario!$B$12/12)-Y126),"INSUFFICIENT FUNDS")))</f>
        <v/>
      </c>
      <c r="AA126" s="6" t="str">
        <f>IF(V126&gt;Scenario!$B$11,"",IF(V$2&lt;&gt;"Ready",V$2,IF(ISNUMBER(Z126),AA125+Y126,"INSUFFICIENT FUNDS")))</f>
        <v/>
      </c>
      <c r="AB126" t="str">
        <f>IF(V126&gt;Scenario!$B$11,"",IF(V$2&lt;&gt;"Ready",V$2,IF(ISNUMBER(Z126),"OK","INSUFFICIENT FUNDS")))</f>
        <v/>
      </c>
      <c r="AC126">
        <v>122</v>
      </c>
      <c r="AD126" s="6" t="str">
        <f>IF(AC126&gt;Scenario!$B$11,"",IF(AC$2&lt;&gt;"Ready",AC$2,IF(AI125="OK",AG125,"INSUFFICIENT FUNDS")))</f>
        <v/>
      </c>
      <c r="AE126" s="6" t="str">
        <f>IF(AC126&gt;Scenario!$B$11,"",IF(AC$2&lt;&gt;"Ready",AC$2,IF(ISNUMBER(AD126),IF(AND(AC126&gt;=Scenario!$B$10,MOD(AC126-Scenario!$B$10,Scenario!$B$18)=0),Scenario!$B$8,0),"INSUFFICIENT FUNDS")))</f>
        <v/>
      </c>
      <c r="AF126" s="6" t="str">
        <f>IF(AC126&gt;Scenario!$B$11,"",IF(AC$2&lt;&gt;"Ready",AC$2,IF(ISNUMBER(AD126),(AD126+AE126)*(N('Option C'!$E$14)+N('Option C'!$E$15)+IF(Scenario!$B$13="Gross",0,0))/12+((N('Option C'!$E$12)+N('Option C'!$E$13))/12+IF(AND(AC126&gt;=Scenario!$B$10,MOD(AC126-Scenario!$B$10,Scenario!$B$18)=0),N('Option C'!$E$17)*N('Option C'!$E$18)+N('Option C'!$E$20),0)+IF(AC126=1,N('Option C'!$E$17)*N('Option C'!$E$19)+N('Option C'!$E$21),0)+IF(AC126=Scenario!$B$11,N('Option C'!$E$22),0)),"INSUFFICIENT FUNDS")))</f>
        <v/>
      </c>
      <c r="AG126" s="6" t="str">
        <f>IF(AC126&gt;Scenario!$B$11,"",IF(AC$2&lt;&gt;"Ready",AC$2,IF(ISNUMBER(AD126),IF((AD126+AE126)*(1+Scenario!$B$12/12)-AF126&lt;0,"INSUFFICIENT FUNDS",(AD126+AE126)*(1+Scenario!$B$12/12)-AF126),"INSUFFICIENT FUNDS")))</f>
        <v/>
      </c>
      <c r="AH126" s="6" t="str">
        <f>IF(AC126&gt;Scenario!$B$11,"",IF(AC$2&lt;&gt;"Ready",AC$2,IF(ISNUMBER(AG126),AH125+AF126,"INSUFFICIENT FUNDS")))</f>
        <v/>
      </c>
      <c r="AI126" t="str">
        <f>IF(AC126&gt;Scenario!$B$11,"",IF(AC$2&lt;&gt;"Ready",AC$2,IF(ISNUMBER(AG126),"OK","INSUFFICIENT FUNDS")))</f>
        <v/>
      </c>
      <c r="AJ126">
        <v>122</v>
      </c>
      <c r="AK126" s="6" t="str">
        <f>IF(AJ126&gt;Scenario!$B$11,"",IF(AJ$2&lt;&gt;"Ready",AJ$2,IF(AP125="OK",AN125,"INSUFFICIENT FUNDS")))</f>
        <v/>
      </c>
      <c r="AL126" s="6" t="str">
        <f>IF(AJ126&gt;Scenario!$B$11,"",IF(AJ$2&lt;&gt;"Ready",AJ$2,IF(ISNUMBER(AK126),IF(AND(AJ126&gt;=Scenario!$B$10,MOD(AJ126-Scenario!$B$10,Scenario!$B$18)=0),Scenario!$B$8,0),"INSUFFICIENT FUNDS")))</f>
        <v/>
      </c>
      <c r="AM126" s="6" t="str">
        <f>IF(AJ126&gt;Scenario!$B$11,"",IF(AJ$2&lt;&gt;"Ready",AJ$2,IF(ISNUMBER(AK126),(AK126+AL126)*(0+0+IF(Scenario!$B$13="Gross",0,0))/12+((0+0)/12+IF(AND(AJ126&gt;=Scenario!$B$10,MOD(AJ126-Scenario!$B$10,Scenario!$B$18)=0),0*0+0,0)+IF(AJ126=1,0*0+0,0)+IF(AJ126=Scenario!$B$11,0,0)),"INSUFFICIENT FUNDS")))</f>
        <v/>
      </c>
      <c r="AN126" s="6" t="str">
        <f>IF(AJ126&gt;Scenario!$B$11,"",IF(AJ$2&lt;&gt;"Ready",AJ$2,IF(ISNUMBER(AK126),IF((AK126+AL126)*(1+Scenario!$B$12/12)-AM126&lt;0,"INSUFFICIENT FUNDS",(AK126+AL126)*(1+Scenario!$B$12/12)-AM126),"INSUFFICIENT FUNDS")))</f>
        <v/>
      </c>
      <c r="AO126" s="6" t="str">
        <f>IF(AJ126&gt;Scenario!$B$11,"",IF(AJ$2&lt;&gt;"Ready",AJ$2,IF(ISNUMBER(AN126),AO125+AM126,"INSUFFICIENT FUNDS")))</f>
        <v/>
      </c>
      <c r="AP126" t="str">
        <f>IF(AJ126&gt;Scenario!$B$11,"",IF(AJ$2&lt;&gt;"Ready",AJ$2,IF(ISNUMBER(AN126),"OK","INSUFFICIENT FUNDS")))</f>
        <v/>
      </c>
    </row>
    <row r="127" spans="1:42" ht="32.1" customHeight="1" x14ac:dyDescent="0.2">
      <c r="A127">
        <v>123</v>
      </c>
      <c r="B127" s="6" t="str">
        <f>IF(A127&gt;Scenario!$B$11,"",IF(A$2&lt;&gt;"Ready",A$2,IF(G126="OK",E126,"INSUFFICIENT FUNDS")))</f>
        <v/>
      </c>
      <c r="C127" s="6" t="str">
        <f>IF(A127&gt;Scenario!$B$11,"",IF(A$2&lt;&gt;"Ready",A$2,IF(ISNUMBER(B127),IF(AND(A127&gt;=Scenario!$B$10,MOD(A127-Scenario!$B$10,Scenario!$B$18)=0),Scenario!$B$8,0),"INSUFFICIENT FUNDS")))</f>
        <v/>
      </c>
      <c r="D127" s="6" t="str">
        <f>IF(A127&gt;Scenario!$B$11,"",IF(A$2&lt;&gt;"Ready",A$2,IF(ISNUMBER(B127),(B127+C127)*(N('Option C'!$E$14)+N('Option C'!$E$15)+IF(Scenario!$B$13="Gross",N('Option C'!$E$16),0))/12+((N('Option C'!$E$12)+N('Option C'!$E$13))/12+IF(AND(A127&gt;=Scenario!$B$10,MOD(A127-Scenario!$B$10,Scenario!$B$18)=0),N('Option C'!$E$17)*N('Option C'!$E$18)+N('Option C'!$E$20),0)+IF(A127=1,N('Option C'!$E$17)*N('Option C'!$E$19)+N('Option C'!$E$21),0)+IF(A127=Scenario!$B$11,N('Option C'!$E$22),0)),"INSUFFICIENT FUNDS")))</f>
        <v/>
      </c>
      <c r="E127" s="6" t="str">
        <f>IF(A127&gt;Scenario!$B$11,"",IF(A$2&lt;&gt;"Ready",A$2,IF(ISNUMBER(B127),IF((B127+C127)*(1+Scenario!$B$12/12)-D127&lt;0,"INSUFFICIENT FUNDS",(B127+C127)*(1+Scenario!$B$12/12)-D127),"INSUFFICIENT FUNDS")))</f>
        <v/>
      </c>
      <c r="F127" s="6" t="str">
        <f>IF(A127&gt;Scenario!$B$11,"",IF(A$2&lt;&gt;"Ready",A$2,IF(ISNUMBER(E127),F126+D127,"INSUFFICIENT FUNDS")))</f>
        <v/>
      </c>
      <c r="G127" t="str">
        <f>IF(A127&gt;Scenario!$B$11,"",IF(A$2&lt;&gt;"Ready",A$2,IF(ISNUMBER(E127),"OK","INSUFFICIENT FUNDS")))</f>
        <v/>
      </c>
      <c r="H127">
        <v>123</v>
      </c>
      <c r="I127" s="6" t="str">
        <f>IF(H127&gt;Scenario!$B$11,"",IF(H$2&lt;&gt;"Ready",H$2,IF(N126="OK",L126,"INSUFFICIENT FUNDS")))</f>
        <v/>
      </c>
      <c r="J127" s="6" t="str">
        <f>IF(H127&gt;Scenario!$B$11,"",IF(H$2&lt;&gt;"Ready",H$2,IF(ISNUMBER(I127),IF(AND(H127&gt;=Scenario!$B$10,MOD(H127-Scenario!$B$10,Scenario!$B$18)=0),Scenario!$B$8,0),"INSUFFICIENT FUNDS")))</f>
        <v/>
      </c>
      <c r="K127" s="6" t="str">
        <f>IF(H127&gt;Scenario!$B$11,"",IF(H$2&lt;&gt;"Ready",H$2,IF(ISNUMBER(I127),(I127+J127)*(N('Option C'!$E$14)+N('Option C'!$E$15)+IF(Scenario!$B$13="Gross",N('Option C'!$E$16),0))/12+((0+0)/12+IF(AND(H127&gt;=Scenario!$B$10,MOD(H127-Scenario!$B$10,Scenario!$B$18)=0),N('Option C'!$E$17)*N('Option C'!$E$18)+N('Option C'!$E$20),0)+IF(H127=1,N('Option C'!$E$17)*N('Option C'!$E$19)+N('Option C'!$E$21),0)+IF(H127=Scenario!$B$11,N('Option C'!$E$22),0)),"INSUFFICIENT FUNDS")))</f>
        <v/>
      </c>
      <c r="L127" s="6" t="str">
        <f>IF(H127&gt;Scenario!$B$11,"",IF(H$2&lt;&gt;"Ready",H$2,IF(ISNUMBER(I127),IF((I127+J127)*(1+Scenario!$B$12/12)-K127&lt;0,"INSUFFICIENT FUNDS",(I127+J127)*(1+Scenario!$B$12/12)-K127),"INSUFFICIENT FUNDS")))</f>
        <v/>
      </c>
      <c r="M127" s="6" t="str">
        <f>IF(H127&gt;Scenario!$B$11,"",IF(H$2&lt;&gt;"Ready",H$2,IF(ISNUMBER(L127),M126+K127,"INSUFFICIENT FUNDS")))</f>
        <v/>
      </c>
      <c r="N127" t="str">
        <f>IF(H127&gt;Scenario!$B$11,"",IF(H$2&lt;&gt;"Ready",H$2,IF(ISNUMBER(L127),"OK","INSUFFICIENT FUNDS")))</f>
        <v/>
      </c>
      <c r="O127">
        <v>123</v>
      </c>
      <c r="P127" s="6" t="str">
        <f>IF(O127&gt;Scenario!$B$11,"",IF(O$2&lt;&gt;"Ready",O$2,IF(U126="OK",S126,"INSUFFICIENT FUNDS")))</f>
        <v/>
      </c>
      <c r="Q127" s="6" t="str">
        <f>IF(O127&gt;Scenario!$B$11,"",IF(O$2&lt;&gt;"Ready",O$2,IF(ISNUMBER(P127),IF(AND(O127&gt;=Scenario!$B$10,MOD(O127-Scenario!$B$10,Scenario!$B$18)=0),Scenario!$B$8,0),"INSUFFICIENT FUNDS")))</f>
        <v/>
      </c>
      <c r="R127" s="6" t="str">
        <f>IF(O127&gt;Scenario!$B$11,"",IF(O$2&lt;&gt;"Ready",O$2,IF(ISNUMBER(P127),(P127+Q127)*(0+N('Option C'!$E$15)+IF(Scenario!$B$13="Gross",N('Option C'!$E$16),0))/12+((N('Option C'!$E$12)+N('Option C'!$E$13))/12+IF(AND(O127&gt;=Scenario!$B$10,MOD(O127-Scenario!$B$10,Scenario!$B$18)=0),N('Option C'!$E$17)*N('Option C'!$E$18)+N('Option C'!$E$20),0)+IF(O127=1,N('Option C'!$E$17)*N('Option C'!$E$19)+N('Option C'!$E$21),0)+IF(O127=Scenario!$B$11,N('Option C'!$E$22),0)),"INSUFFICIENT FUNDS")))</f>
        <v/>
      </c>
      <c r="S127" s="6" t="str">
        <f>IF(O127&gt;Scenario!$B$11,"",IF(O$2&lt;&gt;"Ready",O$2,IF(ISNUMBER(P127),IF((P127+Q127)*(1+Scenario!$B$12/12)-R127&lt;0,"INSUFFICIENT FUNDS",(P127+Q127)*(1+Scenario!$B$12/12)-R127),"INSUFFICIENT FUNDS")))</f>
        <v/>
      </c>
      <c r="T127" s="6" t="str">
        <f>IF(O127&gt;Scenario!$B$11,"",IF(O$2&lt;&gt;"Ready",O$2,IF(ISNUMBER(S127),T126+R127,"INSUFFICIENT FUNDS")))</f>
        <v/>
      </c>
      <c r="U127" t="str">
        <f>IF(O127&gt;Scenario!$B$11,"",IF(O$2&lt;&gt;"Ready",O$2,IF(ISNUMBER(S127),"OK","INSUFFICIENT FUNDS")))</f>
        <v/>
      </c>
      <c r="V127">
        <v>123</v>
      </c>
      <c r="W127" s="6" t="str">
        <f>IF(V127&gt;Scenario!$B$11,"",IF(V$2&lt;&gt;"Ready",V$2,IF(AB126="OK",Z126,"INSUFFICIENT FUNDS")))</f>
        <v/>
      </c>
      <c r="X127" s="6" t="str">
        <f>IF(V127&gt;Scenario!$B$11,"",IF(V$2&lt;&gt;"Ready",V$2,IF(ISNUMBER(W127),IF(AND(V127&gt;=Scenario!$B$10,MOD(V127-Scenario!$B$10,Scenario!$B$18)=0),Scenario!$B$8,0),"INSUFFICIENT FUNDS")))</f>
        <v/>
      </c>
      <c r="Y127" s="6" t="str">
        <f>IF(V127&gt;Scenario!$B$11,"",IF(V$2&lt;&gt;"Ready",V$2,IF(ISNUMBER(W127),(W127+X127)*(N('Option C'!$E$14)+N('Option C'!$E$15)+IF(Scenario!$B$13="Gross",N('Option C'!$E$16),0))/12+((N('Option C'!$E$12)+N('Option C'!$E$13))/12+IF(AND(V127&gt;=Scenario!$B$10,MOD(V127-Scenario!$B$10,Scenario!$B$18)=0),0*0+0,0)+IF(V127=1,0*0+0,0)+IF(V127=Scenario!$B$11,0,0)),"INSUFFICIENT FUNDS")))</f>
        <v/>
      </c>
      <c r="Z127" s="6" t="str">
        <f>IF(V127&gt;Scenario!$B$11,"",IF(V$2&lt;&gt;"Ready",V$2,IF(ISNUMBER(W127),IF((W127+X127)*(1+Scenario!$B$12/12)-Y127&lt;0,"INSUFFICIENT FUNDS",(W127+X127)*(1+Scenario!$B$12/12)-Y127),"INSUFFICIENT FUNDS")))</f>
        <v/>
      </c>
      <c r="AA127" s="6" t="str">
        <f>IF(V127&gt;Scenario!$B$11,"",IF(V$2&lt;&gt;"Ready",V$2,IF(ISNUMBER(Z127),AA126+Y127,"INSUFFICIENT FUNDS")))</f>
        <v/>
      </c>
      <c r="AB127" t="str">
        <f>IF(V127&gt;Scenario!$B$11,"",IF(V$2&lt;&gt;"Ready",V$2,IF(ISNUMBER(Z127),"OK","INSUFFICIENT FUNDS")))</f>
        <v/>
      </c>
      <c r="AC127">
        <v>123</v>
      </c>
      <c r="AD127" s="6" t="str">
        <f>IF(AC127&gt;Scenario!$B$11,"",IF(AC$2&lt;&gt;"Ready",AC$2,IF(AI126="OK",AG126,"INSUFFICIENT FUNDS")))</f>
        <v/>
      </c>
      <c r="AE127" s="6" t="str">
        <f>IF(AC127&gt;Scenario!$B$11,"",IF(AC$2&lt;&gt;"Ready",AC$2,IF(ISNUMBER(AD127),IF(AND(AC127&gt;=Scenario!$B$10,MOD(AC127-Scenario!$B$10,Scenario!$B$18)=0),Scenario!$B$8,0),"INSUFFICIENT FUNDS")))</f>
        <v/>
      </c>
      <c r="AF127" s="6" t="str">
        <f>IF(AC127&gt;Scenario!$B$11,"",IF(AC$2&lt;&gt;"Ready",AC$2,IF(ISNUMBER(AD127),(AD127+AE127)*(N('Option C'!$E$14)+N('Option C'!$E$15)+IF(Scenario!$B$13="Gross",0,0))/12+((N('Option C'!$E$12)+N('Option C'!$E$13))/12+IF(AND(AC127&gt;=Scenario!$B$10,MOD(AC127-Scenario!$B$10,Scenario!$B$18)=0),N('Option C'!$E$17)*N('Option C'!$E$18)+N('Option C'!$E$20),0)+IF(AC127=1,N('Option C'!$E$17)*N('Option C'!$E$19)+N('Option C'!$E$21),0)+IF(AC127=Scenario!$B$11,N('Option C'!$E$22),0)),"INSUFFICIENT FUNDS")))</f>
        <v/>
      </c>
      <c r="AG127" s="6" t="str">
        <f>IF(AC127&gt;Scenario!$B$11,"",IF(AC$2&lt;&gt;"Ready",AC$2,IF(ISNUMBER(AD127),IF((AD127+AE127)*(1+Scenario!$B$12/12)-AF127&lt;0,"INSUFFICIENT FUNDS",(AD127+AE127)*(1+Scenario!$B$12/12)-AF127),"INSUFFICIENT FUNDS")))</f>
        <v/>
      </c>
      <c r="AH127" s="6" t="str">
        <f>IF(AC127&gt;Scenario!$B$11,"",IF(AC$2&lt;&gt;"Ready",AC$2,IF(ISNUMBER(AG127),AH126+AF127,"INSUFFICIENT FUNDS")))</f>
        <v/>
      </c>
      <c r="AI127" t="str">
        <f>IF(AC127&gt;Scenario!$B$11,"",IF(AC$2&lt;&gt;"Ready",AC$2,IF(ISNUMBER(AG127),"OK","INSUFFICIENT FUNDS")))</f>
        <v/>
      </c>
      <c r="AJ127">
        <v>123</v>
      </c>
      <c r="AK127" s="6" t="str">
        <f>IF(AJ127&gt;Scenario!$B$11,"",IF(AJ$2&lt;&gt;"Ready",AJ$2,IF(AP126="OK",AN126,"INSUFFICIENT FUNDS")))</f>
        <v/>
      </c>
      <c r="AL127" s="6" t="str">
        <f>IF(AJ127&gt;Scenario!$B$11,"",IF(AJ$2&lt;&gt;"Ready",AJ$2,IF(ISNUMBER(AK127),IF(AND(AJ127&gt;=Scenario!$B$10,MOD(AJ127-Scenario!$B$10,Scenario!$B$18)=0),Scenario!$B$8,0),"INSUFFICIENT FUNDS")))</f>
        <v/>
      </c>
      <c r="AM127" s="6" t="str">
        <f>IF(AJ127&gt;Scenario!$B$11,"",IF(AJ$2&lt;&gt;"Ready",AJ$2,IF(ISNUMBER(AK127),(AK127+AL127)*(0+0+IF(Scenario!$B$13="Gross",0,0))/12+((0+0)/12+IF(AND(AJ127&gt;=Scenario!$B$10,MOD(AJ127-Scenario!$B$10,Scenario!$B$18)=0),0*0+0,0)+IF(AJ127=1,0*0+0,0)+IF(AJ127=Scenario!$B$11,0,0)),"INSUFFICIENT FUNDS")))</f>
        <v/>
      </c>
      <c r="AN127" s="6" t="str">
        <f>IF(AJ127&gt;Scenario!$B$11,"",IF(AJ$2&lt;&gt;"Ready",AJ$2,IF(ISNUMBER(AK127),IF((AK127+AL127)*(1+Scenario!$B$12/12)-AM127&lt;0,"INSUFFICIENT FUNDS",(AK127+AL127)*(1+Scenario!$B$12/12)-AM127),"INSUFFICIENT FUNDS")))</f>
        <v/>
      </c>
      <c r="AO127" s="6" t="str">
        <f>IF(AJ127&gt;Scenario!$B$11,"",IF(AJ$2&lt;&gt;"Ready",AJ$2,IF(ISNUMBER(AN127),AO126+AM127,"INSUFFICIENT FUNDS")))</f>
        <v/>
      </c>
      <c r="AP127" t="str">
        <f>IF(AJ127&gt;Scenario!$B$11,"",IF(AJ$2&lt;&gt;"Ready",AJ$2,IF(ISNUMBER(AN127),"OK","INSUFFICIENT FUNDS")))</f>
        <v/>
      </c>
    </row>
    <row r="128" spans="1:42" ht="32.1" customHeight="1" x14ac:dyDescent="0.2">
      <c r="A128">
        <v>124</v>
      </c>
      <c r="B128" s="6" t="str">
        <f>IF(A128&gt;Scenario!$B$11,"",IF(A$2&lt;&gt;"Ready",A$2,IF(G127="OK",E127,"INSUFFICIENT FUNDS")))</f>
        <v/>
      </c>
      <c r="C128" s="6" t="str">
        <f>IF(A128&gt;Scenario!$B$11,"",IF(A$2&lt;&gt;"Ready",A$2,IF(ISNUMBER(B128),IF(AND(A128&gt;=Scenario!$B$10,MOD(A128-Scenario!$B$10,Scenario!$B$18)=0),Scenario!$B$8,0),"INSUFFICIENT FUNDS")))</f>
        <v/>
      </c>
      <c r="D128" s="6" t="str">
        <f>IF(A128&gt;Scenario!$B$11,"",IF(A$2&lt;&gt;"Ready",A$2,IF(ISNUMBER(B128),(B128+C128)*(N('Option C'!$E$14)+N('Option C'!$E$15)+IF(Scenario!$B$13="Gross",N('Option C'!$E$16),0))/12+((N('Option C'!$E$12)+N('Option C'!$E$13))/12+IF(AND(A128&gt;=Scenario!$B$10,MOD(A128-Scenario!$B$10,Scenario!$B$18)=0),N('Option C'!$E$17)*N('Option C'!$E$18)+N('Option C'!$E$20),0)+IF(A128=1,N('Option C'!$E$17)*N('Option C'!$E$19)+N('Option C'!$E$21),0)+IF(A128=Scenario!$B$11,N('Option C'!$E$22),0)),"INSUFFICIENT FUNDS")))</f>
        <v/>
      </c>
      <c r="E128" s="6" t="str">
        <f>IF(A128&gt;Scenario!$B$11,"",IF(A$2&lt;&gt;"Ready",A$2,IF(ISNUMBER(B128),IF((B128+C128)*(1+Scenario!$B$12/12)-D128&lt;0,"INSUFFICIENT FUNDS",(B128+C128)*(1+Scenario!$B$12/12)-D128),"INSUFFICIENT FUNDS")))</f>
        <v/>
      </c>
      <c r="F128" s="6" t="str">
        <f>IF(A128&gt;Scenario!$B$11,"",IF(A$2&lt;&gt;"Ready",A$2,IF(ISNUMBER(E128),F127+D128,"INSUFFICIENT FUNDS")))</f>
        <v/>
      </c>
      <c r="G128" t="str">
        <f>IF(A128&gt;Scenario!$B$11,"",IF(A$2&lt;&gt;"Ready",A$2,IF(ISNUMBER(E128),"OK","INSUFFICIENT FUNDS")))</f>
        <v/>
      </c>
      <c r="H128">
        <v>124</v>
      </c>
      <c r="I128" s="6" t="str">
        <f>IF(H128&gt;Scenario!$B$11,"",IF(H$2&lt;&gt;"Ready",H$2,IF(N127="OK",L127,"INSUFFICIENT FUNDS")))</f>
        <v/>
      </c>
      <c r="J128" s="6" t="str">
        <f>IF(H128&gt;Scenario!$B$11,"",IF(H$2&lt;&gt;"Ready",H$2,IF(ISNUMBER(I128),IF(AND(H128&gt;=Scenario!$B$10,MOD(H128-Scenario!$B$10,Scenario!$B$18)=0),Scenario!$B$8,0),"INSUFFICIENT FUNDS")))</f>
        <v/>
      </c>
      <c r="K128" s="6" t="str">
        <f>IF(H128&gt;Scenario!$B$11,"",IF(H$2&lt;&gt;"Ready",H$2,IF(ISNUMBER(I128),(I128+J128)*(N('Option C'!$E$14)+N('Option C'!$E$15)+IF(Scenario!$B$13="Gross",N('Option C'!$E$16),0))/12+((0+0)/12+IF(AND(H128&gt;=Scenario!$B$10,MOD(H128-Scenario!$B$10,Scenario!$B$18)=0),N('Option C'!$E$17)*N('Option C'!$E$18)+N('Option C'!$E$20),0)+IF(H128=1,N('Option C'!$E$17)*N('Option C'!$E$19)+N('Option C'!$E$21),0)+IF(H128=Scenario!$B$11,N('Option C'!$E$22),0)),"INSUFFICIENT FUNDS")))</f>
        <v/>
      </c>
      <c r="L128" s="6" t="str">
        <f>IF(H128&gt;Scenario!$B$11,"",IF(H$2&lt;&gt;"Ready",H$2,IF(ISNUMBER(I128),IF((I128+J128)*(1+Scenario!$B$12/12)-K128&lt;0,"INSUFFICIENT FUNDS",(I128+J128)*(1+Scenario!$B$12/12)-K128),"INSUFFICIENT FUNDS")))</f>
        <v/>
      </c>
      <c r="M128" s="6" t="str">
        <f>IF(H128&gt;Scenario!$B$11,"",IF(H$2&lt;&gt;"Ready",H$2,IF(ISNUMBER(L128),M127+K128,"INSUFFICIENT FUNDS")))</f>
        <v/>
      </c>
      <c r="N128" t="str">
        <f>IF(H128&gt;Scenario!$B$11,"",IF(H$2&lt;&gt;"Ready",H$2,IF(ISNUMBER(L128),"OK","INSUFFICIENT FUNDS")))</f>
        <v/>
      </c>
      <c r="O128">
        <v>124</v>
      </c>
      <c r="P128" s="6" t="str">
        <f>IF(O128&gt;Scenario!$B$11,"",IF(O$2&lt;&gt;"Ready",O$2,IF(U127="OK",S127,"INSUFFICIENT FUNDS")))</f>
        <v/>
      </c>
      <c r="Q128" s="6" t="str">
        <f>IF(O128&gt;Scenario!$B$11,"",IF(O$2&lt;&gt;"Ready",O$2,IF(ISNUMBER(P128),IF(AND(O128&gt;=Scenario!$B$10,MOD(O128-Scenario!$B$10,Scenario!$B$18)=0),Scenario!$B$8,0),"INSUFFICIENT FUNDS")))</f>
        <v/>
      </c>
      <c r="R128" s="6" t="str">
        <f>IF(O128&gt;Scenario!$B$11,"",IF(O$2&lt;&gt;"Ready",O$2,IF(ISNUMBER(P128),(P128+Q128)*(0+N('Option C'!$E$15)+IF(Scenario!$B$13="Gross",N('Option C'!$E$16),0))/12+((N('Option C'!$E$12)+N('Option C'!$E$13))/12+IF(AND(O128&gt;=Scenario!$B$10,MOD(O128-Scenario!$B$10,Scenario!$B$18)=0),N('Option C'!$E$17)*N('Option C'!$E$18)+N('Option C'!$E$20),0)+IF(O128=1,N('Option C'!$E$17)*N('Option C'!$E$19)+N('Option C'!$E$21),0)+IF(O128=Scenario!$B$11,N('Option C'!$E$22),0)),"INSUFFICIENT FUNDS")))</f>
        <v/>
      </c>
      <c r="S128" s="6" t="str">
        <f>IF(O128&gt;Scenario!$B$11,"",IF(O$2&lt;&gt;"Ready",O$2,IF(ISNUMBER(P128),IF((P128+Q128)*(1+Scenario!$B$12/12)-R128&lt;0,"INSUFFICIENT FUNDS",(P128+Q128)*(1+Scenario!$B$12/12)-R128),"INSUFFICIENT FUNDS")))</f>
        <v/>
      </c>
      <c r="T128" s="6" t="str">
        <f>IF(O128&gt;Scenario!$B$11,"",IF(O$2&lt;&gt;"Ready",O$2,IF(ISNUMBER(S128),T127+R128,"INSUFFICIENT FUNDS")))</f>
        <v/>
      </c>
      <c r="U128" t="str">
        <f>IF(O128&gt;Scenario!$B$11,"",IF(O$2&lt;&gt;"Ready",O$2,IF(ISNUMBER(S128),"OK","INSUFFICIENT FUNDS")))</f>
        <v/>
      </c>
      <c r="V128">
        <v>124</v>
      </c>
      <c r="W128" s="6" t="str">
        <f>IF(V128&gt;Scenario!$B$11,"",IF(V$2&lt;&gt;"Ready",V$2,IF(AB127="OK",Z127,"INSUFFICIENT FUNDS")))</f>
        <v/>
      </c>
      <c r="X128" s="6" t="str">
        <f>IF(V128&gt;Scenario!$B$11,"",IF(V$2&lt;&gt;"Ready",V$2,IF(ISNUMBER(W128),IF(AND(V128&gt;=Scenario!$B$10,MOD(V128-Scenario!$B$10,Scenario!$B$18)=0),Scenario!$B$8,0),"INSUFFICIENT FUNDS")))</f>
        <v/>
      </c>
      <c r="Y128" s="6" t="str">
        <f>IF(V128&gt;Scenario!$B$11,"",IF(V$2&lt;&gt;"Ready",V$2,IF(ISNUMBER(W128),(W128+X128)*(N('Option C'!$E$14)+N('Option C'!$E$15)+IF(Scenario!$B$13="Gross",N('Option C'!$E$16),0))/12+((N('Option C'!$E$12)+N('Option C'!$E$13))/12+IF(AND(V128&gt;=Scenario!$B$10,MOD(V128-Scenario!$B$10,Scenario!$B$18)=0),0*0+0,0)+IF(V128=1,0*0+0,0)+IF(V128=Scenario!$B$11,0,0)),"INSUFFICIENT FUNDS")))</f>
        <v/>
      </c>
      <c r="Z128" s="6" t="str">
        <f>IF(V128&gt;Scenario!$B$11,"",IF(V$2&lt;&gt;"Ready",V$2,IF(ISNUMBER(W128),IF((W128+X128)*(1+Scenario!$B$12/12)-Y128&lt;0,"INSUFFICIENT FUNDS",(W128+X128)*(1+Scenario!$B$12/12)-Y128),"INSUFFICIENT FUNDS")))</f>
        <v/>
      </c>
      <c r="AA128" s="6" t="str">
        <f>IF(V128&gt;Scenario!$B$11,"",IF(V$2&lt;&gt;"Ready",V$2,IF(ISNUMBER(Z128),AA127+Y128,"INSUFFICIENT FUNDS")))</f>
        <v/>
      </c>
      <c r="AB128" t="str">
        <f>IF(V128&gt;Scenario!$B$11,"",IF(V$2&lt;&gt;"Ready",V$2,IF(ISNUMBER(Z128),"OK","INSUFFICIENT FUNDS")))</f>
        <v/>
      </c>
      <c r="AC128">
        <v>124</v>
      </c>
      <c r="AD128" s="6" t="str">
        <f>IF(AC128&gt;Scenario!$B$11,"",IF(AC$2&lt;&gt;"Ready",AC$2,IF(AI127="OK",AG127,"INSUFFICIENT FUNDS")))</f>
        <v/>
      </c>
      <c r="AE128" s="6" t="str">
        <f>IF(AC128&gt;Scenario!$B$11,"",IF(AC$2&lt;&gt;"Ready",AC$2,IF(ISNUMBER(AD128),IF(AND(AC128&gt;=Scenario!$B$10,MOD(AC128-Scenario!$B$10,Scenario!$B$18)=0),Scenario!$B$8,0),"INSUFFICIENT FUNDS")))</f>
        <v/>
      </c>
      <c r="AF128" s="6" t="str">
        <f>IF(AC128&gt;Scenario!$B$11,"",IF(AC$2&lt;&gt;"Ready",AC$2,IF(ISNUMBER(AD128),(AD128+AE128)*(N('Option C'!$E$14)+N('Option C'!$E$15)+IF(Scenario!$B$13="Gross",0,0))/12+((N('Option C'!$E$12)+N('Option C'!$E$13))/12+IF(AND(AC128&gt;=Scenario!$B$10,MOD(AC128-Scenario!$B$10,Scenario!$B$18)=0),N('Option C'!$E$17)*N('Option C'!$E$18)+N('Option C'!$E$20),0)+IF(AC128=1,N('Option C'!$E$17)*N('Option C'!$E$19)+N('Option C'!$E$21),0)+IF(AC128=Scenario!$B$11,N('Option C'!$E$22),0)),"INSUFFICIENT FUNDS")))</f>
        <v/>
      </c>
      <c r="AG128" s="6" t="str">
        <f>IF(AC128&gt;Scenario!$B$11,"",IF(AC$2&lt;&gt;"Ready",AC$2,IF(ISNUMBER(AD128),IF((AD128+AE128)*(1+Scenario!$B$12/12)-AF128&lt;0,"INSUFFICIENT FUNDS",(AD128+AE128)*(1+Scenario!$B$12/12)-AF128),"INSUFFICIENT FUNDS")))</f>
        <v/>
      </c>
      <c r="AH128" s="6" t="str">
        <f>IF(AC128&gt;Scenario!$B$11,"",IF(AC$2&lt;&gt;"Ready",AC$2,IF(ISNUMBER(AG128),AH127+AF128,"INSUFFICIENT FUNDS")))</f>
        <v/>
      </c>
      <c r="AI128" t="str">
        <f>IF(AC128&gt;Scenario!$B$11,"",IF(AC$2&lt;&gt;"Ready",AC$2,IF(ISNUMBER(AG128),"OK","INSUFFICIENT FUNDS")))</f>
        <v/>
      </c>
      <c r="AJ128">
        <v>124</v>
      </c>
      <c r="AK128" s="6" t="str">
        <f>IF(AJ128&gt;Scenario!$B$11,"",IF(AJ$2&lt;&gt;"Ready",AJ$2,IF(AP127="OK",AN127,"INSUFFICIENT FUNDS")))</f>
        <v/>
      </c>
      <c r="AL128" s="6" t="str">
        <f>IF(AJ128&gt;Scenario!$B$11,"",IF(AJ$2&lt;&gt;"Ready",AJ$2,IF(ISNUMBER(AK128),IF(AND(AJ128&gt;=Scenario!$B$10,MOD(AJ128-Scenario!$B$10,Scenario!$B$18)=0),Scenario!$B$8,0),"INSUFFICIENT FUNDS")))</f>
        <v/>
      </c>
      <c r="AM128" s="6" t="str">
        <f>IF(AJ128&gt;Scenario!$B$11,"",IF(AJ$2&lt;&gt;"Ready",AJ$2,IF(ISNUMBER(AK128),(AK128+AL128)*(0+0+IF(Scenario!$B$13="Gross",0,0))/12+((0+0)/12+IF(AND(AJ128&gt;=Scenario!$B$10,MOD(AJ128-Scenario!$B$10,Scenario!$B$18)=0),0*0+0,0)+IF(AJ128=1,0*0+0,0)+IF(AJ128=Scenario!$B$11,0,0)),"INSUFFICIENT FUNDS")))</f>
        <v/>
      </c>
      <c r="AN128" s="6" t="str">
        <f>IF(AJ128&gt;Scenario!$B$11,"",IF(AJ$2&lt;&gt;"Ready",AJ$2,IF(ISNUMBER(AK128),IF((AK128+AL128)*(1+Scenario!$B$12/12)-AM128&lt;0,"INSUFFICIENT FUNDS",(AK128+AL128)*(1+Scenario!$B$12/12)-AM128),"INSUFFICIENT FUNDS")))</f>
        <v/>
      </c>
      <c r="AO128" s="6" t="str">
        <f>IF(AJ128&gt;Scenario!$B$11,"",IF(AJ$2&lt;&gt;"Ready",AJ$2,IF(ISNUMBER(AN128),AO127+AM128,"INSUFFICIENT FUNDS")))</f>
        <v/>
      </c>
      <c r="AP128" t="str">
        <f>IF(AJ128&gt;Scenario!$B$11,"",IF(AJ$2&lt;&gt;"Ready",AJ$2,IF(ISNUMBER(AN128),"OK","INSUFFICIENT FUNDS")))</f>
        <v/>
      </c>
    </row>
    <row r="129" spans="1:42" ht="32.1" customHeight="1" x14ac:dyDescent="0.2">
      <c r="A129">
        <v>125</v>
      </c>
      <c r="B129" s="6" t="str">
        <f>IF(A129&gt;Scenario!$B$11,"",IF(A$2&lt;&gt;"Ready",A$2,IF(G128="OK",E128,"INSUFFICIENT FUNDS")))</f>
        <v/>
      </c>
      <c r="C129" s="6" t="str">
        <f>IF(A129&gt;Scenario!$B$11,"",IF(A$2&lt;&gt;"Ready",A$2,IF(ISNUMBER(B129),IF(AND(A129&gt;=Scenario!$B$10,MOD(A129-Scenario!$B$10,Scenario!$B$18)=0),Scenario!$B$8,0),"INSUFFICIENT FUNDS")))</f>
        <v/>
      </c>
      <c r="D129" s="6" t="str">
        <f>IF(A129&gt;Scenario!$B$11,"",IF(A$2&lt;&gt;"Ready",A$2,IF(ISNUMBER(B129),(B129+C129)*(N('Option C'!$E$14)+N('Option C'!$E$15)+IF(Scenario!$B$13="Gross",N('Option C'!$E$16),0))/12+((N('Option C'!$E$12)+N('Option C'!$E$13))/12+IF(AND(A129&gt;=Scenario!$B$10,MOD(A129-Scenario!$B$10,Scenario!$B$18)=0),N('Option C'!$E$17)*N('Option C'!$E$18)+N('Option C'!$E$20),0)+IF(A129=1,N('Option C'!$E$17)*N('Option C'!$E$19)+N('Option C'!$E$21),0)+IF(A129=Scenario!$B$11,N('Option C'!$E$22),0)),"INSUFFICIENT FUNDS")))</f>
        <v/>
      </c>
      <c r="E129" s="6" t="str">
        <f>IF(A129&gt;Scenario!$B$11,"",IF(A$2&lt;&gt;"Ready",A$2,IF(ISNUMBER(B129),IF((B129+C129)*(1+Scenario!$B$12/12)-D129&lt;0,"INSUFFICIENT FUNDS",(B129+C129)*(1+Scenario!$B$12/12)-D129),"INSUFFICIENT FUNDS")))</f>
        <v/>
      </c>
      <c r="F129" s="6" t="str">
        <f>IF(A129&gt;Scenario!$B$11,"",IF(A$2&lt;&gt;"Ready",A$2,IF(ISNUMBER(E129),F128+D129,"INSUFFICIENT FUNDS")))</f>
        <v/>
      </c>
      <c r="G129" t="str">
        <f>IF(A129&gt;Scenario!$B$11,"",IF(A$2&lt;&gt;"Ready",A$2,IF(ISNUMBER(E129),"OK","INSUFFICIENT FUNDS")))</f>
        <v/>
      </c>
      <c r="H129">
        <v>125</v>
      </c>
      <c r="I129" s="6" t="str">
        <f>IF(H129&gt;Scenario!$B$11,"",IF(H$2&lt;&gt;"Ready",H$2,IF(N128="OK",L128,"INSUFFICIENT FUNDS")))</f>
        <v/>
      </c>
      <c r="J129" s="6" t="str">
        <f>IF(H129&gt;Scenario!$B$11,"",IF(H$2&lt;&gt;"Ready",H$2,IF(ISNUMBER(I129),IF(AND(H129&gt;=Scenario!$B$10,MOD(H129-Scenario!$B$10,Scenario!$B$18)=0),Scenario!$B$8,0),"INSUFFICIENT FUNDS")))</f>
        <v/>
      </c>
      <c r="K129" s="6" t="str">
        <f>IF(H129&gt;Scenario!$B$11,"",IF(H$2&lt;&gt;"Ready",H$2,IF(ISNUMBER(I129),(I129+J129)*(N('Option C'!$E$14)+N('Option C'!$E$15)+IF(Scenario!$B$13="Gross",N('Option C'!$E$16),0))/12+((0+0)/12+IF(AND(H129&gt;=Scenario!$B$10,MOD(H129-Scenario!$B$10,Scenario!$B$18)=0),N('Option C'!$E$17)*N('Option C'!$E$18)+N('Option C'!$E$20),0)+IF(H129=1,N('Option C'!$E$17)*N('Option C'!$E$19)+N('Option C'!$E$21),0)+IF(H129=Scenario!$B$11,N('Option C'!$E$22),0)),"INSUFFICIENT FUNDS")))</f>
        <v/>
      </c>
      <c r="L129" s="6" t="str">
        <f>IF(H129&gt;Scenario!$B$11,"",IF(H$2&lt;&gt;"Ready",H$2,IF(ISNUMBER(I129),IF((I129+J129)*(1+Scenario!$B$12/12)-K129&lt;0,"INSUFFICIENT FUNDS",(I129+J129)*(1+Scenario!$B$12/12)-K129),"INSUFFICIENT FUNDS")))</f>
        <v/>
      </c>
      <c r="M129" s="6" t="str">
        <f>IF(H129&gt;Scenario!$B$11,"",IF(H$2&lt;&gt;"Ready",H$2,IF(ISNUMBER(L129),M128+K129,"INSUFFICIENT FUNDS")))</f>
        <v/>
      </c>
      <c r="N129" t="str">
        <f>IF(H129&gt;Scenario!$B$11,"",IF(H$2&lt;&gt;"Ready",H$2,IF(ISNUMBER(L129),"OK","INSUFFICIENT FUNDS")))</f>
        <v/>
      </c>
      <c r="O129">
        <v>125</v>
      </c>
      <c r="P129" s="6" t="str">
        <f>IF(O129&gt;Scenario!$B$11,"",IF(O$2&lt;&gt;"Ready",O$2,IF(U128="OK",S128,"INSUFFICIENT FUNDS")))</f>
        <v/>
      </c>
      <c r="Q129" s="6" t="str">
        <f>IF(O129&gt;Scenario!$B$11,"",IF(O$2&lt;&gt;"Ready",O$2,IF(ISNUMBER(P129),IF(AND(O129&gt;=Scenario!$B$10,MOD(O129-Scenario!$B$10,Scenario!$B$18)=0),Scenario!$B$8,0),"INSUFFICIENT FUNDS")))</f>
        <v/>
      </c>
      <c r="R129" s="6" t="str">
        <f>IF(O129&gt;Scenario!$B$11,"",IF(O$2&lt;&gt;"Ready",O$2,IF(ISNUMBER(P129),(P129+Q129)*(0+N('Option C'!$E$15)+IF(Scenario!$B$13="Gross",N('Option C'!$E$16),0))/12+((N('Option C'!$E$12)+N('Option C'!$E$13))/12+IF(AND(O129&gt;=Scenario!$B$10,MOD(O129-Scenario!$B$10,Scenario!$B$18)=0),N('Option C'!$E$17)*N('Option C'!$E$18)+N('Option C'!$E$20),0)+IF(O129=1,N('Option C'!$E$17)*N('Option C'!$E$19)+N('Option C'!$E$21),0)+IF(O129=Scenario!$B$11,N('Option C'!$E$22),0)),"INSUFFICIENT FUNDS")))</f>
        <v/>
      </c>
      <c r="S129" s="6" t="str">
        <f>IF(O129&gt;Scenario!$B$11,"",IF(O$2&lt;&gt;"Ready",O$2,IF(ISNUMBER(P129),IF((P129+Q129)*(1+Scenario!$B$12/12)-R129&lt;0,"INSUFFICIENT FUNDS",(P129+Q129)*(1+Scenario!$B$12/12)-R129),"INSUFFICIENT FUNDS")))</f>
        <v/>
      </c>
      <c r="T129" s="6" t="str">
        <f>IF(O129&gt;Scenario!$B$11,"",IF(O$2&lt;&gt;"Ready",O$2,IF(ISNUMBER(S129),T128+R129,"INSUFFICIENT FUNDS")))</f>
        <v/>
      </c>
      <c r="U129" t="str">
        <f>IF(O129&gt;Scenario!$B$11,"",IF(O$2&lt;&gt;"Ready",O$2,IF(ISNUMBER(S129),"OK","INSUFFICIENT FUNDS")))</f>
        <v/>
      </c>
      <c r="V129">
        <v>125</v>
      </c>
      <c r="W129" s="6" t="str">
        <f>IF(V129&gt;Scenario!$B$11,"",IF(V$2&lt;&gt;"Ready",V$2,IF(AB128="OK",Z128,"INSUFFICIENT FUNDS")))</f>
        <v/>
      </c>
      <c r="X129" s="6" t="str">
        <f>IF(V129&gt;Scenario!$B$11,"",IF(V$2&lt;&gt;"Ready",V$2,IF(ISNUMBER(W129),IF(AND(V129&gt;=Scenario!$B$10,MOD(V129-Scenario!$B$10,Scenario!$B$18)=0),Scenario!$B$8,0),"INSUFFICIENT FUNDS")))</f>
        <v/>
      </c>
      <c r="Y129" s="6" t="str">
        <f>IF(V129&gt;Scenario!$B$11,"",IF(V$2&lt;&gt;"Ready",V$2,IF(ISNUMBER(W129),(W129+X129)*(N('Option C'!$E$14)+N('Option C'!$E$15)+IF(Scenario!$B$13="Gross",N('Option C'!$E$16),0))/12+((N('Option C'!$E$12)+N('Option C'!$E$13))/12+IF(AND(V129&gt;=Scenario!$B$10,MOD(V129-Scenario!$B$10,Scenario!$B$18)=0),0*0+0,0)+IF(V129=1,0*0+0,0)+IF(V129=Scenario!$B$11,0,0)),"INSUFFICIENT FUNDS")))</f>
        <v/>
      </c>
      <c r="Z129" s="6" t="str">
        <f>IF(V129&gt;Scenario!$B$11,"",IF(V$2&lt;&gt;"Ready",V$2,IF(ISNUMBER(W129),IF((W129+X129)*(1+Scenario!$B$12/12)-Y129&lt;0,"INSUFFICIENT FUNDS",(W129+X129)*(1+Scenario!$B$12/12)-Y129),"INSUFFICIENT FUNDS")))</f>
        <v/>
      </c>
      <c r="AA129" s="6" t="str">
        <f>IF(V129&gt;Scenario!$B$11,"",IF(V$2&lt;&gt;"Ready",V$2,IF(ISNUMBER(Z129),AA128+Y129,"INSUFFICIENT FUNDS")))</f>
        <v/>
      </c>
      <c r="AB129" t="str">
        <f>IF(V129&gt;Scenario!$B$11,"",IF(V$2&lt;&gt;"Ready",V$2,IF(ISNUMBER(Z129),"OK","INSUFFICIENT FUNDS")))</f>
        <v/>
      </c>
      <c r="AC129">
        <v>125</v>
      </c>
      <c r="AD129" s="6" t="str">
        <f>IF(AC129&gt;Scenario!$B$11,"",IF(AC$2&lt;&gt;"Ready",AC$2,IF(AI128="OK",AG128,"INSUFFICIENT FUNDS")))</f>
        <v/>
      </c>
      <c r="AE129" s="6" t="str">
        <f>IF(AC129&gt;Scenario!$B$11,"",IF(AC$2&lt;&gt;"Ready",AC$2,IF(ISNUMBER(AD129),IF(AND(AC129&gt;=Scenario!$B$10,MOD(AC129-Scenario!$B$10,Scenario!$B$18)=0),Scenario!$B$8,0),"INSUFFICIENT FUNDS")))</f>
        <v/>
      </c>
      <c r="AF129" s="6" t="str">
        <f>IF(AC129&gt;Scenario!$B$11,"",IF(AC$2&lt;&gt;"Ready",AC$2,IF(ISNUMBER(AD129),(AD129+AE129)*(N('Option C'!$E$14)+N('Option C'!$E$15)+IF(Scenario!$B$13="Gross",0,0))/12+((N('Option C'!$E$12)+N('Option C'!$E$13))/12+IF(AND(AC129&gt;=Scenario!$B$10,MOD(AC129-Scenario!$B$10,Scenario!$B$18)=0),N('Option C'!$E$17)*N('Option C'!$E$18)+N('Option C'!$E$20),0)+IF(AC129=1,N('Option C'!$E$17)*N('Option C'!$E$19)+N('Option C'!$E$21),0)+IF(AC129=Scenario!$B$11,N('Option C'!$E$22),0)),"INSUFFICIENT FUNDS")))</f>
        <v/>
      </c>
      <c r="AG129" s="6" t="str">
        <f>IF(AC129&gt;Scenario!$B$11,"",IF(AC$2&lt;&gt;"Ready",AC$2,IF(ISNUMBER(AD129),IF((AD129+AE129)*(1+Scenario!$B$12/12)-AF129&lt;0,"INSUFFICIENT FUNDS",(AD129+AE129)*(1+Scenario!$B$12/12)-AF129),"INSUFFICIENT FUNDS")))</f>
        <v/>
      </c>
      <c r="AH129" s="6" t="str">
        <f>IF(AC129&gt;Scenario!$B$11,"",IF(AC$2&lt;&gt;"Ready",AC$2,IF(ISNUMBER(AG129),AH128+AF129,"INSUFFICIENT FUNDS")))</f>
        <v/>
      </c>
      <c r="AI129" t="str">
        <f>IF(AC129&gt;Scenario!$B$11,"",IF(AC$2&lt;&gt;"Ready",AC$2,IF(ISNUMBER(AG129),"OK","INSUFFICIENT FUNDS")))</f>
        <v/>
      </c>
      <c r="AJ129">
        <v>125</v>
      </c>
      <c r="AK129" s="6" t="str">
        <f>IF(AJ129&gt;Scenario!$B$11,"",IF(AJ$2&lt;&gt;"Ready",AJ$2,IF(AP128="OK",AN128,"INSUFFICIENT FUNDS")))</f>
        <v/>
      </c>
      <c r="AL129" s="6" t="str">
        <f>IF(AJ129&gt;Scenario!$B$11,"",IF(AJ$2&lt;&gt;"Ready",AJ$2,IF(ISNUMBER(AK129),IF(AND(AJ129&gt;=Scenario!$B$10,MOD(AJ129-Scenario!$B$10,Scenario!$B$18)=0),Scenario!$B$8,0),"INSUFFICIENT FUNDS")))</f>
        <v/>
      </c>
      <c r="AM129" s="6" t="str">
        <f>IF(AJ129&gt;Scenario!$B$11,"",IF(AJ$2&lt;&gt;"Ready",AJ$2,IF(ISNUMBER(AK129),(AK129+AL129)*(0+0+IF(Scenario!$B$13="Gross",0,0))/12+((0+0)/12+IF(AND(AJ129&gt;=Scenario!$B$10,MOD(AJ129-Scenario!$B$10,Scenario!$B$18)=0),0*0+0,0)+IF(AJ129=1,0*0+0,0)+IF(AJ129=Scenario!$B$11,0,0)),"INSUFFICIENT FUNDS")))</f>
        <v/>
      </c>
      <c r="AN129" s="6" t="str">
        <f>IF(AJ129&gt;Scenario!$B$11,"",IF(AJ$2&lt;&gt;"Ready",AJ$2,IF(ISNUMBER(AK129),IF((AK129+AL129)*(1+Scenario!$B$12/12)-AM129&lt;0,"INSUFFICIENT FUNDS",(AK129+AL129)*(1+Scenario!$B$12/12)-AM129),"INSUFFICIENT FUNDS")))</f>
        <v/>
      </c>
      <c r="AO129" s="6" t="str">
        <f>IF(AJ129&gt;Scenario!$B$11,"",IF(AJ$2&lt;&gt;"Ready",AJ$2,IF(ISNUMBER(AN129),AO128+AM129,"INSUFFICIENT FUNDS")))</f>
        <v/>
      </c>
      <c r="AP129" t="str">
        <f>IF(AJ129&gt;Scenario!$B$11,"",IF(AJ$2&lt;&gt;"Ready",AJ$2,IF(ISNUMBER(AN129),"OK","INSUFFICIENT FUNDS")))</f>
        <v/>
      </c>
    </row>
    <row r="130" spans="1:42" ht="32.1" customHeight="1" x14ac:dyDescent="0.2">
      <c r="A130">
        <v>126</v>
      </c>
      <c r="B130" s="6" t="str">
        <f>IF(A130&gt;Scenario!$B$11,"",IF(A$2&lt;&gt;"Ready",A$2,IF(G129="OK",E129,"INSUFFICIENT FUNDS")))</f>
        <v/>
      </c>
      <c r="C130" s="6" t="str">
        <f>IF(A130&gt;Scenario!$B$11,"",IF(A$2&lt;&gt;"Ready",A$2,IF(ISNUMBER(B130),IF(AND(A130&gt;=Scenario!$B$10,MOD(A130-Scenario!$B$10,Scenario!$B$18)=0),Scenario!$B$8,0),"INSUFFICIENT FUNDS")))</f>
        <v/>
      </c>
      <c r="D130" s="6" t="str">
        <f>IF(A130&gt;Scenario!$B$11,"",IF(A$2&lt;&gt;"Ready",A$2,IF(ISNUMBER(B130),(B130+C130)*(N('Option C'!$E$14)+N('Option C'!$E$15)+IF(Scenario!$B$13="Gross",N('Option C'!$E$16),0))/12+((N('Option C'!$E$12)+N('Option C'!$E$13))/12+IF(AND(A130&gt;=Scenario!$B$10,MOD(A130-Scenario!$B$10,Scenario!$B$18)=0),N('Option C'!$E$17)*N('Option C'!$E$18)+N('Option C'!$E$20),0)+IF(A130=1,N('Option C'!$E$17)*N('Option C'!$E$19)+N('Option C'!$E$21),0)+IF(A130=Scenario!$B$11,N('Option C'!$E$22),0)),"INSUFFICIENT FUNDS")))</f>
        <v/>
      </c>
      <c r="E130" s="6" t="str">
        <f>IF(A130&gt;Scenario!$B$11,"",IF(A$2&lt;&gt;"Ready",A$2,IF(ISNUMBER(B130),IF((B130+C130)*(1+Scenario!$B$12/12)-D130&lt;0,"INSUFFICIENT FUNDS",(B130+C130)*(1+Scenario!$B$12/12)-D130),"INSUFFICIENT FUNDS")))</f>
        <v/>
      </c>
      <c r="F130" s="6" t="str">
        <f>IF(A130&gt;Scenario!$B$11,"",IF(A$2&lt;&gt;"Ready",A$2,IF(ISNUMBER(E130),F129+D130,"INSUFFICIENT FUNDS")))</f>
        <v/>
      </c>
      <c r="G130" t="str">
        <f>IF(A130&gt;Scenario!$B$11,"",IF(A$2&lt;&gt;"Ready",A$2,IF(ISNUMBER(E130),"OK","INSUFFICIENT FUNDS")))</f>
        <v/>
      </c>
      <c r="H130">
        <v>126</v>
      </c>
      <c r="I130" s="6" t="str">
        <f>IF(H130&gt;Scenario!$B$11,"",IF(H$2&lt;&gt;"Ready",H$2,IF(N129="OK",L129,"INSUFFICIENT FUNDS")))</f>
        <v/>
      </c>
      <c r="J130" s="6" t="str">
        <f>IF(H130&gt;Scenario!$B$11,"",IF(H$2&lt;&gt;"Ready",H$2,IF(ISNUMBER(I130),IF(AND(H130&gt;=Scenario!$B$10,MOD(H130-Scenario!$B$10,Scenario!$B$18)=0),Scenario!$B$8,0),"INSUFFICIENT FUNDS")))</f>
        <v/>
      </c>
      <c r="K130" s="6" t="str">
        <f>IF(H130&gt;Scenario!$B$11,"",IF(H$2&lt;&gt;"Ready",H$2,IF(ISNUMBER(I130),(I130+J130)*(N('Option C'!$E$14)+N('Option C'!$E$15)+IF(Scenario!$B$13="Gross",N('Option C'!$E$16),0))/12+((0+0)/12+IF(AND(H130&gt;=Scenario!$B$10,MOD(H130-Scenario!$B$10,Scenario!$B$18)=0),N('Option C'!$E$17)*N('Option C'!$E$18)+N('Option C'!$E$20),0)+IF(H130=1,N('Option C'!$E$17)*N('Option C'!$E$19)+N('Option C'!$E$21),0)+IF(H130=Scenario!$B$11,N('Option C'!$E$22),0)),"INSUFFICIENT FUNDS")))</f>
        <v/>
      </c>
      <c r="L130" s="6" t="str">
        <f>IF(H130&gt;Scenario!$B$11,"",IF(H$2&lt;&gt;"Ready",H$2,IF(ISNUMBER(I130),IF((I130+J130)*(1+Scenario!$B$12/12)-K130&lt;0,"INSUFFICIENT FUNDS",(I130+J130)*(1+Scenario!$B$12/12)-K130),"INSUFFICIENT FUNDS")))</f>
        <v/>
      </c>
      <c r="M130" s="6" t="str">
        <f>IF(H130&gt;Scenario!$B$11,"",IF(H$2&lt;&gt;"Ready",H$2,IF(ISNUMBER(L130),M129+K130,"INSUFFICIENT FUNDS")))</f>
        <v/>
      </c>
      <c r="N130" t="str">
        <f>IF(H130&gt;Scenario!$B$11,"",IF(H$2&lt;&gt;"Ready",H$2,IF(ISNUMBER(L130),"OK","INSUFFICIENT FUNDS")))</f>
        <v/>
      </c>
      <c r="O130">
        <v>126</v>
      </c>
      <c r="P130" s="6" t="str">
        <f>IF(O130&gt;Scenario!$B$11,"",IF(O$2&lt;&gt;"Ready",O$2,IF(U129="OK",S129,"INSUFFICIENT FUNDS")))</f>
        <v/>
      </c>
      <c r="Q130" s="6" t="str">
        <f>IF(O130&gt;Scenario!$B$11,"",IF(O$2&lt;&gt;"Ready",O$2,IF(ISNUMBER(P130),IF(AND(O130&gt;=Scenario!$B$10,MOD(O130-Scenario!$B$10,Scenario!$B$18)=0),Scenario!$B$8,0),"INSUFFICIENT FUNDS")))</f>
        <v/>
      </c>
      <c r="R130" s="6" t="str">
        <f>IF(O130&gt;Scenario!$B$11,"",IF(O$2&lt;&gt;"Ready",O$2,IF(ISNUMBER(P130),(P130+Q130)*(0+N('Option C'!$E$15)+IF(Scenario!$B$13="Gross",N('Option C'!$E$16),0))/12+((N('Option C'!$E$12)+N('Option C'!$E$13))/12+IF(AND(O130&gt;=Scenario!$B$10,MOD(O130-Scenario!$B$10,Scenario!$B$18)=0),N('Option C'!$E$17)*N('Option C'!$E$18)+N('Option C'!$E$20),0)+IF(O130=1,N('Option C'!$E$17)*N('Option C'!$E$19)+N('Option C'!$E$21),0)+IF(O130=Scenario!$B$11,N('Option C'!$E$22),0)),"INSUFFICIENT FUNDS")))</f>
        <v/>
      </c>
      <c r="S130" s="6" t="str">
        <f>IF(O130&gt;Scenario!$B$11,"",IF(O$2&lt;&gt;"Ready",O$2,IF(ISNUMBER(P130),IF((P130+Q130)*(1+Scenario!$B$12/12)-R130&lt;0,"INSUFFICIENT FUNDS",(P130+Q130)*(1+Scenario!$B$12/12)-R130),"INSUFFICIENT FUNDS")))</f>
        <v/>
      </c>
      <c r="T130" s="6" t="str">
        <f>IF(O130&gt;Scenario!$B$11,"",IF(O$2&lt;&gt;"Ready",O$2,IF(ISNUMBER(S130),T129+R130,"INSUFFICIENT FUNDS")))</f>
        <v/>
      </c>
      <c r="U130" t="str">
        <f>IF(O130&gt;Scenario!$B$11,"",IF(O$2&lt;&gt;"Ready",O$2,IF(ISNUMBER(S130),"OK","INSUFFICIENT FUNDS")))</f>
        <v/>
      </c>
      <c r="V130">
        <v>126</v>
      </c>
      <c r="W130" s="6" t="str">
        <f>IF(V130&gt;Scenario!$B$11,"",IF(V$2&lt;&gt;"Ready",V$2,IF(AB129="OK",Z129,"INSUFFICIENT FUNDS")))</f>
        <v/>
      </c>
      <c r="X130" s="6" t="str">
        <f>IF(V130&gt;Scenario!$B$11,"",IF(V$2&lt;&gt;"Ready",V$2,IF(ISNUMBER(W130),IF(AND(V130&gt;=Scenario!$B$10,MOD(V130-Scenario!$B$10,Scenario!$B$18)=0),Scenario!$B$8,0),"INSUFFICIENT FUNDS")))</f>
        <v/>
      </c>
      <c r="Y130" s="6" t="str">
        <f>IF(V130&gt;Scenario!$B$11,"",IF(V$2&lt;&gt;"Ready",V$2,IF(ISNUMBER(W130),(W130+X130)*(N('Option C'!$E$14)+N('Option C'!$E$15)+IF(Scenario!$B$13="Gross",N('Option C'!$E$16),0))/12+((N('Option C'!$E$12)+N('Option C'!$E$13))/12+IF(AND(V130&gt;=Scenario!$B$10,MOD(V130-Scenario!$B$10,Scenario!$B$18)=0),0*0+0,0)+IF(V130=1,0*0+0,0)+IF(V130=Scenario!$B$11,0,0)),"INSUFFICIENT FUNDS")))</f>
        <v/>
      </c>
      <c r="Z130" s="6" t="str">
        <f>IF(V130&gt;Scenario!$B$11,"",IF(V$2&lt;&gt;"Ready",V$2,IF(ISNUMBER(W130),IF((W130+X130)*(1+Scenario!$B$12/12)-Y130&lt;0,"INSUFFICIENT FUNDS",(W130+X130)*(1+Scenario!$B$12/12)-Y130),"INSUFFICIENT FUNDS")))</f>
        <v/>
      </c>
      <c r="AA130" s="6" t="str">
        <f>IF(V130&gt;Scenario!$B$11,"",IF(V$2&lt;&gt;"Ready",V$2,IF(ISNUMBER(Z130),AA129+Y130,"INSUFFICIENT FUNDS")))</f>
        <v/>
      </c>
      <c r="AB130" t="str">
        <f>IF(V130&gt;Scenario!$B$11,"",IF(V$2&lt;&gt;"Ready",V$2,IF(ISNUMBER(Z130),"OK","INSUFFICIENT FUNDS")))</f>
        <v/>
      </c>
      <c r="AC130">
        <v>126</v>
      </c>
      <c r="AD130" s="6" t="str">
        <f>IF(AC130&gt;Scenario!$B$11,"",IF(AC$2&lt;&gt;"Ready",AC$2,IF(AI129="OK",AG129,"INSUFFICIENT FUNDS")))</f>
        <v/>
      </c>
      <c r="AE130" s="6" t="str">
        <f>IF(AC130&gt;Scenario!$B$11,"",IF(AC$2&lt;&gt;"Ready",AC$2,IF(ISNUMBER(AD130),IF(AND(AC130&gt;=Scenario!$B$10,MOD(AC130-Scenario!$B$10,Scenario!$B$18)=0),Scenario!$B$8,0),"INSUFFICIENT FUNDS")))</f>
        <v/>
      </c>
      <c r="AF130" s="6" t="str">
        <f>IF(AC130&gt;Scenario!$B$11,"",IF(AC$2&lt;&gt;"Ready",AC$2,IF(ISNUMBER(AD130),(AD130+AE130)*(N('Option C'!$E$14)+N('Option C'!$E$15)+IF(Scenario!$B$13="Gross",0,0))/12+((N('Option C'!$E$12)+N('Option C'!$E$13))/12+IF(AND(AC130&gt;=Scenario!$B$10,MOD(AC130-Scenario!$B$10,Scenario!$B$18)=0),N('Option C'!$E$17)*N('Option C'!$E$18)+N('Option C'!$E$20),0)+IF(AC130=1,N('Option C'!$E$17)*N('Option C'!$E$19)+N('Option C'!$E$21),0)+IF(AC130=Scenario!$B$11,N('Option C'!$E$22),0)),"INSUFFICIENT FUNDS")))</f>
        <v/>
      </c>
      <c r="AG130" s="6" t="str">
        <f>IF(AC130&gt;Scenario!$B$11,"",IF(AC$2&lt;&gt;"Ready",AC$2,IF(ISNUMBER(AD130),IF((AD130+AE130)*(1+Scenario!$B$12/12)-AF130&lt;0,"INSUFFICIENT FUNDS",(AD130+AE130)*(1+Scenario!$B$12/12)-AF130),"INSUFFICIENT FUNDS")))</f>
        <v/>
      </c>
      <c r="AH130" s="6" t="str">
        <f>IF(AC130&gt;Scenario!$B$11,"",IF(AC$2&lt;&gt;"Ready",AC$2,IF(ISNUMBER(AG130),AH129+AF130,"INSUFFICIENT FUNDS")))</f>
        <v/>
      </c>
      <c r="AI130" t="str">
        <f>IF(AC130&gt;Scenario!$B$11,"",IF(AC$2&lt;&gt;"Ready",AC$2,IF(ISNUMBER(AG130),"OK","INSUFFICIENT FUNDS")))</f>
        <v/>
      </c>
      <c r="AJ130">
        <v>126</v>
      </c>
      <c r="AK130" s="6" t="str">
        <f>IF(AJ130&gt;Scenario!$B$11,"",IF(AJ$2&lt;&gt;"Ready",AJ$2,IF(AP129="OK",AN129,"INSUFFICIENT FUNDS")))</f>
        <v/>
      </c>
      <c r="AL130" s="6" t="str">
        <f>IF(AJ130&gt;Scenario!$B$11,"",IF(AJ$2&lt;&gt;"Ready",AJ$2,IF(ISNUMBER(AK130),IF(AND(AJ130&gt;=Scenario!$B$10,MOD(AJ130-Scenario!$B$10,Scenario!$B$18)=0),Scenario!$B$8,0),"INSUFFICIENT FUNDS")))</f>
        <v/>
      </c>
      <c r="AM130" s="6" t="str">
        <f>IF(AJ130&gt;Scenario!$B$11,"",IF(AJ$2&lt;&gt;"Ready",AJ$2,IF(ISNUMBER(AK130),(AK130+AL130)*(0+0+IF(Scenario!$B$13="Gross",0,0))/12+((0+0)/12+IF(AND(AJ130&gt;=Scenario!$B$10,MOD(AJ130-Scenario!$B$10,Scenario!$B$18)=0),0*0+0,0)+IF(AJ130=1,0*0+0,0)+IF(AJ130=Scenario!$B$11,0,0)),"INSUFFICIENT FUNDS")))</f>
        <v/>
      </c>
      <c r="AN130" s="6" t="str">
        <f>IF(AJ130&gt;Scenario!$B$11,"",IF(AJ$2&lt;&gt;"Ready",AJ$2,IF(ISNUMBER(AK130),IF((AK130+AL130)*(1+Scenario!$B$12/12)-AM130&lt;0,"INSUFFICIENT FUNDS",(AK130+AL130)*(1+Scenario!$B$12/12)-AM130),"INSUFFICIENT FUNDS")))</f>
        <v/>
      </c>
      <c r="AO130" s="6" t="str">
        <f>IF(AJ130&gt;Scenario!$B$11,"",IF(AJ$2&lt;&gt;"Ready",AJ$2,IF(ISNUMBER(AN130),AO129+AM130,"INSUFFICIENT FUNDS")))</f>
        <v/>
      </c>
      <c r="AP130" t="str">
        <f>IF(AJ130&gt;Scenario!$B$11,"",IF(AJ$2&lt;&gt;"Ready",AJ$2,IF(ISNUMBER(AN130),"OK","INSUFFICIENT FUNDS")))</f>
        <v/>
      </c>
    </row>
    <row r="131" spans="1:42" ht="32.1" customHeight="1" x14ac:dyDescent="0.2">
      <c r="A131">
        <v>127</v>
      </c>
      <c r="B131" s="6" t="str">
        <f>IF(A131&gt;Scenario!$B$11,"",IF(A$2&lt;&gt;"Ready",A$2,IF(G130="OK",E130,"INSUFFICIENT FUNDS")))</f>
        <v/>
      </c>
      <c r="C131" s="6" t="str">
        <f>IF(A131&gt;Scenario!$B$11,"",IF(A$2&lt;&gt;"Ready",A$2,IF(ISNUMBER(B131),IF(AND(A131&gt;=Scenario!$B$10,MOD(A131-Scenario!$B$10,Scenario!$B$18)=0),Scenario!$B$8,0),"INSUFFICIENT FUNDS")))</f>
        <v/>
      </c>
      <c r="D131" s="6" t="str">
        <f>IF(A131&gt;Scenario!$B$11,"",IF(A$2&lt;&gt;"Ready",A$2,IF(ISNUMBER(B131),(B131+C131)*(N('Option C'!$E$14)+N('Option C'!$E$15)+IF(Scenario!$B$13="Gross",N('Option C'!$E$16),0))/12+((N('Option C'!$E$12)+N('Option C'!$E$13))/12+IF(AND(A131&gt;=Scenario!$B$10,MOD(A131-Scenario!$B$10,Scenario!$B$18)=0),N('Option C'!$E$17)*N('Option C'!$E$18)+N('Option C'!$E$20),0)+IF(A131=1,N('Option C'!$E$17)*N('Option C'!$E$19)+N('Option C'!$E$21),0)+IF(A131=Scenario!$B$11,N('Option C'!$E$22),0)),"INSUFFICIENT FUNDS")))</f>
        <v/>
      </c>
      <c r="E131" s="6" t="str">
        <f>IF(A131&gt;Scenario!$B$11,"",IF(A$2&lt;&gt;"Ready",A$2,IF(ISNUMBER(B131),IF((B131+C131)*(1+Scenario!$B$12/12)-D131&lt;0,"INSUFFICIENT FUNDS",(B131+C131)*(1+Scenario!$B$12/12)-D131),"INSUFFICIENT FUNDS")))</f>
        <v/>
      </c>
      <c r="F131" s="6" t="str">
        <f>IF(A131&gt;Scenario!$B$11,"",IF(A$2&lt;&gt;"Ready",A$2,IF(ISNUMBER(E131),F130+D131,"INSUFFICIENT FUNDS")))</f>
        <v/>
      </c>
      <c r="G131" t="str">
        <f>IF(A131&gt;Scenario!$B$11,"",IF(A$2&lt;&gt;"Ready",A$2,IF(ISNUMBER(E131),"OK","INSUFFICIENT FUNDS")))</f>
        <v/>
      </c>
      <c r="H131">
        <v>127</v>
      </c>
      <c r="I131" s="6" t="str">
        <f>IF(H131&gt;Scenario!$B$11,"",IF(H$2&lt;&gt;"Ready",H$2,IF(N130="OK",L130,"INSUFFICIENT FUNDS")))</f>
        <v/>
      </c>
      <c r="J131" s="6" t="str">
        <f>IF(H131&gt;Scenario!$B$11,"",IF(H$2&lt;&gt;"Ready",H$2,IF(ISNUMBER(I131),IF(AND(H131&gt;=Scenario!$B$10,MOD(H131-Scenario!$B$10,Scenario!$B$18)=0),Scenario!$B$8,0),"INSUFFICIENT FUNDS")))</f>
        <v/>
      </c>
      <c r="K131" s="6" t="str">
        <f>IF(H131&gt;Scenario!$B$11,"",IF(H$2&lt;&gt;"Ready",H$2,IF(ISNUMBER(I131),(I131+J131)*(N('Option C'!$E$14)+N('Option C'!$E$15)+IF(Scenario!$B$13="Gross",N('Option C'!$E$16),0))/12+((0+0)/12+IF(AND(H131&gt;=Scenario!$B$10,MOD(H131-Scenario!$B$10,Scenario!$B$18)=0),N('Option C'!$E$17)*N('Option C'!$E$18)+N('Option C'!$E$20),0)+IF(H131=1,N('Option C'!$E$17)*N('Option C'!$E$19)+N('Option C'!$E$21),0)+IF(H131=Scenario!$B$11,N('Option C'!$E$22),0)),"INSUFFICIENT FUNDS")))</f>
        <v/>
      </c>
      <c r="L131" s="6" t="str">
        <f>IF(H131&gt;Scenario!$B$11,"",IF(H$2&lt;&gt;"Ready",H$2,IF(ISNUMBER(I131),IF((I131+J131)*(1+Scenario!$B$12/12)-K131&lt;0,"INSUFFICIENT FUNDS",(I131+J131)*(1+Scenario!$B$12/12)-K131),"INSUFFICIENT FUNDS")))</f>
        <v/>
      </c>
      <c r="M131" s="6" t="str">
        <f>IF(H131&gt;Scenario!$B$11,"",IF(H$2&lt;&gt;"Ready",H$2,IF(ISNUMBER(L131),M130+K131,"INSUFFICIENT FUNDS")))</f>
        <v/>
      </c>
      <c r="N131" t="str">
        <f>IF(H131&gt;Scenario!$B$11,"",IF(H$2&lt;&gt;"Ready",H$2,IF(ISNUMBER(L131),"OK","INSUFFICIENT FUNDS")))</f>
        <v/>
      </c>
      <c r="O131">
        <v>127</v>
      </c>
      <c r="P131" s="6" t="str">
        <f>IF(O131&gt;Scenario!$B$11,"",IF(O$2&lt;&gt;"Ready",O$2,IF(U130="OK",S130,"INSUFFICIENT FUNDS")))</f>
        <v/>
      </c>
      <c r="Q131" s="6" t="str">
        <f>IF(O131&gt;Scenario!$B$11,"",IF(O$2&lt;&gt;"Ready",O$2,IF(ISNUMBER(P131),IF(AND(O131&gt;=Scenario!$B$10,MOD(O131-Scenario!$B$10,Scenario!$B$18)=0),Scenario!$B$8,0),"INSUFFICIENT FUNDS")))</f>
        <v/>
      </c>
      <c r="R131" s="6" t="str">
        <f>IF(O131&gt;Scenario!$B$11,"",IF(O$2&lt;&gt;"Ready",O$2,IF(ISNUMBER(P131),(P131+Q131)*(0+N('Option C'!$E$15)+IF(Scenario!$B$13="Gross",N('Option C'!$E$16),0))/12+((N('Option C'!$E$12)+N('Option C'!$E$13))/12+IF(AND(O131&gt;=Scenario!$B$10,MOD(O131-Scenario!$B$10,Scenario!$B$18)=0),N('Option C'!$E$17)*N('Option C'!$E$18)+N('Option C'!$E$20),0)+IF(O131=1,N('Option C'!$E$17)*N('Option C'!$E$19)+N('Option C'!$E$21),0)+IF(O131=Scenario!$B$11,N('Option C'!$E$22),0)),"INSUFFICIENT FUNDS")))</f>
        <v/>
      </c>
      <c r="S131" s="6" t="str">
        <f>IF(O131&gt;Scenario!$B$11,"",IF(O$2&lt;&gt;"Ready",O$2,IF(ISNUMBER(P131),IF((P131+Q131)*(1+Scenario!$B$12/12)-R131&lt;0,"INSUFFICIENT FUNDS",(P131+Q131)*(1+Scenario!$B$12/12)-R131),"INSUFFICIENT FUNDS")))</f>
        <v/>
      </c>
      <c r="T131" s="6" t="str">
        <f>IF(O131&gt;Scenario!$B$11,"",IF(O$2&lt;&gt;"Ready",O$2,IF(ISNUMBER(S131),T130+R131,"INSUFFICIENT FUNDS")))</f>
        <v/>
      </c>
      <c r="U131" t="str">
        <f>IF(O131&gt;Scenario!$B$11,"",IF(O$2&lt;&gt;"Ready",O$2,IF(ISNUMBER(S131),"OK","INSUFFICIENT FUNDS")))</f>
        <v/>
      </c>
      <c r="V131">
        <v>127</v>
      </c>
      <c r="W131" s="6" t="str">
        <f>IF(V131&gt;Scenario!$B$11,"",IF(V$2&lt;&gt;"Ready",V$2,IF(AB130="OK",Z130,"INSUFFICIENT FUNDS")))</f>
        <v/>
      </c>
      <c r="X131" s="6" t="str">
        <f>IF(V131&gt;Scenario!$B$11,"",IF(V$2&lt;&gt;"Ready",V$2,IF(ISNUMBER(W131),IF(AND(V131&gt;=Scenario!$B$10,MOD(V131-Scenario!$B$10,Scenario!$B$18)=0),Scenario!$B$8,0),"INSUFFICIENT FUNDS")))</f>
        <v/>
      </c>
      <c r="Y131" s="6" t="str">
        <f>IF(V131&gt;Scenario!$B$11,"",IF(V$2&lt;&gt;"Ready",V$2,IF(ISNUMBER(W131),(W131+X131)*(N('Option C'!$E$14)+N('Option C'!$E$15)+IF(Scenario!$B$13="Gross",N('Option C'!$E$16),0))/12+((N('Option C'!$E$12)+N('Option C'!$E$13))/12+IF(AND(V131&gt;=Scenario!$B$10,MOD(V131-Scenario!$B$10,Scenario!$B$18)=0),0*0+0,0)+IF(V131=1,0*0+0,0)+IF(V131=Scenario!$B$11,0,0)),"INSUFFICIENT FUNDS")))</f>
        <v/>
      </c>
      <c r="Z131" s="6" t="str">
        <f>IF(V131&gt;Scenario!$B$11,"",IF(V$2&lt;&gt;"Ready",V$2,IF(ISNUMBER(W131),IF((W131+X131)*(1+Scenario!$B$12/12)-Y131&lt;0,"INSUFFICIENT FUNDS",(W131+X131)*(1+Scenario!$B$12/12)-Y131),"INSUFFICIENT FUNDS")))</f>
        <v/>
      </c>
      <c r="AA131" s="6" t="str">
        <f>IF(V131&gt;Scenario!$B$11,"",IF(V$2&lt;&gt;"Ready",V$2,IF(ISNUMBER(Z131),AA130+Y131,"INSUFFICIENT FUNDS")))</f>
        <v/>
      </c>
      <c r="AB131" t="str">
        <f>IF(V131&gt;Scenario!$B$11,"",IF(V$2&lt;&gt;"Ready",V$2,IF(ISNUMBER(Z131),"OK","INSUFFICIENT FUNDS")))</f>
        <v/>
      </c>
      <c r="AC131">
        <v>127</v>
      </c>
      <c r="AD131" s="6" t="str">
        <f>IF(AC131&gt;Scenario!$B$11,"",IF(AC$2&lt;&gt;"Ready",AC$2,IF(AI130="OK",AG130,"INSUFFICIENT FUNDS")))</f>
        <v/>
      </c>
      <c r="AE131" s="6" t="str">
        <f>IF(AC131&gt;Scenario!$B$11,"",IF(AC$2&lt;&gt;"Ready",AC$2,IF(ISNUMBER(AD131),IF(AND(AC131&gt;=Scenario!$B$10,MOD(AC131-Scenario!$B$10,Scenario!$B$18)=0),Scenario!$B$8,0),"INSUFFICIENT FUNDS")))</f>
        <v/>
      </c>
      <c r="AF131" s="6" t="str">
        <f>IF(AC131&gt;Scenario!$B$11,"",IF(AC$2&lt;&gt;"Ready",AC$2,IF(ISNUMBER(AD131),(AD131+AE131)*(N('Option C'!$E$14)+N('Option C'!$E$15)+IF(Scenario!$B$13="Gross",0,0))/12+((N('Option C'!$E$12)+N('Option C'!$E$13))/12+IF(AND(AC131&gt;=Scenario!$B$10,MOD(AC131-Scenario!$B$10,Scenario!$B$18)=0),N('Option C'!$E$17)*N('Option C'!$E$18)+N('Option C'!$E$20),0)+IF(AC131=1,N('Option C'!$E$17)*N('Option C'!$E$19)+N('Option C'!$E$21),0)+IF(AC131=Scenario!$B$11,N('Option C'!$E$22),0)),"INSUFFICIENT FUNDS")))</f>
        <v/>
      </c>
      <c r="AG131" s="6" t="str">
        <f>IF(AC131&gt;Scenario!$B$11,"",IF(AC$2&lt;&gt;"Ready",AC$2,IF(ISNUMBER(AD131),IF((AD131+AE131)*(1+Scenario!$B$12/12)-AF131&lt;0,"INSUFFICIENT FUNDS",(AD131+AE131)*(1+Scenario!$B$12/12)-AF131),"INSUFFICIENT FUNDS")))</f>
        <v/>
      </c>
      <c r="AH131" s="6" t="str">
        <f>IF(AC131&gt;Scenario!$B$11,"",IF(AC$2&lt;&gt;"Ready",AC$2,IF(ISNUMBER(AG131),AH130+AF131,"INSUFFICIENT FUNDS")))</f>
        <v/>
      </c>
      <c r="AI131" t="str">
        <f>IF(AC131&gt;Scenario!$B$11,"",IF(AC$2&lt;&gt;"Ready",AC$2,IF(ISNUMBER(AG131),"OK","INSUFFICIENT FUNDS")))</f>
        <v/>
      </c>
      <c r="AJ131">
        <v>127</v>
      </c>
      <c r="AK131" s="6" t="str">
        <f>IF(AJ131&gt;Scenario!$B$11,"",IF(AJ$2&lt;&gt;"Ready",AJ$2,IF(AP130="OK",AN130,"INSUFFICIENT FUNDS")))</f>
        <v/>
      </c>
      <c r="AL131" s="6" t="str">
        <f>IF(AJ131&gt;Scenario!$B$11,"",IF(AJ$2&lt;&gt;"Ready",AJ$2,IF(ISNUMBER(AK131),IF(AND(AJ131&gt;=Scenario!$B$10,MOD(AJ131-Scenario!$B$10,Scenario!$B$18)=0),Scenario!$B$8,0),"INSUFFICIENT FUNDS")))</f>
        <v/>
      </c>
      <c r="AM131" s="6" t="str">
        <f>IF(AJ131&gt;Scenario!$B$11,"",IF(AJ$2&lt;&gt;"Ready",AJ$2,IF(ISNUMBER(AK131),(AK131+AL131)*(0+0+IF(Scenario!$B$13="Gross",0,0))/12+((0+0)/12+IF(AND(AJ131&gt;=Scenario!$B$10,MOD(AJ131-Scenario!$B$10,Scenario!$B$18)=0),0*0+0,0)+IF(AJ131=1,0*0+0,0)+IF(AJ131=Scenario!$B$11,0,0)),"INSUFFICIENT FUNDS")))</f>
        <v/>
      </c>
      <c r="AN131" s="6" t="str">
        <f>IF(AJ131&gt;Scenario!$B$11,"",IF(AJ$2&lt;&gt;"Ready",AJ$2,IF(ISNUMBER(AK131),IF((AK131+AL131)*(1+Scenario!$B$12/12)-AM131&lt;0,"INSUFFICIENT FUNDS",(AK131+AL131)*(1+Scenario!$B$12/12)-AM131),"INSUFFICIENT FUNDS")))</f>
        <v/>
      </c>
      <c r="AO131" s="6" t="str">
        <f>IF(AJ131&gt;Scenario!$B$11,"",IF(AJ$2&lt;&gt;"Ready",AJ$2,IF(ISNUMBER(AN131),AO130+AM131,"INSUFFICIENT FUNDS")))</f>
        <v/>
      </c>
      <c r="AP131" t="str">
        <f>IF(AJ131&gt;Scenario!$B$11,"",IF(AJ$2&lt;&gt;"Ready",AJ$2,IF(ISNUMBER(AN131),"OK","INSUFFICIENT FUNDS")))</f>
        <v/>
      </c>
    </row>
    <row r="132" spans="1:42" ht="32.1" customHeight="1" x14ac:dyDescent="0.2">
      <c r="A132">
        <v>128</v>
      </c>
      <c r="B132" s="6" t="str">
        <f>IF(A132&gt;Scenario!$B$11,"",IF(A$2&lt;&gt;"Ready",A$2,IF(G131="OK",E131,"INSUFFICIENT FUNDS")))</f>
        <v/>
      </c>
      <c r="C132" s="6" t="str">
        <f>IF(A132&gt;Scenario!$B$11,"",IF(A$2&lt;&gt;"Ready",A$2,IF(ISNUMBER(B132),IF(AND(A132&gt;=Scenario!$B$10,MOD(A132-Scenario!$B$10,Scenario!$B$18)=0),Scenario!$B$8,0),"INSUFFICIENT FUNDS")))</f>
        <v/>
      </c>
      <c r="D132" s="6" t="str">
        <f>IF(A132&gt;Scenario!$B$11,"",IF(A$2&lt;&gt;"Ready",A$2,IF(ISNUMBER(B132),(B132+C132)*(N('Option C'!$E$14)+N('Option C'!$E$15)+IF(Scenario!$B$13="Gross",N('Option C'!$E$16),0))/12+((N('Option C'!$E$12)+N('Option C'!$E$13))/12+IF(AND(A132&gt;=Scenario!$B$10,MOD(A132-Scenario!$B$10,Scenario!$B$18)=0),N('Option C'!$E$17)*N('Option C'!$E$18)+N('Option C'!$E$20),0)+IF(A132=1,N('Option C'!$E$17)*N('Option C'!$E$19)+N('Option C'!$E$21),0)+IF(A132=Scenario!$B$11,N('Option C'!$E$22),0)),"INSUFFICIENT FUNDS")))</f>
        <v/>
      </c>
      <c r="E132" s="6" t="str">
        <f>IF(A132&gt;Scenario!$B$11,"",IF(A$2&lt;&gt;"Ready",A$2,IF(ISNUMBER(B132),IF((B132+C132)*(1+Scenario!$B$12/12)-D132&lt;0,"INSUFFICIENT FUNDS",(B132+C132)*(1+Scenario!$B$12/12)-D132),"INSUFFICIENT FUNDS")))</f>
        <v/>
      </c>
      <c r="F132" s="6" t="str">
        <f>IF(A132&gt;Scenario!$B$11,"",IF(A$2&lt;&gt;"Ready",A$2,IF(ISNUMBER(E132),F131+D132,"INSUFFICIENT FUNDS")))</f>
        <v/>
      </c>
      <c r="G132" t="str">
        <f>IF(A132&gt;Scenario!$B$11,"",IF(A$2&lt;&gt;"Ready",A$2,IF(ISNUMBER(E132),"OK","INSUFFICIENT FUNDS")))</f>
        <v/>
      </c>
      <c r="H132">
        <v>128</v>
      </c>
      <c r="I132" s="6" t="str">
        <f>IF(H132&gt;Scenario!$B$11,"",IF(H$2&lt;&gt;"Ready",H$2,IF(N131="OK",L131,"INSUFFICIENT FUNDS")))</f>
        <v/>
      </c>
      <c r="J132" s="6" t="str">
        <f>IF(H132&gt;Scenario!$B$11,"",IF(H$2&lt;&gt;"Ready",H$2,IF(ISNUMBER(I132),IF(AND(H132&gt;=Scenario!$B$10,MOD(H132-Scenario!$B$10,Scenario!$B$18)=0),Scenario!$B$8,0),"INSUFFICIENT FUNDS")))</f>
        <v/>
      </c>
      <c r="K132" s="6" t="str">
        <f>IF(H132&gt;Scenario!$B$11,"",IF(H$2&lt;&gt;"Ready",H$2,IF(ISNUMBER(I132),(I132+J132)*(N('Option C'!$E$14)+N('Option C'!$E$15)+IF(Scenario!$B$13="Gross",N('Option C'!$E$16),0))/12+((0+0)/12+IF(AND(H132&gt;=Scenario!$B$10,MOD(H132-Scenario!$B$10,Scenario!$B$18)=0),N('Option C'!$E$17)*N('Option C'!$E$18)+N('Option C'!$E$20),0)+IF(H132=1,N('Option C'!$E$17)*N('Option C'!$E$19)+N('Option C'!$E$21),0)+IF(H132=Scenario!$B$11,N('Option C'!$E$22),0)),"INSUFFICIENT FUNDS")))</f>
        <v/>
      </c>
      <c r="L132" s="6" t="str">
        <f>IF(H132&gt;Scenario!$B$11,"",IF(H$2&lt;&gt;"Ready",H$2,IF(ISNUMBER(I132),IF((I132+J132)*(1+Scenario!$B$12/12)-K132&lt;0,"INSUFFICIENT FUNDS",(I132+J132)*(1+Scenario!$B$12/12)-K132),"INSUFFICIENT FUNDS")))</f>
        <v/>
      </c>
      <c r="M132" s="6" t="str">
        <f>IF(H132&gt;Scenario!$B$11,"",IF(H$2&lt;&gt;"Ready",H$2,IF(ISNUMBER(L132),M131+K132,"INSUFFICIENT FUNDS")))</f>
        <v/>
      </c>
      <c r="N132" t="str">
        <f>IF(H132&gt;Scenario!$B$11,"",IF(H$2&lt;&gt;"Ready",H$2,IF(ISNUMBER(L132),"OK","INSUFFICIENT FUNDS")))</f>
        <v/>
      </c>
      <c r="O132">
        <v>128</v>
      </c>
      <c r="P132" s="6" t="str">
        <f>IF(O132&gt;Scenario!$B$11,"",IF(O$2&lt;&gt;"Ready",O$2,IF(U131="OK",S131,"INSUFFICIENT FUNDS")))</f>
        <v/>
      </c>
      <c r="Q132" s="6" t="str">
        <f>IF(O132&gt;Scenario!$B$11,"",IF(O$2&lt;&gt;"Ready",O$2,IF(ISNUMBER(P132),IF(AND(O132&gt;=Scenario!$B$10,MOD(O132-Scenario!$B$10,Scenario!$B$18)=0),Scenario!$B$8,0),"INSUFFICIENT FUNDS")))</f>
        <v/>
      </c>
      <c r="R132" s="6" t="str">
        <f>IF(O132&gt;Scenario!$B$11,"",IF(O$2&lt;&gt;"Ready",O$2,IF(ISNUMBER(P132),(P132+Q132)*(0+N('Option C'!$E$15)+IF(Scenario!$B$13="Gross",N('Option C'!$E$16),0))/12+((N('Option C'!$E$12)+N('Option C'!$E$13))/12+IF(AND(O132&gt;=Scenario!$B$10,MOD(O132-Scenario!$B$10,Scenario!$B$18)=0),N('Option C'!$E$17)*N('Option C'!$E$18)+N('Option C'!$E$20),0)+IF(O132=1,N('Option C'!$E$17)*N('Option C'!$E$19)+N('Option C'!$E$21),0)+IF(O132=Scenario!$B$11,N('Option C'!$E$22),0)),"INSUFFICIENT FUNDS")))</f>
        <v/>
      </c>
      <c r="S132" s="6" t="str">
        <f>IF(O132&gt;Scenario!$B$11,"",IF(O$2&lt;&gt;"Ready",O$2,IF(ISNUMBER(P132),IF((P132+Q132)*(1+Scenario!$B$12/12)-R132&lt;0,"INSUFFICIENT FUNDS",(P132+Q132)*(1+Scenario!$B$12/12)-R132),"INSUFFICIENT FUNDS")))</f>
        <v/>
      </c>
      <c r="T132" s="6" t="str">
        <f>IF(O132&gt;Scenario!$B$11,"",IF(O$2&lt;&gt;"Ready",O$2,IF(ISNUMBER(S132),T131+R132,"INSUFFICIENT FUNDS")))</f>
        <v/>
      </c>
      <c r="U132" t="str">
        <f>IF(O132&gt;Scenario!$B$11,"",IF(O$2&lt;&gt;"Ready",O$2,IF(ISNUMBER(S132),"OK","INSUFFICIENT FUNDS")))</f>
        <v/>
      </c>
      <c r="V132">
        <v>128</v>
      </c>
      <c r="W132" s="6" t="str">
        <f>IF(V132&gt;Scenario!$B$11,"",IF(V$2&lt;&gt;"Ready",V$2,IF(AB131="OK",Z131,"INSUFFICIENT FUNDS")))</f>
        <v/>
      </c>
      <c r="X132" s="6" t="str">
        <f>IF(V132&gt;Scenario!$B$11,"",IF(V$2&lt;&gt;"Ready",V$2,IF(ISNUMBER(W132),IF(AND(V132&gt;=Scenario!$B$10,MOD(V132-Scenario!$B$10,Scenario!$B$18)=0),Scenario!$B$8,0),"INSUFFICIENT FUNDS")))</f>
        <v/>
      </c>
      <c r="Y132" s="6" t="str">
        <f>IF(V132&gt;Scenario!$B$11,"",IF(V$2&lt;&gt;"Ready",V$2,IF(ISNUMBER(W132),(W132+X132)*(N('Option C'!$E$14)+N('Option C'!$E$15)+IF(Scenario!$B$13="Gross",N('Option C'!$E$16),0))/12+((N('Option C'!$E$12)+N('Option C'!$E$13))/12+IF(AND(V132&gt;=Scenario!$B$10,MOD(V132-Scenario!$B$10,Scenario!$B$18)=0),0*0+0,0)+IF(V132=1,0*0+0,0)+IF(V132=Scenario!$B$11,0,0)),"INSUFFICIENT FUNDS")))</f>
        <v/>
      </c>
      <c r="Z132" s="6" t="str">
        <f>IF(V132&gt;Scenario!$B$11,"",IF(V$2&lt;&gt;"Ready",V$2,IF(ISNUMBER(W132),IF((W132+X132)*(1+Scenario!$B$12/12)-Y132&lt;0,"INSUFFICIENT FUNDS",(W132+X132)*(1+Scenario!$B$12/12)-Y132),"INSUFFICIENT FUNDS")))</f>
        <v/>
      </c>
      <c r="AA132" s="6" t="str">
        <f>IF(V132&gt;Scenario!$B$11,"",IF(V$2&lt;&gt;"Ready",V$2,IF(ISNUMBER(Z132),AA131+Y132,"INSUFFICIENT FUNDS")))</f>
        <v/>
      </c>
      <c r="AB132" t="str">
        <f>IF(V132&gt;Scenario!$B$11,"",IF(V$2&lt;&gt;"Ready",V$2,IF(ISNUMBER(Z132),"OK","INSUFFICIENT FUNDS")))</f>
        <v/>
      </c>
      <c r="AC132">
        <v>128</v>
      </c>
      <c r="AD132" s="6" t="str">
        <f>IF(AC132&gt;Scenario!$B$11,"",IF(AC$2&lt;&gt;"Ready",AC$2,IF(AI131="OK",AG131,"INSUFFICIENT FUNDS")))</f>
        <v/>
      </c>
      <c r="AE132" s="6" t="str">
        <f>IF(AC132&gt;Scenario!$B$11,"",IF(AC$2&lt;&gt;"Ready",AC$2,IF(ISNUMBER(AD132),IF(AND(AC132&gt;=Scenario!$B$10,MOD(AC132-Scenario!$B$10,Scenario!$B$18)=0),Scenario!$B$8,0),"INSUFFICIENT FUNDS")))</f>
        <v/>
      </c>
      <c r="AF132" s="6" t="str">
        <f>IF(AC132&gt;Scenario!$B$11,"",IF(AC$2&lt;&gt;"Ready",AC$2,IF(ISNUMBER(AD132),(AD132+AE132)*(N('Option C'!$E$14)+N('Option C'!$E$15)+IF(Scenario!$B$13="Gross",0,0))/12+((N('Option C'!$E$12)+N('Option C'!$E$13))/12+IF(AND(AC132&gt;=Scenario!$B$10,MOD(AC132-Scenario!$B$10,Scenario!$B$18)=0),N('Option C'!$E$17)*N('Option C'!$E$18)+N('Option C'!$E$20),0)+IF(AC132=1,N('Option C'!$E$17)*N('Option C'!$E$19)+N('Option C'!$E$21),0)+IF(AC132=Scenario!$B$11,N('Option C'!$E$22),0)),"INSUFFICIENT FUNDS")))</f>
        <v/>
      </c>
      <c r="AG132" s="6" t="str">
        <f>IF(AC132&gt;Scenario!$B$11,"",IF(AC$2&lt;&gt;"Ready",AC$2,IF(ISNUMBER(AD132),IF((AD132+AE132)*(1+Scenario!$B$12/12)-AF132&lt;0,"INSUFFICIENT FUNDS",(AD132+AE132)*(1+Scenario!$B$12/12)-AF132),"INSUFFICIENT FUNDS")))</f>
        <v/>
      </c>
      <c r="AH132" s="6" t="str">
        <f>IF(AC132&gt;Scenario!$B$11,"",IF(AC$2&lt;&gt;"Ready",AC$2,IF(ISNUMBER(AG132),AH131+AF132,"INSUFFICIENT FUNDS")))</f>
        <v/>
      </c>
      <c r="AI132" t="str">
        <f>IF(AC132&gt;Scenario!$B$11,"",IF(AC$2&lt;&gt;"Ready",AC$2,IF(ISNUMBER(AG132),"OK","INSUFFICIENT FUNDS")))</f>
        <v/>
      </c>
      <c r="AJ132">
        <v>128</v>
      </c>
      <c r="AK132" s="6" t="str">
        <f>IF(AJ132&gt;Scenario!$B$11,"",IF(AJ$2&lt;&gt;"Ready",AJ$2,IF(AP131="OK",AN131,"INSUFFICIENT FUNDS")))</f>
        <v/>
      </c>
      <c r="AL132" s="6" t="str">
        <f>IF(AJ132&gt;Scenario!$B$11,"",IF(AJ$2&lt;&gt;"Ready",AJ$2,IF(ISNUMBER(AK132),IF(AND(AJ132&gt;=Scenario!$B$10,MOD(AJ132-Scenario!$B$10,Scenario!$B$18)=0),Scenario!$B$8,0),"INSUFFICIENT FUNDS")))</f>
        <v/>
      </c>
      <c r="AM132" s="6" t="str">
        <f>IF(AJ132&gt;Scenario!$B$11,"",IF(AJ$2&lt;&gt;"Ready",AJ$2,IF(ISNUMBER(AK132),(AK132+AL132)*(0+0+IF(Scenario!$B$13="Gross",0,0))/12+((0+0)/12+IF(AND(AJ132&gt;=Scenario!$B$10,MOD(AJ132-Scenario!$B$10,Scenario!$B$18)=0),0*0+0,0)+IF(AJ132=1,0*0+0,0)+IF(AJ132=Scenario!$B$11,0,0)),"INSUFFICIENT FUNDS")))</f>
        <v/>
      </c>
      <c r="AN132" s="6" t="str">
        <f>IF(AJ132&gt;Scenario!$B$11,"",IF(AJ$2&lt;&gt;"Ready",AJ$2,IF(ISNUMBER(AK132),IF((AK132+AL132)*(1+Scenario!$B$12/12)-AM132&lt;0,"INSUFFICIENT FUNDS",(AK132+AL132)*(1+Scenario!$B$12/12)-AM132),"INSUFFICIENT FUNDS")))</f>
        <v/>
      </c>
      <c r="AO132" s="6" t="str">
        <f>IF(AJ132&gt;Scenario!$B$11,"",IF(AJ$2&lt;&gt;"Ready",AJ$2,IF(ISNUMBER(AN132),AO131+AM132,"INSUFFICIENT FUNDS")))</f>
        <v/>
      </c>
      <c r="AP132" t="str">
        <f>IF(AJ132&gt;Scenario!$B$11,"",IF(AJ$2&lt;&gt;"Ready",AJ$2,IF(ISNUMBER(AN132),"OK","INSUFFICIENT FUNDS")))</f>
        <v/>
      </c>
    </row>
    <row r="133" spans="1:42" ht="32.1" customHeight="1" x14ac:dyDescent="0.2">
      <c r="A133">
        <v>129</v>
      </c>
      <c r="B133" s="6" t="str">
        <f>IF(A133&gt;Scenario!$B$11,"",IF(A$2&lt;&gt;"Ready",A$2,IF(G132="OK",E132,"INSUFFICIENT FUNDS")))</f>
        <v/>
      </c>
      <c r="C133" s="6" t="str">
        <f>IF(A133&gt;Scenario!$B$11,"",IF(A$2&lt;&gt;"Ready",A$2,IF(ISNUMBER(B133),IF(AND(A133&gt;=Scenario!$B$10,MOD(A133-Scenario!$B$10,Scenario!$B$18)=0),Scenario!$B$8,0),"INSUFFICIENT FUNDS")))</f>
        <v/>
      </c>
      <c r="D133" s="6" t="str">
        <f>IF(A133&gt;Scenario!$B$11,"",IF(A$2&lt;&gt;"Ready",A$2,IF(ISNUMBER(B133),(B133+C133)*(N('Option C'!$E$14)+N('Option C'!$E$15)+IF(Scenario!$B$13="Gross",N('Option C'!$E$16),0))/12+((N('Option C'!$E$12)+N('Option C'!$E$13))/12+IF(AND(A133&gt;=Scenario!$B$10,MOD(A133-Scenario!$B$10,Scenario!$B$18)=0),N('Option C'!$E$17)*N('Option C'!$E$18)+N('Option C'!$E$20),0)+IF(A133=1,N('Option C'!$E$17)*N('Option C'!$E$19)+N('Option C'!$E$21),0)+IF(A133=Scenario!$B$11,N('Option C'!$E$22),0)),"INSUFFICIENT FUNDS")))</f>
        <v/>
      </c>
      <c r="E133" s="6" t="str">
        <f>IF(A133&gt;Scenario!$B$11,"",IF(A$2&lt;&gt;"Ready",A$2,IF(ISNUMBER(B133),IF((B133+C133)*(1+Scenario!$B$12/12)-D133&lt;0,"INSUFFICIENT FUNDS",(B133+C133)*(1+Scenario!$B$12/12)-D133),"INSUFFICIENT FUNDS")))</f>
        <v/>
      </c>
      <c r="F133" s="6" t="str">
        <f>IF(A133&gt;Scenario!$B$11,"",IF(A$2&lt;&gt;"Ready",A$2,IF(ISNUMBER(E133),F132+D133,"INSUFFICIENT FUNDS")))</f>
        <v/>
      </c>
      <c r="G133" t="str">
        <f>IF(A133&gt;Scenario!$B$11,"",IF(A$2&lt;&gt;"Ready",A$2,IF(ISNUMBER(E133),"OK","INSUFFICIENT FUNDS")))</f>
        <v/>
      </c>
      <c r="H133">
        <v>129</v>
      </c>
      <c r="I133" s="6" t="str">
        <f>IF(H133&gt;Scenario!$B$11,"",IF(H$2&lt;&gt;"Ready",H$2,IF(N132="OK",L132,"INSUFFICIENT FUNDS")))</f>
        <v/>
      </c>
      <c r="J133" s="6" t="str">
        <f>IF(H133&gt;Scenario!$B$11,"",IF(H$2&lt;&gt;"Ready",H$2,IF(ISNUMBER(I133),IF(AND(H133&gt;=Scenario!$B$10,MOD(H133-Scenario!$B$10,Scenario!$B$18)=0),Scenario!$B$8,0),"INSUFFICIENT FUNDS")))</f>
        <v/>
      </c>
      <c r="K133" s="6" t="str">
        <f>IF(H133&gt;Scenario!$B$11,"",IF(H$2&lt;&gt;"Ready",H$2,IF(ISNUMBER(I133),(I133+J133)*(N('Option C'!$E$14)+N('Option C'!$E$15)+IF(Scenario!$B$13="Gross",N('Option C'!$E$16),0))/12+((0+0)/12+IF(AND(H133&gt;=Scenario!$B$10,MOD(H133-Scenario!$B$10,Scenario!$B$18)=0),N('Option C'!$E$17)*N('Option C'!$E$18)+N('Option C'!$E$20),0)+IF(H133=1,N('Option C'!$E$17)*N('Option C'!$E$19)+N('Option C'!$E$21),0)+IF(H133=Scenario!$B$11,N('Option C'!$E$22),0)),"INSUFFICIENT FUNDS")))</f>
        <v/>
      </c>
      <c r="L133" s="6" t="str">
        <f>IF(H133&gt;Scenario!$B$11,"",IF(H$2&lt;&gt;"Ready",H$2,IF(ISNUMBER(I133),IF((I133+J133)*(1+Scenario!$B$12/12)-K133&lt;0,"INSUFFICIENT FUNDS",(I133+J133)*(1+Scenario!$B$12/12)-K133),"INSUFFICIENT FUNDS")))</f>
        <v/>
      </c>
      <c r="M133" s="6" t="str">
        <f>IF(H133&gt;Scenario!$B$11,"",IF(H$2&lt;&gt;"Ready",H$2,IF(ISNUMBER(L133),M132+K133,"INSUFFICIENT FUNDS")))</f>
        <v/>
      </c>
      <c r="N133" t="str">
        <f>IF(H133&gt;Scenario!$B$11,"",IF(H$2&lt;&gt;"Ready",H$2,IF(ISNUMBER(L133),"OK","INSUFFICIENT FUNDS")))</f>
        <v/>
      </c>
      <c r="O133">
        <v>129</v>
      </c>
      <c r="P133" s="6" t="str">
        <f>IF(O133&gt;Scenario!$B$11,"",IF(O$2&lt;&gt;"Ready",O$2,IF(U132="OK",S132,"INSUFFICIENT FUNDS")))</f>
        <v/>
      </c>
      <c r="Q133" s="6" t="str">
        <f>IF(O133&gt;Scenario!$B$11,"",IF(O$2&lt;&gt;"Ready",O$2,IF(ISNUMBER(P133),IF(AND(O133&gt;=Scenario!$B$10,MOD(O133-Scenario!$B$10,Scenario!$B$18)=0),Scenario!$B$8,0),"INSUFFICIENT FUNDS")))</f>
        <v/>
      </c>
      <c r="R133" s="6" t="str">
        <f>IF(O133&gt;Scenario!$B$11,"",IF(O$2&lt;&gt;"Ready",O$2,IF(ISNUMBER(P133),(P133+Q133)*(0+N('Option C'!$E$15)+IF(Scenario!$B$13="Gross",N('Option C'!$E$16),0))/12+((N('Option C'!$E$12)+N('Option C'!$E$13))/12+IF(AND(O133&gt;=Scenario!$B$10,MOD(O133-Scenario!$B$10,Scenario!$B$18)=0),N('Option C'!$E$17)*N('Option C'!$E$18)+N('Option C'!$E$20),0)+IF(O133=1,N('Option C'!$E$17)*N('Option C'!$E$19)+N('Option C'!$E$21),0)+IF(O133=Scenario!$B$11,N('Option C'!$E$22),0)),"INSUFFICIENT FUNDS")))</f>
        <v/>
      </c>
      <c r="S133" s="6" t="str">
        <f>IF(O133&gt;Scenario!$B$11,"",IF(O$2&lt;&gt;"Ready",O$2,IF(ISNUMBER(P133),IF((P133+Q133)*(1+Scenario!$B$12/12)-R133&lt;0,"INSUFFICIENT FUNDS",(P133+Q133)*(1+Scenario!$B$12/12)-R133),"INSUFFICIENT FUNDS")))</f>
        <v/>
      </c>
      <c r="T133" s="6" t="str">
        <f>IF(O133&gt;Scenario!$B$11,"",IF(O$2&lt;&gt;"Ready",O$2,IF(ISNUMBER(S133),T132+R133,"INSUFFICIENT FUNDS")))</f>
        <v/>
      </c>
      <c r="U133" t="str">
        <f>IF(O133&gt;Scenario!$B$11,"",IF(O$2&lt;&gt;"Ready",O$2,IF(ISNUMBER(S133),"OK","INSUFFICIENT FUNDS")))</f>
        <v/>
      </c>
      <c r="V133">
        <v>129</v>
      </c>
      <c r="W133" s="6" t="str">
        <f>IF(V133&gt;Scenario!$B$11,"",IF(V$2&lt;&gt;"Ready",V$2,IF(AB132="OK",Z132,"INSUFFICIENT FUNDS")))</f>
        <v/>
      </c>
      <c r="X133" s="6" t="str">
        <f>IF(V133&gt;Scenario!$B$11,"",IF(V$2&lt;&gt;"Ready",V$2,IF(ISNUMBER(W133),IF(AND(V133&gt;=Scenario!$B$10,MOD(V133-Scenario!$B$10,Scenario!$B$18)=0),Scenario!$B$8,0),"INSUFFICIENT FUNDS")))</f>
        <v/>
      </c>
      <c r="Y133" s="6" t="str">
        <f>IF(V133&gt;Scenario!$B$11,"",IF(V$2&lt;&gt;"Ready",V$2,IF(ISNUMBER(W133),(W133+X133)*(N('Option C'!$E$14)+N('Option C'!$E$15)+IF(Scenario!$B$13="Gross",N('Option C'!$E$16),0))/12+((N('Option C'!$E$12)+N('Option C'!$E$13))/12+IF(AND(V133&gt;=Scenario!$B$10,MOD(V133-Scenario!$B$10,Scenario!$B$18)=0),0*0+0,0)+IF(V133=1,0*0+0,0)+IF(V133=Scenario!$B$11,0,0)),"INSUFFICIENT FUNDS")))</f>
        <v/>
      </c>
      <c r="Z133" s="6" t="str">
        <f>IF(V133&gt;Scenario!$B$11,"",IF(V$2&lt;&gt;"Ready",V$2,IF(ISNUMBER(W133),IF((W133+X133)*(1+Scenario!$B$12/12)-Y133&lt;0,"INSUFFICIENT FUNDS",(W133+X133)*(1+Scenario!$B$12/12)-Y133),"INSUFFICIENT FUNDS")))</f>
        <v/>
      </c>
      <c r="AA133" s="6" t="str">
        <f>IF(V133&gt;Scenario!$B$11,"",IF(V$2&lt;&gt;"Ready",V$2,IF(ISNUMBER(Z133),AA132+Y133,"INSUFFICIENT FUNDS")))</f>
        <v/>
      </c>
      <c r="AB133" t="str">
        <f>IF(V133&gt;Scenario!$B$11,"",IF(V$2&lt;&gt;"Ready",V$2,IF(ISNUMBER(Z133),"OK","INSUFFICIENT FUNDS")))</f>
        <v/>
      </c>
      <c r="AC133">
        <v>129</v>
      </c>
      <c r="AD133" s="6" t="str">
        <f>IF(AC133&gt;Scenario!$B$11,"",IF(AC$2&lt;&gt;"Ready",AC$2,IF(AI132="OK",AG132,"INSUFFICIENT FUNDS")))</f>
        <v/>
      </c>
      <c r="AE133" s="6" t="str">
        <f>IF(AC133&gt;Scenario!$B$11,"",IF(AC$2&lt;&gt;"Ready",AC$2,IF(ISNUMBER(AD133),IF(AND(AC133&gt;=Scenario!$B$10,MOD(AC133-Scenario!$B$10,Scenario!$B$18)=0),Scenario!$B$8,0),"INSUFFICIENT FUNDS")))</f>
        <v/>
      </c>
      <c r="AF133" s="6" t="str">
        <f>IF(AC133&gt;Scenario!$B$11,"",IF(AC$2&lt;&gt;"Ready",AC$2,IF(ISNUMBER(AD133),(AD133+AE133)*(N('Option C'!$E$14)+N('Option C'!$E$15)+IF(Scenario!$B$13="Gross",0,0))/12+((N('Option C'!$E$12)+N('Option C'!$E$13))/12+IF(AND(AC133&gt;=Scenario!$B$10,MOD(AC133-Scenario!$B$10,Scenario!$B$18)=0),N('Option C'!$E$17)*N('Option C'!$E$18)+N('Option C'!$E$20),0)+IF(AC133=1,N('Option C'!$E$17)*N('Option C'!$E$19)+N('Option C'!$E$21),0)+IF(AC133=Scenario!$B$11,N('Option C'!$E$22),0)),"INSUFFICIENT FUNDS")))</f>
        <v/>
      </c>
      <c r="AG133" s="6" t="str">
        <f>IF(AC133&gt;Scenario!$B$11,"",IF(AC$2&lt;&gt;"Ready",AC$2,IF(ISNUMBER(AD133),IF((AD133+AE133)*(1+Scenario!$B$12/12)-AF133&lt;0,"INSUFFICIENT FUNDS",(AD133+AE133)*(1+Scenario!$B$12/12)-AF133),"INSUFFICIENT FUNDS")))</f>
        <v/>
      </c>
      <c r="AH133" s="6" t="str">
        <f>IF(AC133&gt;Scenario!$B$11,"",IF(AC$2&lt;&gt;"Ready",AC$2,IF(ISNUMBER(AG133),AH132+AF133,"INSUFFICIENT FUNDS")))</f>
        <v/>
      </c>
      <c r="AI133" t="str">
        <f>IF(AC133&gt;Scenario!$B$11,"",IF(AC$2&lt;&gt;"Ready",AC$2,IF(ISNUMBER(AG133),"OK","INSUFFICIENT FUNDS")))</f>
        <v/>
      </c>
      <c r="AJ133">
        <v>129</v>
      </c>
      <c r="AK133" s="6" t="str">
        <f>IF(AJ133&gt;Scenario!$B$11,"",IF(AJ$2&lt;&gt;"Ready",AJ$2,IF(AP132="OK",AN132,"INSUFFICIENT FUNDS")))</f>
        <v/>
      </c>
      <c r="AL133" s="6" t="str">
        <f>IF(AJ133&gt;Scenario!$B$11,"",IF(AJ$2&lt;&gt;"Ready",AJ$2,IF(ISNUMBER(AK133),IF(AND(AJ133&gt;=Scenario!$B$10,MOD(AJ133-Scenario!$B$10,Scenario!$B$18)=0),Scenario!$B$8,0),"INSUFFICIENT FUNDS")))</f>
        <v/>
      </c>
      <c r="AM133" s="6" t="str">
        <f>IF(AJ133&gt;Scenario!$B$11,"",IF(AJ$2&lt;&gt;"Ready",AJ$2,IF(ISNUMBER(AK133),(AK133+AL133)*(0+0+IF(Scenario!$B$13="Gross",0,0))/12+((0+0)/12+IF(AND(AJ133&gt;=Scenario!$B$10,MOD(AJ133-Scenario!$B$10,Scenario!$B$18)=0),0*0+0,0)+IF(AJ133=1,0*0+0,0)+IF(AJ133=Scenario!$B$11,0,0)),"INSUFFICIENT FUNDS")))</f>
        <v/>
      </c>
      <c r="AN133" s="6" t="str">
        <f>IF(AJ133&gt;Scenario!$B$11,"",IF(AJ$2&lt;&gt;"Ready",AJ$2,IF(ISNUMBER(AK133),IF((AK133+AL133)*(1+Scenario!$B$12/12)-AM133&lt;0,"INSUFFICIENT FUNDS",(AK133+AL133)*(1+Scenario!$B$12/12)-AM133),"INSUFFICIENT FUNDS")))</f>
        <v/>
      </c>
      <c r="AO133" s="6" t="str">
        <f>IF(AJ133&gt;Scenario!$B$11,"",IF(AJ$2&lt;&gt;"Ready",AJ$2,IF(ISNUMBER(AN133),AO132+AM133,"INSUFFICIENT FUNDS")))</f>
        <v/>
      </c>
      <c r="AP133" t="str">
        <f>IF(AJ133&gt;Scenario!$B$11,"",IF(AJ$2&lt;&gt;"Ready",AJ$2,IF(ISNUMBER(AN133),"OK","INSUFFICIENT FUNDS")))</f>
        <v/>
      </c>
    </row>
    <row r="134" spans="1:42" ht="32.1" customHeight="1" x14ac:dyDescent="0.2">
      <c r="A134">
        <v>130</v>
      </c>
      <c r="B134" s="6" t="str">
        <f>IF(A134&gt;Scenario!$B$11,"",IF(A$2&lt;&gt;"Ready",A$2,IF(G133="OK",E133,"INSUFFICIENT FUNDS")))</f>
        <v/>
      </c>
      <c r="C134" s="6" t="str">
        <f>IF(A134&gt;Scenario!$B$11,"",IF(A$2&lt;&gt;"Ready",A$2,IF(ISNUMBER(B134),IF(AND(A134&gt;=Scenario!$B$10,MOD(A134-Scenario!$B$10,Scenario!$B$18)=0),Scenario!$B$8,0),"INSUFFICIENT FUNDS")))</f>
        <v/>
      </c>
      <c r="D134" s="6" t="str">
        <f>IF(A134&gt;Scenario!$B$11,"",IF(A$2&lt;&gt;"Ready",A$2,IF(ISNUMBER(B134),(B134+C134)*(N('Option C'!$E$14)+N('Option C'!$E$15)+IF(Scenario!$B$13="Gross",N('Option C'!$E$16),0))/12+((N('Option C'!$E$12)+N('Option C'!$E$13))/12+IF(AND(A134&gt;=Scenario!$B$10,MOD(A134-Scenario!$B$10,Scenario!$B$18)=0),N('Option C'!$E$17)*N('Option C'!$E$18)+N('Option C'!$E$20),0)+IF(A134=1,N('Option C'!$E$17)*N('Option C'!$E$19)+N('Option C'!$E$21),0)+IF(A134=Scenario!$B$11,N('Option C'!$E$22),0)),"INSUFFICIENT FUNDS")))</f>
        <v/>
      </c>
      <c r="E134" s="6" t="str">
        <f>IF(A134&gt;Scenario!$B$11,"",IF(A$2&lt;&gt;"Ready",A$2,IF(ISNUMBER(B134),IF((B134+C134)*(1+Scenario!$B$12/12)-D134&lt;0,"INSUFFICIENT FUNDS",(B134+C134)*(1+Scenario!$B$12/12)-D134),"INSUFFICIENT FUNDS")))</f>
        <v/>
      </c>
      <c r="F134" s="6" t="str">
        <f>IF(A134&gt;Scenario!$B$11,"",IF(A$2&lt;&gt;"Ready",A$2,IF(ISNUMBER(E134),F133+D134,"INSUFFICIENT FUNDS")))</f>
        <v/>
      </c>
      <c r="G134" t="str">
        <f>IF(A134&gt;Scenario!$B$11,"",IF(A$2&lt;&gt;"Ready",A$2,IF(ISNUMBER(E134),"OK","INSUFFICIENT FUNDS")))</f>
        <v/>
      </c>
      <c r="H134">
        <v>130</v>
      </c>
      <c r="I134" s="6" t="str">
        <f>IF(H134&gt;Scenario!$B$11,"",IF(H$2&lt;&gt;"Ready",H$2,IF(N133="OK",L133,"INSUFFICIENT FUNDS")))</f>
        <v/>
      </c>
      <c r="J134" s="6" t="str">
        <f>IF(H134&gt;Scenario!$B$11,"",IF(H$2&lt;&gt;"Ready",H$2,IF(ISNUMBER(I134),IF(AND(H134&gt;=Scenario!$B$10,MOD(H134-Scenario!$B$10,Scenario!$B$18)=0),Scenario!$B$8,0),"INSUFFICIENT FUNDS")))</f>
        <v/>
      </c>
      <c r="K134" s="6" t="str">
        <f>IF(H134&gt;Scenario!$B$11,"",IF(H$2&lt;&gt;"Ready",H$2,IF(ISNUMBER(I134),(I134+J134)*(N('Option C'!$E$14)+N('Option C'!$E$15)+IF(Scenario!$B$13="Gross",N('Option C'!$E$16),0))/12+((0+0)/12+IF(AND(H134&gt;=Scenario!$B$10,MOD(H134-Scenario!$B$10,Scenario!$B$18)=0),N('Option C'!$E$17)*N('Option C'!$E$18)+N('Option C'!$E$20),0)+IF(H134=1,N('Option C'!$E$17)*N('Option C'!$E$19)+N('Option C'!$E$21),0)+IF(H134=Scenario!$B$11,N('Option C'!$E$22),0)),"INSUFFICIENT FUNDS")))</f>
        <v/>
      </c>
      <c r="L134" s="6" t="str">
        <f>IF(H134&gt;Scenario!$B$11,"",IF(H$2&lt;&gt;"Ready",H$2,IF(ISNUMBER(I134),IF((I134+J134)*(1+Scenario!$B$12/12)-K134&lt;0,"INSUFFICIENT FUNDS",(I134+J134)*(1+Scenario!$B$12/12)-K134),"INSUFFICIENT FUNDS")))</f>
        <v/>
      </c>
      <c r="M134" s="6" t="str">
        <f>IF(H134&gt;Scenario!$B$11,"",IF(H$2&lt;&gt;"Ready",H$2,IF(ISNUMBER(L134),M133+K134,"INSUFFICIENT FUNDS")))</f>
        <v/>
      </c>
      <c r="N134" t="str">
        <f>IF(H134&gt;Scenario!$B$11,"",IF(H$2&lt;&gt;"Ready",H$2,IF(ISNUMBER(L134),"OK","INSUFFICIENT FUNDS")))</f>
        <v/>
      </c>
      <c r="O134">
        <v>130</v>
      </c>
      <c r="P134" s="6" t="str">
        <f>IF(O134&gt;Scenario!$B$11,"",IF(O$2&lt;&gt;"Ready",O$2,IF(U133="OK",S133,"INSUFFICIENT FUNDS")))</f>
        <v/>
      </c>
      <c r="Q134" s="6" t="str">
        <f>IF(O134&gt;Scenario!$B$11,"",IF(O$2&lt;&gt;"Ready",O$2,IF(ISNUMBER(P134),IF(AND(O134&gt;=Scenario!$B$10,MOD(O134-Scenario!$B$10,Scenario!$B$18)=0),Scenario!$B$8,0),"INSUFFICIENT FUNDS")))</f>
        <v/>
      </c>
      <c r="R134" s="6" t="str">
        <f>IF(O134&gt;Scenario!$B$11,"",IF(O$2&lt;&gt;"Ready",O$2,IF(ISNUMBER(P134),(P134+Q134)*(0+N('Option C'!$E$15)+IF(Scenario!$B$13="Gross",N('Option C'!$E$16),0))/12+((N('Option C'!$E$12)+N('Option C'!$E$13))/12+IF(AND(O134&gt;=Scenario!$B$10,MOD(O134-Scenario!$B$10,Scenario!$B$18)=0),N('Option C'!$E$17)*N('Option C'!$E$18)+N('Option C'!$E$20),0)+IF(O134=1,N('Option C'!$E$17)*N('Option C'!$E$19)+N('Option C'!$E$21),0)+IF(O134=Scenario!$B$11,N('Option C'!$E$22),0)),"INSUFFICIENT FUNDS")))</f>
        <v/>
      </c>
      <c r="S134" s="6" t="str">
        <f>IF(O134&gt;Scenario!$B$11,"",IF(O$2&lt;&gt;"Ready",O$2,IF(ISNUMBER(P134),IF((P134+Q134)*(1+Scenario!$B$12/12)-R134&lt;0,"INSUFFICIENT FUNDS",(P134+Q134)*(1+Scenario!$B$12/12)-R134),"INSUFFICIENT FUNDS")))</f>
        <v/>
      </c>
      <c r="T134" s="6" t="str">
        <f>IF(O134&gt;Scenario!$B$11,"",IF(O$2&lt;&gt;"Ready",O$2,IF(ISNUMBER(S134),T133+R134,"INSUFFICIENT FUNDS")))</f>
        <v/>
      </c>
      <c r="U134" t="str">
        <f>IF(O134&gt;Scenario!$B$11,"",IF(O$2&lt;&gt;"Ready",O$2,IF(ISNUMBER(S134),"OK","INSUFFICIENT FUNDS")))</f>
        <v/>
      </c>
      <c r="V134">
        <v>130</v>
      </c>
      <c r="W134" s="6" t="str">
        <f>IF(V134&gt;Scenario!$B$11,"",IF(V$2&lt;&gt;"Ready",V$2,IF(AB133="OK",Z133,"INSUFFICIENT FUNDS")))</f>
        <v/>
      </c>
      <c r="X134" s="6" t="str">
        <f>IF(V134&gt;Scenario!$B$11,"",IF(V$2&lt;&gt;"Ready",V$2,IF(ISNUMBER(W134),IF(AND(V134&gt;=Scenario!$B$10,MOD(V134-Scenario!$B$10,Scenario!$B$18)=0),Scenario!$B$8,0),"INSUFFICIENT FUNDS")))</f>
        <v/>
      </c>
      <c r="Y134" s="6" t="str">
        <f>IF(V134&gt;Scenario!$B$11,"",IF(V$2&lt;&gt;"Ready",V$2,IF(ISNUMBER(W134),(W134+X134)*(N('Option C'!$E$14)+N('Option C'!$E$15)+IF(Scenario!$B$13="Gross",N('Option C'!$E$16),0))/12+((N('Option C'!$E$12)+N('Option C'!$E$13))/12+IF(AND(V134&gt;=Scenario!$B$10,MOD(V134-Scenario!$B$10,Scenario!$B$18)=0),0*0+0,0)+IF(V134=1,0*0+0,0)+IF(V134=Scenario!$B$11,0,0)),"INSUFFICIENT FUNDS")))</f>
        <v/>
      </c>
      <c r="Z134" s="6" t="str">
        <f>IF(V134&gt;Scenario!$B$11,"",IF(V$2&lt;&gt;"Ready",V$2,IF(ISNUMBER(W134),IF((W134+X134)*(1+Scenario!$B$12/12)-Y134&lt;0,"INSUFFICIENT FUNDS",(W134+X134)*(1+Scenario!$B$12/12)-Y134),"INSUFFICIENT FUNDS")))</f>
        <v/>
      </c>
      <c r="AA134" s="6" t="str">
        <f>IF(V134&gt;Scenario!$B$11,"",IF(V$2&lt;&gt;"Ready",V$2,IF(ISNUMBER(Z134),AA133+Y134,"INSUFFICIENT FUNDS")))</f>
        <v/>
      </c>
      <c r="AB134" t="str">
        <f>IF(V134&gt;Scenario!$B$11,"",IF(V$2&lt;&gt;"Ready",V$2,IF(ISNUMBER(Z134),"OK","INSUFFICIENT FUNDS")))</f>
        <v/>
      </c>
      <c r="AC134">
        <v>130</v>
      </c>
      <c r="AD134" s="6" t="str">
        <f>IF(AC134&gt;Scenario!$B$11,"",IF(AC$2&lt;&gt;"Ready",AC$2,IF(AI133="OK",AG133,"INSUFFICIENT FUNDS")))</f>
        <v/>
      </c>
      <c r="AE134" s="6" t="str">
        <f>IF(AC134&gt;Scenario!$B$11,"",IF(AC$2&lt;&gt;"Ready",AC$2,IF(ISNUMBER(AD134),IF(AND(AC134&gt;=Scenario!$B$10,MOD(AC134-Scenario!$B$10,Scenario!$B$18)=0),Scenario!$B$8,0),"INSUFFICIENT FUNDS")))</f>
        <v/>
      </c>
      <c r="AF134" s="6" t="str">
        <f>IF(AC134&gt;Scenario!$B$11,"",IF(AC$2&lt;&gt;"Ready",AC$2,IF(ISNUMBER(AD134),(AD134+AE134)*(N('Option C'!$E$14)+N('Option C'!$E$15)+IF(Scenario!$B$13="Gross",0,0))/12+((N('Option C'!$E$12)+N('Option C'!$E$13))/12+IF(AND(AC134&gt;=Scenario!$B$10,MOD(AC134-Scenario!$B$10,Scenario!$B$18)=0),N('Option C'!$E$17)*N('Option C'!$E$18)+N('Option C'!$E$20),0)+IF(AC134=1,N('Option C'!$E$17)*N('Option C'!$E$19)+N('Option C'!$E$21),0)+IF(AC134=Scenario!$B$11,N('Option C'!$E$22),0)),"INSUFFICIENT FUNDS")))</f>
        <v/>
      </c>
      <c r="AG134" s="6" t="str">
        <f>IF(AC134&gt;Scenario!$B$11,"",IF(AC$2&lt;&gt;"Ready",AC$2,IF(ISNUMBER(AD134),IF((AD134+AE134)*(1+Scenario!$B$12/12)-AF134&lt;0,"INSUFFICIENT FUNDS",(AD134+AE134)*(1+Scenario!$B$12/12)-AF134),"INSUFFICIENT FUNDS")))</f>
        <v/>
      </c>
      <c r="AH134" s="6" t="str">
        <f>IF(AC134&gt;Scenario!$B$11,"",IF(AC$2&lt;&gt;"Ready",AC$2,IF(ISNUMBER(AG134),AH133+AF134,"INSUFFICIENT FUNDS")))</f>
        <v/>
      </c>
      <c r="AI134" t="str">
        <f>IF(AC134&gt;Scenario!$B$11,"",IF(AC$2&lt;&gt;"Ready",AC$2,IF(ISNUMBER(AG134),"OK","INSUFFICIENT FUNDS")))</f>
        <v/>
      </c>
      <c r="AJ134">
        <v>130</v>
      </c>
      <c r="AK134" s="6" t="str">
        <f>IF(AJ134&gt;Scenario!$B$11,"",IF(AJ$2&lt;&gt;"Ready",AJ$2,IF(AP133="OK",AN133,"INSUFFICIENT FUNDS")))</f>
        <v/>
      </c>
      <c r="AL134" s="6" t="str">
        <f>IF(AJ134&gt;Scenario!$B$11,"",IF(AJ$2&lt;&gt;"Ready",AJ$2,IF(ISNUMBER(AK134),IF(AND(AJ134&gt;=Scenario!$B$10,MOD(AJ134-Scenario!$B$10,Scenario!$B$18)=0),Scenario!$B$8,0),"INSUFFICIENT FUNDS")))</f>
        <v/>
      </c>
      <c r="AM134" s="6" t="str">
        <f>IF(AJ134&gt;Scenario!$B$11,"",IF(AJ$2&lt;&gt;"Ready",AJ$2,IF(ISNUMBER(AK134),(AK134+AL134)*(0+0+IF(Scenario!$B$13="Gross",0,0))/12+((0+0)/12+IF(AND(AJ134&gt;=Scenario!$B$10,MOD(AJ134-Scenario!$B$10,Scenario!$B$18)=0),0*0+0,0)+IF(AJ134=1,0*0+0,0)+IF(AJ134=Scenario!$B$11,0,0)),"INSUFFICIENT FUNDS")))</f>
        <v/>
      </c>
      <c r="AN134" s="6" t="str">
        <f>IF(AJ134&gt;Scenario!$B$11,"",IF(AJ$2&lt;&gt;"Ready",AJ$2,IF(ISNUMBER(AK134),IF((AK134+AL134)*(1+Scenario!$B$12/12)-AM134&lt;0,"INSUFFICIENT FUNDS",(AK134+AL134)*(1+Scenario!$B$12/12)-AM134),"INSUFFICIENT FUNDS")))</f>
        <v/>
      </c>
      <c r="AO134" s="6" t="str">
        <f>IF(AJ134&gt;Scenario!$B$11,"",IF(AJ$2&lt;&gt;"Ready",AJ$2,IF(ISNUMBER(AN134),AO133+AM134,"INSUFFICIENT FUNDS")))</f>
        <v/>
      </c>
      <c r="AP134" t="str">
        <f>IF(AJ134&gt;Scenario!$B$11,"",IF(AJ$2&lt;&gt;"Ready",AJ$2,IF(ISNUMBER(AN134),"OK","INSUFFICIENT FUNDS")))</f>
        <v/>
      </c>
    </row>
    <row r="135" spans="1:42" ht="32.1" customHeight="1" x14ac:dyDescent="0.2">
      <c r="A135">
        <v>131</v>
      </c>
      <c r="B135" s="6" t="str">
        <f>IF(A135&gt;Scenario!$B$11,"",IF(A$2&lt;&gt;"Ready",A$2,IF(G134="OK",E134,"INSUFFICIENT FUNDS")))</f>
        <v/>
      </c>
      <c r="C135" s="6" t="str">
        <f>IF(A135&gt;Scenario!$B$11,"",IF(A$2&lt;&gt;"Ready",A$2,IF(ISNUMBER(B135),IF(AND(A135&gt;=Scenario!$B$10,MOD(A135-Scenario!$B$10,Scenario!$B$18)=0),Scenario!$B$8,0),"INSUFFICIENT FUNDS")))</f>
        <v/>
      </c>
      <c r="D135" s="6" t="str">
        <f>IF(A135&gt;Scenario!$B$11,"",IF(A$2&lt;&gt;"Ready",A$2,IF(ISNUMBER(B135),(B135+C135)*(N('Option C'!$E$14)+N('Option C'!$E$15)+IF(Scenario!$B$13="Gross",N('Option C'!$E$16),0))/12+((N('Option C'!$E$12)+N('Option C'!$E$13))/12+IF(AND(A135&gt;=Scenario!$B$10,MOD(A135-Scenario!$B$10,Scenario!$B$18)=0),N('Option C'!$E$17)*N('Option C'!$E$18)+N('Option C'!$E$20),0)+IF(A135=1,N('Option C'!$E$17)*N('Option C'!$E$19)+N('Option C'!$E$21),0)+IF(A135=Scenario!$B$11,N('Option C'!$E$22),0)),"INSUFFICIENT FUNDS")))</f>
        <v/>
      </c>
      <c r="E135" s="6" t="str">
        <f>IF(A135&gt;Scenario!$B$11,"",IF(A$2&lt;&gt;"Ready",A$2,IF(ISNUMBER(B135),IF((B135+C135)*(1+Scenario!$B$12/12)-D135&lt;0,"INSUFFICIENT FUNDS",(B135+C135)*(1+Scenario!$B$12/12)-D135),"INSUFFICIENT FUNDS")))</f>
        <v/>
      </c>
      <c r="F135" s="6" t="str">
        <f>IF(A135&gt;Scenario!$B$11,"",IF(A$2&lt;&gt;"Ready",A$2,IF(ISNUMBER(E135),F134+D135,"INSUFFICIENT FUNDS")))</f>
        <v/>
      </c>
      <c r="G135" t="str">
        <f>IF(A135&gt;Scenario!$B$11,"",IF(A$2&lt;&gt;"Ready",A$2,IF(ISNUMBER(E135),"OK","INSUFFICIENT FUNDS")))</f>
        <v/>
      </c>
      <c r="H135">
        <v>131</v>
      </c>
      <c r="I135" s="6" t="str">
        <f>IF(H135&gt;Scenario!$B$11,"",IF(H$2&lt;&gt;"Ready",H$2,IF(N134="OK",L134,"INSUFFICIENT FUNDS")))</f>
        <v/>
      </c>
      <c r="J135" s="6" t="str">
        <f>IF(H135&gt;Scenario!$B$11,"",IF(H$2&lt;&gt;"Ready",H$2,IF(ISNUMBER(I135),IF(AND(H135&gt;=Scenario!$B$10,MOD(H135-Scenario!$B$10,Scenario!$B$18)=0),Scenario!$B$8,0),"INSUFFICIENT FUNDS")))</f>
        <v/>
      </c>
      <c r="K135" s="6" t="str">
        <f>IF(H135&gt;Scenario!$B$11,"",IF(H$2&lt;&gt;"Ready",H$2,IF(ISNUMBER(I135),(I135+J135)*(N('Option C'!$E$14)+N('Option C'!$E$15)+IF(Scenario!$B$13="Gross",N('Option C'!$E$16),0))/12+((0+0)/12+IF(AND(H135&gt;=Scenario!$B$10,MOD(H135-Scenario!$B$10,Scenario!$B$18)=0),N('Option C'!$E$17)*N('Option C'!$E$18)+N('Option C'!$E$20),0)+IF(H135=1,N('Option C'!$E$17)*N('Option C'!$E$19)+N('Option C'!$E$21),0)+IF(H135=Scenario!$B$11,N('Option C'!$E$22),0)),"INSUFFICIENT FUNDS")))</f>
        <v/>
      </c>
      <c r="L135" s="6" t="str">
        <f>IF(H135&gt;Scenario!$B$11,"",IF(H$2&lt;&gt;"Ready",H$2,IF(ISNUMBER(I135),IF((I135+J135)*(1+Scenario!$B$12/12)-K135&lt;0,"INSUFFICIENT FUNDS",(I135+J135)*(1+Scenario!$B$12/12)-K135),"INSUFFICIENT FUNDS")))</f>
        <v/>
      </c>
      <c r="M135" s="6" t="str">
        <f>IF(H135&gt;Scenario!$B$11,"",IF(H$2&lt;&gt;"Ready",H$2,IF(ISNUMBER(L135),M134+K135,"INSUFFICIENT FUNDS")))</f>
        <v/>
      </c>
      <c r="N135" t="str">
        <f>IF(H135&gt;Scenario!$B$11,"",IF(H$2&lt;&gt;"Ready",H$2,IF(ISNUMBER(L135),"OK","INSUFFICIENT FUNDS")))</f>
        <v/>
      </c>
      <c r="O135">
        <v>131</v>
      </c>
      <c r="P135" s="6" t="str">
        <f>IF(O135&gt;Scenario!$B$11,"",IF(O$2&lt;&gt;"Ready",O$2,IF(U134="OK",S134,"INSUFFICIENT FUNDS")))</f>
        <v/>
      </c>
      <c r="Q135" s="6" t="str">
        <f>IF(O135&gt;Scenario!$B$11,"",IF(O$2&lt;&gt;"Ready",O$2,IF(ISNUMBER(P135),IF(AND(O135&gt;=Scenario!$B$10,MOD(O135-Scenario!$B$10,Scenario!$B$18)=0),Scenario!$B$8,0),"INSUFFICIENT FUNDS")))</f>
        <v/>
      </c>
      <c r="R135" s="6" t="str">
        <f>IF(O135&gt;Scenario!$B$11,"",IF(O$2&lt;&gt;"Ready",O$2,IF(ISNUMBER(P135),(P135+Q135)*(0+N('Option C'!$E$15)+IF(Scenario!$B$13="Gross",N('Option C'!$E$16),0))/12+((N('Option C'!$E$12)+N('Option C'!$E$13))/12+IF(AND(O135&gt;=Scenario!$B$10,MOD(O135-Scenario!$B$10,Scenario!$B$18)=0),N('Option C'!$E$17)*N('Option C'!$E$18)+N('Option C'!$E$20),0)+IF(O135=1,N('Option C'!$E$17)*N('Option C'!$E$19)+N('Option C'!$E$21),0)+IF(O135=Scenario!$B$11,N('Option C'!$E$22),0)),"INSUFFICIENT FUNDS")))</f>
        <v/>
      </c>
      <c r="S135" s="6" t="str">
        <f>IF(O135&gt;Scenario!$B$11,"",IF(O$2&lt;&gt;"Ready",O$2,IF(ISNUMBER(P135),IF((P135+Q135)*(1+Scenario!$B$12/12)-R135&lt;0,"INSUFFICIENT FUNDS",(P135+Q135)*(1+Scenario!$B$12/12)-R135),"INSUFFICIENT FUNDS")))</f>
        <v/>
      </c>
      <c r="T135" s="6" t="str">
        <f>IF(O135&gt;Scenario!$B$11,"",IF(O$2&lt;&gt;"Ready",O$2,IF(ISNUMBER(S135),T134+R135,"INSUFFICIENT FUNDS")))</f>
        <v/>
      </c>
      <c r="U135" t="str">
        <f>IF(O135&gt;Scenario!$B$11,"",IF(O$2&lt;&gt;"Ready",O$2,IF(ISNUMBER(S135),"OK","INSUFFICIENT FUNDS")))</f>
        <v/>
      </c>
      <c r="V135">
        <v>131</v>
      </c>
      <c r="W135" s="6" t="str">
        <f>IF(V135&gt;Scenario!$B$11,"",IF(V$2&lt;&gt;"Ready",V$2,IF(AB134="OK",Z134,"INSUFFICIENT FUNDS")))</f>
        <v/>
      </c>
      <c r="X135" s="6" t="str">
        <f>IF(V135&gt;Scenario!$B$11,"",IF(V$2&lt;&gt;"Ready",V$2,IF(ISNUMBER(W135),IF(AND(V135&gt;=Scenario!$B$10,MOD(V135-Scenario!$B$10,Scenario!$B$18)=0),Scenario!$B$8,0),"INSUFFICIENT FUNDS")))</f>
        <v/>
      </c>
      <c r="Y135" s="6" t="str">
        <f>IF(V135&gt;Scenario!$B$11,"",IF(V$2&lt;&gt;"Ready",V$2,IF(ISNUMBER(W135),(W135+X135)*(N('Option C'!$E$14)+N('Option C'!$E$15)+IF(Scenario!$B$13="Gross",N('Option C'!$E$16),0))/12+((N('Option C'!$E$12)+N('Option C'!$E$13))/12+IF(AND(V135&gt;=Scenario!$B$10,MOD(V135-Scenario!$B$10,Scenario!$B$18)=0),0*0+0,0)+IF(V135=1,0*0+0,0)+IF(V135=Scenario!$B$11,0,0)),"INSUFFICIENT FUNDS")))</f>
        <v/>
      </c>
      <c r="Z135" s="6" t="str">
        <f>IF(V135&gt;Scenario!$B$11,"",IF(V$2&lt;&gt;"Ready",V$2,IF(ISNUMBER(W135),IF((W135+X135)*(1+Scenario!$B$12/12)-Y135&lt;0,"INSUFFICIENT FUNDS",(W135+X135)*(1+Scenario!$B$12/12)-Y135),"INSUFFICIENT FUNDS")))</f>
        <v/>
      </c>
      <c r="AA135" s="6" t="str">
        <f>IF(V135&gt;Scenario!$B$11,"",IF(V$2&lt;&gt;"Ready",V$2,IF(ISNUMBER(Z135),AA134+Y135,"INSUFFICIENT FUNDS")))</f>
        <v/>
      </c>
      <c r="AB135" t="str">
        <f>IF(V135&gt;Scenario!$B$11,"",IF(V$2&lt;&gt;"Ready",V$2,IF(ISNUMBER(Z135),"OK","INSUFFICIENT FUNDS")))</f>
        <v/>
      </c>
      <c r="AC135">
        <v>131</v>
      </c>
      <c r="AD135" s="6" t="str">
        <f>IF(AC135&gt;Scenario!$B$11,"",IF(AC$2&lt;&gt;"Ready",AC$2,IF(AI134="OK",AG134,"INSUFFICIENT FUNDS")))</f>
        <v/>
      </c>
      <c r="AE135" s="6" t="str">
        <f>IF(AC135&gt;Scenario!$B$11,"",IF(AC$2&lt;&gt;"Ready",AC$2,IF(ISNUMBER(AD135),IF(AND(AC135&gt;=Scenario!$B$10,MOD(AC135-Scenario!$B$10,Scenario!$B$18)=0),Scenario!$B$8,0),"INSUFFICIENT FUNDS")))</f>
        <v/>
      </c>
      <c r="AF135" s="6" t="str">
        <f>IF(AC135&gt;Scenario!$B$11,"",IF(AC$2&lt;&gt;"Ready",AC$2,IF(ISNUMBER(AD135),(AD135+AE135)*(N('Option C'!$E$14)+N('Option C'!$E$15)+IF(Scenario!$B$13="Gross",0,0))/12+((N('Option C'!$E$12)+N('Option C'!$E$13))/12+IF(AND(AC135&gt;=Scenario!$B$10,MOD(AC135-Scenario!$B$10,Scenario!$B$18)=0),N('Option C'!$E$17)*N('Option C'!$E$18)+N('Option C'!$E$20),0)+IF(AC135=1,N('Option C'!$E$17)*N('Option C'!$E$19)+N('Option C'!$E$21),0)+IF(AC135=Scenario!$B$11,N('Option C'!$E$22),0)),"INSUFFICIENT FUNDS")))</f>
        <v/>
      </c>
      <c r="AG135" s="6" t="str">
        <f>IF(AC135&gt;Scenario!$B$11,"",IF(AC$2&lt;&gt;"Ready",AC$2,IF(ISNUMBER(AD135),IF((AD135+AE135)*(1+Scenario!$B$12/12)-AF135&lt;0,"INSUFFICIENT FUNDS",(AD135+AE135)*(1+Scenario!$B$12/12)-AF135),"INSUFFICIENT FUNDS")))</f>
        <v/>
      </c>
      <c r="AH135" s="6" t="str">
        <f>IF(AC135&gt;Scenario!$B$11,"",IF(AC$2&lt;&gt;"Ready",AC$2,IF(ISNUMBER(AG135),AH134+AF135,"INSUFFICIENT FUNDS")))</f>
        <v/>
      </c>
      <c r="AI135" t="str">
        <f>IF(AC135&gt;Scenario!$B$11,"",IF(AC$2&lt;&gt;"Ready",AC$2,IF(ISNUMBER(AG135),"OK","INSUFFICIENT FUNDS")))</f>
        <v/>
      </c>
      <c r="AJ135">
        <v>131</v>
      </c>
      <c r="AK135" s="6" t="str">
        <f>IF(AJ135&gt;Scenario!$B$11,"",IF(AJ$2&lt;&gt;"Ready",AJ$2,IF(AP134="OK",AN134,"INSUFFICIENT FUNDS")))</f>
        <v/>
      </c>
      <c r="AL135" s="6" t="str">
        <f>IF(AJ135&gt;Scenario!$B$11,"",IF(AJ$2&lt;&gt;"Ready",AJ$2,IF(ISNUMBER(AK135),IF(AND(AJ135&gt;=Scenario!$B$10,MOD(AJ135-Scenario!$B$10,Scenario!$B$18)=0),Scenario!$B$8,0),"INSUFFICIENT FUNDS")))</f>
        <v/>
      </c>
      <c r="AM135" s="6" t="str">
        <f>IF(AJ135&gt;Scenario!$B$11,"",IF(AJ$2&lt;&gt;"Ready",AJ$2,IF(ISNUMBER(AK135),(AK135+AL135)*(0+0+IF(Scenario!$B$13="Gross",0,0))/12+((0+0)/12+IF(AND(AJ135&gt;=Scenario!$B$10,MOD(AJ135-Scenario!$B$10,Scenario!$B$18)=0),0*0+0,0)+IF(AJ135=1,0*0+0,0)+IF(AJ135=Scenario!$B$11,0,0)),"INSUFFICIENT FUNDS")))</f>
        <v/>
      </c>
      <c r="AN135" s="6" t="str">
        <f>IF(AJ135&gt;Scenario!$B$11,"",IF(AJ$2&lt;&gt;"Ready",AJ$2,IF(ISNUMBER(AK135),IF((AK135+AL135)*(1+Scenario!$B$12/12)-AM135&lt;0,"INSUFFICIENT FUNDS",(AK135+AL135)*(1+Scenario!$B$12/12)-AM135),"INSUFFICIENT FUNDS")))</f>
        <v/>
      </c>
      <c r="AO135" s="6" t="str">
        <f>IF(AJ135&gt;Scenario!$B$11,"",IF(AJ$2&lt;&gt;"Ready",AJ$2,IF(ISNUMBER(AN135),AO134+AM135,"INSUFFICIENT FUNDS")))</f>
        <v/>
      </c>
      <c r="AP135" t="str">
        <f>IF(AJ135&gt;Scenario!$B$11,"",IF(AJ$2&lt;&gt;"Ready",AJ$2,IF(ISNUMBER(AN135),"OK","INSUFFICIENT FUNDS")))</f>
        <v/>
      </c>
    </row>
    <row r="136" spans="1:42" ht="32.1" customHeight="1" x14ac:dyDescent="0.2">
      <c r="A136">
        <v>132</v>
      </c>
      <c r="B136" s="6" t="str">
        <f>IF(A136&gt;Scenario!$B$11,"",IF(A$2&lt;&gt;"Ready",A$2,IF(G135="OK",E135,"INSUFFICIENT FUNDS")))</f>
        <v/>
      </c>
      <c r="C136" s="6" t="str">
        <f>IF(A136&gt;Scenario!$B$11,"",IF(A$2&lt;&gt;"Ready",A$2,IF(ISNUMBER(B136),IF(AND(A136&gt;=Scenario!$B$10,MOD(A136-Scenario!$B$10,Scenario!$B$18)=0),Scenario!$B$8,0),"INSUFFICIENT FUNDS")))</f>
        <v/>
      </c>
      <c r="D136" s="6" t="str">
        <f>IF(A136&gt;Scenario!$B$11,"",IF(A$2&lt;&gt;"Ready",A$2,IF(ISNUMBER(B136),(B136+C136)*(N('Option C'!$E$14)+N('Option C'!$E$15)+IF(Scenario!$B$13="Gross",N('Option C'!$E$16),0))/12+((N('Option C'!$E$12)+N('Option C'!$E$13))/12+IF(AND(A136&gt;=Scenario!$B$10,MOD(A136-Scenario!$B$10,Scenario!$B$18)=0),N('Option C'!$E$17)*N('Option C'!$E$18)+N('Option C'!$E$20),0)+IF(A136=1,N('Option C'!$E$17)*N('Option C'!$E$19)+N('Option C'!$E$21),0)+IF(A136=Scenario!$B$11,N('Option C'!$E$22),0)),"INSUFFICIENT FUNDS")))</f>
        <v/>
      </c>
      <c r="E136" s="6" t="str">
        <f>IF(A136&gt;Scenario!$B$11,"",IF(A$2&lt;&gt;"Ready",A$2,IF(ISNUMBER(B136),IF((B136+C136)*(1+Scenario!$B$12/12)-D136&lt;0,"INSUFFICIENT FUNDS",(B136+C136)*(1+Scenario!$B$12/12)-D136),"INSUFFICIENT FUNDS")))</f>
        <v/>
      </c>
      <c r="F136" s="6" t="str">
        <f>IF(A136&gt;Scenario!$B$11,"",IF(A$2&lt;&gt;"Ready",A$2,IF(ISNUMBER(E136),F135+D136,"INSUFFICIENT FUNDS")))</f>
        <v/>
      </c>
      <c r="G136" t="str">
        <f>IF(A136&gt;Scenario!$B$11,"",IF(A$2&lt;&gt;"Ready",A$2,IF(ISNUMBER(E136),"OK","INSUFFICIENT FUNDS")))</f>
        <v/>
      </c>
      <c r="H136">
        <v>132</v>
      </c>
      <c r="I136" s="6" t="str">
        <f>IF(H136&gt;Scenario!$B$11,"",IF(H$2&lt;&gt;"Ready",H$2,IF(N135="OK",L135,"INSUFFICIENT FUNDS")))</f>
        <v/>
      </c>
      <c r="J136" s="6" t="str">
        <f>IF(H136&gt;Scenario!$B$11,"",IF(H$2&lt;&gt;"Ready",H$2,IF(ISNUMBER(I136),IF(AND(H136&gt;=Scenario!$B$10,MOD(H136-Scenario!$B$10,Scenario!$B$18)=0),Scenario!$B$8,0),"INSUFFICIENT FUNDS")))</f>
        <v/>
      </c>
      <c r="K136" s="6" t="str">
        <f>IF(H136&gt;Scenario!$B$11,"",IF(H$2&lt;&gt;"Ready",H$2,IF(ISNUMBER(I136),(I136+J136)*(N('Option C'!$E$14)+N('Option C'!$E$15)+IF(Scenario!$B$13="Gross",N('Option C'!$E$16),0))/12+((0+0)/12+IF(AND(H136&gt;=Scenario!$B$10,MOD(H136-Scenario!$B$10,Scenario!$B$18)=0),N('Option C'!$E$17)*N('Option C'!$E$18)+N('Option C'!$E$20),0)+IF(H136=1,N('Option C'!$E$17)*N('Option C'!$E$19)+N('Option C'!$E$21),0)+IF(H136=Scenario!$B$11,N('Option C'!$E$22),0)),"INSUFFICIENT FUNDS")))</f>
        <v/>
      </c>
      <c r="L136" s="6" t="str">
        <f>IF(H136&gt;Scenario!$B$11,"",IF(H$2&lt;&gt;"Ready",H$2,IF(ISNUMBER(I136),IF((I136+J136)*(1+Scenario!$B$12/12)-K136&lt;0,"INSUFFICIENT FUNDS",(I136+J136)*(1+Scenario!$B$12/12)-K136),"INSUFFICIENT FUNDS")))</f>
        <v/>
      </c>
      <c r="M136" s="6" t="str">
        <f>IF(H136&gt;Scenario!$B$11,"",IF(H$2&lt;&gt;"Ready",H$2,IF(ISNUMBER(L136),M135+K136,"INSUFFICIENT FUNDS")))</f>
        <v/>
      </c>
      <c r="N136" t="str">
        <f>IF(H136&gt;Scenario!$B$11,"",IF(H$2&lt;&gt;"Ready",H$2,IF(ISNUMBER(L136),"OK","INSUFFICIENT FUNDS")))</f>
        <v/>
      </c>
      <c r="O136">
        <v>132</v>
      </c>
      <c r="P136" s="6" t="str">
        <f>IF(O136&gt;Scenario!$B$11,"",IF(O$2&lt;&gt;"Ready",O$2,IF(U135="OK",S135,"INSUFFICIENT FUNDS")))</f>
        <v/>
      </c>
      <c r="Q136" s="6" t="str">
        <f>IF(O136&gt;Scenario!$B$11,"",IF(O$2&lt;&gt;"Ready",O$2,IF(ISNUMBER(P136),IF(AND(O136&gt;=Scenario!$B$10,MOD(O136-Scenario!$B$10,Scenario!$B$18)=0),Scenario!$B$8,0),"INSUFFICIENT FUNDS")))</f>
        <v/>
      </c>
      <c r="R136" s="6" t="str">
        <f>IF(O136&gt;Scenario!$B$11,"",IF(O$2&lt;&gt;"Ready",O$2,IF(ISNUMBER(P136),(P136+Q136)*(0+N('Option C'!$E$15)+IF(Scenario!$B$13="Gross",N('Option C'!$E$16),0))/12+((N('Option C'!$E$12)+N('Option C'!$E$13))/12+IF(AND(O136&gt;=Scenario!$B$10,MOD(O136-Scenario!$B$10,Scenario!$B$18)=0),N('Option C'!$E$17)*N('Option C'!$E$18)+N('Option C'!$E$20),0)+IF(O136=1,N('Option C'!$E$17)*N('Option C'!$E$19)+N('Option C'!$E$21),0)+IF(O136=Scenario!$B$11,N('Option C'!$E$22),0)),"INSUFFICIENT FUNDS")))</f>
        <v/>
      </c>
      <c r="S136" s="6" t="str">
        <f>IF(O136&gt;Scenario!$B$11,"",IF(O$2&lt;&gt;"Ready",O$2,IF(ISNUMBER(P136),IF((P136+Q136)*(1+Scenario!$B$12/12)-R136&lt;0,"INSUFFICIENT FUNDS",(P136+Q136)*(1+Scenario!$B$12/12)-R136),"INSUFFICIENT FUNDS")))</f>
        <v/>
      </c>
      <c r="T136" s="6" t="str">
        <f>IF(O136&gt;Scenario!$B$11,"",IF(O$2&lt;&gt;"Ready",O$2,IF(ISNUMBER(S136),T135+R136,"INSUFFICIENT FUNDS")))</f>
        <v/>
      </c>
      <c r="U136" t="str">
        <f>IF(O136&gt;Scenario!$B$11,"",IF(O$2&lt;&gt;"Ready",O$2,IF(ISNUMBER(S136),"OK","INSUFFICIENT FUNDS")))</f>
        <v/>
      </c>
      <c r="V136">
        <v>132</v>
      </c>
      <c r="W136" s="6" t="str">
        <f>IF(V136&gt;Scenario!$B$11,"",IF(V$2&lt;&gt;"Ready",V$2,IF(AB135="OK",Z135,"INSUFFICIENT FUNDS")))</f>
        <v/>
      </c>
      <c r="X136" s="6" t="str">
        <f>IF(V136&gt;Scenario!$B$11,"",IF(V$2&lt;&gt;"Ready",V$2,IF(ISNUMBER(W136),IF(AND(V136&gt;=Scenario!$B$10,MOD(V136-Scenario!$B$10,Scenario!$B$18)=0),Scenario!$B$8,0),"INSUFFICIENT FUNDS")))</f>
        <v/>
      </c>
      <c r="Y136" s="6" t="str">
        <f>IF(V136&gt;Scenario!$B$11,"",IF(V$2&lt;&gt;"Ready",V$2,IF(ISNUMBER(W136),(W136+X136)*(N('Option C'!$E$14)+N('Option C'!$E$15)+IF(Scenario!$B$13="Gross",N('Option C'!$E$16),0))/12+((N('Option C'!$E$12)+N('Option C'!$E$13))/12+IF(AND(V136&gt;=Scenario!$B$10,MOD(V136-Scenario!$B$10,Scenario!$B$18)=0),0*0+0,0)+IF(V136=1,0*0+0,0)+IF(V136=Scenario!$B$11,0,0)),"INSUFFICIENT FUNDS")))</f>
        <v/>
      </c>
      <c r="Z136" s="6" t="str">
        <f>IF(V136&gt;Scenario!$B$11,"",IF(V$2&lt;&gt;"Ready",V$2,IF(ISNUMBER(W136),IF((W136+X136)*(1+Scenario!$B$12/12)-Y136&lt;0,"INSUFFICIENT FUNDS",(W136+X136)*(1+Scenario!$B$12/12)-Y136),"INSUFFICIENT FUNDS")))</f>
        <v/>
      </c>
      <c r="AA136" s="6" t="str">
        <f>IF(V136&gt;Scenario!$B$11,"",IF(V$2&lt;&gt;"Ready",V$2,IF(ISNUMBER(Z136),AA135+Y136,"INSUFFICIENT FUNDS")))</f>
        <v/>
      </c>
      <c r="AB136" t="str">
        <f>IF(V136&gt;Scenario!$B$11,"",IF(V$2&lt;&gt;"Ready",V$2,IF(ISNUMBER(Z136),"OK","INSUFFICIENT FUNDS")))</f>
        <v/>
      </c>
      <c r="AC136">
        <v>132</v>
      </c>
      <c r="AD136" s="6" t="str">
        <f>IF(AC136&gt;Scenario!$B$11,"",IF(AC$2&lt;&gt;"Ready",AC$2,IF(AI135="OK",AG135,"INSUFFICIENT FUNDS")))</f>
        <v/>
      </c>
      <c r="AE136" s="6" t="str">
        <f>IF(AC136&gt;Scenario!$B$11,"",IF(AC$2&lt;&gt;"Ready",AC$2,IF(ISNUMBER(AD136),IF(AND(AC136&gt;=Scenario!$B$10,MOD(AC136-Scenario!$B$10,Scenario!$B$18)=0),Scenario!$B$8,0),"INSUFFICIENT FUNDS")))</f>
        <v/>
      </c>
      <c r="AF136" s="6" t="str">
        <f>IF(AC136&gt;Scenario!$B$11,"",IF(AC$2&lt;&gt;"Ready",AC$2,IF(ISNUMBER(AD136),(AD136+AE136)*(N('Option C'!$E$14)+N('Option C'!$E$15)+IF(Scenario!$B$13="Gross",0,0))/12+((N('Option C'!$E$12)+N('Option C'!$E$13))/12+IF(AND(AC136&gt;=Scenario!$B$10,MOD(AC136-Scenario!$B$10,Scenario!$B$18)=0),N('Option C'!$E$17)*N('Option C'!$E$18)+N('Option C'!$E$20),0)+IF(AC136=1,N('Option C'!$E$17)*N('Option C'!$E$19)+N('Option C'!$E$21),0)+IF(AC136=Scenario!$B$11,N('Option C'!$E$22),0)),"INSUFFICIENT FUNDS")))</f>
        <v/>
      </c>
      <c r="AG136" s="6" t="str">
        <f>IF(AC136&gt;Scenario!$B$11,"",IF(AC$2&lt;&gt;"Ready",AC$2,IF(ISNUMBER(AD136),IF((AD136+AE136)*(1+Scenario!$B$12/12)-AF136&lt;0,"INSUFFICIENT FUNDS",(AD136+AE136)*(1+Scenario!$B$12/12)-AF136),"INSUFFICIENT FUNDS")))</f>
        <v/>
      </c>
      <c r="AH136" s="6" t="str">
        <f>IF(AC136&gt;Scenario!$B$11,"",IF(AC$2&lt;&gt;"Ready",AC$2,IF(ISNUMBER(AG136),AH135+AF136,"INSUFFICIENT FUNDS")))</f>
        <v/>
      </c>
      <c r="AI136" t="str">
        <f>IF(AC136&gt;Scenario!$B$11,"",IF(AC$2&lt;&gt;"Ready",AC$2,IF(ISNUMBER(AG136),"OK","INSUFFICIENT FUNDS")))</f>
        <v/>
      </c>
      <c r="AJ136">
        <v>132</v>
      </c>
      <c r="AK136" s="6" t="str">
        <f>IF(AJ136&gt;Scenario!$B$11,"",IF(AJ$2&lt;&gt;"Ready",AJ$2,IF(AP135="OK",AN135,"INSUFFICIENT FUNDS")))</f>
        <v/>
      </c>
      <c r="AL136" s="6" t="str">
        <f>IF(AJ136&gt;Scenario!$B$11,"",IF(AJ$2&lt;&gt;"Ready",AJ$2,IF(ISNUMBER(AK136),IF(AND(AJ136&gt;=Scenario!$B$10,MOD(AJ136-Scenario!$B$10,Scenario!$B$18)=0),Scenario!$B$8,0),"INSUFFICIENT FUNDS")))</f>
        <v/>
      </c>
      <c r="AM136" s="6" t="str">
        <f>IF(AJ136&gt;Scenario!$B$11,"",IF(AJ$2&lt;&gt;"Ready",AJ$2,IF(ISNUMBER(AK136),(AK136+AL136)*(0+0+IF(Scenario!$B$13="Gross",0,0))/12+((0+0)/12+IF(AND(AJ136&gt;=Scenario!$B$10,MOD(AJ136-Scenario!$B$10,Scenario!$B$18)=0),0*0+0,0)+IF(AJ136=1,0*0+0,0)+IF(AJ136=Scenario!$B$11,0,0)),"INSUFFICIENT FUNDS")))</f>
        <v/>
      </c>
      <c r="AN136" s="6" t="str">
        <f>IF(AJ136&gt;Scenario!$B$11,"",IF(AJ$2&lt;&gt;"Ready",AJ$2,IF(ISNUMBER(AK136),IF((AK136+AL136)*(1+Scenario!$B$12/12)-AM136&lt;0,"INSUFFICIENT FUNDS",(AK136+AL136)*(1+Scenario!$B$12/12)-AM136),"INSUFFICIENT FUNDS")))</f>
        <v/>
      </c>
      <c r="AO136" s="6" t="str">
        <f>IF(AJ136&gt;Scenario!$B$11,"",IF(AJ$2&lt;&gt;"Ready",AJ$2,IF(ISNUMBER(AN136),AO135+AM136,"INSUFFICIENT FUNDS")))</f>
        <v/>
      </c>
      <c r="AP136" t="str">
        <f>IF(AJ136&gt;Scenario!$B$11,"",IF(AJ$2&lt;&gt;"Ready",AJ$2,IF(ISNUMBER(AN136),"OK","INSUFFICIENT FUNDS")))</f>
        <v/>
      </c>
    </row>
    <row r="137" spans="1:42" ht="32.1" customHeight="1" x14ac:dyDescent="0.2">
      <c r="A137">
        <v>133</v>
      </c>
      <c r="B137" s="6" t="str">
        <f>IF(A137&gt;Scenario!$B$11,"",IF(A$2&lt;&gt;"Ready",A$2,IF(G136="OK",E136,"INSUFFICIENT FUNDS")))</f>
        <v/>
      </c>
      <c r="C137" s="6" t="str">
        <f>IF(A137&gt;Scenario!$B$11,"",IF(A$2&lt;&gt;"Ready",A$2,IF(ISNUMBER(B137),IF(AND(A137&gt;=Scenario!$B$10,MOD(A137-Scenario!$B$10,Scenario!$B$18)=0),Scenario!$B$8,0),"INSUFFICIENT FUNDS")))</f>
        <v/>
      </c>
      <c r="D137" s="6" t="str">
        <f>IF(A137&gt;Scenario!$B$11,"",IF(A$2&lt;&gt;"Ready",A$2,IF(ISNUMBER(B137),(B137+C137)*(N('Option C'!$E$14)+N('Option C'!$E$15)+IF(Scenario!$B$13="Gross",N('Option C'!$E$16),0))/12+((N('Option C'!$E$12)+N('Option C'!$E$13))/12+IF(AND(A137&gt;=Scenario!$B$10,MOD(A137-Scenario!$B$10,Scenario!$B$18)=0),N('Option C'!$E$17)*N('Option C'!$E$18)+N('Option C'!$E$20),0)+IF(A137=1,N('Option C'!$E$17)*N('Option C'!$E$19)+N('Option C'!$E$21),0)+IF(A137=Scenario!$B$11,N('Option C'!$E$22),0)),"INSUFFICIENT FUNDS")))</f>
        <v/>
      </c>
      <c r="E137" s="6" t="str">
        <f>IF(A137&gt;Scenario!$B$11,"",IF(A$2&lt;&gt;"Ready",A$2,IF(ISNUMBER(B137),IF((B137+C137)*(1+Scenario!$B$12/12)-D137&lt;0,"INSUFFICIENT FUNDS",(B137+C137)*(1+Scenario!$B$12/12)-D137),"INSUFFICIENT FUNDS")))</f>
        <v/>
      </c>
      <c r="F137" s="6" t="str">
        <f>IF(A137&gt;Scenario!$B$11,"",IF(A$2&lt;&gt;"Ready",A$2,IF(ISNUMBER(E137),F136+D137,"INSUFFICIENT FUNDS")))</f>
        <v/>
      </c>
      <c r="G137" t="str">
        <f>IF(A137&gt;Scenario!$B$11,"",IF(A$2&lt;&gt;"Ready",A$2,IF(ISNUMBER(E137),"OK","INSUFFICIENT FUNDS")))</f>
        <v/>
      </c>
      <c r="H137">
        <v>133</v>
      </c>
      <c r="I137" s="6" t="str">
        <f>IF(H137&gt;Scenario!$B$11,"",IF(H$2&lt;&gt;"Ready",H$2,IF(N136="OK",L136,"INSUFFICIENT FUNDS")))</f>
        <v/>
      </c>
      <c r="J137" s="6" t="str">
        <f>IF(H137&gt;Scenario!$B$11,"",IF(H$2&lt;&gt;"Ready",H$2,IF(ISNUMBER(I137),IF(AND(H137&gt;=Scenario!$B$10,MOD(H137-Scenario!$B$10,Scenario!$B$18)=0),Scenario!$B$8,0),"INSUFFICIENT FUNDS")))</f>
        <v/>
      </c>
      <c r="K137" s="6" t="str">
        <f>IF(H137&gt;Scenario!$B$11,"",IF(H$2&lt;&gt;"Ready",H$2,IF(ISNUMBER(I137),(I137+J137)*(N('Option C'!$E$14)+N('Option C'!$E$15)+IF(Scenario!$B$13="Gross",N('Option C'!$E$16),0))/12+((0+0)/12+IF(AND(H137&gt;=Scenario!$B$10,MOD(H137-Scenario!$B$10,Scenario!$B$18)=0),N('Option C'!$E$17)*N('Option C'!$E$18)+N('Option C'!$E$20),0)+IF(H137=1,N('Option C'!$E$17)*N('Option C'!$E$19)+N('Option C'!$E$21),0)+IF(H137=Scenario!$B$11,N('Option C'!$E$22),0)),"INSUFFICIENT FUNDS")))</f>
        <v/>
      </c>
      <c r="L137" s="6" t="str">
        <f>IF(H137&gt;Scenario!$B$11,"",IF(H$2&lt;&gt;"Ready",H$2,IF(ISNUMBER(I137),IF((I137+J137)*(1+Scenario!$B$12/12)-K137&lt;0,"INSUFFICIENT FUNDS",(I137+J137)*(1+Scenario!$B$12/12)-K137),"INSUFFICIENT FUNDS")))</f>
        <v/>
      </c>
      <c r="M137" s="6" t="str">
        <f>IF(H137&gt;Scenario!$B$11,"",IF(H$2&lt;&gt;"Ready",H$2,IF(ISNUMBER(L137),M136+K137,"INSUFFICIENT FUNDS")))</f>
        <v/>
      </c>
      <c r="N137" t="str">
        <f>IF(H137&gt;Scenario!$B$11,"",IF(H$2&lt;&gt;"Ready",H$2,IF(ISNUMBER(L137),"OK","INSUFFICIENT FUNDS")))</f>
        <v/>
      </c>
      <c r="O137">
        <v>133</v>
      </c>
      <c r="P137" s="6" t="str">
        <f>IF(O137&gt;Scenario!$B$11,"",IF(O$2&lt;&gt;"Ready",O$2,IF(U136="OK",S136,"INSUFFICIENT FUNDS")))</f>
        <v/>
      </c>
      <c r="Q137" s="6" t="str">
        <f>IF(O137&gt;Scenario!$B$11,"",IF(O$2&lt;&gt;"Ready",O$2,IF(ISNUMBER(P137),IF(AND(O137&gt;=Scenario!$B$10,MOD(O137-Scenario!$B$10,Scenario!$B$18)=0),Scenario!$B$8,0),"INSUFFICIENT FUNDS")))</f>
        <v/>
      </c>
      <c r="R137" s="6" t="str">
        <f>IF(O137&gt;Scenario!$B$11,"",IF(O$2&lt;&gt;"Ready",O$2,IF(ISNUMBER(P137),(P137+Q137)*(0+N('Option C'!$E$15)+IF(Scenario!$B$13="Gross",N('Option C'!$E$16),0))/12+((N('Option C'!$E$12)+N('Option C'!$E$13))/12+IF(AND(O137&gt;=Scenario!$B$10,MOD(O137-Scenario!$B$10,Scenario!$B$18)=0),N('Option C'!$E$17)*N('Option C'!$E$18)+N('Option C'!$E$20),0)+IF(O137=1,N('Option C'!$E$17)*N('Option C'!$E$19)+N('Option C'!$E$21),0)+IF(O137=Scenario!$B$11,N('Option C'!$E$22),0)),"INSUFFICIENT FUNDS")))</f>
        <v/>
      </c>
      <c r="S137" s="6" t="str">
        <f>IF(O137&gt;Scenario!$B$11,"",IF(O$2&lt;&gt;"Ready",O$2,IF(ISNUMBER(P137),IF((P137+Q137)*(1+Scenario!$B$12/12)-R137&lt;0,"INSUFFICIENT FUNDS",(P137+Q137)*(1+Scenario!$B$12/12)-R137),"INSUFFICIENT FUNDS")))</f>
        <v/>
      </c>
      <c r="T137" s="6" t="str">
        <f>IF(O137&gt;Scenario!$B$11,"",IF(O$2&lt;&gt;"Ready",O$2,IF(ISNUMBER(S137),T136+R137,"INSUFFICIENT FUNDS")))</f>
        <v/>
      </c>
      <c r="U137" t="str">
        <f>IF(O137&gt;Scenario!$B$11,"",IF(O$2&lt;&gt;"Ready",O$2,IF(ISNUMBER(S137),"OK","INSUFFICIENT FUNDS")))</f>
        <v/>
      </c>
      <c r="V137">
        <v>133</v>
      </c>
      <c r="W137" s="6" t="str">
        <f>IF(V137&gt;Scenario!$B$11,"",IF(V$2&lt;&gt;"Ready",V$2,IF(AB136="OK",Z136,"INSUFFICIENT FUNDS")))</f>
        <v/>
      </c>
      <c r="X137" s="6" t="str">
        <f>IF(V137&gt;Scenario!$B$11,"",IF(V$2&lt;&gt;"Ready",V$2,IF(ISNUMBER(W137),IF(AND(V137&gt;=Scenario!$B$10,MOD(V137-Scenario!$B$10,Scenario!$B$18)=0),Scenario!$B$8,0),"INSUFFICIENT FUNDS")))</f>
        <v/>
      </c>
      <c r="Y137" s="6" t="str">
        <f>IF(V137&gt;Scenario!$B$11,"",IF(V$2&lt;&gt;"Ready",V$2,IF(ISNUMBER(W137),(W137+X137)*(N('Option C'!$E$14)+N('Option C'!$E$15)+IF(Scenario!$B$13="Gross",N('Option C'!$E$16),0))/12+((N('Option C'!$E$12)+N('Option C'!$E$13))/12+IF(AND(V137&gt;=Scenario!$B$10,MOD(V137-Scenario!$B$10,Scenario!$B$18)=0),0*0+0,0)+IF(V137=1,0*0+0,0)+IF(V137=Scenario!$B$11,0,0)),"INSUFFICIENT FUNDS")))</f>
        <v/>
      </c>
      <c r="Z137" s="6" t="str">
        <f>IF(V137&gt;Scenario!$B$11,"",IF(V$2&lt;&gt;"Ready",V$2,IF(ISNUMBER(W137),IF((W137+X137)*(1+Scenario!$B$12/12)-Y137&lt;0,"INSUFFICIENT FUNDS",(W137+X137)*(1+Scenario!$B$12/12)-Y137),"INSUFFICIENT FUNDS")))</f>
        <v/>
      </c>
      <c r="AA137" s="6" t="str">
        <f>IF(V137&gt;Scenario!$B$11,"",IF(V$2&lt;&gt;"Ready",V$2,IF(ISNUMBER(Z137),AA136+Y137,"INSUFFICIENT FUNDS")))</f>
        <v/>
      </c>
      <c r="AB137" t="str">
        <f>IF(V137&gt;Scenario!$B$11,"",IF(V$2&lt;&gt;"Ready",V$2,IF(ISNUMBER(Z137),"OK","INSUFFICIENT FUNDS")))</f>
        <v/>
      </c>
      <c r="AC137">
        <v>133</v>
      </c>
      <c r="AD137" s="6" t="str">
        <f>IF(AC137&gt;Scenario!$B$11,"",IF(AC$2&lt;&gt;"Ready",AC$2,IF(AI136="OK",AG136,"INSUFFICIENT FUNDS")))</f>
        <v/>
      </c>
      <c r="AE137" s="6" t="str">
        <f>IF(AC137&gt;Scenario!$B$11,"",IF(AC$2&lt;&gt;"Ready",AC$2,IF(ISNUMBER(AD137),IF(AND(AC137&gt;=Scenario!$B$10,MOD(AC137-Scenario!$B$10,Scenario!$B$18)=0),Scenario!$B$8,0),"INSUFFICIENT FUNDS")))</f>
        <v/>
      </c>
      <c r="AF137" s="6" t="str">
        <f>IF(AC137&gt;Scenario!$B$11,"",IF(AC$2&lt;&gt;"Ready",AC$2,IF(ISNUMBER(AD137),(AD137+AE137)*(N('Option C'!$E$14)+N('Option C'!$E$15)+IF(Scenario!$B$13="Gross",0,0))/12+((N('Option C'!$E$12)+N('Option C'!$E$13))/12+IF(AND(AC137&gt;=Scenario!$B$10,MOD(AC137-Scenario!$B$10,Scenario!$B$18)=0),N('Option C'!$E$17)*N('Option C'!$E$18)+N('Option C'!$E$20),0)+IF(AC137=1,N('Option C'!$E$17)*N('Option C'!$E$19)+N('Option C'!$E$21),0)+IF(AC137=Scenario!$B$11,N('Option C'!$E$22),0)),"INSUFFICIENT FUNDS")))</f>
        <v/>
      </c>
      <c r="AG137" s="6" t="str">
        <f>IF(AC137&gt;Scenario!$B$11,"",IF(AC$2&lt;&gt;"Ready",AC$2,IF(ISNUMBER(AD137),IF((AD137+AE137)*(1+Scenario!$B$12/12)-AF137&lt;0,"INSUFFICIENT FUNDS",(AD137+AE137)*(1+Scenario!$B$12/12)-AF137),"INSUFFICIENT FUNDS")))</f>
        <v/>
      </c>
      <c r="AH137" s="6" t="str">
        <f>IF(AC137&gt;Scenario!$B$11,"",IF(AC$2&lt;&gt;"Ready",AC$2,IF(ISNUMBER(AG137),AH136+AF137,"INSUFFICIENT FUNDS")))</f>
        <v/>
      </c>
      <c r="AI137" t="str">
        <f>IF(AC137&gt;Scenario!$B$11,"",IF(AC$2&lt;&gt;"Ready",AC$2,IF(ISNUMBER(AG137),"OK","INSUFFICIENT FUNDS")))</f>
        <v/>
      </c>
      <c r="AJ137">
        <v>133</v>
      </c>
      <c r="AK137" s="6" t="str">
        <f>IF(AJ137&gt;Scenario!$B$11,"",IF(AJ$2&lt;&gt;"Ready",AJ$2,IF(AP136="OK",AN136,"INSUFFICIENT FUNDS")))</f>
        <v/>
      </c>
      <c r="AL137" s="6" t="str">
        <f>IF(AJ137&gt;Scenario!$B$11,"",IF(AJ$2&lt;&gt;"Ready",AJ$2,IF(ISNUMBER(AK137),IF(AND(AJ137&gt;=Scenario!$B$10,MOD(AJ137-Scenario!$B$10,Scenario!$B$18)=0),Scenario!$B$8,0),"INSUFFICIENT FUNDS")))</f>
        <v/>
      </c>
      <c r="AM137" s="6" t="str">
        <f>IF(AJ137&gt;Scenario!$B$11,"",IF(AJ$2&lt;&gt;"Ready",AJ$2,IF(ISNUMBER(AK137),(AK137+AL137)*(0+0+IF(Scenario!$B$13="Gross",0,0))/12+((0+0)/12+IF(AND(AJ137&gt;=Scenario!$B$10,MOD(AJ137-Scenario!$B$10,Scenario!$B$18)=0),0*0+0,0)+IF(AJ137=1,0*0+0,0)+IF(AJ137=Scenario!$B$11,0,0)),"INSUFFICIENT FUNDS")))</f>
        <v/>
      </c>
      <c r="AN137" s="6" t="str">
        <f>IF(AJ137&gt;Scenario!$B$11,"",IF(AJ$2&lt;&gt;"Ready",AJ$2,IF(ISNUMBER(AK137),IF((AK137+AL137)*(1+Scenario!$B$12/12)-AM137&lt;0,"INSUFFICIENT FUNDS",(AK137+AL137)*(1+Scenario!$B$12/12)-AM137),"INSUFFICIENT FUNDS")))</f>
        <v/>
      </c>
      <c r="AO137" s="6" t="str">
        <f>IF(AJ137&gt;Scenario!$B$11,"",IF(AJ$2&lt;&gt;"Ready",AJ$2,IF(ISNUMBER(AN137),AO136+AM137,"INSUFFICIENT FUNDS")))</f>
        <v/>
      </c>
      <c r="AP137" t="str">
        <f>IF(AJ137&gt;Scenario!$B$11,"",IF(AJ$2&lt;&gt;"Ready",AJ$2,IF(ISNUMBER(AN137),"OK","INSUFFICIENT FUNDS")))</f>
        <v/>
      </c>
    </row>
    <row r="138" spans="1:42" ht="32.1" customHeight="1" x14ac:dyDescent="0.2">
      <c r="A138">
        <v>134</v>
      </c>
      <c r="B138" s="6" t="str">
        <f>IF(A138&gt;Scenario!$B$11,"",IF(A$2&lt;&gt;"Ready",A$2,IF(G137="OK",E137,"INSUFFICIENT FUNDS")))</f>
        <v/>
      </c>
      <c r="C138" s="6" t="str">
        <f>IF(A138&gt;Scenario!$B$11,"",IF(A$2&lt;&gt;"Ready",A$2,IF(ISNUMBER(B138),IF(AND(A138&gt;=Scenario!$B$10,MOD(A138-Scenario!$B$10,Scenario!$B$18)=0),Scenario!$B$8,0),"INSUFFICIENT FUNDS")))</f>
        <v/>
      </c>
      <c r="D138" s="6" t="str">
        <f>IF(A138&gt;Scenario!$B$11,"",IF(A$2&lt;&gt;"Ready",A$2,IF(ISNUMBER(B138),(B138+C138)*(N('Option C'!$E$14)+N('Option C'!$E$15)+IF(Scenario!$B$13="Gross",N('Option C'!$E$16),0))/12+((N('Option C'!$E$12)+N('Option C'!$E$13))/12+IF(AND(A138&gt;=Scenario!$B$10,MOD(A138-Scenario!$B$10,Scenario!$B$18)=0),N('Option C'!$E$17)*N('Option C'!$E$18)+N('Option C'!$E$20),0)+IF(A138=1,N('Option C'!$E$17)*N('Option C'!$E$19)+N('Option C'!$E$21),0)+IF(A138=Scenario!$B$11,N('Option C'!$E$22),0)),"INSUFFICIENT FUNDS")))</f>
        <v/>
      </c>
      <c r="E138" s="6" t="str">
        <f>IF(A138&gt;Scenario!$B$11,"",IF(A$2&lt;&gt;"Ready",A$2,IF(ISNUMBER(B138),IF((B138+C138)*(1+Scenario!$B$12/12)-D138&lt;0,"INSUFFICIENT FUNDS",(B138+C138)*(1+Scenario!$B$12/12)-D138),"INSUFFICIENT FUNDS")))</f>
        <v/>
      </c>
      <c r="F138" s="6" t="str">
        <f>IF(A138&gt;Scenario!$B$11,"",IF(A$2&lt;&gt;"Ready",A$2,IF(ISNUMBER(E138),F137+D138,"INSUFFICIENT FUNDS")))</f>
        <v/>
      </c>
      <c r="G138" t="str">
        <f>IF(A138&gt;Scenario!$B$11,"",IF(A$2&lt;&gt;"Ready",A$2,IF(ISNUMBER(E138),"OK","INSUFFICIENT FUNDS")))</f>
        <v/>
      </c>
      <c r="H138">
        <v>134</v>
      </c>
      <c r="I138" s="6" t="str">
        <f>IF(H138&gt;Scenario!$B$11,"",IF(H$2&lt;&gt;"Ready",H$2,IF(N137="OK",L137,"INSUFFICIENT FUNDS")))</f>
        <v/>
      </c>
      <c r="J138" s="6" t="str">
        <f>IF(H138&gt;Scenario!$B$11,"",IF(H$2&lt;&gt;"Ready",H$2,IF(ISNUMBER(I138),IF(AND(H138&gt;=Scenario!$B$10,MOD(H138-Scenario!$B$10,Scenario!$B$18)=0),Scenario!$B$8,0),"INSUFFICIENT FUNDS")))</f>
        <v/>
      </c>
      <c r="K138" s="6" t="str">
        <f>IF(H138&gt;Scenario!$B$11,"",IF(H$2&lt;&gt;"Ready",H$2,IF(ISNUMBER(I138),(I138+J138)*(N('Option C'!$E$14)+N('Option C'!$E$15)+IF(Scenario!$B$13="Gross",N('Option C'!$E$16),0))/12+((0+0)/12+IF(AND(H138&gt;=Scenario!$B$10,MOD(H138-Scenario!$B$10,Scenario!$B$18)=0),N('Option C'!$E$17)*N('Option C'!$E$18)+N('Option C'!$E$20),0)+IF(H138=1,N('Option C'!$E$17)*N('Option C'!$E$19)+N('Option C'!$E$21),0)+IF(H138=Scenario!$B$11,N('Option C'!$E$22),0)),"INSUFFICIENT FUNDS")))</f>
        <v/>
      </c>
      <c r="L138" s="6" t="str">
        <f>IF(H138&gt;Scenario!$B$11,"",IF(H$2&lt;&gt;"Ready",H$2,IF(ISNUMBER(I138),IF((I138+J138)*(1+Scenario!$B$12/12)-K138&lt;0,"INSUFFICIENT FUNDS",(I138+J138)*(1+Scenario!$B$12/12)-K138),"INSUFFICIENT FUNDS")))</f>
        <v/>
      </c>
      <c r="M138" s="6" t="str">
        <f>IF(H138&gt;Scenario!$B$11,"",IF(H$2&lt;&gt;"Ready",H$2,IF(ISNUMBER(L138),M137+K138,"INSUFFICIENT FUNDS")))</f>
        <v/>
      </c>
      <c r="N138" t="str">
        <f>IF(H138&gt;Scenario!$B$11,"",IF(H$2&lt;&gt;"Ready",H$2,IF(ISNUMBER(L138),"OK","INSUFFICIENT FUNDS")))</f>
        <v/>
      </c>
      <c r="O138">
        <v>134</v>
      </c>
      <c r="P138" s="6" t="str">
        <f>IF(O138&gt;Scenario!$B$11,"",IF(O$2&lt;&gt;"Ready",O$2,IF(U137="OK",S137,"INSUFFICIENT FUNDS")))</f>
        <v/>
      </c>
      <c r="Q138" s="6" t="str">
        <f>IF(O138&gt;Scenario!$B$11,"",IF(O$2&lt;&gt;"Ready",O$2,IF(ISNUMBER(P138),IF(AND(O138&gt;=Scenario!$B$10,MOD(O138-Scenario!$B$10,Scenario!$B$18)=0),Scenario!$B$8,0),"INSUFFICIENT FUNDS")))</f>
        <v/>
      </c>
      <c r="R138" s="6" t="str">
        <f>IF(O138&gt;Scenario!$B$11,"",IF(O$2&lt;&gt;"Ready",O$2,IF(ISNUMBER(P138),(P138+Q138)*(0+N('Option C'!$E$15)+IF(Scenario!$B$13="Gross",N('Option C'!$E$16),0))/12+((N('Option C'!$E$12)+N('Option C'!$E$13))/12+IF(AND(O138&gt;=Scenario!$B$10,MOD(O138-Scenario!$B$10,Scenario!$B$18)=0),N('Option C'!$E$17)*N('Option C'!$E$18)+N('Option C'!$E$20),0)+IF(O138=1,N('Option C'!$E$17)*N('Option C'!$E$19)+N('Option C'!$E$21),0)+IF(O138=Scenario!$B$11,N('Option C'!$E$22),0)),"INSUFFICIENT FUNDS")))</f>
        <v/>
      </c>
      <c r="S138" s="6" t="str">
        <f>IF(O138&gt;Scenario!$B$11,"",IF(O$2&lt;&gt;"Ready",O$2,IF(ISNUMBER(P138),IF((P138+Q138)*(1+Scenario!$B$12/12)-R138&lt;0,"INSUFFICIENT FUNDS",(P138+Q138)*(1+Scenario!$B$12/12)-R138),"INSUFFICIENT FUNDS")))</f>
        <v/>
      </c>
      <c r="T138" s="6" t="str">
        <f>IF(O138&gt;Scenario!$B$11,"",IF(O$2&lt;&gt;"Ready",O$2,IF(ISNUMBER(S138),T137+R138,"INSUFFICIENT FUNDS")))</f>
        <v/>
      </c>
      <c r="U138" t="str">
        <f>IF(O138&gt;Scenario!$B$11,"",IF(O$2&lt;&gt;"Ready",O$2,IF(ISNUMBER(S138),"OK","INSUFFICIENT FUNDS")))</f>
        <v/>
      </c>
      <c r="V138">
        <v>134</v>
      </c>
      <c r="W138" s="6" t="str">
        <f>IF(V138&gt;Scenario!$B$11,"",IF(V$2&lt;&gt;"Ready",V$2,IF(AB137="OK",Z137,"INSUFFICIENT FUNDS")))</f>
        <v/>
      </c>
      <c r="X138" s="6" t="str">
        <f>IF(V138&gt;Scenario!$B$11,"",IF(V$2&lt;&gt;"Ready",V$2,IF(ISNUMBER(W138),IF(AND(V138&gt;=Scenario!$B$10,MOD(V138-Scenario!$B$10,Scenario!$B$18)=0),Scenario!$B$8,0),"INSUFFICIENT FUNDS")))</f>
        <v/>
      </c>
      <c r="Y138" s="6" t="str">
        <f>IF(V138&gt;Scenario!$B$11,"",IF(V$2&lt;&gt;"Ready",V$2,IF(ISNUMBER(W138),(W138+X138)*(N('Option C'!$E$14)+N('Option C'!$E$15)+IF(Scenario!$B$13="Gross",N('Option C'!$E$16),0))/12+((N('Option C'!$E$12)+N('Option C'!$E$13))/12+IF(AND(V138&gt;=Scenario!$B$10,MOD(V138-Scenario!$B$10,Scenario!$B$18)=0),0*0+0,0)+IF(V138=1,0*0+0,0)+IF(V138=Scenario!$B$11,0,0)),"INSUFFICIENT FUNDS")))</f>
        <v/>
      </c>
      <c r="Z138" s="6" t="str">
        <f>IF(V138&gt;Scenario!$B$11,"",IF(V$2&lt;&gt;"Ready",V$2,IF(ISNUMBER(W138),IF((W138+X138)*(1+Scenario!$B$12/12)-Y138&lt;0,"INSUFFICIENT FUNDS",(W138+X138)*(1+Scenario!$B$12/12)-Y138),"INSUFFICIENT FUNDS")))</f>
        <v/>
      </c>
      <c r="AA138" s="6" t="str">
        <f>IF(V138&gt;Scenario!$B$11,"",IF(V$2&lt;&gt;"Ready",V$2,IF(ISNUMBER(Z138),AA137+Y138,"INSUFFICIENT FUNDS")))</f>
        <v/>
      </c>
      <c r="AB138" t="str">
        <f>IF(V138&gt;Scenario!$B$11,"",IF(V$2&lt;&gt;"Ready",V$2,IF(ISNUMBER(Z138),"OK","INSUFFICIENT FUNDS")))</f>
        <v/>
      </c>
      <c r="AC138">
        <v>134</v>
      </c>
      <c r="AD138" s="6" t="str">
        <f>IF(AC138&gt;Scenario!$B$11,"",IF(AC$2&lt;&gt;"Ready",AC$2,IF(AI137="OK",AG137,"INSUFFICIENT FUNDS")))</f>
        <v/>
      </c>
      <c r="AE138" s="6" t="str">
        <f>IF(AC138&gt;Scenario!$B$11,"",IF(AC$2&lt;&gt;"Ready",AC$2,IF(ISNUMBER(AD138),IF(AND(AC138&gt;=Scenario!$B$10,MOD(AC138-Scenario!$B$10,Scenario!$B$18)=0),Scenario!$B$8,0),"INSUFFICIENT FUNDS")))</f>
        <v/>
      </c>
      <c r="AF138" s="6" t="str">
        <f>IF(AC138&gt;Scenario!$B$11,"",IF(AC$2&lt;&gt;"Ready",AC$2,IF(ISNUMBER(AD138),(AD138+AE138)*(N('Option C'!$E$14)+N('Option C'!$E$15)+IF(Scenario!$B$13="Gross",0,0))/12+((N('Option C'!$E$12)+N('Option C'!$E$13))/12+IF(AND(AC138&gt;=Scenario!$B$10,MOD(AC138-Scenario!$B$10,Scenario!$B$18)=0),N('Option C'!$E$17)*N('Option C'!$E$18)+N('Option C'!$E$20),0)+IF(AC138=1,N('Option C'!$E$17)*N('Option C'!$E$19)+N('Option C'!$E$21),0)+IF(AC138=Scenario!$B$11,N('Option C'!$E$22),0)),"INSUFFICIENT FUNDS")))</f>
        <v/>
      </c>
      <c r="AG138" s="6" t="str">
        <f>IF(AC138&gt;Scenario!$B$11,"",IF(AC$2&lt;&gt;"Ready",AC$2,IF(ISNUMBER(AD138),IF((AD138+AE138)*(1+Scenario!$B$12/12)-AF138&lt;0,"INSUFFICIENT FUNDS",(AD138+AE138)*(1+Scenario!$B$12/12)-AF138),"INSUFFICIENT FUNDS")))</f>
        <v/>
      </c>
      <c r="AH138" s="6" t="str">
        <f>IF(AC138&gt;Scenario!$B$11,"",IF(AC$2&lt;&gt;"Ready",AC$2,IF(ISNUMBER(AG138),AH137+AF138,"INSUFFICIENT FUNDS")))</f>
        <v/>
      </c>
      <c r="AI138" t="str">
        <f>IF(AC138&gt;Scenario!$B$11,"",IF(AC$2&lt;&gt;"Ready",AC$2,IF(ISNUMBER(AG138),"OK","INSUFFICIENT FUNDS")))</f>
        <v/>
      </c>
      <c r="AJ138">
        <v>134</v>
      </c>
      <c r="AK138" s="6" t="str">
        <f>IF(AJ138&gt;Scenario!$B$11,"",IF(AJ$2&lt;&gt;"Ready",AJ$2,IF(AP137="OK",AN137,"INSUFFICIENT FUNDS")))</f>
        <v/>
      </c>
      <c r="AL138" s="6" t="str">
        <f>IF(AJ138&gt;Scenario!$B$11,"",IF(AJ$2&lt;&gt;"Ready",AJ$2,IF(ISNUMBER(AK138),IF(AND(AJ138&gt;=Scenario!$B$10,MOD(AJ138-Scenario!$B$10,Scenario!$B$18)=0),Scenario!$B$8,0),"INSUFFICIENT FUNDS")))</f>
        <v/>
      </c>
      <c r="AM138" s="6" t="str">
        <f>IF(AJ138&gt;Scenario!$B$11,"",IF(AJ$2&lt;&gt;"Ready",AJ$2,IF(ISNUMBER(AK138),(AK138+AL138)*(0+0+IF(Scenario!$B$13="Gross",0,0))/12+((0+0)/12+IF(AND(AJ138&gt;=Scenario!$B$10,MOD(AJ138-Scenario!$B$10,Scenario!$B$18)=0),0*0+0,0)+IF(AJ138=1,0*0+0,0)+IF(AJ138=Scenario!$B$11,0,0)),"INSUFFICIENT FUNDS")))</f>
        <v/>
      </c>
      <c r="AN138" s="6" t="str">
        <f>IF(AJ138&gt;Scenario!$B$11,"",IF(AJ$2&lt;&gt;"Ready",AJ$2,IF(ISNUMBER(AK138),IF((AK138+AL138)*(1+Scenario!$B$12/12)-AM138&lt;0,"INSUFFICIENT FUNDS",(AK138+AL138)*(1+Scenario!$B$12/12)-AM138),"INSUFFICIENT FUNDS")))</f>
        <v/>
      </c>
      <c r="AO138" s="6" t="str">
        <f>IF(AJ138&gt;Scenario!$B$11,"",IF(AJ$2&lt;&gt;"Ready",AJ$2,IF(ISNUMBER(AN138),AO137+AM138,"INSUFFICIENT FUNDS")))</f>
        <v/>
      </c>
      <c r="AP138" t="str">
        <f>IF(AJ138&gt;Scenario!$B$11,"",IF(AJ$2&lt;&gt;"Ready",AJ$2,IF(ISNUMBER(AN138),"OK","INSUFFICIENT FUNDS")))</f>
        <v/>
      </c>
    </row>
    <row r="139" spans="1:42" ht="32.1" customHeight="1" x14ac:dyDescent="0.2">
      <c r="A139">
        <v>135</v>
      </c>
      <c r="B139" s="6" t="str">
        <f>IF(A139&gt;Scenario!$B$11,"",IF(A$2&lt;&gt;"Ready",A$2,IF(G138="OK",E138,"INSUFFICIENT FUNDS")))</f>
        <v/>
      </c>
      <c r="C139" s="6" t="str">
        <f>IF(A139&gt;Scenario!$B$11,"",IF(A$2&lt;&gt;"Ready",A$2,IF(ISNUMBER(B139),IF(AND(A139&gt;=Scenario!$B$10,MOD(A139-Scenario!$B$10,Scenario!$B$18)=0),Scenario!$B$8,0),"INSUFFICIENT FUNDS")))</f>
        <v/>
      </c>
      <c r="D139" s="6" t="str">
        <f>IF(A139&gt;Scenario!$B$11,"",IF(A$2&lt;&gt;"Ready",A$2,IF(ISNUMBER(B139),(B139+C139)*(N('Option C'!$E$14)+N('Option C'!$E$15)+IF(Scenario!$B$13="Gross",N('Option C'!$E$16),0))/12+((N('Option C'!$E$12)+N('Option C'!$E$13))/12+IF(AND(A139&gt;=Scenario!$B$10,MOD(A139-Scenario!$B$10,Scenario!$B$18)=0),N('Option C'!$E$17)*N('Option C'!$E$18)+N('Option C'!$E$20),0)+IF(A139=1,N('Option C'!$E$17)*N('Option C'!$E$19)+N('Option C'!$E$21),0)+IF(A139=Scenario!$B$11,N('Option C'!$E$22),0)),"INSUFFICIENT FUNDS")))</f>
        <v/>
      </c>
      <c r="E139" s="6" t="str">
        <f>IF(A139&gt;Scenario!$B$11,"",IF(A$2&lt;&gt;"Ready",A$2,IF(ISNUMBER(B139),IF((B139+C139)*(1+Scenario!$B$12/12)-D139&lt;0,"INSUFFICIENT FUNDS",(B139+C139)*(1+Scenario!$B$12/12)-D139),"INSUFFICIENT FUNDS")))</f>
        <v/>
      </c>
      <c r="F139" s="6" t="str">
        <f>IF(A139&gt;Scenario!$B$11,"",IF(A$2&lt;&gt;"Ready",A$2,IF(ISNUMBER(E139),F138+D139,"INSUFFICIENT FUNDS")))</f>
        <v/>
      </c>
      <c r="G139" t="str">
        <f>IF(A139&gt;Scenario!$B$11,"",IF(A$2&lt;&gt;"Ready",A$2,IF(ISNUMBER(E139),"OK","INSUFFICIENT FUNDS")))</f>
        <v/>
      </c>
      <c r="H139">
        <v>135</v>
      </c>
      <c r="I139" s="6" t="str">
        <f>IF(H139&gt;Scenario!$B$11,"",IF(H$2&lt;&gt;"Ready",H$2,IF(N138="OK",L138,"INSUFFICIENT FUNDS")))</f>
        <v/>
      </c>
      <c r="J139" s="6" t="str">
        <f>IF(H139&gt;Scenario!$B$11,"",IF(H$2&lt;&gt;"Ready",H$2,IF(ISNUMBER(I139),IF(AND(H139&gt;=Scenario!$B$10,MOD(H139-Scenario!$B$10,Scenario!$B$18)=0),Scenario!$B$8,0),"INSUFFICIENT FUNDS")))</f>
        <v/>
      </c>
      <c r="K139" s="6" t="str">
        <f>IF(H139&gt;Scenario!$B$11,"",IF(H$2&lt;&gt;"Ready",H$2,IF(ISNUMBER(I139),(I139+J139)*(N('Option C'!$E$14)+N('Option C'!$E$15)+IF(Scenario!$B$13="Gross",N('Option C'!$E$16),0))/12+((0+0)/12+IF(AND(H139&gt;=Scenario!$B$10,MOD(H139-Scenario!$B$10,Scenario!$B$18)=0),N('Option C'!$E$17)*N('Option C'!$E$18)+N('Option C'!$E$20),0)+IF(H139=1,N('Option C'!$E$17)*N('Option C'!$E$19)+N('Option C'!$E$21),0)+IF(H139=Scenario!$B$11,N('Option C'!$E$22),0)),"INSUFFICIENT FUNDS")))</f>
        <v/>
      </c>
      <c r="L139" s="6" t="str">
        <f>IF(H139&gt;Scenario!$B$11,"",IF(H$2&lt;&gt;"Ready",H$2,IF(ISNUMBER(I139),IF((I139+J139)*(1+Scenario!$B$12/12)-K139&lt;0,"INSUFFICIENT FUNDS",(I139+J139)*(1+Scenario!$B$12/12)-K139),"INSUFFICIENT FUNDS")))</f>
        <v/>
      </c>
      <c r="M139" s="6" t="str">
        <f>IF(H139&gt;Scenario!$B$11,"",IF(H$2&lt;&gt;"Ready",H$2,IF(ISNUMBER(L139),M138+K139,"INSUFFICIENT FUNDS")))</f>
        <v/>
      </c>
      <c r="N139" t="str">
        <f>IF(H139&gt;Scenario!$B$11,"",IF(H$2&lt;&gt;"Ready",H$2,IF(ISNUMBER(L139),"OK","INSUFFICIENT FUNDS")))</f>
        <v/>
      </c>
      <c r="O139">
        <v>135</v>
      </c>
      <c r="P139" s="6" t="str">
        <f>IF(O139&gt;Scenario!$B$11,"",IF(O$2&lt;&gt;"Ready",O$2,IF(U138="OK",S138,"INSUFFICIENT FUNDS")))</f>
        <v/>
      </c>
      <c r="Q139" s="6" t="str">
        <f>IF(O139&gt;Scenario!$B$11,"",IF(O$2&lt;&gt;"Ready",O$2,IF(ISNUMBER(P139),IF(AND(O139&gt;=Scenario!$B$10,MOD(O139-Scenario!$B$10,Scenario!$B$18)=0),Scenario!$B$8,0),"INSUFFICIENT FUNDS")))</f>
        <v/>
      </c>
      <c r="R139" s="6" t="str">
        <f>IF(O139&gt;Scenario!$B$11,"",IF(O$2&lt;&gt;"Ready",O$2,IF(ISNUMBER(P139),(P139+Q139)*(0+N('Option C'!$E$15)+IF(Scenario!$B$13="Gross",N('Option C'!$E$16),0))/12+((N('Option C'!$E$12)+N('Option C'!$E$13))/12+IF(AND(O139&gt;=Scenario!$B$10,MOD(O139-Scenario!$B$10,Scenario!$B$18)=0),N('Option C'!$E$17)*N('Option C'!$E$18)+N('Option C'!$E$20),0)+IF(O139=1,N('Option C'!$E$17)*N('Option C'!$E$19)+N('Option C'!$E$21),0)+IF(O139=Scenario!$B$11,N('Option C'!$E$22),0)),"INSUFFICIENT FUNDS")))</f>
        <v/>
      </c>
      <c r="S139" s="6" t="str">
        <f>IF(O139&gt;Scenario!$B$11,"",IF(O$2&lt;&gt;"Ready",O$2,IF(ISNUMBER(P139),IF((P139+Q139)*(1+Scenario!$B$12/12)-R139&lt;0,"INSUFFICIENT FUNDS",(P139+Q139)*(1+Scenario!$B$12/12)-R139),"INSUFFICIENT FUNDS")))</f>
        <v/>
      </c>
      <c r="T139" s="6" t="str">
        <f>IF(O139&gt;Scenario!$B$11,"",IF(O$2&lt;&gt;"Ready",O$2,IF(ISNUMBER(S139),T138+R139,"INSUFFICIENT FUNDS")))</f>
        <v/>
      </c>
      <c r="U139" t="str">
        <f>IF(O139&gt;Scenario!$B$11,"",IF(O$2&lt;&gt;"Ready",O$2,IF(ISNUMBER(S139),"OK","INSUFFICIENT FUNDS")))</f>
        <v/>
      </c>
      <c r="V139">
        <v>135</v>
      </c>
      <c r="W139" s="6" t="str">
        <f>IF(V139&gt;Scenario!$B$11,"",IF(V$2&lt;&gt;"Ready",V$2,IF(AB138="OK",Z138,"INSUFFICIENT FUNDS")))</f>
        <v/>
      </c>
      <c r="X139" s="6" t="str">
        <f>IF(V139&gt;Scenario!$B$11,"",IF(V$2&lt;&gt;"Ready",V$2,IF(ISNUMBER(W139),IF(AND(V139&gt;=Scenario!$B$10,MOD(V139-Scenario!$B$10,Scenario!$B$18)=0),Scenario!$B$8,0),"INSUFFICIENT FUNDS")))</f>
        <v/>
      </c>
      <c r="Y139" s="6" t="str">
        <f>IF(V139&gt;Scenario!$B$11,"",IF(V$2&lt;&gt;"Ready",V$2,IF(ISNUMBER(W139),(W139+X139)*(N('Option C'!$E$14)+N('Option C'!$E$15)+IF(Scenario!$B$13="Gross",N('Option C'!$E$16),0))/12+((N('Option C'!$E$12)+N('Option C'!$E$13))/12+IF(AND(V139&gt;=Scenario!$B$10,MOD(V139-Scenario!$B$10,Scenario!$B$18)=0),0*0+0,0)+IF(V139=1,0*0+0,0)+IF(V139=Scenario!$B$11,0,0)),"INSUFFICIENT FUNDS")))</f>
        <v/>
      </c>
      <c r="Z139" s="6" t="str">
        <f>IF(V139&gt;Scenario!$B$11,"",IF(V$2&lt;&gt;"Ready",V$2,IF(ISNUMBER(W139),IF((W139+X139)*(1+Scenario!$B$12/12)-Y139&lt;0,"INSUFFICIENT FUNDS",(W139+X139)*(1+Scenario!$B$12/12)-Y139),"INSUFFICIENT FUNDS")))</f>
        <v/>
      </c>
      <c r="AA139" s="6" t="str">
        <f>IF(V139&gt;Scenario!$B$11,"",IF(V$2&lt;&gt;"Ready",V$2,IF(ISNUMBER(Z139),AA138+Y139,"INSUFFICIENT FUNDS")))</f>
        <v/>
      </c>
      <c r="AB139" t="str">
        <f>IF(V139&gt;Scenario!$B$11,"",IF(V$2&lt;&gt;"Ready",V$2,IF(ISNUMBER(Z139),"OK","INSUFFICIENT FUNDS")))</f>
        <v/>
      </c>
      <c r="AC139">
        <v>135</v>
      </c>
      <c r="AD139" s="6" t="str">
        <f>IF(AC139&gt;Scenario!$B$11,"",IF(AC$2&lt;&gt;"Ready",AC$2,IF(AI138="OK",AG138,"INSUFFICIENT FUNDS")))</f>
        <v/>
      </c>
      <c r="AE139" s="6" t="str">
        <f>IF(AC139&gt;Scenario!$B$11,"",IF(AC$2&lt;&gt;"Ready",AC$2,IF(ISNUMBER(AD139),IF(AND(AC139&gt;=Scenario!$B$10,MOD(AC139-Scenario!$B$10,Scenario!$B$18)=0),Scenario!$B$8,0),"INSUFFICIENT FUNDS")))</f>
        <v/>
      </c>
      <c r="AF139" s="6" t="str">
        <f>IF(AC139&gt;Scenario!$B$11,"",IF(AC$2&lt;&gt;"Ready",AC$2,IF(ISNUMBER(AD139),(AD139+AE139)*(N('Option C'!$E$14)+N('Option C'!$E$15)+IF(Scenario!$B$13="Gross",0,0))/12+((N('Option C'!$E$12)+N('Option C'!$E$13))/12+IF(AND(AC139&gt;=Scenario!$B$10,MOD(AC139-Scenario!$B$10,Scenario!$B$18)=0),N('Option C'!$E$17)*N('Option C'!$E$18)+N('Option C'!$E$20),0)+IF(AC139=1,N('Option C'!$E$17)*N('Option C'!$E$19)+N('Option C'!$E$21),0)+IF(AC139=Scenario!$B$11,N('Option C'!$E$22),0)),"INSUFFICIENT FUNDS")))</f>
        <v/>
      </c>
      <c r="AG139" s="6" t="str">
        <f>IF(AC139&gt;Scenario!$B$11,"",IF(AC$2&lt;&gt;"Ready",AC$2,IF(ISNUMBER(AD139),IF((AD139+AE139)*(1+Scenario!$B$12/12)-AF139&lt;0,"INSUFFICIENT FUNDS",(AD139+AE139)*(1+Scenario!$B$12/12)-AF139),"INSUFFICIENT FUNDS")))</f>
        <v/>
      </c>
      <c r="AH139" s="6" t="str">
        <f>IF(AC139&gt;Scenario!$B$11,"",IF(AC$2&lt;&gt;"Ready",AC$2,IF(ISNUMBER(AG139),AH138+AF139,"INSUFFICIENT FUNDS")))</f>
        <v/>
      </c>
      <c r="AI139" t="str">
        <f>IF(AC139&gt;Scenario!$B$11,"",IF(AC$2&lt;&gt;"Ready",AC$2,IF(ISNUMBER(AG139),"OK","INSUFFICIENT FUNDS")))</f>
        <v/>
      </c>
      <c r="AJ139">
        <v>135</v>
      </c>
      <c r="AK139" s="6" t="str">
        <f>IF(AJ139&gt;Scenario!$B$11,"",IF(AJ$2&lt;&gt;"Ready",AJ$2,IF(AP138="OK",AN138,"INSUFFICIENT FUNDS")))</f>
        <v/>
      </c>
      <c r="AL139" s="6" t="str">
        <f>IF(AJ139&gt;Scenario!$B$11,"",IF(AJ$2&lt;&gt;"Ready",AJ$2,IF(ISNUMBER(AK139),IF(AND(AJ139&gt;=Scenario!$B$10,MOD(AJ139-Scenario!$B$10,Scenario!$B$18)=0),Scenario!$B$8,0),"INSUFFICIENT FUNDS")))</f>
        <v/>
      </c>
      <c r="AM139" s="6" t="str">
        <f>IF(AJ139&gt;Scenario!$B$11,"",IF(AJ$2&lt;&gt;"Ready",AJ$2,IF(ISNUMBER(AK139),(AK139+AL139)*(0+0+IF(Scenario!$B$13="Gross",0,0))/12+((0+0)/12+IF(AND(AJ139&gt;=Scenario!$B$10,MOD(AJ139-Scenario!$B$10,Scenario!$B$18)=0),0*0+0,0)+IF(AJ139=1,0*0+0,0)+IF(AJ139=Scenario!$B$11,0,0)),"INSUFFICIENT FUNDS")))</f>
        <v/>
      </c>
      <c r="AN139" s="6" t="str">
        <f>IF(AJ139&gt;Scenario!$B$11,"",IF(AJ$2&lt;&gt;"Ready",AJ$2,IF(ISNUMBER(AK139),IF((AK139+AL139)*(1+Scenario!$B$12/12)-AM139&lt;0,"INSUFFICIENT FUNDS",(AK139+AL139)*(1+Scenario!$B$12/12)-AM139),"INSUFFICIENT FUNDS")))</f>
        <v/>
      </c>
      <c r="AO139" s="6" t="str">
        <f>IF(AJ139&gt;Scenario!$B$11,"",IF(AJ$2&lt;&gt;"Ready",AJ$2,IF(ISNUMBER(AN139),AO138+AM139,"INSUFFICIENT FUNDS")))</f>
        <v/>
      </c>
      <c r="AP139" t="str">
        <f>IF(AJ139&gt;Scenario!$B$11,"",IF(AJ$2&lt;&gt;"Ready",AJ$2,IF(ISNUMBER(AN139),"OK","INSUFFICIENT FUNDS")))</f>
        <v/>
      </c>
    </row>
    <row r="140" spans="1:42" ht="32.1" customHeight="1" x14ac:dyDescent="0.2">
      <c r="A140">
        <v>136</v>
      </c>
      <c r="B140" s="6" t="str">
        <f>IF(A140&gt;Scenario!$B$11,"",IF(A$2&lt;&gt;"Ready",A$2,IF(G139="OK",E139,"INSUFFICIENT FUNDS")))</f>
        <v/>
      </c>
      <c r="C140" s="6" t="str">
        <f>IF(A140&gt;Scenario!$B$11,"",IF(A$2&lt;&gt;"Ready",A$2,IF(ISNUMBER(B140),IF(AND(A140&gt;=Scenario!$B$10,MOD(A140-Scenario!$B$10,Scenario!$B$18)=0),Scenario!$B$8,0),"INSUFFICIENT FUNDS")))</f>
        <v/>
      </c>
      <c r="D140" s="6" t="str">
        <f>IF(A140&gt;Scenario!$B$11,"",IF(A$2&lt;&gt;"Ready",A$2,IF(ISNUMBER(B140),(B140+C140)*(N('Option C'!$E$14)+N('Option C'!$E$15)+IF(Scenario!$B$13="Gross",N('Option C'!$E$16),0))/12+((N('Option C'!$E$12)+N('Option C'!$E$13))/12+IF(AND(A140&gt;=Scenario!$B$10,MOD(A140-Scenario!$B$10,Scenario!$B$18)=0),N('Option C'!$E$17)*N('Option C'!$E$18)+N('Option C'!$E$20),0)+IF(A140=1,N('Option C'!$E$17)*N('Option C'!$E$19)+N('Option C'!$E$21),0)+IF(A140=Scenario!$B$11,N('Option C'!$E$22),0)),"INSUFFICIENT FUNDS")))</f>
        <v/>
      </c>
      <c r="E140" s="6" t="str">
        <f>IF(A140&gt;Scenario!$B$11,"",IF(A$2&lt;&gt;"Ready",A$2,IF(ISNUMBER(B140),IF((B140+C140)*(1+Scenario!$B$12/12)-D140&lt;0,"INSUFFICIENT FUNDS",(B140+C140)*(1+Scenario!$B$12/12)-D140),"INSUFFICIENT FUNDS")))</f>
        <v/>
      </c>
      <c r="F140" s="6" t="str">
        <f>IF(A140&gt;Scenario!$B$11,"",IF(A$2&lt;&gt;"Ready",A$2,IF(ISNUMBER(E140),F139+D140,"INSUFFICIENT FUNDS")))</f>
        <v/>
      </c>
      <c r="G140" t="str">
        <f>IF(A140&gt;Scenario!$B$11,"",IF(A$2&lt;&gt;"Ready",A$2,IF(ISNUMBER(E140),"OK","INSUFFICIENT FUNDS")))</f>
        <v/>
      </c>
      <c r="H140">
        <v>136</v>
      </c>
      <c r="I140" s="6" t="str">
        <f>IF(H140&gt;Scenario!$B$11,"",IF(H$2&lt;&gt;"Ready",H$2,IF(N139="OK",L139,"INSUFFICIENT FUNDS")))</f>
        <v/>
      </c>
      <c r="J140" s="6" t="str">
        <f>IF(H140&gt;Scenario!$B$11,"",IF(H$2&lt;&gt;"Ready",H$2,IF(ISNUMBER(I140),IF(AND(H140&gt;=Scenario!$B$10,MOD(H140-Scenario!$B$10,Scenario!$B$18)=0),Scenario!$B$8,0),"INSUFFICIENT FUNDS")))</f>
        <v/>
      </c>
      <c r="K140" s="6" t="str">
        <f>IF(H140&gt;Scenario!$B$11,"",IF(H$2&lt;&gt;"Ready",H$2,IF(ISNUMBER(I140),(I140+J140)*(N('Option C'!$E$14)+N('Option C'!$E$15)+IF(Scenario!$B$13="Gross",N('Option C'!$E$16),0))/12+((0+0)/12+IF(AND(H140&gt;=Scenario!$B$10,MOD(H140-Scenario!$B$10,Scenario!$B$18)=0),N('Option C'!$E$17)*N('Option C'!$E$18)+N('Option C'!$E$20),0)+IF(H140=1,N('Option C'!$E$17)*N('Option C'!$E$19)+N('Option C'!$E$21),0)+IF(H140=Scenario!$B$11,N('Option C'!$E$22),0)),"INSUFFICIENT FUNDS")))</f>
        <v/>
      </c>
      <c r="L140" s="6" t="str">
        <f>IF(H140&gt;Scenario!$B$11,"",IF(H$2&lt;&gt;"Ready",H$2,IF(ISNUMBER(I140),IF((I140+J140)*(1+Scenario!$B$12/12)-K140&lt;0,"INSUFFICIENT FUNDS",(I140+J140)*(1+Scenario!$B$12/12)-K140),"INSUFFICIENT FUNDS")))</f>
        <v/>
      </c>
      <c r="M140" s="6" t="str">
        <f>IF(H140&gt;Scenario!$B$11,"",IF(H$2&lt;&gt;"Ready",H$2,IF(ISNUMBER(L140),M139+K140,"INSUFFICIENT FUNDS")))</f>
        <v/>
      </c>
      <c r="N140" t="str">
        <f>IF(H140&gt;Scenario!$B$11,"",IF(H$2&lt;&gt;"Ready",H$2,IF(ISNUMBER(L140),"OK","INSUFFICIENT FUNDS")))</f>
        <v/>
      </c>
      <c r="O140">
        <v>136</v>
      </c>
      <c r="P140" s="6" t="str">
        <f>IF(O140&gt;Scenario!$B$11,"",IF(O$2&lt;&gt;"Ready",O$2,IF(U139="OK",S139,"INSUFFICIENT FUNDS")))</f>
        <v/>
      </c>
      <c r="Q140" s="6" t="str">
        <f>IF(O140&gt;Scenario!$B$11,"",IF(O$2&lt;&gt;"Ready",O$2,IF(ISNUMBER(P140),IF(AND(O140&gt;=Scenario!$B$10,MOD(O140-Scenario!$B$10,Scenario!$B$18)=0),Scenario!$B$8,0),"INSUFFICIENT FUNDS")))</f>
        <v/>
      </c>
      <c r="R140" s="6" t="str">
        <f>IF(O140&gt;Scenario!$B$11,"",IF(O$2&lt;&gt;"Ready",O$2,IF(ISNUMBER(P140),(P140+Q140)*(0+N('Option C'!$E$15)+IF(Scenario!$B$13="Gross",N('Option C'!$E$16),0))/12+((N('Option C'!$E$12)+N('Option C'!$E$13))/12+IF(AND(O140&gt;=Scenario!$B$10,MOD(O140-Scenario!$B$10,Scenario!$B$18)=0),N('Option C'!$E$17)*N('Option C'!$E$18)+N('Option C'!$E$20),0)+IF(O140=1,N('Option C'!$E$17)*N('Option C'!$E$19)+N('Option C'!$E$21),0)+IF(O140=Scenario!$B$11,N('Option C'!$E$22),0)),"INSUFFICIENT FUNDS")))</f>
        <v/>
      </c>
      <c r="S140" s="6" t="str">
        <f>IF(O140&gt;Scenario!$B$11,"",IF(O$2&lt;&gt;"Ready",O$2,IF(ISNUMBER(P140),IF((P140+Q140)*(1+Scenario!$B$12/12)-R140&lt;0,"INSUFFICIENT FUNDS",(P140+Q140)*(1+Scenario!$B$12/12)-R140),"INSUFFICIENT FUNDS")))</f>
        <v/>
      </c>
      <c r="T140" s="6" t="str">
        <f>IF(O140&gt;Scenario!$B$11,"",IF(O$2&lt;&gt;"Ready",O$2,IF(ISNUMBER(S140),T139+R140,"INSUFFICIENT FUNDS")))</f>
        <v/>
      </c>
      <c r="U140" t="str">
        <f>IF(O140&gt;Scenario!$B$11,"",IF(O$2&lt;&gt;"Ready",O$2,IF(ISNUMBER(S140),"OK","INSUFFICIENT FUNDS")))</f>
        <v/>
      </c>
      <c r="V140">
        <v>136</v>
      </c>
      <c r="W140" s="6" t="str">
        <f>IF(V140&gt;Scenario!$B$11,"",IF(V$2&lt;&gt;"Ready",V$2,IF(AB139="OK",Z139,"INSUFFICIENT FUNDS")))</f>
        <v/>
      </c>
      <c r="X140" s="6" t="str">
        <f>IF(V140&gt;Scenario!$B$11,"",IF(V$2&lt;&gt;"Ready",V$2,IF(ISNUMBER(W140),IF(AND(V140&gt;=Scenario!$B$10,MOD(V140-Scenario!$B$10,Scenario!$B$18)=0),Scenario!$B$8,0),"INSUFFICIENT FUNDS")))</f>
        <v/>
      </c>
      <c r="Y140" s="6" t="str">
        <f>IF(V140&gt;Scenario!$B$11,"",IF(V$2&lt;&gt;"Ready",V$2,IF(ISNUMBER(W140),(W140+X140)*(N('Option C'!$E$14)+N('Option C'!$E$15)+IF(Scenario!$B$13="Gross",N('Option C'!$E$16),0))/12+((N('Option C'!$E$12)+N('Option C'!$E$13))/12+IF(AND(V140&gt;=Scenario!$B$10,MOD(V140-Scenario!$B$10,Scenario!$B$18)=0),0*0+0,0)+IF(V140=1,0*0+0,0)+IF(V140=Scenario!$B$11,0,0)),"INSUFFICIENT FUNDS")))</f>
        <v/>
      </c>
      <c r="Z140" s="6" t="str">
        <f>IF(V140&gt;Scenario!$B$11,"",IF(V$2&lt;&gt;"Ready",V$2,IF(ISNUMBER(W140),IF((W140+X140)*(1+Scenario!$B$12/12)-Y140&lt;0,"INSUFFICIENT FUNDS",(W140+X140)*(1+Scenario!$B$12/12)-Y140),"INSUFFICIENT FUNDS")))</f>
        <v/>
      </c>
      <c r="AA140" s="6" t="str">
        <f>IF(V140&gt;Scenario!$B$11,"",IF(V$2&lt;&gt;"Ready",V$2,IF(ISNUMBER(Z140),AA139+Y140,"INSUFFICIENT FUNDS")))</f>
        <v/>
      </c>
      <c r="AB140" t="str">
        <f>IF(V140&gt;Scenario!$B$11,"",IF(V$2&lt;&gt;"Ready",V$2,IF(ISNUMBER(Z140),"OK","INSUFFICIENT FUNDS")))</f>
        <v/>
      </c>
      <c r="AC140">
        <v>136</v>
      </c>
      <c r="AD140" s="6" t="str">
        <f>IF(AC140&gt;Scenario!$B$11,"",IF(AC$2&lt;&gt;"Ready",AC$2,IF(AI139="OK",AG139,"INSUFFICIENT FUNDS")))</f>
        <v/>
      </c>
      <c r="AE140" s="6" t="str">
        <f>IF(AC140&gt;Scenario!$B$11,"",IF(AC$2&lt;&gt;"Ready",AC$2,IF(ISNUMBER(AD140),IF(AND(AC140&gt;=Scenario!$B$10,MOD(AC140-Scenario!$B$10,Scenario!$B$18)=0),Scenario!$B$8,0),"INSUFFICIENT FUNDS")))</f>
        <v/>
      </c>
      <c r="AF140" s="6" t="str">
        <f>IF(AC140&gt;Scenario!$B$11,"",IF(AC$2&lt;&gt;"Ready",AC$2,IF(ISNUMBER(AD140),(AD140+AE140)*(N('Option C'!$E$14)+N('Option C'!$E$15)+IF(Scenario!$B$13="Gross",0,0))/12+((N('Option C'!$E$12)+N('Option C'!$E$13))/12+IF(AND(AC140&gt;=Scenario!$B$10,MOD(AC140-Scenario!$B$10,Scenario!$B$18)=0),N('Option C'!$E$17)*N('Option C'!$E$18)+N('Option C'!$E$20),0)+IF(AC140=1,N('Option C'!$E$17)*N('Option C'!$E$19)+N('Option C'!$E$21),0)+IF(AC140=Scenario!$B$11,N('Option C'!$E$22),0)),"INSUFFICIENT FUNDS")))</f>
        <v/>
      </c>
      <c r="AG140" s="6" t="str">
        <f>IF(AC140&gt;Scenario!$B$11,"",IF(AC$2&lt;&gt;"Ready",AC$2,IF(ISNUMBER(AD140),IF((AD140+AE140)*(1+Scenario!$B$12/12)-AF140&lt;0,"INSUFFICIENT FUNDS",(AD140+AE140)*(1+Scenario!$B$12/12)-AF140),"INSUFFICIENT FUNDS")))</f>
        <v/>
      </c>
      <c r="AH140" s="6" t="str">
        <f>IF(AC140&gt;Scenario!$B$11,"",IF(AC$2&lt;&gt;"Ready",AC$2,IF(ISNUMBER(AG140),AH139+AF140,"INSUFFICIENT FUNDS")))</f>
        <v/>
      </c>
      <c r="AI140" t="str">
        <f>IF(AC140&gt;Scenario!$B$11,"",IF(AC$2&lt;&gt;"Ready",AC$2,IF(ISNUMBER(AG140),"OK","INSUFFICIENT FUNDS")))</f>
        <v/>
      </c>
      <c r="AJ140">
        <v>136</v>
      </c>
      <c r="AK140" s="6" t="str">
        <f>IF(AJ140&gt;Scenario!$B$11,"",IF(AJ$2&lt;&gt;"Ready",AJ$2,IF(AP139="OK",AN139,"INSUFFICIENT FUNDS")))</f>
        <v/>
      </c>
      <c r="AL140" s="6" t="str">
        <f>IF(AJ140&gt;Scenario!$B$11,"",IF(AJ$2&lt;&gt;"Ready",AJ$2,IF(ISNUMBER(AK140),IF(AND(AJ140&gt;=Scenario!$B$10,MOD(AJ140-Scenario!$B$10,Scenario!$B$18)=0),Scenario!$B$8,0),"INSUFFICIENT FUNDS")))</f>
        <v/>
      </c>
      <c r="AM140" s="6" t="str">
        <f>IF(AJ140&gt;Scenario!$B$11,"",IF(AJ$2&lt;&gt;"Ready",AJ$2,IF(ISNUMBER(AK140),(AK140+AL140)*(0+0+IF(Scenario!$B$13="Gross",0,0))/12+((0+0)/12+IF(AND(AJ140&gt;=Scenario!$B$10,MOD(AJ140-Scenario!$B$10,Scenario!$B$18)=0),0*0+0,0)+IF(AJ140=1,0*0+0,0)+IF(AJ140=Scenario!$B$11,0,0)),"INSUFFICIENT FUNDS")))</f>
        <v/>
      </c>
      <c r="AN140" s="6" t="str">
        <f>IF(AJ140&gt;Scenario!$B$11,"",IF(AJ$2&lt;&gt;"Ready",AJ$2,IF(ISNUMBER(AK140),IF((AK140+AL140)*(1+Scenario!$B$12/12)-AM140&lt;0,"INSUFFICIENT FUNDS",(AK140+AL140)*(1+Scenario!$B$12/12)-AM140),"INSUFFICIENT FUNDS")))</f>
        <v/>
      </c>
      <c r="AO140" s="6" t="str">
        <f>IF(AJ140&gt;Scenario!$B$11,"",IF(AJ$2&lt;&gt;"Ready",AJ$2,IF(ISNUMBER(AN140),AO139+AM140,"INSUFFICIENT FUNDS")))</f>
        <v/>
      </c>
      <c r="AP140" t="str">
        <f>IF(AJ140&gt;Scenario!$B$11,"",IF(AJ$2&lt;&gt;"Ready",AJ$2,IF(ISNUMBER(AN140),"OK","INSUFFICIENT FUNDS")))</f>
        <v/>
      </c>
    </row>
    <row r="141" spans="1:42" ht="32.1" customHeight="1" x14ac:dyDescent="0.2">
      <c r="A141">
        <v>137</v>
      </c>
      <c r="B141" s="6" t="str">
        <f>IF(A141&gt;Scenario!$B$11,"",IF(A$2&lt;&gt;"Ready",A$2,IF(G140="OK",E140,"INSUFFICIENT FUNDS")))</f>
        <v/>
      </c>
      <c r="C141" s="6" t="str">
        <f>IF(A141&gt;Scenario!$B$11,"",IF(A$2&lt;&gt;"Ready",A$2,IF(ISNUMBER(B141),IF(AND(A141&gt;=Scenario!$B$10,MOD(A141-Scenario!$B$10,Scenario!$B$18)=0),Scenario!$B$8,0),"INSUFFICIENT FUNDS")))</f>
        <v/>
      </c>
      <c r="D141" s="6" t="str">
        <f>IF(A141&gt;Scenario!$B$11,"",IF(A$2&lt;&gt;"Ready",A$2,IF(ISNUMBER(B141),(B141+C141)*(N('Option C'!$E$14)+N('Option C'!$E$15)+IF(Scenario!$B$13="Gross",N('Option C'!$E$16),0))/12+((N('Option C'!$E$12)+N('Option C'!$E$13))/12+IF(AND(A141&gt;=Scenario!$B$10,MOD(A141-Scenario!$B$10,Scenario!$B$18)=0),N('Option C'!$E$17)*N('Option C'!$E$18)+N('Option C'!$E$20),0)+IF(A141=1,N('Option C'!$E$17)*N('Option C'!$E$19)+N('Option C'!$E$21),0)+IF(A141=Scenario!$B$11,N('Option C'!$E$22),0)),"INSUFFICIENT FUNDS")))</f>
        <v/>
      </c>
      <c r="E141" s="6" t="str">
        <f>IF(A141&gt;Scenario!$B$11,"",IF(A$2&lt;&gt;"Ready",A$2,IF(ISNUMBER(B141),IF((B141+C141)*(1+Scenario!$B$12/12)-D141&lt;0,"INSUFFICIENT FUNDS",(B141+C141)*(1+Scenario!$B$12/12)-D141),"INSUFFICIENT FUNDS")))</f>
        <v/>
      </c>
      <c r="F141" s="6" t="str">
        <f>IF(A141&gt;Scenario!$B$11,"",IF(A$2&lt;&gt;"Ready",A$2,IF(ISNUMBER(E141),F140+D141,"INSUFFICIENT FUNDS")))</f>
        <v/>
      </c>
      <c r="G141" t="str">
        <f>IF(A141&gt;Scenario!$B$11,"",IF(A$2&lt;&gt;"Ready",A$2,IF(ISNUMBER(E141),"OK","INSUFFICIENT FUNDS")))</f>
        <v/>
      </c>
      <c r="H141">
        <v>137</v>
      </c>
      <c r="I141" s="6" t="str">
        <f>IF(H141&gt;Scenario!$B$11,"",IF(H$2&lt;&gt;"Ready",H$2,IF(N140="OK",L140,"INSUFFICIENT FUNDS")))</f>
        <v/>
      </c>
      <c r="J141" s="6" t="str">
        <f>IF(H141&gt;Scenario!$B$11,"",IF(H$2&lt;&gt;"Ready",H$2,IF(ISNUMBER(I141),IF(AND(H141&gt;=Scenario!$B$10,MOD(H141-Scenario!$B$10,Scenario!$B$18)=0),Scenario!$B$8,0),"INSUFFICIENT FUNDS")))</f>
        <v/>
      </c>
      <c r="K141" s="6" t="str">
        <f>IF(H141&gt;Scenario!$B$11,"",IF(H$2&lt;&gt;"Ready",H$2,IF(ISNUMBER(I141),(I141+J141)*(N('Option C'!$E$14)+N('Option C'!$E$15)+IF(Scenario!$B$13="Gross",N('Option C'!$E$16),0))/12+((0+0)/12+IF(AND(H141&gt;=Scenario!$B$10,MOD(H141-Scenario!$B$10,Scenario!$B$18)=0),N('Option C'!$E$17)*N('Option C'!$E$18)+N('Option C'!$E$20),0)+IF(H141=1,N('Option C'!$E$17)*N('Option C'!$E$19)+N('Option C'!$E$21),0)+IF(H141=Scenario!$B$11,N('Option C'!$E$22),0)),"INSUFFICIENT FUNDS")))</f>
        <v/>
      </c>
      <c r="L141" s="6" t="str">
        <f>IF(H141&gt;Scenario!$B$11,"",IF(H$2&lt;&gt;"Ready",H$2,IF(ISNUMBER(I141),IF((I141+J141)*(1+Scenario!$B$12/12)-K141&lt;0,"INSUFFICIENT FUNDS",(I141+J141)*(1+Scenario!$B$12/12)-K141),"INSUFFICIENT FUNDS")))</f>
        <v/>
      </c>
      <c r="M141" s="6" t="str">
        <f>IF(H141&gt;Scenario!$B$11,"",IF(H$2&lt;&gt;"Ready",H$2,IF(ISNUMBER(L141),M140+K141,"INSUFFICIENT FUNDS")))</f>
        <v/>
      </c>
      <c r="N141" t="str">
        <f>IF(H141&gt;Scenario!$B$11,"",IF(H$2&lt;&gt;"Ready",H$2,IF(ISNUMBER(L141),"OK","INSUFFICIENT FUNDS")))</f>
        <v/>
      </c>
      <c r="O141">
        <v>137</v>
      </c>
      <c r="P141" s="6" t="str">
        <f>IF(O141&gt;Scenario!$B$11,"",IF(O$2&lt;&gt;"Ready",O$2,IF(U140="OK",S140,"INSUFFICIENT FUNDS")))</f>
        <v/>
      </c>
      <c r="Q141" s="6" t="str">
        <f>IF(O141&gt;Scenario!$B$11,"",IF(O$2&lt;&gt;"Ready",O$2,IF(ISNUMBER(P141),IF(AND(O141&gt;=Scenario!$B$10,MOD(O141-Scenario!$B$10,Scenario!$B$18)=0),Scenario!$B$8,0),"INSUFFICIENT FUNDS")))</f>
        <v/>
      </c>
      <c r="R141" s="6" t="str">
        <f>IF(O141&gt;Scenario!$B$11,"",IF(O$2&lt;&gt;"Ready",O$2,IF(ISNUMBER(P141),(P141+Q141)*(0+N('Option C'!$E$15)+IF(Scenario!$B$13="Gross",N('Option C'!$E$16),0))/12+((N('Option C'!$E$12)+N('Option C'!$E$13))/12+IF(AND(O141&gt;=Scenario!$B$10,MOD(O141-Scenario!$B$10,Scenario!$B$18)=0),N('Option C'!$E$17)*N('Option C'!$E$18)+N('Option C'!$E$20),0)+IF(O141=1,N('Option C'!$E$17)*N('Option C'!$E$19)+N('Option C'!$E$21),0)+IF(O141=Scenario!$B$11,N('Option C'!$E$22),0)),"INSUFFICIENT FUNDS")))</f>
        <v/>
      </c>
      <c r="S141" s="6" t="str">
        <f>IF(O141&gt;Scenario!$B$11,"",IF(O$2&lt;&gt;"Ready",O$2,IF(ISNUMBER(P141),IF((P141+Q141)*(1+Scenario!$B$12/12)-R141&lt;0,"INSUFFICIENT FUNDS",(P141+Q141)*(1+Scenario!$B$12/12)-R141),"INSUFFICIENT FUNDS")))</f>
        <v/>
      </c>
      <c r="T141" s="6" t="str">
        <f>IF(O141&gt;Scenario!$B$11,"",IF(O$2&lt;&gt;"Ready",O$2,IF(ISNUMBER(S141),T140+R141,"INSUFFICIENT FUNDS")))</f>
        <v/>
      </c>
      <c r="U141" t="str">
        <f>IF(O141&gt;Scenario!$B$11,"",IF(O$2&lt;&gt;"Ready",O$2,IF(ISNUMBER(S141),"OK","INSUFFICIENT FUNDS")))</f>
        <v/>
      </c>
      <c r="V141">
        <v>137</v>
      </c>
      <c r="W141" s="6" t="str">
        <f>IF(V141&gt;Scenario!$B$11,"",IF(V$2&lt;&gt;"Ready",V$2,IF(AB140="OK",Z140,"INSUFFICIENT FUNDS")))</f>
        <v/>
      </c>
      <c r="X141" s="6" t="str">
        <f>IF(V141&gt;Scenario!$B$11,"",IF(V$2&lt;&gt;"Ready",V$2,IF(ISNUMBER(W141),IF(AND(V141&gt;=Scenario!$B$10,MOD(V141-Scenario!$B$10,Scenario!$B$18)=0),Scenario!$B$8,0),"INSUFFICIENT FUNDS")))</f>
        <v/>
      </c>
      <c r="Y141" s="6" t="str">
        <f>IF(V141&gt;Scenario!$B$11,"",IF(V$2&lt;&gt;"Ready",V$2,IF(ISNUMBER(W141),(W141+X141)*(N('Option C'!$E$14)+N('Option C'!$E$15)+IF(Scenario!$B$13="Gross",N('Option C'!$E$16),0))/12+((N('Option C'!$E$12)+N('Option C'!$E$13))/12+IF(AND(V141&gt;=Scenario!$B$10,MOD(V141-Scenario!$B$10,Scenario!$B$18)=0),0*0+0,0)+IF(V141=1,0*0+0,0)+IF(V141=Scenario!$B$11,0,0)),"INSUFFICIENT FUNDS")))</f>
        <v/>
      </c>
      <c r="Z141" s="6" t="str">
        <f>IF(V141&gt;Scenario!$B$11,"",IF(V$2&lt;&gt;"Ready",V$2,IF(ISNUMBER(W141),IF((W141+X141)*(1+Scenario!$B$12/12)-Y141&lt;0,"INSUFFICIENT FUNDS",(W141+X141)*(1+Scenario!$B$12/12)-Y141),"INSUFFICIENT FUNDS")))</f>
        <v/>
      </c>
      <c r="AA141" s="6" t="str">
        <f>IF(V141&gt;Scenario!$B$11,"",IF(V$2&lt;&gt;"Ready",V$2,IF(ISNUMBER(Z141),AA140+Y141,"INSUFFICIENT FUNDS")))</f>
        <v/>
      </c>
      <c r="AB141" t="str">
        <f>IF(V141&gt;Scenario!$B$11,"",IF(V$2&lt;&gt;"Ready",V$2,IF(ISNUMBER(Z141),"OK","INSUFFICIENT FUNDS")))</f>
        <v/>
      </c>
      <c r="AC141">
        <v>137</v>
      </c>
      <c r="AD141" s="6" t="str">
        <f>IF(AC141&gt;Scenario!$B$11,"",IF(AC$2&lt;&gt;"Ready",AC$2,IF(AI140="OK",AG140,"INSUFFICIENT FUNDS")))</f>
        <v/>
      </c>
      <c r="AE141" s="6" t="str">
        <f>IF(AC141&gt;Scenario!$B$11,"",IF(AC$2&lt;&gt;"Ready",AC$2,IF(ISNUMBER(AD141),IF(AND(AC141&gt;=Scenario!$B$10,MOD(AC141-Scenario!$B$10,Scenario!$B$18)=0),Scenario!$B$8,0),"INSUFFICIENT FUNDS")))</f>
        <v/>
      </c>
      <c r="AF141" s="6" t="str">
        <f>IF(AC141&gt;Scenario!$B$11,"",IF(AC$2&lt;&gt;"Ready",AC$2,IF(ISNUMBER(AD141),(AD141+AE141)*(N('Option C'!$E$14)+N('Option C'!$E$15)+IF(Scenario!$B$13="Gross",0,0))/12+((N('Option C'!$E$12)+N('Option C'!$E$13))/12+IF(AND(AC141&gt;=Scenario!$B$10,MOD(AC141-Scenario!$B$10,Scenario!$B$18)=0),N('Option C'!$E$17)*N('Option C'!$E$18)+N('Option C'!$E$20),0)+IF(AC141=1,N('Option C'!$E$17)*N('Option C'!$E$19)+N('Option C'!$E$21),0)+IF(AC141=Scenario!$B$11,N('Option C'!$E$22),0)),"INSUFFICIENT FUNDS")))</f>
        <v/>
      </c>
      <c r="AG141" s="6" t="str">
        <f>IF(AC141&gt;Scenario!$B$11,"",IF(AC$2&lt;&gt;"Ready",AC$2,IF(ISNUMBER(AD141),IF((AD141+AE141)*(1+Scenario!$B$12/12)-AF141&lt;0,"INSUFFICIENT FUNDS",(AD141+AE141)*(1+Scenario!$B$12/12)-AF141),"INSUFFICIENT FUNDS")))</f>
        <v/>
      </c>
      <c r="AH141" s="6" t="str">
        <f>IF(AC141&gt;Scenario!$B$11,"",IF(AC$2&lt;&gt;"Ready",AC$2,IF(ISNUMBER(AG141),AH140+AF141,"INSUFFICIENT FUNDS")))</f>
        <v/>
      </c>
      <c r="AI141" t="str">
        <f>IF(AC141&gt;Scenario!$B$11,"",IF(AC$2&lt;&gt;"Ready",AC$2,IF(ISNUMBER(AG141),"OK","INSUFFICIENT FUNDS")))</f>
        <v/>
      </c>
      <c r="AJ141">
        <v>137</v>
      </c>
      <c r="AK141" s="6" t="str">
        <f>IF(AJ141&gt;Scenario!$B$11,"",IF(AJ$2&lt;&gt;"Ready",AJ$2,IF(AP140="OK",AN140,"INSUFFICIENT FUNDS")))</f>
        <v/>
      </c>
      <c r="AL141" s="6" t="str">
        <f>IF(AJ141&gt;Scenario!$B$11,"",IF(AJ$2&lt;&gt;"Ready",AJ$2,IF(ISNUMBER(AK141),IF(AND(AJ141&gt;=Scenario!$B$10,MOD(AJ141-Scenario!$B$10,Scenario!$B$18)=0),Scenario!$B$8,0),"INSUFFICIENT FUNDS")))</f>
        <v/>
      </c>
      <c r="AM141" s="6" t="str">
        <f>IF(AJ141&gt;Scenario!$B$11,"",IF(AJ$2&lt;&gt;"Ready",AJ$2,IF(ISNUMBER(AK141),(AK141+AL141)*(0+0+IF(Scenario!$B$13="Gross",0,0))/12+((0+0)/12+IF(AND(AJ141&gt;=Scenario!$B$10,MOD(AJ141-Scenario!$B$10,Scenario!$B$18)=0),0*0+0,0)+IF(AJ141=1,0*0+0,0)+IF(AJ141=Scenario!$B$11,0,0)),"INSUFFICIENT FUNDS")))</f>
        <v/>
      </c>
      <c r="AN141" s="6" t="str">
        <f>IF(AJ141&gt;Scenario!$B$11,"",IF(AJ$2&lt;&gt;"Ready",AJ$2,IF(ISNUMBER(AK141),IF((AK141+AL141)*(1+Scenario!$B$12/12)-AM141&lt;0,"INSUFFICIENT FUNDS",(AK141+AL141)*(1+Scenario!$B$12/12)-AM141),"INSUFFICIENT FUNDS")))</f>
        <v/>
      </c>
      <c r="AO141" s="6" t="str">
        <f>IF(AJ141&gt;Scenario!$B$11,"",IF(AJ$2&lt;&gt;"Ready",AJ$2,IF(ISNUMBER(AN141),AO140+AM141,"INSUFFICIENT FUNDS")))</f>
        <v/>
      </c>
      <c r="AP141" t="str">
        <f>IF(AJ141&gt;Scenario!$B$11,"",IF(AJ$2&lt;&gt;"Ready",AJ$2,IF(ISNUMBER(AN141),"OK","INSUFFICIENT FUNDS")))</f>
        <v/>
      </c>
    </row>
    <row r="142" spans="1:42" ht="32.1" customHeight="1" x14ac:dyDescent="0.2">
      <c r="A142">
        <v>138</v>
      </c>
      <c r="B142" s="6" t="str">
        <f>IF(A142&gt;Scenario!$B$11,"",IF(A$2&lt;&gt;"Ready",A$2,IF(G141="OK",E141,"INSUFFICIENT FUNDS")))</f>
        <v/>
      </c>
      <c r="C142" s="6" t="str">
        <f>IF(A142&gt;Scenario!$B$11,"",IF(A$2&lt;&gt;"Ready",A$2,IF(ISNUMBER(B142),IF(AND(A142&gt;=Scenario!$B$10,MOD(A142-Scenario!$B$10,Scenario!$B$18)=0),Scenario!$B$8,0),"INSUFFICIENT FUNDS")))</f>
        <v/>
      </c>
      <c r="D142" s="6" t="str">
        <f>IF(A142&gt;Scenario!$B$11,"",IF(A$2&lt;&gt;"Ready",A$2,IF(ISNUMBER(B142),(B142+C142)*(N('Option C'!$E$14)+N('Option C'!$E$15)+IF(Scenario!$B$13="Gross",N('Option C'!$E$16),0))/12+((N('Option C'!$E$12)+N('Option C'!$E$13))/12+IF(AND(A142&gt;=Scenario!$B$10,MOD(A142-Scenario!$B$10,Scenario!$B$18)=0),N('Option C'!$E$17)*N('Option C'!$E$18)+N('Option C'!$E$20),0)+IF(A142=1,N('Option C'!$E$17)*N('Option C'!$E$19)+N('Option C'!$E$21),0)+IF(A142=Scenario!$B$11,N('Option C'!$E$22),0)),"INSUFFICIENT FUNDS")))</f>
        <v/>
      </c>
      <c r="E142" s="6" t="str">
        <f>IF(A142&gt;Scenario!$B$11,"",IF(A$2&lt;&gt;"Ready",A$2,IF(ISNUMBER(B142),IF((B142+C142)*(1+Scenario!$B$12/12)-D142&lt;0,"INSUFFICIENT FUNDS",(B142+C142)*(1+Scenario!$B$12/12)-D142),"INSUFFICIENT FUNDS")))</f>
        <v/>
      </c>
      <c r="F142" s="6" t="str">
        <f>IF(A142&gt;Scenario!$B$11,"",IF(A$2&lt;&gt;"Ready",A$2,IF(ISNUMBER(E142),F141+D142,"INSUFFICIENT FUNDS")))</f>
        <v/>
      </c>
      <c r="G142" t="str">
        <f>IF(A142&gt;Scenario!$B$11,"",IF(A$2&lt;&gt;"Ready",A$2,IF(ISNUMBER(E142),"OK","INSUFFICIENT FUNDS")))</f>
        <v/>
      </c>
      <c r="H142">
        <v>138</v>
      </c>
      <c r="I142" s="6" t="str">
        <f>IF(H142&gt;Scenario!$B$11,"",IF(H$2&lt;&gt;"Ready",H$2,IF(N141="OK",L141,"INSUFFICIENT FUNDS")))</f>
        <v/>
      </c>
      <c r="J142" s="6" t="str">
        <f>IF(H142&gt;Scenario!$B$11,"",IF(H$2&lt;&gt;"Ready",H$2,IF(ISNUMBER(I142),IF(AND(H142&gt;=Scenario!$B$10,MOD(H142-Scenario!$B$10,Scenario!$B$18)=0),Scenario!$B$8,0),"INSUFFICIENT FUNDS")))</f>
        <v/>
      </c>
      <c r="K142" s="6" t="str">
        <f>IF(H142&gt;Scenario!$B$11,"",IF(H$2&lt;&gt;"Ready",H$2,IF(ISNUMBER(I142),(I142+J142)*(N('Option C'!$E$14)+N('Option C'!$E$15)+IF(Scenario!$B$13="Gross",N('Option C'!$E$16),0))/12+((0+0)/12+IF(AND(H142&gt;=Scenario!$B$10,MOD(H142-Scenario!$B$10,Scenario!$B$18)=0),N('Option C'!$E$17)*N('Option C'!$E$18)+N('Option C'!$E$20),0)+IF(H142=1,N('Option C'!$E$17)*N('Option C'!$E$19)+N('Option C'!$E$21),0)+IF(H142=Scenario!$B$11,N('Option C'!$E$22),0)),"INSUFFICIENT FUNDS")))</f>
        <v/>
      </c>
      <c r="L142" s="6" t="str">
        <f>IF(H142&gt;Scenario!$B$11,"",IF(H$2&lt;&gt;"Ready",H$2,IF(ISNUMBER(I142),IF((I142+J142)*(1+Scenario!$B$12/12)-K142&lt;0,"INSUFFICIENT FUNDS",(I142+J142)*(1+Scenario!$B$12/12)-K142),"INSUFFICIENT FUNDS")))</f>
        <v/>
      </c>
      <c r="M142" s="6" t="str">
        <f>IF(H142&gt;Scenario!$B$11,"",IF(H$2&lt;&gt;"Ready",H$2,IF(ISNUMBER(L142),M141+K142,"INSUFFICIENT FUNDS")))</f>
        <v/>
      </c>
      <c r="N142" t="str">
        <f>IF(H142&gt;Scenario!$B$11,"",IF(H$2&lt;&gt;"Ready",H$2,IF(ISNUMBER(L142),"OK","INSUFFICIENT FUNDS")))</f>
        <v/>
      </c>
      <c r="O142">
        <v>138</v>
      </c>
      <c r="P142" s="6" t="str">
        <f>IF(O142&gt;Scenario!$B$11,"",IF(O$2&lt;&gt;"Ready",O$2,IF(U141="OK",S141,"INSUFFICIENT FUNDS")))</f>
        <v/>
      </c>
      <c r="Q142" s="6" t="str">
        <f>IF(O142&gt;Scenario!$B$11,"",IF(O$2&lt;&gt;"Ready",O$2,IF(ISNUMBER(P142),IF(AND(O142&gt;=Scenario!$B$10,MOD(O142-Scenario!$B$10,Scenario!$B$18)=0),Scenario!$B$8,0),"INSUFFICIENT FUNDS")))</f>
        <v/>
      </c>
      <c r="R142" s="6" t="str">
        <f>IF(O142&gt;Scenario!$B$11,"",IF(O$2&lt;&gt;"Ready",O$2,IF(ISNUMBER(P142),(P142+Q142)*(0+N('Option C'!$E$15)+IF(Scenario!$B$13="Gross",N('Option C'!$E$16),0))/12+((N('Option C'!$E$12)+N('Option C'!$E$13))/12+IF(AND(O142&gt;=Scenario!$B$10,MOD(O142-Scenario!$B$10,Scenario!$B$18)=0),N('Option C'!$E$17)*N('Option C'!$E$18)+N('Option C'!$E$20),0)+IF(O142=1,N('Option C'!$E$17)*N('Option C'!$E$19)+N('Option C'!$E$21),0)+IF(O142=Scenario!$B$11,N('Option C'!$E$22),0)),"INSUFFICIENT FUNDS")))</f>
        <v/>
      </c>
      <c r="S142" s="6" t="str">
        <f>IF(O142&gt;Scenario!$B$11,"",IF(O$2&lt;&gt;"Ready",O$2,IF(ISNUMBER(P142),IF((P142+Q142)*(1+Scenario!$B$12/12)-R142&lt;0,"INSUFFICIENT FUNDS",(P142+Q142)*(1+Scenario!$B$12/12)-R142),"INSUFFICIENT FUNDS")))</f>
        <v/>
      </c>
      <c r="T142" s="6" t="str">
        <f>IF(O142&gt;Scenario!$B$11,"",IF(O$2&lt;&gt;"Ready",O$2,IF(ISNUMBER(S142),T141+R142,"INSUFFICIENT FUNDS")))</f>
        <v/>
      </c>
      <c r="U142" t="str">
        <f>IF(O142&gt;Scenario!$B$11,"",IF(O$2&lt;&gt;"Ready",O$2,IF(ISNUMBER(S142),"OK","INSUFFICIENT FUNDS")))</f>
        <v/>
      </c>
      <c r="V142">
        <v>138</v>
      </c>
      <c r="W142" s="6" t="str">
        <f>IF(V142&gt;Scenario!$B$11,"",IF(V$2&lt;&gt;"Ready",V$2,IF(AB141="OK",Z141,"INSUFFICIENT FUNDS")))</f>
        <v/>
      </c>
      <c r="X142" s="6" t="str">
        <f>IF(V142&gt;Scenario!$B$11,"",IF(V$2&lt;&gt;"Ready",V$2,IF(ISNUMBER(W142),IF(AND(V142&gt;=Scenario!$B$10,MOD(V142-Scenario!$B$10,Scenario!$B$18)=0),Scenario!$B$8,0),"INSUFFICIENT FUNDS")))</f>
        <v/>
      </c>
      <c r="Y142" s="6" t="str">
        <f>IF(V142&gt;Scenario!$B$11,"",IF(V$2&lt;&gt;"Ready",V$2,IF(ISNUMBER(W142),(W142+X142)*(N('Option C'!$E$14)+N('Option C'!$E$15)+IF(Scenario!$B$13="Gross",N('Option C'!$E$16),0))/12+((N('Option C'!$E$12)+N('Option C'!$E$13))/12+IF(AND(V142&gt;=Scenario!$B$10,MOD(V142-Scenario!$B$10,Scenario!$B$18)=0),0*0+0,0)+IF(V142=1,0*0+0,0)+IF(V142=Scenario!$B$11,0,0)),"INSUFFICIENT FUNDS")))</f>
        <v/>
      </c>
      <c r="Z142" s="6" t="str">
        <f>IF(V142&gt;Scenario!$B$11,"",IF(V$2&lt;&gt;"Ready",V$2,IF(ISNUMBER(W142),IF((W142+X142)*(1+Scenario!$B$12/12)-Y142&lt;0,"INSUFFICIENT FUNDS",(W142+X142)*(1+Scenario!$B$12/12)-Y142),"INSUFFICIENT FUNDS")))</f>
        <v/>
      </c>
      <c r="AA142" s="6" t="str">
        <f>IF(V142&gt;Scenario!$B$11,"",IF(V$2&lt;&gt;"Ready",V$2,IF(ISNUMBER(Z142),AA141+Y142,"INSUFFICIENT FUNDS")))</f>
        <v/>
      </c>
      <c r="AB142" t="str">
        <f>IF(V142&gt;Scenario!$B$11,"",IF(V$2&lt;&gt;"Ready",V$2,IF(ISNUMBER(Z142),"OK","INSUFFICIENT FUNDS")))</f>
        <v/>
      </c>
      <c r="AC142">
        <v>138</v>
      </c>
      <c r="AD142" s="6" t="str">
        <f>IF(AC142&gt;Scenario!$B$11,"",IF(AC$2&lt;&gt;"Ready",AC$2,IF(AI141="OK",AG141,"INSUFFICIENT FUNDS")))</f>
        <v/>
      </c>
      <c r="AE142" s="6" t="str">
        <f>IF(AC142&gt;Scenario!$B$11,"",IF(AC$2&lt;&gt;"Ready",AC$2,IF(ISNUMBER(AD142),IF(AND(AC142&gt;=Scenario!$B$10,MOD(AC142-Scenario!$B$10,Scenario!$B$18)=0),Scenario!$B$8,0),"INSUFFICIENT FUNDS")))</f>
        <v/>
      </c>
      <c r="AF142" s="6" t="str">
        <f>IF(AC142&gt;Scenario!$B$11,"",IF(AC$2&lt;&gt;"Ready",AC$2,IF(ISNUMBER(AD142),(AD142+AE142)*(N('Option C'!$E$14)+N('Option C'!$E$15)+IF(Scenario!$B$13="Gross",0,0))/12+((N('Option C'!$E$12)+N('Option C'!$E$13))/12+IF(AND(AC142&gt;=Scenario!$B$10,MOD(AC142-Scenario!$B$10,Scenario!$B$18)=0),N('Option C'!$E$17)*N('Option C'!$E$18)+N('Option C'!$E$20),0)+IF(AC142=1,N('Option C'!$E$17)*N('Option C'!$E$19)+N('Option C'!$E$21),0)+IF(AC142=Scenario!$B$11,N('Option C'!$E$22),0)),"INSUFFICIENT FUNDS")))</f>
        <v/>
      </c>
      <c r="AG142" s="6" t="str">
        <f>IF(AC142&gt;Scenario!$B$11,"",IF(AC$2&lt;&gt;"Ready",AC$2,IF(ISNUMBER(AD142),IF((AD142+AE142)*(1+Scenario!$B$12/12)-AF142&lt;0,"INSUFFICIENT FUNDS",(AD142+AE142)*(1+Scenario!$B$12/12)-AF142),"INSUFFICIENT FUNDS")))</f>
        <v/>
      </c>
      <c r="AH142" s="6" t="str">
        <f>IF(AC142&gt;Scenario!$B$11,"",IF(AC$2&lt;&gt;"Ready",AC$2,IF(ISNUMBER(AG142),AH141+AF142,"INSUFFICIENT FUNDS")))</f>
        <v/>
      </c>
      <c r="AI142" t="str">
        <f>IF(AC142&gt;Scenario!$B$11,"",IF(AC$2&lt;&gt;"Ready",AC$2,IF(ISNUMBER(AG142),"OK","INSUFFICIENT FUNDS")))</f>
        <v/>
      </c>
      <c r="AJ142">
        <v>138</v>
      </c>
      <c r="AK142" s="6" t="str">
        <f>IF(AJ142&gt;Scenario!$B$11,"",IF(AJ$2&lt;&gt;"Ready",AJ$2,IF(AP141="OK",AN141,"INSUFFICIENT FUNDS")))</f>
        <v/>
      </c>
      <c r="AL142" s="6" t="str">
        <f>IF(AJ142&gt;Scenario!$B$11,"",IF(AJ$2&lt;&gt;"Ready",AJ$2,IF(ISNUMBER(AK142),IF(AND(AJ142&gt;=Scenario!$B$10,MOD(AJ142-Scenario!$B$10,Scenario!$B$18)=0),Scenario!$B$8,0),"INSUFFICIENT FUNDS")))</f>
        <v/>
      </c>
      <c r="AM142" s="6" t="str">
        <f>IF(AJ142&gt;Scenario!$B$11,"",IF(AJ$2&lt;&gt;"Ready",AJ$2,IF(ISNUMBER(AK142),(AK142+AL142)*(0+0+IF(Scenario!$B$13="Gross",0,0))/12+((0+0)/12+IF(AND(AJ142&gt;=Scenario!$B$10,MOD(AJ142-Scenario!$B$10,Scenario!$B$18)=0),0*0+0,0)+IF(AJ142=1,0*0+0,0)+IF(AJ142=Scenario!$B$11,0,0)),"INSUFFICIENT FUNDS")))</f>
        <v/>
      </c>
      <c r="AN142" s="6" t="str">
        <f>IF(AJ142&gt;Scenario!$B$11,"",IF(AJ$2&lt;&gt;"Ready",AJ$2,IF(ISNUMBER(AK142),IF((AK142+AL142)*(1+Scenario!$B$12/12)-AM142&lt;0,"INSUFFICIENT FUNDS",(AK142+AL142)*(1+Scenario!$B$12/12)-AM142),"INSUFFICIENT FUNDS")))</f>
        <v/>
      </c>
      <c r="AO142" s="6" t="str">
        <f>IF(AJ142&gt;Scenario!$B$11,"",IF(AJ$2&lt;&gt;"Ready",AJ$2,IF(ISNUMBER(AN142),AO141+AM142,"INSUFFICIENT FUNDS")))</f>
        <v/>
      </c>
      <c r="AP142" t="str">
        <f>IF(AJ142&gt;Scenario!$B$11,"",IF(AJ$2&lt;&gt;"Ready",AJ$2,IF(ISNUMBER(AN142),"OK","INSUFFICIENT FUNDS")))</f>
        <v/>
      </c>
    </row>
    <row r="143" spans="1:42" ht="32.1" customHeight="1" x14ac:dyDescent="0.2">
      <c r="A143">
        <v>139</v>
      </c>
      <c r="B143" s="6" t="str">
        <f>IF(A143&gt;Scenario!$B$11,"",IF(A$2&lt;&gt;"Ready",A$2,IF(G142="OK",E142,"INSUFFICIENT FUNDS")))</f>
        <v/>
      </c>
      <c r="C143" s="6" t="str">
        <f>IF(A143&gt;Scenario!$B$11,"",IF(A$2&lt;&gt;"Ready",A$2,IF(ISNUMBER(B143),IF(AND(A143&gt;=Scenario!$B$10,MOD(A143-Scenario!$B$10,Scenario!$B$18)=0),Scenario!$B$8,0),"INSUFFICIENT FUNDS")))</f>
        <v/>
      </c>
      <c r="D143" s="6" t="str">
        <f>IF(A143&gt;Scenario!$B$11,"",IF(A$2&lt;&gt;"Ready",A$2,IF(ISNUMBER(B143),(B143+C143)*(N('Option C'!$E$14)+N('Option C'!$E$15)+IF(Scenario!$B$13="Gross",N('Option C'!$E$16),0))/12+((N('Option C'!$E$12)+N('Option C'!$E$13))/12+IF(AND(A143&gt;=Scenario!$B$10,MOD(A143-Scenario!$B$10,Scenario!$B$18)=0),N('Option C'!$E$17)*N('Option C'!$E$18)+N('Option C'!$E$20),0)+IF(A143=1,N('Option C'!$E$17)*N('Option C'!$E$19)+N('Option C'!$E$21),0)+IF(A143=Scenario!$B$11,N('Option C'!$E$22),0)),"INSUFFICIENT FUNDS")))</f>
        <v/>
      </c>
      <c r="E143" s="6" t="str">
        <f>IF(A143&gt;Scenario!$B$11,"",IF(A$2&lt;&gt;"Ready",A$2,IF(ISNUMBER(B143),IF((B143+C143)*(1+Scenario!$B$12/12)-D143&lt;0,"INSUFFICIENT FUNDS",(B143+C143)*(1+Scenario!$B$12/12)-D143),"INSUFFICIENT FUNDS")))</f>
        <v/>
      </c>
      <c r="F143" s="6" t="str">
        <f>IF(A143&gt;Scenario!$B$11,"",IF(A$2&lt;&gt;"Ready",A$2,IF(ISNUMBER(E143),F142+D143,"INSUFFICIENT FUNDS")))</f>
        <v/>
      </c>
      <c r="G143" t="str">
        <f>IF(A143&gt;Scenario!$B$11,"",IF(A$2&lt;&gt;"Ready",A$2,IF(ISNUMBER(E143),"OK","INSUFFICIENT FUNDS")))</f>
        <v/>
      </c>
      <c r="H143">
        <v>139</v>
      </c>
      <c r="I143" s="6" t="str">
        <f>IF(H143&gt;Scenario!$B$11,"",IF(H$2&lt;&gt;"Ready",H$2,IF(N142="OK",L142,"INSUFFICIENT FUNDS")))</f>
        <v/>
      </c>
      <c r="J143" s="6" t="str">
        <f>IF(H143&gt;Scenario!$B$11,"",IF(H$2&lt;&gt;"Ready",H$2,IF(ISNUMBER(I143),IF(AND(H143&gt;=Scenario!$B$10,MOD(H143-Scenario!$B$10,Scenario!$B$18)=0),Scenario!$B$8,0),"INSUFFICIENT FUNDS")))</f>
        <v/>
      </c>
      <c r="K143" s="6" t="str">
        <f>IF(H143&gt;Scenario!$B$11,"",IF(H$2&lt;&gt;"Ready",H$2,IF(ISNUMBER(I143),(I143+J143)*(N('Option C'!$E$14)+N('Option C'!$E$15)+IF(Scenario!$B$13="Gross",N('Option C'!$E$16),0))/12+((0+0)/12+IF(AND(H143&gt;=Scenario!$B$10,MOD(H143-Scenario!$B$10,Scenario!$B$18)=0),N('Option C'!$E$17)*N('Option C'!$E$18)+N('Option C'!$E$20),0)+IF(H143=1,N('Option C'!$E$17)*N('Option C'!$E$19)+N('Option C'!$E$21),0)+IF(H143=Scenario!$B$11,N('Option C'!$E$22),0)),"INSUFFICIENT FUNDS")))</f>
        <v/>
      </c>
      <c r="L143" s="6" t="str">
        <f>IF(H143&gt;Scenario!$B$11,"",IF(H$2&lt;&gt;"Ready",H$2,IF(ISNUMBER(I143),IF((I143+J143)*(1+Scenario!$B$12/12)-K143&lt;0,"INSUFFICIENT FUNDS",(I143+J143)*(1+Scenario!$B$12/12)-K143),"INSUFFICIENT FUNDS")))</f>
        <v/>
      </c>
      <c r="M143" s="6" t="str">
        <f>IF(H143&gt;Scenario!$B$11,"",IF(H$2&lt;&gt;"Ready",H$2,IF(ISNUMBER(L143),M142+K143,"INSUFFICIENT FUNDS")))</f>
        <v/>
      </c>
      <c r="N143" t="str">
        <f>IF(H143&gt;Scenario!$B$11,"",IF(H$2&lt;&gt;"Ready",H$2,IF(ISNUMBER(L143),"OK","INSUFFICIENT FUNDS")))</f>
        <v/>
      </c>
      <c r="O143">
        <v>139</v>
      </c>
      <c r="P143" s="6" t="str">
        <f>IF(O143&gt;Scenario!$B$11,"",IF(O$2&lt;&gt;"Ready",O$2,IF(U142="OK",S142,"INSUFFICIENT FUNDS")))</f>
        <v/>
      </c>
      <c r="Q143" s="6" t="str">
        <f>IF(O143&gt;Scenario!$B$11,"",IF(O$2&lt;&gt;"Ready",O$2,IF(ISNUMBER(P143),IF(AND(O143&gt;=Scenario!$B$10,MOD(O143-Scenario!$B$10,Scenario!$B$18)=0),Scenario!$B$8,0),"INSUFFICIENT FUNDS")))</f>
        <v/>
      </c>
      <c r="R143" s="6" t="str">
        <f>IF(O143&gt;Scenario!$B$11,"",IF(O$2&lt;&gt;"Ready",O$2,IF(ISNUMBER(P143),(P143+Q143)*(0+N('Option C'!$E$15)+IF(Scenario!$B$13="Gross",N('Option C'!$E$16),0))/12+((N('Option C'!$E$12)+N('Option C'!$E$13))/12+IF(AND(O143&gt;=Scenario!$B$10,MOD(O143-Scenario!$B$10,Scenario!$B$18)=0),N('Option C'!$E$17)*N('Option C'!$E$18)+N('Option C'!$E$20),0)+IF(O143=1,N('Option C'!$E$17)*N('Option C'!$E$19)+N('Option C'!$E$21),0)+IF(O143=Scenario!$B$11,N('Option C'!$E$22),0)),"INSUFFICIENT FUNDS")))</f>
        <v/>
      </c>
      <c r="S143" s="6" t="str">
        <f>IF(O143&gt;Scenario!$B$11,"",IF(O$2&lt;&gt;"Ready",O$2,IF(ISNUMBER(P143),IF((P143+Q143)*(1+Scenario!$B$12/12)-R143&lt;0,"INSUFFICIENT FUNDS",(P143+Q143)*(1+Scenario!$B$12/12)-R143),"INSUFFICIENT FUNDS")))</f>
        <v/>
      </c>
      <c r="T143" s="6" t="str">
        <f>IF(O143&gt;Scenario!$B$11,"",IF(O$2&lt;&gt;"Ready",O$2,IF(ISNUMBER(S143),T142+R143,"INSUFFICIENT FUNDS")))</f>
        <v/>
      </c>
      <c r="U143" t="str">
        <f>IF(O143&gt;Scenario!$B$11,"",IF(O$2&lt;&gt;"Ready",O$2,IF(ISNUMBER(S143),"OK","INSUFFICIENT FUNDS")))</f>
        <v/>
      </c>
      <c r="V143">
        <v>139</v>
      </c>
      <c r="W143" s="6" t="str">
        <f>IF(V143&gt;Scenario!$B$11,"",IF(V$2&lt;&gt;"Ready",V$2,IF(AB142="OK",Z142,"INSUFFICIENT FUNDS")))</f>
        <v/>
      </c>
      <c r="X143" s="6" t="str">
        <f>IF(V143&gt;Scenario!$B$11,"",IF(V$2&lt;&gt;"Ready",V$2,IF(ISNUMBER(W143),IF(AND(V143&gt;=Scenario!$B$10,MOD(V143-Scenario!$B$10,Scenario!$B$18)=0),Scenario!$B$8,0),"INSUFFICIENT FUNDS")))</f>
        <v/>
      </c>
      <c r="Y143" s="6" t="str">
        <f>IF(V143&gt;Scenario!$B$11,"",IF(V$2&lt;&gt;"Ready",V$2,IF(ISNUMBER(W143),(W143+X143)*(N('Option C'!$E$14)+N('Option C'!$E$15)+IF(Scenario!$B$13="Gross",N('Option C'!$E$16),0))/12+((N('Option C'!$E$12)+N('Option C'!$E$13))/12+IF(AND(V143&gt;=Scenario!$B$10,MOD(V143-Scenario!$B$10,Scenario!$B$18)=0),0*0+0,0)+IF(V143=1,0*0+0,0)+IF(V143=Scenario!$B$11,0,0)),"INSUFFICIENT FUNDS")))</f>
        <v/>
      </c>
      <c r="Z143" s="6" t="str">
        <f>IF(V143&gt;Scenario!$B$11,"",IF(V$2&lt;&gt;"Ready",V$2,IF(ISNUMBER(W143),IF((W143+X143)*(1+Scenario!$B$12/12)-Y143&lt;0,"INSUFFICIENT FUNDS",(W143+X143)*(1+Scenario!$B$12/12)-Y143),"INSUFFICIENT FUNDS")))</f>
        <v/>
      </c>
      <c r="AA143" s="6" t="str">
        <f>IF(V143&gt;Scenario!$B$11,"",IF(V$2&lt;&gt;"Ready",V$2,IF(ISNUMBER(Z143),AA142+Y143,"INSUFFICIENT FUNDS")))</f>
        <v/>
      </c>
      <c r="AB143" t="str">
        <f>IF(V143&gt;Scenario!$B$11,"",IF(V$2&lt;&gt;"Ready",V$2,IF(ISNUMBER(Z143),"OK","INSUFFICIENT FUNDS")))</f>
        <v/>
      </c>
      <c r="AC143">
        <v>139</v>
      </c>
      <c r="AD143" s="6" t="str">
        <f>IF(AC143&gt;Scenario!$B$11,"",IF(AC$2&lt;&gt;"Ready",AC$2,IF(AI142="OK",AG142,"INSUFFICIENT FUNDS")))</f>
        <v/>
      </c>
      <c r="AE143" s="6" t="str">
        <f>IF(AC143&gt;Scenario!$B$11,"",IF(AC$2&lt;&gt;"Ready",AC$2,IF(ISNUMBER(AD143),IF(AND(AC143&gt;=Scenario!$B$10,MOD(AC143-Scenario!$B$10,Scenario!$B$18)=0),Scenario!$B$8,0),"INSUFFICIENT FUNDS")))</f>
        <v/>
      </c>
      <c r="AF143" s="6" t="str">
        <f>IF(AC143&gt;Scenario!$B$11,"",IF(AC$2&lt;&gt;"Ready",AC$2,IF(ISNUMBER(AD143),(AD143+AE143)*(N('Option C'!$E$14)+N('Option C'!$E$15)+IF(Scenario!$B$13="Gross",0,0))/12+((N('Option C'!$E$12)+N('Option C'!$E$13))/12+IF(AND(AC143&gt;=Scenario!$B$10,MOD(AC143-Scenario!$B$10,Scenario!$B$18)=0),N('Option C'!$E$17)*N('Option C'!$E$18)+N('Option C'!$E$20),0)+IF(AC143=1,N('Option C'!$E$17)*N('Option C'!$E$19)+N('Option C'!$E$21),0)+IF(AC143=Scenario!$B$11,N('Option C'!$E$22),0)),"INSUFFICIENT FUNDS")))</f>
        <v/>
      </c>
      <c r="AG143" s="6" t="str">
        <f>IF(AC143&gt;Scenario!$B$11,"",IF(AC$2&lt;&gt;"Ready",AC$2,IF(ISNUMBER(AD143),IF((AD143+AE143)*(1+Scenario!$B$12/12)-AF143&lt;0,"INSUFFICIENT FUNDS",(AD143+AE143)*(1+Scenario!$B$12/12)-AF143),"INSUFFICIENT FUNDS")))</f>
        <v/>
      </c>
      <c r="AH143" s="6" t="str">
        <f>IF(AC143&gt;Scenario!$B$11,"",IF(AC$2&lt;&gt;"Ready",AC$2,IF(ISNUMBER(AG143),AH142+AF143,"INSUFFICIENT FUNDS")))</f>
        <v/>
      </c>
      <c r="AI143" t="str">
        <f>IF(AC143&gt;Scenario!$B$11,"",IF(AC$2&lt;&gt;"Ready",AC$2,IF(ISNUMBER(AG143),"OK","INSUFFICIENT FUNDS")))</f>
        <v/>
      </c>
      <c r="AJ143">
        <v>139</v>
      </c>
      <c r="AK143" s="6" t="str">
        <f>IF(AJ143&gt;Scenario!$B$11,"",IF(AJ$2&lt;&gt;"Ready",AJ$2,IF(AP142="OK",AN142,"INSUFFICIENT FUNDS")))</f>
        <v/>
      </c>
      <c r="AL143" s="6" t="str">
        <f>IF(AJ143&gt;Scenario!$B$11,"",IF(AJ$2&lt;&gt;"Ready",AJ$2,IF(ISNUMBER(AK143),IF(AND(AJ143&gt;=Scenario!$B$10,MOD(AJ143-Scenario!$B$10,Scenario!$B$18)=0),Scenario!$B$8,0),"INSUFFICIENT FUNDS")))</f>
        <v/>
      </c>
      <c r="AM143" s="6" t="str">
        <f>IF(AJ143&gt;Scenario!$B$11,"",IF(AJ$2&lt;&gt;"Ready",AJ$2,IF(ISNUMBER(AK143),(AK143+AL143)*(0+0+IF(Scenario!$B$13="Gross",0,0))/12+((0+0)/12+IF(AND(AJ143&gt;=Scenario!$B$10,MOD(AJ143-Scenario!$B$10,Scenario!$B$18)=0),0*0+0,0)+IF(AJ143=1,0*0+0,0)+IF(AJ143=Scenario!$B$11,0,0)),"INSUFFICIENT FUNDS")))</f>
        <v/>
      </c>
      <c r="AN143" s="6" t="str">
        <f>IF(AJ143&gt;Scenario!$B$11,"",IF(AJ$2&lt;&gt;"Ready",AJ$2,IF(ISNUMBER(AK143),IF((AK143+AL143)*(1+Scenario!$B$12/12)-AM143&lt;0,"INSUFFICIENT FUNDS",(AK143+AL143)*(1+Scenario!$B$12/12)-AM143),"INSUFFICIENT FUNDS")))</f>
        <v/>
      </c>
      <c r="AO143" s="6" t="str">
        <f>IF(AJ143&gt;Scenario!$B$11,"",IF(AJ$2&lt;&gt;"Ready",AJ$2,IF(ISNUMBER(AN143),AO142+AM143,"INSUFFICIENT FUNDS")))</f>
        <v/>
      </c>
      <c r="AP143" t="str">
        <f>IF(AJ143&gt;Scenario!$B$11,"",IF(AJ$2&lt;&gt;"Ready",AJ$2,IF(ISNUMBER(AN143),"OK","INSUFFICIENT FUNDS")))</f>
        <v/>
      </c>
    </row>
    <row r="144" spans="1:42" ht="32.1" customHeight="1" x14ac:dyDescent="0.2">
      <c r="A144">
        <v>140</v>
      </c>
      <c r="B144" s="6" t="str">
        <f>IF(A144&gt;Scenario!$B$11,"",IF(A$2&lt;&gt;"Ready",A$2,IF(G143="OK",E143,"INSUFFICIENT FUNDS")))</f>
        <v/>
      </c>
      <c r="C144" s="6" t="str">
        <f>IF(A144&gt;Scenario!$B$11,"",IF(A$2&lt;&gt;"Ready",A$2,IF(ISNUMBER(B144),IF(AND(A144&gt;=Scenario!$B$10,MOD(A144-Scenario!$B$10,Scenario!$B$18)=0),Scenario!$B$8,0),"INSUFFICIENT FUNDS")))</f>
        <v/>
      </c>
      <c r="D144" s="6" t="str">
        <f>IF(A144&gt;Scenario!$B$11,"",IF(A$2&lt;&gt;"Ready",A$2,IF(ISNUMBER(B144),(B144+C144)*(N('Option C'!$E$14)+N('Option C'!$E$15)+IF(Scenario!$B$13="Gross",N('Option C'!$E$16),0))/12+((N('Option C'!$E$12)+N('Option C'!$E$13))/12+IF(AND(A144&gt;=Scenario!$B$10,MOD(A144-Scenario!$B$10,Scenario!$B$18)=0),N('Option C'!$E$17)*N('Option C'!$E$18)+N('Option C'!$E$20),0)+IF(A144=1,N('Option C'!$E$17)*N('Option C'!$E$19)+N('Option C'!$E$21),0)+IF(A144=Scenario!$B$11,N('Option C'!$E$22),0)),"INSUFFICIENT FUNDS")))</f>
        <v/>
      </c>
      <c r="E144" s="6" t="str">
        <f>IF(A144&gt;Scenario!$B$11,"",IF(A$2&lt;&gt;"Ready",A$2,IF(ISNUMBER(B144),IF((B144+C144)*(1+Scenario!$B$12/12)-D144&lt;0,"INSUFFICIENT FUNDS",(B144+C144)*(1+Scenario!$B$12/12)-D144),"INSUFFICIENT FUNDS")))</f>
        <v/>
      </c>
      <c r="F144" s="6" t="str">
        <f>IF(A144&gt;Scenario!$B$11,"",IF(A$2&lt;&gt;"Ready",A$2,IF(ISNUMBER(E144),F143+D144,"INSUFFICIENT FUNDS")))</f>
        <v/>
      </c>
      <c r="G144" t="str">
        <f>IF(A144&gt;Scenario!$B$11,"",IF(A$2&lt;&gt;"Ready",A$2,IF(ISNUMBER(E144),"OK","INSUFFICIENT FUNDS")))</f>
        <v/>
      </c>
      <c r="H144">
        <v>140</v>
      </c>
      <c r="I144" s="6" t="str">
        <f>IF(H144&gt;Scenario!$B$11,"",IF(H$2&lt;&gt;"Ready",H$2,IF(N143="OK",L143,"INSUFFICIENT FUNDS")))</f>
        <v/>
      </c>
      <c r="J144" s="6" t="str">
        <f>IF(H144&gt;Scenario!$B$11,"",IF(H$2&lt;&gt;"Ready",H$2,IF(ISNUMBER(I144),IF(AND(H144&gt;=Scenario!$B$10,MOD(H144-Scenario!$B$10,Scenario!$B$18)=0),Scenario!$B$8,0),"INSUFFICIENT FUNDS")))</f>
        <v/>
      </c>
      <c r="K144" s="6" t="str">
        <f>IF(H144&gt;Scenario!$B$11,"",IF(H$2&lt;&gt;"Ready",H$2,IF(ISNUMBER(I144),(I144+J144)*(N('Option C'!$E$14)+N('Option C'!$E$15)+IF(Scenario!$B$13="Gross",N('Option C'!$E$16),0))/12+((0+0)/12+IF(AND(H144&gt;=Scenario!$B$10,MOD(H144-Scenario!$B$10,Scenario!$B$18)=0),N('Option C'!$E$17)*N('Option C'!$E$18)+N('Option C'!$E$20),0)+IF(H144=1,N('Option C'!$E$17)*N('Option C'!$E$19)+N('Option C'!$E$21),0)+IF(H144=Scenario!$B$11,N('Option C'!$E$22),0)),"INSUFFICIENT FUNDS")))</f>
        <v/>
      </c>
      <c r="L144" s="6" t="str">
        <f>IF(H144&gt;Scenario!$B$11,"",IF(H$2&lt;&gt;"Ready",H$2,IF(ISNUMBER(I144),IF((I144+J144)*(1+Scenario!$B$12/12)-K144&lt;0,"INSUFFICIENT FUNDS",(I144+J144)*(1+Scenario!$B$12/12)-K144),"INSUFFICIENT FUNDS")))</f>
        <v/>
      </c>
      <c r="M144" s="6" t="str">
        <f>IF(H144&gt;Scenario!$B$11,"",IF(H$2&lt;&gt;"Ready",H$2,IF(ISNUMBER(L144),M143+K144,"INSUFFICIENT FUNDS")))</f>
        <v/>
      </c>
      <c r="N144" t="str">
        <f>IF(H144&gt;Scenario!$B$11,"",IF(H$2&lt;&gt;"Ready",H$2,IF(ISNUMBER(L144),"OK","INSUFFICIENT FUNDS")))</f>
        <v/>
      </c>
      <c r="O144">
        <v>140</v>
      </c>
      <c r="P144" s="6" t="str">
        <f>IF(O144&gt;Scenario!$B$11,"",IF(O$2&lt;&gt;"Ready",O$2,IF(U143="OK",S143,"INSUFFICIENT FUNDS")))</f>
        <v/>
      </c>
      <c r="Q144" s="6" t="str">
        <f>IF(O144&gt;Scenario!$B$11,"",IF(O$2&lt;&gt;"Ready",O$2,IF(ISNUMBER(P144),IF(AND(O144&gt;=Scenario!$B$10,MOD(O144-Scenario!$B$10,Scenario!$B$18)=0),Scenario!$B$8,0),"INSUFFICIENT FUNDS")))</f>
        <v/>
      </c>
      <c r="R144" s="6" t="str">
        <f>IF(O144&gt;Scenario!$B$11,"",IF(O$2&lt;&gt;"Ready",O$2,IF(ISNUMBER(P144),(P144+Q144)*(0+N('Option C'!$E$15)+IF(Scenario!$B$13="Gross",N('Option C'!$E$16),0))/12+((N('Option C'!$E$12)+N('Option C'!$E$13))/12+IF(AND(O144&gt;=Scenario!$B$10,MOD(O144-Scenario!$B$10,Scenario!$B$18)=0),N('Option C'!$E$17)*N('Option C'!$E$18)+N('Option C'!$E$20),0)+IF(O144=1,N('Option C'!$E$17)*N('Option C'!$E$19)+N('Option C'!$E$21),0)+IF(O144=Scenario!$B$11,N('Option C'!$E$22),0)),"INSUFFICIENT FUNDS")))</f>
        <v/>
      </c>
      <c r="S144" s="6" t="str">
        <f>IF(O144&gt;Scenario!$B$11,"",IF(O$2&lt;&gt;"Ready",O$2,IF(ISNUMBER(P144),IF((P144+Q144)*(1+Scenario!$B$12/12)-R144&lt;0,"INSUFFICIENT FUNDS",(P144+Q144)*(1+Scenario!$B$12/12)-R144),"INSUFFICIENT FUNDS")))</f>
        <v/>
      </c>
      <c r="T144" s="6" t="str">
        <f>IF(O144&gt;Scenario!$B$11,"",IF(O$2&lt;&gt;"Ready",O$2,IF(ISNUMBER(S144),T143+R144,"INSUFFICIENT FUNDS")))</f>
        <v/>
      </c>
      <c r="U144" t="str">
        <f>IF(O144&gt;Scenario!$B$11,"",IF(O$2&lt;&gt;"Ready",O$2,IF(ISNUMBER(S144),"OK","INSUFFICIENT FUNDS")))</f>
        <v/>
      </c>
      <c r="V144">
        <v>140</v>
      </c>
      <c r="W144" s="6" t="str">
        <f>IF(V144&gt;Scenario!$B$11,"",IF(V$2&lt;&gt;"Ready",V$2,IF(AB143="OK",Z143,"INSUFFICIENT FUNDS")))</f>
        <v/>
      </c>
      <c r="X144" s="6" t="str">
        <f>IF(V144&gt;Scenario!$B$11,"",IF(V$2&lt;&gt;"Ready",V$2,IF(ISNUMBER(W144),IF(AND(V144&gt;=Scenario!$B$10,MOD(V144-Scenario!$B$10,Scenario!$B$18)=0),Scenario!$B$8,0),"INSUFFICIENT FUNDS")))</f>
        <v/>
      </c>
      <c r="Y144" s="6" t="str">
        <f>IF(V144&gt;Scenario!$B$11,"",IF(V$2&lt;&gt;"Ready",V$2,IF(ISNUMBER(W144),(W144+X144)*(N('Option C'!$E$14)+N('Option C'!$E$15)+IF(Scenario!$B$13="Gross",N('Option C'!$E$16),0))/12+((N('Option C'!$E$12)+N('Option C'!$E$13))/12+IF(AND(V144&gt;=Scenario!$B$10,MOD(V144-Scenario!$B$10,Scenario!$B$18)=0),0*0+0,0)+IF(V144=1,0*0+0,0)+IF(V144=Scenario!$B$11,0,0)),"INSUFFICIENT FUNDS")))</f>
        <v/>
      </c>
      <c r="Z144" s="6" t="str">
        <f>IF(V144&gt;Scenario!$B$11,"",IF(V$2&lt;&gt;"Ready",V$2,IF(ISNUMBER(W144),IF((W144+X144)*(1+Scenario!$B$12/12)-Y144&lt;0,"INSUFFICIENT FUNDS",(W144+X144)*(1+Scenario!$B$12/12)-Y144),"INSUFFICIENT FUNDS")))</f>
        <v/>
      </c>
      <c r="AA144" s="6" t="str">
        <f>IF(V144&gt;Scenario!$B$11,"",IF(V$2&lt;&gt;"Ready",V$2,IF(ISNUMBER(Z144),AA143+Y144,"INSUFFICIENT FUNDS")))</f>
        <v/>
      </c>
      <c r="AB144" t="str">
        <f>IF(V144&gt;Scenario!$B$11,"",IF(V$2&lt;&gt;"Ready",V$2,IF(ISNUMBER(Z144),"OK","INSUFFICIENT FUNDS")))</f>
        <v/>
      </c>
      <c r="AC144">
        <v>140</v>
      </c>
      <c r="AD144" s="6" t="str">
        <f>IF(AC144&gt;Scenario!$B$11,"",IF(AC$2&lt;&gt;"Ready",AC$2,IF(AI143="OK",AG143,"INSUFFICIENT FUNDS")))</f>
        <v/>
      </c>
      <c r="AE144" s="6" t="str">
        <f>IF(AC144&gt;Scenario!$B$11,"",IF(AC$2&lt;&gt;"Ready",AC$2,IF(ISNUMBER(AD144),IF(AND(AC144&gt;=Scenario!$B$10,MOD(AC144-Scenario!$B$10,Scenario!$B$18)=0),Scenario!$B$8,0),"INSUFFICIENT FUNDS")))</f>
        <v/>
      </c>
      <c r="AF144" s="6" t="str">
        <f>IF(AC144&gt;Scenario!$B$11,"",IF(AC$2&lt;&gt;"Ready",AC$2,IF(ISNUMBER(AD144),(AD144+AE144)*(N('Option C'!$E$14)+N('Option C'!$E$15)+IF(Scenario!$B$13="Gross",0,0))/12+((N('Option C'!$E$12)+N('Option C'!$E$13))/12+IF(AND(AC144&gt;=Scenario!$B$10,MOD(AC144-Scenario!$B$10,Scenario!$B$18)=0),N('Option C'!$E$17)*N('Option C'!$E$18)+N('Option C'!$E$20),0)+IF(AC144=1,N('Option C'!$E$17)*N('Option C'!$E$19)+N('Option C'!$E$21),0)+IF(AC144=Scenario!$B$11,N('Option C'!$E$22),0)),"INSUFFICIENT FUNDS")))</f>
        <v/>
      </c>
      <c r="AG144" s="6" t="str">
        <f>IF(AC144&gt;Scenario!$B$11,"",IF(AC$2&lt;&gt;"Ready",AC$2,IF(ISNUMBER(AD144),IF((AD144+AE144)*(1+Scenario!$B$12/12)-AF144&lt;0,"INSUFFICIENT FUNDS",(AD144+AE144)*(1+Scenario!$B$12/12)-AF144),"INSUFFICIENT FUNDS")))</f>
        <v/>
      </c>
      <c r="AH144" s="6" t="str">
        <f>IF(AC144&gt;Scenario!$B$11,"",IF(AC$2&lt;&gt;"Ready",AC$2,IF(ISNUMBER(AG144),AH143+AF144,"INSUFFICIENT FUNDS")))</f>
        <v/>
      </c>
      <c r="AI144" t="str">
        <f>IF(AC144&gt;Scenario!$B$11,"",IF(AC$2&lt;&gt;"Ready",AC$2,IF(ISNUMBER(AG144),"OK","INSUFFICIENT FUNDS")))</f>
        <v/>
      </c>
      <c r="AJ144">
        <v>140</v>
      </c>
      <c r="AK144" s="6" t="str">
        <f>IF(AJ144&gt;Scenario!$B$11,"",IF(AJ$2&lt;&gt;"Ready",AJ$2,IF(AP143="OK",AN143,"INSUFFICIENT FUNDS")))</f>
        <v/>
      </c>
      <c r="AL144" s="6" t="str">
        <f>IF(AJ144&gt;Scenario!$B$11,"",IF(AJ$2&lt;&gt;"Ready",AJ$2,IF(ISNUMBER(AK144),IF(AND(AJ144&gt;=Scenario!$B$10,MOD(AJ144-Scenario!$B$10,Scenario!$B$18)=0),Scenario!$B$8,0),"INSUFFICIENT FUNDS")))</f>
        <v/>
      </c>
      <c r="AM144" s="6" t="str">
        <f>IF(AJ144&gt;Scenario!$B$11,"",IF(AJ$2&lt;&gt;"Ready",AJ$2,IF(ISNUMBER(AK144),(AK144+AL144)*(0+0+IF(Scenario!$B$13="Gross",0,0))/12+((0+0)/12+IF(AND(AJ144&gt;=Scenario!$B$10,MOD(AJ144-Scenario!$B$10,Scenario!$B$18)=0),0*0+0,0)+IF(AJ144=1,0*0+0,0)+IF(AJ144=Scenario!$B$11,0,0)),"INSUFFICIENT FUNDS")))</f>
        <v/>
      </c>
      <c r="AN144" s="6" t="str">
        <f>IF(AJ144&gt;Scenario!$B$11,"",IF(AJ$2&lt;&gt;"Ready",AJ$2,IF(ISNUMBER(AK144),IF((AK144+AL144)*(1+Scenario!$B$12/12)-AM144&lt;0,"INSUFFICIENT FUNDS",(AK144+AL144)*(1+Scenario!$B$12/12)-AM144),"INSUFFICIENT FUNDS")))</f>
        <v/>
      </c>
      <c r="AO144" s="6" t="str">
        <f>IF(AJ144&gt;Scenario!$B$11,"",IF(AJ$2&lt;&gt;"Ready",AJ$2,IF(ISNUMBER(AN144),AO143+AM144,"INSUFFICIENT FUNDS")))</f>
        <v/>
      </c>
      <c r="AP144" t="str">
        <f>IF(AJ144&gt;Scenario!$B$11,"",IF(AJ$2&lt;&gt;"Ready",AJ$2,IF(ISNUMBER(AN144),"OK","INSUFFICIENT FUNDS")))</f>
        <v/>
      </c>
    </row>
    <row r="145" spans="1:42" ht="32.1" customHeight="1" x14ac:dyDescent="0.2">
      <c r="A145">
        <v>141</v>
      </c>
      <c r="B145" s="6" t="str">
        <f>IF(A145&gt;Scenario!$B$11,"",IF(A$2&lt;&gt;"Ready",A$2,IF(G144="OK",E144,"INSUFFICIENT FUNDS")))</f>
        <v/>
      </c>
      <c r="C145" s="6" t="str">
        <f>IF(A145&gt;Scenario!$B$11,"",IF(A$2&lt;&gt;"Ready",A$2,IF(ISNUMBER(B145),IF(AND(A145&gt;=Scenario!$B$10,MOD(A145-Scenario!$B$10,Scenario!$B$18)=0),Scenario!$B$8,0),"INSUFFICIENT FUNDS")))</f>
        <v/>
      </c>
      <c r="D145" s="6" t="str">
        <f>IF(A145&gt;Scenario!$B$11,"",IF(A$2&lt;&gt;"Ready",A$2,IF(ISNUMBER(B145),(B145+C145)*(N('Option C'!$E$14)+N('Option C'!$E$15)+IF(Scenario!$B$13="Gross",N('Option C'!$E$16),0))/12+((N('Option C'!$E$12)+N('Option C'!$E$13))/12+IF(AND(A145&gt;=Scenario!$B$10,MOD(A145-Scenario!$B$10,Scenario!$B$18)=0),N('Option C'!$E$17)*N('Option C'!$E$18)+N('Option C'!$E$20),0)+IF(A145=1,N('Option C'!$E$17)*N('Option C'!$E$19)+N('Option C'!$E$21),0)+IF(A145=Scenario!$B$11,N('Option C'!$E$22),0)),"INSUFFICIENT FUNDS")))</f>
        <v/>
      </c>
      <c r="E145" s="6" t="str">
        <f>IF(A145&gt;Scenario!$B$11,"",IF(A$2&lt;&gt;"Ready",A$2,IF(ISNUMBER(B145),IF((B145+C145)*(1+Scenario!$B$12/12)-D145&lt;0,"INSUFFICIENT FUNDS",(B145+C145)*(1+Scenario!$B$12/12)-D145),"INSUFFICIENT FUNDS")))</f>
        <v/>
      </c>
      <c r="F145" s="6" t="str">
        <f>IF(A145&gt;Scenario!$B$11,"",IF(A$2&lt;&gt;"Ready",A$2,IF(ISNUMBER(E145),F144+D145,"INSUFFICIENT FUNDS")))</f>
        <v/>
      </c>
      <c r="G145" t="str">
        <f>IF(A145&gt;Scenario!$B$11,"",IF(A$2&lt;&gt;"Ready",A$2,IF(ISNUMBER(E145),"OK","INSUFFICIENT FUNDS")))</f>
        <v/>
      </c>
      <c r="H145">
        <v>141</v>
      </c>
      <c r="I145" s="6" t="str">
        <f>IF(H145&gt;Scenario!$B$11,"",IF(H$2&lt;&gt;"Ready",H$2,IF(N144="OK",L144,"INSUFFICIENT FUNDS")))</f>
        <v/>
      </c>
      <c r="J145" s="6" t="str">
        <f>IF(H145&gt;Scenario!$B$11,"",IF(H$2&lt;&gt;"Ready",H$2,IF(ISNUMBER(I145),IF(AND(H145&gt;=Scenario!$B$10,MOD(H145-Scenario!$B$10,Scenario!$B$18)=0),Scenario!$B$8,0),"INSUFFICIENT FUNDS")))</f>
        <v/>
      </c>
      <c r="K145" s="6" t="str">
        <f>IF(H145&gt;Scenario!$B$11,"",IF(H$2&lt;&gt;"Ready",H$2,IF(ISNUMBER(I145),(I145+J145)*(N('Option C'!$E$14)+N('Option C'!$E$15)+IF(Scenario!$B$13="Gross",N('Option C'!$E$16),0))/12+((0+0)/12+IF(AND(H145&gt;=Scenario!$B$10,MOD(H145-Scenario!$B$10,Scenario!$B$18)=0),N('Option C'!$E$17)*N('Option C'!$E$18)+N('Option C'!$E$20),0)+IF(H145=1,N('Option C'!$E$17)*N('Option C'!$E$19)+N('Option C'!$E$21),0)+IF(H145=Scenario!$B$11,N('Option C'!$E$22),0)),"INSUFFICIENT FUNDS")))</f>
        <v/>
      </c>
      <c r="L145" s="6" t="str">
        <f>IF(H145&gt;Scenario!$B$11,"",IF(H$2&lt;&gt;"Ready",H$2,IF(ISNUMBER(I145),IF((I145+J145)*(1+Scenario!$B$12/12)-K145&lt;0,"INSUFFICIENT FUNDS",(I145+J145)*(1+Scenario!$B$12/12)-K145),"INSUFFICIENT FUNDS")))</f>
        <v/>
      </c>
      <c r="M145" s="6" t="str">
        <f>IF(H145&gt;Scenario!$B$11,"",IF(H$2&lt;&gt;"Ready",H$2,IF(ISNUMBER(L145),M144+K145,"INSUFFICIENT FUNDS")))</f>
        <v/>
      </c>
      <c r="N145" t="str">
        <f>IF(H145&gt;Scenario!$B$11,"",IF(H$2&lt;&gt;"Ready",H$2,IF(ISNUMBER(L145),"OK","INSUFFICIENT FUNDS")))</f>
        <v/>
      </c>
      <c r="O145">
        <v>141</v>
      </c>
      <c r="P145" s="6" t="str">
        <f>IF(O145&gt;Scenario!$B$11,"",IF(O$2&lt;&gt;"Ready",O$2,IF(U144="OK",S144,"INSUFFICIENT FUNDS")))</f>
        <v/>
      </c>
      <c r="Q145" s="6" t="str">
        <f>IF(O145&gt;Scenario!$B$11,"",IF(O$2&lt;&gt;"Ready",O$2,IF(ISNUMBER(P145),IF(AND(O145&gt;=Scenario!$B$10,MOD(O145-Scenario!$B$10,Scenario!$B$18)=0),Scenario!$B$8,0),"INSUFFICIENT FUNDS")))</f>
        <v/>
      </c>
      <c r="R145" s="6" t="str">
        <f>IF(O145&gt;Scenario!$B$11,"",IF(O$2&lt;&gt;"Ready",O$2,IF(ISNUMBER(P145),(P145+Q145)*(0+N('Option C'!$E$15)+IF(Scenario!$B$13="Gross",N('Option C'!$E$16),0))/12+((N('Option C'!$E$12)+N('Option C'!$E$13))/12+IF(AND(O145&gt;=Scenario!$B$10,MOD(O145-Scenario!$B$10,Scenario!$B$18)=0),N('Option C'!$E$17)*N('Option C'!$E$18)+N('Option C'!$E$20),0)+IF(O145=1,N('Option C'!$E$17)*N('Option C'!$E$19)+N('Option C'!$E$21),0)+IF(O145=Scenario!$B$11,N('Option C'!$E$22),0)),"INSUFFICIENT FUNDS")))</f>
        <v/>
      </c>
      <c r="S145" s="6" t="str">
        <f>IF(O145&gt;Scenario!$B$11,"",IF(O$2&lt;&gt;"Ready",O$2,IF(ISNUMBER(P145),IF((P145+Q145)*(1+Scenario!$B$12/12)-R145&lt;0,"INSUFFICIENT FUNDS",(P145+Q145)*(1+Scenario!$B$12/12)-R145),"INSUFFICIENT FUNDS")))</f>
        <v/>
      </c>
      <c r="T145" s="6" t="str">
        <f>IF(O145&gt;Scenario!$B$11,"",IF(O$2&lt;&gt;"Ready",O$2,IF(ISNUMBER(S145),T144+R145,"INSUFFICIENT FUNDS")))</f>
        <v/>
      </c>
      <c r="U145" t="str">
        <f>IF(O145&gt;Scenario!$B$11,"",IF(O$2&lt;&gt;"Ready",O$2,IF(ISNUMBER(S145),"OK","INSUFFICIENT FUNDS")))</f>
        <v/>
      </c>
      <c r="V145">
        <v>141</v>
      </c>
      <c r="W145" s="6" t="str">
        <f>IF(V145&gt;Scenario!$B$11,"",IF(V$2&lt;&gt;"Ready",V$2,IF(AB144="OK",Z144,"INSUFFICIENT FUNDS")))</f>
        <v/>
      </c>
      <c r="X145" s="6" t="str">
        <f>IF(V145&gt;Scenario!$B$11,"",IF(V$2&lt;&gt;"Ready",V$2,IF(ISNUMBER(W145),IF(AND(V145&gt;=Scenario!$B$10,MOD(V145-Scenario!$B$10,Scenario!$B$18)=0),Scenario!$B$8,0),"INSUFFICIENT FUNDS")))</f>
        <v/>
      </c>
      <c r="Y145" s="6" t="str">
        <f>IF(V145&gt;Scenario!$B$11,"",IF(V$2&lt;&gt;"Ready",V$2,IF(ISNUMBER(W145),(W145+X145)*(N('Option C'!$E$14)+N('Option C'!$E$15)+IF(Scenario!$B$13="Gross",N('Option C'!$E$16),0))/12+((N('Option C'!$E$12)+N('Option C'!$E$13))/12+IF(AND(V145&gt;=Scenario!$B$10,MOD(V145-Scenario!$B$10,Scenario!$B$18)=0),0*0+0,0)+IF(V145=1,0*0+0,0)+IF(V145=Scenario!$B$11,0,0)),"INSUFFICIENT FUNDS")))</f>
        <v/>
      </c>
      <c r="Z145" s="6" t="str">
        <f>IF(V145&gt;Scenario!$B$11,"",IF(V$2&lt;&gt;"Ready",V$2,IF(ISNUMBER(W145),IF((W145+X145)*(1+Scenario!$B$12/12)-Y145&lt;0,"INSUFFICIENT FUNDS",(W145+X145)*(1+Scenario!$B$12/12)-Y145),"INSUFFICIENT FUNDS")))</f>
        <v/>
      </c>
      <c r="AA145" s="6" t="str">
        <f>IF(V145&gt;Scenario!$B$11,"",IF(V$2&lt;&gt;"Ready",V$2,IF(ISNUMBER(Z145),AA144+Y145,"INSUFFICIENT FUNDS")))</f>
        <v/>
      </c>
      <c r="AB145" t="str">
        <f>IF(V145&gt;Scenario!$B$11,"",IF(V$2&lt;&gt;"Ready",V$2,IF(ISNUMBER(Z145),"OK","INSUFFICIENT FUNDS")))</f>
        <v/>
      </c>
      <c r="AC145">
        <v>141</v>
      </c>
      <c r="AD145" s="6" t="str">
        <f>IF(AC145&gt;Scenario!$B$11,"",IF(AC$2&lt;&gt;"Ready",AC$2,IF(AI144="OK",AG144,"INSUFFICIENT FUNDS")))</f>
        <v/>
      </c>
      <c r="AE145" s="6" t="str">
        <f>IF(AC145&gt;Scenario!$B$11,"",IF(AC$2&lt;&gt;"Ready",AC$2,IF(ISNUMBER(AD145),IF(AND(AC145&gt;=Scenario!$B$10,MOD(AC145-Scenario!$B$10,Scenario!$B$18)=0),Scenario!$B$8,0),"INSUFFICIENT FUNDS")))</f>
        <v/>
      </c>
      <c r="AF145" s="6" t="str">
        <f>IF(AC145&gt;Scenario!$B$11,"",IF(AC$2&lt;&gt;"Ready",AC$2,IF(ISNUMBER(AD145),(AD145+AE145)*(N('Option C'!$E$14)+N('Option C'!$E$15)+IF(Scenario!$B$13="Gross",0,0))/12+((N('Option C'!$E$12)+N('Option C'!$E$13))/12+IF(AND(AC145&gt;=Scenario!$B$10,MOD(AC145-Scenario!$B$10,Scenario!$B$18)=0),N('Option C'!$E$17)*N('Option C'!$E$18)+N('Option C'!$E$20),0)+IF(AC145=1,N('Option C'!$E$17)*N('Option C'!$E$19)+N('Option C'!$E$21),0)+IF(AC145=Scenario!$B$11,N('Option C'!$E$22),0)),"INSUFFICIENT FUNDS")))</f>
        <v/>
      </c>
      <c r="AG145" s="6" t="str">
        <f>IF(AC145&gt;Scenario!$B$11,"",IF(AC$2&lt;&gt;"Ready",AC$2,IF(ISNUMBER(AD145),IF((AD145+AE145)*(1+Scenario!$B$12/12)-AF145&lt;0,"INSUFFICIENT FUNDS",(AD145+AE145)*(1+Scenario!$B$12/12)-AF145),"INSUFFICIENT FUNDS")))</f>
        <v/>
      </c>
      <c r="AH145" s="6" t="str">
        <f>IF(AC145&gt;Scenario!$B$11,"",IF(AC$2&lt;&gt;"Ready",AC$2,IF(ISNUMBER(AG145),AH144+AF145,"INSUFFICIENT FUNDS")))</f>
        <v/>
      </c>
      <c r="AI145" t="str">
        <f>IF(AC145&gt;Scenario!$B$11,"",IF(AC$2&lt;&gt;"Ready",AC$2,IF(ISNUMBER(AG145),"OK","INSUFFICIENT FUNDS")))</f>
        <v/>
      </c>
      <c r="AJ145">
        <v>141</v>
      </c>
      <c r="AK145" s="6" t="str">
        <f>IF(AJ145&gt;Scenario!$B$11,"",IF(AJ$2&lt;&gt;"Ready",AJ$2,IF(AP144="OK",AN144,"INSUFFICIENT FUNDS")))</f>
        <v/>
      </c>
      <c r="AL145" s="6" t="str">
        <f>IF(AJ145&gt;Scenario!$B$11,"",IF(AJ$2&lt;&gt;"Ready",AJ$2,IF(ISNUMBER(AK145),IF(AND(AJ145&gt;=Scenario!$B$10,MOD(AJ145-Scenario!$B$10,Scenario!$B$18)=0),Scenario!$B$8,0),"INSUFFICIENT FUNDS")))</f>
        <v/>
      </c>
      <c r="AM145" s="6" t="str">
        <f>IF(AJ145&gt;Scenario!$B$11,"",IF(AJ$2&lt;&gt;"Ready",AJ$2,IF(ISNUMBER(AK145),(AK145+AL145)*(0+0+IF(Scenario!$B$13="Gross",0,0))/12+((0+0)/12+IF(AND(AJ145&gt;=Scenario!$B$10,MOD(AJ145-Scenario!$B$10,Scenario!$B$18)=0),0*0+0,0)+IF(AJ145=1,0*0+0,0)+IF(AJ145=Scenario!$B$11,0,0)),"INSUFFICIENT FUNDS")))</f>
        <v/>
      </c>
      <c r="AN145" s="6" t="str">
        <f>IF(AJ145&gt;Scenario!$B$11,"",IF(AJ$2&lt;&gt;"Ready",AJ$2,IF(ISNUMBER(AK145),IF((AK145+AL145)*(1+Scenario!$B$12/12)-AM145&lt;0,"INSUFFICIENT FUNDS",(AK145+AL145)*(1+Scenario!$B$12/12)-AM145),"INSUFFICIENT FUNDS")))</f>
        <v/>
      </c>
      <c r="AO145" s="6" t="str">
        <f>IF(AJ145&gt;Scenario!$B$11,"",IF(AJ$2&lt;&gt;"Ready",AJ$2,IF(ISNUMBER(AN145),AO144+AM145,"INSUFFICIENT FUNDS")))</f>
        <v/>
      </c>
      <c r="AP145" t="str">
        <f>IF(AJ145&gt;Scenario!$B$11,"",IF(AJ$2&lt;&gt;"Ready",AJ$2,IF(ISNUMBER(AN145),"OK","INSUFFICIENT FUNDS")))</f>
        <v/>
      </c>
    </row>
    <row r="146" spans="1:42" ht="32.1" customHeight="1" x14ac:dyDescent="0.2">
      <c r="A146">
        <v>142</v>
      </c>
      <c r="B146" s="6" t="str">
        <f>IF(A146&gt;Scenario!$B$11,"",IF(A$2&lt;&gt;"Ready",A$2,IF(G145="OK",E145,"INSUFFICIENT FUNDS")))</f>
        <v/>
      </c>
      <c r="C146" s="6" t="str">
        <f>IF(A146&gt;Scenario!$B$11,"",IF(A$2&lt;&gt;"Ready",A$2,IF(ISNUMBER(B146),IF(AND(A146&gt;=Scenario!$B$10,MOD(A146-Scenario!$B$10,Scenario!$B$18)=0),Scenario!$B$8,0),"INSUFFICIENT FUNDS")))</f>
        <v/>
      </c>
      <c r="D146" s="6" t="str">
        <f>IF(A146&gt;Scenario!$B$11,"",IF(A$2&lt;&gt;"Ready",A$2,IF(ISNUMBER(B146),(B146+C146)*(N('Option C'!$E$14)+N('Option C'!$E$15)+IF(Scenario!$B$13="Gross",N('Option C'!$E$16),0))/12+((N('Option C'!$E$12)+N('Option C'!$E$13))/12+IF(AND(A146&gt;=Scenario!$B$10,MOD(A146-Scenario!$B$10,Scenario!$B$18)=0),N('Option C'!$E$17)*N('Option C'!$E$18)+N('Option C'!$E$20),0)+IF(A146=1,N('Option C'!$E$17)*N('Option C'!$E$19)+N('Option C'!$E$21),0)+IF(A146=Scenario!$B$11,N('Option C'!$E$22),0)),"INSUFFICIENT FUNDS")))</f>
        <v/>
      </c>
      <c r="E146" s="6" t="str">
        <f>IF(A146&gt;Scenario!$B$11,"",IF(A$2&lt;&gt;"Ready",A$2,IF(ISNUMBER(B146),IF((B146+C146)*(1+Scenario!$B$12/12)-D146&lt;0,"INSUFFICIENT FUNDS",(B146+C146)*(1+Scenario!$B$12/12)-D146),"INSUFFICIENT FUNDS")))</f>
        <v/>
      </c>
      <c r="F146" s="6" t="str">
        <f>IF(A146&gt;Scenario!$B$11,"",IF(A$2&lt;&gt;"Ready",A$2,IF(ISNUMBER(E146),F145+D146,"INSUFFICIENT FUNDS")))</f>
        <v/>
      </c>
      <c r="G146" t="str">
        <f>IF(A146&gt;Scenario!$B$11,"",IF(A$2&lt;&gt;"Ready",A$2,IF(ISNUMBER(E146),"OK","INSUFFICIENT FUNDS")))</f>
        <v/>
      </c>
      <c r="H146">
        <v>142</v>
      </c>
      <c r="I146" s="6" t="str">
        <f>IF(H146&gt;Scenario!$B$11,"",IF(H$2&lt;&gt;"Ready",H$2,IF(N145="OK",L145,"INSUFFICIENT FUNDS")))</f>
        <v/>
      </c>
      <c r="J146" s="6" t="str">
        <f>IF(H146&gt;Scenario!$B$11,"",IF(H$2&lt;&gt;"Ready",H$2,IF(ISNUMBER(I146),IF(AND(H146&gt;=Scenario!$B$10,MOD(H146-Scenario!$B$10,Scenario!$B$18)=0),Scenario!$B$8,0),"INSUFFICIENT FUNDS")))</f>
        <v/>
      </c>
      <c r="K146" s="6" t="str">
        <f>IF(H146&gt;Scenario!$B$11,"",IF(H$2&lt;&gt;"Ready",H$2,IF(ISNUMBER(I146),(I146+J146)*(N('Option C'!$E$14)+N('Option C'!$E$15)+IF(Scenario!$B$13="Gross",N('Option C'!$E$16),0))/12+((0+0)/12+IF(AND(H146&gt;=Scenario!$B$10,MOD(H146-Scenario!$B$10,Scenario!$B$18)=0),N('Option C'!$E$17)*N('Option C'!$E$18)+N('Option C'!$E$20),0)+IF(H146=1,N('Option C'!$E$17)*N('Option C'!$E$19)+N('Option C'!$E$21),0)+IF(H146=Scenario!$B$11,N('Option C'!$E$22),0)),"INSUFFICIENT FUNDS")))</f>
        <v/>
      </c>
      <c r="L146" s="6" t="str">
        <f>IF(H146&gt;Scenario!$B$11,"",IF(H$2&lt;&gt;"Ready",H$2,IF(ISNUMBER(I146),IF((I146+J146)*(1+Scenario!$B$12/12)-K146&lt;0,"INSUFFICIENT FUNDS",(I146+J146)*(1+Scenario!$B$12/12)-K146),"INSUFFICIENT FUNDS")))</f>
        <v/>
      </c>
      <c r="M146" s="6" t="str">
        <f>IF(H146&gt;Scenario!$B$11,"",IF(H$2&lt;&gt;"Ready",H$2,IF(ISNUMBER(L146),M145+K146,"INSUFFICIENT FUNDS")))</f>
        <v/>
      </c>
      <c r="N146" t="str">
        <f>IF(H146&gt;Scenario!$B$11,"",IF(H$2&lt;&gt;"Ready",H$2,IF(ISNUMBER(L146),"OK","INSUFFICIENT FUNDS")))</f>
        <v/>
      </c>
      <c r="O146">
        <v>142</v>
      </c>
      <c r="P146" s="6" t="str">
        <f>IF(O146&gt;Scenario!$B$11,"",IF(O$2&lt;&gt;"Ready",O$2,IF(U145="OK",S145,"INSUFFICIENT FUNDS")))</f>
        <v/>
      </c>
      <c r="Q146" s="6" t="str">
        <f>IF(O146&gt;Scenario!$B$11,"",IF(O$2&lt;&gt;"Ready",O$2,IF(ISNUMBER(P146),IF(AND(O146&gt;=Scenario!$B$10,MOD(O146-Scenario!$B$10,Scenario!$B$18)=0),Scenario!$B$8,0),"INSUFFICIENT FUNDS")))</f>
        <v/>
      </c>
      <c r="R146" s="6" t="str">
        <f>IF(O146&gt;Scenario!$B$11,"",IF(O$2&lt;&gt;"Ready",O$2,IF(ISNUMBER(P146),(P146+Q146)*(0+N('Option C'!$E$15)+IF(Scenario!$B$13="Gross",N('Option C'!$E$16),0))/12+((N('Option C'!$E$12)+N('Option C'!$E$13))/12+IF(AND(O146&gt;=Scenario!$B$10,MOD(O146-Scenario!$B$10,Scenario!$B$18)=0),N('Option C'!$E$17)*N('Option C'!$E$18)+N('Option C'!$E$20),0)+IF(O146=1,N('Option C'!$E$17)*N('Option C'!$E$19)+N('Option C'!$E$21),0)+IF(O146=Scenario!$B$11,N('Option C'!$E$22),0)),"INSUFFICIENT FUNDS")))</f>
        <v/>
      </c>
      <c r="S146" s="6" t="str">
        <f>IF(O146&gt;Scenario!$B$11,"",IF(O$2&lt;&gt;"Ready",O$2,IF(ISNUMBER(P146),IF((P146+Q146)*(1+Scenario!$B$12/12)-R146&lt;0,"INSUFFICIENT FUNDS",(P146+Q146)*(1+Scenario!$B$12/12)-R146),"INSUFFICIENT FUNDS")))</f>
        <v/>
      </c>
      <c r="T146" s="6" t="str">
        <f>IF(O146&gt;Scenario!$B$11,"",IF(O$2&lt;&gt;"Ready",O$2,IF(ISNUMBER(S146),T145+R146,"INSUFFICIENT FUNDS")))</f>
        <v/>
      </c>
      <c r="U146" t="str">
        <f>IF(O146&gt;Scenario!$B$11,"",IF(O$2&lt;&gt;"Ready",O$2,IF(ISNUMBER(S146),"OK","INSUFFICIENT FUNDS")))</f>
        <v/>
      </c>
      <c r="V146">
        <v>142</v>
      </c>
      <c r="W146" s="6" t="str">
        <f>IF(V146&gt;Scenario!$B$11,"",IF(V$2&lt;&gt;"Ready",V$2,IF(AB145="OK",Z145,"INSUFFICIENT FUNDS")))</f>
        <v/>
      </c>
      <c r="X146" s="6" t="str">
        <f>IF(V146&gt;Scenario!$B$11,"",IF(V$2&lt;&gt;"Ready",V$2,IF(ISNUMBER(W146),IF(AND(V146&gt;=Scenario!$B$10,MOD(V146-Scenario!$B$10,Scenario!$B$18)=0),Scenario!$B$8,0),"INSUFFICIENT FUNDS")))</f>
        <v/>
      </c>
      <c r="Y146" s="6" t="str">
        <f>IF(V146&gt;Scenario!$B$11,"",IF(V$2&lt;&gt;"Ready",V$2,IF(ISNUMBER(W146),(W146+X146)*(N('Option C'!$E$14)+N('Option C'!$E$15)+IF(Scenario!$B$13="Gross",N('Option C'!$E$16),0))/12+((N('Option C'!$E$12)+N('Option C'!$E$13))/12+IF(AND(V146&gt;=Scenario!$B$10,MOD(V146-Scenario!$B$10,Scenario!$B$18)=0),0*0+0,0)+IF(V146=1,0*0+0,0)+IF(V146=Scenario!$B$11,0,0)),"INSUFFICIENT FUNDS")))</f>
        <v/>
      </c>
      <c r="Z146" s="6" t="str">
        <f>IF(V146&gt;Scenario!$B$11,"",IF(V$2&lt;&gt;"Ready",V$2,IF(ISNUMBER(W146),IF((W146+X146)*(1+Scenario!$B$12/12)-Y146&lt;0,"INSUFFICIENT FUNDS",(W146+X146)*(1+Scenario!$B$12/12)-Y146),"INSUFFICIENT FUNDS")))</f>
        <v/>
      </c>
      <c r="AA146" s="6" t="str">
        <f>IF(V146&gt;Scenario!$B$11,"",IF(V$2&lt;&gt;"Ready",V$2,IF(ISNUMBER(Z146),AA145+Y146,"INSUFFICIENT FUNDS")))</f>
        <v/>
      </c>
      <c r="AB146" t="str">
        <f>IF(V146&gt;Scenario!$B$11,"",IF(V$2&lt;&gt;"Ready",V$2,IF(ISNUMBER(Z146),"OK","INSUFFICIENT FUNDS")))</f>
        <v/>
      </c>
      <c r="AC146">
        <v>142</v>
      </c>
      <c r="AD146" s="6" t="str">
        <f>IF(AC146&gt;Scenario!$B$11,"",IF(AC$2&lt;&gt;"Ready",AC$2,IF(AI145="OK",AG145,"INSUFFICIENT FUNDS")))</f>
        <v/>
      </c>
      <c r="AE146" s="6" t="str">
        <f>IF(AC146&gt;Scenario!$B$11,"",IF(AC$2&lt;&gt;"Ready",AC$2,IF(ISNUMBER(AD146),IF(AND(AC146&gt;=Scenario!$B$10,MOD(AC146-Scenario!$B$10,Scenario!$B$18)=0),Scenario!$B$8,0),"INSUFFICIENT FUNDS")))</f>
        <v/>
      </c>
      <c r="AF146" s="6" t="str">
        <f>IF(AC146&gt;Scenario!$B$11,"",IF(AC$2&lt;&gt;"Ready",AC$2,IF(ISNUMBER(AD146),(AD146+AE146)*(N('Option C'!$E$14)+N('Option C'!$E$15)+IF(Scenario!$B$13="Gross",0,0))/12+((N('Option C'!$E$12)+N('Option C'!$E$13))/12+IF(AND(AC146&gt;=Scenario!$B$10,MOD(AC146-Scenario!$B$10,Scenario!$B$18)=0),N('Option C'!$E$17)*N('Option C'!$E$18)+N('Option C'!$E$20),0)+IF(AC146=1,N('Option C'!$E$17)*N('Option C'!$E$19)+N('Option C'!$E$21),0)+IF(AC146=Scenario!$B$11,N('Option C'!$E$22),0)),"INSUFFICIENT FUNDS")))</f>
        <v/>
      </c>
      <c r="AG146" s="6" t="str">
        <f>IF(AC146&gt;Scenario!$B$11,"",IF(AC$2&lt;&gt;"Ready",AC$2,IF(ISNUMBER(AD146),IF((AD146+AE146)*(1+Scenario!$B$12/12)-AF146&lt;0,"INSUFFICIENT FUNDS",(AD146+AE146)*(1+Scenario!$B$12/12)-AF146),"INSUFFICIENT FUNDS")))</f>
        <v/>
      </c>
      <c r="AH146" s="6" t="str">
        <f>IF(AC146&gt;Scenario!$B$11,"",IF(AC$2&lt;&gt;"Ready",AC$2,IF(ISNUMBER(AG146),AH145+AF146,"INSUFFICIENT FUNDS")))</f>
        <v/>
      </c>
      <c r="AI146" t="str">
        <f>IF(AC146&gt;Scenario!$B$11,"",IF(AC$2&lt;&gt;"Ready",AC$2,IF(ISNUMBER(AG146),"OK","INSUFFICIENT FUNDS")))</f>
        <v/>
      </c>
      <c r="AJ146">
        <v>142</v>
      </c>
      <c r="AK146" s="6" t="str">
        <f>IF(AJ146&gt;Scenario!$B$11,"",IF(AJ$2&lt;&gt;"Ready",AJ$2,IF(AP145="OK",AN145,"INSUFFICIENT FUNDS")))</f>
        <v/>
      </c>
      <c r="AL146" s="6" t="str">
        <f>IF(AJ146&gt;Scenario!$B$11,"",IF(AJ$2&lt;&gt;"Ready",AJ$2,IF(ISNUMBER(AK146),IF(AND(AJ146&gt;=Scenario!$B$10,MOD(AJ146-Scenario!$B$10,Scenario!$B$18)=0),Scenario!$B$8,0),"INSUFFICIENT FUNDS")))</f>
        <v/>
      </c>
      <c r="AM146" s="6" t="str">
        <f>IF(AJ146&gt;Scenario!$B$11,"",IF(AJ$2&lt;&gt;"Ready",AJ$2,IF(ISNUMBER(AK146),(AK146+AL146)*(0+0+IF(Scenario!$B$13="Gross",0,0))/12+((0+0)/12+IF(AND(AJ146&gt;=Scenario!$B$10,MOD(AJ146-Scenario!$B$10,Scenario!$B$18)=0),0*0+0,0)+IF(AJ146=1,0*0+0,0)+IF(AJ146=Scenario!$B$11,0,0)),"INSUFFICIENT FUNDS")))</f>
        <v/>
      </c>
      <c r="AN146" s="6" t="str">
        <f>IF(AJ146&gt;Scenario!$B$11,"",IF(AJ$2&lt;&gt;"Ready",AJ$2,IF(ISNUMBER(AK146),IF((AK146+AL146)*(1+Scenario!$B$12/12)-AM146&lt;0,"INSUFFICIENT FUNDS",(AK146+AL146)*(1+Scenario!$B$12/12)-AM146),"INSUFFICIENT FUNDS")))</f>
        <v/>
      </c>
      <c r="AO146" s="6" t="str">
        <f>IF(AJ146&gt;Scenario!$B$11,"",IF(AJ$2&lt;&gt;"Ready",AJ$2,IF(ISNUMBER(AN146),AO145+AM146,"INSUFFICIENT FUNDS")))</f>
        <v/>
      </c>
      <c r="AP146" t="str">
        <f>IF(AJ146&gt;Scenario!$B$11,"",IF(AJ$2&lt;&gt;"Ready",AJ$2,IF(ISNUMBER(AN146),"OK","INSUFFICIENT FUNDS")))</f>
        <v/>
      </c>
    </row>
    <row r="147" spans="1:42" ht="32.1" customHeight="1" x14ac:dyDescent="0.2">
      <c r="A147">
        <v>143</v>
      </c>
      <c r="B147" s="6" t="str">
        <f>IF(A147&gt;Scenario!$B$11,"",IF(A$2&lt;&gt;"Ready",A$2,IF(G146="OK",E146,"INSUFFICIENT FUNDS")))</f>
        <v/>
      </c>
      <c r="C147" s="6" t="str">
        <f>IF(A147&gt;Scenario!$B$11,"",IF(A$2&lt;&gt;"Ready",A$2,IF(ISNUMBER(B147),IF(AND(A147&gt;=Scenario!$B$10,MOD(A147-Scenario!$B$10,Scenario!$B$18)=0),Scenario!$B$8,0),"INSUFFICIENT FUNDS")))</f>
        <v/>
      </c>
      <c r="D147" s="6" t="str">
        <f>IF(A147&gt;Scenario!$B$11,"",IF(A$2&lt;&gt;"Ready",A$2,IF(ISNUMBER(B147),(B147+C147)*(N('Option C'!$E$14)+N('Option C'!$E$15)+IF(Scenario!$B$13="Gross",N('Option C'!$E$16),0))/12+((N('Option C'!$E$12)+N('Option C'!$E$13))/12+IF(AND(A147&gt;=Scenario!$B$10,MOD(A147-Scenario!$B$10,Scenario!$B$18)=0),N('Option C'!$E$17)*N('Option C'!$E$18)+N('Option C'!$E$20),0)+IF(A147=1,N('Option C'!$E$17)*N('Option C'!$E$19)+N('Option C'!$E$21),0)+IF(A147=Scenario!$B$11,N('Option C'!$E$22),0)),"INSUFFICIENT FUNDS")))</f>
        <v/>
      </c>
      <c r="E147" s="6" t="str">
        <f>IF(A147&gt;Scenario!$B$11,"",IF(A$2&lt;&gt;"Ready",A$2,IF(ISNUMBER(B147),IF((B147+C147)*(1+Scenario!$B$12/12)-D147&lt;0,"INSUFFICIENT FUNDS",(B147+C147)*(1+Scenario!$B$12/12)-D147),"INSUFFICIENT FUNDS")))</f>
        <v/>
      </c>
      <c r="F147" s="6" t="str">
        <f>IF(A147&gt;Scenario!$B$11,"",IF(A$2&lt;&gt;"Ready",A$2,IF(ISNUMBER(E147),F146+D147,"INSUFFICIENT FUNDS")))</f>
        <v/>
      </c>
      <c r="G147" t="str">
        <f>IF(A147&gt;Scenario!$B$11,"",IF(A$2&lt;&gt;"Ready",A$2,IF(ISNUMBER(E147),"OK","INSUFFICIENT FUNDS")))</f>
        <v/>
      </c>
      <c r="H147">
        <v>143</v>
      </c>
      <c r="I147" s="6" t="str">
        <f>IF(H147&gt;Scenario!$B$11,"",IF(H$2&lt;&gt;"Ready",H$2,IF(N146="OK",L146,"INSUFFICIENT FUNDS")))</f>
        <v/>
      </c>
      <c r="J147" s="6" t="str">
        <f>IF(H147&gt;Scenario!$B$11,"",IF(H$2&lt;&gt;"Ready",H$2,IF(ISNUMBER(I147),IF(AND(H147&gt;=Scenario!$B$10,MOD(H147-Scenario!$B$10,Scenario!$B$18)=0),Scenario!$B$8,0),"INSUFFICIENT FUNDS")))</f>
        <v/>
      </c>
      <c r="K147" s="6" t="str">
        <f>IF(H147&gt;Scenario!$B$11,"",IF(H$2&lt;&gt;"Ready",H$2,IF(ISNUMBER(I147),(I147+J147)*(N('Option C'!$E$14)+N('Option C'!$E$15)+IF(Scenario!$B$13="Gross",N('Option C'!$E$16),0))/12+((0+0)/12+IF(AND(H147&gt;=Scenario!$B$10,MOD(H147-Scenario!$B$10,Scenario!$B$18)=0),N('Option C'!$E$17)*N('Option C'!$E$18)+N('Option C'!$E$20),0)+IF(H147=1,N('Option C'!$E$17)*N('Option C'!$E$19)+N('Option C'!$E$21),0)+IF(H147=Scenario!$B$11,N('Option C'!$E$22),0)),"INSUFFICIENT FUNDS")))</f>
        <v/>
      </c>
      <c r="L147" s="6" t="str">
        <f>IF(H147&gt;Scenario!$B$11,"",IF(H$2&lt;&gt;"Ready",H$2,IF(ISNUMBER(I147),IF((I147+J147)*(1+Scenario!$B$12/12)-K147&lt;0,"INSUFFICIENT FUNDS",(I147+J147)*(1+Scenario!$B$12/12)-K147),"INSUFFICIENT FUNDS")))</f>
        <v/>
      </c>
      <c r="M147" s="6" t="str">
        <f>IF(H147&gt;Scenario!$B$11,"",IF(H$2&lt;&gt;"Ready",H$2,IF(ISNUMBER(L147),M146+K147,"INSUFFICIENT FUNDS")))</f>
        <v/>
      </c>
      <c r="N147" t="str">
        <f>IF(H147&gt;Scenario!$B$11,"",IF(H$2&lt;&gt;"Ready",H$2,IF(ISNUMBER(L147),"OK","INSUFFICIENT FUNDS")))</f>
        <v/>
      </c>
      <c r="O147">
        <v>143</v>
      </c>
      <c r="P147" s="6" t="str">
        <f>IF(O147&gt;Scenario!$B$11,"",IF(O$2&lt;&gt;"Ready",O$2,IF(U146="OK",S146,"INSUFFICIENT FUNDS")))</f>
        <v/>
      </c>
      <c r="Q147" s="6" t="str">
        <f>IF(O147&gt;Scenario!$B$11,"",IF(O$2&lt;&gt;"Ready",O$2,IF(ISNUMBER(P147),IF(AND(O147&gt;=Scenario!$B$10,MOD(O147-Scenario!$B$10,Scenario!$B$18)=0),Scenario!$B$8,0),"INSUFFICIENT FUNDS")))</f>
        <v/>
      </c>
      <c r="R147" s="6" t="str">
        <f>IF(O147&gt;Scenario!$B$11,"",IF(O$2&lt;&gt;"Ready",O$2,IF(ISNUMBER(P147),(P147+Q147)*(0+N('Option C'!$E$15)+IF(Scenario!$B$13="Gross",N('Option C'!$E$16),0))/12+((N('Option C'!$E$12)+N('Option C'!$E$13))/12+IF(AND(O147&gt;=Scenario!$B$10,MOD(O147-Scenario!$B$10,Scenario!$B$18)=0),N('Option C'!$E$17)*N('Option C'!$E$18)+N('Option C'!$E$20),0)+IF(O147=1,N('Option C'!$E$17)*N('Option C'!$E$19)+N('Option C'!$E$21),0)+IF(O147=Scenario!$B$11,N('Option C'!$E$22),0)),"INSUFFICIENT FUNDS")))</f>
        <v/>
      </c>
      <c r="S147" s="6" t="str">
        <f>IF(O147&gt;Scenario!$B$11,"",IF(O$2&lt;&gt;"Ready",O$2,IF(ISNUMBER(P147),IF((P147+Q147)*(1+Scenario!$B$12/12)-R147&lt;0,"INSUFFICIENT FUNDS",(P147+Q147)*(1+Scenario!$B$12/12)-R147),"INSUFFICIENT FUNDS")))</f>
        <v/>
      </c>
      <c r="T147" s="6" t="str">
        <f>IF(O147&gt;Scenario!$B$11,"",IF(O$2&lt;&gt;"Ready",O$2,IF(ISNUMBER(S147),T146+R147,"INSUFFICIENT FUNDS")))</f>
        <v/>
      </c>
      <c r="U147" t="str">
        <f>IF(O147&gt;Scenario!$B$11,"",IF(O$2&lt;&gt;"Ready",O$2,IF(ISNUMBER(S147),"OK","INSUFFICIENT FUNDS")))</f>
        <v/>
      </c>
      <c r="V147">
        <v>143</v>
      </c>
      <c r="W147" s="6" t="str">
        <f>IF(V147&gt;Scenario!$B$11,"",IF(V$2&lt;&gt;"Ready",V$2,IF(AB146="OK",Z146,"INSUFFICIENT FUNDS")))</f>
        <v/>
      </c>
      <c r="X147" s="6" t="str">
        <f>IF(V147&gt;Scenario!$B$11,"",IF(V$2&lt;&gt;"Ready",V$2,IF(ISNUMBER(W147),IF(AND(V147&gt;=Scenario!$B$10,MOD(V147-Scenario!$B$10,Scenario!$B$18)=0),Scenario!$B$8,0),"INSUFFICIENT FUNDS")))</f>
        <v/>
      </c>
      <c r="Y147" s="6" t="str">
        <f>IF(V147&gt;Scenario!$B$11,"",IF(V$2&lt;&gt;"Ready",V$2,IF(ISNUMBER(W147),(W147+X147)*(N('Option C'!$E$14)+N('Option C'!$E$15)+IF(Scenario!$B$13="Gross",N('Option C'!$E$16),0))/12+((N('Option C'!$E$12)+N('Option C'!$E$13))/12+IF(AND(V147&gt;=Scenario!$B$10,MOD(V147-Scenario!$B$10,Scenario!$B$18)=0),0*0+0,0)+IF(V147=1,0*0+0,0)+IF(V147=Scenario!$B$11,0,0)),"INSUFFICIENT FUNDS")))</f>
        <v/>
      </c>
      <c r="Z147" s="6" t="str">
        <f>IF(V147&gt;Scenario!$B$11,"",IF(V$2&lt;&gt;"Ready",V$2,IF(ISNUMBER(W147),IF((W147+X147)*(1+Scenario!$B$12/12)-Y147&lt;0,"INSUFFICIENT FUNDS",(W147+X147)*(1+Scenario!$B$12/12)-Y147),"INSUFFICIENT FUNDS")))</f>
        <v/>
      </c>
      <c r="AA147" s="6" t="str">
        <f>IF(V147&gt;Scenario!$B$11,"",IF(V$2&lt;&gt;"Ready",V$2,IF(ISNUMBER(Z147),AA146+Y147,"INSUFFICIENT FUNDS")))</f>
        <v/>
      </c>
      <c r="AB147" t="str">
        <f>IF(V147&gt;Scenario!$B$11,"",IF(V$2&lt;&gt;"Ready",V$2,IF(ISNUMBER(Z147),"OK","INSUFFICIENT FUNDS")))</f>
        <v/>
      </c>
      <c r="AC147">
        <v>143</v>
      </c>
      <c r="AD147" s="6" t="str">
        <f>IF(AC147&gt;Scenario!$B$11,"",IF(AC$2&lt;&gt;"Ready",AC$2,IF(AI146="OK",AG146,"INSUFFICIENT FUNDS")))</f>
        <v/>
      </c>
      <c r="AE147" s="6" t="str">
        <f>IF(AC147&gt;Scenario!$B$11,"",IF(AC$2&lt;&gt;"Ready",AC$2,IF(ISNUMBER(AD147),IF(AND(AC147&gt;=Scenario!$B$10,MOD(AC147-Scenario!$B$10,Scenario!$B$18)=0),Scenario!$B$8,0),"INSUFFICIENT FUNDS")))</f>
        <v/>
      </c>
      <c r="AF147" s="6" t="str">
        <f>IF(AC147&gt;Scenario!$B$11,"",IF(AC$2&lt;&gt;"Ready",AC$2,IF(ISNUMBER(AD147),(AD147+AE147)*(N('Option C'!$E$14)+N('Option C'!$E$15)+IF(Scenario!$B$13="Gross",0,0))/12+((N('Option C'!$E$12)+N('Option C'!$E$13))/12+IF(AND(AC147&gt;=Scenario!$B$10,MOD(AC147-Scenario!$B$10,Scenario!$B$18)=0),N('Option C'!$E$17)*N('Option C'!$E$18)+N('Option C'!$E$20),0)+IF(AC147=1,N('Option C'!$E$17)*N('Option C'!$E$19)+N('Option C'!$E$21),0)+IF(AC147=Scenario!$B$11,N('Option C'!$E$22),0)),"INSUFFICIENT FUNDS")))</f>
        <v/>
      </c>
      <c r="AG147" s="6" t="str">
        <f>IF(AC147&gt;Scenario!$B$11,"",IF(AC$2&lt;&gt;"Ready",AC$2,IF(ISNUMBER(AD147),IF((AD147+AE147)*(1+Scenario!$B$12/12)-AF147&lt;0,"INSUFFICIENT FUNDS",(AD147+AE147)*(1+Scenario!$B$12/12)-AF147),"INSUFFICIENT FUNDS")))</f>
        <v/>
      </c>
      <c r="AH147" s="6" t="str">
        <f>IF(AC147&gt;Scenario!$B$11,"",IF(AC$2&lt;&gt;"Ready",AC$2,IF(ISNUMBER(AG147),AH146+AF147,"INSUFFICIENT FUNDS")))</f>
        <v/>
      </c>
      <c r="AI147" t="str">
        <f>IF(AC147&gt;Scenario!$B$11,"",IF(AC$2&lt;&gt;"Ready",AC$2,IF(ISNUMBER(AG147),"OK","INSUFFICIENT FUNDS")))</f>
        <v/>
      </c>
      <c r="AJ147">
        <v>143</v>
      </c>
      <c r="AK147" s="6" t="str">
        <f>IF(AJ147&gt;Scenario!$B$11,"",IF(AJ$2&lt;&gt;"Ready",AJ$2,IF(AP146="OK",AN146,"INSUFFICIENT FUNDS")))</f>
        <v/>
      </c>
      <c r="AL147" s="6" t="str">
        <f>IF(AJ147&gt;Scenario!$B$11,"",IF(AJ$2&lt;&gt;"Ready",AJ$2,IF(ISNUMBER(AK147),IF(AND(AJ147&gt;=Scenario!$B$10,MOD(AJ147-Scenario!$B$10,Scenario!$B$18)=0),Scenario!$B$8,0),"INSUFFICIENT FUNDS")))</f>
        <v/>
      </c>
      <c r="AM147" s="6" t="str">
        <f>IF(AJ147&gt;Scenario!$B$11,"",IF(AJ$2&lt;&gt;"Ready",AJ$2,IF(ISNUMBER(AK147),(AK147+AL147)*(0+0+IF(Scenario!$B$13="Gross",0,0))/12+((0+0)/12+IF(AND(AJ147&gt;=Scenario!$B$10,MOD(AJ147-Scenario!$B$10,Scenario!$B$18)=0),0*0+0,0)+IF(AJ147=1,0*0+0,0)+IF(AJ147=Scenario!$B$11,0,0)),"INSUFFICIENT FUNDS")))</f>
        <v/>
      </c>
      <c r="AN147" s="6" t="str">
        <f>IF(AJ147&gt;Scenario!$B$11,"",IF(AJ$2&lt;&gt;"Ready",AJ$2,IF(ISNUMBER(AK147),IF((AK147+AL147)*(1+Scenario!$B$12/12)-AM147&lt;0,"INSUFFICIENT FUNDS",(AK147+AL147)*(1+Scenario!$B$12/12)-AM147),"INSUFFICIENT FUNDS")))</f>
        <v/>
      </c>
      <c r="AO147" s="6" t="str">
        <f>IF(AJ147&gt;Scenario!$B$11,"",IF(AJ$2&lt;&gt;"Ready",AJ$2,IF(ISNUMBER(AN147),AO146+AM147,"INSUFFICIENT FUNDS")))</f>
        <v/>
      </c>
      <c r="AP147" t="str">
        <f>IF(AJ147&gt;Scenario!$B$11,"",IF(AJ$2&lt;&gt;"Ready",AJ$2,IF(ISNUMBER(AN147),"OK","INSUFFICIENT FUNDS")))</f>
        <v/>
      </c>
    </row>
    <row r="148" spans="1:42" ht="32.1" customHeight="1" x14ac:dyDescent="0.2">
      <c r="A148">
        <v>144</v>
      </c>
      <c r="B148" s="6" t="str">
        <f>IF(A148&gt;Scenario!$B$11,"",IF(A$2&lt;&gt;"Ready",A$2,IF(G147="OK",E147,"INSUFFICIENT FUNDS")))</f>
        <v/>
      </c>
      <c r="C148" s="6" t="str">
        <f>IF(A148&gt;Scenario!$B$11,"",IF(A$2&lt;&gt;"Ready",A$2,IF(ISNUMBER(B148),IF(AND(A148&gt;=Scenario!$B$10,MOD(A148-Scenario!$B$10,Scenario!$B$18)=0),Scenario!$B$8,0),"INSUFFICIENT FUNDS")))</f>
        <v/>
      </c>
      <c r="D148" s="6" t="str">
        <f>IF(A148&gt;Scenario!$B$11,"",IF(A$2&lt;&gt;"Ready",A$2,IF(ISNUMBER(B148),(B148+C148)*(N('Option C'!$E$14)+N('Option C'!$E$15)+IF(Scenario!$B$13="Gross",N('Option C'!$E$16),0))/12+((N('Option C'!$E$12)+N('Option C'!$E$13))/12+IF(AND(A148&gt;=Scenario!$B$10,MOD(A148-Scenario!$B$10,Scenario!$B$18)=0),N('Option C'!$E$17)*N('Option C'!$E$18)+N('Option C'!$E$20),0)+IF(A148=1,N('Option C'!$E$17)*N('Option C'!$E$19)+N('Option C'!$E$21),0)+IF(A148=Scenario!$B$11,N('Option C'!$E$22),0)),"INSUFFICIENT FUNDS")))</f>
        <v/>
      </c>
      <c r="E148" s="6" t="str">
        <f>IF(A148&gt;Scenario!$B$11,"",IF(A$2&lt;&gt;"Ready",A$2,IF(ISNUMBER(B148),IF((B148+C148)*(1+Scenario!$B$12/12)-D148&lt;0,"INSUFFICIENT FUNDS",(B148+C148)*(1+Scenario!$B$12/12)-D148),"INSUFFICIENT FUNDS")))</f>
        <v/>
      </c>
      <c r="F148" s="6" t="str">
        <f>IF(A148&gt;Scenario!$B$11,"",IF(A$2&lt;&gt;"Ready",A$2,IF(ISNUMBER(E148),F147+D148,"INSUFFICIENT FUNDS")))</f>
        <v/>
      </c>
      <c r="G148" t="str">
        <f>IF(A148&gt;Scenario!$B$11,"",IF(A$2&lt;&gt;"Ready",A$2,IF(ISNUMBER(E148),"OK","INSUFFICIENT FUNDS")))</f>
        <v/>
      </c>
      <c r="H148">
        <v>144</v>
      </c>
      <c r="I148" s="6" t="str">
        <f>IF(H148&gt;Scenario!$B$11,"",IF(H$2&lt;&gt;"Ready",H$2,IF(N147="OK",L147,"INSUFFICIENT FUNDS")))</f>
        <v/>
      </c>
      <c r="J148" s="6" t="str">
        <f>IF(H148&gt;Scenario!$B$11,"",IF(H$2&lt;&gt;"Ready",H$2,IF(ISNUMBER(I148),IF(AND(H148&gt;=Scenario!$B$10,MOD(H148-Scenario!$B$10,Scenario!$B$18)=0),Scenario!$B$8,0),"INSUFFICIENT FUNDS")))</f>
        <v/>
      </c>
      <c r="K148" s="6" t="str">
        <f>IF(H148&gt;Scenario!$B$11,"",IF(H$2&lt;&gt;"Ready",H$2,IF(ISNUMBER(I148),(I148+J148)*(N('Option C'!$E$14)+N('Option C'!$E$15)+IF(Scenario!$B$13="Gross",N('Option C'!$E$16),0))/12+((0+0)/12+IF(AND(H148&gt;=Scenario!$B$10,MOD(H148-Scenario!$B$10,Scenario!$B$18)=0),N('Option C'!$E$17)*N('Option C'!$E$18)+N('Option C'!$E$20),0)+IF(H148=1,N('Option C'!$E$17)*N('Option C'!$E$19)+N('Option C'!$E$21),0)+IF(H148=Scenario!$B$11,N('Option C'!$E$22),0)),"INSUFFICIENT FUNDS")))</f>
        <v/>
      </c>
      <c r="L148" s="6" t="str">
        <f>IF(H148&gt;Scenario!$B$11,"",IF(H$2&lt;&gt;"Ready",H$2,IF(ISNUMBER(I148),IF((I148+J148)*(1+Scenario!$B$12/12)-K148&lt;0,"INSUFFICIENT FUNDS",(I148+J148)*(1+Scenario!$B$12/12)-K148),"INSUFFICIENT FUNDS")))</f>
        <v/>
      </c>
      <c r="M148" s="6" t="str">
        <f>IF(H148&gt;Scenario!$B$11,"",IF(H$2&lt;&gt;"Ready",H$2,IF(ISNUMBER(L148),M147+K148,"INSUFFICIENT FUNDS")))</f>
        <v/>
      </c>
      <c r="N148" t="str">
        <f>IF(H148&gt;Scenario!$B$11,"",IF(H$2&lt;&gt;"Ready",H$2,IF(ISNUMBER(L148),"OK","INSUFFICIENT FUNDS")))</f>
        <v/>
      </c>
      <c r="O148">
        <v>144</v>
      </c>
      <c r="P148" s="6" t="str">
        <f>IF(O148&gt;Scenario!$B$11,"",IF(O$2&lt;&gt;"Ready",O$2,IF(U147="OK",S147,"INSUFFICIENT FUNDS")))</f>
        <v/>
      </c>
      <c r="Q148" s="6" t="str">
        <f>IF(O148&gt;Scenario!$B$11,"",IF(O$2&lt;&gt;"Ready",O$2,IF(ISNUMBER(P148),IF(AND(O148&gt;=Scenario!$B$10,MOD(O148-Scenario!$B$10,Scenario!$B$18)=0),Scenario!$B$8,0),"INSUFFICIENT FUNDS")))</f>
        <v/>
      </c>
      <c r="R148" s="6" t="str">
        <f>IF(O148&gt;Scenario!$B$11,"",IF(O$2&lt;&gt;"Ready",O$2,IF(ISNUMBER(P148),(P148+Q148)*(0+N('Option C'!$E$15)+IF(Scenario!$B$13="Gross",N('Option C'!$E$16),0))/12+((N('Option C'!$E$12)+N('Option C'!$E$13))/12+IF(AND(O148&gt;=Scenario!$B$10,MOD(O148-Scenario!$B$10,Scenario!$B$18)=0),N('Option C'!$E$17)*N('Option C'!$E$18)+N('Option C'!$E$20),0)+IF(O148=1,N('Option C'!$E$17)*N('Option C'!$E$19)+N('Option C'!$E$21),0)+IF(O148=Scenario!$B$11,N('Option C'!$E$22),0)),"INSUFFICIENT FUNDS")))</f>
        <v/>
      </c>
      <c r="S148" s="6" t="str">
        <f>IF(O148&gt;Scenario!$B$11,"",IF(O$2&lt;&gt;"Ready",O$2,IF(ISNUMBER(P148),IF((P148+Q148)*(1+Scenario!$B$12/12)-R148&lt;0,"INSUFFICIENT FUNDS",(P148+Q148)*(1+Scenario!$B$12/12)-R148),"INSUFFICIENT FUNDS")))</f>
        <v/>
      </c>
      <c r="T148" s="6" t="str">
        <f>IF(O148&gt;Scenario!$B$11,"",IF(O$2&lt;&gt;"Ready",O$2,IF(ISNUMBER(S148),T147+R148,"INSUFFICIENT FUNDS")))</f>
        <v/>
      </c>
      <c r="U148" t="str">
        <f>IF(O148&gt;Scenario!$B$11,"",IF(O$2&lt;&gt;"Ready",O$2,IF(ISNUMBER(S148),"OK","INSUFFICIENT FUNDS")))</f>
        <v/>
      </c>
      <c r="V148">
        <v>144</v>
      </c>
      <c r="W148" s="6" t="str">
        <f>IF(V148&gt;Scenario!$B$11,"",IF(V$2&lt;&gt;"Ready",V$2,IF(AB147="OK",Z147,"INSUFFICIENT FUNDS")))</f>
        <v/>
      </c>
      <c r="X148" s="6" t="str">
        <f>IF(V148&gt;Scenario!$B$11,"",IF(V$2&lt;&gt;"Ready",V$2,IF(ISNUMBER(W148),IF(AND(V148&gt;=Scenario!$B$10,MOD(V148-Scenario!$B$10,Scenario!$B$18)=0),Scenario!$B$8,0),"INSUFFICIENT FUNDS")))</f>
        <v/>
      </c>
      <c r="Y148" s="6" t="str">
        <f>IF(V148&gt;Scenario!$B$11,"",IF(V$2&lt;&gt;"Ready",V$2,IF(ISNUMBER(W148),(W148+X148)*(N('Option C'!$E$14)+N('Option C'!$E$15)+IF(Scenario!$B$13="Gross",N('Option C'!$E$16),0))/12+((N('Option C'!$E$12)+N('Option C'!$E$13))/12+IF(AND(V148&gt;=Scenario!$B$10,MOD(V148-Scenario!$B$10,Scenario!$B$18)=0),0*0+0,0)+IF(V148=1,0*0+0,0)+IF(V148=Scenario!$B$11,0,0)),"INSUFFICIENT FUNDS")))</f>
        <v/>
      </c>
      <c r="Z148" s="6" t="str">
        <f>IF(V148&gt;Scenario!$B$11,"",IF(V$2&lt;&gt;"Ready",V$2,IF(ISNUMBER(W148),IF((W148+X148)*(1+Scenario!$B$12/12)-Y148&lt;0,"INSUFFICIENT FUNDS",(W148+X148)*(1+Scenario!$B$12/12)-Y148),"INSUFFICIENT FUNDS")))</f>
        <v/>
      </c>
      <c r="AA148" s="6" t="str">
        <f>IF(V148&gt;Scenario!$B$11,"",IF(V$2&lt;&gt;"Ready",V$2,IF(ISNUMBER(Z148),AA147+Y148,"INSUFFICIENT FUNDS")))</f>
        <v/>
      </c>
      <c r="AB148" t="str">
        <f>IF(V148&gt;Scenario!$B$11,"",IF(V$2&lt;&gt;"Ready",V$2,IF(ISNUMBER(Z148),"OK","INSUFFICIENT FUNDS")))</f>
        <v/>
      </c>
      <c r="AC148">
        <v>144</v>
      </c>
      <c r="AD148" s="6" t="str">
        <f>IF(AC148&gt;Scenario!$B$11,"",IF(AC$2&lt;&gt;"Ready",AC$2,IF(AI147="OK",AG147,"INSUFFICIENT FUNDS")))</f>
        <v/>
      </c>
      <c r="AE148" s="6" t="str">
        <f>IF(AC148&gt;Scenario!$B$11,"",IF(AC$2&lt;&gt;"Ready",AC$2,IF(ISNUMBER(AD148),IF(AND(AC148&gt;=Scenario!$B$10,MOD(AC148-Scenario!$B$10,Scenario!$B$18)=0),Scenario!$B$8,0),"INSUFFICIENT FUNDS")))</f>
        <v/>
      </c>
      <c r="AF148" s="6" t="str">
        <f>IF(AC148&gt;Scenario!$B$11,"",IF(AC$2&lt;&gt;"Ready",AC$2,IF(ISNUMBER(AD148),(AD148+AE148)*(N('Option C'!$E$14)+N('Option C'!$E$15)+IF(Scenario!$B$13="Gross",0,0))/12+((N('Option C'!$E$12)+N('Option C'!$E$13))/12+IF(AND(AC148&gt;=Scenario!$B$10,MOD(AC148-Scenario!$B$10,Scenario!$B$18)=0),N('Option C'!$E$17)*N('Option C'!$E$18)+N('Option C'!$E$20),0)+IF(AC148=1,N('Option C'!$E$17)*N('Option C'!$E$19)+N('Option C'!$E$21),0)+IF(AC148=Scenario!$B$11,N('Option C'!$E$22),0)),"INSUFFICIENT FUNDS")))</f>
        <v/>
      </c>
      <c r="AG148" s="6" t="str">
        <f>IF(AC148&gt;Scenario!$B$11,"",IF(AC$2&lt;&gt;"Ready",AC$2,IF(ISNUMBER(AD148),IF((AD148+AE148)*(1+Scenario!$B$12/12)-AF148&lt;0,"INSUFFICIENT FUNDS",(AD148+AE148)*(1+Scenario!$B$12/12)-AF148),"INSUFFICIENT FUNDS")))</f>
        <v/>
      </c>
      <c r="AH148" s="6" t="str">
        <f>IF(AC148&gt;Scenario!$B$11,"",IF(AC$2&lt;&gt;"Ready",AC$2,IF(ISNUMBER(AG148),AH147+AF148,"INSUFFICIENT FUNDS")))</f>
        <v/>
      </c>
      <c r="AI148" t="str">
        <f>IF(AC148&gt;Scenario!$B$11,"",IF(AC$2&lt;&gt;"Ready",AC$2,IF(ISNUMBER(AG148),"OK","INSUFFICIENT FUNDS")))</f>
        <v/>
      </c>
      <c r="AJ148">
        <v>144</v>
      </c>
      <c r="AK148" s="6" t="str">
        <f>IF(AJ148&gt;Scenario!$B$11,"",IF(AJ$2&lt;&gt;"Ready",AJ$2,IF(AP147="OK",AN147,"INSUFFICIENT FUNDS")))</f>
        <v/>
      </c>
      <c r="AL148" s="6" t="str">
        <f>IF(AJ148&gt;Scenario!$B$11,"",IF(AJ$2&lt;&gt;"Ready",AJ$2,IF(ISNUMBER(AK148),IF(AND(AJ148&gt;=Scenario!$B$10,MOD(AJ148-Scenario!$B$10,Scenario!$B$18)=0),Scenario!$B$8,0),"INSUFFICIENT FUNDS")))</f>
        <v/>
      </c>
      <c r="AM148" s="6" t="str">
        <f>IF(AJ148&gt;Scenario!$B$11,"",IF(AJ$2&lt;&gt;"Ready",AJ$2,IF(ISNUMBER(AK148),(AK148+AL148)*(0+0+IF(Scenario!$B$13="Gross",0,0))/12+((0+0)/12+IF(AND(AJ148&gt;=Scenario!$B$10,MOD(AJ148-Scenario!$B$10,Scenario!$B$18)=0),0*0+0,0)+IF(AJ148=1,0*0+0,0)+IF(AJ148=Scenario!$B$11,0,0)),"INSUFFICIENT FUNDS")))</f>
        <v/>
      </c>
      <c r="AN148" s="6" t="str">
        <f>IF(AJ148&gt;Scenario!$B$11,"",IF(AJ$2&lt;&gt;"Ready",AJ$2,IF(ISNUMBER(AK148),IF((AK148+AL148)*(1+Scenario!$B$12/12)-AM148&lt;0,"INSUFFICIENT FUNDS",(AK148+AL148)*(1+Scenario!$B$12/12)-AM148),"INSUFFICIENT FUNDS")))</f>
        <v/>
      </c>
      <c r="AO148" s="6" t="str">
        <f>IF(AJ148&gt;Scenario!$B$11,"",IF(AJ$2&lt;&gt;"Ready",AJ$2,IF(ISNUMBER(AN148),AO147+AM148,"INSUFFICIENT FUNDS")))</f>
        <v/>
      </c>
      <c r="AP148" t="str">
        <f>IF(AJ148&gt;Scenario!$B$11,"",IF(AJ$2&lt;&gt;"Ready",AJ$2,IF(ISNUMBER(AN148),"OK","INSUFFICIENT FUNDS")))</f>
        <v/>
      </c>
    </row>
    <row r="149" spans="1:42" ht="32.1" customHeight="1" x14ac:dyDescent="0.2">
      <c r="A149">
        <v>145</v>
      </c>
      <c r="B149" s="6" t="str">
        <f>IF(A149&gt;Scenario!$B$11,"",IF(A$2&lt;&gt;"Ready",A$2,IF(G148="OK",E148,"INSUFFICIENT FUNDS")))</f>
        <v/>
      </c>
      <c r="C149" s="6" t="str">
        <f>IF(A149&gt;Scenario!$B$11,"",IF(A$2&lt;&gt;"Ready",A$2,IF(ISNUMBER(B149),IF(AND(A149&gt;=Scenario!$B$10,MOD(A149-Scenario!$B$10,Scenario!$B$18)=0),Scenario!$B$8,0),"INSUFFICIENT FUNDS")))</f>
        <v/>
      </c>
      <c r="D149" s="6" t="str">
        <f>IF(A149&gt;Scenario!$B$11,"",IF(A$2&lt;&gt;"Ready",A$2,IF(ISNUMBER(B149),(B149+C149)*(N('Option C'!$E$14)+N('Option C'!$E$15)+IF(Scenario!$B$13="Gross",N('Option C'!$E$16),0))/12+((N('Option C'!$E$12)+N('Option C'!$E$13))/12+IF(AND(A149&gt;=Scenario!$B$10,MOD(A149-Scenario!$B$10,Scenario!$B$18)=0),N('Option C'!$E$17)*N('Option C'!$E$18)+N('Option C'!$E$20),0)+IF(A149=1,N('Option C'!$E$17)*N('Option C'!$E$19)+N('Option C'!$E$21),0)+IF(A149=Scenario!$B$11,N('Option C'!$E$22),0)),"INSUFFICIENT FUNDS")))</f>
        <v/>
      </c>
      <c r="E149" s="6" t="str">
        <f>IF(A149&gt;Scenario!$B$11,"",IF(A$2&lt;&gt;"Ready",A$2,IF(ISNUMBER(B149),IF((B149+C149)*(1+Scenario!$B$12/12)-D149&lt;0,"INSUFFICIENT FUNDS",(B149+C149)*(1+Scenario!$B$12/12)-D149),"INSUFFICIENT FUNDS")))</f>
        <v/>
      </c>
      <c r="F149" s="6" t="str">
        <f>IF(A149&gt;Scenario!$B$11,"",IF(A$2&lt;&gt;"Ready",A$2,IF(ISNUMBER(E149),F148+D149,"INSUFFICIENT FUNDS")))</f>
        <v/>
      </c>
      <c r="G149" t="str">
        <f>IF(A149&gt;Scenario!$B$11,"",IF(A$2&lt;&gt;"Ready",A$2,IF(ISNUMBER(E149),"OK","INSUFFICIENT FUNDS")))</f>
        <v/>
      </c>
      <c r="H149">
        <v>145</v>
      </c>
      <c r="I149" s="6" t="str">
        <f>IF(H149&gt;Scenario!$B$11,"",IF(H$2&lt;&gt;"Ready",H$2,IF(N148="OK",L148,"INSUFFICIENT FUNDS")))</f>
        <v/>
      </c>
      <c r="J149" s="6" t="str">
        <f>IF(H149&gt;Scenario!$B$11,"",IF(H$2&lt;&gt;"Ready",H$2,IF(ISNUMBER(I149),IF(AND(H149&gt;=Scenario!$B$10,MOD(H149-Scenario!$B$10,Scenario!$B$18)=0),Scenario!$B$8,0),"INSUFFICIENT FUNDS")))</f>
        <v/>
      </c>
      <c r="K149" s="6" t="str">
        <f>IF(H149&gt;Scenario!$B$11,"",IF(H$2&lt;&gt;"Ready",H$2,IF(ISNUMBER(I149),(I149+J149)*(N('Option C'!$E$14)+N('Option C'!$E$15)+IF(Scenario!$B$13="Gross",N('Option C'!$E$16),0))/12+((0+0)/12+IF(AND(H149&gt;=Scenario!$B$10,MOD(H149-Scenario!$B$10,Scenario!$B$18)=0),N('Option C'!$E$17)*N('Option C'!$E$18)+N('Option C'!$E$20),0)+IF(H149=1,N('Option C'!$E$17)*N('Option C'!$E$19)+N('Option C'!$E$21),0)+IF(H149=Scenario!$B$11,N('Option C'!$E$22),0)),"INSUFFICIENT FUNDS")))</f>
        <v/>
      </c>
      <c r="L149" s="6" t="str">
        <f>IF(H149&gt;Scenario!$B$11,"",IF(H$2&lt;&gt;"Ready",H$2,IF(ISNUMBER(I149),IF((I149+J149)*(1+Scenario!$B$12/12)-K149&lt;0,"INSUFFICIENT FUNDS",(I149+J149)*(1+Scenario!$B$12/12)-K149),"INSUFFICIENT FUNDS")))</f>
        <v/>
      </c>
      <c r="M149" s="6" t="str">
        <f>IF(H149&gt;Scenario!$B$11,"",IF(H$2&lt;&gt;"Ready",H$2,IF(ISNUMBER(L149),M148+K149,"INSUFFICIENT FUNDS")))</f>
        <v/>
      </c>
      <c r="N149" t="str">
        <f>IF(H149&gt;Scenario!$B$11,"",IF(H$2&lt;&gt;"Ready",H$2,IF(ISNUMBER(L149),"OK","INSUFFICIENT FUNDS")))</f>
        <v/>
      </c>
      <c r="O149">
        <v>145</v>
      </c>
      <c r="P149" s="6" t="str">
        <f>IF(O149&gt;Scenario!$B$11,"",IF(O$2&lt;&gt;"Ready",O$2,IF(U148="OK",S148,"INSUFFICIENT FUNDS")))</f>
        <v/>
      </c>
      <c r="Q149" s="6" t="str">
        <f>IF(O149&gt;Scenario!$B$11,"",IF(O$2&lt;&gt;"Ready",O$2,IF(ISNUMBER(P149),IF(AND(O149&gt;=Scenario!$B$10,MOD(O149-Scenario!$B$10,Scenario!$B$18)=0),Scenario!$B$8,0),"INSUFFICIENT FUNDS")))</f>
        <v/>
      </c>
      <c r="R149" s="6" t="str">
        <f>IF(O149&gt;Scenario!$B$11,"",IF(O$2&lt;&gt;"Ready",O$2,IF(ISNUMBER(P149),(P149+Q149)*(0+N('Option C'!$E$15)+IF(Scenario!$B$13="Gross",N('Option C'!$E$16),0))/12+((N('Option C'!$E$12)+N('Option C'!$E$13))/12+IF(AND(O149&gt;=Scenario!$B$10,MOD(O149-Scenario!$B$10,Scenario!$B$18)=0),N('Option C'!$E$17)*N('Option C'!$E$18)+N('Option C'!$E$20),0)+IF(O149=1,N('Option C'!$E$17)*N('Option C'!$E$19)+N('Option C'!$E$21),0)+IF(O149=Scenario!$B$11,N('Option C'!$E$22),0)),"INSUFFICIENT FUNDS")))</f>
        <v/>
      </c>
      <c r="S149" s="6" t="str">
        <f>IF(O149&gt;Scenario!$B$11,"",IF(O$2&lt;&gt;"Ready",O$2,IF(ISNUMBER(P149),IF((P149+Q149)*(1+Scenario!$B$12/12)-R149&lt;0,"INSUFFICIENT FUNDS",(P149+Q149)*(1+Scenario!$B$12/12)-R149),"INSUFFICIENT FUNDS")))</f>
        <v/>
      </c>
      <c r="T149" s="6" t="str">
        <f>IF(O149&gt;Scenario!$B$11,"",IF(O$2&lt;&gt;"Ready",O$2,IF(ISNUMBER(S149),T148+R149,"INSUFFICIENT FUNDS")))</f>
        <v/>
      </c>
      <c r="U149" t="str">
        <f>IF(O149&gt;Scenario!$B$11,"",IF(O$2&lt;&gt;"Ready",O$2,IF(ISNUMBER(S149),"OK","INSUFFICIENT FUNDS")))</f>
        <v/>
      </c>
      <c r="V149">
        <v>145</v>
      </c>
      <c r="W149" s="6" t="str">
        <f>IF(V149&gt;Scenario!$B$11,"",IF(V$2&lt;&gt;"Ready",V$2,IF(AB148="OK",Z148,"INSUFFICIENT FUNDS")))</f>
        <v/>
      </c>
      <c r="X149" s="6" t="str">
        <f>IF(V149&gt;Scenario!$B$11,"",IF(V$2&lt;&gt;"Ready",V$2,IF(ISNUMBER(W149),IF(AND(V149&gt;=Scenario!$B$10,MOD(V149-Scenario!$B$10,Scenario!$B$18)=0),Scenario!$B$8,0),"INSUFFICIENT FUNDS")))</f>
        <v/>
      </c>
      <c r="Y149" s="6" t="str">
        <f>IF(V149&gt;Scenario!$B$11,"",IF(V$2&lt;&gt;"Ready",V$2,IF(ISNUMBER(W149),(W149+X149)*(N('Option C'!$E$14)+N('Option C'!$E$15)+IF(Scenario!$B$13="Gross",N('Option C'!$E$16),0))/12+((N('Option C'!$E$12)+N('Option C'!$E$13))/12+IF(AND(V149&gt;=Scenario!$B$10,MOD(V149-Scenario!$B$10,Scenario!$B$18)=0),0*0+0,0)+IF(V149=1,0*0+0,0)+IF(V149=Scenario!$B$11,0,0)),"INSUFFICIENT FUNDS")))</f>
        <v/>
      </c>
      <c r="Z149" s="6" t="str">
        <f>IF(V149&gt;Scenario!$B$11,"",IF(V$2&lt;&gt;"Ready",V$2,IF(ISNUMBER(W149),IF((W149+X149)*(1+Scenario!$B$12/12)-Y149&lt;0,"INSUFFICIENT FUNDS",(W149+X149)*(1+Scenario!$B$12/12)-Y149),"INSUFFICIENT FUNDS")))</f>
        <v/>
      </c>
      <c r="AA149" s="6" t="str">
        <f>IF(V149&gt;Scenario!$B$11,"",IF(V$2&lt;&gt;"Ready",V$2,IF(ISNUMBER(Z149),AA148+Y149,"INSUFFICIENT FUNDS")))</f>
        <v/>
      </c>
      <c r="AB149" t="str">
        <f>IF(V149&gt;Scenario!$B$11,"",IF(V$2&lt;&gt;"Ready",V$2,IF(ISNUMBER(Z149),"OK","INSUFFICIENT FUNDS")))</f>
        <v/>
      </c>
      <c r="AC149">
        <v>145</v>
      </c>
      <c r="AD149" s="6" t="str">
        <f>IF(AC149&gt;Scenario!$B$11,"",IF(AC$2&lt;&gt;"Ready",AC$2,IF(AI148="OK",AG148,"INSUFFICIENT FUNDS")))</f>
        <v/>
      </c>
      <c r="AE149" s="6" t="str">
        <f>IF(AC149&gt;Scenario!$B$11,"",IF(AC$2&lt;&gt;"Ready",AC$2,IF(ISNUMBER(AD149),IF(AND(AC149&gt;=Scenario!$B$10,MOD(AC149-Scenario!$B$10,Scenario!$B$18)=0),Scenario!$B$8,0),"INSUFFICIENT FUNDS")))</f>
        <v/>
      </c>
      <c r="AF149" s="6" t="str">
        <f>IF(AC149&gt;Scenario!$B$11,"",IF(AC$2&lt;&gt;"Ready",AC$2,IF(ISNUMBER(AD149),(AD149+AE149)*(N('Option C'!$E$14)+N('Option C'!$E$15)+IF(Scenario!$B$13="Gross",0,0))/12+((N('Option C'!$E$12)+N('Option C'!$E$13))/12+IF(AND(AC149&gt;=Scenario!$B$10,MOD(AC149-Scenario!$B$10,Scenario!$B$18)=0),N('Option C'!$E$17)*N('Option C'!$E$18)+N('Option C'!$E$20),0)+IF(AC149=1,N('Option C'!$E$17)*N('Option C'!$E$19)+N('Option C'!$E$21),0)+IF(AC149=Scenario!$B$11,N('Option C'!$E$22),0)),"INSUFFICIENT FUNDS")))</f>
        <v/>
      </c>
      <c r="AG149" s="6" t="str">
        <f>IF(AC149&gt;Scenario!$B$11,"",IF(AC$2&lt;&gt;"Ready",AC$2,IF(ISNUMBER(AD149),IF((AD149+AE149)*(1+Scenario!$B$12/12)-AF149&lt;0,"INSUFFICIENT FUNDS",(AD149+AE149)*(1+Scenario!$B$12/12)-AF149),"INSUFFICIENT FUNDS")))</f>
        <v/>
      </c>
      <c r="AH149" s="6" t="str">
        <f>IF(AC149&gt;Scenario!$B$11,"",IF(AC$2&lt;&gt;"Ready",AC$2,IF(ISNUMBER(AG149),AH148+AF149,"INSUFFICIENT FUNDS")))</f>
        <v/>
      </c>
      <c r="AI149" t="str">
        <f>IF(AC149&gt;Scenario!$B$11,"",IF(AC$2&lt;&gt;"Ready",AC$2,IF(ISNUMBER(AG149),"OK","INSUFFICIENT FUNDS")))</f>
        <v/>
      </c>
      <c r="AJ149">
        <v>145</v>
      </c>
      <c r="AK149" s="6" t="str">
        <f>IF(AJ149&gt;Scenario!$B$11,"",IF(AJ$2&lt;&gt;"Ready",AJ$2,IF(AP148="OK",AN148,"INSUFFICIENT FUNDS")))</f>
        <v/>
      </c>
      <c r="AL149" s="6" t="str">
        <f>IF(AJ149&gt;Scenario!$B$11,"",IF(AJ$2&lt;&gt;"Ready",AJ$2,IF(ISNUMBER(AK149),IF(AND(AJ149&gt;=Scenario!$B$10,MOD(AJ149-Scenario!$B$10,Scenario!$B$18)=0),Scenario!$B$8,0),"INSUFFICIENT FUNDS")))</f>
        <v/>
      </c>
      <c r="AM149" s="6" t="str">
        <f>IF(AJ149&gt;Scenario!$B$11,"",IF(AJ$2&lt;&gt;"Ready",AJ$2,IF(ISNUMBER(AK149),(AK149+AL149)*(0+0+IF(Scenario!$B$13="Gross",0,0))/12+((0+0)/12+IF(AND(AJ149&gt;=Scenario!$B$10,MOD(AJ149-Scenario!$B$10,Scenario!$B$18)=0),0*0+0,0)+IF(AJ149=1,0*0+0,0)+IF(AJ149=Scenario!$B$11,0,0)),"INSUFFICIENT FUNDS")))</f>
        <v/>
      </c>
      <c r="AN149" s="6" t="str">
        <f>IF(AJ149&gt;Scenario!$B$11,"",IF(AJ$2&lt;&gt;"Ready",AJ$2,IF(ISNUMBER(AK149),IF((AK149+AL149)*(1+Scenario!$B$12/12)-AM149&lt;0,"INSUFFICIENT FUNDS",(AK149+AL149)*(1+Scenario!$B$12/12)-AM149),"INSUFFICIENT FUNDS")))</f>
        <v/>
      </c>
      <c r="AO149" s="6" t="str">
        <f>IF(AJ149&gt;Scenario!$B$11,"",IF(AJ$2&lt;&gt;"Ready",AJ$2,IF(ISNUMBER(AN149),AO148+AM149,"INSUFFICIENT FUNDS")))</f>
        <v/>
      </c>
      <c r="AP149" t="str">
        <f>IF(AJ149&gt;Scenario!$B$11,"",IF(AJ$2&lt;&gt;"Ready",AJ$2,IF(ISNUMBER(AN149),"OK","INSUFFICIENT FUNDS")))</f>
        <v/>
      </c>
    </row>
    <row r="150" spans="1:42" ht="32.1" customHeight="1" x14ac:dyDescent="0.2">
      <c r="A150">
        <v>146</v>
      </c>
      <c r="B150" s="6" t="str">
        <f>IF(A150&gt;Scenario!$B$11,"",IF(A$2&lt;&gt;"Ready",A$2,IF(G149="OK",E149,"INSUFFICIENT FUNDS")))</f>
        <v/>
      </c>
      <c r="C150" s="6" t="str">
        <f>IF(A150&gt;Scenario!$B$11,"",IF(A$2&lt;&gt;"Ready",A$2,IF(ISNUMBER(B150),IF(AND(A150&gt;=Scenario!$B$10,MOD(A150-Scenario!$B$10,Scenario!$B$18)=0),Scenario!$B$8,0),"INSUFFICIENT FUNDS")))</f>
        <v/>
      </c>
      <c r="D150" s="6" t="str">
        <f>IF(A150&gt;Scenario!$B$11,"",IF(A$2&lt;&gt;"Ready",A$2,IF(ISNUMBER(B150),(B150+C150)*(N('Option C'!$E$14)+N('Option C'!$E$15)+IF(Scenario!$B$13="Gross",N('Option C'!$E$16),0))/12+((N('Option C'!$E$12)+N('Option C'!$E$13))/12+IF(AND(A150&gt;=Scenario!$B$10,MOD(A150-Scenario!$B$10,Scenario!$B$18)=0),N('Option C'!$E$17)*N('Option C'!$E$18)+N('Option C'!$E$20),0)+IF(A150=1,N('Option C'!$E$17)*N('Option C'!$E$19)+N('Option C'!$E$21),0)+IF(A150=Scenario!$B$11,N('Option C'!$E$22),0)),"INSUFFICIENT FUNDS")))</f>
        <v/>
      </c>
      <c r="E150" s="6" t="str">
        <f>IF(A150&gt;Scenario!$B$11,"",IF(A$2&lt;&gt;"Ready",A$2,IF(ISNUMBER(B150),IF((B150+C150)*(1+Scenario!$B$12/12)-D150&lt;0,"INSUFFICIENT FUNDS",(B150+C150)*(1+Scenario!$B$12/12)-D150),"INSUFFICIENT FUNDS")))</f>
        <v/>
      </c>
      <c r="F150" s="6" t="str">
        <f>IF(A150&gt;Scenario!$B$11,"",IF(A$2&lt;&gt;"Ready",A$2,IF(ISNUMBER(E150),F149+D150,"INSUFFICIENT FUNDS")))</f>
        <v/>
      </c>
      <c r="G150" t="str">
        <f>IF(A150&gt;Scenario!$B$11,"",IF(A$2&lt;&gt;"Ready",A$2,IF(ISNUMBER(E150),"OK","INSUFFICIENT FUNDS")))</f>
        <v/>
      </c>
      <c r="H150">
        <v>146</v>
      </c>
      <c r="I150" s="6" t="str">
        <f>IF(H150&gt;Scenario!$B$11,"",IF(H$2&lt;&gt;"Ready",H$2,IF(N149="OK",L149,"INSUFFICIENT FUNDS")))</f>
        <v/>
      </c>
      <c r="J150" s="6" t="str">
        <f>IF(H150&gt;Scenario!$B$11,"",IF(H$2&lt;&gt;"Ready",H$2,IF(ISNUMBER(I150),IF(AND(H150&gt;=Scenario!$B$10,MOD(H150-Scenario!$B$10,Scenario!$B$18)=0),Scenario!$B$8,0),"INSUFFICIENT FUNDS")))</f>
        <v/>
      </c>
      <c r="K150" s="6" t="str">
        <f>IF(H150&gt;Scenario!$B$11,"",IF(H$2&lt;&gt;"Ready",H$2,IF(ISNUMBER(I150),(I150+J150)*(N('Option C'!$E$14)+N('Option C'!$E$15)+IF(Scenario!$B$13="Gross",N('Option C'!$E$16),0))/12+((0+0)/12+IF(AND(H150&gt;=Scenario!$B$10,MOD(H150-Scenario!$B$10,Scenario!$B$18)=0),N('Option C'!$E$17)*N('Option C'!$E$18)+N('Option C'!$E$20),0)+IF(H150=1,N('Option C'!$E$17)*N('Option C'!$E$19)+N('Option C'!$E$21),0)+IF(H150=Scenario!$B$11,N('Option C'!$E$22),0)),"INSUFFICIENT FUNDS")))</f>
        <v/>
      </c>
      <c r="L150" s="6" t="str">
        <f>IF(H150&gt;Scenario!$B$11,"",IF(H$2&lt;&gt;"Ready",H$2,IF(ISNUMBER(I150),IF((I150+J150)*(1+Scenario!$B$12/12)-K150&lt;0,"INSUFFICIENT FUNDS",(I150+J150)*(1+Scenario!$B$12/12)-K150),"INSUFFICIENT FUNDS")))</f>
        <v/>
      </c>
      <c r="M150" s="6" t="str">
        <f>IF(H150&gt;Scenario!$B$11,"",IF(H$2&lt;&gt;"Ready",H$2,IF(ISNUMBER(L150),M149+K150,"INSUFFICIENT FUNDS")))</f>
        <v/>
      </c>
      <c r="N150" t="str">
        <f>IF(H150&gt;Scenario!$B$11,"",IF(H$2&lt;&gt;"Ready",H$2,IF(ISNUMBER(L150),"OK","INSUFFICIENT FUNDS")))</f>
        <v/>
      </c>
      <c r="O150">
        <v>146</v>
      </c>
      <c r="P150" s="6" t="str">
        <f>IF(O150&gt;Scenario!$B$11,"",IF(O$2&lt;&gt;"Ready",O$2,IF(U149="OK",S149,"INSUFFICIENT FUNDS")))</f>
        <v/>
      </c>
      <c r="Q150" s="6" t="str">
        <f>IF(O150&gt;Scenario!$B$11,"",IF(O$2&lt;&gt;"Ready",O$2,IF(ISNUMBER(P150),IF(AND(O150&gt;=Scenario!$B$10,MOD(O150-Scenario!$B$10,Scenario!$B$18)=0),Scenario!$B$8,0),"INSUFFICIENT FUNDS")))</f>
        <v/>
      </c>
      <c r="R150" s="6" t="str">
        <f>IF(O150&gt;Scenario!$B$11,"",IF(O$2&lt;&gt;"Ready",O$2,IF(ISNUMBER(P150),(P150+Q150)*(0+N('Option C'!$E$15)+IF(Scenario!$B$13="Gross",N('Option C'!$E$16),0))/12+((N('Option C'!$E$12)+N('Option C'!$E$13))/12+IF(AND(O150&gt;=Scenario!$B$10,MOD(O150-Scenario!$B$10,Scenario!$B$18)=0),N('Option C'!$E$17)*N('Option C'!$E$18)+N('Option C'!$E$20),0)+IF(O150=1,N('Option C'!$E$17)*N('Option C'!$E$19)+N('Option C'!$E$21),0)+IF(O150=Scenario!$B$11,N('Option C'!$E$22),0)),"INSUFFICIENT FUNDS")))</f>
        <v/>
      </c>
      <c r="S150" s="6" t="str">
        <f>IF(O150&gt;Scenario!$B$11,"",IF(O$2&lt;&gt;"Ready",O$2,IF(ISNUMBER(P150),IF((P150+Q150)*(1+Scenario!$B$12/12)-R150&lt;0,"INSUFFICIENT FUNDS",(P150+Q150)*(1+Scenario!$B$12/12)-R150),"INSUFFICIENT FUNDS")))</f>
        <v/>
      </c>
      <c r="T150" s="6" t="str">
        <f>IF(O150&gt;Scenario!$B$11,"",IF(O$2&lt;&gt;"Ready",O$2,IF(ISNUMBER(S150),T149+R150,"INSUFFICIENT FUNDS")))</f>
        <v/>
      </c>
      <c r="U150" t="str">
        <f>IF(O150&gt;Scenario!$B$11,"",IF(O$2&lt;&gt;"Ready",O$2,IF(ISNUMBER(S150),"OK","INSUFFICIENT FUNDS")))</f>
        <v/>
      </c>
      <c r="V150">
        <v>146</v>
      </c>
      <c r="W150" s="6" t="str">
        <f>IF(V150&gt;Scenario!$B$11,"",IF(V$2&lt;&gt;"Ready",V$2,IF(AB149="OK",Z149,"INSUFFICIENT FUNDS")))</f>
        <v/>
      </c>
      <c r="X150" s="6" t="str">
        <f>IF(V150&gt;Scenario!$B$11,"",IF(V$2&lt;&gt;"Ready",V$2,IF(ISNUMBER(W150),IF(AND(V150&gt;=Scenario!$B$10,MOD(V150-Scenario!$B$10,Scenario!$B$18)=0),Scenario!$B$8,0),"INSUFFICIENT FUNDS")))</f>
        <v/>
      </c>
      <c r="Y150" s="6" t="str">
        <f>IF(V150&gt;Scenario!$B$11,"",IF(V$2&lt;&gt;"Ready",V$2,IF(ISNUMBER(W150),(W150+X150)*(N('Option C'!$E$14)+N('Option C'!$E$15)+IF(Scenario!$B$13="Gross",N('Option C'!$E$16),0))/12+((N('Option C'!$E$12)+N('Option C'!$E$13))/12+IF(AND(V150&gt;=Scenario!$B$10,MOD(V150-Scenario!$B$10,Scenario!$B$18)=0),0*0+0,0)+IF(V150=1,0*0+0,0)+IF(V150=Scenario!$B$11,0,0)),"INSUFFICIENT FUNDS")))</f>
        <v/>
      </c>
      <c r="Z150" s="6" t="str">
        <f>IF(V150&gt;Scenario!$B$11,"",IF(V$2&lt;&gt;"Ready",V$2,IF(ISNUMBER(W150),IF((W150+X150)*(1+Scenario!$B$12/12)-Y150&lt;0,"INSUFFICIENT FUNDS",(W150+X150)*(1+Scenario!$B$12/12)-Y150),"INSUFFICIENT FUNDS")))</f>
        <v/>
      </c>
      <c r="AA150" s="6" t="str">
        <f>IF(V150&gt;Scenario!$B$11,"",IF(V$2&lt;&gt;"Ready",V$2,IF(ISNUMBER(Z150),AA149+Y150,"INSUFFICIENT FUNDS")))</f>
        <v/>
      </c>
      <c r="AB150" t="str">
        <f>IF(V150&gt;Scenario!$B$11,"",IF(V$2&lt;&gt;"Ready",V$2,IF(ISNUMBER(Z150),"OK","INSUFFICIENT FUNDS")))</f>
        <v/>
      </c>
      <c r="AC150">
        <v>146</v>
      </c>
      <c r="AD150" s="6" t="str">
        <f>IF(AC150&gt;Scenario!$B$11,"",IF(AC$2&lt;&gt;"Ready",AC$2,IF(AI149="OK",AG149,"INSUFFICIENT FUNDS")))</f>
        <v/>
      </c>
      <c r="AE150" s="6" t="str">
        <f>IF(AC150&gt;Scenario!$B$11,"",IF(AC$2&lt;&gt;"Ready",AC$2,IF(ISNUMBER(AD150),IF(AND(AC150&gt;=Scenario!$B$10,MOD(AC150-Scenario!$B$10,Scenario!$B$18)=0),Scenario!$B$8,0),"INSUFFICIENT FUNDS")))</f>
        <v/>
      </c>
      <c r="AF150" s="6" t="str">
        <f>IF(AC150&gt;Scenario!$B$11,"",IF(AC$2&lt;&gt;"Ready",AC$2,IF(ISNUMBER(AD150),(AD150+AE150)*(N('Option C'!$E$14)+N('Option C'!$E$15)+IF(Scenario!$B$13="Gross",0,0))/12+((N('Option C'!$E$12)+N('Option C'!$E$13))/12+IF(AND(AC150&gt;=Scenario!$B$10,MOD(AC150-Scenario!$B$10,Scenario!$B$18)=0),N('Option C'!$E$17)*N('Option C'!$E$18)+N('Option C'!$E$20),0)+IF(AC150=1,N('Option C'!$E$17)*N('Option C'!$E$19)+N('Option C'!$E$21),0)+IF(AC150=Scenario!$B$11,N('Option C'!$E$22),0)),"INSUFFICIENT FUNDS")))</f>
        <v/>
      </c>
      <c r="AG150" s="6" t="str">
        <f>IF(AC150&gt;Scenario!$B$11,"",IF(AC$2&lt;&gt;"Ready",AC$2,IF(ISNUMBER(AD150),IF((AD150+AE150)*(1+Scenario!$B$12/12)-AF150&lt;0,"INSUFFICIENT FUNDS",(AD150+AE150)*(1+Scenario!$B$12/12)-AF150),"INSUFFICIENT FUNDS")))</f>
        <v/>
      </c>
      <c r="AH150" s="6" t="str">
        <f>IF(AC150&gt;Scenario!$B$11,"",IF(AC$2&lt;&gt;"Ready",AC$2,IF(ISNUMBER(AG150),AH149+AF150,"INSUFFICIENT FUNDS")))</f>
        <v/>
      </c>
      <c r="AI150" t="str">
        <f>IF(AC150&gt;Scenario!$B$11,"",IF(AC$2&lt;&gt;"Ready",AC$2,IF(ISNUMBER(AG150),"OK","INSUFFICIENT FUNDS")))</f>
        <v/>
      </c>
      <c r="AJ150">
        <v>146</v>
      </c>
      <c r="AK150" s="6" t="str">
        <f>IF(AJ150&gt;Scenario!$B$11,"",IF(AJ$2&lt;&gt;"Ready",AJ$2,IF(AP149="OK",AN149,"INSUFFICIENT FUNDS")))</f>
        <v/>
      </c>
      <c r="AL150" s="6" t="str">
        <f>IF(AJ150&gt;Scenario!$B$11,"",IF(AJ$2&lt;&gt;"Ready",AJ$2,IF(ISNUMBER(AK150),IF(AND(AJ150&gt;=Scenario!$B$10,MOD(AJ150-Scenario!$B$10,Scenario!$B$18)=0),Scenario!$B$8,0),"INSUFFICIENT FUNDS")))</f>
        <v/>
      </c>
      <c r="AM150" s="6" t="str">
        <f>IF(AJ150&gt;Scenario!$B$11,"",IF(AJ$2&lt;&gt;"Ready",AJ$2,IF(ISNUMBER(AK150),(AK150+AL150)*(0+0+IF(Scenario!$B$13="Gross",0,0))/12+((0+0)/12+IF(AND(AJ150&gt;=Scenario!$B$10,MOD(AJ150-Scenario!$B$10,Scenario!$B$18)=0),0*0+0,0)+IF(AJ150=1,0*0+0,0)+IF(AJ150=Scenario!$B$11,0,0)),"INSUFFICIENT FUNDS")))</f>
        <v/>
      </c>
      <c r="AN150" s="6" t="str">
        <f>IF(AJ150&gt;Scenario!$B$11,"",IF(AJ$2&lt;&gt;"Ready",AJ$2,IF(ISNUMBER(AK150),IF((AK150+AL150)*(1+Scenario!$B$12/12)-AM150&lt;0,"INSUFFICIENT FUNDS",(AK150+AL150)*(1+Scenario!$B$12/12)-AM150),"INSUFFICIENT FUNDS")))</f>
        <v/>
      </c>
      <c r="AO150" s="6" t="str">
        <f>IF(AJ150&gt;Scenario!$B$11,"",IF(AJ$2&lt;&gt;"Ready",AJ$2,IF(ISNUMBER(AN150),AO149+AM150,"INSUFFICIENT FUNDS")))</f>
        <v/>
      </c>
      <c r="AP150" t="str">
        <f>IF(AJ150&gt;Scenario!$B$11,"",IF(AJ$2&lt;&gt;"Ready",AJ$2,IF(ISNUMBER(AN150),"OK","INSUFFICIENT FUNDS")))</f>
        <v/>
      </c>
    </row>
    <row r="151" spans="1:42" ht="32.1" customHeight="1" x14ac:dyDescent="0.2">
      <c r="A151">
        <v>147</v>
      </c>
      <c r="B151" s="6" t="str">
        <f>IF(A151&gt;Scenario!$B$11,"",IF(A$2&lt;&gt;"Ready",A$2,IF(G150="OK",E150,"INSUFFICIENT FUNDS")))</f>
        <v/>
      </c>
      <c r="C151" s="6" t="str">
        <f>IF(A151&gt;Scenario!$B$11,"",IF(A$2&lt;&gt;"Ready",A$2,IF(ISNUMBER(B151),IF(AND(A151&gt;=Scenario!$B$10,MOD(A151-Scenario!$B$10,Scenario!$B$18)=0),Scenario!$B$8,0),"INSUFFICIENT FUNDS")))</f>
        <v/>
      </c>
      <c r="D151" s="6" t="str">
        <f>IF(A151&gt;Scenario!$B$11,"",IF(A$2&lt;&gt;"Ready",A$2,IF(ISNUMBER(B151),(B151+C151)*(N('Option C'!$E$14)+N('Option C'!$E$15)+IF(Scenario!$B$13="Gross",N('Option C'!$E$16),0))/12+((N('Option C'!$E$12)+N('Option C'!$E$13))/12+IF(AND(A151&gt;=Scenario!$B$10,MOD(A151-Scenario!$B$10,Scenario!$B$18)=0),N('Option C'!$E$17)*N('Option C'!$E$18)+N('Option C'!$E$20),0)+IF(A151=1,N('Option C'!$E$17)*N('Option C'!$E$19)+N('Option C'!$E$21),0)+IF(A151=Scenario!$B$11,N('Option C'!$E$22),0)),"INSUFFICIENT FUNDS")))</f>
        <v/>
      </c>
      <c r="E151" s="6" t="str">
        <f>IF(A151&gt;Scenario!$B$11,"",IF(A$2&lt;&gt;"Ready",A$2,IF(ISNUMBER(B151),IF((B151+C151)*(1+Scenario!$B$12/12)-D151&lt;0,"INSUFFICIENT FUNDS",(B151+C151)*(1+Scenario!$B$12/12)-D151),"INSUFFICIENT FUNDS")))</f>
        <v/>
      </c>
      <c r="F151" s="6" t="str">
        <f>IF(A151&gt;Scenario!$B$11,"",IF(A$2&lt;&gt;"Ready",A$2,IF(ISNUMBER(E151),F150+D151,"INSUFFICIENT FUNDS")))</f>
        <v/>
      </c>
      <c r="G151" t="str">
        <f>IF(A151&gt;Scenario!$B$11,"",IF(A$2&lt;&gt;"Ready",A$2,IF(ISNUMBER(E151),"OK","INSUFFICIENT FUNDS")))</f>
        <v/>
      </c>
      <c r="H151">
        <v>147</v>
      </c>
      <c r="I151" s="6" t="str">
        <f>IF(H151&gt;Scenario!$B$11,"",IF(H$2&lt;&gt;"Ready",H$2,IF(N150="OK",L150,"INSUFFICIENT FUNDS")))</f>
        <v/>
      </c>
      <c r="J151" s="6" t="str">
        <f>IF(H151&gt;Scenario!$B$11,"",IF(H$2&lt;&gt;"Ready",H$2,IF(ISNUMBER(I151),IF(AND(H151&gt;=Scenario!$B$10,MOD(H151-Scenario!$B$10,Scenario!$B$18)=0),Scenario!$B$8,0),"INSUFFICIENT FUNDS")))</f>
        <v/>
      </c>
      <c r="K151" s="6" t="str">
        <f>IF(H151&gt;Scenario!$B$11,"",IF(H$2&lt;&gt;"Ready",H$2,IF(ISNUMBER(I151),(I151+J151)*(N('Option C'!$E$14)+N('Option C'!$E$15)+IF(Scenario!$B$13="Gross",N('Option C'!$E$16),0))/12+((0+0)/12+IF(AND(H151&gt;=Scenario!$B$10,MOD(H151-Scenario!$B$10,Scenario!$B$18)=0),N('Option C'!$E$17)*N('Option C'!$E$18)+N('Option C'!$E$20),0)+IF(H151=1,N('Option C'!$E$17)*N('Option C'!$E$19)+N('Option C'!$E$21),0)+IF(H151=Scenario!$B$11,N('Option C'!$E$22),0)),"INSUFFICIENT FUNDS")))</f>
        <v/>
      </c>
      <c r="L151" s="6" t="str">
        <f>IF(H151&gt;Scenario!$B$11,"",IF(H$2&lt;&gt;"Ready",H$2,IF(ISNUMBER(I151),IF((I151+J151)*(1+Scenario!$B$12/12)-K151&lt;0,"INSUFFICIENT FUNDS",(I151+J151)*(1+Scenario!$B$12/12)-K151),"INSUFFICIENT FUNDS")))</f>
        <v/>
      </c>
      <c r="M151" s="6" t="str">
        <f>IF(H151&gt;Scenario!$B$11,"",IF(H$2&lt;&gt;"Ready",H$2,IF(ISNUMBER(L151),M150+K151,"INSUFFICIENT FUNDS")))</f>
        <v/>
      </c>
      <c r="N151" t="str">
        <f>IF(H151&gt;Scenario!$B$11,"",IF(H$2&lt;&gt;"Ready",H$2,IF(ISNUMBER(L151),"OK","INSUFFICIENT FUNDS")))</f>
        <v/>
      </c>
      <c r="O151">
        <v>147</v>
      </c>
      <c r="P151" s="6" t="str">
        <f>IF(O151&gt;Scenario!$B$11,"",IF(O$2&lt;&gt;"Ready",O$2,IF(U150="OK",S150,"INSUFFICIENT FUNDS")))</f>
        <v/>
      </c>
      <c r="Q151" s="6" t="str">
        <f>IF(O151&gt;Scenario!$B$11,"",IF(O$2&lt;&gt;"Ready",O$2,IF(ISNUMBER(P151),IF(AND(O151&gt;=Scenario!$B$10,MOD(O151-Scenario!$B$10,Scenario!$B$18)=0),Scenario!$B$8,0),"INSUFFICIENT FUNDS")))</f>
        <v/>
      </c>
      <c r="R151" s="6" t="str">
        <f>IF(O151&gt;Scenario!$B$11,"",IF(O$2&lt;&gt;"Ready",O$2,IF(ISNUMBER(P151),(P151+Q151)*(0+N('Option C'!$E$15)+IF(Scenario!$B$13="Gross",N('Option C'!$E$16),0))/12+((N('Option C'!$E$12)+N('Option C'!$E$13))/12+IF(AND(O151&gt;=Scenario!$B$10,MOD(O151-Scenario!$B$10,Scenario!$B$18)=0),N('Option C'!$E$17)*N('Option C'!$E$18)+N('Option C'!$E$20),0)+IF(O151=1,N('Option C'!$E$17)*N('Option C'!$E$19)+N('Option C'!$E$21),0)+IF(O151=Scenario!$B$11,N('Option C'!$E$22),0)),"INSUFFICIENT FUNDS")))</f>
        <v/>
      </c>
      <c r="S151" s="6" t="str">
        <f>IF(O151&gt;Scenario!$B$11,"",IF(O$2&lt;&gt;"Ready",O$2,IF(ISNUMBER(P151),IF((P151+Q151)*(1+Scenario!$B$12/12)-R151&lt;0,"INSUFFICIENT FUNDS",(P151+Q151)*(1+Scenario!$B$12/12)-R151),"INSUFFICIENT FUNDS")))</f>
        <v/>
      </c>
      <c r="T151" s="6" t="str">
        <f>IF(O151&gt;Scenario!$B$11,"",IF(O$2&lt;&gt;"Ready",O$2,IF(ISNUMBER(S151),T150+R151,"INSUFFICIENT FUNDS")))</f>
        <v/>
      </c>
      <c r="U151" t="str">
        <f>IF(O151&gt;Scenario!$B$11,"",IF(O$2&lt;&gt;"Ready",O$2,IF(ISNUMBER(S151),"OK","INSUFFICIENT FUNDS")))</f>
        <v/>
      </c>
      <c r="V151">
        <v>147</v>
      </c>
      <c r="W151" s="6" t="str">
        <f>IF(V151&gt;Scenario!$B$11,"",IF(V$2&lt;&gt;"Ready",V$2,IF(AB150="OK",Z150,"INSUFFICIENT FUNDS")))</f>
        <v/>
      </c>
      <c r="X151" s="6" t="str">
        <f>IF(V151&gt;Scenario!$B$11,"",IF(V$2&lt;&gt;"Ready",V$2,IF(ISNUMBER(W151),IF(AND(V151&gt;=Scenario!$B$10,MOD(V151-Scenario!$B$10,Scenario!$B$18)=0),Scenario!$B$8,0),"INSUFFICIENT FUNDS")))</f>
        <v/>
      </c>
      <c r="Y151" s="6" t="str">
        <f>IF(V151&gt;Scenario!$B$11,"",IF(V$2&lt;&gt;"Ready",V$2,IF(ISNUMBER(W151),(W151+X151)*(N('Option C'!$E$14)+N('Option C'!$E$15)+IF(Scenario!$B$13="Gross",N('Option C'!$E$16),0))/12+((N('Option C'!$E$12)+N('Option C'!$E$13))/12+IF(AND(V151&gt;=Scenario!$B$10,MOD(V151-Scenario!$B$10,Scenario!$B$18)=0),0*0+0,0)+IF(V151=1,0*0+0,0)+IF(V151=Scenario!$B$11,0,0)),"INSUFFICIENT FUNDS")))</f>
        <v/>
      </c>
      <c r="Z151" s="6" t="str">
        <f>IF(V151&gt;Scenario!$B$11,"",IF(V$2&lt;&gt;"Ready",V$2,IF(ISNUMBER(W151),IF((W151+X151)*(1+Scenario!$B$12/12)-Y151&lt;0,"INSUFFICIENT FUNDS",(W151+X151)*(1+Scenario!$B$12/12)-Y151),"INSUFFICIENT FUNDS")))</f>
        <v/>
      </c>
      <c r="AA151" s="6" t="str">
        <f>IF(V151&gt;Scenario!$B$11,"",IF(V$2&lt;&gt;"Ready",V$2,IF(ISNUMBER(Z151),AA150+Y151,"INSUFFICIENT FUNDS")))</f>
        <v/>
      </c>
      <c r="AB151" t="str">
        <f>IF(V151&gt;Scenario!$B$11,"",IF(V$2&lt;&gt;"Ready",V$2,IF(ISNUMBER(Z151),"OK","INSUFFICIENT FUNDS")))</f>
        <v/>
      </c>
      <c r="AC151">
        <v>147</v>
      </c>
      <c r="AD151" s="6" t="str">
        <f>IF(AC151&gt;Scenario!$B$11,"",IF(AC$2&lt;&gt;"Ready",AC$2,IF(AI150="OK",AG150,"INSUFFICIENT FUNDS")))</f>
        <v/>
      </c>
      <c r="AE151" s="6" t="str">
        <f>IF(AC151&gt;Scenario!$B$11,"",IF(AC$2&lt;&gt;"Ready",AC$2,IF(ISNUMBER(AD151),IF(AND(AC151&gt;=Scenario!$B$10,MOD(AC151-Scenario!$B$10,Scenario!$B$18)=0),Scenario!$B$8,0),"INSUFFICIENT FUNDS")))</f>
        <v/>
      </c>
      <c r="AF151" s="6" t="str">
        <f>IF(AC151&gt;Scenario!$B$11,"",IF(AC$2&lt;&gt;"Ready",AC$2,IF(ISNUMBER(AD151),(AD151+AE151)*(N('Option C'!$E$14)+N('Option C'!$E$15)+IF(Scenario!$B$13="Gross",0,0))/12+((N('Option C'!$E$12)+N('Option C'!$E$13))/12+IF(AND(AC151&gt;=Scenario!$B$10,MOD(AC151-Scenario!$B$10,Scenario!$B$18)=0),N('Option C'!$E$17)*N('Option C'!$E$18)+N('Option C'!$E$20),0)+IF(AC151=1,N('Option C'!$E$17)*N('Option C'!$E$19)+N('Option C'!$E$21),0)+IF(AC151=Scenario!$B$11,N('Option C'!$E$22),0)),"INSUFFICIENT FUNDS")))</f>
        <v/>
      </c>
      <c r="AG151" s="6" t="str">
        <f>IF(AC151&gt;Scenario!$B$11,"",IF(AC$2&lt;&gt;"Ready",AC$2,IF(ISNUMBER(AD151),IF((AD151+AE151)*(1+Scenario!$B$12/12)-AF151&lt;0,"INSUFFICIENT FUNDS",(AD151+AE151)*(1+Scenario!$B$12/12)-AF151),"INSUFFICIENT FUNDS")))</f>
        <v/>
      </c>
      <c r="AH151" s="6" t="str">
        <f>IF(AC151&gt;Scenario!$B$11,"",IF(AC$2&lt;&gt;"Ready",AC$2,IF(ISNUMBER(AG151),AH150+AF151,"INSUFFICIENT FUNDS")))</f>
        <v/>
      </c>
      <c r="AI151" t="str">
        <f>IF(AC151&gt;Scenario!$B$11,"",IF(AC$2&lt;&gt;"Ready",AC$2,IF(ISNUMBER(AG151),"OK","INSUFFICIENT FUNDS")))</f>
        <v/>
      </c>
      <c r="AJ151">
        <v>147</v>
      </c>
      <c r="AK151" s="6" t="str">
        <f>IF(AJ151&gt;Scenario!$B$11,"",IF(AJ$2&lt;&gt;"Ready",AJ$2,IF(AP150="OK",AN150,"INSUFFICIENT FUNDS")))</f>
        <v/>
      </c>
      <c r="AL151" s="6" t="str">
        <f>IF(AJ151&gt;Scenario!$B$11,"",IF(AJ$2&lt;&gt;"Ready",AJ$2,IF(ISNUMBER(AK151),IF(AND(AJ151&gt;=Scenario!$B$10,MOD(AJ151-Scenario!$B$10,Scenario!$B$18)=0),Scenario!$B$8,0),"INSUFFICIENT FUNDS")))</f>
        <v/>
      </c>
      <c r="AM151" s="6" t="str">
        <f>IF(AJ151&gt;Scenario!$B$11,"",IF(AJ$2&lt;&gt;"Ready",AJ$2,IF(ISNUMBER(AK151),(AK151+AL151)*(0+0+IF(Scenario!$B$13="Gross",0,0))/12+((0+0)/12+IF(AND(AJ151&gt;=Scenario!$B$10,MOD(AJ151-Scenario!$B$10,Scenario!$B$18)=0),0*0+0,0)+IF(AJ151=1,0*0+0,0)+IF(AJ151=Scenario!$B$11,0,0)),"INSUFFICIENT FUNDS")))</f>
        <v/>
      </c>
      <c r="AN151" s="6" t="str">
        <f>IF(AJ151&gt;Scenario!$B$11,"",IF(AJ$2&lt;&gt;"Ready",AJ$2,IF(ISNUMBER(AK151),IF((AK151+AL151)*(1+Scenario!$B$12/12)-AM151&lt;0,"INSUFFICIENT FUNDS",(AK151+AL151)*(1+Scenario!$B$12/12)-AM151),"INSUFFICIENT FUNDS")))</f>
        <v/>
      </c>
      <c r="AO151" s="6" t="str">
        <f>IF(AJ151&gt;Scenario!$B$11,"",IF(AJ$2&lt;&gt;"Ready",AJ$2,IF(ISNUMBER(AN151),AO150+AM151,"INSUFFICIENT FUNDS")))</f>
        <v/>
      </c>
      <c r="AP151" t="str">
        <f>IF(AJ151&gt;Scenario!$B$11,"",IF(AJ$2&lt;&gt;"Ready",AJ$2,IF(ISNUMBER(AN151),"OK","INSUFFICIENT FUNDS")))</f>
        <v/>
      </c>
    </row>
    <row r="152" spans="1:42" ht="32.1" customHeight="1" x14ac:dyDescent="0.2">
      <c r="A152">
        <v>148</v>
      </c>
      <c r="B152" s="6" t="str">
        <f>IF(A152&gt;Scenario!$B$11,"",IF(A$2&lt;&gt;"Ready",A$2,IF(G151="OK",E151,"INSUFFICIENT FUNDS")))</f>
        <v/>
      </c>
      <c r="C152" s="6" t="str">
        <f>IF(A152&gt;Scenario!$B$11,"",IF(A$2&lt;&gt;"Ready",A$2,IF(ISNUMBER(B152),IF(AND(A152&gt;=Scenario!$B$10,MOD(A152-Scenario!$B$10,Scenario!$B$18)=0),Scenario!$B$8,0),"INSUFFICIENT FUNDS")))</f>
        <v/>
      </c>
      <c r="D152" s="6" t="str">
        <f>IF(A152&gt;Scenario!$B$11,"",IF(A$2&lt;&gt;"Ready",A$2,IF(ISNUMBER(B152),(B152+C152)*(N('Option C'!$E$14)+N('Option C'!$E$15)+IF(Scenario!$B$13="Gross",N('Option C'!$E$16),0))/12+((N('Option C'!$E$12)+N('Option C'!$E$13))/12+IF(AND(A152&gt;=Scenario!$B$10,MOD(A152-Scenario!$B$10,Scenario!$B$18)=0),N('Option C'!$E$17)*N('Option C'!$E$18)+N('Option C'!$E$20),0)+IF(A152=1,N('Option C'!$E$17)*N('Option C'!$E$19)+N('Option C'!$E$21),0)+IF(A152=Scenario!$B$11,N('Option C'!$E$22),0)),"INSUFFICIENT FUNDS")))</f>
        <v/>
      </c>
      <c r="E152" s="6" t="str">
        <f>IF(A152&gt;Scenario!$B$11,"",IF(A$2&lt;&gt;"Ready",A$2,IF(ISNUMBER(B152),IF((B152+C152)*(1+Scenario!$B$12/12)-D152&lt;0,"INSUFFICIENT FUNDS",(B152+C152)*(1+Scenario!$B$12/12)-D152),"INSUFFICIENT FUNDS")))</f>
        <v/>
      </c>
      <c r="F152" s="6" t="str">
        <f>IF(A152&gt;Scenario!$B$11,"",IF(A$2&lt;&gt;"Ready",A$2,IF(ISNUMBER(E152),F151+D152,"INSUFFICIENT FUNDS")))</f>
        <v/>
      </c>
      <c r="G152" t="str">
        <f>IF(A152&gt;Scenario!$B$11,"",IF(A$2&lt;&gt;"Ready",A$2,IF(ISNUMBER(E152),"OK","INSUFFICIENT FUNDS")))</f>
        <v/>
      </c>
      <c r="H152">
        <v>148</v>
      </c>
      <c r="I152" s="6" t="str">
        <f>IF(H152&gt;Scenario!$B$11,"",IF(H$2&lt;&gt;"Ready",H$2,IF(N151="OK",L151,"INSUFFICIENT FUNDS")))</f>
        <v/>
      </c>
      <c r="J152" s="6" t="str">
        <f>IF(H152&gt;Scenario!$B$11,"",IF(H$2&lt;&gt;"Ready",H$2,IF(ISNUMBER(I152),IF(AND(H152&gt;=Scenario!$B$10,MOD(H152-Scenario!$B$10,Scenario!$B$18)=0),Scenario!$B$8,0),"INSUFFICIENT FUNDS")))</f>
        <v/>
      </c>
      <c r="K152" s="6" t="str">
        <f>IF(H152&gt;Scenario!$B$11,"",IF(H$2&lt;&gt;"Ready",H$2,IF(ISNUMBER(I152),(I152+J152)*(N('Option C'!$E$14)+N('Option C'!$E$15)+IF(Scenario!$B$13="Gross",N('Option C'!$E$16),0))/12+((0+0)/12+IF(AND(H152&gt;=Scenario!$B$10,MOD(H152-Scenario!$B$10,Scenario!$B$18)=0),N('Option C'!$E$17)*N('Option C'!$E$18)+N('Option C'!$E$20),0)+IF(H152=1,N('Option C'!$E$17)*N('Option C'!$E$19)+N('Option C'!$E$21),0)+IF(H152=Scenario!$B$11,N('Option C'!$E$22),0)),"INSUFFICIENT FUNDS")))</f>
        <v/>
      </c>
      <c r="L152" s="6" t="str">
        <f>IF(H152&gt;Scenario!$B$11,"",IF(H$2&lt;&gt;"Ready",H$2,IF(ISNUMBER(I152),IF((I152+J152)*(1+Scenario!$B$12/12)-K152&lt;0,"INSUFFICIENT FUNDS",(I152+J152)*(1+Scenario!$B$12/12)-K152),"INSUFFICIENT FUNDS")))</f>
        <v/>
      </c>
      <c r="M152" s="6" t="str">
        <f>IF(H152&gt;Scenario!$B$11,"",IF(H$2&lt;&gt;"Ready",H$2,IF(ISNUMBER(L152),M151+K152,"INSUFFICIENT FUNDS")))</f>
        <v/>
      </c>
      <c r="N152" t="str">
        <f>IF(H152&gt;Scenario!$B$11,"",IF(H$2&lt;&gt;"Ready",H$2,IF(ISNUMBER(L152),"OK","INSUFFICIENT FUNDS")))</f>
        <v/>
      </c>
      <c r="O152">
        <v>148</v>
      </c>
      <c r="P152" s="6" t="str">
        <f>IF(O152&gt;Scenario!$B$11,"",IF(O$2&lt;&gt;"Ready",O$2,IF(U151="OK",S151,"INSUFFICIENT FUNDS")))</f>
        <v/>
      </c>
      <c r="Q152" s="6" t="str">
        <f>IF(O152&gt;Scenario!$B$11,"",IF(O$2&lt;&gt;"Ready",O$2,IF(ISNUMBER(P152),IF(AND(O152&gt;=Scenario!$B$10,MOD(O152-Scenario!$B$10,Scenario!$B$18)=0),Scenario!$B$8,0),"INSUFFICIENT FUNDS")))</f>
        <v/>
      </c>
      <c r="R152" s="6" t="str">
        <f>IF(O152&gt;Scenario!$B$11,"",IF(O$2&lt;&gt;"Ready",O$2,IF(ISNUMBER(P152),(P152+Q152)*(0+N('Option C'!$E$15)+IF(Scenario!$B$13="Gross",N('Option C'!$E$16),0))/12+((N('Option C'!$E$12)+N('Option C'!$E$13))/12+IF(AND(O152&gt;=Scenario!$B$10,MOD(O152-Scenario!$B$10,Scenario!$B$18)=0),N('Option C'!$E$17)*N('Option C'!$E$18)+N('Option C'!$E$20),0)+IF(O152=1,N('Option C'!$E$17)*N('Option C'!$E$19)+N('Option C'!$E$21),0)+IF(O152=Scenario!$B$11,N('Option C'!$E$22),0)),"INSUFFICIENT FUNDS")))</f>
        <v/>
      </c>
      <c r="S152" s="6" t="str">
        <f>IF(O152&gt;Scenario!$B$11,"",IF(O$2&lt;&gt;"Ready",O$2,IF(ISNUMBER(P152),IF((P152+Q152)*(1+Scenario!$B$12/12)-R152&lt;0,"INSUFFICIENT FUNDS",(P152+Q152)*(1+Scenario!$B$12/12)-R152),"INSUFFICIENT FUNDS")))</f>
        <v/>
      </c>
      <c r="T152" s="6" t="str">
        <f>IF(O152&gt;Scenario!$B$11,"",IF(O$2&lt;&gt;"Ready",O$2,IF(ISNUMBER(S152),T151+R152,"INSUFFICIENT FUNDS")))</f>
        <v/>
      </c>
      <c r="U152" t="str">
        <f>IF(O152&gt;Scenario!$B$11,"",IF(O$2&lt;&gt;"Ready",O$2,IF(ISNUMBER(S152),"OK","INSUFFICIENT FUNDS")))</f>
        <v/>
      </c>
      <c r="V152">
        <v>148</v>
      </c>
      <c r="W152" s="6" t="str">
        <f>IF(V152&gt;Scenario!$B$11,"",IF(V$2&lt;&gt;"Ready",V$2,IF(AB151="OK",Z151,"INSUFFICIENT FUNDS")))</f>
        <v/>
      </c>
      <c r="X152" s="6" t="str">
        <f>IF(V152&gt;Scenario!$B$11,"",IF(V$2&lt;&gt;"Ready",V$2,IF(ISNUMBER(W152),IF(AND(V152&gt;=Scenario!$B$10,MOD(V152-Scenario!$B$10,Scenario!$B$18)=0),Scenario!$B$8,0),"INSUFFICIENT FUNDS")))</f>
        <v/>
      </c>
      <c r="Y152" s="6" t="str">
        <f>IF(V152&gt;Scenario!$B$11,"",IF(V$2&lt;&gt;"Ready",V$2,IF(ISNUMBER(W152),(W152+X152)*(N('Option C'!$E$14)+N('Option C'!$E$15)+IF(Scenario!$B$13="Gross",N('Option C'!$E$16),0))/12+((N('Option C'!$E$12)+N('Option C'!$E$13))/12+IF(AND(V152&gt;=Scenario!$B$10,MOD(V152-Scenario!$B$10,Scenario!$B$18)=0),0*0+0,0)+IF(V152=1,0*0+0,0)+IF(V152=Scenario!$B$11,0,0)),"INSUFFICIENT FUNDS")))</f>
        <v/>
      </c>
      <c r="Z152" s="6" t="str">
        <f>IF(V152&gt;Scenario!$B$11,"",IF(V$2&lt;&gt;"Ready",V$2,IF(ISNUMBER(W152),IF((W152+X152)*(1+Scenario!$B$12/12)-Y152&lt;0,"INSUFFICIENT FUNDS",(W152+X152)*(1+Scenario!$B$12/12)-Y152),"INSUFFICIENT FUNDS")))</f>
        <v/>
      </c>
      <c r="AA152" s="6" t="str">
        <f>IF(V152&gt;Scenario!$B$11,"",IF(V$2&lt;&gt;"Ready",V$2,IF(ISNUMBER(Z152),AA151+Y152,"INSUFFICIENT FUNDS")))</f>
        <v/>
      </c>
      <c r="AB152" t="str">
        <f>IF(V152&gt;Scenario!$B$11,"",IF(V$2&lt;&gt;"Ready",V$2,IF(ISNUMBER(Z152),"OK","INSUFFICIENT FUNDS")))</f>
        <v/>
      </c>
      <c r="AC152">
        <v>148</v>
      </c>
      <c r="AD152" s="6" t="str">
        <f>IF(AC152&gt;Scenario!$B$11,"",IF(AC$2&lt;&gt;"Ready",AC$2,IF(AI151="OK",AG151,"INSUFFICIENT FUNDS")))</f>
        <v/>
      </c>
      <c r="AE152" s="6" t="str">
        <f>IF(AC152&gt;Scenario!$B$11,"",IF(AC$2&lt;&gt;"Ready",AC$2,IF(ISNUMBER(AD152),IF(AND(AC152&gt;=Scenario!$B$10,MOD(AC152-Scenario!$B$10,Scenario!$B$18)=0),Scenario!$B$8,0),"INSUFFICIENT FUNDS")))</f>
        <v/>
      </c>
      <c r="AF152" s="6" t="str">
        <f>IF(AC152&gt;Scenario!$B$11,"",IF(AC$2&lt;&gt;"Ready",AC$2,IF(ISNUMBER(AD152),(AD152+AE152)*(N('Option C'!$E$14)+N('Option C'!$E$15)+IF(Scenario!$B$13="Gross",0,0))/12+((N('Option C'!$E$12)+N('Option C'!$E$13))/12+IF(AND(AC152&gt;=Scenario!$B$10,MOD(AC152-Scenario!$B$10,Scenario!$B$18)=0),N('Option C'!$E$17)*N('Option C'!$E$18)+N('Option C'!$E$20),0)+IF(AC152=1,N('Option C'!$E$17)*N('Option C'!$E$19)+N('Option C'!$E$21),0)+IF(AC152=Scenario!$B$11,N('Option C'!$E$22),0)),"INSUFFICIENT FUNDS")))</f>
        <v/>
      </c>
      <c r="AG152" s="6" t="str">
        <f>IF(AC152&gt;Scenario!$B$11,"",IF(AC$2&lt;&gt;"Ready",AC$2,IF(ISNUMBER(AD152),IF((AD152+AE152)*(1+Scenario!$B$12/12)-AF152&lt;0,"INSUFFICIENT FUNDS",(AD152+AE152)*(1+Scenario!$B$12/12)-AF152),"INSUFFICIENT FUNDS")))</f>
        <v/>
      </c>
      <c r="AH152" s="6" t="str">
        <f>IF(AC152&gt;Scenario!$B$11,"",IF(AC$2&lt;&gt;"Ready",AC$2,IF(ISNUMBER(AG152),AH151+AF152,"INSUFFICIENT FUNDS")))</f>
        <v/>
      </c>
      <c r="AI152" t="str">
        <f>IF(AC152&gt;Scenario!$B$11,"",IF(AC$2&lt;&gt;"Ready",AC$2,IF(ISNUMBER(AG152),"OK","INSUFFICIENT FUNDS")))</f>
        <v/>
      </c>
      <c r="AJ152">
        <v>148</v>
      </c>
      <c r="AK152" s="6" t="str">
        <f>IF(AJ152&gt;Scenario!$B$11,"",IF(AJ$2&lt;&gt;"Ready",AJ$2,IF(AP151="OK",AN151,"INSUFFICIENT FUNDS")))</f>
        <v/>
      </c>
      <c r="AL152" s="6" t="str">
        <f>IF(AJ152&gt;Scenario!$B$11,"",IF(AJ$2&lt;&gt;"Ready",AJ$2,IF(ISNUMBER(AK152),IF(AND(AJ152&gt;=Scenario!$B$10,MOD(AJ152-Scenario!$B$10,Scenario!$B$18)=0),Scenario!$B$8,0),"INSUFFICIENT FUNDS")))</f>
        <v/>
      </c>
      <c r="AM152" s="6" t="str">
        <f>IF(AJ152&gt;Scenario!$B$11,"",IF(AJ$2&lt;&gt;"Ready",AJ$2,IF(ISNUMBER(AK152),(AK152+AL152)*(0+0+IF(Scenario!$B$13="Gross",0,0))/12+((0+0)/12+IF(AND(AJ152&gt;=Scenario!$B$10,MOD(AJ152-Scenario!$B$10,Scenario!$B$18)=0),0*0+0,0)+IF(AJ152=1,0*0+0,0)+IF(AJ152=Scenario!$B$11,0,0)),"INSUFFICIENT FUNDS")))</f>
        <v/>
      </c>
      <c r="AN152" s="6" t="str">
        <f>IF(AJ152&gt;Scenario!$B$11,"",IF(AJ$2&lt;&gt;"Ready",AJ$2,IF(ISNUMBER(AK152),IF((AK152+AL152)*(1+Scenario!$B$12/12)-AM152&lt;0,"INSUFFICIENT FUNDS",(AK152+AL152)*(1+Scenario!$B$12/12)-AM152),"INSUFFICIENT FUNDS")))</f>
        <v/>
      </c>
      <c r="AO152" s="6" t="str">
        <f>IF(AJ152&gt;Scenario!$B$11,"",IF(AJ$2&lt;&gt;"Ready",AJ$2,IF(ISNUMBER(AN152),AO151+AM152,"INSUFFICIENT FUNDS")))</f>
        <v/>
      </c>
      <c r="AP152" t="str">
        <f>IF(AJ152&gt;Scenario!$B$11,"",IF(AJ$2&lt;&gt;"Ready",AJ$2,IF(ISNUMBER(AN152),"OK","INSUFFICIENT FUNDS")))</f>
        <v/>
      </c>
    </row>
    <row r="153" spans="1:42" ht="32.1" customHeight="1" x14ac:dyDescent="0.2">
      <c r="A153">
        <v>149</v>
      </c>
      <c r="B153" s="6" t="str">
        <f>IF(A153&gt;Scenario!$B$11,"",IF(A$2&lt;&gt;"Ready",A$2,IF(G152="OK",E152,"INSUFFICIENT FUNDS")))</f>
        <v/>
      </c>
      <c r="C153" s="6" t="str">
        <f>IF(A153&gt;Scenario!$B$11,"",IF(A$2&lt;&gt;"Ready",A$2,IF(ISNUMBER(B153),IF(AND(A153&gt;=Scenario!$B$10,MOD(A153-Scenario!$B$10,Scenario!$B$18)=0),Scenario!$B$8,0),"INSUFFICIENT FUNDS")))</f>
        <v/>
      </c>
      <c r="D153" s="6" t="str">
        <f>IF(A153&gt;Scenario!$B$11,"",IF(A$2&lt;&gt;"Ready",A$2,IF(ISNUMBER(B153),(B153+C153)*(N('Option C'!$E$14)+N('Option C'!$E$15)+IF(Scenario!$B$13="Gross",N('Option C'!$E$16),0))/12+((N('Option C'!$E$12)+N('Option C'!$E$13))/12+IF(AND(A153&gt;=Scenario!$B$10,MOD(A153-Scenario!$B$10,Scenario!$B$18)=0),N('Option C'!$E$17)*N('Option C'!$E$18)+N('Option C'!$E$20),0)+IF(A153=1,N('Option C'!$E$17)*N('Option C'!$E$19)+N('Option C'!$E$21),0)+IF(A153=Scenario!$B$11,N('Option C'!$E$22),0)),"INSUFFICIENT FUNDS")))</f>
        <v/>
      </c>
      <c r="E153" s="6" t="str">
        <f>IF(A153&gt;Scenario!$B$11,"",IF(A$2&lt;&gt;"Ready",A$2,IF(ISNUMBER(B153),IF((B153+C153)*(1+Scenario!$B$12/12)-D153&lt;0,"INSUFFICIENT FUNDS",(B153+C153)*(1+Scenario!$B$12/12)-D153),"INSUFFICIENT FUNDS")))</f>
        <v/>
      </c>
      <c r="F153" s="6" t="str">
        <f>IF(A153&gt;Scenario!$B$11,"",IF(A$2&lt;&gt;"Ready",A$2,IF(ISNUMBER(E153),F152+D153,"INSUFFICIENT FUNDS")))</f>
        <v/>
      </c>
      <c r="G153" t="str">
        <f>IF(A153&gt;Scenario!$B$11,"",IF(A$2&lt;&gt;"Ready",A$2,IF(ISNUMBER(E153),"OK","INSUFFICIENT FUNDS")))</f>
        <v/>
      </c>
      <c r="H153">
        <v>149</v>
      </c>
      <c r="I153" s="6" t="str">
        <f>IF(H153&gt;Scenario!$B$11,"",IF(H$2&lt;&gt;"Ready",H$2,IF(N152="OK",L152,"INSUFFICIENT FUNDS")))</f>
        <v/>
      </c>
      <c r="J153" s="6" t="str">
        <f>IF(H153&gt;Scenario!$B$11,"",IF(H$2&lt;&gt;"Ready",H$2,IF(ISNUMBER(I153),IF(AND(H153&gt;=Scenario!$B$10,MOD(H153-Scenario!$B$10,Scenario!$B$18)=0),Scenario!$B$8,0),"INSUFFICIENT FUNDS")))</f>
        <v/>
      </c>
      <c r="K153" s="6" t="str">
        <f>IF(H153&gt;Scenario!$B$11,"",IF(H$2&lt;&gt;"Ready",H$2,IF(ISNUMBER(I153),(I153+J153)*(N('Option C'!$E$14)+N('Option C'!$E$15)+IF(Scenario!$B$13="Gross",N('Option C'!$E$16),0))/12+((0+0)/12+IF(AND(H153&gt;=Scenario!$B$10,MOD(H153-Scenario!$B$10,Scenario!$B$18)=0),N('Option C'!$E$17)*N('Option C'!$E$18)+N('Option C'!$E$20),0)+IF(H153=1,N('Option C'!$E$17)*N('Option C'!$E$19)+N('Option C'!$E$21),0)+IF(H153=Scenario!$B$11,N('Option C'!$E$22),0)),"INSUFFICIENT FUNDS")))</f>
        <v/>
      </c>
      <c r="L153" s="6" t="str">
        <f>IF(H153&gt;Scenario!$B$11,"",IF(H$2&lt;&gt;"Ready",H$2,IF(ISNUMBER(I153),IF((I153+J153)*(1+Scenario!$B$12/12)-K153&lt;0,"INSUFFICIENT FUNDS",(I153+J153)*(1+Scenario!$B$12/12)-K153),"INSUFFICIENT FUNDS")))</f>
        <v/>
      </c>
      <c r="M153" s="6" t="str">
        <f>IF(H153&gt;Scenario!$B$11,"",IF(H$2&lt;&gt;"Ready",H$2,IF(ISNUMBER(L153),M152+K153,"INSUFFICIENT FUNDS")))</f>
        <v/>
      </c>
      <c r="N153" t="str">
        <f>IF(H153&gt;Scenario!$B$11,"",IF(H$2&lt;&gt;"Ready",H$2,IF(ISNUMBER(L153),"OK","INSUFFICIENT FUNDS")))</f>
        <v/>
      </c>
      <c r="O153">
        <v>149</v>
      </c>
      <c r="P153" s="6" t="str">
        <f>IF(O153&gt;Scenario!$B$11,"",IF(O$2&lt;&gt;"Ready",O$2,IF(U152="OK",S152,"INSUFFICIENT FUNDS")))</f>
        <v/>
      </c>
      <c r="Q153" s="6" t="str">
        <f>IF(O153&gt;Scenario!$B$11,"",IF(O$2&lt;&gt;"Ready",O$2,IF(ISNUMBER(P153),IF(AND(O153&gt;=Scenario!$B$10,MOD(O153-Scenario!$B$10,Scenario!$B$18)=0),Scenario!$B$8,0),"INSUFFICIENT FUNDS")))</f>
        <v/>
      </c>
      <c r="R153" s="6" t="str">
        <f>IF(O153&gt;Scenario!$B$11,"",IF(O$2&lt;&gt;"Ready",O$2,IF(ISNUMBER(P153),(P153+Q153)*(0+N('Option C'!$E$15)+IF(Scenario!$B$13="Gross",N('Option C'!$E$16),0))/12+((N('Option C'!$E$12)+N('Option C'!$E$13))/12+IF(AND(O153&gt;=Scenario!$B$10,MOD(O153-Scenario!$B$10,Scenario!$B$18)=0),N('Option C'!$E$17)*N('Option C'!$E$18)+N('Option C'!$E$20),0)+IF(O153=1,N('Option C'!$E$17)*N('Option C'!$E$19)+N('Option C'!$E$21),0)+IF(O153=Scenario!$B$11,N('Option C'!$E$22),0)),"INSUFFICIENT FUNDS")))</f>
        <v/>
      </c>
      <c r="S153" s="6" t="str">
        <f>IF(O153&gt;Scenario!$B$11,"",IF(O$2&lt;&gt;"Ready",O$2,IF(ISNUMBER(P153),IF((P153+Q153)*(1+Scenario!$B$12/12)-R153&lt;0,"INSUFFICIENT FUNDS",(P153+Q153)*(1+Scenario!$B$12/12)-R153),"INSUFFICIENT FUNDS")))</f>
        <v/>
      </c>
      <c r="T153" s="6" t="str">
        <f>IF(O153&gt;Scenario!$B$11,"",IF(O$2&lt;&gt;"Ready",O$2,IF(ISNUMBER(S153),T152+R153,"INSUFFICIENT FUNDS")))</f>
        <v/>
      </c>
      <c r="U153" t="str">
        <f>IF(O153&gt;Scenario!$B$11,"",IF(O$2&lt;&gt;"Ready",O$2,IF(ISNUMBER(S153),"OK","INSUFFICIENT FUNDS")))</f>
        <v/>
      </c>
      <c r="V153">
        <v>149</v>
      </c>
      <c r="W153" s="6" t="str">
        <f>IF(V153&gt;Scenario!$B$11,"",IF(V$2&lt;&gt;"Ready",V$2,IF(AB152="OK",Z152,"INSUFFICIENT FUNDS")))</f>
        <v/>
      </c>
      <c r="X153" s="6" t="str">
        <f>IF(V153&gt;Scenario!$B$11,"",IF(V$2&lt;&gt;"Ready",V$2,IF(ISNUMBER(W153),IF(AND(V153&gt;=Scenario!$B$10,MOD(V153-Scenario!$B$10,Scenario!$B$18)=0),Scenario!$B$8,0),"INSUFFICIENT FUNDS")))</f>
        <v/>
      </c>
      <c r="Y153" s="6" t="str">
        <f>IF(V153&gt;Scenario!$B$11,"",IF(V$2&lt;&gt;"Ready",V$2,IF(ISNUMBER(W153),(W153+X153)*(N('Option C'!$E$14)+N('Option C'!$E$15)+IF(Scenario!$B$13="Gross",N('Option C'!$E$16),0))/12+((N('Option C'!$E$12)+N('Option C'!$E$13))/12+IF(AND(V153&gt;=Scenario!$B$10,MOD(V153-Scenario!$B$10,Scenario!$B$18)=0),0*0+0,0)+IF(V153=1,0*0+0,0)+IF(V153=Scenario!$B$11,0,0)),"INSUFFICIENT FUNDS")))</f>
        <v/>
      </c>
      <c r="Z153" s="6" t="str">
        <f>IF(V153&gt;Scenario!$B$11,"",IF(V$2&lt;&gt;"Ready",V$2,IF(ISNUMBER(W153),IF((W153+X153)*(1+Scenario!$B$12/12)-Y153&lt;0,"INSUFFICIENT FUNDS",(W153+X153)*(1+Scenario!$B$12/12)-Y153),"INSUFFICIENT FUNDS")))</f>
        <v/>
      </c>
      <c r="AA153" s="6" t="str">
        <f>IF(V153&gt;Scenario!$B$11,"",IF(V$2&lt;&gt;"Ready",V$2,IF(ISNUMBER(Z153),AA152+Y153,"INSUFFICIENT FUNDS")))</f>
        <v/>
      </c>
      <c r="AB153" t="str">
        <f>IF(V153&gt;Scenario!$B$11,"",IF(V$2&lt;&gt;"Ready",V$2,IF(ISNUMBER(Z153),"OK","INSUFFICIENT FUNDS")))</f>
        <v/>
      </c>
      <c r="AC153">
        <v>149</v>
      </c>
      <c r="AD153" s="6" t="str">
        <f>IF(AC153&gt;Scenario!$B$11,"",IF(AC$2&lt;&gt;"Ready",AC$2,IF(AI152="OK",AG152,"INSUFFICIENT FUNDS")))</f>
        <v/>
      </c>
      <c r="AE153" s="6" t="str">
        <f>IF(AC153&gt;Scenario!$B$11,"",IF(AC$2&lt;&gt;"Ready",AC$2,IF(ISNUMBER(AD153),IF(AND(AC153&gt;=Scenario!$B$10,MOD(AC153-Scenario!$B$10,Scenario!$B$18)=0),Scenario!$B$8,0),"INSUFFICIENT FUNDS")))</f>
        <v/>
      </c>
      <c r="AF153" s="6" t="str">
        <f>IF(AC153&gt;Scenario!$B$11,"",IF(AC$2&lt;&gt;"Ready",AC$2,IF(ISNUMBER(AD153),(AD153+AE153)*(N('Option C'!$E$14)+N('Option C'!$E$15)+IF(Scenario!$B$13="Gross",0,0))/12+((N('Option C'!$E$12)+N('Option C'!$E$13))/12+IF(AND(AC153&gt;=Scenario!$B$10,MOD(AC153-Scenario!$B$10,Scenario!$B$18)=0),N('Option C'!$E$17)*N('Option C'!$E$18)+N('Option C'!$E$20),0)+IF(AC153=1,N('Option C'!$E$17)*N('Option C'!$E$19)+N('Option C'!$E$21),0)+IF(AC153=Scenario!$B$11,N('Option C'!$E$22),0)),"INSUFFICIENT FUNDS")))</f>
        <v/>
      </c>
      <c r="AG153" s="6" t="str">
        <f>IF(AC153&gt;Scenario!$B$11,"",IF(AC$2&lt;&gt;"Ready",AC$2,IF(ISNUMBER(AD153),IF((AD153+AE153)*(1+Scenario!$B$12/12)-AF153&lt;0,"INSUFFICIENT FUNDS",(AD153+AE153)*(1+Scenario!$B$12/12)-AF153),"INSUFFICIENT FUNDS")))</f>
        <v/>
      </c>
      <c r="AH153" s="6" t="str">
        <f>IF(AC153&gt;Scenario!$B$11,"",IF(AC$2&lt;&gt;"Ready",AC$2,IF(ISNUMBER(AG153),AH152+AF153,"INSUFFICIENT FUNDS")))</f>
        <v/>
      </c>
      <c r="AI153" t="str">
        <f>IF(AC153&gt;Scenario!$B$11,"",IF(AC$2&lt;&gt;"Ready",AC$2,IF(ISNUMBER(AG153),"OK","INSUFFICIENT FUNDS")))</f>
        <v/>
      </c>
      <c r="AJ153">
        <v>149</v>
      </c>
      <c r="AK153" s="6" t="str">
        <f>IF(AJ153&gt;Scenario!$B$11,"",IF(AJ$2&lt;&gt;"Ready",AJ$2,IF(AP152="OK",AN152,"INSUFFICIENT FUNDS")))</f>
        <v/>
      </c>
      <c r="AL153" s="6" t="str">
        <f>IF(AJ153&gt;Scenario!$B$11,"",IF(AJ$2&lt;&gt;"Ready",AJ$2,IF(ISNUMBER(AK153),IF(AND(AJ153&gt;=Scenario!$B$10,MOD(AJ153-Scenario!$B$10,Scenario!$B$18)=0),Scenario!$B$8,0),"INSUFFICIENT FUNDS")))</f>
        <v/>
      </c>
      <c r="AM153" s="6" t="str">
        <f>IF(AJ153&gt;Scenario!$B$11,"",IF(AJ$2&lt;&gt;"Ready",AJ$2,IF(ISNUMBER(AK153),(AK153+AL153)*(0+0+IF(Scenario!$B$13="Gross",0,0))/12+((0+0)/12+IF(AND(AJ153&gt;=Scenario!$B$10,MOD(AJ153-Scenario!$B$10,Scenario!$B$18)=0),0*0+0,0)+IF(AJ153=1,0*0+0,0)+IF(AJ153=Scenario!$B$11,0,0)),"INSUFFICIENT FUNDS")))</f>
        <v/>
      </c>
      <c r="AN153" s="6" t="str">
        <f>IF(AJ153&gt;Scenario!$B$11,"",IF(AJ$2&lt;&gt;"Ready",AJ$2,IF(ISNUMBER(AK153),IF((AK153+AL153)*(1+Scenario!$B$12/12)-AM153&lt;0,"INSUFFICIENT FUNDS",(AK153+AL153)*(1+Scenario!$B$12/12)-AM153),"INSUFFICIENT FUNDS")))</f>
        <v/>
      </c>
      <c r="AO153" s="6" t="str">
        <f>IF(AJ153&gt;Scenario!$B$11,"",IF(AJ$2&lt;&gt;"Ready",AJ$2,IF(ISNUMBER(AN153),AO152+AM153,"INSUFFICIENT FUNDS")))</f>
        <v/>
      </c>
      <c r="AP153" t="str">
        <f>IF(AJ153&gt;Scenario!$B$11,"",IF(AJ$2&lt;&gt;"Ready",AJ$2,IF(ISNUMBER(AN153),"OK","INSUFFICIENT FUNDS")))</f>
        <v/>
      </c>
    </row>
    <row r="154" spans="1:42" ht="32.1" customHeight="1" x14ac:dyDescent="0.2">
      <c r="A154">
        <v>150</v>
      </c>
      <c r="B154" s="6" t="str">
        <f>IF(A154&gt;Scenario!$B$11,"",IF(A$2&lt;&gt;"Ready",A$2,IF(G153="OK",E153,"INSUFFICIENT FUNDS")))</f>
        <v/>
      </c>
      <c r="C154" s="6" t="str">
        <f>IF(A154&gt;Scenario!$B$11,"",IF(A$2&lt;&gt;"Ready",A$2,IF(ISNUMBER(B154),IF(AND(A154&gt;=Scenario!$B$10,MOD(A154-Scenario!$B$10,Scenario!$B$18)=0),Scenario!$B$8,0),"INSUFFICIENT FUNDS")))</f>
        <v/>
      </c>
      <c r="D154" s="6" t="str">
        <f>IF(A154&gt;Scenario!$B$11,"",IF(A$2&lt;&gt;"Ready",A$2,IF(ISNUMBER(B154),(B154+C154)*(N('Option C'!$E$14)+N('Option C'!$E$15)+IF(Scenario!$B$13="Gross",N('Option C'!$E$16),0))/12+((N('Option C'!$E$12)+N('Option C'!$E$13))/12+IF(AND(A154&gt;=Scenario!$B$10,MOD(A154-Scenario!$B$10,Scenario!$B$18)=0),N('Option C'!$E$17)*N('Option C'!$E$18)+N('Option C'!$E$20),0)+IF(A154=1,N('Option C'!$E$17)*N('Option C'!$E$19)+N('Option C'!$E$21),0)+IF(A154=Scenario!$B$11,N('Option C'!$E$22),0)),"INSUFFICIENT FUNDS")))</f>
        <v/>
      </c>
      <c r="E154" s="6" t="str">
        <f>IF(A154&gt;Scenario!$B$11,"",IF(A$2&lt;&gt;"Ready",A$2,IF(ISNUMBER(B154),IF((B154+C154)*(1+Scenario!$B$12/12)-D154&lt;0,"INSUFFICIENT FUNDS",(B154+C154)*(1+Scenario!$B$12/12)-D154),"INSUFFICIENT FUNDS")))</f>
        <v/>
      </c>
      <c r="F154" s="6" t="str">
        <f>IF(A154&gt;Scenario!$B$11,"",IF(A$2&lt;&gt;"Ready",A$2,IF(ISNUMBER(E154),F153+D154,"INSUFFICIENT FUNDS")))</f>
        <v/>
      </c>
      <c r="G154" t="str">
        <f>IF(A154&gt;Scenario!$B$11,"",IF(A$2&lt;&gt;"Ready",A$2,IF(ISNUMBER(E154),"OK","INSUFFICIENT FUNDS")))</f>
        <v/>
      </c>
      <c r="H154">
        <v>150</v>
      </c>
      <c r="I154" s="6" t="str">
        <f>IF(H154&gt;Scenario!$B$11,"",IF(H$2&lt;&gt;"Ready",H$2,IF(N153="OK",L153,"INSUFFICIENT FUNDS")))</f>
        <v/>
      </c>
      <c r="J154" s="6" t="str">
        <f>IF(H154&gt;Scenario!$B$11,"",IF(H$2&lt;&gt;"Ready",H$2,IF(ISNUMBER(I154),IF(AND(H154&gt;=Scenario!$B$10,MOD(H154-Scenario!$B$10,Scenario!$B$18)=0),Scenario!$B$8,0),"INSUFFICIENT FUNDS")))</f>
        <v/>
      </c>
      <c r="K154" s="6" t="str">
        <f>IF(H154&gt;Scenario!$B$11,"",IF(H$2&lt;&gt;"Ready",H$2,IF(ISNUMBER(I154),(I154+J154)*(N('Option C'!$E$14)+N('Option C'!$E$15)+IF(Scenario!$B$13="Gross",N('Option C'!$E$16),0))/12+((0+0)/12+IF(AND(H154&gt;=Scenario!$B$10,MOD(H154-Scenario!$B$10,Scenario!$B$18)=0),N('Option C'!$E$17)*N('Option C'!$E$18)+N('Option C'!$E$20),0)+IF(H154=1,N('Option C'!$E$17)*N('Option C'!$E$19)+N('Option C'!$E$21),0)+IF(H154=Scenario!$B$11,N('Option C'!$E$22),0)),"INSUFFICIENT FUNDS")))</f>
        <v/>
      </c>
      <c r="L154" s="6" t="str">
        <f>IF(H154&gt;Scenario!$B$11,"",IF(H$2&lt;&gt;"Ready",H$2,IF(ISNUMBER(I154),IF((I154+J154)*(1+Scenario!$B$12/12)-K154&lt;0,"INSUFFICIENT FUNDS",(I154+J154)*(1+Scenario!$B$12/12)-K154),"INSUFFICIENT FUNDS")))</f>
        <v/>
      </c>
      <c r="M154" s="6" t="str">
        <f>IF(H154&gt;Scenario!$B$11,"",IF(H$2&lt;&gt;"Ready",H$2,IF(ISNUMBER(L154),M153+K154,"INSUFFICIENT FUNDS")))</f>
        <v/>
      </c>
      <c r="N154" t="str">
        <f>IF(H154&gt;Scenario!$B$11,"",IF(H$2&lt;&gt;"Ready",H$2,IF(ISNUMBER(L154),"OK","INSUFFICIENT FUNDS")))</f>
        <v/>
      </c>
      <c r="O154">
        <v>150</v>
      </c>
      <c r="P154" s="6" t="str">
        <f>IF(O154&gt;Scenario!$B$11,"",IF(O$2&lt;&gt;"Ready",O$2,IF(U153="OK",S153,"INSUFFICIENT FUNDS")))</f>
        <v/>
      </c>
      <c r="Q154" s="6" t="str">
        <f>IF(O154&gt;Scenario!$B$11,"",IF(O$2&lt;&gt;"Ready",O$2,IF(ISNUMBER(P154),IF(AND(O154&gt;=Scenario!$B$10,MOD(O154-Scenario!$B$10,Scenario!$B$18)=0),Scenario!$B$8,0),"INSUFFICIENT FUNDS")))</f>
        <v/>
      </c>
      <c r="R154" s="6" t="str">
        <f>IF(O154&gt;Scenario!$B$11,"",IF(O$2&lt;&gt;"Ready",O$2,IF(ISNUMBER(P154),(P154+Q154)*(0+N('Option C'!$E$15)+IF(Scenario!$B$13="Gross",N('Option C'!$E$16),0))/12+((N('Option C'!$E$12)+N('Option C'!$E$13))/12+IF(AND(O154&gt;=Scenario!$B$10,MOD(O154-Scenario!$B$10,Scenario!$B$18)=0),N('Option C'!$E$17)*N('Option C'!$E$18)+N('Option C'!$E$20),0)+IF(O154=1,N('Option C'!$E$17)*N('Option C'!$E$19)+N('Option C'!$E$21),0)+IF(O154=Scenario!$B$11,N('Option C'!$E$22),0)),"INSUFFICIENT FUNDS")))</f>
        <v/>
      </c>
      <c r="S154" s="6" t="str">
        <f>IF(O154&gt;Scenario!$B$11,"",IF(O$2&lt;&gt;"Ready",O$2,IF(ISNUMBER(P154),IF((P154+Q154)*(1+Scenario!$B$12/12)-R154&lt;0,"INSUFFICIENT FUNDS",(P154+Q154)*(1+Scenario!$B$12/12)-R154),"INSUFFICIENT FUNDS")))</f>
        <v/>
      </c>
      <c r="T154" s="6" t="str">
        <f>IF(O154&gt;Scenario!$B$11,"",IF(O$2&lt;&gt;"Ready",O$2,IF(ISNUMBER(S154),T153+R154,"INSUFFICIENT FUNDS")))</f>
        <v/>
      </c>
      <c r="U154" t="str">
        <f>IF(O154&gt;Scenario!$B$11,"",IF(O$2&lt;&gt;"Ready",O$2,IF(ISNUMBER(S154),"OK","INSUFFICIENT FUNDS")))</f>
        <v/>
      </c>
      <c r="V154">
        <v>150</v>
      </c>
      <c r="W154" s="6" t="str">
        <f>IF(V154&gt;Scenario!$B$11,"",IF(V$2&lt;&gt;"Ready",V$2,IF(AB153="OK",Z153,"INSUFFICIENT FUNDS")))</f>
        <v/>
      </c>
      <c r="X154" s="6" t="str">
        <f>IF(V154&gt;Scenario!$B$11,"",IF(V$2&lt;&gt;"Ready",V$2,IF(ISNUMBER(W154),IF(AND(V154&gt;=Scenario!$B$10,MOD(V154-Scenario!$B$10,Scenario!$B$18)=0),Scenario!$B$8,0),"INSUFFICIENT FUNDS")))</f>
        <v/>
      </c>
      <c r="Y154" s="6" t="str">
        <f>IF(V154&gt;Scenario!$B$11,"",IF(V$2&lt;&gt;"Ready",V$2,IF(ISNUMBER(W154),(W154+X154)*(N('Option C'!$E$14)+N('Option C'!$E$15)+IF(Scenario!$B$13="Gross",N('Option C'!$E$16),0))/12+((N('Option C'!$E$12)+N('Option C'!$E$13))/12+IF(AND(V154&gt;=Scenario!$B$10,MOD(V154-Scenario!$B$10,Scenario!$B$18)=0),0*0+0,0)+IF(V154=1,0*0+0,0)+IF(V154=Scenario!$B$11,0,0)),"INSUFFICIENT FUNDS")))</f>
        <v/>
      </c>
      <c r="Z154" s="6" t="str">
        <f>IF(V154&gt;Scenario!$B$11,"",IF(V$2&lt;&gt;"Ready",V$2,IF(ISNUMBER(W154),IF((W154+X154)*(1+Scenario!$B$12/12)-Y154&lt;0,"INSUFFICIENT FUNDS",(W154+X154)*(1+Scenario!$B$12/12)-Y154),"INSUFFICIENT FUNDS")))</f>
        <v/>
      </c>
      <c r="AA154" s="6" t="str">
        <f>IF(V154&gt;Scenario!$B$11,"",IF(V$2&lt;&gt;"Ready",V$2,IF(ISNUMBER(Z154),AA153+Y154,"INSUFFICIENT FUNDS")))</f>
        <v/>
      </c>
      <c r="AB154" t="str">
        <f>IF(V154&gt;Scenario!$B$11,"",IF(V$2&lt;&gt;"Ready",V$2,IF(ISNUMBER(Z154),"OK","INSUFFICIENT FUNDS")))</f>
        <v/>
      </c>
      <c r="AC154">
        <v>150</v>
      </c>
      <c r="AD154" s="6" t="str">
        <f>IF(AC154&gt;Scenario!$B$11,"",IF(AC$2&lt;&gt;"Ready",AC$2,IF(AI153="OK",AG153,"INSUFFICIENT FUNDS")))</f>
        <v/>
      </c>
      <c r="AE154" s="6" t="str">
        <f>IF(AC154&gt;Scenario!$B$11,"",IF(AC$2&lt;&gt;"Ready",AC$2,IF(ISNUMBER(AD154),IF(AND(AC154&gt;=Scenario!$B$10,MOD(AC154-Scenario!$B$10,Scenario!$B$18)=0),Scenario!$B$8,0),"INSUFFICIENT FUNDS")))</f>
        <v/>
      </c>
      <c r="AF154" s="6" t="str">
        <f>IF(AC154&gt;Scenario!$B$11,"",IF(AC$2&lt;&gt;"Ready",AC$2,IF(ISNUMBER(AD154),(AD154+AE154)*(N('Option C'!$E$14)+N('Option C'!$E$15)+IF(Scenario!$B$13="Gross",0,0))/12+((N('Option C'!$E$12)+N('Option C'!$E$13))/12+IF(AND(AC154&gt;=Scenario!$B$10,MOD(AC154-Scenario!$B$10,Scenario!$B$18)=0),N('Option C'!$E$17)*N('Option C'!$E$18)+N('Option C'!$E$20),0)+IF(AC154=1,N('Option C'!$E$17)*N('Option C'!$E$19)+N('Option C'!$E$21),0)+IF(AC154=Scenario!$B$11,N('Option C'!$E$22),0)),"INSUFFICIENT FUNDS")))</f>
        <v/>
      </c>
      <c r="AG154" s="6" t="str">
        <f>IF(AC154&gt;Scenario!$B$11,"",IF(AC$2&lt;&gt;"Ready",AC$2,IF(ISNUMBER(AD154),IF((AD154+AE154)*(1+Scenario!$B$12/12)-AF154&lt;0,"INSUFFICIENT FUNDS",(AD154+AE154)*(1+Scenario!$B$12/12)-AF154),"INSUFFICIENT FUNDS")))</f>
        <v/>
      </c>
      <c r="AH154" s="6" t="str">
        <f>IF(AC154&gt;Scenario!$B$11,"",IF(AC$2&lt;&gt;"Ready",AC$2,IF(ISNUMBER(AG154),AH153+AF154,"INSUFFICIENT FUNDS")))</f>
        <v/>
      </c>
      <c r="AI154" t="str">
        <f>IF(AC154&gt;Scenario!$B$11,"",IF(AC$2&lt;&gt;"Ready",AC$2,IF(ISNUMBER(AG154),"OK","INSUFFICIENT FUNDS")))</f>
        <v/>
      </c>
      <c r="AJ154">
        <v>150</v>
      </c>
      <c r="AK154" s="6" t="str">
        <f>IF(AJ154&gt;Scenario!$B$11,"",IF(AJ$2&lt;&gt;"Ready",AJ$2,IF(AP153="OK",AN153,"INSUFFICIENT FUNDS")))</f>
        <v/>
      </c>
      <c r="AL154" s="6" t="str">
        <f>IF(AJ154&gt;Scenario!$B$11,"",IF(AJ$2&lt;&gt;"Ready",AJ$2,IF(ISNUMBER(AK154),IF(AND(AJ154&gt;=Scenario!$B$10,MOD(AJ154-Scenario!$B$10,Scenario!$B$18)=0),Scenario!$B$8,0),"INSUFFICIENT FUNDS")))</f>
        <v/>
      </c>
      <c r="AM154" s="6" t="str">
        <f>IF(AJ154&gt;Scenario!$B$11,"",IF(AJ$2&lt;&gt;"Ready",AJ$2,IF(ISNUMBER(AK154),(AK154+AL154)*(0+0+IF(Scenario!$B$13="Gross",0,0))/12+((0+0)/12+IF(AND(AJ154&gt;=Scenario!$B$10,MOD(AJ154-Scenario!$B$10,Scenario!$B$18)=0),0*0+0,0)+IF(AJ154=1,0*0+0,0)+IF(AJ154=Scenario!$B$11,0,0)),"INSUFFICIENT FUNDS")))</f>
        <v/>
      </c>
      <c r="AN154" s="6" t="str">
        <f>IF(AJ154&gt;Scenario!$B$11,"",IF(AJ$2&lt;&gt;"Ready",AJ$2,IF(ISNUMBER(AK154),IF((AK154+AL154)*(1+Scenario!$B$12/12)-AM154&lt;0,"INSUFFICIENT FUNDS",(AK154+AL154)*(1+Scenario!$B$12/12)-AM154),"INSUFFICIENT FUNDS")))</f>
        <v/>
      </c>
      <c r="AO154" s="6" t="str">
        <f>IF(AJ154&gt;Scenario!$B$11,"",IF(AJ$2&lt;&gt;"Ready",AJ$2,IF(ISNUMBER(AN154),AO153+AM154,"INSUFFICIENT FUNDS")))</f>
        <v/>
      </c>
      <c r="AP154" t="str">
        <f>IF(AJ154&gt;Scenario!$B$11,"",IF(AJ$2&lt;&gt;"Ready",AJ$2,IF(ISNUMBER(AN154),"OK","INSUFFICIENT FUNDS")))</f>
        <v/>
      </c>
    </row>
    <row r="155" spans="1:42" ht="32.1" customHeight="1" x14ac:dyDescent="0.2">
      <c r="A155">
        <v>151</v>
      </c>
      <c r="B155" s="6" t="str">
        <f>IF(A155&gt;Scenario!$B$11,"",IF(A$2&lt;&gt;"Ready",A$2,IF(G154="OK",E154,"INSUFFICIENT FUNDS")))</f>
        <v/>
      </c>
      <c r="C155" s="6" t="str">
        <f>IF(A155&gt;Scenario!$B$11,"",IF(A$2&lt;&gt;"Ready",A$2,IF(ISNUMBER(B155),IF(AND(A155&gt;=Scenario!$B$10,MOD(A155-Scenario!$B$10,Scenario!$B$18)=0),Scenario!$B$8,0),"INSUFFICIENT FUNDS")))</f>
        <v/>
      </c>
      <c r="D155" s="6" t="str">
        <f>IF(A155&gt;Scenario!$B$11,"",IF(A$2&lt;&gt;"Ready",A$2,IF(ISNUMBER(B155),(B155+C155)*(N('Option C'!$E$14)+N('Option C'!$E$15)+IF(Scenario!$B$13="Gross",N('Option C'!$E$16),0))/12+((N('Option C'!$E$12)+N('Option C'!$E$13))/12+IF(AND(A155&gt;=Scenario!$B$10,MOD(A155-Scenario!$B$10,Scenario!$B$18)=0),N('Option C'!$E$17)*N('Option C'!$E$18)+N('Option C'!$E$20),0)+IF(A155=1,N('Option C'!$E$17)*N('Option C'!$E$19)+N('Option C'!$E$21),0)+IF(A155=Scenario!$B$11,N('Option C'!$E$22),0)),"INSUFFICIENT FUNDS")))</f>
        <v/>
      </c>
      <c r="E155" s="6" t="str">
        <f>IF(A155&gt;Scenario!$B$11,"",IF(A$2&lt;&gt;"Ready",A$2,IF(ISNUMBER(B155),IF((B155+C155)*(1+Scenario!$B$12/12)-D155&lt;0,"INSUFFICIENT FUNDS",(B155+C155)*(1+Scenario!$B$12/12)-D155),"INSUFFICIENT FUNDS")))</f>
        <v/>
      </c>
      <c r="F155" s="6" t="str">
        <f>IF(A155&gt;Scenario!$B$11,"",IF(A$2&lt;&gt;"Ready",A$2,IF(ISNUMBER(E155),F154+D155,"INSUFFICIENT FUNDS")))</f>
        <v/>
      </c>
      <c r="G155" t="str">
        <f>IF(A155&gt;Scenario!$B$11,"",IF(A$2&lt;&gt;"Ready",A$2,IF(ISNUMBER(E155),"OK","INSUFFICIENT FUNDS")))</f>
        <v/>
      </c>
      <c r="H155">
        <v>151</v>
      </c>
      <c r="I155" s="6" t="str">
        <f>IF(H155&gt;Scenario!$B$11,"",IF(H$2&lt;&gt;"Ready",H$2,IF(N154="OK",L154,"INSUFFICIENT FUNDS")))</f>
        <v/>
      </c>
      <c r="J155" s="6" t="str">
        <f>IF(H155&gt;Scenario!$B$11,"",IF(H$2&lt;&gt;"Ready",H$2,IF(ISNUMBER(I155),IF(AND(H155&gt;=Scenario!$B$10,MOD(H155-Scenario!$B$10,Scenario!$B$18)=0),Scenario!$B$8,0),"INSUFFICIENT FUNDS")))</f>
        <v/>
      </c>
      <c r="K155" s="6" t="str">
        <f>IF(H155&gt;Scenario!$B$11,"",IF(H$2&lt;&gt;"Ready",H$2,IF(ISNUMBER(I155),(I155+J155)*(N('Option C'!$E$14)+N('Option C'!$E$15)+IF(Scenario!$B$13="Gross",N('Option C'!$E$16),0))/12+((0+0)/12+IF(AND(H155&gt;=Scenario!$B$10,MOD(H155-Scenario!$B$10,Scenario!$B$18)=0),N('Option C'!$E$17)*N('Option C'!$E$18)+N('Option C'!$E$20),0)+IF(H155=1,N('Option C'!$E$17)*N('Option C'!$E$19)+N('Option C'!$E$21),0)+IF(H155=Scenario!$B$11,N('Option C'!$E$22),0)),"INSUFFICIENT FUNDS")))</f>
        <v/>
      </c>
      <c r="L155" s="6" t="str">
        <f>IF(H155&gt;Scenario!$B$11,"",IF(H$2&lt;&gt;"Ready",H$2,IF(ISNUMBER(I155),IF((I155+J155)*(1+Scenario!$B$12/12)-K155&lt;0,"INSUFFICIENT FUNDS",(I155+J155)*(1+Scenario!$B$12/12)-K155),"INSUFFICIENT FUNDS")))</f>
        <v/>
      </c>
      <c r="M155" s="6" t="str">
        <f>IF(H155&gt;Scenario!$B$11,"",IF(H$2&lt;&gt;"Ready",H$2,IF(ISNUMBER(L155),M154+K155,"INSUFFICIENT FUNDS")))</f>
        <v/>
      </c>
      <c r="N155" t="str">
        <f>IF(H155&gt;Scenario!$B$11,"",IF(H$2&lt;&gt;"Ready",H$2,IF(ISNUMBER(L155),"OK","INSUFFICIENT FUNDS")))</f>
        <v/>
      </c>
      <c r="O155">
        <v>151</v>
      </c>
      <c r="P155" s="6" t="str">
        <f>IF(O155&gt;Scenario!$B$11,"",IF(O$2&lt;&gt;"Ready",O$2,IF(U154="OK",S154,"INSUFFICIENT FUNDS")))</f>
        <v/>
      </c>
      <c r="Q155" s="6" t="str">
        <f>IF(O155&gt;Scenario!$B$11,"",IF(O$2&lt;&gt;"Ready",O$2,IF(ISNUMBER(P155),IF(AND(O155&gt;=Scenario!$B$10,MOD(O155-Scenario!$B$10,Scenario!$B$18)=0),Scenario!$B$8,0),"INSUFFICIENT FUNDS")))</f>
        <v/>
      </c>
      <c r="R155" s="6" t="str">
        <f>IF(O155&gt;Scenario!$B$11,"",IF(O$2&lt;&gt;"Ready",O$2,IF(ISNUMBER(P155),(P155+Q155)*(0+N('Option C'!$E$15)+IF(Scenario!$B$13="Gross",N('Option C'!$E$16),0))/12+((N('Option C'!$E$12)+N('Option C'!$E$13))/12+IF(AND(O155&gt;=Scenario!$B$10,MOD(O155-Scenario!$B$10,Scenario!$B$18)=0),N('Option C'!$E$17)*N('Option C'!$E$18)+N('Option C'!$E$20),0)+IF(O155=1,N('Option C'!$E$17)*N('Option C'!$E$19)+N('Option C'!$E$21),0)+IF(O155=Scenario!$B$11,N('Option C'!$E$22),0)),"INSUFFICIENT FUNDS")))</f>
        <v/>
      </c>
      <c r="S155" s="6" t="str">
        <f>IF(O155&gt;Scenario!$B$11,"",IF(O$2&lt;&gt;"Ready",O$2,IF(ISNUMBER(P155),IF((P155+Q155)*(1+Scenario!$B$12/12)-R155&lt;0,"INSUFFICIENT FUNDS",(P155+Q155)*(1+Scenario!$B$12/12)-R155),"INSUFFICIENT FUNDS")))</f>
        <v/>
      </c>
      <c r="T155" s="6" t="str">
        <f>IF(O155&gt;Scenario!$B$11,"",IF(O$2&lt;&gt;"Ready",O$2,IF(ISNUMBER(S155),T154+R155,"INSUFFICIENT FUNDS")))</f>
        <v/>
      </c>
      <c r="U155" t="str">
        <f>IF(O155&gt;Scenario!$B$11,"",IF(O$2&lt;&gt;"Ready",O$2,IF(ISNUMBER(S155),"OK","INSUFFICIENT FUNDS")))</f>
        <v/>
      </c>
      <c r="V155">
        <v>151</v>
      </c>
      <c r="W155" s="6" t="str">
        <f>IF(V155&gt;Scenario!$B$11,"",IF(V$2&lt;&gt;"Ready",V$2,IF(AB154="OK",Z154,"INSUFFICIENT FUNDS")))</f>
        <v/>
      </c>
      <c r="X155" s="6" t="str">
        <f>IF(V155&gt;Scenario!$B$11,"",IF(V$2&lt;&gt;"Ready",V$2,IF(ISNUMBER(W155),IF(AND(V155&gt;=Scenario!$B$10,MOD(V155-Scenario!$B$10,Scenario!$B$18)=0),Scenario!$B$8,0),"INSUFFICIENT FUNDS")))</f>
        <v/>
      </c>
      <c r="Y155" s="6" t="str">
        <f>IF(V155&gt;Scenario!$B$11,"",IF(V$2&lt;&gt;"Ready",V$2,IF(ISNUMBER(W155),(W155+X155)*(N('Option C'!$E$14)+N('Option C'!$E$15)+IF(Scenario!$B$13="Gross",N('Option C'!$E$16),0))/12+((N('Option C'!$E$12)+N('Option C'!$E$13))/12+IF(AND(V155&gt;=Scenario!$B$10,MOD(V155-Scenario!$B$10,Scenario!$B$18)=0),0*0+0,0)+IF(V155=1,0*0+0,0)+IF(V155=Scenario!$B$11,0,0)),"INSUFFICIENT FUNDS")))</f>
        <v/>
      </c>
      <c r="Z155" s="6" t="str">
        <f>IF(V155&gt;Scenario!$B$11,"",IF(V$2&lt;&gt;"Ready",V$2,IF(ISNUMBER(W155),IF((W155+X155)*(1+Scenario!$B$12/12)-Y155&lt;0,"INSUFFICIENT FUNDS",(W155+X155)*(1+Scenario!$B$12/12)-Y155),"INSUFFICIENT FUNDS")))</f>
        <v/>
      </c>
      <c r="AA155" s="6" t="str">
        <f>IF(V155&gt;Scenario!$B$11,"",IF(V$2&lt;&gt;"Ready",V$2,IF(ISNUMBER(Z155),AA154+Y155,"INSUFFICIENT FUNDS")))</f>
        <v/>
      </c>
      <c r="AB155" t="str">
        <f>IF(V155&gt;Scenario!$B$11,"",IF(V$2&lt;&gt;"Ready",V$2,IF(ISNUMBER(Z155),"OK","INSUFFICIENT FUNDS")))</f>
        <v/>
      </c>
      <c r="AC155">
        <v>151</v>
      </c>
      <c r="AD155" s="6" t="str">
        <f>IF(AC155&gt;Scenario!$B$11,"",IF(AC$2&lt;&gt;"Ready",AC$2,IF(AI154="OK",AG154,"INSUFFICIENT FUNDS")))</f>
        <v/>
      </c>
      <c r="AE155" s="6" t="str">
        <f>IF(AC155&gt;Scenario!$B$11,"",IF(AC$2&lt;&gt;"Ready",AC$2,IF(ISNUMBER(AD155),IF(AND(AC155&gt;=Scenario!$B$10,MOD(AC155-Scenario!$B$10,Scenario!$B$18)=0),Scenario!$B$8,0),"INSUFFICIENT FUNDS")))</f>
        <v/>
      </c>
      <c r="AF155" s="6" t="str">
        <f>IF(AC155&gt;Scenario!$B$11,"",IF(AC$2&lt;&gt;"Ready",AC$2,IF(ISNUMBER(AD155),(AD155+AE155)*(N('Option C'!$E$14)+N('Option C'!$E$15)+IF(Scenario!$B$13="Gross",0,0))/12+((N('Option C'!$E$12)+N('Option C'!$E$13))/12+IF(AND(AC155&gt;=Scenario!$B$10,MOD(AC155-Scenario!$B$10,Scenario!$B$18)=0),N('Option C'!$E$17)*N('Option C'!$E$18)+N('Option C'!$E$20),0)+IF(AC155=1,N('Option C'!$E$17)*N('Option C'!$E$19)+N('Option C'!$E$21),0)+IF(AC155=Scenario!$B$11,N('Option C'!$E$22),0)),"INSUFFICIENT FUNDS")))</f>
        <v/>
      </c>
      <c r="AG155" s="6" t="str">
        <f>IF(AC155&gt;Scenario!$B$11,"",IF(AC$2&lt;&gt;"Ready",AC$2,IF(ISNUMBER(AD155),IF((AD155+AE155)*(1+Scenario!$B$12/12)-AF155&lt;0,"INSUFFICIENT FUNDS",(AD155+AE155)*(1+Scenario!$B$12/12)-AF155),"INSUFFICIENT FUNDS")))</f>
        <v/>
      </c>
      <c r="AH155" s="6" t="str">
        <f>IF(AC155&gt;Scenario!$B$11,"",IF(AC$2&lt;&gt;"Ready",AC$2,IF(ISNUMBER(AG155),AH154+AF155,"INSUFFICIENT FUNDS")))</f>
        <v/>
      </c>
      <c r="AI155" t="str">
        <f>IF(AC155&gt;Scenario!$B$11,"",IF(AC$2&lt;&gt;"Ready",AC$2,IF(ISNUMBER(AG155),"OK","INSUFFICIENT FUNDS")))</f>
        <v/>
      </c>
      <c r="AJ155">
        <v>151</v>
      </c>
      <c r="AK155" s="6" t="str">
        <f>IF(AJ155&gt;Scenario!$B$11,"",IF(AJ$2&lt;&gt;"Ready",AJ$2,IF(AP154="OK",AN154,"INSUFFICIENT FUNDS")))</f>
        <v/>
      </c>
      <c r="AL155" s="6" t="str">
        <f>IF(AJ155&gt;Scenario!$B$11,"",IF(AJ$2&lt;&gt;"Ready",AJ$2,IF(ISNUMBER(AK155),IF(AND(AJ155&gt;=Scenario!$B$10,MOD(AJ155-Scenario!$B$10,Scenario!$B$18)=0),Scenario!$B$8,0),"INSUFFICIENT FUNDS")))</f>
        <v/>
      </c>
      <c r="AM155" s="6" t="str">
        <f>IF(AJ155&gt;Scenario!$B$11,"",IF(AJ$2&lt;&gt;"Ready",AJ$2,IF(ISNUMBER(AK155),(AK155+AL155)*(0+0+IF(Scenario!$B$13="Gross",0,0))/12+((0+0)/12+IF(AND(AJ155&gt;=Scenario!$B$10,MOD(AJ155-Scenario!$B$10,Scenario!$B$18)=0),0*0+0,0)+IF(AJ155=1,0*0+0,0)+IF(AJ155=Scenario!$B$11,0,0)),"INSUFFICIENT FUNDS")))</f>
        <v/>
      </c>
      <c r="AN155" s="6" t="str">
        <f>IF(AJ155&gt;Scenario!$B$11,"",IF(AJ$2&lt;&gt;"Ready",AJ$2,IF(ISNUMBER(AK155),IF((AK155+AL155)*(1+Scenario!$B$12/12)-AM155&lt;0,"INSUFFICIENT FUNDS",(AK155+AL155)*(1+Scenario!$B$12/12)-AM155),"INSUFFICIENT FUNDS")))</f>
        <v/>
      </c>
      <c r="AO155" s="6" t="str">
        <f>IF(AJ155&gt;Scenario!$B$11,"",IF(AJ$2&lt;&gt;"Ready",AJ$2,IF(ISNUMBER(AN155),AO154+AM155,"INSUFFICIENT FUNDS")))</f>
        <v/>
      </c>
      <c r="AP155" t="str">
        <f>IF(AJ155&gt;Scenario!$B$11,"",IF(AJ$2&lt;&gt;"Ready",AJ$2,IF(ISNUMBER(AN155),"OK","INSUFFICIENT FUNDS")))</f>
        <v/>
      </c>
    </row>
    <row r="156" spans="1:42" ht="32.1" customHeight="1" x14ac:dyDescent="0.2">
      <c r="A156">
        <v>152</v>
      </c>
      <c r="B156" s="6" t="str">
        <f>IF(A156&gt;Scenario!$B$11,"",IF(A$2&lt;&gt;"Ready",A$2,IF(G155="OK",E155,"INSUFFICIENT FUNDS")))</f>
        <v/>
      </c>
      <c r="C156" s="6" t="str">
        <f>IF(A156&gt;Scenario!$B$11,"",IF(A$2&lt;&gt;"Ready",A$2,IF(ISNUMBER(B156),IF(AND(A156&gt;=Scenario!$B$10,MOD(A156-Scenario!$B$10,Scenario!$B$18)=0),Scenario!$B$8,0),"INSUFFICIENT FUNDS")))</f>
        <v/>
      </c>
      <c r="D156" s="6" t="str">
        <f>IF(A156&gt;Scenario!$B$11,"",IF(A$2&lt;&gt;"Ready",A$2,IF(ISNUMBER(B156),(B156+C156)*(N('Option C'!$E$14)+N('Option C'!$E$15)+IF(Scenario!$B$13="Gross",N('Option C'!$E$16),0))/12+((N('Option C'!$E$12)+N('Option C'!$E$13))/12+IF(AND(A156&gt;=Scenario!$B$10,MOD(A156-Scenario!$B$10,Scenario!$B$18)=0),N('Option C'!$E$17)*N('Option C'!$E$18)+N('Option C'!$E$20),0)+IF(A156=1,N('Option C'!$E$17)*N('Option C'!$E$19)+N('Option C'!$E$21),0)+IF(A156=Scenario!$B$11,N('Option C'!$E$22),0)),"INSUFFICIENT FUNDS")))</f>
        <v/>
      </c>
      <c r="E156" s="6" t="str">
        <f>IF(A156&gt;Scenario!$B$11,"",IF(A$2&lt;&gt;"Ready",A$2,IF(ISNUMBER(B156),IF((B156+C156)*(1+Scenario!$B$12/12)-D156&lt;0,"INSUFFICIENT FUNDS",(B156+C156)*(1+Scenario!$B$12/12)-D156),"INSUFFICIENT FUNDS")))</f>
        <v/>
      </c>
      <c r="F156" s="6" t="str">
        <f>IF(A156&gt;Scenario!$B$11,"",IF(A$2&lt;&gt;"Ready",A$2,IF(ISNUMBER(E156),F155+D156,"INSUFFICIENT FUNDS")))</f>
        <v/>
      </c>
      <c r="G156" t="str">
        <f>IF(A156&gt;Scenario!$B$11,"",IF(A$2&lt;&gt;"Ready",A$2,IF(ISNUMBER(E156),"OK","INSUFFICIENT FUNDS")))</f>
        <v/>
      </c>
      <c r="H156">
        <v>152</v>
      </c>
      <c r="I156" s="6" t="str">
        <f>IF(H156&gt;Scenario!$B$11,"",IF(H$2&lt;&gt;"Ready",H$2,IF(N155="OK",L155,"INSUFFICIENT FUNDS")))</f>
        <v/>
      </c>
      <c r="J156" s="6" t="str">
        <f>IF(H156&gt;Scenario!$B$11,"",IF(H$2&lt;&gt;"Ready",H$2,IF(ISNUMBER(I156),IF(AND(H156&gt;=Scenario!$B$10,MOD(H156-Scenario!$B$10,Scenario!$B$18)=0),Scenario!$B$8,0),"INSUFFICIENT FUNDS")))</f>
        <v/>
      </c>
      <c r="K156" s="6" t="str">
        <f>IF(H156&gt;Scenario!$B$11,"",IF(H$2&lt;&gt;"Ready",H$2,IF(ISNUMBER(I156),(I156+J156)*(N('Option C'!$E$14)+N('Option C'!$E$15)+IF(Scenario!$B$13="Gross",N('Option C'!$E$16),0))/12+((0+0)/12+IF(AND(H156&gt;=Scenario!$B$10,MOD(H156-Scenario!$B$10,Scenario!$B$18)=0),N('Option C'!$E$17)*N('Option C'!$E$18)+N('Option C'!$E$20),0)+IF(H156=1,N('Option C'!$E$17)*N('Option C'!$E$19)+N('Option C'!$E$21),0)+IF(H156=Scenario!$B$11,N('Option C'!$E$22),0)),"INSUFFICIENT FUNDS")))</f>
        <v/>
      </c>
      <c r="L156" s="6" t="str">
        <f>IF(H156&gt;Scenario!$B$11,"",IF(H$2&lt;&gt;"Ready",H$2,IF(ISNUMBER(I156),IF((I156+J156)*(1+Scenario!$B$12/12)-K156&lt;0,"INSUFFICIENT FUNDS",(I156+J156)*(1+Scenario!$B$12/12)-K156),"INSUFFICIENT FUNDS")))</f>
        <v/>
      </c>
      <c r="M156" s="6" t="str">
        <f>IF(H156&gt;Scenario!$B$11,"",IF(H$2&lt;&gt;"Ready",H$2,IF(ISNUMBER(L156),M155+K156,"INSUFFICIENT FUNDS")))</f>
        <v/>
      </c>
      <c r="N156" t="str">
        <f>IF(H156&gt;Scenario!$B$11,"",IF(H$2&lt;&gt;"Ready",H$2,IF(ISNUMBER(L156),"OK","INSUFFICIENT FUNDS")))</f>
        <v/>
      </c>
      <c r="O156">
        <v>152</v>
      </c>
      <c r="P156" s="6" t="str">
        <f>IF(O156&gt;Scenario!$B$11,"",IF(O$2&lt;&gt;"Ready",O$2,IF(U155="OK",S155,"INSUFFICIENT FUNDS")))</f>
        <v/>
      </c>
      <c r="Q156" s="6" t="str">
        <f>IF(O156&gt;Scenario!$B$11,"",IF(O$2&lt;&gt;"Ready",O$2,IF(ISNUMBER(P156),IF(AND(O156&gt;=Scenario!$B$10,MOD(O156-Scenario!$B$10,Scenario!$B$18)=0),Scenario!$B$8,0),"INSUFFICIENT FUNDS")))</f>
        <v/>
      </c>
      <c r="R156" s="6" t="str">
        <f>IF(O156&gt;Scenario!$B$11,"",IF(O$2&lt;&gt;"Ready",O$2,IF(ISNUMBER(P156),(P156+Q156)*(0+N('Option C'!$E$15)+IF(Scenario!$B$13="Gross",N('Option C'!$E$16),0))/12+((N('Option C'!$E$12)+N('Option C'!$E$13))/12+IF(AND(O156&gt;=Scenario!$B$10,MOD(O156-Scenario!$B$10,Scenario!$B$18)=0),N('Option C'!$E$17)*N('Option C'!$E$18)+N('Option C'!$E$20),0)+IF(O156=1,N('Option C'!$E$17)*N('Option C'!$E$19)+N('Option C'!$E$21),0)+IF(O156=Scenario!$B$11,N('Option C'!$E$22),0)),"INSUFFICIENT FUNDS")))</f>
        <v/>
      </c>
      <c r="S156" s="6" t="str">
        <f>IF(O156&gt;Scenario!$B$11,"",IF(O$2&lt;&gt;"Ready",O$2,IF(ISNUMBER(P156),IF((P156+Q156)*(1+Scenario!$B$12/12)-R156&lt;0,"INSUFFICIENT FUNDS",(P156+Q156)*(1+Scenario!$B$12/12)-R156),"INSUFFICIENT FUNDS")))</f>
        <v/>
      </c>
      <c r="T156" s="6" t="str">
        <f>IF(O156&gt;Scenario!$B$11,"",IF(O$2&lt;&gt;"Ready",O$2,IF(ISNUMBER(S156),T155+R156,"INSUFFICIENT FUNDS")))</f>
        <v/>
      </c>
      <c r="U156" t="str">
        <f>IF(O156&gt;Scenario!$B$11,"",IF(O$2&lt;&gt;"Ready",O$2,IF(ISNUMBER(S156),"OK","INSUFFICIENT FUNDS")))</f>
        <v/>
      </c>
      <c r="V156">
        <v>152</v>
      </c>
      <c r="W156" s="6" t="str">
        <f>IF(V156&gt;Scenario!$B$11,"",IF(V$2&lt;&gt;"Ready",V$2,IF(AB155="OK",Z155,"INSUFFICIENT FUNDS")))</f>
        <v/>
      </c>
      <c r="X156" s="6" t="str">
        <f>IF(V156&gt;Scenario!$B$11,"",IF(V$2&lt;&gt;"Ready",V$2,IF(ISNUMBER(W156),IF(AND(V156&gt;=Scenario!$B$10,MOD(V156-Scenario!$B$10,Scenario!$B$18)=0),Scenario!$B$8,0),"INSUFFICIENT FUNDS")))</f>
        <v/>
      </c>
      <c r="Y156" s="6" t="str">
        <f>IF(V156&gt;Scenario!$B$11,"",IF(V$2&lt;&gt;"Ready",V$2,IF(ISNUMBER(W156),(W156+X156)*(N('Option C'!$E$14)+N('Option C'!$E$15)+IF(Scenario!$B$13="Gross",N('Option C'!$E$16),0))/12+((N('Option C'!$E$12)+N('Option C'!$E$13))/12+IF(AND(V156&gt;=Scenario!$B$10,MOD(V156-Scenario!$B$10,Scenario!$B$18)=0),0*0+0,0)+IF(V156=1,0*0+0,0)+IF(V156=Scenario!$B$11,0,0)),"INSUFFICIENT FUNDS")))</f>
        <v/>
      </c>
      <c r="Z156" s="6" t="str">
        <f>IF(V156&gt;Scenario!$B$11,"",IF(V$2&lt;&gt;"Ready",V$2,IF(ISNUMBER(W156),IF((W156+X156)*(1+Scenario!$B$12/12)-Y156&lt;0,"INSUFFICIENT FUNDS",(W156+X156)*(1+Scenario!$B$12/12)-Y156),"INSUFFICIENT FUNDS")))</f>
        <v/>
      </c>
      <c r="AA156" s="6" t="str">
        <f>IF(V156&gt;Scenario!$B$11,"",IF(V$2&lt;&gt;"Ready",V$2,IF(ISNUMBER(Z156),AA155+Y156,"INSUFFICIENT FUNDS")))</f>
        <v/>
      </c>
      <c r="AB156" t="str">
        <f>IF(V156&gt;Scenario!$B$11,"",IF(V$2&lt;&gt;"Ready",V$2,IF(ISNUMBER(Z156),"OK","INSUFFICIENT FUNDS")))</f>
        <v/>
      </c>
      <c r="AC156">
        <v>152</v>
      </c>
      <c r="AD156" s="6" t="str">
        <f>IF(AC156&gt;Scenario!$B$11,"",IF(AC$2&lt;&gt;"Ready",AC$2,IF(AI155="OK",AG155,"INSUFFICIENT FUNDS")))</f>
        <v/>
      </c>
      <c r="AE156" s="6" t="str">
        <f>IF(AC156&gt;Scenario!$B$11,"",IF(AC$2&lt;&gt;"Ready",AC$2,IF(ISNUMBER(AD156),IF(AND(AC156&gt;=Scenario!$B$10,MOD(AC156-Scenario!$B$10,Scenario!$B$18)=0),Scenario!$B$8,0),"INSUFFICIENT FUNDS")))</f>
        <v/>
      </c>
      <c r="AF156" s="6" t="str">
        <f>IF(AC156&gt;Scenario!$B$11,"",IF(AC$2&lt;&gt;"Ready",AC$2,IF(ISNUMBER(AD156),(AD156+AE156)*(N('Option C'!$E$14)+N('Option C'!$E$15)+IF(Scenario!$B$13="Gross",0,0))/12+((N('Option C'!$E$12)+N('Option C'!$E$13))/12+IF(AND(AC156&gt;=Scenario!$B$10,MOD(AC156-Scenario!$B$10,Scenario!$B$18)=0),N('Option C'!$E$17)*N('Option C'!$E$18)+N('Option C'!$E$20),0)+IF(AC156=1,N('Option C'!$E$17)*N('Option C'!$E$19)+N('Option C'!$E$21),0)+IF(AC156=Scenario!$B$11,N('Option C'!$E$22),0)),"INSUFFICIENT FUNDS")))</f>
        <v/>
      </c>
      <c r="AG156" s="6" t="str">
        <f>IF(AC156&gt;Scenario!$B$11,"",IF(AC$2&lt;&gt;"Ready",AC$2,IF(ISNUMBER(AD156),IF((AD156+AE156)*(1+Scenario!$B$12/12)-AF156&lt;0,"INSUFFICIENT FUNDS",(AD156+AE156)*(1+Scenario!$B$12/12)-AF156),"INSUFFICIENT FUNDS")))</f>
        <v/>
      </c>
      <c r="AH156" s="6" t="str">
        <f>IF(AC156&gt;Scenario!$B$11,"",IF(AC$2&lt;&gt;"Ready",AC$2,IF(ISNUMBER(AG156),AH155+AF156,"INSUFFICIENT FUNDS")))</f>
        <v/>
      </c>
      <c r="AI156" t="str">
        <f>IF(AC156&gt;Scenario!$B$11,"",IF(AC$2&lt;&gt;"Ready",AC$2,IF(ISNUMBER(AG156),"OK","INSUFFICIENT FUNDS")))</f>
        <v/>
      </c>
      <c r="AJ156">
        <v>152</v>
      </c>
      <c r="AK156" s="6" t="str">
        <f>IF(AJ156&gt;Scenario!$B$11,"",IF(AJ$2&lt;&gt;"Ready",AJ$2,IF(AP155="OK",AN155,"INSUFFICIENT FUNDS")))</f>
        <v/>
      </c>
      <c r="AL156" s="6" t="str">
        <f>IF(AJ156&gt;Scenario!$B$11,"",IF(AJ$2&lt;&gt;"Ready",AJ$2,IF(ISNUMBER(AK156),IF(AND(AJ156&gt;=Scenario!$B$10,MOD(AJ156-Scenario!$B$10,Scenario!$B$18)=0),Scenario!$B$8,0),"INSUFFICIENT FUNDS")))</f>
        <v/>
      </c>
      <c r="AM156" s="6" t="str">
        <f>IF(AJ156&gt;Scenario!$B$11,"",IF(AJ$2&lt;&gt;"Ready",AJ$2,IF(ISNUMBER(AK156),(AK156+AL156)*(0+0+IF(Scenario!$B$13="Gross",0,0))/12+((0+0)/12+IF(AND(AJ156&gt;=Scenario!$B$10,MOD(AJ156-Scenario!$B$10,Scenario!$B$18)=0),0*0+0,0)+IF(AJ156=1,0*0+0,0)+IF(AJ156=Scenario!$B$11,0,0)),"INSUFFICIENT FUNDS")))</f>
        <v/>
      </c>
      <c r="AN156" s="6" t="str">
        <f>IF(AJ156&gt;Scenario!$B$11,"",IF(AJ$2&lt;&gt;"Ready",AJ$2,IF(ISNUMBER(AK156),IF((AK156+AL156)*(1+Scenario!$B$12/12)-AM156&lt;0,"INSUFFICIENT FUNDS",(AK156+AL156)*(1+Scenario!$B$12/12)-AM156),"INSUFFICIENT FUNDS")))</f>
        <v/>
      </c>
      <c r="AO156" s="6" t="str">
        <f>IF(AJ156&gt;Scenario!$B$11,"",IF(AJ$2&lt;&gt;"Ready",AJ$2,IF(ISNUMBER(AN156),AO155+AM156,"INSUFFICIENT FUNDS")))</f>
        <v/>
      </c>
      <c r="AP156" t="str">
        <f>IF(AJ156&gt;Scenario!$B$11,"",IF(AJ$2&lt;&gt;"Ready",AJ$2,IF(ISNUMBER(AN156),"OK","INSUFFICIENT FUNDS")))</f>
        <v/>
      </c>
    </row>
    <row r="157" spans="1:42" ht="32.1" customHeight="1" x14ac:dyDescent="0.2">
      <c r="A157">
        <v>153</v>
      </c>
      <c r="B157" s="6" t="str">
        <f>IF(A157&gt;Scenario!$B$11,"",IF(A$2&lt;&gt;"Ready",A$2,IF(G156="OK",E156,"INSUFFICIENT FUNDS")))</f>
        <v/>
      </c>
      <c r="C157" s="6" t="str">
        <f>IF(A157&gt;Scenario!$B$11,"",IF(A$2&lt;&gt;"Ready",A$2,IF(ISNUMBER(B157),IF(AND(A157&gt;=Scenario!$B$10,MOD(A157-Scenario!$B$10,Scenario!$B$18)=0),Scenario!$B$8,0),"INSUFFICIENT FUNDS")))</f>
        <v/>
      </c>
      <c r="D157" s="6" t="str">
        <f>IF(A157&gt;Scenario!$B$11,"",IF(A$2&lt;&gt;"Ready",A$2,IF(ISNUMBER(B157),(B157+C157)*(N('Option C'!$E$14)+N('Option C'!$E$15)+IF(Scenario!$B$13="Gross",N('Option C'!$E$16),0))/12+((N('Option C'!$E$12)+N('Option C'!$E$13))/12+IF(AND(A157&gt;=Scenario!$B$10,MOD(A157-Scenario!$B$10,Scenario!$B$18)=0),N('Option C'!$E$17)*N('Option C'!$E$18)+N('Option C'!$E$20),0)+IF(A157=1,N('Option C'!$E$17)*N('Option C'!$E$19)+N('Option C'!$E$21),0)+IF(A157=Scenario!$B$11,N('Option C'!$E$22),0)),"INSUFFICIENT FUNDS")))</f>
        <v/>
      </c>
      <c r="E157" s="6" t="str">
        <f>IF(A157&gt;Scenario!$B$11,"",IF(A$2&lt;&gt;"Ready",A$2,IF(ISNUMBER(B157),IF((B157+C157)*(1+Scenario!$B$12/12)-D157&lt;0,"INSUFFICIENT FUNDS",(B157+C157)*(1+Scenario!$B$12/12)-D157),"INSUFFICIENT FUNDS")))</f>
        <v/>
      </c>
      <c r="F157" s="6" t="str">
        <f>IF(A157&gt;Scenario!$B$11,"",IF(A$2&lt;&gt;"Ready",A$2,IF(ISNUMBER(E157),F156+D157,"INSUFFICIENT FUNDS")))</f>
        <v/>
      </c>
      <c r="G157" t="str">
        <f>IF(A157&gt;Scenario!$B$11,"",IF(A$2&lt;&gt;"Ready",A$2,IF(ISNUMBER(E157),"OK","INSUFFICIENT FUNDS")))</f>
        <v/>
      </c>
      <c r="H157">
        <v>153</v>
      </c>
      <c r="I157" s="6" t="str">
        <f>IF(H157&gt;Scenario!$B$11,"",IF(H$2&lt;&gt;"Ready",H$2,IF(N156="OK",L156,"INSUFFICIENT FUNDS")))</f>
        <v/>
      </c>
      <c r="J157" s="6" t="str">
        <f>IF(H157&gt;Scenario!$B$11,"",IF(H$2&lt;&gt;"Ready",H$2,IF(ISNUMBER(I157),IF(AND(H157&gt;=Scenario!$B$10,MOD(H157-Scenario!$B$10,Scenario!$B$18)=0),Scenario!$B$8,0),"INSUFFICIENT FUNDS")))</f>
        <v/>
      </c>
      <c r="K157" s="6" t="str">
        <f>IF(H157&gt;Scenario!$B$11,"",IF(H$2&lt;&gt;"Ready",H$2,IF(ISNUMBER(I157),(I157+J157)*(N('Option C'!$E$14)+N('Option C'!$E$15)+IF(Scenario!$B$13="Gross",N('Option C'!$E$16),0))/12+((0+0)/12+IF(AND(H157&gt;=Scenario!$B$10,MOD(H157-Scenario!$B$10,Scenario!$B$18)=0),N('Option C'!$E$17)*N('Option C'!$E$18)+N('Option C'!$E$20),0)+IF(H157=1,N('Option C'!$E$17)*N('Option C'!$E$19)+N('Option C'!$E$21),0)+IF(H157=Scenario!$B$11,N('Option C'!$E$22),0)),"INSUFFICIENT FUNDS")))</f>
        <v/>
      </c>
      <c r="L157" s="6" t="str">
        <f>IF(H157&gt;Scenario!$B$11,"",IF(H$2&lt;&gt;"Ready",H$2,IF(ISNUMBER(I157),IF((I157+J157)*(1+Scenario!$B$12/12)-K157&lt;0,"INSUFFICIENT FUNDS",(I157+J157)*(1+Scenario!$B$12/12)-K157),"INSUFFICIENT FUNDS")))</f>
        <v/>
      </c>
      <c r="M157" s="6" t="str">
        <f>IF(H157&gt;Scenario!$B$11,"",IF(H$2&lt;&gt;"Ready",H$2,IF(ISNUMBER(L157),M156+K157,"INSUFFICIENT FUNDS")))</f>
        <v/>
      </c>
      <c r="N157" t="str">
        <f>IF(H157&gt;Scenario!$B$11,"",IF(H$2&lt;&gt;"Ready",H$2,IF(ISNUMBER(L157),"OK","INSUFFICIENT FUNDS")))</f>
        <v/>
      </c>
      <c r="O157">
        <v>153</v>
      </c>
      <c r="P157" s="6" t="str">
        <f>IF(O157&gt;Scenario!$B$11,"",IF(O$2&lt;&gt;"Ready",O$2,IF(U156="OK",S156,"INSUFFICIENT FUNDS")))</f>
        <v/>
      </c>
      <c r="Q157" s="6" t="str">
        <f>IF(O157&gt;Scenario!$B$11,"",IF(O$2&lt;&gt;"Ready",O$2,IF(ISNUMBER(P157),IF(AND(O157&gt;=Scenario!$B$10,MOD(O157-Scenario!$B$10,Scenario!$B$18)=0),Scenario!$B$8,0),"INSUFFICIENT FUNDS")))</f>
        <v/>
      </c>
      <c r="R157" s="6" t="str">
        <f>IF(O157&gt;Scenario!$B$11,"",IF(O$2&lt;&gt;"Ready",O$2,IF(ISNUMBER(P157),(P157+Q157)*(0+N('Option C'!$E$15)+IF(Scenario!$B$13="Gross",N('Option C'!$E$16),0))/12+((N('Option C'!$E$12)+N('Option C'!$E$13))/12+IF(AND(O157&gt;=Scenario!$B$10,MOD(O157-Scenario!$B$10,Scenario!$B$18)=0),N('Option C'!$E$17)*N('Option C'!$E$18)+N('Option C'!$E$20),0)+IF(O157=1,N('Option C'!$E$17)*N('Option C'!$E$19)+N('Option C'!$E$21),0)+IF(O157=Scenario!$B$11,N('Option C'!$E$22),0)),"INSUFFICIENT FUNDS")))</f>
        <v/>
      </c>
      <c r="S157" s="6" t="str">
        <f>IF(O157&gt;Scenario!$B$11,"",IF(O$2&lt;&gt;"Ready",O$2,IF(ISNUMBER(P157),IF((P157+Q157)*(1+Scenario!$B$12/12)-R157&lt;0,"INSUFFICIENT FUNDS",(P157+Q157)*(1+Scenario!$B$12/12)-R157),"INSUFFICIENT FUNDS")))</f>
        <v/>
      </c>
      <c r="T157" s="6" t="str">
        <f>IF(O157&gt;Scenario!$B$11,"",IF(O$2&lt;&gt;"Ready",O$2,IF(ISNUMBER(S157),T156+R157,"INSUFFICIENT FUNDS")))</f>
        <v/>
      </c>
      <c r="U157" t="str">
        <f>IF(O157&gt;Scenario!$B$11,"",IF(O$2&lt;&gt;"Ready",O$2,IF(ISNUMBER(S157),"OK","INSUFFICIENT FUNDS")))</f>
        <v/>
      </c>
      <c r="V157">
        <v>153</v>
      </c>
      <c r="W157" s="6" t="str">
        <f>IF(V157&gt;Scenario!$B$11,"",IF(V$2&lt;&gt;"Ready",V$2,IF(AB156="OK",Z156,"INSUFFICIENT FUNDS")))</f>
        <v/>
      </c>
      <c r="X157" s="6" t="str">
        <f>IF(V157&gt;Scenario!$B$11,"",IF(V$2&lt;&gt;"Ready",V$2,IF(ISNUMBER(W157),IF(AND(V157&gt;=Scenario!$B$10,MOD(V157-Scenario!$B$10,Scenario!$B$18)=0),Scenario!$B$8,0),"INSUFFICIENT FUNDS")))</f>
        <v/>
      </c>
      <c r="Y157" s="6" t="str">
        <f>IF(V157&gt;Scenario!$B$11,"",IF(V$2&lt;&gt;"Ready",V$2,IF(ISNUMBER(W157),(W157+X157)*(N('Option C'!$E$14)+N('Option C'!$E$15)+IF(Scenario!$B$13="Gross",N('Option C'!$E$16),0))/12+((N('Option C'!$E$12)+N('Option C'!$E$13))/12+IF(AND(V157&gt;=Scenario!$B$10,MOD(V157-Scenario!$B$10,Scenario!$B$18)=0),0*0+0,0)+IF(V157=1,0*0+0,0)+IF(V157=Scenario!$B$11,0,0)),"INSUFFICIENT FUNDS")))</f>
        <v/>
      </c>
      <c r="Z157" s="6" t="str">
        <f>IF(V157&gt;Scenario!$B$11,"",IF(V$2&lt;&gt;"Ready",V$2,IF(ISNUMBER(W157),IF((W157+X157)*(1+Scenario!$B$12/12)-Y157&lt;0,"INSUFFICIENT FUNDS",(W157+X157)*(1+Scenario!$B$12/12)-Y157),"INSUFFICIENT FUNDS")))</f>
        <v/>
      </c>
      <c r="AA157" s="6" t="str">
        <f>IF(V157&gt;Scenario!$B$11,"",IF(V$2&lt;&gt;"Ready",V$2,IF(ISNUMBER(Z157),AA156+Y157,"INSUFFICIENT FUNDS")))</f>
        <v/>
      </c>
      <c r="AB157" t="str">
        <f>IF(V157&gt;Scenario!$B$11,"",IF(V$2&lt;&gt;"Ready",V$2,IF(ISNUMBER(Z157),"OK","INSUFFICIENT FUNDS")))</f>
        <v/>
      </c>
      <c r="AC157">
        <v>153</v>
      </c>
      <c r="AD157" s="6" t="str">
        <f>IF(AC157&gt;Scenario!$B$11,"",IF(AC$2&lt;&gt;"Ready",AC$2,IF(AI156="OK",AG156,"INSUFFICIENT FUNDS")))</f>
        <v/>
      </c>
      <c r="AE157" s="6" t="str">
        <f>IF(AC157&gt;Scenario!$B$11,"",IF(AC$2&lt;&gt;"Ready",AC$2,IF(ISNUMBER(AD157),IF(AND(AC157&gt;=Scenario!$B$10,MOD(AC157-Scenario!$B$10,Scenario!$B$18)=0),Scenario!$B$8,0),"INSUFFICIENT FUNDS")))</f>
        <v/>
      </c>
      <c r="AF157" s="6" t="str">
        <f>IF(AC157&gt;Scenario!$B$11,"",IF(AC$2&lt;&gt;"Ready",AC$2,IF(ISNUMBER(AD157),(AD157+AE157)*(N('Option C'!$E$14)+N('Option C'!$E$15)+IF(Scenario!$B$13="Gross",0,0))/12+((N('Option C'!$E$12)+N('Option C'!$E$13))/12+IF(AND(AC157&gt;=Scenario!$B$10,MOD(AC157-Scenario!$B$10,Scenario!$B$18)=0),N('Option C'!$E$17)*N('Option C'!$E$18)+N('Option C'!$E$20),0)+IF(AC157=1,N('Option C'!$E$17)*N('Option C'!$E$19)+N('Option C'!$E$21),0)+IF(AC157=Scenario!$B$11,N('Option C'!$E$22),0)),"INSUFFICIENT FUNDS")))</f>
        <v/>
      </c>
      <c r="AG157" s="6" t="str">
        <f>IF(AC157&gt;Scenario!$B$11,"",IF(AC$2&lt;&gt;"Ready",AC$2,IF(ISNUMBER(AD157),IF((AD157+AE157)*(1+Scenario!$B$12/12)-AF157&lt;0,"INSUFFICIENT FUNDS",(AD157+AE157)*(1+Scenario!$B$12/12)-AF157),"INSUFFICIENT FUNDS")))</f>
        <v/>
      </c>
      <c r="AH157" s="6" t="str">
        <f>IF(AC157&gt;Scenario!$B$11,"",IF(AC$2&lt;&gt;"Ready",AC$2,IF(ISNUMBER(AG157),AH156+AF157,"INSUFFICIENT FUNDS")))</f>
        <v/>
      </c>
      <c r="AI157" t="str">
        <f>IF(AC157&gt;Scenario!$B$11,"",IF(AC$2&lt;&gt;"Ready",AC$2,IF(ISNUMBER(AG157),"OK","INSUFFICIENT FUNDS")))</f>
        <v/>
      </c>
      <c r="AJ157">
        <v>153</v>
      </c>
      <c r="AK157" s="6" t="str">
        <f>IF(AJ157&gt;Scenario!$B$11,"",IF(AJ$2&lt;&gt;"Ready",AJ$2,IF(AP156="OK",AN156,"INSUFFICIENT FUNDS")))</f>
        <v/>
      </c>
      <c r="AL157" s="6" t="str">
        <f>IF(AJ157&gt;Scenario!$B$11,"",IF(AJ$2&lt;&gt;"Ready",AJ$2,IF(ISNUMBER(AK157),IF(AND(AJ157&gt;=Scenario!$B$10,MOD(AJ157-Scenario!$B$10,Scenario!$B$18)=0),Scenario!$B$8,0),"INSUFFICIENT FUNDS")))</f>
        <v/>
      </c>
      <c r="AM157" s="6" t="str">
        <f>IF(AJ157&gt;Scenario!$B$11,"",IF(AJ$2&lt;&gt;"Ready",AJ$2,IF(ISNUMBER(AK157),(AK157+AL157)*(0+0+IF(Scenario!$B$13="Gross",0,0))/12+((0+0)/12+IF(AND(AJ157&gt;=Scenario!$B$10,MOD(AJ157-Scenario!$B$10,Scenario!$B$18)=0),0*0+0,0)+IF(AJ157=1,0*0+0,0)+IF(AJ157=Scenario!$B$11,0,0)),"INSUFFICIENT FUNDS")))</f>
        <v/>
      </c>
      <c r="AN157" s="6" t="str">
        <f>IF(AJ157&gt;Scenario!$B$11,"",IF(AJ$2&lt;&gt;"Ready",AJ$2,IF(ISNUMBER(AK157),IF((AK157+AL157)*(1+Scenario!$B$12/12)-AM157&lt;0,"INSUFFICIENT FUNDS",(AK157+AL157)*(1+Scenario!$B$12/12)-AM157),"INSUFFICIENT FUNDS")))</f>
        <v/>
      </c>
      <c r="AO157" s="6" t="str">
        <f>IF(AJ157&gt;Scenario!$B$11,"",IF(AJ$2&lt;&gt;"Ready",AJ$2,IF(ISNUMBER(AN157),AO156+AM157,"INSUFFICIENT FUNDS")))</f>
        <v/>
      </c>
      <c r="AP157" t="str">
        <f>IF(AJ157&gt;Scenario!$B$11,"",IF(AJ$2&lt;&gt;"Ready",AJ$2,IF(ISNUMBER(AN157),"OK","INSUFFICIENT FUNDS")))</f>
        <v/>
      </c>
    </row>
    <row r="158" spans="1:42" ht="32.1" customHeight="1" x14ac:dyDescent="0.2">
      <c r="A158">
        <v>154</v>
      </c>
      <c r="B158" s="6" t="str">
        <f>IF(A158&gt;Scenario!$B$11,"",IF(A$2&lt;&gt;"Ready",A$2,IF(G157="OK",E157,"INSUFFICIENT FUNDS")))</f>
        <v/>
      </c>
      <c r="C158" s="6" t="str">
        <f>IF(A158&gt;Scenario!$B$11,"",IF(A$2&lt;&gt;"Ready",A$2,IF(ISNUMBER(B158),IF(AND(A158&gt;=Scenario!$B$10,MOD(A158-Scenario!$B$10,Scenario!$B$18)=0),Scenario!$B$8,0),"INSUFFICIENT FUNDS")))</f>
        <v/>
      </c>
      <c r="D158" s="6" t="str">
        <f>IF(A158&gt;Scenario!$B$11,"",IF(A$2&lt;&gt;"Ready",A$2,IF(ISNUMBER(B158),(B158+C158)*(N('Option C'!$E$14)+N('Option C'!$E$15)+IF(Scenario!$B$13="Gross",N('Option C'!$E$16),0))/12+((N('Option C'!$E$12)+N('Option C'!$E$13))/12+IF(AND(A158&gt;=Scenario!$B$10,MOD(A158-Scenario!$B$10,Scenario!$B$18)=0),N('Option C'!$E$17)*N('Option C'!$E$18)+N('Option C'!$E$20),0)+IF(A158=1,N('Option C'!$E$17)*N('Option C'!$E$19)+N('Option C'!$E$21),0)+IF(A158=Scenario!$B$11,N('Option C'!$E$22),0)),"INSUFFICIENT FUNDS")))</f>
        <v/>
      </c>
      <c r="E158" s="6" t="str">
        <f>IF(A158&gt;Scenario!$B$11,"",IF(A$2&lt;&gt;"Ready",A$2,IF(ISNUMBER(B158),IF((B158+C158)*(1+Scenario!$B$12/12)-D158&lt;0,"INSUFFICIENT FUNDS",(B158+C158)*(1+Scenario!$B$12/12)-D158),"INSUFFICIENT FUNDS")))</f>
        <v/>
      </c>
      <c r="F158" s="6" t="str">
        <f>IF(A158&gt;Scenario!$B$11,"",IF(A$2&lt;&gt;"Ready",A$2,IF(ISNUMBER(E158),F157+D158,"INSUFFICIENT FUNDS")))</f>
        <v/>
      </c>
      <c r="G158" t="str">
        <f>IF(A158&gt;Scenario!$B$11,"",IF(A$2&lt;&gt;"Ready",A$2,IF(ISNUMBER(E158),"OK","INSUFFICIENT FUNDS")))</f>
        <v/>
      </c>
      <c r="H158">
        <v>154</v>
      </c>
      <c r="I158" s="6" t="str">
        <f>IF(H158&gt;Scenario!$B$11,"",IF(H$2&lt;&gt;"Ready",H$2,IF(N157="OK",L157,"INSUFFICIENT FUNDS")))</f>
        <v/>
      </c>
      <c r="J158" s="6" t="str">
        <f>IF(H158&gt;Scenario!$B$11,"",IF(H$2&lt;&gt;"Ready",H$2,IF(ISNUMBER(I158),IF(AND(H158&gt;=Scenario!$B$10,MOD(H158-Scenario!$B$10,Scenario!$B$18)=0),Scenario!$B$8,0),"INSUFFICIENT FUNDS")))</f>
        <v/>
      </c>
      <c r="K158" s="6" t="str">
        <f>IF(H158&gt;Scenario!$B$11,"",IF(H$2&lt;&gt;"Ready",H$2,IF(ISNUMBER(I158),(I158+J158)*(N('Option C'!$E$14)+N('Option C'!$E$15)+IF(Scenario!$B$13="Gross",N('Option C'!$E$16),0))/12+((0+0)/12+IF(AND(H158&gt;=Scenario!$B$10,MOD(H158-Scenario!$B$10,Scenario!$B$18)=0),N('Option C'!$E$17)*N('Option C'!$E$18)+N('Option C'!$E$20),0)+IF(H158=1,N('Option C'!$E$17)*N('Option C'!$E$19)+N('Option C'!$E$21),0)+IF(H158=Scenario!$B$11,N('Option C'!$E$22),0)),"INSUFFICIENT FUNDS")))</f>
        <v/>
      </c>
      <c r="L158" s="6" t="str">
        <f>IF(H158&gt;Scenario!$B$11,"",IF(H$2&lt;&gt;"Ready",H$2,IF(ISNUMBER(I158),IF((I158+J158)*(1+Scenario!$B$12/12)-K158&lt;0,"INSUFFICIENT FUNDS",(I158+J158)*(1+Scenario!$B$12/12)-K158),"INSUFFICIENT FUNDS")))</f>
        <v/>
      </c>
      <c r="M158" s="6" t="str">
        <f>IF(H158&gt;Scenario!$B$11,"",IF(H$2&lt;&gt;"Ready",H$2,IF(ISNUMBER(L158),M157+K158,"INSUFFICIENT FUNDS")))</f>
        <v/>
      </c>
      <c r="N158" t="str">
        <f>IF(H158&gt;Scenario!$B$11,"",IF(H$2&lt;&gt;"Ready",H$2,IF(ISNUMBER(L158),"OK","INSUFFICIENT FUNDS")))</f>
        <v/>
      </c>
      <c r="O158">
        <v>154</v>
      </c>
      <c r="P158" s="6" t="str">
        <f>IF(O158&gt;Scenario!$B$11,"",IF(O$2&lt;&gt;"Ready",O$2,IF(U157="OK",S157,"INSUFFICIENT FUNDS")))</f>
        <v/>
      </c>
      <c r="Q158" s="6" t="str">
        <f>IF(O158&gt;Scenario!$B$11,"",IF(O$2&lt;&gt;"Ready",O$2,IF(ISNUMBER(P158),IF(AND(O158&gt;=Scenario!$B$10,MOD(O158-Scenario!$B$10,Scenario!$B$18)=0),Scenario!$B$8,0),"INSUFFICIENT FUNDS")))</f>
        <v/>
      </c>
      <c r="R158" s="6" t="str">
        <f>IF(O158&gt;Scenario!$B$11,"",IF(O$2&lt;&gt;"Ready",O$2,IF(ISNUMBER(P158),(P158+Q158)*(0+N('Option C'!$E$15)+IF(Scenario!$B$13="Gross",N('Option C'!$E$16),0))/12+((N('Option C'!$E$12)+N('Option C'!$E$13))/12+IF(AND(O158&gt;=Scenario!$B$10,MOD(O158-Scenario!$B$10,Scenario!$B$18)=0),N('Option C'!$E$17)*N('Option C'!$E$18)+N('Option C'!$E$20),0)+IF(O158=1,N('Option C'!$E$17)*N('Option C'!$E$19)+N('Option C'!$E$21),0)+IF(O158=Scenario!$B$11,N('Option C'!$E$22),0)),"INSUFFICIENT FUNDS")))</f>
        <v/>
      </c>
      <c r="S158" s="6" t="str">
        <f>IF(O158&gt;Scenario!$B$11,"",IF(O$2&lt;&gt;"Ready",O$2,IF(ISNUMBER(P158),IF((P158+Q158)*(1+Scenario!$B$12/12)-R158&lt;0,"INSUFFICIENT FUNDS",(P158+Q158)*(1+Scenario!$B$12/12)-R158),"INSUFFICIENT FUNDS")))</f>
        <v/>
      </c>
      <c r="T158" s="6" t="str">
        <f>IF(O158&gt;Scenario!$B$11,"",IF(O$2&lt;&gt;"Ready",O$2,IF(ISNUMBER(S158),T157+R158,"INSUFFICIENT FUNDS")))</f>
        <v/>
      </c>
      <c r="U158" t="str">
        <f>IF(O158&gt;Scenario!$B$11,"",IF(O$2&lt;&gt;"Ready",O$2,IF(ISNUMBER(S158),"OK","INSUFFICIENT FUNDS")))</f>
        <v/>
      </c>
      <c r="V158">
        <v>154</v>
      </c>
      <c r="W158" s="6" t="str">
        <f>IF(V158&gt;Scenario!$B$11,"",IF(V$2&lt;&gt;"Ready",V$2,IF(AB157="OK",Z157,"INSUFFICIENT FUNDS")))</f>
        <v/>
      </c>
      <c r="X158" s="6" t="str">
        <f>IF(V158&gt;Scenario!$B$11,"",IF(V$2&lt;&gt;"Ready",V$2,IF(ISNUMBER(W158),IF(AND(V158&gt;=Scenario!$B$10,MOD(V158-Scenario!$B$10,Scenario!$B$18)=0),Scenario!$B$8,0),"INSUFFICIENT FUNDS")))</f>
        <v/>
      </c>
      <c r="Y158" s="6" t="str">
        <f>IF(V158&gt;Scenario!$B$11,"",IF(V$2&lt;&gt;"Ready",V$2,IF(ISNUMBER(W158),(W158+X158)*(N('Option C'!$E$14)+N('Option C'!$E$15)+IF(Scenario!$B$13="Gross",N('Option C'!$E$16),0))/12+((N('Option C'!$E$12)+N('Option C'!$E$13))/12+IF(AND(V158&gt;=Scenario!$B$10,MOD(V158-Scenario!$B$10,Scenario!$B$18)=0),0*0+0,0)+IF(V158=1,0*0+0,0)+IF(V158=Scenario!$B$11,0,0)),"INSUFFICIENT FUNDS")))</f>
        <v/>
      </c>
      <c r="Z158" s="6" t="str">
        <f>IF(V158&gt;Scenario!$B$11,"",IF(V$2&lt;&gt;"Ready",V$2,IF(ISNUMBER(W158),IF((W158+X158)*(1+Scenario!$B$12/12)-Y158&lt;0,"INSUFFICIENT FUNDS",(W158+X158)*(1+Scenario!$B$12/12)-Y158),"INSUFFICIENT FUNDS")))</f>
        <v/>
      </c>
      <c r="AA158" s="6" t="str">
        <f>IF(V158&gt;Scenario!$B$11,"",IF(V$2&lt;&gt;"Ready",V$2,IF(ISNUMBER(Z158),AA157+Y158,"INSUFFICIENT FUNDS")))</f>
        <v/>
      </c>
      <c r="AB158" t="str">
        <f>IF(V158&gt;Scenario!$B$11,"",IF(V$2&lt;&gt;"Ready",V$2,IF(ISNUMBER(Z158),"OK","INSUFFICIENT FUNDS")))</f>
        <v/>
      </c>
      <c r="AC158">
        <v>154</v>
      </c>
      <c r="AD158" s="6" t="str">
        <f>IF(AC158&gt;Scenario!$B$11,"",IF(AC$2&lt;&gt;"Ready",AC$2,IF(AI157="OK",AG157,"INSUFFICIENT FUNDS")))</f>
        <v/>
      </c>
      <c r="AE158" s="6" t="str">
        <f>IF(AC158&gt;Scenario!$B$11,"",IF(AC$2&lt;&gt;"Ready",AC$2,IF(ISNUMBER(AD158),IF(AND(AC158&gt;=Scenario!$B$10,MOD(AC158-Scenario!$B$10,Scenario!$B$18)=0),Scenario!$B$8,0),"INSUFFICIENT FUNDS")))</f>
        <v/>
      </c>
      <c r="AF158" s="6" t="str">
        <f>IF(AC158&gt;Scenario!$B$11,"",IF(AC$2&lt;&gt;"Ready",AC$2,IF(ISNUMBER(AD158),(AD158+AE158)*(N('Option C'!$E$14)+N('Option C'!$E$15)+IF(Scenario!$B$13="Gross",0,0))/12+((N('Option C'!$E$12)+N('Option C'!$E$13))/12+IF(AND(AC158&gt;=Scenario!$B$10,MOD(AC158-Scenario!$B$10,Scenario!$B$18)=0),N('Option C'!$E$17)*N('Option C'!$E$18)+N('Option C'!$E$20),0)+IF(AC158=1,N('Option C'!$E$17)*N('Option C'!$E$19)+N('Option C'!$E$21),0)+IF(AC158=Scenario!$B$11,N('Option C'!$E$22),0)),"INSUFFICIENT FUNDS")))</f>
        <v/>
      </c>
      <c r="AG158" s="6" t="str">
        <f>IF(AC158&gt;Scenario!$B$11,"",IF(AC$2&lt;&gt;"Ready",AC$2,IF(ISNUMBER(AD158),IF((AD158+AE158)*(1+Scenario!$B$12/12)-AF158&lt;0,"INSUFFICIENT FUNDS",(AD158+AE158)*(1+Scenario!$B$12/12)-AF158),"INSUFFICIENT FUNDS")))</f>
        <v/>
      </c>
      <c r="AH158" s="6" t="str">
        <f>IF(AC158&gt;Scenario!$B$11,"",IF(AC$2&lt;&gt;"Ready",AC$2,IF(ISNUMBER(AG158),AH157+AF158,"INSUFFICIENT FUNDS")))</f>
        <v/>
      </c>
      <c r="AI158" t="str">
        <f>IF(AC158&gt;Scenario!$B$11,"",IF(AC$2&lt;&gt;"Ready",AC$2,IF(ISNUMBER(AG158),"OK","INSUFFICIENT FUNDS")))</f>
        <v/>
      </c>
      <c r="AJ158">
        <v>154</v>
      </c>
      <c r="AK158" s="6" t="str">
        <f>IF(AJ158&gt;Scenario!$B$11,"",IF(AJ$2&lt;&gt;"Ready",AJ$2,IF(AP157="OK",AN157,"INSUFFICIENT FUNDS")))</f>
        <v/>
      </c>
      <c r="AL158" s="6" t="str">
        <f>IF(AJ158&gt;Scenario!$B$11,"",IF(AJ$2&lt;&gt;"Ready",AJ$2,IF(ISNUMBER(AK158),IF(AND(AJ158&gt;=Scenario!$B$10,MOD(AJ158-Scenario!$B$10,Scenario!$B$18)=0),Scenario!$B$8,0),"INSUFFICIENT FUNDS")))</f>
        <v/>
      </c>
      <c r="AM158" s="6" t="str">
        <f>IF(AJ158&gt;Scenario!$B$11,"",IF(AJ$2&lt;&gt;"Ready",AJ$2,IF(ISNUMBER(AK158),(AK158+AL158)*(0+0+IF(Scenario!$B$13="Gross",0,0))/12+((0+0)/12+IF(AND(AJ158&gt;=Scenario!$B$10,MOD(AJ158-Scenario!$B$10,Scenario!$B$18)=0),0*0+0,0)+IF(AJ158=1,0*0+0,0)+IF(AJ158=Scenario!$B$11,0,0)),"INSUFFICIENT FUNDS")))</f>
        <v/>
      </c>
      <c r="AN158" s="6" t="str">
        <f>IF(AJ158&gt;Scenario!$B$11,"",IF(AJ$2&lt;&gt;"Ready",AJ$2,IF(ISNUMBER(AK158),IF((AK158+AL158)*(1+Scenario!$B$12/12)-AM158&lt;0,"INSUFFICIENT FUNDS",(AK158+AL158)*(1+Scenario!$B$12/12)-AM158),"INSUFFICIENT FUNDS")))</f>
        <v/>
      </c>
      <c r="AO158" s="6" t="str">
        <f>IF(AJ158&gt;Scenario!$B$11,"",IF(AJ$2&lt;&gt;"Ready",AJ$2,IF(ISNUMBER(AN158),AO157+AM158,"INSUFFICIENT FUNDS")))</f>
        <v/>
      </c>
      <c r="AP158" t="str">
        <f>IF(AJ158&gt;Scenario!$B$11,"",IF(AJ$2&lt;&gt;"Ready",AJ$2,IF(ISNUMBER(AN158),"OK","INSUFFICIENT FUNDS")))</f>
        <v/>
      </c>
    </row>
    <row r="159" spans="1:42" ht="32.1" customHeight="1" x14ac:dyDescent="0.2">
      <c r="A159">
        <v>155</v>
      </c>
      <c r="B159" s="6" t="str">
        <f>IF(A159&gt;Scenario!$B$11,"",IF(A$2&lt;&gt;"Ready",A$2,IF(G158="OK",E158,"INSUFFICIENT FUNDS")))</f>
        <v/>
      </c>
      <c r="C159" s="6" t="str">
        <f>IF(A159&gt;Scenario!$B$11,"",IF(A$2&lt;&gt;"Ready",A$2,IF(ISNUMBER(B159),IF(AND(A159&gt;=Scenario!$B$10,MOD(A159-Scenario!$B$10,Scenario!$B$18)=0),Scenario!$B$8,0),"INSUFFICIENT FUNDS")))</f>
        <v/>
      </c>
      <c r="D159" s="6" t="str">
        <f>IF(A159&gt;Scenario!$B$11,"",IF(A$2&lt;&gt;"Ready",A$2,IF(ISNUMBER(B159),(B159+C159)*(N('Option C'!$E$14)+N('Option C'!$E$15)+IF(Scenario!$B$13="Gross",N('Option C'!$E$16),0))/12+((N('Option C'!$E$12)+N('Option C'!$E$13))/12+IF(AND(A159&gt;=Scenario!$B$10,MOD(A159-Scenario!$B$10,Scenario!$B$18)=0),N('Option C'!$E$17)*N('Option C'!$E$18)+N('Option C'!$E$20),0)+IF(A159=1,N('Option C'!$E$17)*N('Option C'!$E$19)+N('Option C'!$E$21),0)+IF(A159=Scenario!$B$11,N('Option C'!$E$22),0)),"INSUFFICIENT FUNDS")))</f>
        <v/>
      </c>
      <c r="E159" s="6" t="str">
        <f>IF(A159&gt;Scenario!$B$11,"",IF(A$2&lt;&gt;"Ready",A$2,IF(ISNUMBER(B159),IF((B159+C159)*(1+Scenario!$B$12/12)-D159&lt;0,"INSUFFICIENT FUNDS",(B159+C159)*(1+Scenario!$B$12/12)-D159),"INSUFFICIENT FUNDS")))</f>
        <v/>
      </c>
      <c r="F159" s="6" t="str">
        <f>IF(A159&gt;Scenario!$B$11,"",IF(A$2&lt;&gt;"Ready",A$2,IF(ISNUMBER(E159),F158+D159,"INSUFFICIENT FUNDS")))</f>
        <v/>
      </c>
      <c r="G159" t="str">
        <f>IF(A159&gt;Scenario!$B$11,"",IF(A$2&lt;&gt;"Ready",A$2,IF(ISNUMBER(E159),"OK","INSUFFICIENT FUNDS")))</f>
        <v/>
      </c>
      <c r="H159">
        <v>155</v>
      </c>
      <c r="I159" s="6" t="str">
        <f>IF(H159&gt;Scenario!$B$11,"",IF(H$2&lt;&gt;"Ready",H$2,IF(N158="OK",L158,"INSUFFICIENT FUNDS")))</f>
        <v/>
      </c>
      <c r="J159" s="6" t="str">
        <f>IF(H159&gt;Scenario!$B$11,"",IF(H$2&lt;&gt;"Ready",H$2,IF(ISNUMBER(I159),IF(AND(H159&gt;=Scenario!$B$10,MOD(H159-Scenario!$B$10,Scenario!$B$18)=0),Scenario!$B$8,0),"INSUFFICIENT FUNDS")))</f>
        <v/>
      </c>
      <c r="K159" s="6" t="str">
        <f>IF(H159&gt;Scenario!$B$11,"",IF(H$2&lt;&gt;"Ready",H$2,IF(ISNUMBER(I159),(I159+J159)*(N('Option C'!$E$14)+N('Option C'!$E$15)+IF(Scenario!$B$13="Gross",N('Option C'!$E$16),0))/12+((0+0)/12+IF(AND(H159&gt;=Scenario!$B$10,MOD(H159-Scenario!$B$10,Scenario!$B$18)=0),N('Option C'!$E$17)*N('Option C'!$E$18)+N('Option C'!$E$20),0)+IF(H159=1,N('Option C'!$E$17)*N('Option C'!$E$19)+N('Option C'!$E$21),0)+IF(H159=Scenario!$B$11,N('Option C'!$E$22),0)),"INSUFFICIENT FUNDS")))</f>
        <v/>
      </c>
      <c r="L159" s="6" t="str">
        <f>IF(H159&gt;Scenario!$B$11,"",IF(H$2&lt;&gt;"Ready",H$2,IF(ISNUMBER(I159),IF((I159+J159)*(1+Scenario!$B$12/12)-K159&lt;0,"INSUFFICIENT FUNDS",(I159+J159)*(1+Scenario!$B$12/12)-K159),"INSUFFICIENT FUNDS")))</f>
        <v/>
      </c>
      <c r="M159" s="6" t="str">
        <f>IF(H159&gt;Scenario!$B$11,"",IF(H$2&lt;&gt;"Ready",H$2,IF(ISNUMBER(L159),M158+K159,"INSUFFICIENT FUNDS")))</f>
        <v/>
      </c>
      <c r="N159" t="str">
        <f>IF(H159&gt;Scenario!$B$11,"",IF(H$2&lt;&gt;"Ready",H$2,IF(ISNUMBER(L159),"OK","INSUFFICIENT FUNDS")))</f>
        <v/>
      </c>
      <c r="O159">
        <v>155</v>
      </c>
      <c r="P159" s="6" t="str">
        <f>IF(O159&gt;Scenario!$B$11,"",IF(O$2&lt;&gt;"Ready",O$2,IF(U158="OK",S158,"INSUFFICIENT FUNDS")))</f>
        <v/>
      </c>
      <c r="Q159" s="6" t="str">
        <f>IF(O159&gt;Scenario!$B$11,"",IF(O$2&lt;&gt;"Ready",O$2,IF(ISNUMBER(P159),IF(AND(O159&gt;=Scenario!$B$10,MOD(O159-Scenario!$B$10,Scenario!$B$18)=0),Scenario!$B$8,0),"INSUFFICIENT FUNDS")))</f>
        <v/>
      </c>
      <c r="R159" s="6" t="str">
        <f>IF(O159&gt;Scenario!$B$11,"",IF(O$2&lt;&gt;"Ready",O$2,IF(ISNUMBER(P159),(P159+Q159)*(0+N('Option C'!$E$15)+IF(Scenario!$B$13="Gross",N('Option C'!$E$16),0))/12+((N('Option C'!$E$12)+N('Option C'!$E$13))/12+IF(AND(O159&gt;=Scenario!$B$10,MOD(O159-Scenario!$B$10,Scenario!$B$18)=0),N('Option C'!$E$17)*N('Option C'!$E$18)+N('Option C'!$E$20),0)+IF(O159=1,N('Option C'!$E$17)*N('Option C'!$E$19)+N('Option C'!$E$21),0)+IF(O159=Scenario!$B$11,N('Option C'!$E$22),0)),"INSUFFICIENT FUNDS")))</f>
        <v/>
      </c>
      <c r="S159" s="6" t="str">
        <f>IF(O159&gt;Scenario!$B$11,"",IF(O$2&lt;&gt;"Ready",O$2,IF(ISNUMBER(P159),IF((P159+Q159)*(1+Scenario!$B$12/12)-R159&lt;0,"INSUFFICIENT FUNDS",(P159+Q159)*(1+Scenario!$B$12/12)-R159),"INSUFFICIENT FUNDS")))</f>
        <v/>
      </c>
      <c r="T159" s="6" t="str">
        <f>IF(O159&gt;Scenario!$B$11,"",IF(O$2&lt;&gt;"Ready",O$2,IF(ISNUMBER(S159),T158+R159,"INSUFFICIENT FUNDS")))</f>
        <v/>
      </c>
      <c r="U159" t="str">
        <f>IF(O159&gt;Scenario!$B$11,"",IF(O$2&lt;&gt;"Ready",O$2,IF(ISNUMBER(S159),"OK","INSUFFICIENT FUNDS")))</f>
        <v/>
      </c>
      <c r="V159">
        <v>155</v>
      </c>
      <c r="W159" s="6" t="str">
        <f>IF(V159&gt;Scenario!$B$11,"",IF(V$2&lt;&gt;"Ready",V$2,IF(AB158="OK",Z158,"INSUFFICIENT FUNDS")))</f>
        <v/>
      </c>
      <c r="X159" s="6" t="str">
        <f>IF(V159&gt;Scenario!$B$11,"",IF(V$2&lt;&gt;"Ready",V$2,IF(ISNUMBER(W159),IF(AND(V159&gt;=Scenario!$B$10,MOD(V159-Scenario!$B$10,Scenario!$B$18)=0),Scenario!$B$8,0),"INSUFFICIENT FUNDS")))</f>
        <v/>
      </c>
      <c r="Y159" s="6" t="str">
        <f>IF(V159&gt;Scenario!$B$11,"",IF(V$2&lt;&gt;"Ready",V$2,IF(ISNUMBER(W159),(W159+X159)*(N('Option C'!$E$14)+N('Option C'!$E$15)+IF(Scenario!$B$13="Gross",N('Option C'!$E$16),0))/12+((N('Option C'!$E$12)+N('Option C'!$E$13))/12+IF(AND(V159&gt;=Scenario!$B$10,MOD(V159-Scenario!$B$10,Scenario!$B$18)=0),0*0+0,0)+IF(V159=1,0*0+0,0)+IF(V159=Scenario!$B$11,0,0)),"INSUFFICIENT FUNDS")))</f>
        <v/>
      </c>
      <c r="Z159" s="6" t="str">
        <f>IF(V159&gt;Scenario!$B$11,"",IF(V$2&lt;&gt;"Ready",V$2,IF(ISNUMBER(W159),IF((W159+X159)*(1+Scenario!$B$12/12)-Y159&lt;0,"INSUFFICIENT FUNDS",(W159+X159)*(1+Scenario!$B$12/12)-Y159),"INSUFFICIENT FUNDS")))</f>
        <v/>
      </c>
      <c r="AA159" s="6" t="str">
        <f>IF(V159&gt;Scenario!$B$11,"",IF(V$2&lt;&gt;"Ready",V$2,IF(ISNUMBER(Z159),AA158+Y159,"INSUFFICIENT FUNDS")))</f>
        <v/>
      </c>
      <c r="AB159" t="str">
        <f>IF(V159&gt;Scenario!$B$11,"",IF(V$2&lt;&gt;"Ready",V$2,IF(ISNUMBER(Z159),"OK","INSUFFICIENT FUNDS")))</f>
        <v/>
      </c>
      <c r="AC159">
        <v>155</v>
      </c>
      <c r="AD159" s="6" t="str">
        <f>IF(AC159&gt;Scenario!$B$11,"",IF(AC$2&lt;&gt;"Ready",AC$2,IF(AI158="OK",AG158,"INSUFFICIENT FUNDS")))</f>
        <v/>
      </c>
      <c r="AE159" s="6" t="str">
        <f>IF(AC159&gt;Scenario!$B$11,"",IF(AC$2&lt;&gt;"Ready",AC$2,IF(ISNUMBER(AD159),IF(AND(AC159&gt;=Scenario!$B$10,MOD(AC159-Scenario!$B$10,Scenario!$B$18)=0),Scenario!$B$8,0),"INSUFFICIENT FUNDS")))</f>
        <v/>
      </c>
      <c r="AF159" s="6" t="str">
        <f>IF(AC159&gt;Scenario!$B$11,"",IF(AC$2&lt;&gt;"Ready",AC$2,IF(ISNUMBER(AD159),(AD159+AE159)*(N('Option C'!$E$14)+N('Option C'!$E$15)+IF(Scenario!$B$13="Gross",0,0))/12+((N('Option C'!$E$12)+N('Option C'!$E$13))/12+IF(AND(AC159&gt;=Scenario!$B$10,MOD(AC159-Scenario!$B$10,Scenario!$B$18)=0),N('Option C'!$E$17)*N('Option C'!$E$18)+N('Option C'!$E$20),0)+IF(AC159=1,N('Option C'!$E$17)*N('Option C'!$E$19)+N('Option C'!$E$21),0)+IF(AC159=Scenario!$B$11,N('Option C'!$E$22),0)),"INSUFFICIENT FUNDS")))</f>
        <v/>
      </c>
      <c r="AG159" s="6" t="str">
        <f>IF(AC159&gt;Scenario!$B$11,"",IF(AC$2&lt;&gt;"Ready",AC$2,IF(ISNUMBER(AD159),IF((AD159+AE159)*(1+Scenario!$B$12/12)-AF159&lt;0,"INSUFFICIENT FUNDS",(AD159+AE159)*(1+Scenario!$B$12/12)-AF159),"INSUFFICIENT FUNDS")))</f>
        <v/>
      </c>
      <c r="AH159" s="6" t="str">
        <f>IF(AC159&gt;Scenario!$B$11,"",IF(AC$2&lt;&gt;"Ready",AC$2,IF(ISNUMBER(AG159),AH158+AF159,"INSUFFICIENT FUNDS")))</f>
        <v/>
      </c>
      <c r="AI159" t="str">
        <f>IF(AC159&gt;Scenario!$B$11,"",IF(AC$2&lt;&gt;"Ready",AC$2,IF(ISNUMBER(AG159),"OK","INSUFFICIENT FUNDS")))</f>
        <v/>
      </c>
      <c r="AJ159">
        <v>155</v>
      </c>
      <c r="AK159" s="6" t="str">
        <f>IF(AJ159&gt;Scenario!$B$11,"",IF(AJ$2&lt;&gt;"Ready",AJ$2,IF(AP158="OK",AN158,"INSUFFICIENT FUNDS")))</f>
        <v/>
      </c>
      <c r="AL159" s="6" t="str">
        <f>IF(AJ159&gt;Scenario!$B$11,"",IF(AJ$2&lt;&gt;"Ready",AJ$2,IF(ISNUMBER(AK159),IF(AND(AJ159&gt;=Scenario!$B$10,MOD(AJ159-Scenario!$B$10,Scenario!$B$18)=0),Scenario!$B$8,0),"INSUFFICIENT FUNDS")))</f>
        <v/>
      </c>
      <c r="AM159" s="6" t="str">
        <f>IF(AJ159&gt;Scenario!$B$11,"",IF(AJ$2&lt;&gt;"Ready",AJ$2,IF(ISNUMBER(AK159),(AK159+AL159)*(0+0+IF(Scenario!$B$13="Gross",0,0))/12+((0+0)/12+IF(AND(AJ159&gt;=Scenario!$B$10,MOD(AJ159-Scenario!$B$10,Scenario!$B$18)=0),0*0+0,0)+IF(AJ159=1,0*0+0,0)+IF(AJ159=Scenario!$B$11,0,0)),"INSUFFICIENT FUNDS")))</f>
        <v/>
      </c>
      <c r="AN159" s="6" t="str">
        <f>IF(AJ159&gt;Scenario!$B$11,"",IF(AJ$2&lt;&gt;"Ready",AJ$2,IF(ISNUMBER(AK159),IF((AK159+AL159)*(1+Scenario!$B$12/12)-AM159&lt;0,"INSUFFICIENT FUNDS",(AK159+AL159)*(1+Scenario!$B$12/12)-AM159),"INSUFFICIENT FUNDS")))</f>
        <v/>
      </c>
      <c r="AO159" s="6" t="str">
        <f>IF(AJ159&gt;Scenario!$B$11,"",IF(AJ$2&lt;&gt;"Ready",AJ$2,IF(ISNUMBER(AN159),AO158+AM159,"INSUFFICIENT FUNDS")))</f>
        <v/>
      </c>
      <c r="AP159" t="str">
        <f>IF(AJ159&gt;Scenario!$B$11,"",IF(AJ$2&lt;&gt;"Ready",AJ$2,IF(ISNUMBER(AN159),"OK","INSUFFICIENT FUNDS")))</f>
        <v/>
      </c>
    </row>
    <row r="160" spans="1:42" ht="32.1" customHeight="1" x14ac:dyDescent="0.2">
      <c r="A160">
        <v>156</v>
      </c>
      <c r="B160" s="6" t="str">
        <f>IF(A160&gt;Scenario!$B$11,"",IF(A$2&lt;&gt;"Ready",A$2,IF(G159="OK",E159,"INSUFFICIENT FUNDS")))</f>
        <v/>
      </c>
      <c r="C160" s="6" t="str">
        <f>IF(A160&gt;Scenario!$B$11,"",IF(A$2&lt;&gt;"Ready",A$2,IF(ISNUMBER(B160),IF(AND(A160&gt;=Scenario!$B$10,MOD(A160-Scenario!$B$10,Scenario!$B$18)=0),Scenario!$B$8,0),"INSUFFICIENT FUNDS")))</f>
        <v/>
      </c>
      <c r="D160" s="6" t="str">
        <f>IF(A160&gt;Scenario!$B$11,"",IF(A$2&lt;&gt;"Ready",A$2,IF(ISNUMBER(B160),(B160+C160)*(N('Option C'!$E$14)+N('Option C'!$E$15)+IF(Scenario!$B$13="Gross",N('Option C'!$E$16),0))/12+((N('Option C'!$E$12)+N('Option C'!$E$13))/12+IF(AND(A160&gt;=Scenario!$B$10,MOD(A160-Scenario!$B$10,Scenario!$B$18)=0),N('Option C'!$E$17)*N('Option C'!$E$18)+N('Option C'!$E$20),0)+IF(A160=1,N('Option C'!$E$17)*N('Option C'!$E$19)+N('Option C'!$E$21),0)+IF(A160=Scenario!$B$11,N('Option C'!$E$22),0)),"INSUFFICIENT FUNDS")))</f>
        <v/>
      </c>
      <c r="E160" s="6" t="str">
        <f>IF(A160&gt;Scenario!$B$11,"",IF(A$2&lt;&gt;"Ready",A$2,IF(ISNUMBER(B160),IF((B160+C160)*(1+Scenario!$B$12/12)-D160&lt;0,"INSUFFICIENT FUNDS",(B160+C160)*(1+Scenario!$B$12/12)-D160),"INSUFFICIENT FUNDS")))</f>
        <v/>
      </c>
      <c r="F160" s="6" t="str">
        <f>IF(A160&gt;Scenario!$B$11,"",IF(A$2&lt;&gt;"Ready",A$2,IF(ISNUMBER(E160),F159+D160,"INSUFFICIENT FUNDS")))</f>
        <v/>
      </c>
      <c r="G160" t="str">
        <f>IF(A160&gt;Scenario!$B$11,"",IF(A$2&lt;&gt;"Ready",A$2,IF(ISNUMBER(E160),"OK","INSUFFICIENT FUNDS")))</f>
        <v/>
      </c>
      <c r="H160">
        <v>156</v>
      </c>
      <c r="I160" s="6" t="str">
        <f>IF(H160&gt;Scenario!$B$11,"",IF(H$2&lt;&gt;"Ready",H$2,IF(N159="OK",L159,"INSUFFICIENT FUNDS")))</f>
        <v/>
      </c>
      <c r="J160" s="6" t="str">
        <f>IF(H160&gt;Scenario!$B$11,"",IF(H$2&lt;&gt;"Ready",H$2,IF(ISNUMBER(I160),IF(AND(H160&gt;=Scenario!$B$10,MOD(H160-Scenario!$B$10,Scenario!$B$18)=0),Scenario!$B$8,0),"INSUFFICIENT FUNDS")))</f>
        <v/>
      </c>
      <c r="K160" s="6" t="str">
        <f>IF(H160&gt;Scenario!$B$11,"",IF(H$2&lt;&gt;"Ready",H$2,IF(ISNUMBER(I160),(I160+J160)*(N('Option C'!$E$14)+N('Option C'!$E$15)+IF(Scenario!$B$13="Gross",N('Option C'!$E$16),0))/12+((0+0)/12+IF(AND(H160&gt;=Scenario!$B$10,MOD(H160-Scenario!$B$10,Scenario!$B$18)=0),N('Option C'!$E$17)*N('Option C'!$E$18)+N('Option C'!$E$20),0)+IF(H160=1,N('Option C'!$E$17)*N('Option C'!$E$19)+N('Option C'!$E$21),0)+IF(H160=Scenario!$B$11,N('Option C'!$E$22),0)),"INSUFFICIENT FUNDS")))</f>
        <v/>
      </c>
      <c r="L160" s="6" t="str">
        <f>IF(H160&gt;Scenario!$B$11,"",IF(H$2&lt;&gt;"Ready",H$2,IF(ISNUMBER(I160),IF((I160+J160)*(1+Scenario!$B$12/12)-K160&lt;0,"INSUFFICIENT FUNDS",(I160+J160)*(1+Scenario!$B$12/12)-K160),"INSUFFICIENT FUNDS")))</f>
        <v/>
      </c>
      <c r="M160" s="6" t="str">
        <f>IF(H160&gt;Scenario!$B$11,"",IF(H$2&lt;&gt;"Ready",H$2,IF(ISNUMBER(L160),M159+K160,"INSUFFICIENT FUNDS")))</f>
        <v/>
      </c>
      <c r="N160" t="str">
        <f>IF(H160&gt;Scenario!$B$11,"",IF(H$2&lt;&gt;"Ready",H$2,IF(ISNUMBER(L160),"OK","INSUFFICIENT FUNDS")))</f>
        <v/>
      </c>
      <c r="O160">
        <v>156</v>
      </c>
      <c r="P160" s="6" t="str">
        <f>IF(O160&gt;Scenario!$B$11,"",IF(O$2&lt;&gt;"Ready",O$2,IF(U159="OK",S159,"INSUFFICIENT FUNDS")))</f>
        <v/>
      </c>
      <c r="Q160" s="6" t="str">
        <f>IF(O160&gt;Scenario!$B$11,"",IF(O$2&lt;&gt;"Ready",O$2,IF(ISNUMBER(P160),IF(AND(O160&gt;=Scenario!$B$10,MOD(O160-Scenario!$B$10,Scenario!$B$18)=0),Scenario!$B$8,0),"INSUFFICIENT FUNDS")))</f>
        <v/>
      </c>
      <c r="R160" s="6" t="str">
        <f>IF(O160&gt;Scenario!$B$11,"",IF(O$2&lt;&gt;"Ready",O$2,IF(ISNUMBER(P160),(P160+Q160)*(0+N('Option C'!$E$15)+IF(Scenario!$B$13="Gross",N('Option C'!$E$16),0))/12+((N('Option C'!$E$12)+N('Option C'!$E$13))/12+IF(AND(O160&gt;=Scenario!$B$10,MOD(O160-Scenario!$B$10,Scenario!$B$18)=0),N('Option C'!$E$17)*N('Option C'!$E$18)+N('Option C'!$E$20),0)+IF(O160=1,N('Option C'!$E$17)*N('Option C'!$E$19)+N('Option C'!$E$21),0)+IF(O160=Scenario!$B$11,N('Option C'!$E$22),0)),"INSUFFICIENT FUNDS")))</f>
        <v/>
      </c>
      <c r="S160" s="6" t="str">
        <f>IF(O160&gt;Scenario!$B$11,"",IF(O$2&lt;&gt;"Ready",O$2,IF(ISNUMBER(P160),IF((P160+Q160)*(1+Scenario!$B$12/12)-R160&lt;0,"INSUFFICIENT FUNDS",(P160+Q160)*(1+Scenario!$B$12/12)-R160),"INSUFFICIENT FUNDS")))</f>
        <v/>
      </c>
      <c r="T160" s="6" t="str">
        <f>IF(O160&gt;Scenario!$B$11,"",IF(O$2&lt;&gt;"Ready",O$2,IF(ISNUMBER(S160),T159+R160,"INSUFFICIENT FUNDS")))</f>
        <v/>
      </c>
      <c r="U160" t="str">
        <f>IF(O160&gt;Scenario!$B$11,"",IF(O$2&lt;&gt;"Ready",O$2,IF(ISNUMBER(S160),"OK","INSUFFICIENT FUNDS")))</f>
        <v/>
      </c>
      <c r="V160">
        <v>156</v>
      </c>
      <c r="W160" s="6" t="str">
        <f>IF(V160&gt;Scenario!$B$11,"",IF(V$2&lt;&gt;"Ready",V$2,IF(AB159="OK",Z159,"INSUFFICIENT FUNDS")))</f>
        <v/>
      </c>
      <c r="X160" s="6" t="str">
        <f>IF(V160&gt;Scenario!$B$11,"",IF(V$2&lt;&gt;"Ready",V$2,IF(ISNUMBER(W160),IF(AND(V160&gt;=Scenario!$B$10,MOD(V160-Scenario!$B$10,Scenario!$B$18)=0),Scenario!$B$8,0),"INSUFFICIENT FUNDS")))</f>
        <v/>
      </c>
      <c r="Y160" s="6" t="str">
        <f>IF(V160&gt;Scenario!$B$11,"",IF(V$2&lt;&gt;"Ready",V$2,IF(ISNUMBER(W160),(W160+X160)*(N('Option C'!$E$14)+N('Option C'!$E$15)+IF(Scenario!$B$13="Gross",N('Option C'!$E$16),0))/12+((N('Option C'!$E$12)+N('Option C'!$E$13))/12+IF(AND(V160&gt;=Scenario!$B$10,MOD(V160-Scenario!$B$10,Scenario!$B$18)=0),0*0+0,0)+IF(V160=1,0*0+0,0)+IF(V160=Scenario!$B$11,0,0)),"INSUFFICIENT FUNDS")))</f>
        <v/>
      </c>
      <c r="Z160" s="6" t="str">
        <f>IF(V160&gt;Scenario!$B$11,"",IF(V$2&lt;&gt;"Ready",V$2,IF(ISNUMBER(W160),IF((W160+X160)*(1+Scenario!$B$12/12)-Y160&lt;0,"INSUFFICIENT FUNDS",(W160+X160)*(1+Scenario!$B$12/12)-Y160),"INSUFFICIENT FUNDS")))</f>
        <v/>
      </c>
      <c r="AA160" s="6" t="str">
        <f>IF(V160&gt;Scenario!$B$11,"",IF(V$2&lt;&gt;"Ready",V$2,IF(ISNUMBER(Z160),AA159+Y160,"INSUFFICIENT FUNDS")))</f>
        <v/>
      </c>
      <c r="AB160" t="str">
        <f>IF(V160&gt;Scenario!$B$11,"",IF(V$2&lt;&gt;"Ready",V$2,IF(ISNUMBER(Z160),"OK","INSUFFICIENT FUNDS")))</f>
        <v/>
      </c>
      <c r="AC160">
        <v>156</v>
      </c>
      <c r="AD160" s="6" t="str">
        <f>IF(AC160&gt;Scenario!$B$11,"",IF(AC$2&lt;&gt;"Ready",AC$2,IF(AI159="OK",AG159,"INSUFFICIENT FUNDS")))</f>
        <v/>
      </c>
      <c r="AE160" s="6" t="str">
        <f>IF(AC160&gt;Scenario!$B$11,"",IF(AC$2&lt;&gt;"Ready",AC$2,IF(ISNUMBER(AD160),IF(AND(AC160&gt;=Scenario!$B$10,MOD(AC160-Scenario!$B$10,Scenario!$B$18)=0),Scenario!$B$8,0),"INSUFFICIENT FUNDS")))</f>
        <v/>
      </c>
      <c r="AF160" s="6" t="str">
        <f>IF(AC160&gt;Scenario!$B$11,"",IF(AC$2&lt;&gt;"Ready",AC$2,IF(ISNUMBER(AD160),(AD160+AE160)*(N('Option C'!$E$14)+N('Option C'!$E$15)+IF(Scenario!$B$13="Gross",0,0))/12+((N('Option C'!$E$12)+N('Option C'!$E$13))/12+IF(AND(AC160&gt;=Scenario!$B$10,MOD(AC160-Scenario!$B$10,Scenario!$B$18)=0),N('Option C'!$E$17)*N('Option C'!$E$18)+N('Option C'!$E$20),0)+IF(AC160=1,N('Option C'!$E$17)*N('Option C'!$E$19)+N('Option C'!$E$21),0)+IF(AC160=Scenario!$B$11,N('Option C'!$E$22),0)),"INSUFFICIENT FUNDS")))</f>
        <v/>
      </c>
      <c r="AG160" s="6" t="str">
        <f>IF(AC160&gt;Scenario!$B$11,"",IF(AC$2&lt;&gt;"Ready",AC$2,IF(ISNUMBER(AD160),IF((AD160+AE160)*(1+Scenario!$B$12/12)-AF160&lt;0,"INSUFFICIENT FUNDS",(AD160+AE160)*(1+Scenario!$B$12/12)-AF160),"INSUFFICIENT FUNDS")))</f>
        <v/>
      </c>
      <c r="AH160" s="6" t="str">
        <f>IF(AC160&gt;Scenario!$B$11,"",IF(AC$2&lt;&gt;"Ready",AC$2,IF(ISNUMBER(AG160),AH159+AF160,"INSUFFICIENT FUNDS")))</f>
        <v/>
      </c>
      <c r="AI160" t="str">
        <f>IF(AC160&gt;Scenario!$B$11,"",IF(AC$2&lt;&gt;"Ready",AC$2,IF(ISNUMBER(AG160),"OK","INSUFFICIENT FUNDS")))</f>
        <v/>
      </c>
      <c r="AJ160">
        <v>156</v>
      </c>
      <c r="AK160" s="6" t="str">
        <f>IF(AJ160&gt;Scenario!$B$11,"",IF(AJ$2&lt;&gt;"Ready",AJ$2,IF(AP159="OK",AN159,"INSUFFICIENT FUNDS")))</f>
        <v/>
      </c>
      <c r="AL160" s="6" t="str">
        <f>IF(AJ160&gt;Scenario!$B$11,"",IF(AJ$2&lt;&gt;"Ready",AJ$2,IF(ISNUMBER(AK160),IF(AND(AJ160&gt;=Scenario!$B$10,MOD(AJ160-Scenario!$B$10,Scenario!$B$18)=0),Scenario!$B$8,0),"INSUFFICIENT FUNDS")))</f>
        <v/>
      </c>
      <c r="AM160" s="6" t="str">
        <f>IF(AJ160&gt;Scenario!$B$11,"",IF(AJ$2&lt;&gt;"Ready",AJ$2,IF(ISNUMBER(AK160),(AK160+AL160)*(0+0+IF(Scenario!$B$13="Gross",0,0))/12+((0+0)/12+IF(AND(AJ160&gt;=Scenario!$B$10,MOD(AJ160-Scenario!$B$10,Scenario!$B$18)=0),0*0+0,0)+IF(AJ160=1,0*0+0,0)+IF(AJ160=Scenario!$B$11,0,0)),"INSUFFICIENT FUNDS")))</f>
        <v/>
      </c>
      <c r="AN160" s="6" t="str">
        <f>IF(AJ160&gt;Scenario!$B$11,"",IF(AJ$2&lt;&gt;"Ready",AJ$2,IF(ISNUMBER(AK160),IF((AK160+AL160)*(1+Scenario!$B$12/12)-AM160&lt;0,"INSUFFICIENT FUNDS",(AK160+AL160)*(1+Scenario!$B$12/12)-AM160),"INSUFFICIENT FUNDS")))</f>
        <v/>
      </c>
      <c r="AO160" s="6" t="str">
        <f>IF(AJ160&gt;Scenario!$B$11,"",IF(AJ$2&lt;&gt;"Ready",AJ$2,IF(ISNUMBER(AN160),AO159+AM160,"INSUFFICIENT FUNDS")))</f>
        <v/>
      </c>
      <c r="AP160" t="str">
        <f>IF(AJ160&gt;Scenario!$B$11,"",IF(AJ$2&lt;&gt;"Ready",AJ$2,IF(ISNUMBER(AN160),"OK","INSUFFICIENT FUNDS")))</f>
        <v/>
      </c>
    </row>
    <row r="161" spans="1:42" ht="32.1" customHeight="1" x14ac:dyDescent="0.2">
      <c r="A161">
        <v>157</v>
      </c>
      <c r="B161" s="6" t="str">
        <f>IF(A161&gt;Scenario!$B$11,"",IF(A$2&lt;&gt;"Ready",A$2,IF(G160="OK",E160,"INSUFFICIENT FUNDS")))</f>
        <v/>
      </c>
      <c r="C161" s="6" t="str">
        <f>IF(A161&gt;Scenario!$B$11,"",IF(A$2&lt;&gt;"Ready",A$2,IF(ISNUMBER(B161),IF(AND(A161&gt;=Scenario!$B$10,MOD(A161-Scenario!$B$10,Scenario!$B$18)=0),Scenario!$B$8,0),"INSUFFICIENT FUNDS")))</f>
        <v/>
      </c>
      <c r="D161" s="6" t="str">
        <f>IF(A161&gt;Scenario!$B$11,"",IF(A$2&lt;&gt;"Ready",A$2,IF(ISNUMBER(B161),(B161+C161)*(N('Option C'!$E$14)+N('Option C'!$E$15)+IF(Scenario!$B$13="Gross",N('Option C'!$E$16),0))/12+((N('Option C'!$E$12)+N('Option C'!$E$13))/12+IF(AND(A161&gt;=Scenario!$B$10,MOD(A161-Scenario!$B$10,Scenario!$B$18)=0),N('Option C'!$E$17)*N('Option C'!$E$18)+N('Option C'!$E$20),0)+IF(A161=1,N('Option C'!$E$17)*N('Option C'!$E$19)+N('Option C'!$E$21),0)+IF(A161=Scenario!$B$11,N('Option C'!$E$22),0)),"INSUFFICIENT FUNDS")))</f>
        <v/>
      </c>
      <c r="E161" s="6" t="str">
        <f>IF(A161&gt;Scenario!$B$11,"",IF(A$2&lt;&gt;"Ready",A$2,IF(ISNUMBER(B161),IF((B161+C161)*(1+Scenario!$B$12/12)-D161&lt;0,"INSUFFICIENT FUNDS",(B161+C161)*(1+Scenario!$B$12/12)-D161),"INSUFFICIENT FUNDS")))</f>
        <v/>
      </c>
      <c r="F161" s="6" t="str">
        <f>IF(A161&gt;Scenario!$B$11,"",IF(A$2&lt;&gt;"Ready",A$2,IF(ISNUMBER(E161),F160+D161,"INSUFFICIENT FUNDS")))</f>
        <v/>
      </c>
      <c r="G161" t="str">
        <f>IF(A161&gt;Scenario!$B$11,"",IF(A$2&lt;&gt;"Ready",A$2,IF(ISNUMBER(E161),"OK","INSUFFICIENT FUNDS")))</f>
        <v/>
      </c>
      <c r="H161">
        <v>157</v>
      </c>
      <c r="I161" s="6" t="str">
        <f>IF(H161&gt;Scenario!$B$11,"",IF(H$2&lt;&gt;"Ready",H$2,IF(N160="OK",L160,"INSUFFICIENT FUNDS")))</f>
        <v/>
      </c>
      <c r="J161" s="6" t="str">
        <f>IF(H161&gt;Scenario!$B$11,"",IF(H$2&lt;&gt;"Ready",H$2,IF(ISNUMBER(I161),IF(AND(H161&gt;=Scenario!$B$10,MOD(H161-Scenario!$B$10,Scenario!$B$18)=0),Scenario!$B$8,0),"INSUFFICIENT FUNDS")))</f>
        <v/>
      </c>
      <c r="K161" s="6" t="str">
        <f>IF(H161&gt;Scenario!$B$11,"",IF(H$2&lt;&gt;"Ready",H$2,IF(ISNUMBER(I161),(I161+J161)*(N('Option C'!$E$14)+N('Option C'!$E$15)+IF(Scenario!$B$13="Gross",N('Option C'!$E$16),0))/12+((0+0)/12+IF(AND(H161&gt;=Scenario!$B$10,MOD(H161-Scenario!$B$10,Scenario!$B$18)=0),N('Option C'!$E$17)*N('Option C'!$E$18)+N('Option C'!$E$20),0)+IF(H161=1,N('Option C'!$E$17)*N('Option C'!$E$19)+N('Option C'!$E$21),0)+IF(H161=Scenario!$B$11,N('Option C'!$E$22),0)),"INSUFFICIENT FUNDS")))</f>
        <v/>
      </c>
      <c r="L161" s="6" t="str">
        <f>IF(H161&gt;Scenario!$B$11,"",IF(H$2&lt;&gt;"Ready",H$2,IF(ISNUMBER(I161),IF((I161+J161)*(1+Scenario!$B$12/12)-K161&lt;0,"INSUFFICIENT FUNDS",(I161+J161)*(1+Scenario!$B$12/12)-K161),"INSUFFICIENT FUNDS")))</f>
        <v/>
      </c>
      <c r="M161" s="6" t="str">
        <f>IF(H161&gt;Scenario!$B$11,"",IF(H$2&lt;&gt;"Ready",H$2,IF(ISNUMBER(L161),M160+K161,"INSUFFICIENT FUNDS")))</f>
        <v/>
      </c>
      <c r="N161" t="str">
        <f>IF(H161&gt;Scenario!$B$11,"",IF(H$2&lt;&gt;"Ready",H$2,IF(ISNUMBER(L161),"OK","INSUFFICIENT FUNDS")))</f>
        <v/>
      </c>
      <c r="O161">
        <v>157</v>
      </c>
      <c r="P161" s="6" t="str">
        <f>IF(O161&gt;Scenario!$B$11,"",IF(O$2&lt;&gt;"Ready",O$2,IF(U160="OK",S160,"INSUFFICIENT FUNDS")))</f>
        <v/>
      </c>
      <c r="Q161" s="6" t="str">
        <f>IF(O161&gt;Scenario!$B$11,"",IF(O$2&lt;&gt;"Ready",O$2,IF(ISNUMBER(P161),IF(AND(O161&gt;=Scenario!$B$10,MOD(O161-Scenario!$B$10,Scenario!$B$18)=0),Scenario!$B$8,0),"INSUFFICIENT FUNDS")))</f>
        <v/>
      </c>
      <c r="R161" s="6" t="str">
        <f>IF(O161&gt;Scenario!$B$11,"",IF(O$2&lt;&gt;"Ready",O$2,IF(ISNUMBER(P161),(P161+Q161)*(0+N('Option C'!$E$15)+IF(Scenario!$B$13="Gross",N('Option C'!$E$16),0))/12+((N('Option C'!$E$12)+N('Option C'!$E$13))/12+IF(AND(O161&gt;=Scenario!$B$10,MOD(O161-Scenario!$B$10,Scenario!$B$18)=0),N('Option C'!$E$17)*N('Option C'!$E$18)+N('Option C'!$E$20),0)+IF(O161=1,N('Option C'!$E$17)*N('Option C'!$E$19)+N('Option C'!$E$21),0)+IF(O161=Scenario!$B$11,N('Option C'!$E$22),0)),"INSUFFICIENT FUNDS")))</f>
        <v/>
      </c>
      <c r="S161" s="6" t="str">
        <f>IF(O161&gt;Scenario!$B$11,"",IF(O$2&lt;&gt;"Ready",O$2,IF(ISNUMBER(P161),IF((P161+Q161)*(1+Scenario!$B$12/12)-R161&lt;0,"INSUFFICIENT FUNDS",(P161+Q161)*(1+Scenario!$B$12/12)-R161),"INSUFFICIENT FUNDS")))</f>
        <v/>
      </c>
      <c r="T161" s="6" t="str">
        <f>IF(O161&gt;Scenario!$B$11,"",IF(O$2&lt;&gt;"Ready",O$2,IF(ISNUMBER(S161),T160+R161,"INSUFFICIENT FUNDS")))</f>
        <v/>
      </c>
      <c r="U161" t="str">
        <f>IF(O161&gt;Scenario!$B$11,"",IF(O$2&lt;&gt;"Ready",O$2,IF(ISNUMBER(S161),"OK","INSUFFICIENT FUNDS")))</f>
        <v/>
      </c>
      <c r="V161">
        <v>157</v>
      </c>
      <c r="W161" s="6" t="str">
        <f>IF(V161&gt;Scenario!$B$11,"",IF(V$2&lt;&gt;"Ready",V$2,IF(AB160="OK",Z160,"INSUFFICIENT FUNDS")))</f>
        <v/>
      </c>
      <c r="X161" s="6" t="str">
        <f>IF(V161&gt;Scenario!$B$11,"",IF(V$2&lt;&gt;"Ready",V$2,IF(ISNUMBER(W161),IF(AND(V161&gt;=Scenario!$B$10,MOD(V161-Scenario!$B$10,Scenario!$B$18)=0),Scenario!$B$8,0),"INSUFFICIENT FUNDS")))</f>
        <v/>
      </c>
      <c r="Y161" s="6" t="str">
        <f>IF(V161&gt;Scenario!$B$11,"",IF(V$2&lt;&gt;"Ready",V$2,IF(ISNUMBER(W161),(W161+X161)*(N('Option C'!$E$14)+N('Option C'!$E$15)+IF(Scenario!$B$13="Gross",N('Option C'!$E$16),0))/12+((N('Option C'!$E$12)+N('Option C'!$E$13))/12+IF(AND(V161&gt;=Scenario!$B$10,MOD(V161-Scenario!$B$10,Scenario!$B$18)=0),0*0+0,0)+IF(V161=1,0*0+0,0)+IF(V161=Scenario!$B$11,0,0)),"INSUFFICIENT FUNDS")))</f>
        <v/>
      </c>
      <c r="Z161" s="6" t="str">
        <f>IF(V161&gt;Scenario!$B$11,"",IF(V$2&lt;&gt;"Ready",V$2,IF(ISNUMBER(W161),IF((W161+X161)*(1+Scenario!$B$12/12)-Y161&lt;0,"INSUFFICIENT FUNDS",(W161+X161)*(1+Scenario!$B$12/12)-Y161),"INSUFFICIENT FUNDS")))</f>
        <v/>
      </c>
      <c r="AA161" s="6" t="str">
        <f>IF(V161&gt;Scenario!$B$11,"",IF(V$2&lt;&gt;"Ready",V$2,IF(ISNUMBER(Z161),AA160+Y161,"INSUFFICIENT FUNDS")))</f>
        <v/>
      </c>
      <c r="AB161" t="str">
        <f>IF(V161&gt;Scenario!$B$11,"",IF(V$2&lt;&gt;"Ready",V$2,IF(ISNUMBER(Z161),"OK","INSUFFICIENT FUNDS")))</f>
        <v/>
      </c>
      <c r="AC161">
        <v>157</v>
      </c>
      <c r="AD161" s="6" t="str">
        <f>IF(AC161&gt;Scenario!$B$11,"",IF(AC$2&lt;&gt;"Ready",AC$2,IF(AI160="OK",AG160,"INSUFFICIENT FUNDS")))</f>
        <v/>
      </c>
      <c r="AE161" s="6" t="str">
        <f>IF(AC161&gt;Scenario!$B$11,"",IF(AC$2&lt;&gt;"Ready",AC$2,IF(ISNUMBER(AD161),IF(AND(AC161&gt;=Scenario!$B$10,MOD(AC161-Scenario!$B$10,Scenario!$B$18)=0),Scenario!$B$8,0),"INSUFFICIENT FUNDS")))</f>
        <v/>
      </c>
      <c r="AF161" s="6" t="str">
        <f>IF(AC161&gt;Scenario!$B$11,"",IF(AC$2&lt;&gt;"Ready",AC$2,IF(ISNUMBER(AD161),(AD161+AE161)*(N('Option C'!$E$14)+N('Option C'!$E$15)+IF(Scenario!$B$13="Gross",0,0))/12+((N('Option C'!$E$12)+N('Option C'!$E$13))/12+IF(AND(AC161&gt;=Scenario!$B$10,MOD(AC161-Scenario!$B$10,Scenario!$B$18)=0),N('Option C'!$E$17)*N('Option C'!$E$18)+N('Option C'!$E$20),0)+IF(AC161=1,N('Option C'!$E$17)*N('Option C'!$E$19)+N('Option C'!$E$21),0)+IF(AC161=Scenario!$B$11,N('Option C'!$E$22),0)),"INSUFFICIENT FUNDS")))</f>
        <v/>
      </c>
      <c r="AG161" s="6" t="str">
        <f>IF(AC161&gt;Scenario!$B$11,"",IF(AC$2&lt;&gt;"Ready",AC$2,IF(ISNUMBER(AD161),IF((AD161+AE161)*(1+Scenario!$B$12/12)-AF161&lt;0,"INSUFFICIENT FUNDS",(AD161+AE161)*(1+Scenario!$B$12/12)-AF161),"INSUFFICIENT FUNDS")))</f>
        <v/>
      </c>
      <c r="AH161" s="6" t="str">
        <f>IF(AC161&gt;Scenario!$B$11,"",IF(AC$2&lt;&gt;"Ready",AC$2,IF(ISNUMBER(AG161),AH160+AF161,"INSUFFICIENT FUNDS")))</f>
        <v/>
      </c>
      <c r="AI161" t="str">
        <f>IF(AC161&gt;Scenario!$B$11,"",IF(AC$2&lt;&gt;"Ready",AC$2,IF(ISNUMBER(AG161),"OK","INSUFFICIENT FUNDS")))</f>
        <v/>
      </c>
      <c r="AJ161">
        <v>157</v>
      </c>
      <c r="AK161" s="6" t="str">
        <f>IF(AJ161&gt;Scenario!$B$11,"",IF(AJ$2&lt;&gt;"Ready",AJ$2,IF(AP160="OK",AN160,"INSUFFICIENT FUNDS")))</f>
        <v/>
      </c>
      <c r="AL161" s="6" t="str">
        <f>IF(AJ161&gt;Scenario!$B$11,"",IF(AJ$2&lt;&gt;"Ready",AJ$2,IF(ISNUMBER(AK161),IF(AND(AJ161&gt;=Scenario!$B$10,MOD(AJ161-Scenario!$B$10,Scenario!$B$18)=0),Scenario!$B$8,0),"INSUFFICIENT FUNDS")))</f>
        <v/>
      </c>
      <c r="AM161" s="6" t="str">
        <f>IF(AJ161&gt;Scenario!$B$11,"",IF(AJ$2&lt;&gt;"Ready",AJ$2,IF(ISNUMBER(AK161),(AK161+AL161)*(0+0+IF(Scenario!$B$13="Gross",0,0))/12+((0+0)/12+IF(AND(AJ161&gt;=Scenario!$B$10,MOD(AJ161-Scenario!$B$10,Scenario!$B$18)=0),0*0+0,0)+IF(AJ161=1,0*0+0,0)+IF(AJ161=Scenario!$B$11,0,0)),"INSUFFICIENT FUNDS")))</f>
        <v/>
      </c>
      <c r="AN161" s="6" t="str">
        <f>IF(AJ161&gt;Scenario!$B$11,"",IF(AJ$2&lt;&gt;"Ready",AJ$2,IF(ISNUMBER(AK161),IF((AK161+AL161)*(1+Scenario!$B$12/12)-AM161&lt;0,"INSUFFICIENT FUNDS",(AK161+AL161)*(1+Scenario!$B$12/12)-AM161),"INSUFFICIENT FUNDS")))</f>
        <v/>
      </c>
      <c r="AO161" s="6" t="str">
        <f>IF(AJ161&gt;Scenario!$B$11,"",IF(AJ$2&lt;&gt;"Ready",AJ$2,IF(ISNUMBER(AN161),AO160+AM161,"INSUFFICIENT FUNDS")))</f>
        <v/>
      </c>
      <c r="AP161" t="str">
        <f>IF(AJ161&gt;Scenario!$B$11,"",IF(AJ$2&lt;&gt;"Ready",AJ$2,IF(ISNUMBER(AN161),"OK","INSUFFICIENT FUNDS")))</f>
        <v/>
      </c>
    </row>
    <row r="162" spans="1:42" ht="32.1" customHeight="1" x14ac:dyDescent="0.2">
      <c r="A162">
        <v>158</v>
      </c>
      <c r="B162" s="6" t="str">
        <f>IF(A162&gt;Scenario!$B$11,"",IF(A$2&lt;&gt;"Ready",A$2,IF(G161="OK",E161,"INSUFFICIENT FUNDS")))</f>
        <v/>
      </c>
      <c r="C162" s="6" t="str">
        <f>IF(A162&gt;Scenario!$B$11,"",IF(A$2&lt;&gt;"Ready",A$2,IF(ISNUMBER(B162),IF(AND(A162&gt;=Scenario!$B$10,MOD(A162-Scenario!$B$10,Scenario!$B$18)=0),Scenario!$B$8,0),"INSUFFICIENT FUNDS")))</f>
        <v/>
      </c>
      <c r="D162" s="6" t="str">
        <f>IF(A162&gt;Scenario!$B$11,"",IF(A$2&lt;&gt;"Ready",A$2,IF(ISNUMBER(B162),(B162+C162)*(N('Option C'!$E$14)+N('Option C'!$E$15)+IF(Scenario!$B$13="Gross",N('Option C'!$E$16),0))/12+((N('Option C'!$E$12)+N('Option C'!$E$13))/12+IF(AND(A162&gt;=Scenario!$B$10,MOD(A162-Scenario!$B$10,Scenario!$B$18)=0),N('Option C'!$E$17)*N('Option C'!$E$18)+N('Option C'!$E$20),0)+IF(A162=1,N('Option C'!$E$17)*N('Option C'!$E$19)+N('Option C'!$E$21),0)+IF(A162=Scenario!$B$11,N('Option C'!$E$22),0)),"INSUFFICIENT FUNDS")))</f>
        <v/>
      </c>
      <c r="E162" s="6" t="str">
        <f>IF(A162&gt;Scenario!$B$11,"",IF(A$2&lt;&gt;"Ready",A$2,IF(ISNUMBER(B162),IF((B162+C162)*(1+Scenario!$B$12/12)-D162&lt;0,"INSUFFICIENT FUNDS",(B162+C162)*(1+Scenario!$B$12/12)-D162),"INSUFFICIENT FUNDS")))</f>
        <v/>
      </c>
      <c r="F162" s="6" t="str">
        <f>IF(A162&gt;Scenario!$B$11,"",IF(A$2&lt;&gt;"Ready",A$2,IF(ISNUMBER(E162),F161+D162,"INSUFFICIENT FUNDS")))</f>
        <v/>
      </c>
      <c r="G162" t="str">
        <f>IF(A162&gt;Scenario!$B$11,"",IF(A$2&lt;&gt;"Ready",A$2,IF(ISNUMBER(E162),"OK","INSUFFICIENT FUNDS")))</f>
        <v/>
      </c>
      <c r="H162">
        <v>158</v>
      </c>
      <c r="I162" s="6" t="str">
        <f>IF(H162&gt;Scenario!$B$11,"",IF(H$2&lt;&gt;"Ready",H$2,IF(N161="OK",L161,"INSUFFICIENT FUNDS")))</f>
        <v/>
      </c>
      <c r="J162" s="6" t="str">
        <f>IF(H162&gt;Scenario!$B$11,"",IF(H$2&lt;&gt;"Ready",H$2,IF(ISNUMBER(I162),IF(AND(H162&gt;=Scenario!$B$10,MOD(H162-Scenario!$B$10,Scenario!$B$18)=0),Scenario!$B$8,0),"INSUFFICIENT FUNDS")))</f>
        <v/>
      </c>
      <c r="K162" s="6" t="str">
        <f>IF(H162&gt;Scenario!$B$11,"",IF(H$2&lt;&gt;"Ready",H$2,IF(ISNUMBER(I162),(I162+J162)*(N('Option C'!$E$14)+N('Option C'!$E$15)+IF(Scenario!$B$13="Gross",N('Option C'!$E$16),0))/12+((0+0)/12+IF(AND(H162&gt;=Scenario!$B$10,MOD(H162-Scenario!$B$10,Scenario!$B$18)=0),N('Option C'!$E$17)*N('Option C'!$E$18)+N('Option C'!$E$20),0)+IF(H162=1,N('Option C'!$E$17)*N('Option C'!$E$19)+N('Option C'!$E$21),0)+IF(H162=Scenario!$B$11,N('Option C'!$E$22),0)),"INSUFFICIENT FUNDS")))</f>
        <v/>
      </c>
      <c r="L162" s="6" t="str">
        <f>IF(H162&gt;Scenario!$B$11,"",IF(H$2&lt;&gt;"Ready",H$2,IF(ISNUMBER(I162),IF((I162+J162)*(1+Scenario!$B$12/12)-K162&lt;0,"INSUFFICIENT FUNDS",(I162+J162)*(1+Scenario!$B$12/12)-K162),"INSUFFICIENT FUNDS")))</f>
        <v/>
      </c>
      <c r="M162" s="6" t="str">
        <f>IF(H162&gt;Scenario!$B$11,"",IF(H$2&lt;&gt;"Ready",H$2,IF(ISNUMBER(L162),M161+K162,"INSUFFICIENT FUNDS")))</f>
        <v/>
      </c>
      <c r="N162" t="str">
        <f>IF(H162&gt;Scenario!$B$11,"",IF(H$2&lt;&gt;"Ready",H$2,IF(ISNUMBER(L162),"OK","INSUFFICIENT FUNDS")))</f>
        <v/>
      </c>
      <c r="O162">
        <v>158</v>
      </c>
      <c r="P162" s="6" t="str">
        <f>IF(O162&gt;Scenario!$B$11,"",IF(O$2&lt;&gt;"Ready",O$2,IF(U161="OK",S161,"INSUFFICIENT FUNDS")))</f>
        <v/>
      </c>
      <c r="Q162" s="6" t="str">
        <f>IF(O162&gt;Scenario!$B$11,"",IF(O$2&lt;&gt;"Ready",O$2,IF(ISNUMBER(P162),IF(AND(O162&gt;=Scenario!$B$10,MOD(O162-Scenario!$B$10,Scenario!$B$18)=0),Scenario!$B$8,0),"INSUFFICIENT FUNDS")))</f>
        <v/>
      </c>
      <c r="R162" s="6" t="str">
        <f>IF(O162&gt;Scenario!$B$11,"",IF(O$2&lt;&gt;"Ready",O$2,IF(ISNUMBER(P162),(P162+Q162)*(0+N('Option C'!$E$15)+IF(Scenario!$B$13="Gross",N('Option C'!$E$16),0))/12+((N('Option C'!$E$12)+N('Option C'!$E$13))/12+IF(AND(O162&gt;=Scenario!$B$10,MOD(O162-Scenario!$B$10,Scenario!$B$18)=0),N('Option C'!$E$17)*N('Option C'!$E$18)+N('Option C'!$E$20),0)+IF(O162=1,N('Option C'!$E$17)*N('Option C'!$E$19)+N('Option C'!$E$21),0)+IF(O162=Scenario!$B$11,N('Option C'!$E$22),0)),"INSUFFICIENT FUNDS")))</f>
        <v/>
      </c>
      <c r="S162" s="6" t="str">
        <f>IF(O162&gt;Scenario!$B$11,"",IF(O$2&lt;&gt;"Ready",O$2,IF(ISNUMBER(P162),IF((P162+Q162)*(1+Scenario!$B$12/12)-R162&lt;0,"INSUFFICIENT FUNDS",(P162+Q162)*(1+Scenario!$B$12/12)-R162),"INSUFFICIENT FUNDS")))</f>
        <v/>
      </c>
      <c r="T162" s="6" t="str">
        <f>IF(O162&gt;Scenario!$B$11,"",IF(O$2&lt;&gt;"Ready",O$2,IF(ISNUMBER(S162),T161+R162,"INSUFFICIENT FUNDS")))</f>
        <v/>
      </c>
      <c r="U162" t="str">
        <f>IF(O162&gt;Scenario!$B$11,"",IF(O$2&lt;&gt;"Ready",O$2,IF(ISNUMBER(S162),"OK","INSUFFICIENT FUNDS")))</f>
        <v/>
      </c>
      <c r="V162">
        <v>158</v>
      </c>
      <c r="W162" s="6" t="str">
        <f>IF(V162&gt;Scenario!$B$11,"",IF(V$2&lt;&gt;"Ready",V$2,IF(AB161="OK",Z161,"INSUFFICIENT FUNDS")))</f>
        <v/>
      </c>
      <c r="X162" s="6" t="str">
        <f>IF(V162&gt;Scenario!$B$11,"",IF(V$2&lt;&gt;"Ready",V$2,IF(ISNUMBER(W162),IF(AND(V162&gt;=Scenario!$B$10,MOD(V162-Scenario!$B$10,Scenario!$B$18)=0),Scenario!$B$8,0),"INSUFFICIENT FUNDS")))</f>
        <v/>
      </c>
      <c r="Y162" s="6" t="str">
        <f>IF(V162&gt;Scenario!$B$11,"",IF(V$2&lt;&gt;"Ready",V$2,IF(ISNUMBER(W162),(W162+X162)*(N('Option C'!$E$14)+N('Option C'!$E$15)+IF(Scenario!$B$13="Gross",N('Option C'!$E$16),0))/12+((N('Option C'!$E$12)+N('Option C'!$E$13))/12+IF(AND(V162&gt;=Scenario!$B$10,MOD(V162-Scenario!$B$10,Scenario!$B$18)=0),0*0+0,0)+IF(V162=1,0*0+0,0)+IF(V162=Scenario!$B$11,0,0)),"INSUFFICIENT FUNDS")))</f>
        <v/>
      </c>
      <c r="Z162" s="6" t="str">
        <f>IF(V162&gt;Scenario!$B$11,"",IF(V$2&lt;&gt;"Ready",V$2,IF(ISNUMBER(W162),IF((W162+X162)*(1+Scenario!$B$12/12)-Y162&lt;0,"INSUFFICIENT FUNDS",(W162+X162)*(1+Scenario!$B$12/12)-Y162),"INSUFFICIENT FUNDS")))</f>
        <v/>
      </c>
      <c r="AA162" s="6" t="str">
        <f>IF(V162&gt;Scenario!$B$11,"",IF(V$2&lt;&gt;"Ready",V$2,IF(ISNUMBER(Z162),AA161+Y162,"INSUFFICIENT FUNDS")))</f>
        <v/>
      </c>
      <c r="AB162" t="str">
        <f>IF(V162&gt;Scenario!$B$11,"",IF(V$2&lt;&gt;"Ready",V$2,IF(ISNUMBER(Z162),"OK","INSUFFICIENT FUNDS")))</f>
        <v/>
      </c>
      <c r="AC162">
        <v>158</v>
      </c>
      <c r="AD162" s="6" t="str">
        <f>IF(AC162&gt;Scenario!$B$11,"",IF(AC$2&lt;&gt;"Ready",AC$2,IF(AI161="OK",AG161,"INSUFFICIENT FUNDS")))</f>
        <v/>
      </c>
      <c r="AE162" s="6" t="str">
        <f>IF(AC162&gt;Scenario!$B$11,"",IF(AC$2&lt;&gt;"Ready",AC$2,IF(ISNUMBER(AD162),IF(AND(AC162&gt;=Scenario!$B$10,MOD(AC162-Scenario!$B$10,Scenario!$B$18)=0),Scenario!$B$8,0),"INSUFFICIENT FUNDS")))</f>
        <v/>
      </c>
      <c r="AF162" s="6" t="str">
        <f>IF(AC162&gt;Scenario!$B$11,"",IF(AC$2&lt;&gt;"Ready",AC$2,IF(ISNUMBER(AD162),(AD162+AE162)*(N('Option C'!$E$14)+N('Option C'!$E$15)+IF(Scenario!$B$13="Gross",0,0))/12+((N('Option C'!$E$12)+N('Option C'!$E$13))/12+IF(AND(AC162&gt;=Scenario!$B$10,MOD(AC162-Scenario!$B$10,Scenario!$B$18)=0),N('Option C'!$E$17)*N('Option C'!$E$18)+N('Option C'!$E$20),0)+IF(AC162=1,N('Option C'!$E$17)*N('Option C'!$E$19)+N('Option C'!$E$21),0)+IF(AC162=Scenario!$B$11,N('Option C'!$E$22),0)),"INSUFFICIENT FUNDS")))</f>
        <v/>
      </c>
      <c r="AG162" s="6" t="str">
        <f>IF(AC162&gt;Scenario!$B$11,"",IF(AC$2&lt;&gt;"Ready",AC$2,IF(ISNUMBER(AD162),IF((AD162+AE162)*(1+Scenario!$B$12/12)-AF162&lt;0,"INSUFFICIENT FUNDS",(AD162+AE162)*(1+Scenario!$B$12/12)-AF162),"INSUFFICIENT FUNDS")))</f>
        <v/>
      </c>
      <c r="AH162" s="6" t="str">
        <f>IF(AC162&gt;Scenario!$B$11,"",IF(AC$2&lt;&gt;"Ready",AC$2,IF(ISNUMBER(AG162),AH161+AF162,"INSUFFICIENT FUNDS")))</f>
        <v/>
      </c>
      <c r="AI162" t="str">
        <f>IF(AC162&gt;Scenario!$B$11,"",IF(AC$2&lt;&gt;"Ready",AC$2,IF(ISNUMBER(AG162),"OK","INSUFFICIENT FUNDS")))</f>
        <v/>
      </c>
      <c r="AJ162">
        <v>158</v>
      </c>
      <c r="AK162" s="6" t="str">
        <f>IF(AJ162&gt;Scenario!$B$11,"",IF(AJ$2&lt;&gt;"Ready",AJ$2,IF(AP161="OK",AN161,"INSUFFICIENT FUNDS")))</f>
        <v/>
      </c>
      <c r="AL162" s="6" t="str">
        <f>IF(AJ162&gt;Scenario!$B$11,"",IF(AJ$2&lt;&gt;"Ready",AJ$2,IF(ISNUMBER(AK162),IF(AND(AJ162&gt;=Scenario!$B$10,MOD(AJ162-Scenario!$B$10,Scenario!$B$18)=0),Scenario!$B$8,0),"INSUFFICIENT FUNDS")))</f>
        <v/>
      </c>
      <c r="AM162" s="6" t="str">
        <f>IF(AJ162&gt;Scenario!$B$11,"",IF(AJ$2&lt;&gt;"Ready",AJ$2,IF(ISNUMBER(AK162),(AK162+AL162)*(0+0+IF(Scenario!$B$13="Gross",0,0))/12+((0+0)/12+IF(AND(AJ162&gt;=Scenario!$B$10,MOD(AJ162-Scenario!$B$10,Scenario!$B$18)=0),0*0+0,0)+IF(AJ162=1,0*0+0,0)+IF(AJ162=Scenario!$B$11,0,0)),"INSUFFICIENT FUNDS")))</f>
        <v/>
      </c>
      <c r="AN162" s="6" t="str">
        <f>IF(AJ162&gt;Scenario!$B$11,"",IF(AJ$2&lt;&gt;"Ready",AJ$2,IF(ISNUMBER(AK162),IF((AK162+AL162)*(1+Scenario!$B$12/12)-AM162&lt;0,"INSUFFICIENT FUNDS",(AK162+AL162)*(1+Scenario!$B$12/12)-AM162),"INSUFFICIENT FUNDS")))</f>
        <v/>
      </c>
      <c r="AO162" s="6" t="str">
        <f>IF(AJ162&gt;Scenario!$B$11,"",IF(AJ$2&lt;&gt;"Ready",AJ$2,IF(ISNUMBER(AN162),AO161+AM162,"INSUFFICIENT FUNDS")))</f>
        <v/>
      </c>
      <c r="AP162" t="str">
        <f>IF(AJ162&gt;Scenario!$B$11,"",IF(AJ$2&lt;&gt;"Ready",AJ$2,IF(ISNUMBER(AN162),"OK","INSUFFICIENT FUNDS")))</f>
        <v/>
      </c>
    </row>
    <row r="163" spans="1:42" ht="32.1" customHeight="1" x14ac:dyDescent="0.2">
      <c r="A163">
        <v>159</v>
      </c>
      <c r="B163" s="6" t="str">
        <f>IF(A163&gt;Scenario!$B$11,"",IF(A$2&lt;&gt;"Ready",A$2,IF(G162="OK",E162,"INSUFFICIENT FUNDS")))</f>
        <v/>
      </c>
      <c r="C163" s="6" t="str">
        <f>IF(A163&gt;Scenario!$B$11,"",IF(A$2&lt;&gt;"Ready",A$2,IF(ISNUMBER(B163),IF(AND(A163&gt;=Scenario!$B$10,MOD(A163-Scenario!$B$10,Scenario!$B$18)=0),Scenario!$B$8,0),"INSUFFICIENT FUNDS")))</f>
        <v/>
      </c>
      <c r="D163" s="6" t="str">
        <f>IF(A163&gt;Scenario!$B$11,"",IF(A$2&lt;&gt;"Ready",A$2,IF(ISNUMBER(B163),(B163+C163)*(N('Option C'!$E$14)+N('Option C'!$E$15)+IF(Scenario!$B$13="Gross",N('Option C'!$E$16),0))/12+((N('Option C'!$E$12)+N('Option C'!$E$13))/12+IF(AND(A163&gt;=Scenario!$B$10,MOD(A163-Scenario!$B$10,Scenario!$B$18)=0),N('Option C'!$E$17)*N('Option C'!$E$18)+N('Option C'!$E$20),0)+IF(A163=1,N('Option C'!$E$17)*N('Option C'!$E$19)+N('Option C'!$E$21),0)+IF(A163=Scenario!$B$11,N('Option C'!$E$22),0)),"INSUFFICIENT FUNDS")))</f>
        <v/>
      </c>
      <c r="E163" s="6" t="str">
        <f>IF(A163&gt;Scenario!$B$11,"",IF(A$2&lt;&gt;"Ready",A$2,IF(ISNUMBER(B163),IF((B163+C163)*(1+Scenario!$B$12/12)-D163&lt;0,"INSUFFICIENT FUNDS",(B163+C163)*(1+Scenario!$B$12/12)-D163),"INSUFFICIENT FUNDS")))</f>
        <v/>
      </c>
      <c r="F163" s="6" t="str">
        <f>IF(A163&gt;Scenario!$B$11,"",IF(A$2&lt;&gt;"Ready",A$2,IF(ISNUMBER(E163),F162+D163,"INSUFFICIENT FUNDS")))</f>
        <v/>
      </c>
      <c r="G163" t="str">
        <f>IF(A163&gt;Scenario!$B$11,"",IF(A$2&lt;&gt;"Ready",A$2,IF(ISNUMBER(E163),"OK","INSUFFICIENT FUNDS")))</f>
        <v/>
      </c>
      <c r="H163">
        <v>159</v>
      </c>
      <c r="I163" s="6" t="str">
        <f>IF(H163&gt;Scenario!$B$11,"",IF(H$2&lt;&gt;"Ready",H$2,IF(N162="OK",L162,"INSUFFICIENT FUNDS")))</f>
        <v/>
      </c>
      <c r="J163" s="6" t="str">
        <f>IF(H163&gt;Scenario!$B$11,"",IF(H$2&lt;&gt;"Ready",H$2,IF(ISNUMBER(I163),IF(AND(H163&gt;=Scenario!$B$10,MOD(H163-Scenario!$B$10,Scenario!$B$18)=0),Scenario!$B$8,0),"INSUFFICIENT FUNDS")))</f>
        <v/>
      </c>
      <c r="K163" s="6" t="str">
        <f>IF(H163&gt;Scenario!$B$11,"",IF(H$2&lt;&gt;"Ready",H$2,IF(ISNUMBER(I163),(I163+J163)*(N('Option C'!$E$14)+N('Option C'!$E$15)+IF(Scenario!$B$13="Gross",N('Option C'!$E$16),0))/12+((0+0)/12+IF(AND(H163&gt;=Scenario!$B$10,MOD(H163-Scenario!$B$10,Scenario!$B$18)=0),N('Option C'!$E$17)*N('Option C'!$E$18)+N('Option C'!$E$20),0)+IF(H163=1,N('Option C'!$E$17)*N('Option C'!$E$19)+N('Option C'!$E$21),0)+IF(H163=Scenario!$B$11,N('Option C'!$E$22),0)),"INSUFFICIENT FUNDS")))</f>
        <v/>
      </c>
      <c r="L163" s="6" t="str">
        <f>IF(H163&gt;Scenario!$B$11,"",IF(H$2&lt;&gt;"Ready",H$2,IF(ISNUMBER(I163),IF((I163+J163)*(1+Scenario!$B$12/12)-K163&lt;0,"INSUFFICIENT FUNDS",(I163+J163)*(1+Scenario!$B$12/12)-K163),"INSUFFICIENT FUNDS")))</f>
        <v/>
      </c>
      <c r="M163" s="6" t="str">
        <f>IF(H163&gt;Scenario!$B$11,"",IF(H$2&lt;&gt;"Ready",H$2,IF(ISNUMBER(L163),M162+K163,"INSUFFICIENT FUNDS")))</f>
        <v/>
      </c>
      <c r="N163" t="str">
        <f>IF(H163&gt;Scenario!$B$11,"",IF(H$2&lt;&gt;"Ready",H$2,IF(ISNUMBER(L163),"OK","INSUFFICIENT FUNDS")))</f>
        <v/>
      </c>
      <c r="O163">
        <v>159</v>
      </c>
      <c r="P163" s="6" t="str">
        <f>IF(O163&gt;Scenario!$B$11,"",IF(O$2&lt;&gt;"Ready",O$2,IF(U162="OK",S162,"INSUFFICIENT FUNDS")))</f>
        <v/>
      </c>
      <c r="Q163" s="6" t="str">
        <f>IF(O163&gt;Scenario!$B$11,"",IF(O$2&lt;&gt;"Ready",O$2,IF(ISNUMBER(P163),IF(AND(O163&gt;=Scenario!$B$10,MOD(O163-Scenario!$B$10,Scenario!$B$18)=0),Scenario!$B$8,0),"INSUFFICIENT FUNDS")))</f>
        <v/>
      </c>
      <c r="R163" s="6" t="str">
        <f>IF(O163&gt;Scenario!$B$11,"",IF(O$2&lt;&gt;"Ready",O$2,IF(ISNUMBER(P163),(P163+Q163)*(0+N('Option C'!$E$15)+IF(Scenario!$B$13="Gross",N('Option C'!$E$16),0))/12+((N('Option C'!$E$12)+N('Option C'!$E$13))/12+IF(AND(O163&gt;=Scenario!$B$10,MOD(O163-Scenario!$B$10,Scenario!$B$18)=0),N('Option C'!$E$17)*N('Option C'!$E$18)+N('Option C'!$E$20),0)+IF(O163=1,N('Option C'!$E$17)*N('Option C'!$E$19)+N('Option C'!$E$21),0)+IF(O163=Scenario!$B$11,N('Option C'!$E$22),0)),"INSUFFICIENT FUNDS")))</f>
        <v/>
      </c>
      <c r="S163" s="6" t="str">
        <f>IF(O163&gt;Scenario!$B$11,"",IF(O$2&lt;&gt;"Ready",O$2,IF(ISNUMBER(P163),IF((P163+Q163)*(1+Scenario!$B$12/12)-R163&lt;0,"INSUFFICIENT FUNDS",(P163+Q163)*(1+Scenario!$B$12/12)-R163),"INSUFFICIENT FUNDS")))</f>
        <v/>
      </c>
      <c r="T163" s="6" t="str">
        <f>IF(O163&gt;Scenario!$B$11,"",IF(O$2&lt;&gt;"Ready",O$2,IF(ISNUMBER(S163),T162+R163,"INSUFFICIENT FUNDS")))</f>
        <v/>
      </c>
      <c r="U163" t="str">
        <f>IF(O163&gt;Scenario!$B$11,"",IF(O$2&lt;&gt;"Ready",O$2,IF(ISNUMBER(S163),"OK","INSUFFICIENT FUNDS")))</f>
        <v/>
      </c>
      <c r="V163">
        <v>159</v>
      </c>
      <c r="W163" s="6" t="str">
        <f>IF(V163&gt;Scenario!$B$11,"",IF(V$2&lt;&gt;"Ready",V$2,IF(AB162="OK",Z162,"INSUFFICIENT FUNDS")))</f>
        <v/>
      </c>
      <c r="X163" s="6" t="str">
        <f>IF(V163&gt;Scenario!$B$11,"",IF(V$2&lt;&gt;"Ready",V$2,IF(ISNUMBER(W163),IF(AND(V163&gt;=Scenario!$B$10,MOD(V163-Scenario!$B$10,Scenario!$B$18)=0),Scenario!$B$8,0),"INSUFFICIENT FUNDS")))</f>
        <v/>
      </c>
      <c r="Y163" s="6" t="str">
        <f>IF(V163&gt;Scenario!$B$11,"",IF(V$2&lt;&gt;"Ready",V$2,IF(ISNUMBER(W163),(W163+X163)*(N('Option C'!$E$14)+N('Option C'!$E$15)+IF(Scenario!$B$13="Gross",N('Option C'!$E$16),0))/12+((N('Option C'!$E$12)+N('Option C'!$E$13))/12+IF(AND(V163&gt;=Scenario!$B$10,MOD(V163-Scenario!$B$10,Scenario!$B$18)=0),0*0+0,0)+IF(V163=1,0*0+0,0)+IF(V163=Scenario!$B$11,0,0)),"INSUFFICIENT FUNDS")))</f>
        <v/>
      </c>
      <c r="Z163" s="6" t="str">
        <f>IF(V163&gt;Scenario!$B$11,"",IF(V$2&lt;&gt;"Ready",V$2,IF(ISNUMBER(W163),IF((W163+X163)*(1+Scenario!$B$12/12)-Y163&lt;0,"INSUFFICIENT FUNDS",(W163+X163)*(1+Scenario!$B$12/12)-Y163),"INSUFFICIENT FUNDS")))</f>
        <v/>
      </c>
      <c r="AA163" s="6" t="str">
        <f>IF(V163&gt;Scenario!$B$11,"",IF(V$2&lt;&gt;"Ready",V$2,IF(ISNUMBER(Z163),AA162+Y163,"INSUFFICIENT FUNDS")))</f>
        <v/>
      </c>
      <c r="AB163" t="str">
        <f>IF(V163&gt;Scenario!$B$11,"",IF(V$2&lt;&gt;"Ready",V$2,IF(ISNUMBER(Z163),"OK","INSUFFICIENT FUNDS")))</f>
        <v/>
      </c>
      <c r="AC163">
        <v>159</v>
      </c>
      <c r="AD163" s="6" t="str">
        <f>IF(AC163&gt;Scenario!$B$11,"",IF(AC$2&lt;&gt;"Ready",AC$2,IF(AI162="OK",AG162,"INSUFFICIENT FUNDS")))</f>
        <v/>
      </c>
      <c r="AE163" s="6" t="str">
        <f>IF(AC163&gt;Scenario!$B$11,"",IF(AC$2&lt;&gt;"Ready",AC$2,IF(ISNUMBER(AD163),IF(AND(AC163&gt;=Scenario!$B$10,MOD(AC163-Scenario!$B$10,Scenario!$B$18)=0),Scenario!$B$8,0),"INSUFFICIENT FUNDS")))</f>
        <v/>
      </c>
      <c r="AF163" s="6" t="str">
        <f>IF(AC163&gt;Scenario!$B$11,"",IF(AC$2&lt;&gt;"Ready",AC$2,IF(ISNUMBER(AD163),(AD163+AE163)*(N('Option C'!$E$14)+N('Option C'!$E$15)+IF(Scenario!$B$13="Gross",0,0))/12+((N('Option C'!$E$12)+N('Option C'!$E$13))/12+IF(AND(AC163&gt;=Scenario!$B$10,MOD(AC163-Scenario!$B$10,Scenario!$B$18)=0),N('Option C'!$E$17)*N('Option C'!$E$18)+N('Option C'!$E$20),0)+IF(AC163=1,N('Option C'!$E$17)*N('Option C'!$E$19)+N('Option C'!$E$21),0)+IF(AC163=Scenario!$B$11,N('Option C'!$E$22),0)),"INSUFFICIENT FUNDS")))</f>
        <v/>
      </c>
      <c r="AG163" s="6" t="str">
        <f>IF(AC163&gt;Scenario!$B$11,"",IF(AC$2&lt;&gt;"Ready",AC$2,IF(ISNUMBER(AD163),IF((AD163+AE163)*(1+Scenario!$B$12/12)-AF163&lt;0,"INSUFFICIENT FUNDS",(AD163+AE163)*(1+Scenario!$B$12/12)-AF163),"INSUFFICIENT FUNDS")))</f>
        <v/>
      </c>
      <c r="AH163" s="6" t="str">
        <f>IF(AC163&gt;Scenario!$B$11,"",IF(AC$2&lt;&gt;"Ready",AC$2,IF(ISNUMBER(AG163),AH162+AF163,"INSUFFICIENT FUNDS")))</f>
        <v/>
      </c>
      <c r="AI163" t="str">
        <f>IF(AC163&gt;Scenario!$B$11,"",IF(AC$2&lt;&gt;"Ready",AC$2,IF(ISNUMBER(AG163),"OK","INSUFFICIENT FUNDS")))</f>
        <v/>
      </c>
      <c r="AJ163">
        <v>159</v>
      </c>
      <c r="AK163" s="6" t="str">
        <f>IF(AJ163&gt;Scenario!$B$11,"",IF(AJ$2&lt;&gt;"Ready",AJ$2,IF(AP162="OK",AN162,"INSUFFICIENT FUNDS")))</f>
        <v/>
      </c>
      <c r="AL163" s="6" t="str">
        <f>IF(AJ163&gt;Scenario!$B$11,"",IF(AJ$2&lt;&gt;"Ready",AJ$2,IF(ISNUMBER(AK163),IF(AND(AJ163&gt;=Scenario!$B$10,MOD(AJ163-Scenario!$B$10,Scenario!$B$18)=0),Scenario!$B$8,0),"INSUFFICIENT FUNDS")))</f>
        <v/>
      </c>
      <c r="AM163" s="6" t="str">
        <f>IF(AJ163&gt;Scenario!$B$11,"",IF(AJ$2&lt;&gt;"Ready",AJ$2,IF(ISNUMBER(AK163),(AK163+AL163)*(0+0+IF(Scenario!$B$13="Gross",0,0))/12+((0+0)/12+IF(AND(AJ163&gt;=Scenario!$B$10,MOD(AJ163-Scenario!$B$10,Scenario!$B$18)=0),0*0+0,0)+IF(AJ163=1,0*0+0,0)+IF(AJ163=Scenario!$B$11,0,0)),"INSUFFICIENT FUNDS")))</f>
        <v/>
      </c>
      <c r="AN163" s="6" t="str">
        <f>IF(AJ163&gt;Scenario!$B$11,"",IF(AJ$2&lt;&gt;"Ready",AJ$2,IF(ISNUMBER(AK163),IF((AK163+AL163)*(1+Scenario!$B$12/12)-AM163&lt;0,"INSUFFICIENT FUNDS",(AK163+AL163)*(1+Scenario!$B$12/12)-AM163),"INSUFFICIENT FUNDS")))</f>
        <v/>
      </c>
      <c r="AO163" s="6" t="str">
        <f>IF(AJ163&gt;Scenario!$B$11,"",IF(AJ$2&lt;&gt;"Ready",AJ$2,IF(ISNUMBER(AN163),AO162+AM163,"INSUFFICIENT FUNDS")))</f>
        <v/>
      </c>
      <c r="AP163" t="str">
        <f>IF(AJ163&gt;Scenario!$B$11,"",IF(AJ$2&lt;&gt;"Ready",AJ$2,IF(ISNUMBER(AN163),"OK","INSUFFICIENT FUNDS")))</f>
        <v/>
      </c>
    </row>
    <row r="164" spans="1:42" ht="32.1" customHeight="1" x14ac:dyDescent="0.2">
      <c r="A164">
        <v>160</v>
      </c>
      <c r="B164" s="6" t="str">
        <f>IF(A164&gt;Scenario!$B$11,"",IF(A$2&lt;&gt;"Ready",A$2,IF(G163="OK",E163,"INSUFFICIENT FUNDS")))</f>
        <v/>
      </c>
      <c r="C164" s="6" t="str">
        <f>IF(A164&gt;Scenario!$B$11,"",IF(A$2&lt;&gt;"Ready",A$2,IF(ISNUMBER(B164),IF(AND(A164&gt;=Scenario!$B$10,MOD(A164-Scenario!$B$10,Scenario!$B$18)=0),Scenario!$B$8,0),"INSUFFICIENT FUNDS")))</f>
        <v/>
      </c>
      <c r="D164" s="6" t="str">
        <f>IF(A164&gt;Scenario!$B$11,"",IF(A$2&lt;&gt;"Ready",A$2,IF(ISNUMBER(B164),(B164+C164)*(N('Option C'!$E$14)+N('Option C'!$E$15)+IF(Scenario!$B$13="Gross",N('Option C'!$E$16),0))/12+((N('Option C'!$E$12)+N('Option C'!$E$13))/12+IF(AND(A164&gt;=Scenario!$B$10,MOD(A164-Scenario!$B$10,Scenario!$B$18)=0),N('Option C'!$E$17)*N('Option C'!$E$18)+N('Option C'!$E$20),0)+IF(A164=1,N('Option C'!$E$17)*N('Option C'!$E$19)+N('Option C'!$E$21),0)+IF(A164=Scenario!$B$11,N('Option C'!$E$22),0)),"INSUFFICIENT FUNDS")))</f>
        <v/>
      </c>
      <c r="E164" s="6" t="str">
        <f>IF(A164&gt;Scenario!$B$11,"",IF(A$2&lt;&gt;"Ready",A$2,IF(ISNUMBER(B164),IF((B164+C164)*(1+Scenario!$B$12/12)-D164&lt;0,"INSUFFICIENT FUNDS",(B164+C164)*(1+Scenario!$B$12/12)-D164),"INSUFFICIENT FUNDS")))</f>
        <v/>
      </c>
      <c r="F164" s="6" t="str">
        <f>IF(A164&gt;Scenario!$B$11,"",IF(A$2&lt;&gt;"Ready",A$2,IF(ISNUMBER(E164),F163+D164,"INSUFFICIENT FUNDS")))</f>
        <v/>
      </c>
      <c r="G164" t="str">
        <f>IF(A164&gt;Scenario!$B$11,"",IF(A$2&lt;&gt;"Ready",A$2,IF(ISNUMBER(E164),"OK","INSUFFICIENT FUNDS")))</f>
        <v/>
      </c>
      <c r="H164">
        <v>160</v>
      </c>
      <c r="I164" s="6" t="str">
        <f>IF(H164&gt;Scenario!$B$11,"",IF(H$2&lt;&gt;"Ready",H$2,IF(N163="OK",L163,"INSUFFICIENT FUNDS")))</f>
        <v/>
      </c>
      <c r="J164" s="6" t="str">
        <f>IF(H164&gt;Scenario!$B$11,"",IF(H$2&lt;&gt;"Ready",H$2,IF(ISNUMBER(I164),IF(AND(H164&gt;=Scenario!$B$10,MOD(H164-Scenario!$B$10,Scenario!$B$18)=0),Scenario!$B$8,0),"INSUFFICIENT FUNDS")))</f>
        <v/>
      </c>
      <c r="K164" s="6" t="str">
        <f>IF(H164&gt;Scenario!$B$11,"",IF(H$2&lt;&gt;"Ready",H$2,IF(ISNUMBER(I164),(I164+J164)*(N('Option C'!$E$14)+N('Option C'!$E$15)+IF(Scenario!$B$13="Gross",N('Option C'!$E$16),0))/12+((0+0)/12+IF(AND(H164&gt;=Scenario!$B$10,MOD(H164-Scenario!$B$10,Scenario!$B$18)=0),N('Option C'!$E$17)*N('Option C'!$E$18)+N('Option C'!$E$20),0)+IF(H164=1,N('Option C'!$E$17)*N('Option C'!$E$19)+N('Option C'!$E$21),0)+IF(H164=Scenario!$B$11,N('Option C'!$E$22),0)),"INSUFFICIENT FUNDS")))</f>
        <v/>
      </c>
      <c r="L164" s="6" t="str">
        <f>IF(H164&gt;Scenario!$B$11,"",IF(H$2&lt;&gt;"Ready",H$2,IF(ISNUMBER(I164),IF((I164+J164)*(1+Scenario!$B$12/12)-K164&lt;0,"INSUFFICIENT FUNDS",(I164+J164)*(1+Scenario!$B$12/12)-K164),"INSUFFICIENT FUNDS")))</f>
        <v/>
      </c>
      <c r="M164" s="6" t="str">
        <f>IF(H164&gt;Scenario!$B$11,"",IF(H$2&lt;&gt;"Ready",H$2,IF(ISNUMBER(L164),M163+K164,"INSUFFICIENT FUNDS")))</f>
        <v/>
      </c>
      <c r="N164" t="str">
        <f>IF(H164&gt;Scenario!$B$11,"",IF(H$2&lt;&gt;"Ready",H$2,IF(ISNUMBER(L164),"OK","INSUFFICIENT FUNDS")))</f>
        <v/>
      </c>
      <c r="O164">
        <v>160</v>
      </c>
      <c r="P164" s="6" t="str">
        <f>IF(O164&gt;Scenario!$B$11,"",IF(O$2&lt;&gt;"Ready",O$2,IF(U163="OK",S163,"INSUFFICIENT FUNDS")))</f>
        <v/>
      </c>
      <c r="Q164" s="6" t="str">
        <f>IF(O164&gt;Scenario!$B$11,"",IF(O$2&lt;&gt;"Ready",O$2,IF(ISNUMBER(P164),IF(AND(O164&gt;=Scenario!$B$10,MOD(O164-Scenario!$B$10,Scenario!$B$18)=0),Scenario!$B$8,0),"INSUFFICIENT FUNDS")))</f>
        <v/>
      </c>
      <c r="R164" s="6" t="str">
        <f>IF(O164&gt;Scenario!$B$11,"",IF(O$2&lt;&gt;"Ready",O$2,IF(ISNUMBER(P164),(P164+Q164)*(0+N('Option C'!$E$15)+IF(Scenario!$B$13="Gross",N('Option C'!$E$16),0))/12+((N('Option C'!$E$12)+N('Option C'!$E$13))/12+IF(AND(O164&gt;=Scenario!$B$10,MOD(O164-Scenario!$B$10,Scenario!$B$18)=0),N('Option C'!$E$17)*N('Option C'!$E$18)+N('Option C'!$E$20),0)+IF(O164=1,N('Option C'!$E$17)*N('Option C'!$E$19)+N('Option C'!$E$21),0)+IF(O164=Scenario!$B$11,N('Option C'!$E$22),0)),"INSUFFICIENT FUNDS")))</f>
        <v/>
      </c>
      <c r="S164" s="6" t="str">
        <f>IF(O164&gt;Scenario!$B$11,"",IF(O$2&lt;&gt;"Ready",O$2,IF(ISNUMBER(P164),IF((P164+Q164)*(1+Scenario!$B$12/12)-R164&lt;0,"INSUFFICIENT FUNDS",(P164+Q164)*(1+Scenario!$B$12/12)-R164),"INSUFFICIENT FUNDS")))</f>
        <v/>
      </c>
      <c r="T164" s="6" t="str">
        <f>IF(O164&gt;Scenario!$B$11,"",IF(O$2&lt;&gt;"Ready",O$2,IF(ISNUMBER(S164),T163+R164,"INSUFFICIENT FUNDS")))</f>
        <v/>
      </c>
      <c r="U164" t="str">
        <f>IF(O164&gt;Scenario!$B$11,"",IF(O$2&lt;&gt;"Ready",O$2,IF(ISNUMBER(S164),"OK","INSUFFICIENT FUNDS")))</f>
        <v/>
      </c>
      <c r="V164">
        <v>160</v>
      </c>
      <c r="W164" s="6" t="str">
        <f>IF(V164&gt;Scenario!$B$11,"",IF(V$2&lt;&gt;"Ready",V$2,IF(AB163="OK",Z163,"INSUFFICIENT FUNDS")))</f>
        <v/>
      </c>
      <c r="X164" s="6" t="str">
        <f>IF(V164&gt;Scenario!$B$11,"",IF(V$2&lt;&gt;"Ready",V$2,IF(ISNUMBER(W164),IF(AND(V164&gt;=Scenario!$B$10,MOD(V164-Scenario!$B$10,Scenario!$B$18)=0),Scenario!$B$8,0),"INSUFFICIENT FUNDS")))</f>
        <v/>
      </c>
      <c r="Y164" s="6" t="str">
        <f>IF(V164&gt;Scenario!$B$11,"",IF(V$2&lt;&gt;"Ready",V$2,IF(ISNUMBER(W164),(W164+X164)*(N('Option C'!$E$14)+N('Option C'!$E$15)+IF(Scenario!$B$13="Gross",N('Option C'!$E$16),0))/12+((N('Option C'!$E$12)+N('Option C'!$E$13))/12+IF(AND(V164&gt;=Scenario!$B$10,MOD(V164-Scenario!$B$10,Scenario!$B$18)=0),0*0+0,0)+IF(V164=1,0*0+0,0)+IF(V164=Scenario!$B$11,0,0)),"INSUFFICIENT FUNDS")))</f>
        <v/>
      </c>
      <c r="Z164" s="6" t="str">
        <f>IF(V164&gt;Scenario!$B$11,"",IF(V$2&lt;&gt;"Ready",V$2,IF(ISNUMBER(W164),IF((W164+X164)*(1+Scenario!$B$12/12)-Y164&lt;0,"INSUFFICIENT FUNDS",(W164+X164)*(1+Scenario!$B$12/12)-Y164),"INSUFFICIENT FUNDS")))</f>
        <v/>
      </c>
      <c r="AA164" s="6" t="str">
        <f>IF(V164&gt;Scenario!$B$11,"",IF(V$2&lt;&gt;"Ready",V$2,IF(ISNUMBER(Z164),AA163+Y164,"INSUFFICIENT FUNDS")))</f>
        <v/>
      </c>
      <c r="AB164" t="str">
        <f>IF(V164&gt;Scenario!$B$11,"",IF(V$2&lt;&gt;"Ready",V$2,IF(ISNUMBER(Z164),"OK","INSUFFICIENT FUNDS")))</f>
        <v/>
      </c>
      <c r="AC164">
        <v>160</v>
      </c>
      <c r="AD164" s="6" t="str">
        <f>IF(AC164&gt;Scenario!$B$11,"",IF(AC$2&lt;&gt;"Ready",AC$2,IF(AI163="OK",AG163,"INSUFFICIENT FUNDS")))</f>
        <v/>
      </c>
      <c r="AE164" s="6" t="str">
        <f>IF(AC164&gt;Scenario!$B$11,"",IF(AC$2&lt;&gt;"Ready",AC$2,IF(ISNUMBER(AD164),IF(AND(AC164&gt;=Scenario!$B$10,MOD(AC164-Scenario!$B$10,Scenario!$B$18)=0),Scenario!$B$8,0),"INSUFFICIENT FUNDS")))</f>
        <v/>
      </c>
      <c r="AF164" s="6" t="str">
        <f>IF(AC164&gt;Scenario!$B$11,"",IF(AC$2&lt;&gt;"Ready",AC$2,IF(ISNUMBER(AD164),(AD164+AE164)*(N('Option C'!$E$14)+N('Option C'!$E$15)+IF(Scenario!$B$13="Gross",0,0))/12+((N('Option C'!$E$12)+N('Option C'!$E$13))/12+IF(AND(AC164&gt;=Scenario!$B$10,MOD(AC164-Scenario!$B$10,Scenario!$B$18)=0),N('Option C'!$E$17)*N('Option C'!$E$18)+N('Option C'!$E$20),0)+IF(AC164=1,N('Option C'!$E$17)*N('Option C'!$E$19)+N('Option C'!$E$21),0)+IF(AC164=Scenario!$B$11,N('Option C'!$E$22),0)),"INSUFFICIENT FUNDS")))</f>
        <v/>
      </c>
      <c r="AG164" s="6" t="str">
        <f>IF(AC164&gt;Scenario!$B$11,"",IF(AC$2&lt;&gt;"Ready",AC$2,IF(ISNUMBER(AD164),IF((AD164+AE164)*(1+Scenario!$B$12/12)-AF164&lt;0,"INSUFFICIENT FUNDS",(AD164+AE164)*(1+Scenario!$B$12/12)-AF164),"INSUFFICIENT FUNDS")))</f>
        <v/>
      </c>
      <c r="AH164" s="6" t="str">
        <f>IF(AC164&gt;Scenario!$B$11,"",IF(AC$2&lt;&gt;"Ready",AC$2,IF(ISNUMBER(AG164),AH163+AF164,"INSUFFICIENT FUNDS")))</f>
        <v/>
      </c>
      <c r="AI164" t="str">
        <f>IF(AC164&gt;Scenario!$B$11,"",IF(AC$2&lt;&gt;"Ready",AC$2,IF(ISNUMBER(AG164),"OK","INSUFFICIENT FUNDS")))</f>
        <v/>
      </c>
      <c r="AJ164">
        <v>160</v>
      </c>
      <c r="AK164" s="6" t="str">
        <f>IF(AJ164&gt;Scenario!$B$11,"",IF(AJ$2&lt;&gt;"Ready",AJ$2,IF(AP163="OK",AN163,"INSUFFICIENT FUNDS")))</f>
        <v/>
      </c>
      <c r="AL164" s="6" t="str">
        <f>IF(AJ164&gt;Scenario!$B$11,"",IF(AJ$2&lt;&gt;"Ready",AJ$2,IF(ISNUMBER(AK164),IF(AND(AJ164&gt;=Scenario!$B$10,MOD(AJ164-Scenario!$B$10,Scenario!$B$18)=0),Scenario!$B$8,0),"INSUFFICIENT FUNDS")))</f>
        <v/>
      </c>
      <c r="AM164" s="6" t="str">
        <f>IF(AJ164&gt;Scenario!$B$11,"",IF(AJ$2&lt;&gt;"Ready",AJ$2,IF(ISNUMBER(AK164),(AK164+AL164)*(0+0+IF(Scenario!$B$13="Gross",0,0))/12+((0+0)/12+IF(AND(AJ164&gt;=Scenario!$B$10,MOD(AJ164-Scenario!$B$10,Scenario!$B$18)=0),0*0+0,0)+IF(AJ164=1,0*0+0,0)+IF(AJ164=Scenario!$B$11,0,0)),"INSUFFICIENT FUNDS")))</f>
        <v/>
      </c>
      <c r="AN164" s="6" t="str">
        <f>IF(AJ164&gt;Scenario!$B$11,"",IF(AJ$2&lt;&gt;"Ready",AJ$2,IF(ISNUMBER(AK164),IF((AK164+AL164)*(1+Scenario!$B$12/12)-AM164&lt;0,"INSUFFICIENT FUNDS",(AK164+AL164)*(1+Scenario!$B$12/12)-AM164),"INSUFFICIENT FUNDS")))</f>
        <v/>
      </c>
      <c r="AO164" s="6" t="str">
        <f>IF(AJ164&gt;Scenario!$B$11,"",IF(AJ$2&lt;&gt;"Ready",AJ$2,IF(ISNUMBER(AN164),AO163+AM164,"INSUFFICIENT FUNDS")))</f>
        <v/>
      </c>
      <c r="AP164" t="str">
        <f>IF(AJ164&gt;Scenario!$B$11,"",IF(AJ$2&lt;&gt;"Ready",AJ$2,IF(ISNUMBER(AN164),"OK","INSUFFICIENT FUNDS")))</f>
        <v/>
      </c>
    </row>
    <row r="165" spans="1:42" ht="32.1" customHeight="1" x14ac:dyDescent="0.2">
      <c r="A165">
        <v>161</v>
      </c>
      <c r="B165" s="6" t="str">
        <f>IF(A165&gt;Scenario!$B$11,"",IF(A$2&lt;&gt;"Ready",A$2,IF(G164="OK",E164,"INSUFFICIENT FUNDS")))</f>
        <v/>
      </c>
      <c r="C165" s="6" t="str">
        <f>IF(A165&gt;Scenario!$B$11,"",IF(A$2&lt;&gt;"Ready",A$2,IF(ISNUMBER(B165),IF(AND(A165&gt;=Scenario!$B$10,MOD(A165-Scenario!$B$10,Scenario!$B$18)=0),Scenario!$B$8,0),"INSUFFICIENT FUNDS")))</f>
        <v/>
      </c>
      <c r="D165" s="6" t="str">
        <f>IF(A165&gt;Scenario!$B$11,"",IF(A$2&lt;&gt;"Ready",A$2,IF(ISNUMBER(B165),(B165+C165)*(N('Option C'!$E$14)+N('Option C'!$E$15)+IF(Scenario!$B$13="Gross",N('Option C'!$E$16),0))/12+((N('Option C'!$E$12)+N('Option C'!$E$13))/12+IF(AND(A165&gt;=Scenario!$B$10,MOD(A165-Scenario!$B$10,Scenario!$B$18)=0),N('Option C'!$E$17)*N('Option C'!$E$18)+N('Option C'!$E$20),0)+IF(A165=1,N('Option C'!$E$17)*N('Option C'!$E$19)+N('Option C'!$E$21),0)+IF(A165=Scenario!$B$11,N('Option C'!$E$22),0)),"INSUFFICIENT FUNDS")))</f>
        <v/>
      </c>
      <c r="E165" s="6" t="str">
        <f>IF(A165&gt;Scenario!$B$11,"",IF(A$2&lt;&gt;"Ready",A$2,IF(ISNUMBER(B165),IF((B165+C165)*(1+Scenario!$B$12/12)-D165&lt;0,"INSUFFICIENT FUNDS",(B165+C165)*(1+Scenario!$B$12/12)-D165),"INSUFFICIENT FUNDS")))</f>
        <v/>
      </c>
      <c r="F165" s="6" t="str">
        <f>IF(A165&gt;Scenario!$B$11,"",IF(A$2&lt;&gt;"Ready",A$2,IF(ISNUMBER(E165),F164+D165,"INSUFFICIENT FUNDS")))</f>
        <v/>
      </c>
      <c r="G165" t="str">
        <f>IF(A165&gt;Scenario!$B$11,"",IF(A$2&lt;&gt;"Ready",A$2,IF(ISNUMBER(E165),"OK","INSUFFICIENT FUNDS")))</f>
        <v/>
      </c>
      <c r="H165">
        <v>161</v>
      </c>
      <c r="I165" s="6" t="str">
        <f>IF(H165&gt;Scenario!$B$11,"",IF(H$2&lt;&gt;"Ready",H$2,IF(N164="OK",L164,"INSUFFICIENT FUNDS")))</f>
        <v/>
      </c>
      <c r="J165" s="6" t="str">
        <f>IF(H165&gt;Scenario!$B$11,"",IF(H$2&lt;&gt;"Ready",H$2,IF(ISNUMBER(I165),IF(AND(H165&gt;=Scenario!$B$10,MOD(H165-Scenario!$B$10,Scenario!$B$18)=0),Scenario!$B$8,0),"INSUFFICIENT FUNDS")))</f>
        <v/>
      </c>
      <c r="K165" s="6" t="str">
        <f>IF(H165&gt;Scenario!$B$11,"",IF(H$2&lt;&gt;"Ready",H$2,IF(ISNUMBER(I165),(I165+J165)*(N('Option C'!$E$14)+N('Option C'!$E$15)+IF(Scenario!$B$13="Gross",N('Option C'!$E$16),0))/12+((0+0)/12+IF(AND(H165&gt;=Scenario!$B$10,MOD(H165-Scenario!$B$10,Scenario!$B$18)=0),N('Option C'!$E$17)*N('Option C'!$E$18)+N('Option C'!$E$20),0)+IF(H165=1,N('Option C'!$E$17)*N('Option C'!$E$19)+N('Option C'!$E$21),0)+IF(H165=Scenario!$B$11,N('Option C'!$E$22),0)),"INSUFFICIENT FUNDS")))</f>
        <v/>
      </c>
      <c r="L165" s="6" t="str">
        <f>IF(H165&gt;Scenario!$B$11,"",IF(H$2&lt;&gt;"Ready",H$2,IF(ISNUMBER(I165),IF((I165+J165)*(1+Scenario!$B$12/12)-K165&lt;0,"INSUFFICIENT FUNDS",(I165+J165)*(1+Scenario!$B$12/12)-K165),"INSUFFICIENT FUNDS")))</f>
        <v/>
      </c>
      <c r="M165" s="6" t="str">
        <f>IF(H165&gt;Scenario!$B$11,"",IF(H$2&lt;&gt;"Ready",H$2,IF(ISNUMBER(L165),M164+K165,"INSUFFICIENT FUNDS")))</f>
        <v/>
      </c>
      <c r="N165" t="str">
        <f>IF(H165&gt;Scenario!$B$11,"",IF(H$2&lt;&gt;"Ready",H$2,IF(ISNUMBER(L165),"OK","INSUFFICIENT FUNDS")))</f>
        <v/>
      </c>
      <c r="O165">
        <v>161</v>
      </c>
      <c r="P165" s="6" t="str">
        <f>IF(O165&gt;Scenario!$B$11,"",IF(O$2&lt;&gt;"Ready",O$2,IF(U164="OK",S164,"INSUFFICIENT FUNDS")))</f>
        <v/>
      </c>
      <c r="Q165" s="6" t="str">
        <f>IF(O165&gt;Scenario!$B$11,"",IF(O$2&lt;&gt;"Ready",O$2,IF(ISNUMBER(P165),IF(AND(O165&gt;=Scenario!$B$10,MOD(O165-Scenario!$B$10,Scenario!$B$18)=0),Scenario!$B$8,0),"INSUFFICIENT FUNDS")))</f>
        <v/>
      </c>
      <c r="R165" s="6" t="str">
        <f>IF(O165&gt;Scenario!$B$11,"",IF(O$2&lt;&gt;"Ready",O$2,IF(ISNUMBER(P165),(P165+Q165)*(0+N('Option C'!$E$15)+IF(Scenario!$B$13="Gross",N('Option C'!$E$16),0))/12+((N('Option C'!$E$12)+N('Option C'!$E$13))/12+IF(AND(O165&gt;=Scenario!$B$10,MOD(O165-Scenario!$B$10,Scenario!$B$18)=0),N('Option C'!$E$17)*N('Option C'!$E$18)+N('Option C'!$E$20),0)+IF(O165=1,N('Option C'!$E$17)*N('Option C'!$E$19)+N('Option C'!$E$21),0)+IF(O165=Scenario!$B$11,N('Option C'!$E$22),0)),"INSUFFICIENT FUNDS")))</f>
        <v/>
      </c>
      <c r="S165" s="6" t="str">
        <f>IF(O165&gt;Scenario!$B$11,"",IF(O$2&lt;&gt;"Ready",O$2,IF(ISNUMBER(P165),IF((P165+Q165)*(1+Scenario!$B$12/12)-R165&lt;0,"INSUFFICIENT FUNDS",(P165+Q165)*(1+Scenario!$B$12/12)-R165),"INSUFFICIENT FUNDS")))</f>
        <v/>
      </c>
      <c r="T165" s="6" t="str">
        <f>IF(O165&gt;Scenario!$B$11,"",IF(O$2&lt;&gt;"Ready",O$2,IF(ISNUMBER(S165),T164+R165,"INSUFFICIENT FUNDS")))</f>
        <v/>
      </c>
      <c r="U165" t="str">
        <f>IF(O165&gt;Scenario!$B$11,"",IF(O$2&lt;&gt;"Ready",O$2,IF(ISNUMBER(S165),"OK","INSUFFICIENT FUNDS")))</f>
        <v/>
      </c>
      <c r="V165">
        <v>161</v>
      </c>
      <c r="W165" s="6" t="str">
        <f>IF(V165&gt;Scenario!$B$11,"",IF(V$2&lt;&gt;"Ready",V$2,IF(AB164="OK",Z164,"INSUFFICIENT FUNDS")))</f>
        <v/>
      </c>
      <c r="X165" s="6" t="str">
        <f>IF(V165&gt;Scenario!$B$11,"",IF(V$2&lt;&gt;"Ready",V$2,IF(ISNUMBER(W165),IF(AND(V165&gt;=Scenario!$B$10,MOD(V165-Scenario!$B$10,Scenario!$B$18)=0),Scenario!$B$8,0),"INSUFFICIENT FUNDS")))</f>
        <v/>
      </c>
      <c r="Y165" s="6" t="str">
        <f>IF(V165&gt;Scenario!$B$11,"",IF(V$2&lt;&gt;"Ready",V$2,IF(ISNUMBER(W165),(W165+X165)*(N('Option C'!$E$14)+N('Option C'!$E$15)+IF(Scenario!$B$13="Gross",N('Option C'!$E$16),0))/12+((N('Option C'!$E$12)+N('Option C'!$E$13))/12+IF(AND(V165&gt;=Scenario!$B$10,MOD(V165-Scenario!$B$10,Scenario!$B$18)=0),0*0+0,0)+IF(V165=1,0*0+0,0)+IF(V165=Scenario!$B$11,0,0)),"INSUFFICIENT FUNDS")))</f>
        <v/>
      </c>
      <c r="Z165" s="6" t="str">
        <f>IF(V165&gt;Scenario!$B$11,"",IF(V$2&lt;&gt;"Ready",V$2,IF(ISNUMBER(W165),IF((W165+X165)*(1+Scenario!$B$12/12)-Y165&lt;0,"INSUFFICIENT FUNDS",(W165+X165)*(1+Scenario!$B$12/12)-Y165),"INSUFFICIENT FUNDS")))</f>
        <v/>
      </c>
      <c r="AA165" s="6" t="str">
        <f>IF(V165&gt;Scenario!$B$11,"",IF(V$2&lt;&gt;"Ready",V$2,IF(ISNUMBER(Z165),AA164+Y165,"INSUFFICIENT FUNDS")))</f>
        <v/>
      </c>
      <c r="AB165" t="str">
        <f>IF(V165&gt;Scenario!$B$11,"",IF(V$2&lt;&gt;"Ready",V$2,IF(ISNUMBER(Z165),"OK","INSUFFICIENT FUNDS")))</f>
        <v/>
      </c>
      <c r="AC165">
        <v>161</v>
      </c>
      <c r="AD165" s="6" t="str">
        <f>IF(AC165&gt;Scenario!$B$11,"",IF(AC$2&lt;&gt;"Ready",AC$2,IF(AI164="OK",AG164,"INSUFFICIENT FUNDS")))</f>
        <v/>
      </c>
      <c r="AE165" s="6" t="str">
        <f>IF(AC165&gt;Scenario!$B$11,"",IF(AC$2&lt;&gt;"Ready",AC$2,IF(ISNUMBER(AD165),IF(AND(AC165&gt;=Scenario!$B$10,MOD(AC165-Scenario!$B$10,Scenario!$B$18)=0),Scenario!$B$8,0),"INSUFFICIENT FUNDS")))</f>
        <v/>
      </c>
      <c r="AF165" s="6" t="str">
        <f>IF(AC165&gt;Scenario!$B$11,"",IF(AC$2&lt;&gt;"Ready",AC$2,IF(ISNUMBER(AD165),(AD165+AE165)*(N('Option C'!$E$14)+N('Option C'!$E$15)+IF(Scenario!$B$13="Gross",0,0))/12+((N('Option C'!$E$12)+N('Option C'!$E$13))/12+IF(AND(AC165&gt;=Scenario!$B$10,MOD(AC165-Scenario!$B$10,Scenario!$B$18)=0),N('Option C'!$E$17)*N('Option C'!$E$18)+N('Option C'!$E$20),0)+IF(AC165=1,N('Option C'!$E$17)*N('Option C'!$E$19)+N('Option C'!$E$21),0)+IF(AC165=Scenario!$B$11,N('Option C'!$E$22),0)),"INSUFFICIENT FUNDS")))</f>
        <v/>
      </c>
      <c r="AG165" s="6" t="str">
        <f>IF(AC165&gt;Scenario!$B$11,"",IF(AC$2&lt;&gt;"Ready",AC$2,IF(ISNUMBER(AD165),IF((AD165+AE165)*(1+Scenario!$B$12/12)-AF165&lt;0,"INSUFFICIENT FUNDS",(AD165+AE165)*(1+Scenario!$B$12/12)-AF165),"INSUFFICIENT FUNDS")))</f>
        <v/>
      </c>
      <c r="AH165" s="6" t="str">
        <f>IF(AC165&gt;Scenario!$B$11,"",IF(AC$2&lt;&gt;"Ready",AC$2,IF(ISNUMBER(AG165),AH164+AF165,"INSUFFICIENT FUNDS")))</f>
        <v/>
      </c>
      <c r="AI165" t="str">
        <f>IF(AC165&gt;Scenario!$B$11,"",IF(AC$2&lt;&gt;"Ready",AC$2,IF(ISNUMBER(AG165),"OK","INSUFFICIENT FUNDS")))</f>
        <v/>
      </c>
      <c r="AJ165">
        <v>161</v>
      </c>
      <c r="AK165" s="6" t="str">
        <f>IF(AJ165&gt;Scenario!$B$11,"",IF(AJ$2&lt;&gt;"Ready",AJ$2,IF(AP164="OK",AN164,"INSUFFICIENT FUNDS")))</f>
        <v/>
      </c>
      <c r="AL165" s="6" t="str">
        <f>IF(AJ165&gt;Scenario!$B$11,"",IF(AJ$2&lt;&gt;"Ready",AJ$2,IF(ISNUMBER(AK165),IF(AND(AJ165&gt;=Scenario!$B$10,MOD(AJ165-Scenario!$B$10,Scenario!$B$18)=0),Scenario!$B$8,0),"INSUFFICIENT FUNDS")))</f>
        <v/>
      </c>
      <c r="AM165" s="6" t="str">
        <f>IF(AJ165&gt;Scenario!$B$11,"",IF(AJ$2&lt;&gt;"Ready",AJ$2,IF(ISNUMBER(AK165),(AK165+AL165)*(0+0+IF(Scenario!$B$13="Gross",0,0))/12+((0+0)/12+IF(AND(AJ165&gt;=Scenario!$B$10,MOD(AJ165-Scenario!$B$10,Scenario!$B$18)=0),0*0+0,0)+IF(AJ165=1,0*0+0,0)+IF(AJ165=Scenario!$B$11,0,0)),"INSUFFICIENT FUNDS")))</f>
        <v/>
      </c>
      <c r="AN165" s="6" t="str">
        <f>IF(AJ165&gt;Scenario!$B$11,"",IF(AJ$2&lt;&gt;"Ready",AJ$2,IF(ISNUMBER(AK165),IF((AK165+AL165)*(1+Scenario!$B$12/12)-AM165&lt;0,"INSUFFICIENT FUNDS",(AK165+AL165)*(1+Scenario!$B$12/12)-AM165),"INSUFFICIENT FUNDS")))</f>
        <v/>
      </c>
      <c r="AO165" s="6" t="str">
        <f>IF(AJ165&gt;Scenario!$B$11,"",IF(AJ$2&lt;&gt;"Ready",AJ$2,IF(ISNUMBER(AN165),AO164+AM165,"INSUFFICIENT FUNDS")))</f>
        <v/>
      </c>
      <c r="AP165" t="str">
        <f>IF(AJ165&gt;Scenario!$B$11,"",IF(AJ$2&lt;&gt;"Ready",AJ$2,IF(ISNUMBER(AN165),"OK","INSUFFICIENT FUNDS")))</f>
        <v/>
      </c>
    </row>
    <row r="166" spans="1:42" ht="32.1" customHeight="1" x14ac:dyDescent="0.2">
      <c r="A166">
        <v>162</v>
      </c>
      <c r="B166" s="6" t="str">
        <f>IF(A166&gt;Scenario!$B$11,"",IF(A$2&lt;&gt;"Ready",A$2,IF(G165="OK",E165,"INSUFFICIENT FUNDS")))</f>
        <v/>
      </c>
      <c r="C166" s="6" t="str">
        <f>IF(A166&gt;Scenario!$B$11,"",IF(A$2&lt;&gt;"Ready",A$2,IF(ISNUMBER(B166),IF(AND(A166&gt;=Scenario!$B$10,MOD(A166-Scenario!$B$10,Scenario!$B$18)=0),Scenario!$B$8,0),"INSUFFICIENT FUNDS")))</f>
        <v/>
      </c>
      <c r="D166" s="6" t="str">
        <f>IF(A166&gt;Scenario!$B$11,"",IF(A$2&lt;&gt;"Ready",A$2,IF(ISNUMBER(B166),(B166+C166)*(N('Option C'!$E$14)+N('Option C'!$E$15)+IF(Scenario!$B$13="Gross",N('Option C'!$E$16),0))/12+((N('Option C'!$E$12)+N('Option C'!$E$13))/12+IF(AND(A166&gt;=Scenario!$B$10,MOD(A166-Scenario!$B$10,Scenario!$B$18)=0),N('Option C'!$E$17)*N('Option C'!$E$18)+N('Option C'!$E$20),0)+IF(A166=1,N('Option C'!$E$17)*N('Option C'!$E$19)+N('Option C'!$E$21),0)+IF(A166=Scenario!$B$11,N('Option C'!$E$22),0)),"INSUFFICIENT FUNDS")))</f>
        <v/>
      </c>
      <c r="E166" s="6" t="str">
        <f>IF(A166&gt;Scenario!$B$11,"",IF(A$2&lt;&gt;"Ready",A$2,IF(ISNUMBER(B166),IF((B166+C166)*(1+Scenario!$B$12/12)-D166&lt;0,"INSUFFICIENT FUNDS",(B166+C166)*(1+Scenario!$B$12/12)-D166),"INSUFFICIENT FUNDS")))</f>
        <v/>
      </c>
      <c r="F166" s="6" t="str">
        <f>IF(A166&gt;Scenario!$B$11,"",IF(A$2&lt;&gt;"Ready",A$2,IF(ISNUMBER(E166),F165+D166,"INSUFFICIENT FUNDS")))</f>
        <v/>
      </c>
      <c r="G166" t="str">
        <f>IF(A166&gt;Scenario!$B$11,"",IF(A$2&lt;&gt;"Ready",A$2,IF(ISNUMBER(E166),"OK","INSUFFICIENT FUNDS")))</f>
        <v/>
      </c>
      <c r="H166">
        <v>162</v>
      </c>
      <c r="I166" s="6" t="str">
        <f>IF(H166&gt;Scenario!$B$11,"",IF(H$2&lt;&gt;"Ready",H$2,IF(N165="OK",L165,"INSUFFICIENT FUNDS")))</f>
        <v/>
      </c>
      <c r="J166" s="6" t="str">
        <f>IF(H166&gt;Scenario!$B$11,"",IF(H$2&lt;&gt;"Ready",H$2,IF(ISNUMBER(I166),IF(AND(H166&gt;=Scenario!$B$10,MOD(H166-Scenario!$B$10,Scenario!$B$18)=0),Scenario!$B$8,0),"INSUFFICIENT FUNDS")))</f>
        <v/>
      </c>
      <c r="K166" s="6" t="str">
        <f>IF(H166&gt;Scenario!$B$11,"",IF(H$2&lt;&gt;"Ready",H$2,IF(ISNUMBER(I166),(I166+J166)*(N('Option C'!$E$14)+N('Option C'!$E$15)+IF(Scenario!$B$13="Gross",N('Option C'!$E$16),0))/12+((0+0)/12+IF(AND(H166&gt;=Scenario!$B$10,MOD(H166-Scenario!$B$10,Scenario!$B$18)=0),N('Option C'!$E$17)*N('Option C'!$E$18)+N('Option C'!$E$20),0)+IF(H166=1,N('Option C'!$E$17)*N('Option C'!$E$19)+N('Option C'!$E$21),0)+IF(H166=Scenario!$B$11,N('Option C'!$E$22),0)),"INSUFFICIENT FUNDS")))</f>
        <v/>
      </c>
      <c r="L166" s="6" t="str">
        <f>IF(H166&gt;Scenario!$B$11,"",IF(H$2&lt;&gt;"Ready",H$2,IF(ISNUMBER(I166),IF((I166+J166)*(1+Scenario!$B$12/12)-K166&lt;0,"INSUFFICIENT FUNDS",(I166+J166)*(1+Scenario!$B$12/12)-K166),"INSUFFICIENT FUNDS")))</f>
        <v/>
      </c>
      <c r="M166" s="6" t="str">
        <f>IF(H166&gt;Scenario!$B$11,"",IF(H$2&lt;&gt;"Ready",H$2,IF(ISNUMBER(L166),M165+K166,"INSUFFICIENT FUNDS")))</f>
        <v/>
      </c>
      <c r="N166" t="str">
        <f>IF(H166&gt;Scenario!$B$11,"",IF(H$2&lt;&gt;"Ready",H$2,IF(ISNUMBER(L166),"OK","INSUFFICIENT FUNDS")))</f>
        <v/>
      </c>
      <c r="O166">
        <v>162</v>
      </c>
      <c r="P166" s="6" t="str">
        <f>IF(O166&gt;Scenario!$B$11,"",IF(O$2&lt;&gt;"Ready",O$2,IF(U165="OK",S165,"INSUFFICIENT FUNDS")))</f>
        <v/>
      </c>
      <c r="Q166" s="6" t="str">
        <f>IF(O166&gt;Scenario!$B$11,"",IF(O$2&lt;&gt;"Ready",O$2,IF(ISNUMBER(P166),IF(AND(O166&gt;=Scenario!$B$10,MOD(O166-Scenario!$B$10,Scenario!$B$18)=0),Scenario!$B$8,0),"INSUFFICIENT FUNDS")))</f>
        <v/>
      </c>
      <c r="R166" s="6" t="str">
        <f>IF(O166&gt;Scenario!$B$11,"",IF(O$2&lt;&gt;"Ready",O$2,IF(ISNUMBER(P166),(P166+Q166)*(0+N('Option C'!$E$15)+IF(Scenario!$B$13="Gross",N('Option C'!$E$16),0))/12+((N('Option C'!$E$12)+N('Option C'!$E$13))/12+IF(AND(O166&gt;=Scenario!$B$10,MOD(O166-Scenario!$B$10,Scenario!$B$18)=0),N('Option C'!$E$17)*N('Option C'!$E$18)+N('Option C'!$E$20),0)+IF(O166=1,N('Option C'!$E$17)*N('Option C'!$E$19)+N('Option C'!$E$21),0)+IF(O166=Scenario!$B$11,N('Option C'!$E$22),0)),"INSUFFICIENT FUNDS")))</f>
        <v/>
      </c>
      <c r="S166" s="6" t="str">
        <f>IF(O166&gt;Scenario!$B$11,"",IF(O$2&lt;&gt;"Ready",O$2,IF(ISNUMBER(P166),IF((P166+Q166)*(1+Scenario!$B$12/12)-R166&lt;0,"INSUFFICIENT FUNDS",(P166+Q166)*(1+Scenario!$B$12/12)-R166),"INSUFFICIENT FUNDS")))</f>
        <v/>
      </c>
      <c r="T166" s="6" t="str">
        <f>IF(O166&gt;Scenario!$B$11,"",IF(O$2&lt;&gt;"Ready",O$2,IF(ISNUMBER(S166),T165+R166,"INSUFFICIENT FUNDS")))</f>
        <v/>
      </c>
      <c r="U166" t="str">
        <f>IF(O166&gt;Scenario!$B$11,"",IF(O$2&lt;&gt;"Ready",O$2,IF(ISNUMBER(S166),"OK","INSUFFICIENT FUNDS")))</f>
        <v/>
      </c>
      <c r="V166">
        <v>162</v>
      </c>
      <c r="W166" s="6" t="str">
        <f>IF(V166&gt;Scenario!$B$11,"",IF(V$2&lt;&gt;"Ready",V$2,IF(AB165="OK",Z165,"INSUFFICIENT FUNDS")))</f>
        <v/>
      </c>
      <c r="X166" s="6" t="str">
        <f>IF(V166&gt;Scenario!$B$11,"",IF(V$2&lt;&gt;"Ready",V$2,IF(ISNUMBER(W166),IF(AND(V166&gt;=Scenario!$B$10,MOD(V166-Scenario!$B$10,Scenario!$B$18)=0),Scenario!$B$8,0),"INSUFFICIENT FUNDS")))</f>
        <v/>
      </c>
      <c r="Y166" s="6" t="str">
        <f>IF(V166&gt;Scenario!$B$11,"",IF(V$2&lt;&gt;"Ready",V$2,IF(ISNUMBER(W166),(W166+X166)*(N('Option C'!$E$14)+N('Option C'!$E$15)+IF(Scenario!$B$13="Gross",N('Option C'!$E$16),0))/12+((N('Option C'!$E$12)+N('Option C'!$E$13))/12+IF(AND(V166&gt;=Scenario!$B$10,MOD(V166-Scenario!$B$10,Scenario!$B$18)=0),0*0+0,0)+IF(V166=1,0*0+0,0)+IF(V166=Scenario!$B$11,0,0)),"INSUFFICIENT FUNDS")))</f>
        <v/>
      </c>
      <c r="Z166" s="6" t="str">
        <f>IF(V166&gt;Scenario!$B$11,"",IF(V$2&lt;&gt;"Ready",V$2,IF(ISNUMBER(W166),IF((W166+X166)*(1+Scenario!$B$12/12)-Y166&lt;0,"INSUFFICIENT FUNDS",(W166+X166)*(1+Scenario!$B$12/12)-Y166),"INSUFFICIENT FUNDS")))</f>
        <v/>
      </c>
      <c r="AA166" s="6" t="str">
        <f>IF(V166&gt;Scenario!$B$11,"",IF(V$2&lt;&gt;"Ready",V$2,IF(ISNUMBER(Z166),AA165+Y166,"INSUFFICIENT FUNDS")))</f>
        <v/>
      </c>
      <c r="AB166" t="str">
        <f>IF(V166&gt;Scenario!$B$11,"",IF(V$2&lt;&gt;"Ready",V$2,IF(ISNUMBER(Z166),"OK","INSUFFICIENT FUNDS")))</f>
        <v/>
      </c>
      <c r="AC166">
        <v>162</v>
      </c>
      <c r="AD166" s="6" t="str">
        <f>IF(AC166&gt;Scenario!$B$11,"",IF(AC$2&lt;&gt;"Ready",AC$2,IF(AI165="OK",AG165,"INSUFFICIENT FUNDS")))</f>
        <v/>
      </c>
      <c r="AE166" s="6" t="str">
        <f>IF(AC166&gt;Scenario!$B$11,"",IF(AC$2&lt;&gt;"Ready",AC$2,IF(ISNUMBER(AD166),IF(AND(AC166&gt;=Scenario!$B$10,MOD(AC166-Scenario!$B$10,Scenario!$B$18)=0),Scenario!$B$8,0),"INSUFFICIENT FUNDS")))</f>
        <v/>
      </c>
      <c r="AF166" s="6" t="str">
        <f>IF(AC166&gt;Scenario!$B$11,"",IF(AC$2&lt;&gt;"Ready",AC$2,IF(ISNUMBER(AD166),(AD166+AE166)*(N('Option C'!$E$14)+N('Option C'!$E$15)+IF(Scenario!$B$13="Gross",0,0))/12+((N('Option C'!$E$12)+N('Option C'!$E$13))/12+IF(AND(AC166&gt;=Scenario!$B$10,MOD(AC166-Scenario!$B$10,Scenario!$B$18)=0),N('Option C'!$E$17)*N('Option C'!$E$18)+N('Option C'!$E$20),0)+IF(AC166=1,N('Option C'!$E$17)*N('Option C'!$E$19)+N('Option C'!$E$21),0)+IF(AC166=Scenario!$B$11,N('Option C'!$E$22),0)),"INSUFFICIENT FUNDS")))</f>
        <v/>
      </c>
      <c r="AG166" s="6" t="str">
        <f>IF(AC166&gt;Scenario!$B$11,"",IF(AC$2&lt;&gt;"Ready",AC$2,IF(ISNUMBER(AD166),IF((AD166+AE166)*(1+Scenario!$B$12/12)-AF166&lt;0,"INSUFFICIENT FUNDS",(AD166+AE166)*(1+Scenario!$B$12/12)-AF166),"INSUFFICIENT FUNDS")))</f>
        <v/>
      </c>
      <c r="AH166" s="6" t="str">
        <f>IF(AC166&gt;Scenario!$B$11,"",IF(AC$2&lt;&gt;"Ready",AC$2,IF(ISNUMBER(AG166),AH165+AF166,"INSUFFICIENT FUNDS")))</f>
        <v/>
      </c>
      <c r="AI166" t="str">
        <f>IF(AC166&gt;Scenario!$B$11,"",IF(AC$2&lt;&gt;"Ready",AC$2,IF(ISNUMBER(AG166),"OK","INSUFFICIENT FUNDS")))</f>
        <v/>
      </c>
      <c r="AJ166">
        <v>162</v>
      </c>
      <c r="AK166" s="6" t="str">
        <f>IF(AJ166&gt;Scenario!$B$11,"",IF(AJ$2&lt;&gt;"Ready",AJ$2,IF(AP165="OK",AN165,"INSUFFICIENT FUNDS")))</f>
        <v/>
      </c>
      <c r="AL166" s="6" t="str">
        <f>IF(AJ166&gt;Scenario!$B$11,"",IF(AJ$2&lt;&gt;"Ready",AJ$2,IF(ISNUMBER(AK166),IF(AND(AJ166&gt;=Scenario!$B$10,MOD(AJ166-Scenario!$B$10,Scenario!$B$18)=0),Scenario!$B$8,0),"INSUFFICIENT FUNDS")))</f>
        <v/>
      </c>
      <c r="AM166" s="6" t="str">
        <f>IF(AJ166&gt;Scenario!$B$11,"",IF(AJ$2&lt;&gt;"Ready",AJ$2,IF(ISNUMBER(AK166),(AK166+AL166)*(0+0+IF(Scenario!$B$13="Gross",0,0))/12+((0+0)/12+IF(AND(AJ166&gt;=Scenario!$B$10,MOD(AJ166-Scenario!$B$10,Scenario!$B$18)=0),0*0+0,0)+IF(AJ166=1,0*0+0,0)+IF(AJ166=Scenario!$B$11,0,0)),"INSUFFICIENT FUNDS")))</f>
        <v/>
      </c>
      <c r="AN166" s="6" t="str">
        <f>IF(AJ166&gt;Scenario!$B$11,"",IF(AJ$2&lt;&gt;"Ready",AJ$2,IF(ISNUMBER(AK166),IF((AK166+AL166)*(1+Scenario!$B$12/12)-AM166&lt;0,"INSUFFICIENT FUNDS",(AK166+AL166)*(1+Scenario!$B$12/12)-AM166),"INSUFFICIENT FUNDS")))</f>
        <v/>
      </c>
      <c r="AO166" s="6" t="str">
        <f>IF(AJ166&gt;Scenario!$B$11,"",IF(AJ$2&lt;&gt;"Ready",AJ$2,IF(ISNUMBER(AN166),AO165+AM166,"INSUFFICIENT FUNDS")))</f>
        <v/>
      </c>
      <c r="AP166" t="str">
        <f>IF(AJ166&gt;Scenario!$B$11,"",IF(AJ$2&lt;&gt;"Ready",AJ$2,IF(ISNUMBER(AN166),"OK","INSUFFICIENT FUNDS")))</f>
        <v/>
      </c>
    </row>
    <row r="167" spans="1:42" ht="32.1" customHeight="1" x14ac:dyDescent="0.2">
      <c r="A167">
        <v>163</v>
      </c>
      <c r="B167" s="6" t="str">
        <f>IF(A167&gt;Scenario!$B$11,"",IF(A$2&lt;&gt;"Ready",A$2,IF(G166="OK",E166,"INSUFFICIENT FUNDS")))</f>
        <v/>
      </c>
      <c r="C167" s="6" t="str">
        <f>IF(A167&gt;Scenario!$B$11,"",IF(A$2&lt;&gt;"Ready",A$2,IF(ISNUMBER(B167),IF(AND(A167&gt;=Scenario!$B$10,MOD(A167-Scenario!$B$10,Scenario!$B$18)=0),Scenario!$B$8,0),"INSUFFICIENT FUNDS")))</f>
        <v/>
      </c>
      <c r="D167" s="6" t="str">
        <f>IF(A167&gt;Scenario!$B$11,"",IF(A$2&lt;&gt;"Ready",A$2,IF(ISNUMBER(B167),(B167+C167)*(N('Option C'!$E$14)+N('Option C'!$E$15)+IF(Scenario!$B$13="Gross",N('Option C'!$E$16),0))/12+((N('Option C'!$E$12)+N('Option C'!$E$13))/12+IF(AND(A167&gt;=Scenario!$B$10,MOD(A167-Scenario!$B$10,Scenario!$B$18)=0),N('Option C'!$E$17)*N('Option C'!$E$18)+N('Option C'!$E$20),0)+IF(A167=1,N('Option C'!$E$17)*N('Option C'!$E$19)+N('Option C'!$E$21),0)+IF(A167=Scenario!$B$11,N('Option C'!$E$22),0)),"INSUFFICIENT FUNDS")))</f>
        <v/>
      </c>
      <c r="E167" s="6" t="str">
        <f>IF(A167&gt;Scenario!$B$11,"",IF(A$2&lt;&gt;"Ready",A$2,IF(ISNUMBER(B167),IF((B167+C167)*(1+Scenario!$B$12/12)-D167&lt;0,"INSUFFICIENT FUNDS",(B167+C167)*(1+Scenario!$B$12/12)-D167),"INSUFFICIENT FUNDS")))</f>
        <v/>
      </c>
      <c r="F167" s="6" t="str">
        <f>IF(A167&gt;Scenario!$B$11,"",IF(A$2&lt;&gt;"Ready",A$2,IF(ISNUMBER(E167),F166+D167,"INSUFFICIENT FUNDS")))</f>
        <v/>
      </c>
      <c r="G167" t="str">
        <f>IF(A167&gt;Scenario!$B$11,"",IF(A$2&lt;&gt;"Ready",A$2,IF(ISNUMBER(E167),"OK","INSUFFICIENT FUNDS")))</f>
        <v/>
      </c>
      <c r="H167">
        <v>163</v>
      </c>
      <c r="I167" s="6" t="str">
        <f>IF(H167&gt;Scenario!$B$11,"",IF(H$2&lt;&gt;"Ready",H$2,IF(N166="OK",L166,"INSUFFICIENT FUNDS")))</f>
        <v/>
      </c>
      <c r="J167" s="6" t="str">
        <f>IF(H167&gt;Scenario!$B$11,"",IF(H$2&lt;&gt;"Ready",H$2,IF(ISNUMBER(I167),IF(AND(H167&gt;=Scenario!$B$10,MOD(H167-Scenario!$B$10,Scenario!$B$18)=0),Scenario!$B$8,0),"INSUFFICIENT FUNDS")))</f>
        <v/>
      </c>
      <c r="K167" s="6" t="str">
        <f>IF(H167&gt;Scenario!$B$11,"",IF(H$2&lt;&gt;"Ready",H$2,IF(ISNUMBER(I167),(I167+J167)*(N('Option C'!$E$14)+N('Option C'!$E$15)+IF(Scenario!$B$13="Gross",N('Option C'!$E$16),0))/12+((0+0)/12+IF(AND(H167&gt;=Scenario!$B$10,MOD(H167-Scenario!$B$10,Scenario!$B$18)=0),N('Option C'!$E$17)*N('Option C'!$E$18)+N('Option C'!$E$20),0)+IF(H167=1,N('Option C'!$E$17)*N('Option C'!$E$19)+N('Option C'!$E$21),0)+IF(H167=Scenario!$B$11,N('Option C'!$E$22),0)),"INSUFFICIENT FUNDS")))</f>
        <v/>
      </c>
      <c r="L167" s="6" t="str">
        <f>IF(H167&gt;Scenario!$B$11,"",IF(H$2&lt;&gt;"Ready",H$2,IF(ISNUMBER(I167),IF((I167+J167)*(1+Scenario!$B$12/12)-K167&lt;0,"INSUFFICIENT FUNDS",(I167+J167)*(1+Scenario!$B$12/12)-K167),"INSUFFICIENT FUNDS")))</f>
        <v/>
      </c>
      <c r="M167" s="6" t="str">
        <f>IF(H167&gt;Scenario!$B$11,"",IF(H$2&lt;&gt;"Ready",H$2,IF(ISNUMBER(L167),M166+K167,"INSUFFICIENT FUNDS")))</f>
        <v/>
      </c>
      <c r="N167" t="str">
        <f>IF(H167&gt;Scenario!$B$11,"",IF(H$2&lt;&gt;"Ready",H$2,IF(ISNUMBER(L167),"OK","INSUFFICIENT FUNDS")))</f>
        <v/>
      </c>
      <c r="O167">
        <v>163</v>
      </c>
      <c r="P167" s="6" t="str">
        <f>IF(O167&gt;Scenario!$B$11,"",IF(O$2&lt;&gt;"Ready",O$2,IF(U166="OK",S166,"INSUFFICIENT FUNDS")))</f>
        <v/>
      </c>
      <c r="Q167" s="6" t="str">
        <f>IF(O167&gt;Scenario!$B$11,"",IF(O$2&lt;&gt;"Ready",O$2,IF(ISNUMBER(P167),IF(AND(O167&gt;=Scenario!$B$10,MOD(O167-Scenario!$B$10,Scenario!$B$18)=0),Scenario!$B$8,0),"INSUFFICIENT FUNDS")))</f>
        <v/>
      </c>
      <c r="R167" s="6" t="str">
        <f>IF(O167&gt;Scenario!$B$11,"",IF(O$2&lt;&gt;"Ready",O$2,IF(ISNUMBER(P167),(P167+Q167)*(0+N('Option C'!$E$15)+IF(Scenario!$B$13="Gross",N('Option C'!$E$16),0))/12+((N('Option C'!$E$12)+N('Option C'!$E$13))/12+IF(AND(O167&gt;=Scenario!$B$10,MOD(O167-Scenario!$B$10,Scenario!$B$18)=0),N('Option C'!$E$17)*N('Option C'!$E$18)+N('Option C'!$E$20),0)+IF(O167=1,N('Option C'!$E$17)*N('Option C'!$E$19)+N('Option C'!$E$21),0)+IF(O167=Scenario!$B$11,N('Option C'!$E$22),0)),"INSUFFICIENT FUNDS")))</f>
        <v/>
      </c>
      <c r="S167" s="6" t="str">
        <f>IF(O167&gt;Scenario!$B$11,"",IF(O$2&lt;&gt;"Ready",O$2,IF(ISNUMBER(P167),IF((P167+Q167)*(1+Scenario!$B$12/12)-R167&lt;0,"INSUFFICIENT FUNDS",(P167+Q167)*(1+Scenario!$B$12/12)-R167),"INSUFFICIENT FUNDS")))</f>
        <v/>
      </c>
      <c r="T167" s="6" t="str">
        <f>IF(O167&gt;Scenario!$B$11,"",IF(O$2&lt;&gt;"Ready",O$2,IF(ISNUMBER(S167),T166+R167,"INSUFFICIENT FUNDS")))</f>
        <v/>
      </c>
      <c r="U167" t="str">
        <f>IF(O167&gt;Scenario!$B$11,"",IF(O$2&lt;&gt;"Ready",O$2,IF(ISNUMBER(S167),"OK","INSUFFICIENT FUNDS")))</f>
        <v/>
      </c>
      <c r="V167">
        <v>163</v>
      </c>
      <c r="W167" s="6" t="str">
        <f>IF(V167&gt;Scenario!$B$11,"",IF(V$2&lt;&gt;"Ready",V$2,IF(AB166="OK",Z166,"INSUFFICIENT FUNDS")))</f>
        <v/>
      </c>
      <c r="X167" s="6" t="str">
        <f>IF(V167&gt;Scenario!$B$11,"",IF(V$2&lt;&gt;"Ready",V$2,IF(ISNUMBER(W167),IF(AND(V167&gt;=Scenario!$B$10,MOD(V167-Scenario!$B$10,Scenario!$B$18)=0),Scenario!$B$8,0),"INSUFFICIENT FUNDS")))</f>
        <v/>
      </c>
      <c r="Y167" s="6" t="str">
        <f>IF(V167&gt;Scenario!$B$11,"",IF(V$2&lt;&gt;"Ready",V$2,IF(ISNUMBER(W167),(W167+X167)*(N('Option C'!$E$14)+N('Option C'!$E$15)+IF(Scenario!$B$13="Gross",N('Option C'!$E$16),0))/12+((N('Option C'!$E$12)+N('Option C'!$E$13))/12+IF(AND(V167&gt;=Scenario!$B$10,MOD(V167-Scenario!$B$10,Scenario!$B$18)=0),0*0+0,0)+IF(V167=1,0*0+0,0)+IF(V167=Scenario!$B$11,0,0)),"INSUFFICIENT FUNDS")))</f>
        <v/>
      </c>
      <c r="Z167" s="6" t="str">
        <f>IF(V167&gt;Scenario!$B$11,"",IF(V$2&lt;&gt;"Ready",V$2,IF(ISNUMBER(W167),IF((W167+X167)*(1+Scenario!$B$12/12)-Y167&lt;0,"INSUFFICIENT FUNDS",(W167+X167)*(1+Scenario!$B$12/12)-Y167),"INSUFFICIENT FUNDS")))</f>
        <v/>
      </c>
      <c r="AA167" s="6" t="str">
        <f>IF(V167&gt;Scenario!$B$11,"",IF(V$2&lt;&gt;"Ready",V$2,IF(ISNUMBER(Z167),AA166+Y167,"INSUFFICIENT FUNDS")))</f>
        <v/>
      </c>
      <c r="AB167" t="str">
        <f>IF(V167&gt;Scenario!$B$11,"",IF(V$2&lt;&gt;"Ready",V$2,IF(ISNUMBER(Z167),"OK","INSUFFICIENT FUNDS")))</f>
        <v/>
      </c>
      <c r="AC167">
        <v>163</v>
      </c>
      <c r="AD167" s="6" t="str">
        <f>IF(AC167&gt;Scenario!$B$11,"",IF(AC$2&lt;&gt;"Ready",AC$2,IF(AI166="OK",AG166,"INSUFFICIENT FUNDS")))</f>
        <v/>
      </c>
      <c r="AE167" s="6" t="str">
        <f>IF(AC167&gt;Scenario!$B$11,"",IF(AC$2&lt;&gt;"Ready",AC$2,IF(ISNUMBER(AD167),IF(AND(AC167&gt;=Scenario!$B$10,MOD(AC167-Scenario!$B$10,Scenario!$B$18)=0),Scenario!$B$8,0),"INSUFFICIENT FUNDS")))</f>
        <v/>
      </c>
      <c r="AF167" s="6" t="str">
        <f>IF(AC167&gt;Scenario!$B$11,"",IF(AC$2&lt;&gt;"Ready",AC$2,IF(ISNUMBER(AD167),(AD167+AE167)*(N('Option C'!$E$14)+N('Option C'!$E$15)+IF(Scenario!$B$13="Gross",0,0))/12+((N('Option C'!$E$12)+N('Option C'!$E$13))/12+IF(AND(AC167&gt;=Scenario!$B$10,MOD(AC167-Scenario!$B$10,Scenario!$B$18)=0),N('Option C'!$E$17)*N('Option C'!$E$18)+N('Option C'!$E$20),0)+IF(AC167=1,N('Option C'!$E$17)*N('Option C'!$E$19)+N('Option C'!$E$21),0)+IF(AC167=Scenario!$B$11,N('Option C'!$E$22),0)),"INSUFFICIENT FUNDS")))</f>
        <v/>
      </c>
      <c r="AG167" s="6" t="str">
        <f>IF(AC167&gt;Scenario!$B$11,"",IF(AC$2&lt;&gt;"Ready",AC$2,IF(ISNUMBER(AD167),IF((AD167+AE167)*(1+Scenario!$B$12/12)-AF167&lt;0,"INSUFFICIENT FUNDS",(AD167+AE167)*(1+Scenario!$B$12/12)-AF167),"INSUFFICIENT FUNDS")))</f>
        <v/>
      </c>
      <c r="AH167" s="6" t="str">
        <f>IF(AC167&gt;Scenario!$B$11,"",IF(AC$2&lt;&gt;"Ready",AC$2,IF(ISNUMBER(AG167),AH166+AF167,"INSUFFICIENT FUNDS")))</f>
        <v/>
      </c>
      <c r="AI167" t="str">
        <f>IF(AC167&gt;Scenario!$B$11,"",IF(AC$2&lt;&gt;"Ready",AC$2,IF(ISNUMBER(AG167),"OK","INSUFFICIENT FUNDS")))</f>
        <v/>
      </c>
      <c r="AJ167">
        <v>163</v>
      </c>
      <c r="AK167" s="6" t="str">
        <f>IF(AJ167&gt;Scenario!$B$11,"",IF(AJ$2&lt;&gt;"Ready",AJ$2,IF(AP166="OK",AN166,"INSUFFICIENT FUNDS")))</f>
        <v/>
      </c>
      <c r="AL167" s="6" t="str">
        <f>IF(AJ167&gt;Scenario!$B$11,"",IF(AJ$2&lt;&gt;"Ready",AJ$2,IF(ISNUMBER(AK167),IF(AND(AJ167&gt;=Scenario!$B$10,MOD(AJ167-Scenario!$B$10,Scenario!$B$18)=0),Scenario!$B$8,0),"INSUFFICIENT FUNDS")))</f>
        <v/>
      </c>
      <c r="AM167" s="6" t="str">
        <f>IF(AJ167&gt;Scenario!$B$11,"",IF(AJ$2&lt;&gt;"Ready",AJ$2,IF(ISNUMBER(AK167),(AK167+AL167)*(0+0+IF(Scenario!$B$13="Gross",0,0))/12+((0+0)/12+IF(AND(AJ167&gt;=Scenario!$B$10,MOD(AJ167-Scenario!$B$10,Scenario!$B$18)=0),0*0+0,0)+IF(AJ167=1,0*0+0,0)+IF(AJ167=Scenario!$B$11,0,0)),"INSUFFICIENT FUNDS")))</f>
        <v/>
      </c>
      <c r="AN167" s="6" t="str">
        <f>IF(AJ167&gt;Scenario!$B$11,"",IF(AJ$2&lt;&gt;"Ready",AJ$2,IF(ISNUMBER(AK167),IF((AK167+AL167)*(1+Scenario!$B$12/12)-AM167&lt;0,"INSUFFICIENT FUNDS",(AK167+AL167)*(1+Scenario!$B$12/12)-AM167),"INSUFFICIENT FUNDS")))</f>
        <v/>
      </c>
      <c r="AO167" s="6" t="str">
        <f>IF(AJ167&gt;Scenario!$B$11,"",IF(AJ$2&lt;&gt;"Ready",AJ$2,IF(ISNUMBER(AN167),AO166+AM167,"INSUFFICIENT FUNDS")))</f>
        <v/>
      </c>
      <c r="AP167" t="str">
        <f>IF(AJ167&gt;Scenario!$B$11,"",IF(AJ$2&lt;&gt;"Ready",AJ$2,IF(ISNUMBER(AN167),"OK","INSUFFICIENT FUNDS")))</f>
        <v/>
      </c>
    </row>
    <row r="168" spans="1:42" ht="32.1" customHeight="1" x14ac:dyDescent="0.2">
      <c r="A168">
        <v>164</v>
      </c>
      <c r="B168" s="6" t="str">
        <f>IF(A168&gt;Scenario!$B$11,"",IF(A$2&lt;&gt;"Ready",A$2,IF(G167="OK",E167,"INSUFFICIENT FUNDS")))</f>
        <v/>
      </c>
      <c r="C168" s="6" t="str">
        <f>IF(A168&gt;Scenario!$B$11,"",IF(A$2&lt;&gt;"Ready",A$2,IF(ISNUMBER(B168),IF(AND(A168&gt;=Scenario!$B$10,MOD(A168-Scenario!$B$10,Scenario!$B$18)=0),Scenario!$B$8,0),"INSUFFICIENT FUNDS")))</f>
        <v/>
      </c>
      <c r="D168" s="6" t="str">
        <f>IF(A168&gt;Scenario!$B$11,"",IF(A$2&lt;&gt;"Ready",A$2,IF(ISNUMBER(B168),(B168+C168)*(N('Option C'!$E$14)+N('Option C'!$E$15)+IF(Scenario!$B$13="Gross",N('Option C'!$E$16),0))/12+((N('Option C'!$E$12)+N('Option C'!$E$13))/12+IF(AND(A168&gt;=Scenario!$B$10,MOD(A168-Scenario!$B$10,Scenario!$B$18)=0),N('Option C'!$E$17)*N('Option C'!$E$18)+N('Option C'!$E$20),0)+IF(A168=1,N('Option C'!$E$17)*N('Option C'!$E$19)+N('Option C'!$E$21),0)+IF(A168=Scenario!$B$11,N('Option C'!$E$22),0)),"INSUFFICIENT FUNDS")))</f>
        <v/>
      </c>
      <c r="E168" s="6" t="str">
        <f>IF(A168&gt;Scenario!$B$11,"",IF(A$2&lt;&gt;"Ready",A$2,IF(ISNUMBER(B168),IF((B168+C168)*(1+Scenario!$B$12/12)-D168&lt;0,"INSUFFICIENT FUNDS",(B168+C168)*(1+Scenario!$B$12/12)-D168),"INSUFFICIENT FUNDS")))</f>
        <v/>
      </c>
      <c r="F168" s="6" t="str">
        <f>IF(A168&gt;Scenario!$B$11,"",IF(A$2&lt;&gt;"Ready",A$2,IF(ISNUMBER(E168),F167+D168,"INSUFFICIENT FUNDS")))</f>
        <v/>
      </c>
      <c r="G168" t="str">
        <f>IF(A168&gt;Scenario!$B$11,"",IF(A$2&lt;&gt;"Ready",A$2,IF(ISNUMBER(E168),"OK","INSUFFICIENT FUNDS")))</f>
        <v/>
      </c>
      <c r="H168">
        <v>164</v>
      </c>
      <c r="I168" s="6" t="str">
        <f>IF(H168&gt;Scenario!$B$11,"",IF(H$2&lt;&gt;"Ready",H$2,IF(N167="OK",L167,"INSUFFICIENT FUNDS")))</f>
        <v/>
      </c>
      <c r="J168" s="6" t="str">
        <f>IF(H168&gt;Scenario!$B$11,"",IF(H$2&lt;&gt;"Ready",H$2,IF(ISNUMBER(I168),IF(AND(H168&gt;=Scenario!$B$10,MOD(H168-Scenario!$B$10,Scenario!$B$18)=0),Scenario!$B$8,0),"INSUFFICIENT FUNDS")))</f>
        <v/>
      </c>
      <c r="K168" s="6" t="str">
        <f>IF(H168&gt;Scenario!$B$11,"",IF(H$2&lt;&gt;"Ready",H$2,IF(ISNUMBER(I168),(I168+J168)*(N('Option C'!$E$14)+N('Option C'!$E$15)+IF(Scenario!$B$13="Gross",N('Option C'!$E$16),0))/12+((0+0)/12+IF(AND(H168&gt;=Scenario!$B$10,MOD(H168-Scenario!$B$10,Scenario!$B$18)=0),N('Option C'!$E$17)*N('Option C'!$E$18)+N('Option C'!$E$20),0)+IF(H168=1,N('Option C'!$E$17)*N('Option C'!$E$19)+N('Option C'!$E$21),0)+IF(H168=Scenario!$B$11,N('Option C'!$E$22),0)),"INSUFFICIENT FUNDS")))</f>
        <v/>
      </c>
      <c r="L168" s="6" t="str">
        <f>IF(H168&gt;Scenario!$B$11,"",IF(H$2&lt;&gt;"Ready",H$2,IF(ISNUMBER(I168),IF((I168+J168)*(1+Scenario!$B$12/12)-K168&lt;0,"INSUFFICIENT FUNDS",(I168+J168)*(1+Scenario!$B$12/12)-K168),"INSUFFICIENT FUNDS")))</f>
        <v/>
      </c>
      <c r="M168" s="6" t="str">
        <f>IF(H168&gt;Scenario!$B$11,"",IF(H$2&lt;&gt;"Ready",H$2,IF(ISNUMBER(L168),M167+K168,"INSUFFICIENT FUNDS")))</f>
        <v/>
      </c>
      <c r="N168" t="str">
        <f>IF(H168&gt;Scenario!$B$11,"",IF(H$2&lt;&gt;"Ready",H$2,IF(ISNUMBER(L168),"OK","INSUFFICIENT FUNDS")))</f>
        <v/>
      </c>
      <c r="O168">
        <v>164</v>
      </c>
      <c r="P168" s="6" t="str">
        <f>IF(O168&gt;Scenario!$B$11,"",IF(O$2&lt;&gt;"Ready",O$2,IF(U167="OK",S167,"INSUFFICIENT FUNDS")))</f>
        <v/>
      </c>
      <c r="Q168" s="6" t="str">
        <f>IF(O168&gt;Scenario!$B$11,"",IF(O$2&lt;&gt;"Ready",O$2,IF(ISNUMBER(P168),IF(AND(O168&gt;=Scenario!$B$10,MOD(O168-Scenario!$B$10,Scenario!$B$18)=0),Scenario!$B$8,0),"INSUFFICIENT FUNDS")))</f>
        <v/>
      </c>
      <c r="R168" s="6" t="str">
        <f>IF(O168&gt;Scenario!$B$11,"",IF(O$2&lt;&gt;"Ready",O$2,IF(ISNUMBER(P168),(P168+Q168)*(0+N('Option C'!$E$15)+IF(Scenario!$B$13="Gross",N('Option C'!$E$16),0))/12+((N('Option C'!$E$12)+N('Option C'!$E$13))/12+IF(AND(O168&gt;=Scenario!$B$10,MOD(O168-Scenario!$B$10,Scenario!$B$18)=0),N('Option C'!$E$17)*N('Option C'!$E$18)+N('Option C'!$E$20),0)+IF(O168=1,N('Option C'!$E$17)*N('Option C'!$E$19)+N('Option C'!$E$21),0)+IF(O168=Scenario!$B$11,N('Option C'!$E$22),0)),"INSUFFICIENT FUNDS")))</f>
        <v/>
      </c>
      <c r="S168" s="6" t="str">
        <f>IF(O168&gt;Scenario!$B$11,"",IF(O$2&lt;&gt;"Ready",O$2,IF(ISNUMBER(P168),IF((P168+Q168)*(1+Scenario!$B$12/12)-R168&lt;0,"INSUFFICIENT FUNDS",(P168+Q168)*(1+Scenario!$B$12/12)-R168),"INSUFFICIENT FUNDS")))</f>
        <v/>
      </c>
      <c r="T168" s="6" t="str">
        <f>IF(O168&gt;Scenario!$B$11,"",IF(O$2&lt;&gt;"Ready",O$2,IF(ISNUMBER(S168),T167+R168,"INSUFFICIENT FUNDS")))</f>
        <v/>
      </c>
      <c r="U168" t="str">
        <f>IF(O168&gt;Scenario!$B$11,"",IF(O$2&lt;&gt;"Ready",O$2,IF(ISNUMBER(S168),"OK","INSUFFICIENT FUNDS")))</f>
        <v/>
      </c>
      <c r="V168">
        <v>164</v>
      </c>
      <c r="W168" s="6" t="str">
        <f>IF(V168&gt;Scenario!$B$11,"",IF(V$2&lt;&gt;"Ready",V$2,IF(AB167="OK",Z167,"INSUFFICIENT FUNDS")))</f>
        <v/>
      </c>
      <c r="X168" s="6" t="str">
        <f>IF(V168&gt;Scenario!$B$11,"",IF(V$2&lt;&gt;"Ready",V$2,IF(ISNUMBER(W168),IF(AND(V168&gt;=Scenario!$B$10,MOD(V168-Scenario!$B$10,Scenario!$B$18)=0),Scenario!$B$8,0),"INSUFFICIENT FUNDS")))</f>
        <v/>
      </c>
      <c r="Y168" s="6" t="str">
        <f>IF(V168&gt;Scenario!$B$11,"",IF(V$2&lt;&gt;"Ready",V$2,IF(ISNUMBER(W168),(W168+X168)*(N('Option C'!$E$14)+N('Option C'!$E$15)+IF(Scenario!$B$13="Gross",N('Option C'!$E$16),0))/12+((N('Option C'!$E$12)+N('Option C'!$E$13))/12+IF(AND(V168&gt;=Scenario!$B$10,MOD(V168-Scenario!$B$10,Scenario!$B$18)=0),0*0+0,0)+IF(V168=1,0*0+0,0)+IF(V168=Scenario!$B$11,0,0)),"INSUFFICIENT FUNDS")))</f>
        <v/>
      </c>
      <c r="Z168" s="6" t="str">
        <f>IF(V168&gt;Scenario!$B$11,"",IF(V$2&lt;&gt;"Ready",V$2,IF(ISNUMBER(W168),IF((W168+X168)*(1+Scenario!$B$12/12)-Y168&lt;0,"INSUFFICIENT FUNDS",(W168+X168)*(1+Scenario!$B$12/12)-Y168),"INSUFFICIENT FUNDS")))</f>
        <v/>
      </c>
      <c r="AA168" s="6" t="str">
        <f>IF(V168&gt;Scenario!$B$11,"",IF(V$2&lt;&gt;"Ready",V$2,IF(ISNUMBER(Z168),AA167+Y168,"INSUFFICIENT FUNDS")))</f>
        <v/>
      </c>
      <c r="AB168" t="str">
        <f>IF(V168&gt;Scenario!$B$11,"",IF(V$2&lt;&gt;"Ready",V$2,IF(ISNUMBER(Z168),"OK","INSUFFICIENT FUNDS")))</f>
        <v/>
      </c>
      <c r="AC168">
        <v>164</v>
      </c>
      <c r="AD168" s="6" t="str">
        <f>IF(AC168&gt;Scenario!$B$11,"",IF(AC$2&lt;&gt;"Ready",AC$2,IF(AI167="OK",AG167,"INSUFFICIENT FUNDS")))</f>
        <v/>
      </c>
      <c r="AE168" s="6" t="str">
        <f>IF(AC168&gt;Scenario!$B$11,"",IF(AC$2&lt;&gt;"Ready",AC$2,IF(ISNUMBER(AD168),IF(AND(AC168&gt;=Scenario!$B$10,MOD(AC168-Scenario!$B$10,Scenario!$B$18)=0),Scenario!$B$8,0),"INSUFFICIENT FUNDS")))</f>
        <v/>
      </c>
      <c r="AF168" s="6" t="str">
        <f>IF(AC168&gt;Scenario!$B$11,"",IF(AC$2&lt;&gt;"Ready",AC$2,IF(ISNUMBER(AD168),(AD168+AE168)*(N('Option C'!$E$14)+N('Option C'!$E$15)+IF(Scenario!$B$13="Gross",0,0))/12+((N('Option C'!$E$12)+N('Option C'!$E$13))/12+IF(AND(AC168&gt;=Scenario!$B$10,MOD(AC168-Scenario!$B$10,Scenario!$B$18)=0),N('Option C'!$E$17)*N('Option C'!$E$18)+N('Option C'!$E$20),0)+IF(AC168=1,N('Option C'!$E$17)*N('Option C'!$E$19)+N('Option C'!$E$21),0)+IF(AC168=Scenario!$B$11,N('Option C'!$E$22),0)),"INSUFFICIENT FUNDS")))</f>
        <v/>
      </c>
      <c r="AG168" s="6" t="str">
        <f>IF(AC168&gt;Scenario!$B$11,"",IF(AC$2&lt;&gt;"Ready",AC$2,IF(ISNUMBER(AD168),IF((AD168+AE168)*(1+Scenario!$B$12/12)-AF168&lt;0,"INSUFFICIENT FUNDS",(AD168+AE168)*(1+Scenario!$B$12/12)-AF168),"INSUFFICIENT FUNDS")))</f>
        <v/>
      </c>
      <c r="AH168" s="6" t="str">
        <f>IF(AC168&gt;Scenario!$B$11,"",IF(AC$2&lt;&gt;"Ready",AC$2,IF(ISNUMBER(AG168),AH167+AF168,"INSUFFICIENT FUNDS")))</f>
        <v/>
      </c>
      <c r="AI168" t="str">
        <f>IF(AC168&gt;Scenario!$B$11,"",IF(AC$2&lt;&gt;"Ready",AC$2,IF(ISNUMBER(AG168),"OK","INSUFFICIENT FUNDS")))</f>
        <v/>
      </c>
      <c r="AJ168">
        <v>164</v>
      </c>
      <c r="AK168" s="6" t="str">
        <f>IF(AJ168&gt;Scenario!$B$11,"",IF(AJ$2&lt;&gt;"Ready",AJ$2,IF(AP167="OK",AN167,"INSUFFICIENT FUNDS")))</f>
        <v/>
      </c>
      <c r="AL168" s="6" t="str">
        <f>IF(AJ168&gt;Scenario!$B$11,"",IF(AJ$2&lt;&gt;"Ready",AJ$2,IF(ISNUMBER(AK168),IF(AND(AJ168&gt;=Scenario!$B$10,MOD(AJ168-Scenario!$B$10,Scenario!$B$18)=0),Scenario!$B$8,0),"INSUFFICIENT FUNDS")))</f>
        <v/>
      </c>
      <c r="AM168" s="6" t="str">
        <f>IF(AJ168&gt;Scenario!$B$11,"",IF(AJ$2&lt;&gt;"Ready",AJ$2,IF(ISNUMBER(AK168),(AK168+AL168)*(0+0+IF(Scenario!$B$13="Gross",0,0))/12+((0+0)/12+IF(AND(AJ168&gt;=Scenario!$B$10,MOD(AJ168-Scenario!$B$10,Scenario!$B$18)=0),0*0+0,0)+IF(AJ168=1,0*0+0,0)+IF(AJ168=Scenario!$B$11,0,0)),"INSUFFICIENT FUNDS")))</f>
        <v/>
      </c>
      <c r="AN168" s="6" t="str">
        <f>IF(AJ168&gt;Scenario!$B$11,"",IF(AJ$2&lt;&gt;"Ready",AJ$2,IF(ISNUMBER(AK168),IF((AK168+AL168)*(1+Scenario!$B$12/12)-AM168&lt;0,"INSUFFICIENT FUNDS",(AK168+AL168)*(1+Scenario!$B$12/12)-AM168),"INSUFFICIENT FUNDS")))</f>
        <v/>
      </c>
      <c r="AO168" s="6" t="str">
        <f>IF(AJ168&gt;Scenario!$B$11,"",IF(AJ$2&lt;&gt;"Ready",AJ$2,IF(ISNUMBER(AN168),AO167+AM168,"INSUFFICIENT FUNDS")))</f>
        <v/>
      </c>
      <c r="AP168" t="str">
        <f>IF(AJ168&gt;Scenario!$B$11,"",IF(AJ$2&lt;&gt;"Ready",AJ$2,IF(ISNUMBER(AN168),"OK","INSUFFICIENT FUNDS")))</f>
        <v/>
      </c>
    </row>
    <row r="169" spans="1:42" ht="32.1" customHeight="1" x14ac:dyDescent="0.2">
      <c r="A169">
        <v>165</v>
      </c>
      <c r="B169" s="6" t="str">
        <f>IF(A169&gt;Scenario!$B$11,"",IF(A$2&lt;&gt;"Ready",A$2,IF(G168="OK",E168,"INSUFFICIENT FUNDS")))</f>
        <v/>
      </c>
      <c r="C169" s="6" t="str">
        <f>IF(A169&gt;Scenario!$B$11,"",IF(A$2&lt;&gt;"Ready",A$2,IF(ISNUMBER(B169),IF(AND(A169&gt;=Scenario!$B$10,MOD(A169-Scenario!$B$10,Scenario!$B$18)=0),Scenario!$B$8,0),"INSUFFICIENT FUNDS")))</f>
        <v/>
      </c>
      <c r="D169" s="6" t="str">
        <f>IF(A169&gt;Scenario!$B$11,"",IF(A$2&lt;&gt;"Ready",A$2,IF(ISNUMBER(B169),(B169+C169)*(N('Option C'!$E$14)+N('Option C'!$E$15)+IF(Scenario!$B$13="Gross",N('Option C'!$E$16),0))/12+((N('Option C'!$E$12)+N('Option C'!$E$13))/12+IF(AND(A169&gt;=Scenario!$B$10,MOD(A169-Scenario!$B$10,Scenario!$B$18)=0),N('Option C'!$E$17)*N('Option C'!$E$18)+N('Option C'!$E$20),0)+IF(A169=1,N('Option C'!$E$17)*N('Option C'!$E$19)+N('Option C'!$E$21),0)+IF(A169=Scenario!$B$11,N('Option C'!$E$22),0)),"INSUFFICIENT FUNDS")))</f>
        <v/>
      </c>
      <c r="E169" s="6" t="str">
        <f>IF(A169&gt;Scenario!$B$11,"",IF(A$2&lt;&gt;"Ready",A$2,IF(ISNUMBER(B169),IF((B169+C169)*(1+Scenario!$B$12/12)-D169&lt;0,"INSUFFICIENT FUNDS",(B169+C169)*(1+Scenario!$B$12/12)-D169),"INSUFFICIENT FUNDS")))</f>
        <v/>
      </c>
      <c r="F169" s="6" t="str">
        <f>IF(A169&gt;Scenario!$B$11,"",IF(A$2&lt;&gt;"Ready",A$2,IF(ISNUMBER(E169),F168+D169,"INSUFFICIENT FUNDS")))</f>
        <v/>
      </c>
      <c r="G169" t="str">
        <f>IF(A169&gt;Scenario!$B$11,"",IF(A$2&lt;&gt;"Ready",A$2,IF(ISNUMBER(E169),"OK","INSUFFICIENT FUNDS")))</f>
        <v/>
      </c>
      <c r="H169">
        <v>165</v>
      </c>
      <c r="I169" s="6" t="str">
        <f>IF(H169&gt;Scenario!$B$11,"",IF(H$2&lt;&gt;"Ready",H$2,IF(N168="OK",L168,"INSUFFICIENT FUNDS")))</f>
        <v/>
      </c>
      <c r="J169" s="6" t="str">
        <f>IF(H169&gt;Scenario!$B$11,"",IF(H$2&lt;&gt;"Ready",H$2,IF(ISNUMBER(I169),IF(AND(H169&gt;=Scenario!$B$10,MOD(H169-Scenario!$B$10,Scenario!$B$18)=0),Scenario!$B$8,0),"INSUFFICIENT FUNDS")))</f>
        <v/>
      </c>
      <c r="K169" s="6" t="str">
        <f>IF(H169&gt;Scenario!$B$11,"",IF(H$2&lt;&gt;"Ready",H$2,IF(ISNUMBER(I169),(I169+J169)*(N('Option C'!$E$14)+N('Option C'!$E$15)+IF(Scenario!$B$13="Gross",N('Option C'!$E$16),0))/12+((0+0)/12+IF(AND(H169&gt;=Scenario!$B$10,MOD(H169-Scenario!$B$10,Scenario!$B$18)=0),N('Option C'!$E$17)*N('Option C'!$E$18)+N('Option C'!$E$20),0)+IF(H169=1,N('Option C'!$E$17)*N('Option C'!$E$19)+N('Option C'!$E$21),0)+IF(H169=Scenario!$B$11,N('Option C'!$E$22),0)),"INSUFFICIENT FUNDS")))</f>
        <v/>
      </c>
      <c r="L169" s="6" t="str">
        <f>IF(H169&gt;Scenario!$B$11,"",IF(H$2&lt;&gt;"Ready",H$2,IF(ISNUMBER(I169),IF((I169+J169)*(1+Scenario!$B$12/12)-K169&lt;0,"INSUFFICIENT FUNDS",(I169+J169)*(1+Scenario!$B$12/12)-K169),"INSUFFICIENT FUNDS")))</f>
        <v/>
      </c>
      <c r="M169" s="6" t="str">
        <f>IF(H169&gt;Scenario!$B$11,"",IF(H$2&lt;&gt;"Ready",H$2,IF(ISNUMBER(L169),M168+K169,"INSUFFICIENT FUNDS")))</f>
        <v/>
      </c>
      <c r="N169" t="str">
        <f>IF(H169&gt;Scenario!$B$11,"",IF(H$2&lt;&gt;"Ready",H$2,IF(ISNUMBER(L169),"OK","INSUFFICIENT FUNDS")))</f>
        <v/>
      </c>
      <c r="O169">
        <v>165</v>
      </c>
      <c r="P169" s="6" t="str">
        <f>IF(O169&gt;Scenario!$B$11,"",IF(O$2&lt;&gt;"Ready",O$2,IF(U168="OK",S168,"INSUFFICIENT FUNDS")))</f>
        <v/>
      </c>
      <c r="Q169" s="6" t="str">
        <f>IF(O169&gt;Scenario!$B$11,"",IF(O$2&lt;&gt;"Ready",O$2,IF(ISNUMBER(P169),IF(AND(O169&gt;=Scenario!$B$10,MOD(O169-Scenario!$B$10,Scenario!$B$18)=0),Scenario!$B$8,0),"INSUFFICIENT FUNDS")))</f>
        <v/>
      </c>
      <c r="R169" s="6" t="str">
        <f>IF(O169&gt;Scenario!$B$11,"",IF(O$2&lt;&gt;"Ready",O$2,IF(ISNUMBER(P169),(P169+Q169)*(0+N('Option C'!$E$15)+IF(Scenario!$B$13="Gross",N('Option C'!$E$16),0))/12+((N('Option C'!$E$12)+N('Option C'!$E$13))/12+IF(AND(O169&gt;=Scenario!$B$10,MOD(O169-Scenario!$B$10,Scenario!$B$18)=0),N('Option C'!$E$17)*N('Option C'!$E$18)+N('Option C'!$E$20),0)+IF(O169=1,N('Option C'!$E$17)*N('Option C'!$E$19)+N('Option C'!$E$21),0)+IF(O169=Scenario!$B$11,N('Option C'!$E$22),0)),"INSUFFICIENT FUNDS")))</f>
        <v/>
      </c>
      <c r="S169" s="6" t="str">
        <f>IF(O169&gt;Scenario!$B$11,"",IF(O$2&lt;&gt;"Ready",O$2,IF(ISNUMBER(P169),IF((P169+Q169)*(1+Scenario!$B$12/12)-R169&lt;0,"INSUFFICIENT FUNDS",(P169+Q169)*(1+Scenario!$B$12/12)-R169),"INSUFFICIENT FUNDS")))</f>
        <v/>
      </c>
      <c r="T169" s="6" t="str">
        <f>IF(O169&gt;Scenario!$B$11,"",IF(O$2&lt;&gt;"Ready",O$2,IF(ISNUMBER(S169),T168+R169,"INSUFFICIENT FUNDS")))</f>
        <v/>
      </c>
      <c r="U169" t="str">
        <f>IF(O169&gt;Scenario!$B$11,"",IF(O$2&lt;&gt;"Ready",O$2,IF(ISNUMBER(S169),"OK","INSUFFICIENT FUNDS")))</f>
        <v/>
      </c>
      <c r="V169">
        <v>165</v>
      </c>
      <c r="W169" s="6" t="str">
        <f>IF(V169&gt;Scenario!$B$11,"",IF(V$2&lt;&gt;"Ready",V$2,IF(AB168="OK",Z168,"INSUFFICIENT FUNDS")))</f>
        <v/>
      </c>
      <c r="X169" s="6" t="str">
        <f>IF(V169&gt;Scenario!$B$11,"",IF(V$2&lt;&gt;"Ready",V$2,IF(ISNUMBER(W169),IF(AND(V169&gt;=Scenario!$B$10,MOD(V169-Scenario!$B$10,Scenario!$B$18)=0),Scenario!$B$8,0),"INSUFFICIENT FUNDS")))</f>
        <v/>
      </c>
      <c r="Y169" s="6" t="str">
        <f>IF(V169&gt;Scenario!$B$11,"",IF(V$2&lt;&gt;"Ready",V$2,IF(ISNUMBER(W169),(W169+X169)*(N('Option C'!$E$14)+N('Option C'!$E$15)+IF(Scenario!$B$13="Gross",N('Option C'!$E$16),0))/12+((N('Option C'!$E$12)+N('Option C'!$E$13))/12+IF(AND(V169&gt;=Scenario!$B$10,MOD(V169-Scenario!$B$10,Scenario!$B$18)=0),0*0+0,0)+IF(V169=1,0*0+0,0)+IF(V169=Scenario!$B$11,0,0)),"INSUFFICIENT FUNDS")))</f>
        <v/>
      </c>
      <c r="Z169" s="6" t="str">
        <f>IF(V169&gt;Scenario!$B$11,"",IF(V$2&lt;&gt;"Ready",V$2,IF(ISNUMBER(W169),IF((W169+X169)*(1+Scenario!$B$12/12)-Y169&lt;0,"INSUFFICIENT FUNDS",(W169+X169)*(1+Scenario!$B$12/12)-Y169),"INSUFFICIENT FUNDS")))</f>
        <v/>
      </c>
      <c r="AA169" s="6" t="str">
        <f>IF(V169&gt;Scenario!$B$11,"",IF(V$2&lt;&gt;"Ready",V$2,IF(ISNUMBER(Z169),AA168+Y169,"INSUFFICIENT FUNDS")))</f>
        <v/>
      </c>
      <c r="AB169" t="str">
        <f>IF(V169&gt;Scenario!$B$11,"",IF(V$2&lt;&gt;"Ready",V$2,IF(ISNUMBER(Z169),"OK","INSUFFICIENT FUNDS")))</f>
        <v/>
      </c>
      <c r="AC169">
        <v>165</v>
      </c>
      <c r="AD169" s="6" t="str">
        <f>IF(AC169&gt;Scenario!$B$11,"",IF(AC$2&lt;&gt;"Ready",AC$2,IF(AI168="OK",AG168,"INSUFFICIENT FUNDS")))</f>
        <v/>
      </c>
      <c r="AE169" s="6" t="str">
        <f>IF(AC169&gt;Scenario!$B$11,"",IF(AC$2&lt;&gt;"Ready",AC$2,IF(ISNUMBER(AD169),IF(AND(AC169&gt;=Scenario!$B$10,MOD(AC169-Scenario!$B$10,Scenario!$B$18)=0),Scenario!$B$8,0),"INSUFFICIENT FUNDS")))</f>
        <v/>
      </c>
      <c r="AF169" s="6" t="str">
        <f>IF(AC169&gt;Scenario!$B$11,"",IF(AC$2&lt;&gt;"Ready",AC$2,IF(ISNUMBER(AD169),(AD169+AE169)*(N('Option C'!$E$14)+N('Option C'!$E$15)+IF(Scenario!$B$13="Gross",0,0))/12+((N('Option C'!$E$12)+N('Option C'!$E$13))/12+IF(AND(AC169&gt;=Scenario!$B$10,MOD(AC169-Scenario!$B$10,Scenario!$B$18)=0),N('Option C'!$E$17)*N('Option C'!$E$18)+N('Option C'!$E$20),0)+IF(AC169=1,N('Option C'!$E$17)*N('Option C'!$E$19)+N('Option C'!$E$21),0)+IF(AC169=Scenario!$B$11,N('Option C'!$E$22),0)),"INSUFFICIENT FUNDS")))</f>
        <v/>
      </c>
      <c r="AG169" s="6" t="str">
        <f>IF(AC169&gt;Scenario!$B$11,"",IF(AC$2&lt;&gt;"Ready",AC$2,IF(ISNUMBER(AD169),IF((AD169+AE169)*(1+Scenario!$B$12/12)-AF169&lt;0,"INSUFFICIENT FUNDS",(AD169+AE169)*(1+Scenario!$B$12/12)-AF169),"INSUFFICIENT FUNDS")))</f>
        <v/>
      </c>
      <c r="AH169" s="6" t="str">
        <f>IF(AC169&gt;Scenario!$B$11,"",IF(AC$2&lt;&gt;"Ready",AC$2,IF(ISNUMBER(AG169),AH168+AF169,"INSUFFICIENT FUNDS")))</f>
        <v/>
      </c>
      <c r="AI169" t="str">
        <f>IF(AC169&gt;Scenario!$B$11,"",IF(AC$2&lt;&gt;"Ready",AC$2,IF(ISNUMBER(AG169),"OK","INSUFFICIENT FUNDS")))</f>
        <v/>
      </c>
      <c r="AJ169">
        <v>165</v>
      </c>
      <c r="AK169" s="6" t="str">
        <f>IF(AJ169&gt;Scenario!$B$11,"",IF(AJ$2&lt;&gt;"Ready",AJ$2,IF(AP168="OK",AN168,"INSUFFICIENT FUNDS")))</f>
        <v/>
      </c>
      <c r="AL169" s="6" t="str">
        <f>IF(AJ169&gt;Scenario!$B$11,"",IF(AJ$2&lt;&gt;"Ready",AJ$2,IF(ISNUMBER(AK169),IF(AND(AJ169&gt;=Scenario!$B$10,MOD(AJ169-Scenario!$B$10,Scenario!$B$18)=0),Scenario!$B$8,0),"INSUFFICIENT FUNDS")))</f>
        <v/>
      </c>
      <c r="AM169" s="6" t="str">
        <f>IF(AJ169&gt;Scenario!$B$11,"",IF(AJ$2&lt;&gt;"Ready",AJ$2,IF(ISNUMBER(AK169),(AK169+AL169)*(0+0+IF(Scenario!$B$13="Gross",0,0))/12+((0+0)/12+IF(AND(AJ169&gt;=Scenario!$B$10,MOD(AJ169-Scenario!$B$10,Scenario!$B$18)=0),0*0+0,0)+IF(AJ169=1,0*0+0,0)+IF(AJ169=Scenario!$B$11,0,0)),"INSUFFICIENT FUNDS")))</f>
        <v/>
      </c>
      <c r="AN169" s="6" t="str">
        <f>IF(AJ169&gt;Scenario!$B$11,"",IF(AJ$2&lt;&gt;"Ready",AJ$2,IF(ISNUMBER(AK169),IF((AK169+AL169)*(1+Scenario!$B$12/12)-AM169&lt;0,"INSUFFICIENT FUNDS",(AK169+AL169)*(1+Scenario!$B$12/12)-AM169),"INSUFFICIENT FUNDS")))</f>
        <v/>
      </c>
      <c r="AO169" s="6" t="str">
        <f>IF(AJ169&gt;Scenario!$B$11,"",IF(AJ$2&lt;&gt;"Ready",AJ$2,IF(ISNUMBER(AN169),AO168+AM169,"INSUFFICIENT FUNDS")))</f>
        <v/>
      </c>
      <c r="AP169" t="str">
        <f>IF(AJ169&gt;Scenario!$B$11,"",IF(AJ$2&lt;&gt;"Ready",AJ$2,IF(ISNUMBER(AN169),"OK","INSUFFICIENT FUNDS")))</f>
        <v/>
      </c>
    </row>
    <row r="170" spans="1:42" ht="32.1" customHeight="1" x14ac:dyDescent="0.2">
      <c r="A170">
        <v>166</v>
      </c>
      <c r="B170" s="6" t="str">
        <f>IF(A170&gt;Scenario!$B$11,"",IF(A$2&lt;&gt;"Ready",A$2,IF(G169="OK",E169,"INSUFFICIENT FUNDS")))</f>
        <v/>
      </c>
      <c r="C170" s="6" t="str">
        <f>IF(A170&gt;Scenario!$B$11,"",IF(A$2&lt;&gt;"Ready",A$2,IF(ISNUMBER(B170),IF(AND(A170&gt;=Scenario!$B$10,MOD(A170-Scenario!$B$10,Scenario!$B$18)=0),Scenario!$B$8,0),"INSUFFICIENT FUNDS")))</f>
        <v/>
      </c>
      <c r="D170" s="6" t="str">
        <f>IF(A170&gt;Scenario!$B$11,"",IF(A$2&lt;&gt;"Ready",A$2,IF(ISNUMBER(B170),(B170+C170)*(N('Option C'!$E$14)+N('Option C'!$E$15)+IF(Scenario!$B$13="Gross",N('Option C'!$E$16),0))/12+((N('Option C'!$E$12)+N('Option C'!$E$13))/12+IF(AND(A170&gt;=Scenario!$B$10,MOD(A170-Scenario!$B$10,Scenario!$B$18)=0),N('Option C'!$E$17)*N('Option C'!$E$18)+N('Option C'!$E$20),0)+IF(A170=1,N('Option C'!$E$17)*N('Option C'!$E$19)+N('Option C'!$E$21),0)+IF(A170=Scenario!$B$11,N('Option C'!$E$22),0)),"INSUFFICIENT FUNDS")))</f>
        <v/>
      </c>
      <c r="E170" s="6" t="str">
        <f>IF(A170&gt;Scenario!$B$11,"",IF(A$2&lt;&gt;"Ready",A$2,IF(ISNUMBER(B170),IF((B170+C170)*(1+Scenario!$B$12/12)-D170&lt;0,"INSUFFICIENT FUNDS",(B170+C170)*(1+Scenario!$B$12/12)-D170),"INSUFFICIENT FUNDS")))</f>
        <v/>
      </c>
      <c r="F170" s="6" t="str">
        <f>IF(A170&gt;Scenario!$B$11,"",IF(A$2&lt;&gt;"Ready",A$2,IF(ISNUMBER(E170),F169+D170,"INSUFFICIENT FUNDS")))</f>
        <v/>
      </c>
      <c r="G170" t="str">
        <f>IF(A170&gt;Scenario!$B$11,"",IF(A$2&lt;&gt;"Ready",A$2,IF(ISNUMBER(E170),"OK","INSUFFICIENT FUNDS")))</f>
        <v/>
      </c>
      <c r="H170">
        <v>166</v>
      </c>
      <c r="I170" s="6" t="str">
        <f>IF(H170&gt;Scenario!$B$11,"",IF(H$2&lt;&gt;"Ready",H$2,IF(N169="OK",L169,"INSUFFICIENT FUNDS")))</f>
        <v/>
      </c>
      <c r="J170" s="6" t="str">
        <f>IF(H170&gt;Scenario!$B$11,"",IF(H$2&lt;&gt;"Ready",H$2,IF(ISNUMBER(I170),IF(AND(H170&gt;=Scenario!$B$10,MOD(H170-Scenario!$B$10,Scenario!$B$18)=0),Scenario!$B$8,0),"INSUFFICIENT FUNDS")))</f>
        <v/>
      </c>
      <c r="K170" s="6" t="str">
        <f>IF(H170&gt;Scenario!$B$11,"",IF(H$2&lt;&gt;"Ready",H$2,IF(ISNUMBER(I170),(I170+J170)*(N('Option C'!$E$14)+N('Option C'!$E$15)+IF(Scenario!$B$13="Gross",N('Option C'!$E$16),0))/12+((0+0)/12+IF(AND(H170&gt;=Scenario!$B$10,MOD(H170-Scenario!$B$10,Scenario!$B$18)=0),N('Option C'!$E$17)*N('Option C'!$E$18)+N('Option C'!$E$20),0)+IF(H170=1,N('Option C'!$E$17)*N('Option C'!$E$19)+N('Option C'!$E$21),0)+IF(H170=Scenario!$B$11,N('Option C'!$E$22),0)),"INSUFFICIENT FUNDS")))</f>
        <v/>
      </c>
      <c r="L170" s="6" t="str">
        <f>IF(H170&gt;Scenario!$B$11,"",IF(H$2&lt;&gt;"Ready",H$2,IF(ISNUMBER(I170),IF((I170+J170)*(1+Scenario!$B$12/12)-K170&lt;0,"INSUFFICIENT FUNDS",(I170+J170)*(1+Scenario!$B$12/12)-K170),"INSUFFICIENT FUNDS")))</f>
        <v/>
      </c>
      <c r="M170" s="6" t="str">
        <f>IF(H170&gt;Scenario!$B$11,"",IF(H$2&lt;&gt;"Ready",H$2,IF(ISNUMBER(L170),M169+K170,"INSUFFICIENT FUNDS")))</f>
        <v/>
      </c>
      <c r="N170" t="str">
        <f>IF(H170&gt;Scenario!$B$11,"",IF(H$2&lt;&gt;"Ready",H$2,IF(ISNUMBER(L170),"OK","INSUFFICIENT FUNDS")))</f>
        <v/>
      </c>
      <c r="O170">
        <v>166</v>
      </c>
      <c r="P170" s="6" t="str">
        <f>IF(O170&gt;Scenario!$B$11,"",IF(O$2&lt;&gt;"Ready",O$2,IF(U169="OK",S169,"INSUFFICIENT FUNDS")))</f>
        <v/>
      </c>
      <c r="Q170" s="6" t="str">
        <f>IF(O170&gt;Scenario!$B$11,"",IF(O$2&lt;&gt;"Ready",O$2,IF(ISNUMBER(P170),IF(AND(O170&gt;=Scenario!$B$10,MOD(O170-Scenario!$B$10,Scenario!$B$18)=0),Scenario!$B$8,0),"INSUFFICIENT FUNDS")))</f>
        <v/>
      </c>
      <c r="R170" s="6" t="str">
        <f>IF(O170&gt;Scenario!$B$11,"",IF(O$2&lt;&gt;"Ready",O$2,IF(ISNUMBER(P170),(P170+Q170)*(0+N('Option C'!$E$15)+IF(Scenario!$B$13="Gross",N('Option C'!$E$16),0))/12+((N('Option C'!$E$12)+N('Option C'!$E$13))/12+IF(AND(O170&gt;=Scenario!$B$10,MOD(O170-Scenario!$B$10,Scenario!$B$18)=0),N('Option C'!$E$17)*N('Option C'!$E$18)+N('Option C'!$E$20),0)+IF(O170=1,N('Option C'!$E$17)*N('Option C'!$E$19)+N('Option C'!$E$21),0)+IF(O170=Scenario!$B$11,N('Option C'!$E$22),0)),"INSUFFICIENT FUNDS")))</f>
        <v/>
      </c>
      <c r="S170" s="6" t="str">
        <f>IF(O170&gt;Scenario!$B$11,"",IF(O$2&lt;&gt;"Ready",O$2,IF(ISNUMBER(P170),IF((P170+Q170)*(1+Scenario!$B$12/12)-R170&lt;0,"INSUFFICIENT FUNDS",(P170+Q170)*(1+Scenario!$B$12/12)-R170),"INSUFFICIENT FUNDS")))</f>
        <v/>
      </c>
      <c r="T170" s="6" t="str">
        <f>IF(O170&gt;Scenario!$B$11,"",IF(O$2&lt;&gt;"Ready",O$2,IF(ISNUMBER(S170),T169+R170,"INSUFFICIENT FUNDS")))</f>
        <v/>
      </c>
      <c r="U170" t="str">
        <f>IF(O170&gt;Scenario!$B$11,"",IF(O$2&lt;&gt;"Ready",O$2,IF(ISNUMBER(S170),"OK","INSUFFICIENT FUNDS")))</f>
        <v/>
      </c>
      <c r="V170">
        <v>166</v>
      </c>
      <c r="W170" s="6" t="str">
        <f>IF(V170&gt;Scenario!$B$11,"",IF(V$2&lt;&gt;"Ready",V$2,IF(AB169="OK",Z169,"INSUFFICIENT FUNDS")))</f>
        <v/>
      </c>
      <c r="X170" s="6" t="str">
        <f>IF(V170&gt;Scenario!$B$11,"",IF(V$2&lt;&gt;"Ready",V$2,IF(ISNUMBER(W170),IF(AND(V170&gt;=Scenario!$B$10,MOD(V170-Scenario!$B$10,Scenario!$B$18)=0),Scenario!$B$8,0),"INSUFFICIENT FUNDS")))</f>
        <v/>
      </c>
      <c r="Y170" s="6" t="str">
        <f>IF(V170&gt;Scenario!$B$11,"",IF(V$2&lt;&gt;"Ready",V$2,IF(ISNUMBER(W170),(W170+X170)*(N('Option C'!$E$14)+N('Option C'!$E$15)+IF(Scenario!$B$13="Gross",N('Option C'!$E$16),0))/12+((N('Option C'!$E$12)+N('Option C'!$E$13))/12+IF(AND(V170&gt;=Scenario!$B$10,MOD(V170-Scenario!$B$10,Scenario!$B$18)=0),0*0+0,0)+IF(V170=1,0*0+0,0)+IF(V170=Scenario!$B$11,0,0)),"INSUFFICIENT FUNDS")))</f>
        <v/>
      </c>
      <c r="Z170" s="6" t="str">
        <f>IF(V170&gt;Scenario!$B$11,"",IF(V$2&lt;&gt;"Ready",V$2,IF(ISNUMBER(W170),IF((W170+X170)*(1+Scenario!$B$12/12)-Y170&lt;0,"INSUFFICIENT FUNDS",(W170+X170)*(1+Scenario!$B$12/12)-Y170),"INSUFFICIENT FUNDS")))</f>
        <v/>
      </c>
      <c r="AA170" s="6" t="str">
        <f>IF(V170&gt;Scenario!$B$11,"",IF(V$2&lt;&gt;"Ready",V$2,IF(ISNUMBER(Z170),AA169+Y170,"INSUFFICIENT FUNDS")))</f>
        <v/>
      </c>
      <c r="AB170" t="str">
        <f>IF(V170&gt;Scenario!$B$11,"",IF(V$2&lt;&gt;"Ready",V$2,IF(ISNUMBER(Z170),"OK","INSUFFICIENT FUNDS")))</f>
        <v/>
      </c>
      <c r="AC170">
        <v>166</v>
      </c>
      <c r="AD170" s="6" t="str">
        <f>IF(AC170&gt;Scenario!$B$11,"",IF(AC$2&lt;&gt;"Ready",AC$2,IF(AI169="OK",AG169,"INSUFFICIENT FUNDS")))</f>
        <v/>
      </c>
      <c r="AE170" s="6" t="str">
        <f>IF(AC170&gt;Scenario!$B$11,"",IF(AC$2&lt;&gt;"Ready",AC$2,IF(ISNUMBER(AD170),IF(AND(AC170&gt;=Scenario!$B$10,MOD(AC170-Scenario!$B$10,Scenario!$B$18)=0),Scenario!$B$8,0),"INSUFFICIENT FUNDS")))</f>
        <v/>
      </c>
      <c r="AF170" s="6" t="str">
        <f>IF(AC170&gt;Scenario!$B$11,"",IF(AC$2&lt;&gt;"Ready",AC$2,IF(ISNUMBER(AD170),(AD170+AE170)*(N('Option C'!$E$14)+N('Option C'!$E$15)+IF(Scenario!$B$13="Gross",0,0))/12+((N('Option C'!$E$12)+N('Option C'!$E$13))/12+IF(AND(AC170&gt;=Scenario!$B$10,MOD(AC170-Scenario!$B$10,Scenario!$B$18)=0),N('Option C'!$E$17)*N('Option C'!$E$18)+N('Option C'!$E$20),0)+IF(AC170=1,N('Option C'!$E$17)*N('Option C'!$E$19)+N('Option C'!$E$21),0)+IF(AC170=Scenario!$B$11,N('Option C'!$E$22),0)),"INSUFFICIENT FUNDS")))</f>
        <v/>
      </c>
      <c r="AG170" s="6" t="str">
        <f>IF(AC170&gt;Scenario!$B$11,"",IF(AC$2&lt;&gt;"Ready",AC$2,IF(ISNUMBER(AD170),IF((AD170+AE170)*(1+Scenario!$B$12/12)-AF170&lt;0,"INSUFFICIENT FUNDS",(AD170+AE170)*(1+Scenario!$B$12/12)-AF170),"INSUFFICIENT FUNDS")))</f>
        <v/>
      </c>
      <c r="AH170" s="6" t="str">
        <f>IF(AC170&gt;Scenario!$B$11,"",IF(AC$2&lt;&gt;"Ready",AC$2,IF(ISNUMBER(AG170),AH169+AF170,"INSUFFICIENT FUNDS")))</f>
        <v/>
      </c>
      <c r="AI170" t="str">
        <f>IF(AC170&gt;Scenario!$B$11,"",IF(AC$2&lt;&gt;"Ready",AC$2,IF(ISNUMBER(AG170),"OK","INSUFFICIENT FUNDS")))</f>
        <v/>
      </c>
      <c r="AJ170">
        <v>166</v>
      </c>
      <c r="AK170" s="6" t="str">
        <f>IF(AJ170&gt;Scenario!$B$11,"",IF(AJ$2&lt;&gt;"Ready",AJ$2,IF(AP169="OK",AN169,"INSUFFICIENT FUNDS")))</f>
        <v/>
      </c>
      <c r="AL170" s="6" t="str">
        <f>IF(AJ170&gt;Scenario!$B$11,"",IF(AJ$2&lt;&gt;"Ready",AJ$2,IF(ISNUMBER(AK170),IF(AND(AJ170&gt;=Scenario!$B$10,MOD(AJ170-Scenario!$B$10,Scenario!$B$18)=0),Scenario!$B$8,0),"INSUFFICIENT FUNDS")))</f>
        <v/>
      </c>
      <c r="AM170" s="6" t="str">
        <f>IF(AJ170&gt;Scenario!$B$11,"",IF(AJ$2&lt;&gt;"Ready",AJ$2,IF(ISNUMBER(AK170),(AK170+AL170)*(0+0+IF(Scenario!$B$13="Gross",0,0))/12+((0+0)/12+IF(AND(AJ170&gt;=Scenario!$B$10,MOD(AJ170-Scenario!$B$10,Scenario!$B$18)=0),0*0+0,0)+IF(AJ170=1,0*0+0,0)+IF(AJ170=Scenario!$B$11,0,0)),"INSUFFICIENT FUNDS")))</f>
        <v/>
      </c>
      <c r="AN170" s="6" t="str">
        <f>IF(AJ170&gt;Scenario!$B$11,"",IF(AJ$2&lt;&gt;"Ready",AJ$2,IF(ISNUMBER(AK170),IF((AK170+AL170)*(1+Scenario!$B$12/12)-AM170&lt;0,"INSUFFICIENT FUNDS",(AK170+AL170)*(1+Scenario!$B$12/12)-AM170),"INSUFFICIENT FUNDS")))</f>
        <v/>
      </c>
      <c r="AO170" s="6" t="str">
        <f>IF(AJ170&gt;Scenario!$B$11,"",IF(AJ$2&lt;&gt;"Ready",AJ$2,IF(ISNUMBER(AN170),AO169+AM170,"INSUFFICIENT FUNDS")))</f>
        <v/>
      </c>
      <c r="AP170" t="str">
        <f>IF(AJ170&gt;Scenario!$B$11,"",IF(AJ$2&lt;&gt;"Ready",AJ$2,IF(ISNUMBER(AN170),"OK","INSUFFICIENT FUNDS")))</f>
        <v/>
      </c>
    </row>
    <row r="171" spans="1:42" ht="32.1" customHeight="1" x14ac:dyDescent="0.2">
      <c r="A171">
        <v>167</v>
      </c>
      <c r="B171" s="6" t="str">
        <f>IF(A171&gt;Scenario!$B$11,"",IF(A$2&lt;&gt;"Ready",A$2,IF(G170="OK",E170,"INSUFFICIENT FUNDS")))</f>
        <v/>
      </c>
      <c r="C171" s="6" t="str">
        <f>IF(A171&gt;Scenario!$B$11,"",IF(A$2&lt;&gt;"Ready",A$2,IF(ISNUMBER(B171),IF(AND(A171&gt;=Scenario!$B$10,MOD(A171-Scenario!$B$10,Scenario!$B$18)=0),Scenario!$B$8,0),"INSUFFICIENT FUNDS")))</f>
        <v/>
      </c>
      <c r="D171" s="6" t="str">
        <f>IF(A171&gt;Scenario!$B$11,"",IF(A$2&lt;&gt;"Ready",A$2,IF(ISNUMBER(B171),(B171+C171)*(N('Option C'!$E$14)+N('Option C'!$E$15)+IF(Scenario!$B$13="Gross",N('Option C'!$E$16),0))/12+((N('Option C'!$E$12)+N('Option C'!$E$13))/12+IF(AND(A171&gt;=Scenario!$B$10,MOD(A171-Scenario!$B$10,Scenario!$B$18)=0),N('Option C'!$E$17)*N('Option C'!$E$18)+N('Option C'!$E$20),0)+IF(A171=1,N('Option C'!$E$17)*N('Option C'!$E$19)+N('Option C'!$E$21),0)+IF(A171=Scenario!$B$11,N('Option C'!$E$22),0)),"INSUFFICIENT FUNDS")))</f>
        <v/>
      </c>
      <c r="E171" s="6" t="str">
        <f>IF(A171&gt;Scenario!$B$11,"",IF(A$2&lt;&gt;"Ready",A$2,IF(ISNUMBER(B171),IF((B171+C171)*(1+Scenario!$B$12/12)-D171&lt;0,"INSUFFICIENT FUNDS",(B171+C171)*(1+Scenario!$B$12/12)-D171),"INSUFFICIENT FUNDS")))</f>
        <v/>
      </c>
      <c r="F171" s="6" t="str">
        <f>IF(A171&gt;Scenario!$B$11,"",IF(A$2&lt;&gt;"Ready",A$2,IF(ISNUMBER(E171),F170+D171,"INSUFFICIENT FUNDS")))</f>
        <v/>
      </c>
      <c r="G171" t="str">
        <f>IF(A171&gt;Scenario!$B$11,"",IF(A$2&lt;&gt;"Ready",A$2,IF(ISNUMBER(E171),"OK","INSUFFICIENT FUNDS")))</f>
        <v/>
      </c>
      <c r="H171">
        <v>167</v>
      </c>
      <c r="I171" s="6" t="str">
        <f>IF(H171&gt;Scenario!$B$11,"",IF(H$2&lt;&gt;"Ready",H$2,IF(N170="OK",L170,"INSUFFICIENT FUNDS")))</f>
        <v/>
      </c>
      <c r="J171" s="6" t="str">
        <f>IF(H171&gt;Scenario!$B$11,"",IF(H$2&lt;&gt;"Ready",H$2,IF(ISNUMBER(I171),IF(AND(H171&gt;=Scenario!$B$10,MOD(H171-Scenario!$B$10,Scenario!$B$18)=0),Scenario!$B$8,0),"INSUFFICIENT FUNDS")))</f>
        <v/>
      </c>
      <c r="K171" s="6" t="str">
        <f>IF(H171&gt;Scenario!$B$11,"",IF(H$2&lt;&gt;"Ready",H$2,IF(ISNUMBER(I171),(I171+J171)*(N('Option C'!$E$14)+N('Option C'!$E$15)+IF(Scenario!$B$13="Gross",N('Option C'!$E$16),0))/12+((0+0)/12+IF(AND(H171&gt;=Scenario!$B$10,MOD(H171-Scenario!$B$10,Scenario!$B$18)=0),N('Option C'!$E$17)*N('Option C'!$E$18)+N('Option C'!$E$20),0)+IF(H171=1,N('Option C'!$E$17)*N('Option C'!$E$19)+N('Option C'!$E$21),0)+IF(H171=Scenario!$B$11,N('Option C'!$E$22),0)),"INSUFFICIENT FUNDS")))</f>
        <v/>
      </c>
      <c r="L171" s="6" t="str">
        <f>IF(H171&gt;Scenario!$B$11,"",IF(H$2&lt;&gt;"Ready",H$2,IF(ISNUMBER(I171),IF((I171+J171)*(1+Scenario!$B$12/12)-K171&lt;0,"INSUFFICIENT FUNDS",(I171+J171)*(1+Scenario!$B$12/12)-K171),"INSUFFICIENT FUNDS")))</f>
        <v/>
      </c>
      <c r="M171" s="6" t="str">
        <f>IF(H171&gt;Scenario!$B$11,"",IF(H$2&lt;&gt;"Ready",H$2,IF(ISNUMBER(L171),M170+K171,"INSUFFICIENT FUNDS")))</f>
        <v/>
      </c>
      <c r="N171" t="str">
        <f>IF(H171&gt;Scenario!$B$11,"",IF(H$2&lt;&gt;"Ready",H$2,IF(ISNUMBER(L171),"OK","INSUFFICIENT FUNDS")))</f>
        <v/>
      </c>
      <c r="O171">
        <v>167</v>
      </c>
      <c r="P171" s="6" t="str">
        <f>IF(O171&gt;Scenario!$B$11,"",IF(O$2&lt;&gt;"Ready",O$2,IF(U170="OK",S170,"INSUFFICIENT FUNDS")))</f>
        <v/>
      </c>
      <c r="Q171" s="6" t="str">
        <f>IF(O171&gt;Scenario!$B$11,"",IF(O$2&lt;&gt;"Ready",O$2,IF(ISNUMBER(P171),IF(AND(O171&gt;=Scenario!$B$10,MOD(O171-Scenario!$B$10,Scenario!$B$18)=0),Scenario!$B$8,0),"INSUFFICIENT FUNDS")))</f>
        <v/>
      </c>
      <c r="R171" s="6" t="str">
        <f>IF(O171&gt;Scenario!$B$11,"",IF(O$2&lt;&gt;"Ready",O$2,IF(ISNUMBER(P171),(P171+Q171)*(0+N('Option C'!$E$15)+IF(Scenario!$B$13="Gross",N('Option C'!$E$16),0))/12+((N('Option C'!$E$12)+N('Option C'!$E$13))/12+IF(AND(O171&gt;=Scenario!$B$10,MOD(O171-Scenario!$B$10,Scenario!$B$18)=0),N('Option C'!$E$17)*N('Option C'!$E$18)+N('Option C'!$E$20),0)+IF(O171=1,N('Option C'!$E$17)*N('Option C'!$E$19)+N('Option C'!$E$21),0)+IF(O171=Scenario!$B$11,N('Option C'!$E$22),0)),"INSUFFICIENT FUNDS")))</f>
        <v/>
      </c>
      <c r="S171" s="6" t="str">
        <f>IF(O171&gt;Scenario!$B$11,"",IF(O$2&lt;&gt;"Ready",O$2,IF(ISNUMBER(P171),IF((P171+Q171)*(1+Scenario!$B$12/12)-R171&lt;0,"INSUFFICIENT FUNDS",(P171+Q171)*(1+Scenario!$B$12/12)-R171),"INSUFFICIENT FUNDS")))</f>
        <v/>
      </c>
      <c r="T171" s="6" t="str">
        <f>IF(O171&gt;Scenario!$B$11,"",IF(O$2&lt;&gt;"Ready",O$2,IF(ISNUMBER(S171),T170+R171,"INSUFFICIENT FUNDS")))</f>
        <v/>
      </c>
      <c r="U171" t="str">
        <f>IF(O171&gt;Scenario!$B$11,"",IF(O$2&lt;&gt;"Ready",O$2,IF(ISNUMBER(S171),"OK","INSUFFICIENT FUNDS")))</f>
        <v/>
      </c>
      <c r="V171">
        <v>167</v>
      </c>
      <c r="W171" s="6" t="str">
        <f>IF(V171&gt;Scenario!$B$11,"",IF(V$2&lt;&gt;"Ready",V$2,IF(AB170="OK",Z170,"INSUFFICIENT FUNDS")))</f>
        <v/>
      </c>
      <c r="X171" s="6" t="str">
        <f>IF(V171&gt;Scenario!$B$11,"",IF(V$2&lt;&gt;"Ready",V$2,IF(ISNUMBER(W171),IF(AND(V171&gt;=Scenario!$B$10,MOD(V171-Scenario!$B$10,Scenario!$B$18)=0),Scenario!$B$8,0),"INSUFFICIENT FUNDS")))</f>
        <v/>
      </c>
      <c r="Y171" s="6" t="str">
        <f>IF(V171&gt;Scenario!$B$11,"",IF(V$2&lt;&gt;"Ready",V$2,IF(ISNUMBER(W171),(W171+X171)*(N('Option C'!$E$14)+N('Option C'!$E$15)+IF(Scenario!$B$13="Gross",N('Option C'!$E$16),0))/12+((N('Option C'!$E$12)+N('Option C'!$E$13))/12+IF(AND(V171&gt;=Scenario!$B$10,MOD(V171-Scenario!$B$10,Scenario!$B$18)=0),0*0+0,0)+IF(V171=1,0*0+0,0)+IF(V171=Scenario!$B$11,0,0)),"INSUFFICIENT FUNDS")))</f>
        <v/>
      </c>
      <c r="Z171" s="6" t="str">
        <f>IF(V171&gt;Scenario!$B$11,"",IF(V$2&lt;&gt;"Ready",V$2,IF(ISNUMBER(W171),IF((W171+X171)*(1+Scenario!$B$12/12)-Y171&lt;0,"INSUFFICIENT FUNDS",(W171+X171)*(1+Scenario!$B$12/12)-Y171),"INSUFFICIENT FUNDS")))</f>
        <v/>
      </c>
      <c r="AA171" s="6" t="str">
        <f>IF(V171&gt;Scenario!$B$11,"",IF(V$2&lt;&gt;"Ready",V$2,IF(ISNUMBER(Z171),AA170+Y171,"INSUFFICIENT FUNDS")))</f>
        <v/>
      </c>
      <c r="AB171" t="str">
        <f>IF(V171&gt;Scenario!$B$11,"",IF(V$2&lt;&gt;"Ready",V$2,IF(ISNUMBER(Z171),"OK","INSUFFICIENT FUNDS")))</f>
        <v/>
      </c>
      <c r="AC171">
        <v>167</v>
      </c>
      <c r="AD171" s="6" t="str">
        <f>IF(AC171&gt;Scenario!$B$11,"",IF(AC$2&lt;&gt;"Ready",AC$2,IF(AI170="OK",AG170,"INSUFFICIENT FUNDS")))</f>
        <v/>
      </c>
      <c r="AE171" s="6" t="str">
        <f>IF(AC171&gt;Scenario!$B$11,"",IF(AC$2&lt;&gt;"Ready",AC$2,IF(ISNUMBER(AD171),IF(AND(AC171&gt;=Scenario!$B$10,MOD(AC171-Scenario!$B$10,Scenario!$B$18)=0),Scenario!$B$8,0),"INSUFFICIENT FUNDS")))</f>
        <v/>
      </c>
      <c r="AF171" s="6" t="str">
        <f>IF(AC171&gt;Scenario!$B$11,"",IF(AC$2&lt;&gt;"Ready",AC$2,IF(ISNUMBER(AD171),(AD171+AE171)*(N('Option C'!$E$14)+N('Option C'!$E$15)+IF(Scenario!$B$13="Gross",0,0))/12+((N('Option C'!$E$12)+N('Option C'!$E$13))/12+IF(AND(AC171&gt;=Scenario!$B$10,MOD(AC171-Scenario!$B$10,Scenario!$B$18)=0),N('Option C'!$E$17)*N('Option C'!$E$18)+N('Option C'!$E$20),0)+IF(AC171=1,N('Option C'!$E$17)*N('Option C'!$E$19)+N('Option C'!$E$21),0)+IF(AC171=Scenario!$B$11,N('Option C'!$E$22),0)),"INSUFFICIENT FUNDS")))</f>
        <v/>
      </c>
      <c r="AG171" s="6" t="str">
        <f>IF(AC171&gt;Scenario!$B$11,"",IF(AC$2&lt;&gt;"Ready",AC$2,IF(ISNUMBER(AD171),IF((AD171+AE171)*(1+Scenario!$B$12/12)-AF171&lt;0,"INSUFFICIENT FUNDS",(AD171+AE171)*(1+Scenario!$B$12/12)-AF171),"INSUFFICIENT FUNDS")))</f>
        <v/>
      </c>
      <c r="AH171" s="6" t="str">
        <f>IF(AC171&gt;Scenario!$B$11,"",IF(AC$2&lt;&gt;"Ready",AC$2,IF(ISNUMBER(AG171),AH170+AF171,"INSUFFICIENT FUNDS")))</f>
        <v/>
      </c>
      <c r="AI171" t="str">
        <f>IF(AC171&gt;Scenario!$B$11,"",IF(AC$2&lt;&gt;"Ready",AC$2,IF(ISNUMBER(AG171),"OK","INSUFFICIENT FUNDS")))</f>
        <v/>
      </c>
      <c r="AJ171">
        <v>167</v>
      </c>
      <c r="AK171" s="6" t="str">
        <f>IF(AJ171&gt;Scenario!$B$11,"",IF(AJ$2&lt;&gt;"Ready",AJ$2,IF(AP170="OK",AN170,"INSUFFICIENT FUNDS")))</f>
        <v/>
      </c>
      <c r="AL171" s="6" t="str">
        <f>IF(AJ171&gt;Scenario!$B$11,"",IF(AJ$2&lt;&gt;"Ready",AJ$2,IF(ISNUMBER(AK171),IF(AND(AJ171&gt;=Scenario!$B$10,MOD(AJ171-Scenario!$B$10,Scenario!$B$18)=0),Scenario!$B$8,0),"INSUFFICIENT FUNDS")))</f>
        <v/>
      </c>
      <c r="AM171" s="6" t="str">
        <f>IF(AJ171&gt;Scenario!$B$11,"",IF(AJ$2&lt;&gt;"Ready",AJ$2,IF(ISNUMBER(AK171),(AK171+AL171)*(0+0+IF(Scenario!$B$13="Gross",0,0))/12+((0+0)/12+IF(AND(AJ171&gt;=Scenario!$B$10,MOD(AJ171-Scenario!$B$10,Scenario!$B$18)=0),0*0+0,0)+IF(AJ171=1,0*0+0,0)+IF(AJ171=Scenario!$B$11,0,0)),"INSUFFICIENT FUNDS")))</f>
        <v/>
      </c>
      <c r="AN171" s="6" t="str">
        <f>IF(AJ171&gt;Scenario!$B$11,"",IF(AJ$2&lt;&gt;"Ready",AJ$2,IF(ISNUMBER(AK171),IF((AK171+AL171)*(1+Scenario!$B$12/12)-AM171&lt;0,"INSUFFICIENT FUNDS",(AK171+AL171)*(1+Scenario!$B$12/12)-AM171),"INSUFFICIENT FUNDS")))</f>
        <v/>
      </c>
      <c r="AO171" s="6" t="str">
        <f>IF(AJ171&gt;Scenario!$B$11,"",IF(AJ$2&lt;&gt;"Ready",AJ$2,IF(ISNUMBER(AN171),AO170+AM171,"INSUFFICIENT FUNDS")))</f>
        <v/>
      </c>
      <c r="AP171" t="str">
        <f>IF(AJ171&gt;Scenario!$B$11,"",IF(AJ$2&lt;&gt;"Ready",AJ$2,IF(ISNUMBER(AN171),"OK","INSUFFICIENT FUNDS")))</f>
        <v/>
      </c>
    </row>
    <row r="172" spans="1:42" ht="32.1" customHeight="1" x14ac:dyDescent="0.2">
      <c r="A172">
        <v>168</v>
      </c>
      <c r="B172" s="6" t="str">
        <f>IF(A172&gt;Scenario!$B$11,"",IF(A$2&lt;&gt;"Ready",A$2,IF(G171="OK",E171,"INSUFFICIENT FUNDS")))</f>
        <v/>
      </c>
      <c r="C172" s="6" t="str">
        <f>IF(A172&gt;Scenario!$B$11,"",IF(A$2&lt;&gt;"Ready",A$2,IF(ISNUMBER(B172),IF(AND(A172&gt;=Scenario!$B$10,MOD(A172-Scenario!$B$10,Scenario!$B$18)=0),Scenario!$B$8,0),"INSUFFICIENT FUNDS")))</f>
        <v/>
      </c>
      <c r="D172" s="6" t="str">
        <f>IF(A172&gt;Scenario!$B$11,"",IF(A$2&lt;&gt;"Ready",A$2,IF(ISNUMBER(B172),(B172+C172)*(N('Option C'!$E$14)+N('Option C'!$E$15)+IF(Scenario!$B$13="Gross",N('Option C'!$E$16),0))/12+((N('Option C'!$E$12)+N('Option C'!$E$13))/12+IF(AND(A172&gt;=Scenario!$B$10,MOD(A172-Scenario!$B$10,Scenario!$B$18)=0),N('Option C'!$E$17)*N('Option C'!$E$18)+N('Option C'!$E$20),0)+IF(A172=1,N('Option C'!$E$17)*N('Option C'!$E$19)+N('Option C'!$E$21),0)+IF(A172=Scenario!$B$11,N('Option C'!$E$22),0)),"INSUFFICIENT FUNDS")))</f>
        <v/>
      </c>
      <c r="E172" s="6" t="str">
        <f>IF(A172&gt;Scenario!$B$11,"",IF(A$2&lt;&gt;"Ready",A$2,IF(ISNUMBER(B172),IF((B172+C172)*(1+Scenario!$B$12/12)-D172&lt;0,"INSUFFICIENT FUNDS",(B172+C172)*(1+Scenario!$B$12/12)-D172),"INSUFFICIENT FUNDS")))</f>
        <v/>
      </c>
      <c r="F172" s="6" t="str">
        <f>IF(A172&gt;Scenario!$B$11,"",IF(A$2&lt;&gt;"Ready",A$2,IF(ISNUMBER(E172),F171+D172,"INSUFFICIENT FUNDS")))</f>
        <v/>
      </c>
      <c r="G172" t="str">
        <f>IF(A172&gt;Scenario!$B$11,"",IF(A$2&lt;&gt;"Ready",A$2,IF(ISNUMBER(E172),"OK","INSUFFICIENT FUNDS")))</f>
        <v/>
      </c>
      <c r="H172">
        <v>168</v>
      </c>
      <c r="I172" s="6" t="str">
        <f>IF(H172&gt;Scenario!$B$11,"",IF(H$2&lt;&gt;"Ready",H$2,IF(N171="OK",L171,"INSUFFICIENT FUNDS")))</f>
        <v/>
      </c>
      <c r="J172" s="6" t="str">
        <f>IF(H172&gt;Scenario!$B$11,"",IF(H$2&lt;&gt;"Ready",H$2,IF(ISNUMBER(I172),IF(AND(H172&gt;=Scenario!$B$10,MOD(H172-Scenario!$B$10,Scenario!$B$18)=0),Scenario!$B$8,0),"INSUFFICIENT FUNDS")))</f>
        <v/>
      </c>
      <c r="K172" s="6" t="str">
        <f>IF(H172&gt;Scenario!$B$11,"",IF(H$2&lt;&gt;"Ready",H$2,IF(ISNUMBER(I172),(I172+J172)*(N('Option C'!$E$14)+N('Option C'!$E$15)+IF(Scenario!$B$13="Gross",N('Option C'!$E$16),0))/12+((0+0)/12+IF(AND(H172&gt;=Scenario!$B$10,MOD(H172-Scenario!$B$10,Scenario!$B$18)=0),N('Option C'!$E$17)*N('Option C'!$E$18)+N('Option C'!$E$20),0)+IF(H172=1,N('Option C'!$E$17)*N('Option C'!$E$19)+N('Option C'!$E$21),0)+IF(H172=Scenario!$B$11,N('Option C'!$E$22),0)),"INSUFFICIENT FUNDS")))</f>
        <v/>
      </c>
      <c r="L172" s="6" t="str">
        <f>IF(H172&gt;Scenario!$B$11,"",IF(H$2&lt;&gt;"Ready",H$2,IF(ISNUMBER(I172),IF((I172+J172)*(1+Scenario!$B$12/12)-K172&lt;0,"INSUFFICIENT FUNDS",(I172+J172)*(1+Scenario!$B$12/12)-K172),"INSUFFICIENT FUNDS")))</f>
        <v/>
      </c>
      <c r="M172" s="6" t="str">
        <f>IF(H172&gt;Scenario!$B$11,"",IF(H$2&lt;&gt;"Ready",H$2,IF(ISNUMBER(L172),M171+K172,"INSUFFICIENT FUNDS")))</f>
        <v/>
      </c>
      <c r="N172" t="str">
        <f>IF(H172&gt;Scenario!$B$11,"",IF(H$2&lt;&gt;"Ready",H$2,IF(ISNUMBER(L172),"OK","INSUFFICIENT FUNDS")))</f>
        <v/>
      </c>
      <c r="O172">
        <v>168</v>
      </c>
      <c r="P172" s="6" t="str">
        <f>IF(O172&gt;Scenario!$B$11,"",IF(O$2&lt;&gt;"Ready",O$2,IF(U171="OK",S171,"INSUFFICIENT FUNDS")))</f>
        <v/>
      </c>
      <c r="Q172" s="6" t="str">
        <f>IF(O172&gt;Scenario!$B$11,"",IF(O$2&lt;&gt;"Ready",O$2,IF(ISNUMBER(P172),IF(AND(O172&gt;=Scenario!$B$10,MOD(O172-Scenario!$B$10,Scenario!$B$18)=0),Scenario!$B$8,0),"INSUFFICIENT FUNDS")))</f>
        <v/>
      </c>
      <c r="R172" s="6" t="str">
        <f>IF(O172&gt;Scenario!$B$11,"",IF(O$2&lt;&gt;"Ready",O$2,IF(ISNUMBER(P172),(P172+Q172)*(0+N('Option C'!$E$15)+IF(Scenario!$B$13="Gross",N('Option C'!$E$16),0))/12+((N('Option C'!$E$12)+N('Option C'!$E$13))/12+IF(AND(O172&gt;=Scenario!$B$10,MOD(O172-Scenario!$B$10,Scenario!$B$18)=0),N('Option C'!$E$17)*N('Option C'!$E$18)+N('Option C'!$E$20),0)+IF(O172=1,N('Option C'!$E$17)*N('Option C'!$E$19)+N('Option C'!$E$21),0)+IF(O172=Scenario!$B$11,N('Option C'!$E$22),0)),"INSUFFICIENT FUNDS")))</f>
        <v/>
      </c>
      <c r="S172" s="6" t="str">
        <f>IF(O172&gt;Scenario!$B$11,"",IF(O$2&lt;&gt;"Ready",O$2,IF(ISNUMBER(P172),IF((P172+Q172)*(1+Scenario!$B$12/12)-R172&lt;0,"INSUFFICIENT FUNDS",(P172+Q172)*(1+Scenario!$B$12/12)-R172),"INSUFFICIENT FUNDS")))</f>
        <v/>
      </c>
      <c r="T172" s="6" t="str">
        <f>IF(O172&gt;Scenario!$B$11,"",IF(O$2&lt;&gt;"Ready",O$2,IF(ISNUMBER(S172),T171+R172,"INSUFFICIENT FUNDS")))</f>
        <v/>
      </c>
      <c r="U172" t="str">
        <f>IF(O172&gt;Scenario!$B$11,"",IF(O$2&lt;&gt;"Ready",O$2,IF(ISNUMBER(S172),"OK","INSUFFICIENT FUNDS")))</f>
        <v/>
      </c>
      <c r="V172">
        <v>168</v>
      </c>
      <c r="W172" s="6" t="str">
        <f>IF(V172&gt;Scenario!$B$11,"",IF(V$2&lt;&gt;"Ready",V$2,IF(AB171="OK",Z171,"INSUFFICIENT FUNDS")))</f>
        <v/>
      </c>
      <c r="X172" s="6" t="str">
        <f>IF(V172&gt;Scenario!$B$11,"",IF(V$2&lt;&gt;"Ready",V$2,IF(ISNUMBER(W172),IF(AND(V172&gt;=Scenario!$B$10,MOD(V172-Scenario!$B$10,Scenario!$B$18)=0),Scenario!$B$8,0),"INSUFFICIENT FUNDS")))</f>
        <v/>
      </c>
      <c r="Y172" s="6" t="str">
        <f>IF(V172&gt;Scenario!$B$11,"",IF(V$2&lt;&gt;"Ready",V$2,IF(ISNUMBER(W172),(W172+X172)*(N('Option C'!$E$14)+N('Option C'!$E$15)+IF(Scenario!$B$13="Gross",N('Option C'!$E$16),0))/12+((N('Option C'!$E$12)+N('Option C'!$E$13))/12+IF(AND(V172&gt;=Scenario!$B$10,MOD(V172-Scenario!$B$10,Scenario!$B$18)=0),0*0+0,0)+IF(V172=1,0*0+0,0)+IF(V172=Scenario!$B$11,0,0)),"INSUFFICIENT FUNDS")))</f>
        <v/>
      </c>
      <c r="Z172" s="6" t="str">
        <f>IF(V172&gt;Scenario!$B$11,"",IF(V$2&lt;&gt;"Ready",V$2,IF(ISNUMBER(W172),IF((W172+X172)*(1+Scenario!$B$12/12)-Y172&lt;0,"INSUFFICIENT FUNDS",(W172+X172)*(1+Scenario!$B$12/12)-Y172),"INSUFFICIENT FUNDS")))</f>
        <v/>
      </c>
      <c r="AA172" s="6" t="str">
        <f>IF(V172&gt;Scenario!$B$11,"",IF(V$2&lt;&gt;"Ready",V$2,IF(ISNUMBER(Z172),AA171+Y172,"INSUFFICIENT FUNDS")))</f>
        <v/>
      </c>
      <c r="AB172" t="str">
        <f>IF(V172&gt;Scenario!$B$11,"",IF(V$2&lt;&gt;"Ready",V$2,IF(ISNUMBER(Z172),"OK","INSUFFICIENT FUNDS")))</f>
        <v/>
      </c>
      <c r="AC172">
        <v>168</v>
      </c>
      <c r="AD172" s="6" t="str">
        <f>IF(AC172&gt;Scenario!$B$11,"",IF(AC$2&lt;&gt;"Ready",AC$2,IF(AI171="OK",AG171,"INSUFFICIENT FUNDS")))</f>
        <v/>
      </c>
      <c r="AE172" s="6" t="str">
        <f>IF(AC172&gt;Scenario!$B$11,"",IF(AC$2&lt;&gt;"Ready",AC$2,IF(ISNUMBER(AD172),IF(AND(AC172&gt;=Scenario!$B$10,MOD(AC172-Scenario!$B$10,Scenario!$B$18)=0),Scenario!$B$8,0),"INSUFFICIENT FUNDS")))</f>
        <v/>
      </c>
      <c r="AF172" s="6" t="str">
        <f>IF(AC172&gt;Scenario!$B$11,"",IF(AC$2&lt;&gt;"Ready",AC$2,IF(ISNUMBER(AD172),(AD172+AE172)*(N('Option C'!$E$14)+N('Option C'!$E$15)+IF(Scenario!$B$13="Gross",0,0))/12+((N('Option C'!$E$12)+N('Option C'!$E$13))/12+IF(AND(AC172&gt;=Scenario!$B$10,MOD(AC172-Scenario!$B$10,Scenario!$B$18)=0),N('Option C'!$E$17)*N('Option C'!$E$18)+N('Option C'!$E$20),0)+IF(AC172=1,N('Option C'!$E$17)*N('Option C'!$E$19)+N('Option C'!$E$21),0)+IF(AC172=Scenario!$B$11,N('Option C'!$E$22),0)),"INSUFFICIENT FUNDS")))</f>
        <v/>
      </c>
      <c r="AG172" s="6" t="str">
        <f>IF(AC172&gt;Scenario!$B$11,"",IF(AC$2&lt;&gt;"Ready",AC$2,IF(ISNUMBER(AD172),IF((AD172+AE172)*(1+Scenario!$B$12/12)-AF172&lt;0,"INSUFFICIENT FUNDS",(AD172+AE172)*(1+Scenario!$B$12/12)-AF172),"INSUFFICIENT FUNDS")))</f>
        <v/>
      </c>
      <c r="AH172" s="6" t="str">
        <f>IF(AC172&gt;Scenario!$B$11,"",IF(AC$2&lt;&gt;"Ready",AC$2,IF(ISNUMBER(AG172),AH171+AF172,"INSUFFICIENT FUNDS")))</f>
        <v/>
      </c>
      <c r="AI172" t="str">
        <f>IF(AC172&gt;Scenario!$B$11,"",IF(AC$2&lt;&gt;"Ready",AC$2,IF(ISNUMBER(AG172),"OK","INSUFFICIENT FUNDS")))</f>
        <v/>
      </c>
      <c r="AJ172">
        <v>168</v>
      </c>
      <c r="AK172" s="6" t="str">
        <f>IF(AJ172&gt;Scenario!$B$11,"",IF(AJ$2&lt;&gt;"Ready",AJ$2,IF(AP171="OK",AN171,"INSUFFICIENT FUNDS")))</f>
        <v/>
      </c>
      <c r="AL172" s="6" t="str">
        <f>IF(AJ172&gt;Scenario!$B$11,"",IF(AJ$2&lt;&gt;"Ready",AJ$2,IF(ISNUMBER(AK172),IF(AND(AJ172&gt;=Scenario!$B$10,MOD(AJ172-Scenario!$B$10,Scenario!$B$18)=0),Scenario!$B$8,0),"INSUFFICIENT FUNDS")))</f>
        <v/>
      </c>
      <c r="AM172" s="6" t="str">
        <f>IF(AJ172&gt;Scenario!$B$11,"",IF(AJ$2&lt;&gt;"Ready",AJ$2,IF(ISNUMBER(AK172),(AK172+AL172)*(0+0+IF(Scenario!$B$13="Gross",0,0))/12+((0+0)/12+IF(AND(AJ172&gt;=Scenario!$B$10,MOD(AJ172-Scenario!$B$10,Scenario!$B$18)=0),0*0+0,0)+IF(AJ172=1,0*0+0,0)+IF(AJ172=Scenario!$B$11,0,0)),"INSUFFICIENT FUNDS")))</f>
        <v/>
      </c>
      <c r="AN172" s="6" t="str">
        <f>IF(AJ172&gt;Scenario!$B$11,"",IF(AJ$2&lt;&gt;"Ready",AJ$2,IF(ISNUMBER(AK172),IF((AK172+AL172)*(1+Scenario!$B$12/12)-AM172&lt;0,"INSUFFICIENT FUNDS",(AK172+AL172)*(1+Scenario!$B$12/12)-AM172),"INSUFFICIENT FUNDS")))</f>
        <v/>
      </c>
      <c r="AO172" s="6" t="str">
        <f>IF(AJ172&gt;Scenario!$B$11,"",IF(AJ$2&lt;&gt;"Ready",AJ$2,IF(ISNUMBER(AN172),AO171+AM172,"INSUFFICIENT FUNDS")))</f>
        <v/>
      </c>
      <c r="AP172" t="str">
        <f>IF(AJ172&gt;Scenario!$B$11,"",IF(AJ$2&lt;&gt;"Ready",AJ$2,IF(ISNUMBER(AN172),"OK","INSUFFICIENT FUNDS")))</f>
        <v/>
      </c>
    </row>
    <row r="173" spans="1:42" ht="32.1" customHeight="1" x14ac:dyDescent="0.2">
      <c r="A173">
        <v>169</v>
      </c>
      <c r="B173" s="6" t="str">
        <f>IF(A173&gt;Scenario!$B$11,"",IF(A$2&lt;&gt;"Ready",A$2,IF(G172="OK",E172,"INSUFFICIENT FUNDS")))</f>
        <v/>
      </c>
      <c r="C173" s="6" t="str">
        <f>IF(A173&gt;Scenario!$B$11,"",IF(A$2&lt;&gt;"Ready",A$2,IF(ISNUMBER(B173),IF(AND(A173&gt;=Scenario!$B$10,MOD(A173-Scenario!$B$10,Scenario!$B$18)=0),Scenario!$B$8,0),"INSUFFICIENT FUNDS")))</f>
        <v/>
      </c>
      <c r="D173" s="6" t="str">
        <f>IF(A173&gt;Scenario!$B$11,"",IF(A$2&lt;&gt;"Ready",A$2,IF(ISNUMBER(B173),(B173+C173)*(N('Option C'!$E$14)+N('Option C'!$E$15)+IF(Scenario!$B$13="Gross",N('Option C'!$E$16),0))/12+((N('Option C'!$E$12)+N('Option C'!$E$13))/12+IF(AND(A173&gt;=Scenario!$B$10,MOD(A173-Scenario!$B$10,Scenario!$B$18)=0),N('Option C'!$E$17)*N('Option C'!$E$18)+N('Option C'!$E$20),0)+IF(A173=1,N('Option C'!$E$17)*N('Option C'!$E$19)+N('Option C'!$E$21),0)+IF(A173=Scenario!$B$11,N('Option C'!$E$22),0)),"INSUFFICIENT FUNDS")))</f>
        <v/>
      </c>
      <c r="E173" s="6" t="str">
        <f>IF(A173&gt;Scenario!$B$11,"",IF(A$2&lt;&gt;"Ready",A$2,IF(ISNUMBER(B173),IF((B173+C173)*(1+Scenario!$B$12/12)-D173&lt;0,"INSUFFICIENT FUNDS",(B173+C173)*(1+Scenario!$B$12/12)-D173),"INSUFFICIENT FUNDS")))</f>
        <v/>
      </c>
      <c r="F173" s="6" t="str">
        <f>IF(A173&gt;Scenario!$B$11,"",IF(A$2&lt;&gt;"Ready",A$2,IF(ISNUMBER(E173),F172+D173,"INSUFFICIENT FUNDS")))</f>
        <v/>
      </c>
      <c r="G173" t="str">
        <f>IF(A173&gt;Scenario!$B$11,"",IF(A$2&lt;&gt;"Ready",A$2,IF(ISNUMBER(E173),"OK","INSUFFICIENT FUNDS")))</f>
        <v/>
      </c>
      <c r="H173">
        <v>169</v>
      </c>
      <c r="I173" s="6" t="str">
        <f>IF(H173&gt;Scenario!$B$11,"",IF(H$2&lt;&gt;"Ready",H$2,IF(N172="OK",L172,"INSUFFICIENT FUNDS")))</f>
        <v/>
      </c>
      <c r="J173" s="6" t="str">
        <f>IF(H173&gt;Scenario!$B$11,"",IF(H$2&lt;&gt;"Ready",H$2,IF(ISNUMBER(I173),IF(AND(H173&gt;=Scenario!$B$10,MOD(H173-Scenario!$B$10,Scenario!$B$18)=0),Scenario!$B$8,0),"INSUFFICIENT FUNDS")))</f>
        <v/>
      </c>
      <c r="K173" s="6" t="str">
        <f>IF(H173&gt;Scenario!$B$11,"",IF(H$2&lt;&gt;"Ready",H$2,IF(ISNUMBER(I173),(I173+J173)*(N('Option C'!$E$14)+N('Option C'!$E$15)+IF(Scenario!$B$13="Gross",N('Option C'!$E$16),0))/12+((0+0)/12+IF(AND(H173&gt;=Scenario!$B$10,MOD(H173-Scenario!$B$10,Scenario!$B$18)=0),N('Option C'!$E$17)*N('Option C'!$E$18)+N('Option C'!$E$20),0)+IF(H173=1,N('Option C'!$E$17)*N('Option C'!$E$19)+N('Option C'!$E$21),0)+IF(H173=Scenario!$B$11,N('Option C'!$E$22),0)),"INSUFFICIENT FUNDS")))</f>
        <v/>
      </c>
      <c r="L173" s="6" t="str">
        <f>IF(H173&gt;Scenario!$B$11,"",IF(H$2&lt;&gt;"Ready",H$2,IF(ISNUMBER(I173),IF((I173+J173)*(1+Scenario!$B$12/12)-K173&lt;0,"INSUFFICIENT FUNDS",(I173+J173)*(1+Scenario!$B$12/12)-K173),"INSUFFICIENT FUNDS")))</f>
        <v/>
      </c>
      <c r="M173" s="6" t="str">
        <f>IF(H173&gt;Scenario!$B$11,"",IF(H$2&lt;&gt;"Ready",H$2,IF(ISNUMBER(L173),M172+K173,"INSUFFICIENT FUNDS")))</f>
        <v/>
      </c>
      <c r="N173" t="str">
        <f>IF(H173&gt;Scenario!$B$11,"",IF(H$2&lt;&gt;"Ready",H$2,IF(ISNUMBER(L173),"OK","INSUFFICIENT FUNDS")))</f>
        <v/>
      </c>
      <c r="O173">
        <v>169</v>
      </c>
      <c r="P173" s="6" t="str">
        <f>IF(O173&gt;Scenario!$B$11,"",IF(O$2&lt;&gt;"Ready",O$2,IF(U172="OK",S172,"INSUFFICIENT FUNDS")))</f>
        <v/>
      </c>
      <c r="Q173" s="6" t="str">
        <f>IF(O173&gt;Scenario!$B$11,"",IF(O$2&lt;&gt;"Ready",O$2,IF(ISNUMBER(P173),IF(AND(O173&gt;=Scenario!$B$10,MOD(O173-Scenario!$B$10,Scenario!$B$18)=0),Scenario!$B$8,0),"INSUFFICIENT FUNDS")))</f>
        <v/>
      </c>
      <c r="R173" s="6" t="str">
        <f>IF(O173&gt;Scenario!$B$11,"",IF(O$2&lt;&gt;"Ready",O$2,IF(ISNUMBER(P173),(P173+Q173)*(0+N('Option C'!$E$15)+IF(Scenario!$B$13="Gross",N('Option C'!$E$16),0))/12+((N('Option C'!$E$12)+N('Option C'!$E$13))/12+IF(AND(O173&gt;=Scenario!$B$10,MOD(O173-Scenario!$B$10,Scenario!$B$18)=0),N('Option C'!$E$17)*N('Option C'!$E$18)+N('Option C'!$E$20),0)+IF(O173=1,N('Option C'!$E$17)*N('Option C'!$E$19)+N('Option C'!$E$21),0)+IF(O173=Scenario!$B$11,N('Option C'!$E$22),0)),"INSUFFICIENT FUNDS")))</f>
        <v/>
      </c>
      <c r="S173" s="6" t="str">
        <f>IF(O173&gt;Scenario!$B$11,"",IF(O$2&lt;&gt;"Ready",O$2,IF(ISNUMBER(P173),IF((P173+Q173)*(1+Scenario!$B$12/12)-R173&lt;0,"INSUFFICIENT FUNDS",(P173+Q173)*(1+Scenario!$B$12/12)-R173),"INSUFFICIENT FUNDS")))</f>
        <v/>
      </c>
      <c r="T173" s="6" t="str">
        <f>IF(O173&gt;Scenario!$B$11,"",IF(O$2&lt;&gt;"Ready",O$2,IF(ISNUMBER(S173),T172+R173,"INSUFFICIENT FUNDS")))</f>
        <v/>
      </c>
      <c r="U173" t="str">
        <f>IF(O173&gt;Scenario!$B$11,"",IF(O$2&lt;&gt;"Ready",O$2,IF(ISNUMBER(S173),"OK","INSUFFICIENT FUNDS")))</f>
        <v/>
      </c>
      <c r="V173">
        <v>169</v>
      </c>
      <c r="W173" s="6" t="str">
        <f>IF(V173&gt;Scenario!$B$11,"",IF(V$2&lt;&gt;"Ready",V$2,IF(AB172="OK",Z172,"INSUFFICIENT FUNDS")))</f>
        <v/>
      </c>
      <c r="X173" s="6" t="str">
        <f>IF(V173&gt;Scenario!$B$11,"",IF(V$2&lt;&gt;"Ready",V$2,IF(ISNUMBER(W173),IF(AND(V173&gt;=Scenario!$B$10,MOD(V173-Scenario!$B$10,Scenario!$B$18)=0),Scenario!$B$8,0),"INSUFFICIENT FUNDS")))</f>
        <v/>
      </c>
      <c r="Y173" s="6" t="str">
        <f>IF(V173&gt;Scenario!$B$11,"",IF(V$2&lt;&gt;"Ready",V$2,IF(ISNUMBER(W173),(W173+X173)*(N('Option C'!$E$14)+N('Option C'!$E$15)+IF(Scenario!$B$13="Gross",N('Option C'!$E$16),0))/12+((N('Option C'!$E$12)+N('Option C'!$E$13))/12+IF(AND(V173&gt;=Scenario!$B$10,MOD(V173-Scenario!$B$10,Scenario!$B$18)=0),0*0+0,0)+IF(V173=1,0*0+0,0)+IF(V173=Scenario!$B$11,0,0)),"INSUFFICIENT FUNDS")))</f>
        <v/>
      </c>
      <c r="Z173" s="6" t="str">
        <f>IF(V173&gt;Scenario!$B$11,"",IF(V$2&lt;&gt;"Ready",V$2,IF(ISNUMBER(W173),IF((W173+X173)*(1+Scenario!$B$12/12)-Y173&lt;0,"INSUFFICIENT FUNDS",(W173+X173)*(1+Scenario!$B$12/12)-Y173),"INSUFFICIENT FUNDS")))</f>
        <v/>
      </c>
      <c r="AA173" s="6" t="str">
        <f>IF(V173&gt;Scenario!$B$11,"",IF(V$2&lt;&gt;"Ready",V$2,IF(ISNUMBER(Z173),AA172+Y173,"INSUFFICIENT FUNDS")))</f>
        <v/>
      </c>
      <c r="AB173" t="str">
        <f>IF(V173&gt;Scenario!$B$11,"",IF(V$2&lt;&gt;"Ready",V$2,IF(ISNUMBER(Z173),"OK","INSUFFICIENT FUNDS")))</f>
        <v/>
      </c>
      <c r="AC173">
        <v>169</v>
      </c>
      <c r="AD173" s="6" t="str">
        <f>IF(AC173&gt;Scenario!$B$11,"",IF(AC$2&lt;&gt;"Ready",AC$2,IF(AI172="OK",AG172,"INSUFFICIENT FUNDS")))</f>
        <v/>
      </c>
      <c r="AE173" s="6" t="str">
        <f>IF(AC173&gt;Scenario!$B$11,"",IF(AC$2&lt;&gt;"Ready",AC$2,IF(ISNUMBER(AD173),IF(AND(AC173&gt;=Scenario!$B$10,MOD(AC173-Scenario!$B$10,Scenario!$B$18)=0),Scenario!$B$8,0),"INSUFFICIENT FUNDS")))</f>
        <v/>
      </c>
      <c r="AF173" s="6" t="str">
        <f>IF(AC173&gt;Scenario!$B$11,"",IF(AC$2&lt;&gt;"Ready",AC$2,IF(ISNUMBER(AD173),(AD173+AE173)*(N('Option C'!$E$14)+N('Option C'!$E$15)+IF(Scenario!$B$13="Gross",0,0))/12+((N('Option C'!$E$12)+N('Option C'!$E$13))/12+IF(AND(AC173&gt;=Scenario!$B$10,MOD(AC173-Scenario!$B$10,Scenario!$B$18)=0),N('Option C'!$E$17)*N('Option C'!$E$18)+N('Option C'!$E$20),0)+IF(AC173=1,N('Option C'!$E$17)*N('Option C'!$E$19)+N('Option C'!$E$21),0)+IF(AC173=Scenario!$B$11,N('Option C'!$E$22),0)),"INSUFFICIENT FUNDS")))</f>
        <v/>
      </c>
      <c r="AG173" s="6" t="str">
        <f>IF(AC173&gt;Scenario!$B$11,"",IF(AC$2&lt;&gt;"Ready",AC$2,IF(ISNUMBER(AD173),IF((AD173+AE173)*(1+Scenario!$B$12/12)-AF173&lt;0,"INSUFFICIENT FUNDS",(AD173+AE173)*(1+Scenario!$B$12/12)-AF173),"INSUFFICIENT FUNDS")))</f>
        <v/>
      </c>
      <c r="AH173" s="6" t="str">
        <f>IF(AC173&gt;Scenario!$B$11,"",IF(AC$2&lt;&gt;"Ready",AC$2,IF(ISNUMBER(AG173),AH172+AF173,"INSUFFICIENT FUNDS")))</f>
        <v/>
      </c>
      <c r="AI173" t="str">
        <f>IF(AC173&gt;Scenario!$B$11,"",IF(AC$2&lt;&gt;"Ready",AC$2,IF(ISNUMBER(AG173),"OK","INSUFFICIENT FUNDS")))</f>
        <v/>
      </c>
      <c r="AJ173">
        <v>169</v>
      </c>
      <c r="AK173" s="6" t="str">
        <f>IF(AJ173&gt;Scenario!$B$11,"",IF(AJ$2&lt;&gt;"Ready",AJ$2,IF(AP172="OK",AN172,"INSUFFICIENT FUNDS")))</f>
        <v/>
      </c>
      <c r="AL173" s="6" t="str">
        <f>IF(AJ173&gt;Scenario!$B$11,"",IF(AJ$2&lt;&gt;"Ready",AJ$2,IF(ISNUMBER(AK173),IF(AND(AJ173&gt;=Scenario!$B$10,MOD(AJ173-Scenario!$B$10,Scenario!$B$18)=0),Scenario!$B$8,0),"INSUFFICIENT FUNDS")))</f>
        <v/>
      </c>
      <c r="AM173" s="6" t="str">
        <f>IF(AJ173&gt;Scenario!$B$11,"",IF(AJ$2&lt;&gt;"Ready",AJ$2,IF(ISNUMBER(AK173),(AK173+AL173)*(0+0+IF(Scenario!$B$13="Gross",0,0))/12+((0+0)/12+IF(AND(AJ173&gt;=Scenario!$B$10,MOD(AJ173-Scenario!$B$10,Scenario!$B$18)=0),0*0+0,0)+IF(AJ173=1,0*0+0,0)+IF(AJ173=Scenario!$B$11,0,0)),"INSUFFICIENT FUNDS")))</f>
        <v/>
      </c>
      <c r="AN173" s="6" t="str">
        <f>IF(AJ173&gt;Scenario!$B$11,"",IF(AJ$2&lt;&gt;"Ready",AJ$2,IF(ISNUMBER(AK173),IF((AK173+AL173)*(1+Scenario!$B$12/12)-AM173&lt;0,"INSUFFICIENT FUNDS",(AK173+AL173)*(1+Scenario!$B$12/12)-AM173),"INSUFFICIENT FUNDS")))</f>
        <v/>
      </c>
      <c r="AO173" s="6" t="str">
        <f>IF(AJ173&gt;Scenario!$B$11,"",IF(AJ$2&lt;&gt;"Ready",AJ$2,IF(ISNUMBER(AN173),AO172+AM173,"INSUFFICIENT FUNDS")))</f>
        <v/>
      </c>
      <c r="AP173" t="str">
        <f>IF(AJ173&gt;Scenario!$B$11,"",IF(AJ$2&lt;&gt;"Ready",AJ$2,IF(ISNUMBER(AN173),"OK","INSUFFICIENT FUNDS")))</f>
        <v/>
      </c>
    </row>
    <row r="174" spans="1:42" ht="32.1" customHeight="1" x14ac:dyDescent="0.2">
      <c r="A174">
        <v>170</v>
      </c>
      <c r="B174" s="6" t="str">
        <f>IF(A174&gt;Scenario!$B$11,"",IF(A$2&lt;&gt;"Ready",A$2,IF(G173="OK",E173,"INSUFFICIENT FUNDS")))</f>
        <v/>
      </c>
      <c r="C174" s="6" t="str">
        <f>IF(A174&gt;Scenario!$B$11,"",IF(A$2&lt;&gt;"Ready",A$2,IF(ISNUMBER(B174),IF(AND(A174&gt;=Scenario!$B$10,MOD(A174-Scenario!$B$10,Scenario!$B$18)=0),Scenario!$B$8,0),"INSUFFICIENT FUNDS")))</f>
        <v/>
      </c>
      <c r="D174" s="6" t="str">
        <f>IF(A174&gt;Scenario!$B$11,"",IF(A$2&lt;&gt;"Ready",A$2,IF(ISNUMBER(B174),(B174+C174)*(N('Option C'!$E$14)+N('Option C'!$E$15)+IF(Scenario!$B$13="Gross",N('Option C'!$E$16),0))/12+((N('Option C'!$E$12)+N('Option C'!$E$13))/12+IF(AND(A174&gt;=Scenario!$B$10,MOD(A174-Scenario!$B$10,Scenario!$B$18)=0),N('Option C'!$E$17)*N('Option C'!$E$18)+N('Option C'!$E$20),0)+IF(A174=1,N('Option C'!$E$17)*N('Option C'!$E$19)+N('Option C'!$E$21),0)+IF(A174=Scenario!$B$11,N('Option C'!$E$22),0)),"INSUFFICIENT FUNDS")))</f>
        <v/>
      </c>
      <c r="E174" s="6" t="str">
        <f>IF(A174&gt;Scenario!$B$11,"",IF(A$2&lt;&gt;"Ready",A$2,IF(ISNUMBER(B174),IF((B174+C174)*(1+Scenario!$B$12/12)-D174&lt;0,"INSUFFICIENT FUNDS",(B174+C174)*(1+Scenario!$B$12/12)-D174),"INSUFFICIENT FUNDS")))</f>
        <v/>
      </c>
      <c r="F174" s="6" t="str">
        <f>IF(A174&gt;Scenario!$B$11,"",IF(A$2&lt;&gt;"Ready",A$2,IF(ISNUMBER(E174),F173+D174,"INSUFFICIENT FUNDS")))</f>
        <v/>
      </c>
      <c r="G174" t="str">
        <f>IF(A174&gt;Scenario!$B$11,"",IF(A$2&lt;&gt;"Ready",A$2,IF(ISNUMBER(E174),"OK","INSUFFICIENT FUNDS")))</f>
        <v/>
      </c>
      <c r="H174">
        <v>170</v>
      </c>
      <c r="I174" s="6" t="str">
        <f>IF(H174&gt;Scenario!$B$11,"",IF(H$2&lt;&gt;"Ready",H$2,IF(N173="OK",L173,"INSUFFICIENT FUNDS")))</f>
        <v/>
      </c>
      <c r="J174" s="6" t="str">
        <f>IF(H174&gt;Scenario!$B$11,"",IF(H$2&lt;&gt;"Ready",H$2,IF(ISNUMBER(I174),IF(AND(H174&gt;=Scenario!$B$10,MOD(H174-Scenario!$B$10,Scenario!$B$18)=0),Scenario!$B$8,0),"INSUFFICIENT FUNDS")))</f>
        <v/>
      </c>
      <c r="K174" s="6" t="str">
        <f>IF(H174&gt;Scenario!$B$11,"",IF(H$2&lt;&gt;"Ready",H$2,IF(ISNUMBER(I174),(I174+J174)*(N('Option C'!$E$14)+N('Option C'!$E$15)+IF(Scenario!$B$13="Gross",N('Option C'!$E$16),0))/12+((0+0)/12+IF(AND(H174&gt;=Scenario!$B$10,MOD(H174-Scenario!$B$10,Scenario!$B$18)=0),N('Option C'!$E$17)*N('Option C'!$E$18)+N('Option C'!$E$20),0)+IF(H174=1,N('Option C'!$E$17)*N('Option C'!$E$19)+N('Option C'!$E$21),0)+IF(H174=Scenario!$B$11,N('Option C'!$E$22),0)),"INSUFFICIENT FUNDS")))</f>
        <v/>
      </c>
      <c r="L174" s="6" t="str">
        <f>IF(H174&gt;Scenario!$B$11,"",IF(H$2&lt;&gt;"Ready",H$2,IF(ISNUMBER(I174),IF((I174+J174)*(1+Scenario!$B$12/12)-K174&lt;0,"INSUFFICIENT FUNDS",(I174+J174)*(1+Scenario!$B$12/12)-K174),"INSUFFICIENT FUNDS")))</f>
        <v/>
      </c>
      <c r="M174" s="6" t="str">
        <f>IF(H174&gt;Scenario!$B$11,"",IF(H$2&lt;&gt;"Ready",H$2,IF(ISNUMBER(L174),M173+K174,"INSUFFICIENT FUNDS")))</f>
        <v/>
      </c>
      <c r="N174" t="str">
        <f>IF(H174&gt;Scenario!$B$11,"",IF(H$2&lt;&gt;"Ready",H$2,IF(ISNUMBER(L174),"OK","INSUFFICIENT FUNDS")))</f>
        <v/>
      </c>
      <c r="O174">
        <v>170</v>
      </c>
      <c r="P174" s="6" t="str">
        <f>IF(O174&gt;Scenario!$B$11,"",IF(O$2&lt;&gt;"Ready",O$2,IF(U173="OK",S173,"INSUFFICIENT FUNDS")))</f>
        <v/>
      </c>
      <c r="Q174" s="6" t="str">
        <f>IF(O174&gt;Scenario!$B$11,"",IF(O$2&lt;&gt;"Ready",O$2,IF(ISNUMBER(P174),IF(AND(O174&gt;=Scenario!$B$10,MOD(O174-Scenario!$B$10,Scenario!$B$18)=0),Scenario!$B$8,0),"INSUFFICIENT FUNDS")))</f>
        <v/>
      </c>
      <c r="R174" s="6" t="str">
        <f>IF(O174&gt;Scenario!$B$11,"",IF(O$2&lt;&gt;"Ready",O$2,IF(ISNUMBER(P174),(P174+Q174)*(0+N('Option C'!$E$15)+IF(Scenario!$B$13="Gross",N('Option C'!$E$16),0))/12+((N('Option C'!$E$12)+N('Option C'!$E$13))/12+IF(AND(O174&gt;=Scenario!$B$10,MOD(O174-Scenario!$B$10,Scenario!$B$18)=0),N('Option C'!$E$17)*N('Option C'!$E$18)+N('Option C'!$E$20),0)+IF(O174=1,N('Option C'!$E$17)*N('Option C'!$E$19)+N('Option C'!$E$21),0)+IF(O174=Scenario!$B$11,N('Option C'!$E$22),0)),"INSUFFICIENT FUNDS")))</f>
        <v/>
      </c>
      <c r="S174" s="6" t="str">
        <f>IF(O174&gt;Scenario!$B$11,"",IF(O$2&lt;&gt;"Ready",O$2,IF(ISNUMBER(P174),IF((P174+Q174)*(1+Scenario!$B$12/12)-R174&lt;0,"INSUFFICIENT FUNDS",(P174+Q174)*(1+Scenario!$B$12/12)-R174),"INSUFFICIENT FUNDS")))</f>
        <v/>
      </c>
      <c r="T174" s="6" t="str">
        <f>IF(O174&gt;Scenario!$B$11,"",IF(O$2&lt;&gt;"Ready",O$2,IF(ISNUMBER(S174),T173+R174,"INSUFFICIENT FUNDS")))</f>
        <v/>
      </c>
      <c r="U174" t="str">
        <f>IF(O174&gt;Scenario!$B$11,"",IF(O$2&lt;&gt;"Ready",O$2,IF(ISNUMBER(S174),"OK","INSUFFICIENT FUNDS")))</f>
        <v/>
      </c>
      <c r="V174">
        <v>170</v>
      </c>
      <c r="W174" s="6" t="str">
        <f>IF(V174&gt;Scenario!$B$11,"",IF(V$2&lt;&gt;"Ready",V$2,IF(AB173="OK",Z173,"INSUFFICIENT FUNDS")))</f>
        <v/>
      </c>
      <c r="X174" s="6" t="str">
        <f>IF(V174&gt;Scenario!$B$11,"",IF(V$2&lt;&gt;"Ready",V$2,IF(ISNUMBER(W174),IF(AND(V174&gt;=Scenario!$B$10,MOD(V174-Scenario!$B$10,Scenario!$B$18)=0),Scenario!$B$8,0),"INSUFFICIENT FUNDS")))</f>
        <v/>
      </c>
      <c r="Y174" s="6" t="str">
        <f>IF(V174&gt;Scenario!$B$11,"",IF(V$2&lt;&gt;"Ready",V$2,IF(ISNUMBER(W174),(W174+X174)*(N('Option C'!$E$14)+N('Option C'!$E$15)+IF(Scenario!$B$13="Gross",N('Option C'!$E$16),0))/12+((N('Option C'!$E$12)+N('Option C'!$E$13))/12+IF(AND(V174&gt;=Scenario!$B$10,MOD(V174-Scenario!$B$10,Scenario!$B$18)=0),0*0+0,0)+IF(V174=1,0*0+0,0)+IF(V174=Scenario!$B$11,0,0)),"INSUFFICIENT FUNDS")))</f>
        <v/>
      </c>
      <c r="Z174" s="6" t="str">
        <f>IF(V174&gt;Scenario!$B$11,"",IF(V$2&lt;&gt;"Ready",V$2,IF(ISNUMBER(W174),IF((W174+X174)*(1+Scenario!$B$12/12)-Y174&lt;0,"INSUFFICIENT FUNDS",(W174+X174)*(1+Scenario!$B$12/12)-Y174),"INSUFFICIENT FUNDS")))</f>
        <v/>
      </c>
      <c r="AA174" s="6" t="str">
        <f>IF(V174&gt;Scenario!$B$11,"",IF(V$2&lt;&gt;"Ready",V$2,IF(ISNUMBER(Z174),AA173+Y174,"INSUFFICIENT FUNDS")))</f>
        <v/>
      </c>
      <c r="AB174" t="str">
        <f>IF(V174&gt;Scenario!$B$11,"",IF(V$2&lt;&gt;"Ready",V$2,IF(ISNUMBER(Z174),"OK","INSUFFICIENT FUNDS")))</f>
        <v/>
      </c>
      <c r="AC174">
        <v>170</v>
      </c>
      <c r="AD174" s="6" t="str">
        <f>IF(AC174&gt;Scenario!$B$11,"",IF(AC$2&lt;&gt;"Ready",AC$2,IF(AI173="OK",AG173,"INSUFFICIENT FUNDS")))</f>
        <v/>
      </c>
      <c r="AE174" s="6" t="str">
        <f>IF(AC174&gt;Scenario!$B$11,"",IF(AC$2&lt;&gt;"Ready",AC$2,IF(ISNUMBER(AD174),IF(AND(AC174&gt;=Scenario!$B$10,MOD(AC174-Scenario!$B$10,Scenario!$B$18)=0),Scenario!$B$8,0),"INSUFFICIENT FUNDS")))</f>
        <v/>
      </c>
      <c r="AF174" s="6" t="str">
        <f>IF(AC174&gt;Scenario!$B$11,"",IF(AC$2&lt;&gt;"Ready",AC$2,IF(ISNUMBER(AD174),(AD174+AE174)*(N('Option C'!$E$14)+N('Option C'!$E$15)+IF(Scenario!$B$13="Gross",0,0))/12+((N('Option C'!$E$12)+N('Option C'!$E$13))/12+IF(AND(AC174&gt;=Scenario!$B$10,MOD(AC174-Scenario!$B$10,Scenario!$B$18)=0),N('Option C'!$E$17)*N('Option C'!$E$18)+N('Option C'!$E$20),0)+IF(AC174=1,N('Option C'!$E$17)*N('Option C'!$E$19)+N('Option C'!$E$21),0)+IF(AC174=Scenario!$B$11,N('Option C'!$E$22),0)),"INSUFFICIENT FUNDS")))</f>
        <v/>
      </c>
      <c r="AG174" s="6" t="str">
        <f>IF(AC174&gt;Scenario!$B$11,"",IF(AC$2&lt;&gt;"Ready",AC$2,IF(ISNUMBER(AD174),IF((AD174+AE174)*(1+Scenario!$B$12/12)-AF174&lt;0,"INSUFFICIENT FUNDS",(AD174+AE174)*(1+Scenario!$B$12/12)-AF174),"INSUFFICIENT FUNDS")))</f>
        <v/>
      </c>
      <c r="AH174" s="6" t="str">
        <f>IF(AC174&gt;Scenario!$B$11,"",IF(AC$2&lt;&gt;"Ready",AC$2,IF(ISNUMBER(AG174),AH173+AF174,"INSUFFICIENT FUNDS")))</f>
        <v/>
      </c>
      <c r="AI174" t="str">
        <f>IF(AC174&gt;Scenario!$B$11,"",IF(AC$2&lt;&gt;"Ready",AC$2,IF(ISNUMBER(AG174),"OK","INSUFFICIENT FUNDS")))</f>
        <v/>
      </c>
      <c r="AJ174">
        <v>170</v>
      </c>
      <c r="AK174" s="6" t="str">
        <f>IF(AJ174&gt;Scenario!$B$11,"",IF(AJ$2&lt;&gt;"Ready",AJ$2,IF(AP173="OK",AN173,"INSUFFICIENT FUNDS")))</f>
        <v/>
      </c>
      <c r="AL174" s="6" t="str">
        <f>IF(AJ174&gt;Scenario!$B$11,"",IF(AJ$2&lt;&gt;"Ready",AJ$2,IF(ISNUMBER(AK174),IF(AND(AJ174&gt;=Scenario!$B$10,MOD(AJ174-Scenario!$B$10,Scenario!$B$18)=0),Scenario!$B$8,0),"INSUFFICIENT FUNDS")))</f>
        <v/>
      </c>
      <c r="AM174" s="6" t="str">
        <f>IF(AJ174&gt;Scenario!$B$11,"",IF(AJ$2&lt;&gt;"Ready",AJ$2,IF(ISNUMBER(AK174),(AK174+AL174)*(0+0+IF(Scenario!$B$13="Gross",0,0))/12+((0+0)/12+IF(AND(AJ174&gt;=Scenario!$B$10,MOD(AJ174-Scenario!$B$10,Scenario!$B$18)=0),0*0+0,0)+IF(AJ174=1,0*0+0,0)+IF(AJ174=Scenario!$B$11,0,0)),"INSUFFICIENT FUNDS")))</f>
        <v/>
      </c>
      <c r="AN174" s="6" t="str">
        <f>IF(AJ174&gt;Scenario!$B$11,"",IF(AJ$2&lt;&gt;"Ready",AJ$2,IF(ISNUMBER(AK174),IF((AK174+AL174)*(1+Scenario!$B$12/12)-AM174&lt;0,"INSUFFICIENT FUNDS",(AK174+AL174)*(1+Scenario!$B$12/12)-AM174),"INSUFFICIENT FUNDS")))</f>
        <v/>
      </c>
      <c r="AO174" s="6" t="str">
        <f>IF(AJ174&gt;Scenario!$B$11,"",IF(AJ$2&lt;&gt;"Ready",AJ$2,IF(ISNUMBER(AN174),AO173+AM174,"INSUFFICIENT FUNDS")))</f>
        <v/>
      </c>
      <c r="AP174" t="str">
        <f>IF(AJ174&gt;Scenario!$B$11,"",IF(AJ$2&lt;&gt;"Ready",AJ$2,IF(ISNUMBER(AN174),"OK","INSUFFICIENT FUNDS")))</f>
        <v/>
      </c>
    </row>
    <row r="175" spans="1:42" ht="32.1" customHeight="1" x14ac:dyDescent="0.2">
      <c r="A175">
        <v>171</v>
      </c>
      <c r="B175" s="6" t="str">
        <f>IF(A175&gt;Scenario!$B$11,"",IF(A$2&lt;&gt;"Ready",A$2,IF(G174="OK",E174,"INSUFFICIENT FUNDS")))</f>
        <v/>
      </c>
      <c r="C175" s="6" t="str">
        <f>IF(A175&gt;Scenario!$B$11,"",IF(A$2&lt;&gt;"Ready",A$2,IF(ISNUMBER(B175),IF(AND(A175&gt;=Scenario!$B$10,MOD(A175-Scenario!$B$10,Scenario!$B$18)=0),Scenario!$B$8,0),"INSUFFICIENT FUNDS")))</f>
        <v/>
      </c>
      <c r="D175" s="6" t="str">
        <f>IF(A175&gt;Scenario!$B$11,"",IF(A$2&lt;&gt;"Ready",A$2,IF(ISNUMBER(B175),(B175+C175)*(N('Option C'!$E$14)+N('Option C'!$E$15)+IF(Scenario!$B$13="Gross",N('Option C'!$E$16),0))/12+((N('Option C'!$E$12)+N('Option C'!$E$13))/12+IF(AND(A175&gt;=Scenario!$B$10,MOD(A175-Scenario!$B$10,Scenario!$B$18)=0),N('Option C'!$E$17)*N('Option C'!$E$18)+N('Option C'!$E$20),0)+IF(A175=1,N('Option C'!$E$17)*N('Option C'!$E$19)+N('Option C'!$E$21),0)+IF(A175=Scenario!$B$11,N('Option C'!$E$22),0)),"INSUFFICIENT FUNDS")))</f>
        <v/>
      </c>
      <c r="E175" s="6" t="str">
        <f>IF(A175&gt;Scenario!$B$11,"",IF(A$2&lt;&gt;"Ready",A$2,IF(ISNUMBER(B175),IF((B175+C175)*(1+Scenario!$B$12/12)-D175&lt;0,"INSUFFICIENT FUNDS",(B175+C175)*(1+Scenario!$B$12/12)-D175),"INSUFFICIENT FUNDS")))</f>
        <v/>
      </c>
      <c r="F175" s="6" t="str">
        <f>IF(A175&gt;Scenario!$B$11,"",IF(A$2&lt;&gt;"Ready",A$2,IF(ISNUMBER(E175),F174+D175,"INSUFFICIENT FUNDS")))</f>
        <v/>
      </c>
      <c r="G175" t="str">
        <f>IF(A175&gt;Scenario!$B$11,"",IF(A$2&lt;&gt;"Ready",A$2,IF(ISNUMBER(E175),"OK","INSUFFICIENT FUNDS")))</f>
        <v/>
      </c>
      <c r="H175">
        <v>171</v>
      </c>
      <c r="I175" s="6" t="str">
        <f>IF(H175&gt;Scenario!$B$11,"",IF(H$2&lt;&gt;"Ready",H$2,IF(N174="OK",L174,"INSUFFICIENT FUNDS")))</f>
        <v/>
      </c>
      <c r="J175" s="6" t="str">
        <f>IF(H175&gt;Scenario!$B$11,"",IF(H$2&lt;&gt;"Ready",H$2,IF(ISNUMBER(I175),IF(AND(H175&gt;=Scenario!$B$10,MOD(H175-Scenario!$B$10,Scenario!$B$18)=0),Scenario!$B$8,0),"INSUFFICIENT FUNDS")))</f>
        <v/>
      </c>
      <c r="K175" s="6" t="str">
        <f>IF(H175&gt;Scenario!$B$11,"",IF(H$2&lt;&gt;"Ready",H$2,IF(ISNUMBER(I175),(I175+J175)*(N('Option C'!$E$14)+N('Option C'!$E$15)+IF(Scenario!$B$13="Gross",N('Option C'!$E$16),0))/12+((0+0)/12+IF(AND(H175&gt;=Scenario!$B$10,MOD(H175-Scenario!$B$10,Scenario!$B$18)=0),N('Option C'!$E$17)*N('Option C'!$E$18)+N('Option C'!$E$20),0)+IF(H175=1,N('Option C'!$E$17)*N('Option C'!$E$19)+N('Option C'!$E$21),0)+IF(H175=Scenario!$B$11,N('Option C'!$E$22),0)),"INSUFFICIENT FUNDS")))</f>
        <v/>
      </c>
      <c r="L175" s="6" t="str">
        <f>IF(H175&gt;Scenario!$B$11,"",IF(H$2&lt;&gt;"Ready",H$2,IF(ISNUMBER(I175),IF((I175+J175)*(1+Scenario!$B$12/12)-K175&lt;0,"INSUFFICIENT FUNDS",(I175+J175)*(1+Scenario!$B$12/12)-K175),"INSUFFICIENT FUNDS")))</f>
        <v/>
      </c>
      <c r="M175" s="6" t="str">
        <f>IF(H175&gt;Scenario!$B$11,"",IF(H$2&lt;&gt;"Ready",H$2,IF(ISNUMBER(L175),M174+K175,"INSUFFICIENT FUNDS")))</f>
        <v/>
      </c>
      <c r="N175" t="str">
        <f>IF(H175&gt;Scenario!$B$11,"",IF(H$2&lt;&gt;"Ready",H$2,IF(ISNUMBER(L175),"OK","INSUFFICIENT FUNDS")))</f>
        <v/>
      </c>
      <c r="O175">
        <v>171</v>
      </c>
      <c r="P175" s="6" t="str">
        <f>IF(O175&gt;Scenario!$B$11,"",IF(O$2&lt;&gt;"Ready",O$2,IF(U174="OK",S174,"INSUFFICIENT FUNDS")))</f>
        <v/>
      </c>
      <c r="Q175" s="6" t="str">
        <f>IF(O175&gt;Scenario!$B$11,"",IF(O$2&lt;&gt;"Ready",O$2,IF(ISNUMBER(P175),IF(AND(O175&gt;=Scenario!$B$10,MOD(O175-Scenario!$B$10,Scenario!$B$18)=0),Scenario!$B$8,0),"INSUFFICIENT FUNDS")))</f>
        <v/>
      </c>
      <c r="R175" s="6" t="str">
        <f>IF(O175&gt;Scenario!$B$11,"",IF(O$2&lt;&gt;"Ready",O$2,IF(ISNUMBER(P175),(P175+Q175)*(0+N('Option C'!$E$15)+IF(Scenario!$B$13="Gross",N('Option C'!$E$16),0))/12+((N('Option C'!$E$12)+N('Option C'!$E$13))/12+IF(AND(O175&gt;=Scenario!$B$10,MOD(O175-Scenario!$B$10,Scenario!$B$18)=0),N('Option C'!$E$17)*N('Option C'!$E$18)+N('Option C'!$E$20),0)+IF(O175=1,N('Option C'!$E$17)*N('Option C'!$E$19)+N('Option C'!$E$21),0)+IF(O175=Scenario!$B$11,N('Option C'!$E$22),0)),"INSUFFICIENT FUNDS")))</f>
        <v/>
      </c>
      <c r="S175" s="6" t="str">
        <f>IF(O175&gt;Scenario!$B$11,"",IF(O$2&lt;&gt;"Ready",O$2,IF(ISNUMBER(P175),IF((P175+Q175)*(1+Scenario!$B$12/12)-R175&lt;0,"INSUFFICIENT FUNDS",(P175+Q175)*(1+Scenario!$B$12/12)-R175),"INSUFFICIENT FUNDS")))</f>
        <v/>
      </c>
      <c r="T175" s="6" t="str">
        <f>IF(O175&gt;Scenario!$B$11,"",IF(O$2&lt;&gt;"Ready",O$2,IF(ISNUMBER(S175),T174+R175,"INSUFFICIENT FUNDS")))</f>
        <v/>
      </c>
      <c r="U175" t="str">
        <f>IF(O175&gt;Scenario!$B$11,"",IF(O$2&lt;&gt;"Ready",O$2,IF(ISNUMBER(S175),"OK","INSUFFICIENT FUNDS")))</f>
        <v/>
      </c>
      <c r="V175">
        <v>171</v>
      </c>
      <c r="W175" s="6" t="str">
        <f>IF(V175&gt;Scenario!$B$11,"",IF(V$2&lt;&gt;"Ready",V$2,IF(AB174="OK",Z174,"INSUFFICIENT FUNDS")))</f>
        <v/>
      </c>
      <c r="X175" s="6" t="str">
        <f>IF(V175&gt;Scenario!$B$11,"",IF(V$2&lt;&gt;"Ready",V$2,IF(ISNUMBER(W175),IF(AND(V175&gt;=Scenario!$B$10,MOD(V175-Scenario!$B$10,Scenario!$B$18)=0),Scenario!$B$8,0),"INSUFFICIENT FUNDS")))</f>
        <v/>
      </c>
      <c r="Y175" s="6" t="str">
        <f>IF(V175&gt;Scenario!$B$11,"",IF(V$2&lt;&gt;"Ready",V$2,IF(ISNUMBER(W175),(W175+X175)*(N('Option C'!$E$14)+N('Option C'!$E$15)+IF(Scenario!$B$13="Gross",N('Option C'!$E$16),0))/12+((N('Option C'!$E$12)+N('Option C'!$E$13))/12+IF(AND(V175&gt;=Scenario!$B$10,MOD(V175-Scenario!$B$10,Scenario!$B$18)=0),0*0+0,0)+IF(V175=1,0*0+0,0)+IF(V175=Scenario!$B$11,0,0)),"INSUFFICIENT FUNDS")))</f>
        <v/>
      </c>
      <c r="Z175" s="6" t="str">
        <f>IF(V175&gt;Scenario!$B$11,"",IF(V$2&lt;&gt;"Ready",V$2,IF(ISNUMBER(W175),IF((W175+X175)*(1+Scenario!$B$12/12)-Y175&lt;0,"INSUFFICIENT FUNDS",(W175+X175)*(1+Scenario!$B$12/12)-Y175),"INSUFFICIENT FUNDS")))</f>
        <v/>
      </c>
      <c r="AA175" s="6" t="str">
        <f>IF(V175&gt;Scenario!$B$11,"",IF(V$2&lt;&gt;"Ready",V$2,IF(ISNUMBER(Z175),AA174+Y175,"INSUFFICIENT FUNDS")))</f>
        <v/>
      </c>
      <c r="AB175" t="str">
        <f>IF(V175&gt;Scenario!$B$11,"",IF(V$2&lt;&gt;"Ready",V$2,IF(ISNUMBER(Z175),"OK","INSUFFICIENT FUNDS")))</f>
        <v/>
      </c>
      <c r="AC175">
        <v>171</v>
      </c>
      <c r="AD175" s="6" t="str">
        <f>IF(AC175&gt;Scenario!$B$11,"",IF(AC$2&lt;&gt;"Ready",AC$2,IF(AI174="OK",AG174,"INSUFFICIENT FUNDS")))</f>
        <v/>
      </c>
      <c r="AE175" s="6" t="str">
        <f>IF(AC175&gt;Scenario!$B$11,"",IF(AC$2&lt;&gt;"Ready",AC$2,IF(ISNUMBER(AD175),IF(AND(AC175&gt;=Scenario!$B$10,MOD(AC175-Scenario!$B$10,Scenario!$B$18)=0),Scenario!$B$8,0),"INSUFFICIENT FUNDS")))</f>
        <v/>
      </c>
      <c r="AF175" s="6" t="str">
        <f>IF(AC175&gt;Scenario!$B$11,"",IF(AC$2&lt;&gt;"Ready",AC$2,IF(ISNUMBER(AD175),(AD175+AE175)*(N('Option C'!$E$14)+N('Option C'!$E$15)+IF(Scenario!$B$13="Gross",0,0))/12+((N('Option C'!$E$12)+N('Option C'!$E$13))/12+IF(AND(AC175&gt;=Scenario!$B$10,MOD(AC175-Scenario!$B$10,Scenario!$B$18)=0),N('Option C'!$E$17)*N('Option C'!$E$18)+N('Option C'!$E$20),0)+IF(AC175=1,N('Option C'!$E$17)*N('Option C'!$E$19)+N('Option C'!$E$21),0)+IF(AC175=Scenario!$B$11,N('Option C'!$E$22),0)),"INSUFFICIENT FUNDS")))</f>
        <v/>
      </c>
      <c r="AG175" s="6" t="str">
        <f>IF(AC175&gt;Scenario!$B$11,"",IF(AC$2&lt;&gt;"Ready",AC$2,IF(ISNUMBER(AD175),IF((AD175+AE175)*(1+Scenario!$B$12/12)-AF175&lt;0,"INSUFFICIENT FUNDS",(AD175+AE175)*(1+Scenario!$B$12/12)-AF175),"INSUFFICIENT FUNDS")))</f>
        <v/>
      </c>
      <c r="AH175" s="6" t="str">
        <f>IF(AC175&gt;Scenario!$B$11,"",IF(AC$2&lt;&gt;"Ready",AC$2,IF(ISNUMBER(AG175),AH174+AF175,"INSUFFICIENT FUNDS")))</f>
        <v/>
      </c>
      <c r="AI175" t="str">
        <f>IF(AC175&gt;Scenario!$B$11,"",IF(AC$2&lt;&gt;"Ready",AC$2,IF(ISNUMBER(AG175),"OK","INSUFFICIENT FUNDS")))</f>
        <v/>
      </c>
      <c r="AJ175">
        <v>171</v>
      </c>
      <c r="AK175" s="6" t="str">
        <f>IF(AJ175&gt;Scenario!$B$11,"",IF(AJ$2&lt;&gt;"Ready",AJ$2,IF(AP174="OK",AN174,"INSUFFICIENT FUNDS")))</f>
        <v/>
      </c>
      <c r="AL175" s="6" t="str">
        <f>IF(AJ175&gt;Scenario!$B$11,"",IF(AJ$2&lt;&gt;"Ready",AJ$2,IF(ISNUMBER(AK175),IF(AND(AJ175&gt;=Scenario!$B$10,MOD(AJ175-Scenario!$B$10,Scenario!$B$18)=0),Scenario!$B$8,0),"INSUFFICIENT FUNDS")))</f>
        <v/>
      </c>
      <c r="AM175" s="6" t="str">
        <f>IF(AJ175&gt;Scenario!$B$11,"",IF(AJ$2&lt;&gt;"Ready",AJ$2,IF(ISNUMBER(AK175),(AK175+AL175)*(0+0+IF(Scenario!$B$13="Gross",0,0))/12+((0+0)/12+IF(AND(AJ175&gt;=Scenario!$B$10,MOD(AJ175-Scenario!$B$10,Scenario!$B$18)=0),0*0+0,0)+IF(AJ175=1,0*0+0,0)+IF(AJ175=Scenario!$B$11,0,0)),"INSUFFICIENT FUNDS")))</f>
        <v/>
      </c>
      <c r="AN175" s="6" t="str">
        <f>IF(AJ175&gt;Scenario!$B$11,"",IF(AJ$2&lt;&gt;"Ready",AJ$2,IF(ISNUMBER(AK175),IF((AK175+AL175)*(1+Scenario!$B$12/12)-AM175&lt;0,"INSUFFICIENT FUNDS",(AK175+AL175)*(1+Scenario!$B$12/12)-AM175),"INSUFFICIENT FUNDS")))</f>
        <v/>
      </c>
      <c r="AO175" s="6" t="str">
        <f>IF(AJ175&gt;Scenario!$B$11,"",IF(AJ$2&lt;&gt;"Ready",AJ$2,IF(ISNUMBER(AN175),AO174+AM175,"INSUFFICIENT FUNDS")))</f>
        <v/>
      </c>
      <c r="AP175" t="str">
        <f>IF(AJ175&gt;Scenario!$B$11,"",IF(AJ$2&lt;&gt;"Ready",AJ$2,IF(ISNUMBER(AN175),"OK","INSUFFICIENT FUNDS")))</f>
        <v/>
      </c>
    </row>
    <row r="176" spans="1:42" ht="32.1" customHeight="1" x14ac:dyDescent="0.2">
      <c r="A176">
        <v>172</v>
      </c>
      <c r="B176" s="6" t="str">
        <f>IF(A176&gt;Scenario!$B$11,"",IF(A$2&lt;&gt;"Ready",A$2,IF(G175="OK",E175,"INSUFFICIENT FUNDS")))</f>
        <v/>
      </c>
      <c r="C176" s="6" t="str">
        <f>IF(A176&gt;Scenario!$B$11,"",IF(A$2&lt;&gt;"Ready",A$2,IF(ISNUMBER(B176),IF(AND(A176&gt;=Scenario!$B$10,MOD(A176-Scenario!$B$10,Scenario!$B$18)=0),Scenario!$B$8,0),"INSUFFICIENT FUNDS")))</f>
        <v/>
      </c>
      <c r="D176" s="6" t="str">
        <f>IF(A176&gt;Scenario!$B$11,"",IF(A$2&lt;&gt;"Ready",A$2,IF(ISNUMBER(B176),(B176+C176)*(N('Option C'!$E$14)+N('Option C'!$E$15)+IF(Scenario!$B$13="Gross",N('Option C'!$E$16),0))/12+((N('Option C'!$E$12)+N('Option C'!$E$13))/12+IF(AND(A176&gt;=Scenario!$B$10,MOD(A176-Scenario!$B$10,Scenario!$B$18)=0),N('Option C'!$E$17)*N('Option C'!$E$18)+N('Option C'!$E$20),0)+IF(A176=1,N('Option C'!$E$17)*N('Option C'!$E$19)+N('Option C'!$E$21),0)+IF(A176=Scenario!$B$11,N('Option C'!$E$22),0)),"INSUFFICIENT FUNDS")))</f>
        <v/>
      </c>
      <c r="E176" s="6" t="str">
        <f>IF(A176&gt;Scenario!$B$11,"",IF(A$2&lt;&gt;"Ready",A$2,IF(ISNUMBER(B176),IF((B176+C176)*(1+Scenario!$B$12/12)-D176&lt;0,"INSUFFICIENT FUNDS",(B176+C176)*(1+Scenario!$B$12/12)-D176),"INSUFFICIENT FUNDS")))</f>
        <v/>
      </c>
      <c r="F176" s="6" t="str">
        <f>IF(A176&gt;Scenario!$B$11,"",IF(A$2&lt;&gt;"Ready",A$2,IF(ISNUMBER(E176),F175+D176,"INSUFFICIENT FUNDS")))</f>
        <v/>
      </c>
      <c r="G176" t="str">
        <f>IF(A176&gt;Scenario!$B$11,"",IF(A$2&lt;&gt;"Ready",A$2,IF(ISNUMBER(E176),"OK","INSUFFICIENT FUNDS")))</f>
        <v/>
      </c>
      <c r="H176">
        <v>172</v>
      </c>
      <c r="I176" s="6" t="str">
        <f>IF(H176&gt;Scenario!$B$11,"",IF(H$2&lt;&gt;"Ready",H$2,IF(N175="OK",L175,"INSUFFICIENT FUNDS")))</f>
        <v/>
      </c>
      <c r="J176" s="6" t="str">
        <f>IF(H176&gt;Scenario!$B$11,"",IF(H$2&lt;&gt;"Ready",H$2,IF(ISNUMBER(I176),IF(AND(H176&gt;=Scenario!$B$10,MOD(H176-Scenario!$B$10,Scenario!$B$18)=0),Scenario!$B$8,0),"INSUFFICIENT FUNDS")))</f>
        <v/>
      </c>
      <c r="K176" s="6" t="str">
        <f>IF(H176&gt;Scenario!$B$11,"",IF(H$2&lt;&gt;"Ready",H$2,IF(ISNUMBER(I176),(I176+J176)*(N('Option C'!$E$14)+N('Option C'!$E$15)+IF(Scenario!$B$13="Gross",N('Option C'!$E$16),0))/12+((0+0)/12+IF(AND(H176&gt;=Scenario!$B$10,MOD(H176-Scenario!$B$10,Scenario!$B$18)=0),N('Option C'!$E$17)*N('Option C'!$E$18)+N('Option C'!$E$20),0)+IF(H176=1,N('Option C'!$E$17)*N('Option C'!$E$19)+N('Option C'!$E$21),0)+IF(H176=Scenario!$B$11,N('Option C'!$E$22),0)),"INSUFFICIENT FUNDS")))</f>
        <v/>
      </c>
      <c r="L176" s="6" t="str">
        <f>IF(H176&gt;Scenario!$B$11,"",IF(H$2&lt;&gt;"Ready",H$2,IF(ISNUMBER(I176),IF((I176+J176)*(1+Scenario!$B$12/12)-K176&lt;0,"INSUFFICIENT FUNDS",(I176+J176)*(1+Scenario!$B$12/12)-K176),"INSUFFICIENT FUNDS")))</f>
        <v/>
      </c>
      <c r="M176" s="6" t="str">
        <f>IF(H176&gt;Scenario!$B$11,"",IF(H$2&lt;&gt;"Ready",H$2,IF(ISNUMBER(L176),M175+K176,"INSUFFICIENT FUNDS")))</f>
        <v/>
      </c>
      <c r="N176" t="str">
        <f>IF(H176&gt;Scenario!$B$11,"",IF(H$2&lt;&gt;"Ready",H$2,IF(ISNUMBER(L176),"OK","INSUFFICIENT FUNDS")))</f>
        <v/>
      </c>
      <c r="O176">
        <v>172</v>
      </c>
      <c r="P176" s="6" t="str">
        <f>IF(O176&gt;Scenario!$B$11,"",IF(O$2&lt;&gt;"Ready",O$2,IF(U175="OK",S175,"INSUFFICIENT FUNDS")))</f>
        <v/>
      </c>
      <c r="Q176" s="6" t="str">
        <f>IF(O176&gt;Scenario!$B$11,"",IF(O$2&lt;&gt;"Ready",O$2,IF(ISNUMBER(P176),IF(AND(O176&gt;=Scenario!$B$10,MOD(O176-Scenario!$B$10,Scenario!$B$18)=0),Scenario!$B$8,0),"INSUFFICIENT FUNDS")))</f>
        <v/>
      </c>
      <c r="R176" s="6" t="str">
        <f>IF(O176&gt;Scenario!$B$11,"",IF(O$2&lt;&gt;"Ready",O$2,IF(ISNUMBER(P176),(P176+Q176)*(0+N('Option C'!$E$15)+IF(Scenario!$B$13="Gross",N('Option C'!$E$16),0))/12+((N('Option C'!$E$12)+N('Option C'!$E$13))/12+IF(AND(O176&gt;=Scenario!$B$10,MOD(O176-Scenario!$B$10,Scenario!$B$18)=0),N('Option C'!$E$17)*N('Option C'!$E$18)+N('Option C'!$E$20),0)+IF(O176=1,N('Option C'!$E$17)*N('Option C'!$E$19)+N('Option C'!$E$21),0)+IF(O176=Scenario!$B$11,N('Option C'!$E$22),0)),"INSUFFICIENT FUNDS")))</f>
        <v/>
      </c>
      <c r="S176" s="6" t="str">
        <f>IF(O176&gt;Scenario!$B$11,"",IF(O$2&lt;&gt;"Ready",O$2,IF(ISNUMBER(P176),IF((P176+Q176)*(1+Scenario!$B$12/12)-R176&lt;0,"INSUFFICIENT FUNDS",(P176+Q176)*(1+Scenario!$B$12/12)-R176),"INSUFFICIENT FUNDS")))</f>
        <v/>
      </c>
      <c r="T176" s="6" t="str">
        <f>IF(O176&gt;Scenario!$B$11,"",IF(O$2&lt;&gt;"Ready",O$2,IF(ISNUMBER(S176),T175+R176,"INSUFFICIENT FUNDS")))</f>
        <v/>
      </c>
      <c r="U176" t="str">
        <f>IF(O176&gt;Scenario!$B$11,"",IF(O$2&lt;&gt;"Ready",O$2,IF(ISNUMBER(S176),"OK","INSUFFICIENT FUNDS")))</f>
        <v/>
      </c>
      <c r="V176">
        <v>172</v>
      </c>
      <c r="W176" s="6" t="str">
        <f>IF(V176&gt;Scenario!$B$11,"",IF(V$2&lt;&gt;"Ready",V$2,IF(AB175="OK",Z175,"INSUFFICIENT FUNDS")))</f>
        <v/>
      </c>
      <c r="X176" s="6" t="str">
        <f>IF(V176&gt;Scenario!$B$11,"",IF(V$2&lt;&gt;"Ready",V$2,IF(ISNUMBER(W176),IF(AND(V176&gt;=Scenario!$B$10,MOD(V176-Scenario!$B$10,Scenario!$B$18)=0),Scenario!$B$8,0),"INSUFFICIENT FUNDS")))</f>
        <v/>
      </c>
      <c r="Y176" s="6" t="str">
        <f>IF(V176&gt;Scenario!$B$11,"",IF(V$2&lt;&gt;"Ready",V$2,IF(ISNUMBER(W176),(W176+X176)*(N('Option C'!$E$14)+N('Option C'!$E$15)+IF(Scenario!$B$13="Gross",N('Option C'!$E$16),0))/12+((N('Option C'!$E$12)+N('Option C'!$E$13))/12+IF(AND(V176&gt;=Scenario!$B$10,MOD(V176-Scenario!$B$10,Scenario!$B$18)=0),0*0+0,0)+IF(V176=1,0*0+0,0)+IF(V176=Scenario!$B$11,0,0)),"INSUFFICIENT FUNDS")))</f>
        <v/>
      </c>
      <c r="Z176" s="6" t="str">
        <f>IF(V176&gt;Scenario!$B$11,"",IF(V$2&lt;&gt;"Ready",V$2,IF(ISNUMBER(W176),IF((W176+X176)*(1+Scenario!$B$12/12)-Y176&lt;0,"INSUFFICIENT FUNDS",(W176+X176)*(1+Scenario!$B$12/12)-Y176),"INSUFFICIENT FUNDS")))</f>
        <v/>
      </c>
      <c r="AA176" s="6" t="str">
        <f>IF(V176&gt;Scenario!$B$11,"",IF(V$2&lt;&gt;"Ready",V$2,IF(ISNUMBER(Z176),AA175+Y176,"INSUFFICIENT FUNDS")))</f>
        <v/>
      </c>
      <c r="AB176" t="str">
        <f>IF(V176&gt;Scenario!$B$11,"",IF(V$2&lt;&gt;"Ready",V$2,IF(ISNUMBER(Z176),"OK","INSUFFICIENT FUNDS")))</f>
        <v/>
      </c>
      <c r="AC176">
        <v>172</v>
      </c>
      <c r="AD176" s="6" t="str">
        <f>IF(AC176&gt;Scenario!$B$11,"",IF(AC$2&lt;&gt;"Ready",AC$2,IF(AI175="OK",AG175,"INSUFFICIENT FUNDS")))</f>
        <v/>
      </c>
      <c r="AE176" s="6" t="str">
        <f>IF(AC176&gt;Scenario!$B$11,"",IF(AC$2&lt;&gt;"Ready",AC$2,IF(ISNUMBER(AD176),IF(AND(AC176&gt;=Scenario!$B$10,MOD(AC176-Scenario!$B$10,Scenario!$B$18)=0),Scenario!$B$8,0),"INSUFFICIENT FUNDS")))</f>
        <v/>
      </c>
      <c r="AF176" s="6" t="str">
        <f>IF(AC176&gt;Scenario!$B$11,"",IF(AC$2&lt;&gt;"Ready",AC$2,IF(ISNUMBER(AD176),(AD176+AE176)*(N('Option C'!$E$14)+N('Option C'!$E$15)+IF(Scenario!$B$13="Gross",0,0))/12+((N('Option C'!$E$12)+N('Option C'!$E$13))/12+IF(AND(AC176&gt;=Scenario!$B$10,MOD(AC176-Scenario!$B$10,Scenario!$B$18)=0),N('Option C'!$E$17)*N('Option C'!$E$18)+N('Option C'!$E$20),0)+IF(AC176=1,N('Option C'!$E$17)*N('Option C'!$E$19)+N('Option C'!$E$21),0)+IF(AC176=Scenario!$B$11,N('Option C'!$E$22),0)),"INSUFFICIENT FUNDS")))</f>
        <v/>
      </c>
      <c r="AG176" s="6" t="str">
        <f>IF(AC176&gt;Scenario!$B$11,"",IF(AC$2&lt;&gt;"Ready",AC$2,IF(ISNUMBER(AD176),IF((AD176+AE176)*(1+Scenario!$B$12/12)-AF176&lt;0,"INSUFFICIENT FUNDS",(AD176+AE176)*(1+Scenario!$B$12/12)-AF176),"INSUFFICIENT FUNDS")))</f>
        <v/>
      </c>
      <c r="AH176" s="6" t="str">
        <f>IF(AC176&gt;Scenario!$B$11,"",IF(AC$2&lt;&gt;"Ready",AC$2,IF(ISNUMBER(AG176),AH175+AF176,"INSUFFICIENT FUNDS")))</f>
        <v/>
      </c>
      <c r="AI176" t="str">
        <f>IF(AC176&gt;Scenario!$B$11,"",IF(AC$2&lt;&gt;"Ready",AC$2,IF(ISNUMBER(AG176),"OK","INSUFFICIENT FUNDS")))</f>
        <v/>
      </c>
      <c r="AJ176">
        <v>172</v>
      </c>
      <c r="AK176" s="6" t="str">
        <f>IF(AJ176&gt;Scenario!$B$11,"",IF(AJ$2&lt;&gt;"Ready",AJ$2,IF(AP175="OK",AN175,"INSUFFICIENT FUNDS")))</f>
        <v/>
      </c>
      <c r="AL176" s="6" t="str">
        <f>IF(AJ176&gt;Scenario!$B$11,"",IF(AJ$2&lt;&gt;"Ready",AJ$2,IF(ISNUMBER(AK176),IF(AND(AJ176&gt;=Scenario!$B$10,MOD(AJ176-Scenario!$B$10,Scenario!$B$18)=0),Scenario!$B$8,0),"INSUFFICIENT FUNDS")))</f>
        <v/>
      </c>
      <c r="AM176" s="6" t="str">
        <f>IF(AJ176&gt;Scenario!$B$11,"",IF(AJ$2&lt;&gt;"Ready",AJ$2,IF(ISNUMBER(AK176),(AK176+AL176)*(0+0+IF(Scenario!$B$13="Gross",0,0))/12+((0+0)/12+IF(AND(AJ176&gt;=Scenario!$B$10,MOD(AJ176-Scenario!$B$10,Scenario!$B$18)=0),0*0+0,0)+IF(AJ176=1,0*0+0,0)+IF(AJ176=Scenario!$B$11,0,0)),"INSUFFICIENT FUNDS")))</f>
        <v/>
      </c>
      <c r="AN176" s="6" t="str">
        <f>IF(AJ176&gt;Scenario!$B$11,"",IF(AJ$2&lt;&gt;"Ready",AJ$2,IF(ISNUMBER(AK176),IF((AK176+AL176)*(1+Scenario!$B$12/12)-AM176&lt;0,"INSUFFICIENT FUNDS",(AK176+AL176)*(1+Scenario!$B$12/12)-AM176),"INSUFFICIENT FUNDS")))</f>
        <v/>
      </c>
      <c r="AO176" s="6" t="str">
        <f>IF(AJ176&gt;Scenario!$B$11,"",IF(AJ$2&lt;&gt;"Ready",AJ$2,IF(ISNUMBER(AN176),AO175+AM176,"INSUFFICIENT FUNDS")))</f>
        <v/>
      </c>
      <c r="AP176" t="str">
        <f>IF(AJ176&gt;Scenario!$B$11,"",IF(AJ$2&lt;&gt;"Ready",AJ$2,IF(ISNUMBER(AN176),"OK","INSUFFICIENT FUNDS")))</f>
        <v/>
      </c>
    </row>
    <row r="177" spans="1:42" ht="32.1" customHeight="1" x14ac:dyDescent="0.2">
      <c r="A177">
        <v>173</v>
      </c>
      <c r="B177" s="6" t="str">
        <f>IF(A177&gt;Scenario!$B$11,"",IF(A$2&lt;&gt;"Ready",A$2,IF(G176="OK",E176,"INSUFFICIENT FUNDS")))</f>
        <v/>
      </c>
      <c r="C177" s="6" t="str">
        <f>IF(A177&gt;Scenario!$B$11,"",IF(A$2&lt;&gt;"Ready",A$2,IF(ISNUMBER(B177),IF(AND(A177&gt;=Scenario!$B$10,MOD(A177-Scenario!$B$10,Scenario!$B$18)=0),Scenario!$B$8,0),"INSUFFICIENT FUNDS")))</f>
        <v/>
      </c>
      <c r="D177" s="6" t="str">
        <f>IF(A177&gt;Scenario!$B$11,"",IF(A$2&lt;&gt;"Ready",A$2,IF(ISNUMBER(B177),(B177+C177)*(N('Option C'!$E$14)+N('Option C'!$E$15)+IF(Scenario!$B$13="Gross",N('Option C'!$E$16),0))/12+((N('Option C'!$E$12)+N('Option C'!$E$13))/12+IF(AND(A177&gt;=Scenario!$B$10,MOD(A177-Scenario!$B$10,Scenario!$B$18)=0),N('Option C'!$E$17)*N('Option C'!$E$18)+N('Option C'!$E$20),0)+IF(A177=1,N('Option C'!$E$17)*N('Option C'!$E$19)+N('Option C'!$E$21),0)+IF(A177=Scenario!$B$11,N('Option C'!$E$22),0)),"INSUFFICIENT FUNDS")))</f>
        <v/>
      </c>
      <c r="E177" s="6" t="str">
        <f>IF(A177&gt;Scenario!$B$11,"",IF(A$2&lt;&gt;"Ready",A$2,IF(ISNUMBER(B177),IF((B177+C177)*(1+Scenario!$B$12/12)-D177&lt;0,"INSUFFICIENT FUNDS",(B177+C177)*(1+Scenario!$B$12/12)-D177),"INSUFFICIENT FUNDS")))</f>
        <v/>
      </c>
      <c r="F177" s="6" t="str">
        <f>IF(A177&gt;Scenario!$B$11,"",IF(A$2&lt;&gt;"Ready",A$2,IF(ISNUMBER(E177),F176+D177,"INSUFFICIENT FUNDS")))</f>
        <v/>
      </c>
      <c r="G177" t="str">
        <f>IF(A177&gt;Scenario!$B$11,"",IF(A$2&lt;&gt;"Ready",A$2,IF(ISNUMBER(E177),"OK","INSUFFICIENT FUNDS")))</f>
        <v/>
      </c>
      <c r="H177">
        <v>173</v>
      </c>
      <c r="I177" s="6" t="str">
        <f>IF(H177&gt;Scenario!$B$11,"",IF(H$2&lt;&gt;"Ready",H$2,IF(N176="OK",L176,"INSUFFICIENT FUNDS")))</f>
        <v/>
      </c>
      <c r="J177" s="6" t="str">
        <f>IF(H177&gt;Scenario!$B$11,"",IF(H$2&lt;&gt;"Ready",H$2,IF(ISNUMBER(I177),IF(AND(H177&gt;=Scenario!$B$10,MOD(H177-Scenario!$B$10,Scenario!$B$18)=0),Scenario!$B$8,0),"INSUFFICIENT FUNDS")))</f>
        <v/>
      </c>
      <c r="K177" s="6" t="str">
        <f>IF(H177&gt;Scenario!$B$11,"",IF(H$2&lt;&gt;"Ready",H$2,IF(ISNUMBER(I177),(I177+J177)*(N('Option C'!$E$14)+N('Option C'!$E$15)+IF(Scenario!$B$13="Gross",N('Option C'!$E$16),0))/12+((0+0)/12+IF(AND(H177&gt;=Scenario!$B$10,MOD(H177-Scenario!$B$10,Scenario!$B$18)=0),N('Option C'!$E$17)*N('Option C'!$E$18)+N('Option C'!$E$20),0)+IF(H177=1,N('Option C'!$E$17)*N('Option C'!$E$19)+N('Option C'!$E$21),0)+IF(H177=Scenario!$B$11,N('Option C'!$E$22),0)),"INSUFFICIENT FUNDS")))</f>
        <v/>
      </c>
      <c r="L177" s="6" t="str">
        <f>IF(H177&gt;Scenario!$B$11,"",IF(H$2&lt;&gt;"Ready",H$2,IF(ISNUMBER(I177),IF((I177+J177)*(1+Scenario!$B$12/12)-K177&lt;0,"INSUFFICIENT FUNDS",(I177+J177)*(1+Scenario!$B$12/12)-K177),"INSUFFICIENT FUNDS")))</f>
        <v/>
      </c>
      <c r="M177" s="6" t="str">
        <f>IF(H177&gt;Scenario!$B$11,"",IF(H$2&lt;&gt;"Ready",H$2,IF(ISNUMBER(L177),M176+K177,"INSUFFICIENT FUNDS")))</f>
        <v/>
      </c>
      <c r="N177" t="str">
        <f>IF(H177&gt;Scenario!$B$11,"",IF(H$2&lt;&gt;"Ready",H$2,IF(ISNUMBER(L177),"OK","INSUFFICIENT FUNDS")))</f>
        <v/>
      </c>
      <c r="O177">
        <v>173</v>
      </c>
      <c r="P177" s="6" t="str">
        <f>IF(O177&gt;Scenario!$B$11,"",IF(O$2&lt;&gt;"Ready",O$2,IF(U176="OK",S176,"INSUFFICIENT FUNDS")))</f>
        <v/>
      </c>
      <c r="Q177" s="6" t="str">
        <f>IF(O177&gt;Scenario!$B$11,"",IF(O$2&lt;&gt;"Ready",O$2,IF(ISNUMBER(P177),IF(AND(O177&gt;=Scenario!$B$10,MOD(O177-Scenario!$B$10,Scenario!$B$18)=0),Scenario!$B$8,0),"INSUFFICIENT FUNDS")))</f>
        <v/>
      </c>
      <c r="R177" s="6" t="str">
        <f>IF(O177&gt;Scenario!$B$11,"",IF(O$2&lt;&gt;"Ready",O$2,IF(ISNUMBER(P177),(P177+Q177)*(0+N('Option C'!$E$15)+IF(Scenario!$B$13="Gross",N('Option C'!$E$16),0))/12+((N('Option C'!$E$12)+N('Option C'!$E$13))/12+IF(AND(O177&gt;=Scenario!$B$10,MOD(O177-Scenario!$B$10,Scenario!$B$18)=0),N('Option C'!$E$17)*N('Option C'!$E$18)+N('Option C'!$E$20),0)+IF(O177=1,N('Option C'!$E$17)*N('Option C'!$E$19)+N('Option C'!$E$21),0)+IF(O177=Scenario!$B$11,N('Option C'!$E$22),0)),"INSUFFICIENT FUNDS")))</f>
        <v/>
      </c>
      <c r="S177" s="6" t="str">
        <f>IF(O177&gt;Scenario!$B$11,"",IF(O$2&lt;&gt;"Ready",O$2,IF(ISNUMBER(P177),IF((P177+Q177)*(1+Scenario!$B$12/12)-R177&lt;0,"INSUFFICIENT FUNDS",(P177+Q177)*(1+Scenario!$B$12/12)-R177),"INSUFFICIENT FUNDS")))</f>
        <v/>
      </c>
      <c r="T177" s="6" t="str">
        <f>IF(O177&gt;Scenario!$B$11,"",IF(O$2&lt;&gt;"Ready",O$2,IF(ISNUMBER(S177),T176+R177,"INSUFFICIENT FUNDS")))</f>
        <v/>
      </c>
      <c r="U177" t="str">
        <f>IF(O177&gt;Scenario!$B$11,"",IF(O$2&lt;&gt;"Ready",O$2,IF(ISNUMBER(S177),"OK","INSUFFICIENT FUNDS")))</f>
        <v/>
      </c>
      <c r="V177">
        <v>173</v>
      </c>
      <c r="W177" s="6" t="str">
        <f>IF(V177&gt;Scenario!$B$11,"",IF(V$2&lt;&gt;"Ready",V$2,IF(AB176="OK",Z176,"INSUFFICIENT FUNDS")))</f>
        <v/>
      </c>
      <c r="X177" s="6" t="str">
        <f>IF(V177&gt;Scenario!$B$11,"",IF(V$2&lt;&gt;"Ready",V$2,IF(ISNUMBER(W177),IF(AND(V177&gt;=Scenario!$B$10,MOD(V177-Scenario!$B$10,Scenario!$B$18)=0),Scenario!$B$8,0),"INSUFFICIENT FUNDS")))</f>
        <v/>
      </c>
      <c r="Y177" s="6" t="str">
        <f>IF(V177&gt;Scenario!$B$11,"",IF(V$2&lt;&gt;"Ready",V$2,IF(ISNUMBER(W177),(W177+X177)*(N('Option C'!$E$14)+N('Option C'!$E$15)+IF(Scenario!$B$13="Gross",N('Option C'!$E$16),0))/12+((N('Option C'!$E$12)+N('Option C'!$E$13))/12+IF(AND(V177&gt;=Scenario!$B$10,MOD(V177-Scenario!$B$10,Scenario!$B$18)=0),0*0+0,0)+IF(V177=1,0*0+0,0)+IF(V177=Scenario!$B$11,0,0)),"INSUFFICIENT FUNDS")))</f>
        <v/>
      </c>
      <c r="Z177" s="6" t="str">
        <f>IF(V177&gt;Scenario!$B$11,"",IF(V$2&lt;&gt;"Ready",V$2,IF(ISNUMBER(W177),IF((W177+X177)*(1+Scenario!$B$12/12)-Y177&lt;0,"INSUFFICIENT FUNDS",(W177+X177)*(1+Scenario!$B$12/12)-Y177),"INSUFFICIENT FUNDS")))</f>
        <v/>
      </c>
      <c r="AA177" s="6" t="str">
        <f>IF(V177&gt;Scenario!$B$11,"",IF(V$2&lt;&gt;"Ready",V$2,IF(ISNUMBER(Z177),AA176+Y177,"INSUFFICIENT FUNDS")))</f>
        <v/>
      </c>
      <c r="AB177" t="str">
        <f>IF(V177&gt;Scenario!$B$11,"",IF(V$2&lt;&gt;"Ready",V$2,IF(ISNUMBER(Z177),"OK","INSUFFICIENT FUNDS")))</f>
        <v/>
      </c>
      <c r="AC177">
        <v>173</v>
      </c>
      <c r="AD177" s="6" t="str">
        <f>IF(AC177&gt;Scenario!$B$11,"",IF(AC$2&lt;&gt;"Ready",AC$2,IF(AI176="OK",AG176,"INSUFFICIENT FUNDS")))</f>
        <v/>
      </c>
      <c r="AE177" s="6" t="str">
        <f>IF(AC177&gt;Scenario!$B$11,"",IF(AC$2&lt;&gt;"Ready",AC$2,IF(ISNUMBER(AD177),IF(AND(AC177&gt;=Scenario!$B$10,MOD(AC177-Scenario!$B$10,Scenario!$B$18)=0),Scenario!$B$8,0),"INSUFFICIENT FUNDS")))</f>
        <v/>
      </c>
      <c r="AF177" s="6" t="str">
        <f>IF(AC177&gt;Scenario!$B$11,"",IF(AC$2&lt;&gt;"Ready",AC$2,IF(ISNUMBER(AD177),(AD177+AE177)*(N('Option C'!$E$14)+N('Option C'!$E$15)+IF(Scenario!$B$13="Gross",0,0))/12+((N('Option C'!$E$12)+N('Option C'!$E$13))/12+IF(AND(AC177&gt;=Scenario!$B$10,MOD(AC177-Scenario!$B$10,Scenario!$B$18)=0),N('Option C'!$E$17)*N('Option C'!$E$18)+N('Option C'!$E$20),0)+IF(AC177=1,N('Option C'!$E$17)*N('Option C'!$E$19)+N('Option C'!$E$21),0)+IF(AC177=Scenario!$B$11,N('Option C'!$E$22),0)),"INSUFFICIENT FUNDS")))</f>
        <v/>
      </c>
      <c r="AG177" s="6" t="str">
        <f>IF(AC177&gt;Scenario!$B$11,"",IF(AC$2&lt;&gt;"Ready",AC$2,IF(ISNUMBER(AD177),IF((AD177+AE177)*(1+Scenario!$B$12/12)-AF177&lt;0,"INSUFFICIENT FUNDS",(AD177+AE177)*(1+Scenario!$B$12/12)-AF177),"INSUFFICIENT FUNDS")))</f>
        <v/>
      </c>
      <c r="AH177" s="6" t="str">
        <f>IF(AC177&gt;Scenario!$B$11,"",IF(AC$2&lt;&gt;"Ready",AC$2,IF(ISNUMBER(AG177),AH176+AF177,"INSUFFICIENT FUNDS")))</f>
        <v/>
      </c>
      <c r="AI177" t="str">
        <f>IF(AC177&gt;Scenario!$B$11,"",IF(AC$2&lt;&gt;"Ready",AC$2,IF(ISNUMBER(AG177),"OK","INSUFFICIENT FUNDS")))</f>
        <v/>
      </c>
      <c r="AJ177">
        <v>173</v>
      </c>
      <c r="AK177" s="6" t="str">
        <f>IF(AJ177&gt;Scenario!$B$11,"",IF(AJ$2&lt;&gt;"Ready",AJ$2,IF(AP176="OK",AN176,"INSUFFICIENT FUNDS")))</f>
        <v/>
      </c>
      <c r="AL177" s="6" t="str">
        <f>IF(AJ177&gt;Scenario!$B$11,"",IF(AJ$2&lt;&gt;"Ready",AJ$2,IF(ISNUMBER(AK177),IF(AND(AJ177&gt;=Scenario!$B$10,MOD(AJ177-Scenario!$B$10,Scenario!$B$18)=0),Scenario!$B$8,0),"INSUFFICIENT FUNDS")))</f>
        <v/>
      </c>
      <c r="AM177" s="6" t="str">
        <f>IF(AJ177&gt;Scenario!$B$11,"",IF(AJ$2&lt;&gt;"Ready",AJ$2,IF(ISNUMBER(AK177),(AK177+AL177)*(0+0+IF(Scenario!$B$13="Gross",0,0))/12+((0+0)/12+IF(AND(AJ177&gt;=Scenario!$B$10,MOD(AJ177-Scenario!$B$10,Scenario!$B$18)=0),0*0+0,0)+IF(AJ177=1,0*0+0,0)+IF(AJ177=Scenario!$B$11,0,0)),"INSUFFICIENT FUNDS")))</f>
        <v/>
      </c>
      <c r="AN177" s="6" t="str">
        <f>IF(AJ177&gt;Scenario!$B$11,"",IF(AJ$2&lt;&gt;"Ready",AJ$2,IF(ISNUMBER(AK177),IF((AK177+AL177)*(1+Scenario!$B$12/12)-AM177&lt;0,"INSUFFICIENT FUNDS",(AK177+AL177)*(1+Scenario!$B$12/12)-AM177),"INSUFFICIENT FUNDS")))</f>
        <v/>
      </c>
      <c r="AO177" s="6" t="str">
        <f>IF(AJ177&gt;Scenario!$B$11,"",IF(AJ$2&lt;&gt;"Ready",AJ$2,IF(ISNUMBER(AN177),AO176+AM177,"INSUFFICIENT FUNDS")))</f>
        <v/>
      </c>
      <c r="AP177" t="str">
        <f>IF(AJ177&gt;Scenario!$B$11,"",IF(AJ$2&lt;&gt;"Ready",AJ$2,IF(ISNUMBER(AN177),"OK","INSUFFICIENT FUNDS")))</f>
        <v/>
      </c>
    </row>
    <row r="178" spans="1:42" ht="32.1" customHeight="1" x14ac:dyDescent="0.2">
      <c r="A178">
        <v>174</v>
      </c>
      <c r="B178" s="6" t="str">
        <f>IF(A178&gt;Scenario!$B$11,"",IF(A$2&lt;&gt;"Ready",A$2,IF(G177="OK",E177,"INSUFFICIENT FUNDS")))</f>
        <v/>
      </c>
      <c r="C178" s="6" t="str">
        <f>IF(A178&gt;Scenario!$B$11,"",IF(A$2&lt;&gt;"Ready",A$2,IF(ISNUMBER(B178),IF(AND(A178&gt;=Scenario!$B$10,MOD(A178-Scenario!$B$10,Scenario!$B$18)=0),Scenario!$B$8,0),"INSUFFICIENT FUNDS")))</f>
        <v/>
      </c>
      <c r="D178" s="6" t="str">
        <f>IF(A178&gt;Scenario!$B$11,"",IF(A$2&lt;&gt;"Ready",A$2,IF(ISNUMBER(B178),(B178+C178)*(N('Option C'!$E$14)+N('Option C'!$E$15)+IF(Scenario!$B$13="Gross",N('Option C'!$E$16),0))/12+((N('Option C'!$E$12)+N('Option C'!$E$13))/12+IF(AND(A178&gt;=Scenario!$B$10,MOD(A178-Scenario!$B$10,Scenario!$B$18)=0),N('Option C'!$E$17)*N('Option C'!$E$18)+N('Option C'!$E$20),0)+IF(A178=1,N('Option C'!$E$17)*N('Option C'!$E$19)+N('Option C'!$E$21),0)+IF(A178=Scenario!$B$11,N('Option C'!$E$22),0)),"INSUFFICIENT FUNDS")))</f>
        <v/>
      </c>
      <c r="E178" s="6" t="str">
        <f>IF(A178&gt;Scenario!$B$11,"",IF(A$2&lt;&gt;"Ready",A$2,IF(ISNUMBER(B178),IF((B178+C178)*(1+Scenario!$B$12/12)-D178&lt;0,"INSUFFICIENT FUNDS",(B178+C178)*(1+Scenario!$B$12/12)-D178),"INSUFFICIENT FUNDS")))</f>
        <v/>
      </c>
      <c r="F178" s="6" t="str">
        <f>IF(A178&gt;Scenario!$B$11,"",IF(A$2&lt;&gt;"Ready",A$2,IF(ISNUMBER(E178),F177+D178,"INSUFFICIENT FUNDS")))</f>
        <v/>
      </c>
      <c r="G178" t="str">
        <f>IF(A178&gt;Scenario!$B$11,"",IF(A$2&lt;&gt;"Ready",A$2,IF(ISNUMBER(E178),"OK","INSUFFICIENT FUNDS")))</f>
        <v/>
      </c>
      <c r="H178">
        <v>174</v>
      </c>
      <c r="I178" s="6" t="str">
        <f>IF(H178&gt;Scenario!$B$11,"",IF(H$2&lt;&gt;"Ready",H$2,IF(N177="OK",L177,"INSUFFICIENT FUNDS")))</f>
        <v/>
      </c>
      <c r="J178" s="6" t="str">
        <f>IF(H178&gt;Scenario!$B$11,"",IF(H$2&lt;&gt;"Ready",H$2,IF(ISNUMBER(I178),IF(AND(H178&gt;=Scenario!$B$10,MOD(H178-Scenario!$B$10,Scenario!$B$18)=0),Scenario!$B$8,0),"INSUFFICIENT FUNDS")))</f>
        <v/>
      </c>
      <c r="K178" s="6" t="str">
        <f>IF(H178&gt;Scenario!$B$11,"",IF(H$2&lt;&gt;"Ready",H$2,IF(ISNUMBER(I178),(I178+J178)*(N('Option C'!$E$14)+N('Option C'!$E$15)+IF(Scenario!$B$13="Gross",N('Option C'!$E$16),0))/12+((0+0)/12+IF(AND(H178&gt;=Scenario!$B$10,MOD(H178-Scenario!$B$10,Scenario!$B$18)=0),N('Option C'!$E$17)*N('Option C'!$E$18)+N('Option C'!$E$20),0)+IF(H178=1,N('Option C'!$E$17)*N('Option C'!$E$19)+N('Option C'!$E$21),0)+IF(H178=Scenario!$B$11,N('Option C'!$E$22),0)),"INSUFFICIENT FUNDS")))</f>
        <v/>
      </c>
      <c r="L178" s="6" t="str">
        <f>IF(H178&gt;Scenario!$B$11,"",IF(H$2&lt;&gt;"Ready",H$2,IF(ISNUMBER(I178),IF((I178+J178)*(1+Scenario!$B$12/12)-K178&lt;0,"INSUFFICIENT FUNDS",(I178+J178)*(1+Scenario!$B$12/12)-K178),"INSUFFICIENT FUNDS")))</f>
        <v/>
      </c>
      <c r="M178" s="6" t="str">
        <f>IF(H178&gt;Scenario!$B$11,"",IF(H$2&lt;&gt;"Ready",H$2,IF(ISNUMBER(L178),M177+K178,"INSUFFICIENT FUNDS")))</f>
        <v/>
      </c>
      <c r="N178" t="str">
        <f>IF(H178&gt;Scenario!$B$11,"",IF(H$2&lt;&gt;"Ready",H$2,IF(ISNUMBER(L178),"OK","INSUFFICIENT FUNDS")))</f>
        <v/>
      </c>
      <c r="O178">
        <v>174</v>
      </c>
      <c r="P178" s="6" t="str">
        <f>IF(O178&gt;Scenario!$B$11,"",IF(O$2&lt;&gt;"Ready",O$2,IF(U177="OK",S177,"INSUFFICIENT FUNDS")))</f>
        <v/>
      </c>
      <c r="Q178" s="6" t="str">
        <f>IF(O178&gt;Scenario!$B$11,"",IF(O$2&lt;&gt;"Ready",O$2,IF(ISNUMBER(P178),IF(AND(O178&gt;=Scenario!$B$10,MOD(O178-Scenario!$B$10,Scenario!$B$18)=0),Scenario!$B$8,0),"INSUFFICIENT FUNDS")))</f>
        <v/>
      </c>
      <c r="R178" s="6" t="str">
        <f>IF(O178&gt;Scenario!$B$11,"",IF(O$2&lt;&gt;"Ready",O$2,IF(ISNUMBER(P178),(P178+Q178)*(0+N('Option C'!$E$15)+IF(Scenario!$B$13="Gross",N('Option C'!$E$16),0))/12+((N('Option C'!$E$12)+N('Option C'!$E$13))/12+IF(AND(O178&gt;=Scenario!$B$10,MOD(O178-Scenario!$B$10,Scenario!$B$18)=0),N('Option C'!$E$17)*N('Option C'!$E$18)+N('Option C'!$E$20),0)+IF(O178=1,N('Option C'!$E$17)*N('Option C'!$E$19)+N('Option C'!$E$21),0)+IF(O178=Scenario!$B$11,N('Option C'!$E$22),0)),"INSUFFICIENT FUNDS")))</f>
        <v/>
      </c>
      <c r="S178" s="6" t="str">
        <f>IF(O178&gt;Scenario!$B$11,"",IF(O$2&lt;&gt;"Ready",O$2,IF(ISNUMBER(P178),IF((P178+Q178)*(1+Scenario!$B$12/12)-R178&lt;0,"INSUFFICIENT FUNDS",(P178+Q178)*(1+Scenario!$B$12/12)-R178),"INSUFFICIENT FUNDS")))</f>
        <v/>
      </c>
      <c r="T178" s="6" t="str">
        <f>IF(O178&gt;Scenario!$B$11,"",IF(O$2&lt;&gt;"Ready",O$2,IF(ISNUMBER(S178),T177+R178,"INSUFFICIENT FUNDS")))</f>
        <v/>
      </c>
      <c r="U178" t="str">
        <f>IF(O178&gt;Scenario!$B$11,"",IF(O$2&lt;&gt;"Ready",O$2,IF(ISNUMBER(S178),"OK","INSUFFICIENT FUNDS")))</f>
        <v/>
      </c>
      <c r="V178">
        <v>174</v>
      </c>
      <c r="W178" s="6" t="str">
        <f>IF(V178&gt;Scenario!$B$11,"",IF(V$2&lt;&gt;"Ready",V$2,IF(AB177="OK",Z177,"INSUFFICIENT FUNDS")))</f>
        <v/>
      </c>
      <c r="X178" s="6" t="str">
        <f>IF(V178&gt;Scenario!$B$11,"",IF(V$2&lt;&gt;"Ready",V$2,IF(ISNUMBER(W178),IF(AND(V178&gt;=Scenario!$B$10,MOD(V178-Scenario!$B$10,Scenario!$B$18)=0),Scenario!$B$8,0),"INSUFFICIENT FUNDS")))</f>
        <v/>
      </c>
      <c r="Y178" s="6" t="str">
        <f>IF(V178&gt;Scenario!$B$11,"",IF(V$2&lt;&gt;"Ready",V$2,IF(ISNUMBER(W178),(W178+X178)*(N('Option C'!$E$14)+N('Option C'!$E$15)+IF(Scenario!$B$13="Gross",N('Option C'!$E$16),0))/12+((N('Option C'!$E$12)+N('Option C'!$E$13))/12+IF(AND(V178&gt;=Scenario!$B$10,MOD(V178-Scenario!$B$10,Scenario!$B$18)=0),0*0+0,0)+IF(V178=1,0*0+0,0)+IF(V178=Scenario!$B$11,0,0)),"INSUFFICIENT FUNDS")))</f>
        <v/>
      </c>
      <c r="Z178" s="6" t="str">
        <f>IF(V178&gt;Scenario!$B$11,"",IF(V$2&lt;&gt;"Ready",V$2,IF(ISNUMBER(W178),IF((W178+X178)*(1+Scenario!$B$12/12)-Y178&lt;0,"INSUFFICIENT FUNDS",(W178+X178)*(1+Scenario!$B$12/12)-Y178),"INSUFFICIENT FUNDS")))</f>
        <v/>
      </c>
      <c r="AA178" s="6" t="str">
        <f>IF(V178&gt;Scenario!$B$11,"",IF(V$2&lt;&gt;"Ready",V$2,IF(ISNUMBER(Z178),AA177+Y178,"INSUFFICIENT FUNDS")))</f>
        <v/>
      </c>
      <c r="AB178" t="str">
        <f>IF(V178&gt;Scenario!$B$11,"",IF(V$2&lt;&gt;"Ready",V$2,IF(ISNUMBER(Z178),"OK","INSUFFICIENT FUNDS")))</f>
        <v/>
      </c>
      <c r="AC178">
        <v>174</v>
      </c>
      <c r="AD178" s="6" t="str">
        <f>IF(AC178&gt;Scenario!$B$11,"",IF(AC$2&lt;&gt;"Ready",AC$2,IF(AI177="OK",AG177,"INSUFFICIENT FUNDS")))</f>
        <v/>
      </c>
      <c r="AE178" s="6" t="str">
        <f>IF(AC178&gt;Scenario!$B$11,"",IF(AC$2&lt;&gt;"Ready",AC$2,IF(ISNUMBER(AD178),IF(AND(AC178&gt;=Scenario!$B$10,MOD(AC178-Scenario!$B$10,Scenario!$B$18)=0),Scenario!$B$8,0),"INSUFFICIENT FUNDS")))</f>
        <v/>
      </c>
      <c r="AF178" s="6" t="str">
        <f>IF(AC178&gt;Scenario!$B$11,"",IF(AC$2&lt;&gt;"Ready",AC$2,IF(ISNUMBER(AD178),(AD178+AE178)*(N('Option C'!$E$14)+N('Option C'!$E$15)+IF(Scenario!$B$13="Gross",0,0))/12+((N('Option C'!$E$12)+N('Option C'!$E$13))/12+IF(AND(AC178&gt;=Scenario!$B$10,MOD(AC178-Scenario!$B$10,Scenario!$B$18)=0),N('Option C'!$E$17)*N('Option C'!$E$18)+N('Option C'!$E$20),0)+IF(AC178=1,N('Option C'!$E$17)*N('Option C'!$E$19)+N('Option C'!$E$21),0)+IF(AC178=Scenario!$B$11,N('Option C'!$E$22),0)),"INSUFFICIENT FUNDS")))</f>
        <v/>
      </c>
      <c r="AG178" s="6" t="str">
        <f>IF(AC178&gt;Scenario!$B$11,"",IF(AC$2&lt;&gt;"Ready",AC$2,IF(ISNUMBER(AD178),IF((AD178+AE178)*(1+Scenario!$B$12/12)-AF178&lt;0,"INSUFFICIENT FUNDS",(AD178+AE178)*(1+Scenario!$B$12/12)-AF178),"INSUFFICIENT FUNDS")))</f>
        <v/>
      </c>
      <c r="AH178" s="6" t="str">
        <f>IF(AC178&gt;Scenario!$B$11,"",IF(AC$2&lt;&gt;"Ready",AC$2,IF(ISNUMBER(AG178),AH177+AF178,"INSUFFICIENT FUNDS")))</f>
        <v/>
      </c>
      <c r="AI178" t="str">
        <f>IF(AC178&gt;Scenario!$B$11,"",IF(AC$2&lt;&gt;"Ready",AC$2,IF(ISNUMBER(AG178),"OK","INSUFFICIENT FUNDS")))</f>
        <v/>
      </c>
      <c r="AJ178">
        <v>174</v>
      </c>
      <c r="AK178" s="6" t="str">
        <f>IF(AJ178&gt;Scenario!$B$11,"",IF(AJ$2&lt;&gt;"Ready",AJ$2,IF(AP177="OK",AN177,"INSUFFICIENT FUNDS")))</f>
        <v/>
      </c>
      <c r="AL178" s="6" t="str">
        <f>IF(AJ178&gt;Scenario!$B$11,"",IF(AJ$2&lt;&gt;"Ready",AJ$2,IF(ISNUMBER(AK178),IF(AND(AJ178&gt;=Scenario!$B$10,MOD(AJ178-Scenario!$B$10,Scenario!$B$18)=0),Scenario!$B$8,0),"INSUFFICIENT FUNDS")))</f>
        <v/>
      </c>
      <c r="AM178" s="6" t="str">
        <f>IF(AJ178&gt;Scenario!$B$11,"",IF(AJ$2&lt;&gt;"Ready",AJ$2,IF(ISNUMBER(AK178),(AK178+AL178)*(0+0+IF(Scenario!$B$13="Gross",0,0))/12+((0+0)/12+IF(AND(AJ178&gt;=Scenario!$B$10,MOD(AJ178-Scenario!$B$10,Scenario!$B$18)=0),0*0+0,0)+IF(AJ178=1,0*0+0,0)+IF(AJ178=Scenario!$B$11,0,0)),"INSUFFICIENT FUNDS")))</f>
        <v/>
      </c>
      <c r="AN178" s="6" t="str">
        <f>IF(AJ178&gt;Scenario!$B$11,"",IF(AJ$2&lt;&gt;"Ready",AJ$2,IF(ISNUMBER(AK178),IF((AK178+AL178)*(1+Scenario!$B$12/12)-AM178&lt;0,"INSUFFICIENT FUNDS",(AK178+AL178)*(1+Scenario!$B$12/12)-AM178),"INSUFFICIENT FUNDS")))</f>
        <v/>
      </c>
      <c r="AO178" s="6" t="str">
        <f>IF(AJ178&gt;Scenario!$B$11,"",IF(AJ$2&lt;&gt;"Ready",AJ$2,IF(ISNUMBER(AN178),AO177+AM178,"INSUFFICIENT FUNDS")))</f>
        <v/>
      </c>
      <c r="AP178" t="str">
        <f>IF(AJ178&gt;Scenario!$B$11,"",IF(AJ$2&lt;&gt;"Ready",AJ$2,IF(ISNUMBER(AN178),"OK","INSUFFICIENT FUNDS")))</f>
        <v/>
      </c>
    </row>
    <row r="179" spans="1:42" ht="32.1" customHeight="1" x14ac:dyDescent="0.2">
      <c r="A179">
        <v>175</v>
      </c>
      <c r="B179" s="6" t="str">
        <f>IF(A179&gt;Scenario!$B$11,"",IF(A$2&lt;&gt;"Ready",A$2,IF(G178="OK",E178,"INSUFFICIENT FUNDS")))</f>
        <v/>
      </c>
      <c r="C179" s="6" t="str">
        <f>IF(A179&gt;Scenario!$B$11,"",IF(A$2&lt;&gt;"Ready",A$2,IF(ISNUMBER(B179),IF(AND(A179&gt;=Scenario!$B$10,MOD(A179-Scenario!$B$10,Scenario!$B$18)=0),Scenario!$B$8,0),"INSUFFICIENT FUNDS")))</f>
        <v/>
      </c>
      <c r="D179" s="6" t="str">
        <f>IF(A179&gt;Scenario!$B$11,"",IF(A$2&lt;&gt;"Ready",A$2,IF(ISNUMBER(B179),(B179+C179)*(N('Option C'!$E$14)+N('Option C'!$E$15)+IF(Scenario!$B$13="Gross",N('Option C'!$E$16),0))/12+((N('Option C'!$E$12)+N('Option C'!$E$13))/12+IF(AND(A179&gt;=Scenario!$B$10,MOD(A179-Scenario!$B$10,Scenario!$B$18)=0),N('Option C'!$E$17)*N('Option C'!$E$18)+N('Option C'!$E$20),0)+IF(A179=1,N('Option C'!$E$17)*N('Option C'!$E$19)+N('Option C'!$E$21),0)+IF(A179=Scenario!$B$11,N('Option C'!$E$22),0)),"INSUFFICIENT FUNDS")))</f>
        <v/>
      </c>
      <c r="E179" s="6" t="str">
        <f>IF(A179&gt;Scenario!$B$11,"",IF(A$2&lt;&gt;"Ready",A$2,IF(ISNUMBER(B179),IF((B179+C179)*(1+Scenario!$B$12/12)-D179&lt;0,"INSUFFICIENT FUNDS",(B179+C179)*(1+Scenario!$B$12/12)-D179),"INSUFFICIENT FUNDS")))</f>
        <v/>
      </c>
      <c r="F179" s="6" t="str">
        <f>IF(A179&gt;Scenario!$B$11,"",IF(A$2&lt;&gt;"Ready",A$2,IF(ISNUMBER(E179),F178+D179,"INSUFFICIENT FUNDS")))</f>
        <v/>
      </c>
      <c r="G179" t="str">
        <f>IF(A179&gt;Scenario!$B$11,"",IF(A$2&lt;&gt;"Ready",A$2,IF(ISNUMBER(E179),"OK","INSUFFICIENT FUNDS")))</f>
        <v/>
      </c>
      <c r="H179">
        <v>175</v>
      </c>
      <c r="I179" s="6" t="str">
        <f>IF(H179&gt;Scenario!$B$11,"",IF(H$2&lt;&gt;"Ready",H$2,IF(N178="OK",L178,"INSUFFICIENT FUNDS")))</f>
        <v/>
      </c>
      <c r="J179" s="6" t="str">
        <f>IF(H179&gt;Scenario!$B$11,"",IF(H$2&lt;&gt;"Ready",H$2,IF(ISNUMBER(I179),IF(AND(H179&gt;=Scenario!$B$10,MOD(H179-Scenario!$B$10,Scenario!$B$18)=0),Scenario!$B$8,0),"INSUFFICIENT FUNDS")))</f>
        <v/>
      </c>
      <c r="K179" s="6" t="str">
        <f>IF(H179&gt;Scenario!$B$11,"",IF(H$2&lt;&gt;"Ready",H$2,IF(ISNUMBER(I179),(I179+J179)*(N('Option C'!$E$14)+N('Option C'!$E$15)+IF(Scenario!$B$13="Gross",N('Option C'!$E$16),0))/12+((0+0)/12+IF(AND(H179&gt;=Scenario!$B$10,MOD(H179-Scenario!$B$10,Scenario!$B$18)=0),N('Option C'!$E$17)*N('Option C'!$E$18)+N('Option C'!$E$20),0)+IF(H179=1,N('Option C'!$E$17)*N('Option C'!$E$19)+N('Option C'!$E$21),0)+IF(H179=Scenario!$B$11,N('Option C'!$E$22),0)),"INSUFFICIENT FUNDS")))</f>
        <v/>
      </c>
      <c r="L179" s="6" t="str">
        <f>IF(H179&gt;Scenario!$B$11,"",IF(H$2&lt;&gt;"Ready",H$2,IF(ISNUMBER(I179),IF((I179+J179)*(1+Scenario!$B$12/12)-K179&lt;0,"INSUFFICIENT FUNDS",(I179+J179)*(1+Scenario!$B$12/12)-K179),"INSUFFICIENT FUNDS")))</f>
        <v/>
      </c>
      <c r="M179" s="6" t="str">
        <f>IF(H179&gt;Scenario!$B$11,"",IF(H$2&lt;&gt;"Ready",H$2,IF(ISNUMBER(L179),M178+K179,"INSUFFICIENT FUNDS")))</f>
        <v/>
      </c>
      <c r="N179" t="str">
        <f>IF(H179&gt;Scenario!$B$11,"",IF(H$2&lt;&gt;"Ready",H$2,IF(ISNUMBER(L179),"OK","INSUFFICIENT FUNDS")))</f>
        <v/>
      </c>
      <c r="O179">
        <v>175</v>
      </c>
      <c r="P179" s="6" t="str">
        <f>IF(O179&gt;Scenario!$B$11,"",IF(O$2&lt;&gt;"Ready",O$2,IF(U178="OK",S178,"INSUFFICIENT FUNDS")))</f>
        <v/>
      </c>
      <c r="Q179" s="6" t="str">
        <f>IF(O179&gt;Scenario!$B$11,"",IF(O$2&lt;&gt;"Ready",O$2,IF(ISNUMBER(P179),IF(AND(O179&gt;=Scenario!$B$10,MOD(O179-Scenario!$B$10,Scenario!$B$18)=0),Scenario!$B$8,0),"INSUFFICIENT FUNDS")))</f>
        <v/>
      </c>
      <c r="R179" s="6" t="str">
        <f>IF(O179&gt;Scenario!$B$11,"",IF(O$2&lt;&gt;"Ready",O$2,IF(ISNUMBER(P179),(P179+Q179)*(0+N('Option C'!$E$15)+IF(Scenario!$B$13="Gross",N('Option C'!$E$16),0))/12+((N('Option C'!$E$12)+N('Option C'!$E$13))/12+IF(AND(O179&gt;=Scenario!$B$10,MOD(O179-Scenario!$B$10,Scenario!$B$18)=0),N('Option C'!$E$17)*N('Option C'!$E$18)+N('Option C'!$E$20),0)+IF(O179=1,N('Option C'!$E$17)*N('Option C'!$E$19)+N('Option C'!$E$21),0)+IF(O179=Scenario!$B$11,N('Option C'!$E$22),0)),"INSUFFICIENT FUNDS")))</f>
        <v/>
      </c>
      <c r="S179" s="6" t="str">
        <f>IF(O179&gt;Scenario!$B$11,"",IF(O$2&lt;&gt;"Ready",O$2,IF(ISNUMBER(P179),IF((P179+Q179)*(1+Scenario!$B$12/12)-R179&lt;0,"INSUFFICIENT FUNDS",(P179+Q179)*(1+Scenario!$B$12/12)-R179),"INSUFFICIENT FUNDS")))</f>
        <v/>
      </c>
      <c r="T179" s="6" t="str">
        <f>IF(O179&gt;Scenario!$B$11,"",IF(O$2&lt;&gt;"Ready",O$2,IF(ISNUMBER(S179),T178+R179,"INSUFFICIENT FUNDS")))</f>
        <v/>
      </c>
      <c r="U179" t="str">
        <f>IF(O179&gt;Scenario!$B$11,"",IF(O$2&lt;&gt;"Ready",O$2,IF(ISNUMBER(S179),"OK","INSUFFICIENT FUNDS")))</f>
        <v/>
      </c>
      <c r="V179">
        <v>175</v>
      </c>
      <c r="W179" s="6" t="str">
        <f>IF(V179&gt;Scenario!$B$11,"",IF(V$2&lt;&gt;"Ready",V$2,IF(AB178="OK",Z178,"INSUFFICIENT FUNDS")))</f>
        <v/>
      </c>
      <c r="X179" s="6" t="str">
        <f>IF(V179&gt;Scenario!$B$11,"",IF(V$2&lt;&gt;"Ready",V$2,IF(ISNUMBER(W179),IF(AND(V179&gt;=Scenario!$B$10,MOD(V179-Scenario!$B$10,Scenario!$B$18)=0),Scenario!$B$8,0),"INSUFFICIENT FUNDS")))</f>
        <v/>
      </c>
      <c r="Y179" s="6" t="str">
        <f>IF(V179&gt;Scenario!$B$11,"",IF(V$2&lt;&gt;"Ready",V$2,IF(ISNUMBER(W179),(W179+X179)*(N('Option C'!$E$14)+N('Option C'!$E$15)+IF(Scenario!$B$13="Gross",N('Option C'!$E$16),0))/12+((N('Option C'!$E$12)+N('Option C'!$E$13))/12+IF(AND(V179&gt;=Scenario!$B$10,MOD(V179-Scenario!$B$10,Scenario!$B$18)=0),0*0+0,0)+IF(V179=1,0*0+0,0)+IF(V179=Scenario!$B$11,0,0)),"INSUFFICIENT FUNDS")))</f>
        <v/>
      </c>
      <c r="Z179" s="6" t="str">
        <f>IF(V179&gt;Scenario!$B$11,"",IF(V$2&lt;&gt;"Ready",V$2,IF(ISNUMBER(W179),IF((W179+X179)*(1+Scenario!$B$12/12)-Y179&lt;0,"INSUFFICIENT FUNDS",(W179+X179)*(1+Scenario!$B$12/12)-Y179),"INSUFFICIENT FUNDS")))</f>
        <v/>
      </c>
      <c r="AA179" s="6" t="str">
        <f>IF(V179&gt;Scenario!$B$11,"",IF(V$2&lt;&gt;"Ready",V$2,IF(ISNUMBER(Z179),AA178+Y179,"INSUFFICIENT FUNDS")))</f>
        <v/>
      </c>
      <c r="AB179" t="str">
        <f>IF(V179&gt;Scenario!$B$11,"",IF(V$2&lt;&gt;"Ready",V$2,IF(ISNUMBER(Z179),"OK","INSUFFICIENT FUNDS")))</f>
        <v/>
      </c>
      <c r="AC179">
        <v>175</v>
      </c>
      <c r="AD179" s="6" t="str">
        <f>IF(AC179&gt;Scenario!$B$11,"",IF(AC$2&lt;&gt;"Ready",AC$2,IF(AI178="OK",AG178,"INSUFFICIENT FUNDS")))</f>
        <v/>
      </c>
      <c r="AE179" s="6" t="str">
        <f>IF(AC179&gt;Scenario!$B$11,"",IF(AC$2&lt;&gt;"Ready",AC$2,IF(ISNUMBER(AD179),IF(AND(AC179&gt;=Scenario!$B$10,MOD(AC179-Scenario!$B$10,Scenario!$B$18)=0),Scenario!$B$8,0),"INSUFFICIENT FUNDS")))</f>
        <v/>
      </c>
      <c r="AF179" s="6" t="str">
        <f>IF(AC179&gt;Scenario!$B$11,"",IF(AC$2&lt;&gt;"Ready",AC$2,IF(ISNUMBER(AD179),(AD179+AE179)*(N('Option C'!$E$14)+N('Option C'!$E$15)+IF(Scenario!$B$13="Gross",0,0))/12+((N('Option C'!$E$12)+N('Option C'!$E$13))/12+IF(AND(AC179&gt;=Scenario!$B$10,MOD(AC179-Scenario!$B$10,Scenario!$B$18)=0),N('Option C'!$E$17)*N('Option C'!$E$18)+N('Option C'!$E$20),0)+IF(AC179=1,N('Option C'!$E$17)*N('Option C'!$E$19)+N('Option C'!$E$21),0)+IF(AC179=Scenario!$B$11,N('Option C'!$E$22),0)),"INSUFFICIENT FUNDS")))</f>
        <v/>
      </c>
      <c r="AG179" s="6" t="str">
        <f>IF(AC179&gt;Scenario!$B$11,"",IF(AC$2&lt;&gt;"Ready",AC$2,IF(ISNUMBER(AD179),IF((AD179+AE179)*(1+Scenario!$B$12/12)-AF179&lt;0,"INSUFFICIENT FUNDS",(AD179+AE179)*(1+Scenario!$B$12/12)-AF179),"INSUFFICIENT FUNDS")))</f>
        <v/>
      </c>
      <c r="AH179" s="6" t="str">
        <f>IF(AC179&gt;Scenario!$B$11,"",IF(AC$2&lt;&gt;"Ready",AC$2,IF(ISNUMBER(AG179),AH178+AF179,"INSUFFICIENT FUNDS")))</f>
        <v/>
      </c>
      <c r="AI179" t="str">
        <f>IF(AC179&gt;Scenario!$B$11,"",IF(AC$2&lt;&gt;"Ready",AC$2,IF(ISNUMBER(AG179),"OK","INSUFFICIENT FUNDS")))</f>
        <v/>
      </c>
      <c r="AJ179">
        <v>175</v>
      </c>
      <c r="AK179" s="6" t="str">
        <f>IF(AJ179&gt;Scenario!$B$11,"",IF(AJ$2&lt;&gt;"Ready",AJ$2,IF(AP178="OK",AN178,"INSUFFICIENT FUNDS")))</f>
        <v/>
      </c>
      <c r="AL179" s="6" t="str">
        <f>IF(AJ179&gt;Scenario!$B$11,"",IF(AJ$2&lt;&gt;"Ready",AJ$2,IF(ISNUMBER(AK179),IF(AND(AJ179&gt;=Scenario!$B$10,MOD(AJ179-Scenario!$B$10,Scenario!$B$18)=0),Scenario!$B$8,0),"INSUFFICIENT FUNDS")))</f>
        <v/>
      </c>
      <c r="AM179" s="6" t="str">
        <f>IF(AJ179&gt;Scenario!$B$11,"",IF(AJ$2&lt;&gt;"Ready",AJ$2,IF(ISNUMBER(AK179),(AK179+AL179)*(0+0+IF(Scenario!$B$13="Gross",0,0))/12+((0+0)/12+IF(AND(AJ179&gt;=Scenario!$B$10,MOD(AJ179-Scenario!$B$10,Scenario!$B$18)=0),0*0+0,0)+IF(AJ179=1,0*0+0,0)+IF(AJ179=Scenario!$B$11,0,0)),"INSUFFICIENT FUNDS")))</f>
        <v/>
      </c>
      <c r="AN179" s="6" t="str">
        <f>IF(AJ179&gt;Scenario!$B$11,"",IF(AJ$2&lt;&gt;"Ready",AJ$2,IF(ISNUMBER(AK179),IF((AK179+AL179)*(1+Scenario!$B$12/12)-AM179&lt;0,"INSUFFICIENT FUNDS",(AK179+AL179)*(1+Scenario!$B$12/12)-AM179),"INSUFFICIENT FUNDS")))</f>
        <v/>
      </c>
      <c r="AO179" s="6" t="str">
        <f>IF(AJ179&gt;Scenario!$B$11,"",IF(AJ$2&lt;&gt;"Ready",AJ$2,IF(ISNUMBER(AN179),AO178+AM179,"INSUFFICIENT FUNDS")))</f>
        <v/>
      </c>
      <c r="AP179" t="str">
        <f>IF(AJ179&gt;Scenario!$B$11,"",IF(AJ$2&lt;&gt;"Ready",AJ$2,IF(ISNUMBER(AN179),"OK","INSUFFICIENT FUNDS")))</f>
        <v/>
      </c>
    </row>
    <row r="180" spans="1:42" ht="32.1" customHeight="1" x14ac:dyDescent="0.2">
      <c r="A180">
        <v>176</v>
      </c>
      <c r="B180" s="6" t="str">
        <f>IF(A180&gt;Scenario!$B$11,"",IF(A$2&lt;&gt;"Ready",A$2,IF(G179="OK",E179,"INSUFFICIENT FUNDS")))</f>
        <v/>
      </c>
      <c r="C180" s="6" t="str">
        <f>IF(A180&gt;Scenario!$B$11,"",IF(A$2&lt;&gt;"Ready",A$2,IF(ISNUMBER(B180),IF(AND(A180&gt;=Scenario!$B$10,MOD(A180-Scenario!$B$10,Scenario!$B$18)=0),Scenario!$B$8,0),"INSUFFICIENT FUNDS")))</f>
        <v/>
      </c>
      <c r="D180" s="6" t="str">
        <f>IF(A180&gt;Scenario!$B$11,"",IF(A$2&lt;&gt;"Ready",A$2,IF(ISNUMBER(B180),(B180+C180)*(N('Option C'!$E$14)+N('Option C'!$E$15)+IF(Scenario!$B$13="Gross",N('Option C'!$E$16),0))/12+((N('Option C'!$E$12)+N('Option C'!$E$13))/12+IF(AND(A180&gt;=Scenario!$B$10,MOD(A180-Scenario!$B$10,Scenario!$B$18)=0),N('Option C'!$E$17)*N('Option C'!$E$18)+N('Option C'!$E$20),0)+IF(A180=1,N('Option C'!$E$17)*N('Option C'!$E$19)+N('Option C'!$E$21),0)+IF(A180=Scenario!$B$11,N('Option C'!$E$22),0)),"INSUFFICIENT FUNDS")))</f>
        <v/>
      </c>
      <c r="E180" s="6" t="str">
        <f>IF(A180&gt;Scenario!$B$11,"",IF(A$2&lt;&gt;"Ready",A$2,IF(ISNUMBER(B180),IF((B180+C180)*(1+Scenario!$B$12/12)-D180&lt;0,"INSUFFICIENT FUNDS",(B180+C180)*(1+Scenario!$B$12/12)-D180),"INSUFFICIENT FUNDS")))</f>
        <v/>
      </c>
      <c r="F180" s="6" t="str">
        <f>IF(A180&gt;Scenario!$B$11,"",IF(A$2&lt;&gt;"Ready",A$2,IF(ISNUMBER(E180),F179+D180,"INSUFFICIENT FUNDS")))</f>
        <v/>
      </c>
      <c r="G180" t="str">
        <f>IF(A180&gt;Scenario!$B$11,"",IF(A$2&lt;&gt;"Ready",A$2,IF(ISNUMBER(E180),"OK","INSUFFICIENT FUNDS")))</f>
        <v/>
      </c>
      <c r="H180">
        <v>176</v>
      </c>
      <c r="I180" s="6" t="str">
        <f>IF(H180&gt;Scenario!$B$11,"",IF(H$2&lt;&gt;"Ready",H$2,IF(N179="OK",L179,"INSUFFICIENT FUNDS")))</f>
        <v/>
      </c>
      <c r="J180" s="6" t="str">
        <f>IF(H180&gt;Scenario!$B$11,"",IF(H$2&lt;&gt;"Ready",H$2,IF(ISNUMBER(I180),IF(AND(H180&gt;=Scenario!$B$10,MOD(H180-Scenario!$B$10,Scenario!$B$18)=0),Scenario!$B$8,0),"INSUFFICIENT FUNDS")))</f>
        <v/>
      </c>
      <c r="K180" s="6" t="str">
        <f>IF(H180&gt;Scenario!$B$11,"",IF(H$2&lt;&gt;"Ready",H$2,IF(ISNUMBER(I180),(I180+J180)*(N('Option C'!$E$14)+N('Option C'!$E$15)+IF(Scenario!$B$13="Gross",N('Option C'!$E$16),0))/12+((0+0)/12+IF(AND(H180&gt;=Scenario!$B$10,MOD(H180-Scenario!$B$10,Scenario!$B$18)=0),N('Option C'!$E$17)*N('Option C'!$E$18)+N('Option C'!$E$20),0)+IF(H180=1,N('Option C'!$E$17)*N('Option C'!$E$19)+N('Option C'!$E$21),0)+IF(H180=Scenario!$B$11,N('Option C'!$E$22),0)),"INSUFFICIENT FUNDS")))</f>
        <v/>
      </c>
      <c r="L180" s="6" t="str">
        <f>IF(H180&gt;Scenario!$B$11,"",IF(H$2&lt;&gt;"Ready",H$2,IF(ISNUMBER(I180),IF((I180+J180)*(1+Scenario!$B$12/12)-K180&lt;0,"INSUFFICIENT FUNDS",(I180+J180)*(1+Scenario!$B$12/12)-K180),"INSUFFICIENT FUNDS")))</f>
        <v/>
      </c>
      <c r="M180" s="6" t="str">
        <f>IF(H180&gt;Scenario!$B$11,"",IF(H$2&lt;&gt;"Ready",H$2,IF(ISNUMBER(L180),M179+K180,"INSUFFICIENT FUNDS")))</f>
        <v/>
      </c>
      <c r="N180" t="str">
        <f>IF(H180&gt;Scenario!$B$11,"",IF(H$2&lt;&gt;"Ready",H$2,IF(ISNUMBER(L180),"OK","INSUFFICIENT FUNDS")))</f>
        <v/>
      </c>
      <c r="O180">
        <v>176</v>
      </c>
      <c r="P180" s="6" t="str">
        <f>IF(O180&gt;Scenario!$B$11,"",IF(O$2&lt;&gt;"Ready",O$2,IF(U179="OK",S179,"INSUFFICIENT FUNDS")))</f>
        <v/>
      </c>
      <c r="Q180" s="6" t="str">
        <f>IF(O180&gt;Scenario!$B$11,"",IF(O$2&lt;&gt;"Ready",O$2,IF(ISNUMBER(P180),IF(AND(O180&gt;=Scenario!$B$10,MOD(O180-Scenario!$B$10,Scenario!$B$18)=0),Scenario!$B$8,0),"INSUFFICIENT FUNDS")))</f>
        <v/>
      </c>
      <c r="R180" s="6" t="str">
        <f>IF(O180&gt;Scenario!$B$11,"",IF(O$2&lt;&gt;"Ready",O$2,IF(ISNUMBER(P180),(P180+Q180)*(0+N('Option C'!$E$15)+IF(Scenario!$B$13="Gross",N('Option C'!$E$16),0))/12+((N('Option C'!$E$12)+N('Option C'!$E$13))/12+IF(AND(O180&gt;=Scenario!$B$10,MOD(O180-Scenario!$B$10,Scenario!$B$18)=0),N('Option C'!$E$17)*N('Option C'!$E$18)+N('Option C'!$E$20),0)+IF(O180=1,N('Option C'!$E$17)*N('Option C'!$E$19)+N('Option C'!$E$21),0)+IF(O180=Scenario!$B$11,N('Option C'!$E$22),0)),"INSUFFICIENT FUNDS")))</f>
        <v/>
      </c>
      <c r="S180" s="6" t="str">
        <f>IF(O180&gt;Scenario!$B$11,"",IF(O$2&lt;&gt;"Ready",O$2,IF(ISNUMBER(P180),IF((P180+Q180)*(1+Scenario!$B$12/12)-R180&lt;0,"INSUFFICIENT FUNDS",(P180+Q180)*(1+Scenario!$B$12/12)-R180),"INSUFFICIENT FUNDS")))</f>
        <v/>
      </c>
      <c r="T180" s="6" t="str">
        <f>IF(O180&gt;Scenario!$B$11,"",IF(O$2&lt;&gt;"Ready",O$2,IF(ISNUMBER(S180),T179+R180,"INSUFFICIENT FUNDS")))</f>
        <v/>
      </c>
      <c r="U180" t="str">
        <f>IF(O180&gt;Scenario!$B$11,"",IF(O$2&lt;&gt;"Ready",O$2,IF(ISNUMBER(S180),"OK","INSUFFICIENT FUNDS")))</f>
        <v/>
      </c>
      <c r="V180">
        <v>176</v>
      </c>
      <c r="W180" s="6" t="str">
        <f>IF(V180&gt;Scenario!$B$11,"",IF(V$2&lt;&gt;"Ready",V$2,IF(AB179="OK",Z179,"INSUFFICIENT FUNDS")))</f>
        <v/>
      </c>
      <c r="X180" s="6" t="str">
        <f>IF(V180&gt;Scenario!$B$11,"",IF(V$2&lt;&gt;"Ready",V$2,IF(ISNUMBER(W180),IF(AND(V180&gt;=Scenario!$B$10,MOD(V180-Scenario!$B$10,Scenario!$B$18)=0),Scenario!$B$8,0),"INSUFFICIENT FUNDS")))</f>
        <v/>
      </c>
      <c r="Y180" s="6" t="str">
        <f>IF(V180&gt;Scenario!$B$11,"",IF(V$2&lt;&gt;"Ready",V$2,IF(ISNUMBER(W180),(W180+X180)*(N('Option C'!$E$14)+N('Option C'!$E$15)+IF(Scenario!$B$13="Gross",N('Option C'!$E$16),0))/12+((N('Option C'!$E$12)+N('Option C'!$E$13))/12+IF(AND(V180&gt;=Scenario!$B$10,MOD(V180-Scenario!$B$10,Scenario!$B$18)=0),0*0+0,0)+IF(V180=1,0*0+0,0)+IF(V180=Scenario!$B$11,0,0)),"INSUFFICIENT FUNDS")))</f>
        <v/>
      </c>
      <c r="Z180" s="6" t="str">
        <f>IF(V180&gt;Scenario!$B$11,"",IF(V$2&lt;&gt;"Ready",V$2,IF(ISNUMBER(W180),IF((W180+X180)*(1+Scenario!$B$12/12)-Y180&lt;0,"INSUFFICIENT FUNDS",(W180+X180)*(1+Scenario!$B$12/12)-Y180),"INSUFFICIENT FUNDS")))</f>
        <v/>
      </c>
      <c r="AA180" s="6" t="str">
        <f>IF(V180&gt;Scenario!$B$11,"",IF(V$2&lt;&gt;"Ready",V$2,IF(ISNUMBER(Z180),AA179+Y180,"INSUFFICIENT FUNDS")))</f>
        <v/>
      </c>
      <c r="AB180" t="str">
        <f>IF(V180&gt;Scenario!$B$11,"",IF(V$2&lt;&gt;"Ready",V$2,IF(ISNUMBER(Z180),"OK","INSUFFICIENT FUNDS")))</f>
        <v/>
      </c>
      <c r="AC180">
        <v>176</v>
      </c>
      <c r="AD180" s="6" t="str">
        <f>IF(AC180&gt;Scenario!$B$11,"",IF(AC$2&lt;&gt;"Ready",AC$2,IF(AI179="OK",AG179,"INSUFFICIENT FUNDS")))</f>
        <v/>
      </c>
      <c r="AE180" s="6" t="str">
        <f>IF(AC180&gt;Scenario!$B$11,"",IF(AC$2&lt;&gt;"Ready",AC$2,IF(ISNUMBER(AD180),IF(AND(AC180&gt;=Scenario!$B$10,MOD(AC180-Scenario!$B$10,Scenario!$B$18)=0),Scenario!$B$8,0),"INSUFFICIENT FUNDS")))</f>
        <v/>
      </c>
      <c r="AF180" s="6" t="str">
        <f>IF(AC180&gt;Scenario!$B$11,"",IF(AC$2&lt;&gt;"Ready",AC$2,IF(ISNUMBER(AD180),(AD180+AE180)*(N('Option C'!$E$14)+N('Option C'!$E$15)+IF(Scenario!$B$13="Gross",0,0))/12+((N('Option C'!$E$12)+N('Option C'!$E$13))/12+IF(AND(AC180&gt;=Scenario!$B$10,MOD(AC180-Scenario!$B$10,Scenario!$B$18)=0),N('Option C'!$E$17)*N('Option C'!$E$18)+N('Option C'!$E$20),0)+IF(AC180=1,N('Option C'!$E$17)*N('Option C'!$E$19)+N('Option C'!$E$21),0)+IF(AC180=Scenario!$B$11,N('Option C'!$E$22),0)),"INSUFFICIENT FUNDS")))</f>
        <v/>
      </c>
      <c r="AG180" s="6" t="str">
        <f>IF(AC180&gt;Scenario!$B$11,"",IF(AC$2&lt;&gt;"Ready",AC$2,IF(ISNUMBER(AD180),IF((AD180+AE180)*(1+Scenario!$B$12/12)-AF180&lt;0,"INSUFFICIENT FUNDS",(AD180+AE180)*(1+Scenario!$B$12/12)-AF180),"INSUFFICIENT FUNDS")))</f>
        <v/>
      </c>
      <c r="AH180" s="6" t="str">
        <f>IF(AC180&gt;Scenario!$B$11,"",IF(AC$2&lt;&gt;"Ready",AC$2,IF(ISNUMBER(AG180),AH179+AF180,"INSUFFICIENT FUNDS")))</f>
        <v/>
      </c>
      <c r="AI180" t="str">
        <f>IF(AC180&gt;Scenario!$B$11,"",IF(AC$2&lt;&gt;"Ready",AC$2,IF(ISNUMBER(AG180),"OK","INSUFFICIENT FUNDS")))</f>
        <v/>
      </c>
      <c r="AJ180">
        <v>176</v>
      </c>
      <c r="AK180" s="6" t="str">
        <f>IF(AJ180&gt;Scenario!$B$11,"",IF(AJ$2&lt;&gt;"Ready",AJ$2,IF(AP179="OK",AN179,"INSUFFICIENT FUNDS")))</f>
        <v/>
      </c>
      <c r="AL180" s="6" t="str">
        <f>IF(AJ180&gt;Scenario!$B$11,"",IF(AJ$2&lt;&gt;"Ready",AJ$2,IF(ISNUMBER(AK180),IF(AND(AJ180&gt;=Scenario!$B$10,MOD(AJ180-Scenario!$B$10,Scenario!$B$18)=0),Scenario!$B$8,0),"INSUFFICIENT FUNDS")))</f>
        <v/>
      </c>
      <c r="AM180" s="6" t="str">
        <f>IF(AJ180&gt;Scenario!$B$11,"",IF(AJ$2&lt;&gt;"Ready",AJ$2,IF(ISNUMBER(AK180),(AK180+AL180)*(0+0+IF(Scenario!$B$13="Gross",0,0))/12+((0+0)/12+IF(AND(AJ180&gt;=Scenario!$B$10,MOD(AJ180-Scenario!$B$10,Scenario!$B$18)=0),0*0+0,0)+IF(AJ180=1,0*0+0,0)+IF(AJ180=Scenario!$B$11,0,0)),"INSUFFICIENT FUNDS")))</f>
        <v/>
      </c>
      <c r="AN180" s="6" t="str">
        <f>IF(AJ180&gt;Scenario!$B$11,"",IF(AJ$2&lt;&gt;"Ready",AJ$2,IF(ISNUMBER(AK180),IF((AK180+AL180)*(1+Scenario!$B$12/12)-AM180&lt;0,"INSUFFICIENT FUNDS",(AK180+AL180)*(1+Scenario!$B$12/12)-AM180),"INSUFFICIENT FUNDS")))</f>
        <v/>
      </c>
      <c r="AO180" s="6" t="str">
        <f>IF(AJ180&gt;Scenario!$B$11,"",IF(AJ$2&lt;&gt;"Ready",AJ$2,IF(ISNUMBER(AN180),AO179+AM180,"INSUFFICIENT FUNDS")))</f>
        <v/>
      </c>
      <c r="AP180" t="str">
        <f>IF(AJ180&gt;Scenario!$B$11,"",IF(AJ$2&lt;&gt;"Ready",AJ$2,IF(ISNUMBER(AN180),"OK","INSUFFICIENT FUNDS")))</f>
        <v/>
      </c>
    </row>
    <row r="181" spans="1:42" ht="32.1" customHeight="1" x14ac:dyDescent="0.2">
      <c r="A181">
        <v>177</v>
      </c>
      <c r="B181" s="6" t="str">
        <f>IF(A181&gt;Scenario!$B$11,"",IF(A$2&lt;&gt;"Ready",A$2,IF(G180="OK",E180,"INSUFFICIENT FUNDS")))</f>
        <v/>
      </c>
      <c r="C181" s="6" t="str">
        <f>IF(A181&gt;Scenario!$B$11,"",IF(A$2&lt;&gt;"Ready",A$2,IF(ISNUMBER(B181),IF(AND(A181&gt;=Scenario!$B$10,MOD(A181-Scenario!$B$10,Scenario!$B$18)=0),Scenario!$B$8,0),"INSUFFICIENT FUNDS")))</f>
        <v/>
      </c>
      <c r="D181" s="6" t="str">
        <f>IF(A181&gt;Scenario!$B$11,"",IF(A$2&lt;&gt;"Ready",A$2,IF(ISNUMBER(B181),(B181+C181)*(N('Option C'!$E$14)+N('Option C'!$E$15)+IF(Scenario!$B$13="Gross",N('Option C'!$E$16),0))/12+((N('Option C'!$E$12)+N('Option C'!$E$13))/12+IF(AND(A181&gt;=Scenario!$B$10,MOD(A181-Scenario!$B$10,Scenario!$B$18)=0),N('Option C'!$E$17)*N('Option C'!$E$18)+N('Option C'!$E$20),0)+IF(A181=1,N('Option C'!$E$17)*N('Option C'!$E$19)+N('Option C'!$E$21),0)+IF(A181=Scenario!$B$11,N('Option C'!$E$22),0)),"INSUFFICIENT FUNDS")))</f>
        <v/>
      </c>
      <c r="E181" s="6" t="str">
        <f>IF(A181&gt;Scenario!$B$11,"",IF(A$2&lt;&gt;"Ready",A$2,IF(ISNUMBER(B181),IF((B181+C181)*(1+Scenario!$B$12/12)-D181&lt;0,"INSUFFICIENT FUNDS",(B181+C181)*(1+Scenario!$B$12/12)-D181),"INSUFFICIENT FUNDS")))</f>
        <v/>
      </c>
      <c r="F181" s="6" t="str">
        <f>IF(A181&gt;Scenario!$B$11,"",IF(A$2&lt;&gt;"Ready",A$2,IF(ISNUMBER(E181),F180+D181,"INSUFFICIENT FUNDS")))</f>
        <v/>
      </c>
      <c r="G181" t="str">
        <f>IF(A181&gt;Scenario!$B$11,"",IF(A$2&lt;&gt;"Ready",A$2,IF(ISNUMBER(E181),"OK","INSUFFICIENT FUNDS")))</f>
        <v/>
      </c>
      <c r="H181">
        <v>177</v>
      </c>
      <c r="I181" s="6" t="str">
        <f>IF(H181&gt;Scenario!$B$11,"",IF(H$2&lt;&gt;"Ready",H$2,IF(N180="OK",L180,"INSUFFICIENT FUNDS")))</f>
        <v/>
      </c>
      <c r="J181" s="6" t="str">
        <f>IF(H181&gt;Scenario!$B$11,"",IF(H$2&lt;&gt;"Ready",H$2,IF(ISNUMBER(I181),IF(AND(H181&gt;=Scenario!$B$10,MOD(H181-Scenario!$B$10,Scenario!$B$18)=0),Scenario!$B$8,0),"INSUFFICIENT FUNDS")))</f>
        <v/>
      </c>
      <c r="K181" s="6" t="str">
        <f>IF(H181&gt;Scenario!$B$11,"",IF(H$2&lt;&gt;"Ready",H$2,IF(ISNUMBER(I181),(I181+J181)*(N('Option C'!$E$14)+N('Option C'!$E$15)+IF(Scenario!$B$13="Gross",N('Option C'!$E$16),0))/12+((0+0)/12+IF(AND(H181&gt;=Scenario!$B$10,MOD(H181-Scenario!$B$10,Scenario!$B$18)=0),N('Option C'!$E$17)*N('Option C'!$E$18)+N('Option C'!$E$20),0)+IF(H181=1,N('Option C'!$E$17)*N('Option C'!$E$19)+N('Option C'!$E$21),0)+IF(H181=Scenario!$B$11,N('Option C'!$E$22),0)),"INSUFFICIENT FUNDS")))</f>
        <v/>
      </c>
      <c r="L181" s="6" t="str">
        <f>IF(H181&gt;Scenario!$B$11,"",IF(H$2&lt;&gt;"Ready",H$2,IF(ISNUMBER(I181),IF((I181+J181)*(1+Scenario!$B$12/12)-K181&lt;0,"INSUFFICIENT FUNDS",(I181+J181)*(1+Scenario!$B$12/12)-K181),"INSUFFICIENT FUNDS")))</f>
        <v/>
      </c>
      <c r="M181" s="6" t="str">
        <f>IF(H181&gt;Scenario!$B$11,"",IF(H$2&lt;&gt;"Ready",H$2,IF(ISNUMBER(L181),M180+K181,"INSUFFICIENT FUNDS")))</f>
        <v/>
      </c>
      <c r="N181" t="str">
        <f>IF(H181&gt;Scenario!$B$11,"",IF(H$2&lt;&gt;"Ready",H$2,IF(ISNUMBER(L181),"OK","INSUFFICIENT FUNDS")))</f>
        <v/>
      </c>
      <c r="O181">
        <v>177</v>
      </c>
      <c r="P181" s="6" t="str">
        <f>IF(O181&gt;Scenario!$B$11,"",IF(O$2&lt;&gt;"Ready",O$2,IF(U180="OK",S180,"INSUFFICIENT FUNDS")))</f>
        <v/>
      </c>
      <c r="Q181" s="6" t="str">
        <f>IF(O181&gt;Scenario!$B$11,"",IF(O$2&lt;&gt;"Ready",O$2,IF(ISNUMBER(P181),IF(AND(O181&gt;=Scenario!$B$10,MOD(O181-Scenario!$B$10,Scenario!$B$18)=0),Scenario!$B$8,0),"INSUFFICIENT FUNDS")))</f>
        <v/>
      </c>
      <c r="R181" s="6" t="str">
        <f>IF(O181&gt;Scenario!$B$11,"",IF(O$2&lt;&gt;"Ready",O$2,IF(ISNUMBER(P181),(P181+Q181)*(0+N('Option C'!$E$15)+IF(Scenario!$B$13="Gross",N('Option C'!$E$16),0))/12+((N('Option C'!$E$12)+N('Option C'!$E$13))/12+IF(AND(O181&gt;=Scenario!$B$10,MOD(O181-Scenario!$B$10,Scenario!$B$18)=0),N('Option C'!$E$17)*N('Option C'!$E$18)+N('Option C'!$E$20),0)+IF(O181=1,N('Option C'!$E$17)*N('Option C'!$E$19)+N('Option C'!$E$21),0)+IF(O181=Scenario!$B$11,N('Option C'!$E$22),0)),"INSUFFICIENT FUNDS")))</f>
        <v/>
      </c>
      <c r="S181" s="6" t="str">
        <f>IF(O181&gt;Scenario!$B$11,"",IF(O$2&lt;&gt;"Ready",O$2,IF(ISNUMBER(P181),IF((P181+Q181)*(1+Scenario!$B$12/12)-R181&lt;0,"INSUFFICIENT FUNDS",(P181+Q181)*(1+Scenario!$B$12/12)-R181),"INSUFFICIENT FUNDS")))</f>
        <v/>
      </c>
      <c r="T181" s="6" t="str">
        <f>IF(O181&gt;Scenario!$B$11,"",IF(O$2&lt;&gt;"Ready",O$2,IF(ISNUMBER(S181),T180+R181,"INSUFFICIENT FUNDS")))</f>
        <v/>
      </c>
      <c r="U181" t="str">
        <f>IF(O181&gt;Scenario!$B$11,"",IF(O$2&lt;&gt;"Ready",O$2,IF(ISNUMBER(S181),"OK","INSUFFICIENT FUNDS")))</f>
        <v/>
      </c>
      <c r="V181">
        <v>177</v>
      </c>
      <c r="W181" s="6" t="str">
        <f>IF(V181&gt;Scenario!$B$11,"",IF(V$2&lt;&gt;"Ready",V$2,IF(AB180="OK",Z180,"INSUFFICIENT FUNDS")))</f>
        <v/>
      </c>
      <c r="X181" s="6" t="str">
        <f>IF(V181&gt;Scenario!$B$11,"",IF(V$2&lt;&gt;"Ready",V$2,IF(ISNUMBER(W181),IF(AND(V181&gt;=Scenario!$B$10,MOD(V181-Scenario!$B$10,Scenario!$B$18)=0),Scenario!$B$8,0),"INSUFFICIENT FUNDS")))</f>
        <v/>
      </c>
      <c r="Y181" s="6" t="str">
        <f>IF(V181&gt;Scenario!$B$11,"",IF(V$2&lt;&gt;"Ready",V$2,IF(ISNUMBER(W181),(W181+X181)*(N('Option C'!$E$14)+N('Option C'!$E$15)+IF(Scenario!$B$13="Gross",N('Option C'!$E$16),0))/12+((N('Option C'!$E$12)+N('Option C'!$E$13))/12+IF(AND(V181&gt;=Scenario!$B$10,MOD(V181-Scenario!$B$10,Scenario!$B$18)=0),0*0+0,0)+IF(V181=1,0*0+0,0)+IF(V181=Scenario!$B$11,0,0)),"INSUFFICIENT FUNDS")))</f>
        <v/>
      </c>
      <c r="Z181" s="6" t="str">
        <f>IF(V181&gt;Scenario!$B$11,"",IF(V$2&lt;&gt;"Ready",V$2,IF(ISNUMBER(W181),IF((W181+X181)*(1+Scenario!$B$12/12)-Y181&lt;0,"INSUFFICIENT FUNDS",(W181+X181)*(1+Scenario!$B$12/12)-Y181),"INSUFFICIENT FUNDS")))</f>
        <v/>
      </c>
      <c r="AA181" s="6" t="str">
        <f>IF(V181&gt;Scenario!$B$11,"",IF(V$2&lt;&gt;"Ready",V$2,IF(ISNUMBER(Z181),AA180+Y181,"INSUFFICIENT FUNDS")))</f>
        <v/>
      </c>
      <c r="AB181" t="str">
        <f>IF(V181&gt;Scenario!$B$11,"",IF(V$2&lt;&gt;"Ready",V$2,IF(ISNUMBER(Z181),"OK","INSUFFICIENT FUNDS")))</f>
        <v/>
      </c>
      <c r="AC181">
        <v>177</v>
      </c>
      <c r="AD181" s="6" t="str">
        <f>IF(AC181&gt;Scenario!$B$11,"",IF(AC$2&lt;&gt;"Ready",AC$2,IF(AI180="OK",AG180,"INSUFFICIENT FUNDS")))</f>
        <v/>
      </c>
      <c r="AE181" s="6" t="str">
        <f>IF(AC181&gt;Scenario!$B$11,"",IF(AC$2&lt;&gt;"Ready",AC$2,IF(ISNUMBER(AD181),IF(AND(AC181&gt;=Scenario!$B$10,MOD(AC181-Scenario!$B$10,Scenario!$B$18)=0),Scenario!$B$8,0),"INSUFFICIENT FUNDS")))</f>
        <v/>
      </c>
      <c r="AF181" s="6" t="str">
        <f>IF(AC181&gt;Scenario!$B$11,"",IF(AC$2&lt;&gt;"Ready",AC$2,IF(ISNUMBER(AD181),(AD181+AE181)*(N('Option C'!$E$14)+N('Option C'!$E$15)+IF(Scenario!$B$13="Gross",0,0))/12+((N('Option C'!$E$12)+N('Option C'!$E$13))/12+IF(AND(AC181&gt;=Scenario!$B$10,MOD(AC181-Scenario!$B$10,Scenario!$B$18)=0),N('Option C'!$E$17)*N('Option C'!$E$18)+N('Option C'!$E$20),0)+IF(AC181=1,N('Option C'!$E$17)*N('Option C'!$E$19)+N('Option C'!$E$21),0)+IF(AC181=Scenario!$B$11,N('Option C'!$E$22),0)),"INSUFFICIENT FUNDS")))</f>
        <v/>
      </c>
      <c r="AG181" s="6" t="str">
        <f>IF(AC181&gt;Scenario!$B$11,"",IF(AC$2&lt;&gt;"Ready",AC$2,IF(ISNUMBER(AD181),IF((AD181+AE181)*(1+Scenario!$B$12/12)-AF181&lt;0,"INSUFFICIENT FUNDS",(AD181+AE181)*(1+Scenario!$B$12/12)-AF181),"INSUFFICIENT FUNDS")))</f>
        <v/>
      </c>
      <c r="AH181" s="6" t="str">
        <f>IF(AC181&gt;Scenario!$B$11,"",IF(AC$2&lt;&gt;"Ready",AC$2,IF(ISNUMBER(AG181),AH180+AF181,"INSUFFICIENT FUNDS")))</f>
        <v/>
      </c>
      <c r="AI181" t="str">
        <f>IF(AC181&gt;Scenario!$B$11,"",IF(AC$2&lt;&gt;"Ready",AC$2,IF(ISNUMBER(AG181),"OK","INSUFFICIENT FUNDS")))</f>
        <v/>
      </c>
      <c r="AJ181">
        <v>177</v>
      </c>
      <c r="AK181" s="6" t="str">
        <f>IF(AJ181&gt;Scenario!$B$11,"",IF(AJ$2&lt;&gt;"Ready",AJ$2,IF(AP180="OK",AN180,"INSUFFICIENT FUNDS")))</f>
        <v/>
      </c>
      <c r="AL181" s="6" t="str">
        <f>IF(AJ181&gt;Scenario!$B$11,"",IF(AJ$2&lt;&gt;"Ready",AJ$2,IF(ISNUMBER(AK181),IF(AND(AJ181&gt;=Scenario!$B$10,MOD(AJ181-Scenario!$B$10,Scenario!$B$18)=0),Scenario!$B$8,0),"INSUFFICIENT FUNDS")))</f>
        <v/>
      </c>
      <c r="AM181" s="6" t="str">
        <f>IF(AJ181&gt;Scenario!$B$11,"",IF(AJ$2&lt;&gt;"Ready",AJ$2,IF(ISNUMBER(AK181),(AK181+AL181)*(0+0+IF(Scenario!$B$13="Gross",0,0))/12+((0+0)/12+IF(AND(AJ181&gt;=Scenario!$B$10,MOD(AJ181-Scenario!$B$10,Scenario!$B$18)=0),0*0+0,0)+IF(AJ181=1,0*0+0,0)+IF(AJ181=Scenario!$B$11,0,0)),"INSUFFICIENT FUNDS")))</f>
        <v/>
      </c>
      <c r="AN181" s="6" t="str">
        <f>IF(AJ181&gt;Scenario!$B$11,"",IF(AJ$2&lt;&gt;"Ready",AJ$2,IF(ISNUMBER(AK181),IF((AK181+AL181)*(1+Scenario!$B$12/12)-AM181&lt;0,"INSUFFICIENT FUNDS",(AK181+AL181)*(1+Scenario!$B$12/12)-AM181),"INSUFFICIENT FUNDS")))</f>
        <v/>
      </c>
      <c r="AO181" s="6" t="str">
        <f>IF(AJ181&gt;Scenario!$B$11,"",IF(AJ$2&lt;&gt;"Ready",AJ$2,IF(ISNUMBER(AN181),AO180+AM181,"INSUFFICIENT FUNDS")))</f>
        <v/>
      </c>
      <c r="AP181" t="str">
        <f>IF(AJ181&gt;Scenario!$B$11,"",IF(AJ$2&lt;&gt;"Ready",AJ$2,IF(ISNUMBER(AN181),"OK","INSUFFICIENT FUNDS")))</f>
        <v/>
      </c>
    </row>
    <row r="182" spans="1:42" ht="32.1" customHeight="1" x14ac:dyDescent="0.2">
      <c r="A182">
        <v>178</v>
      </c>
      <c r="B182" s="6" t="str">
        <f>IF(A182&gt;Scenario!$B$11,"",IF(A$2&lt;&gt;"Ready",A$2,IF(G181="OK",E181,"INSUFFICIENT FUNDS")))</f>
        <v/>
      </c>
      <c r="C182" s="6" t="str">
        <f>IF(A182&gt;Scenario!$B$11,"",IF(A$2&lt;&gt;"Ready",A$2,IF(ISNUMBER(B182),IF(AND(A182&gt;=Scenario!$B$10,MOD(A182-Scenario!$B$10,Scenario!$B$18)=0),Scenario!$B$8,0),"INSUFFICIENT FUNDS")))</f>
        <v/>
      </c>
      <c r="D182" s="6" t="str">
        <f>IF(A182&gt;Scenario!$B$11,"",IF(A$2&lt;&gt;"Ready",A$2,IF(ISNUMBER(B182),(B182+C182)*(N('Option C'!$E$14)+N('Option C'!$E$15)+IF(Scenario!$B$13="Gross",N('Option C'!$E$16),0))/12+((N('Option C'!$E$12)+N('Option C'!$E$13))/12+IF(AND(A182&gt;=Scenario!$B$10,MOD(A182-Scenario!$B$10,Scenario!$B$18)=0),N('Option C'!$E$17)*N('Option C'!$E$18)+N('Option C'!$E$20),0)+IF(A182=1,N('Option C'!$E$17)*N('Option C'!$E$19)+N('Option C'!$E$21),0)+IF(A182=Scenario!$B$11,N('Option C'!$E$22),0)),"INSUFFICIENT FUNDS")))</f>
        <v/>
      </c>
      <c r="E182" s="6" t="str">
        <f>IF(A182&gt;Scenario!$B$11,"",IF(A$2&lt;&gt;"Ready",A$2,IF(ISNUMBER(B182),IF((B182+C182)*(1+Scenario!$B$12/12)-D182&lt;0,"INSUFFICIENT FUNDS",(B182+C182)*(1+Scenario!$B$12/12)-D182),"INSUFFICIENT FUNDS")))</f>
        <v/>
      </c>
      <c r="F182" s="6" t="str">
        <f>IF(A182&gt;Scenario!$B$11,"",IF(A$2&lt;&gt;"Ready",A$2,IF(ISNUMBER(E182),F181+D182,"INSUFFICIENT FUNDS")))</f>
        <v/>
      </c>
      <c r="G182" t="str">
        <f>IF(A182&gt;Scenario!$B$11,"",IF(A$2&lt;&gt;"Ready",A$2,IF(ISNUMBER(E182),"OK","INSUFFICIENT FUNDS")))</f>
        <v/>
      </c>
      <c r="H182">
        <v>178</v>
      </c>
      <c r="I182" s="6" t="str">
        <f>IF(H182&gt;Scenario!$B$11,"",IF(H$2&lt;&gt;"Ready",H$2,IF(N181="OK",L181,"INSUFFICIENT FUNDS")))</f>
        <v/>
      </c>
      <c r="J182" s="6" t="str">
        <f>IF(H182&gt;Scenario!$B$11,"",IF(H$2&lt;&gt;"Ready",H$2,IF(ISNUMBER(I182),IF(AND(H182&gt;=Scenario!$B$10,MOD(H182-Scenario!$B$10,Scenario!$B$18)=0),Scenario!$B$8,0),"INSUFFICIENT FUNDS")))</f>
        <v/>
      </c>
      <c r="K182" s="6" t="str">
        <f>IF(H182&gt;Scenario!$B$11,"",IF(H$2&lt;&gt;"Ready",H$2,IF(ISNUMBER(I182),(I182+J182)*(N('Option C'!$E$14)+N('Option C'!$E$15)+IF(Scenario!$B$13="Gross",N('Option C'!$E$16),0))/12+((0+0)/12+IF(AND(H182&gt;=Scenario!$B$10,MOD(H182-Scenario!$B$10,Scenario!$B$18)=0),N('Option C'!$E$17)*N('Option C'!$E$18)+N('Option C'!$E$20),0)+IF(H182=1,N('Option C'!$E$17)*N('Option C'!$E$19)+N('Option C'!$E$21),0)+IF(H182=Scenario!$B$11,N('Option C'!$E$22),0)),"INSUFFICIENT FUNDS")))</f>
        <v/>
      </c>
      <c r="L182" s="6" t="str">
        <f>IF(H182&gt;Scenario!$B$11,"",IF(H$2&lt;&gt;"Ready",H$2,IF(ISNUMBER(I182),IF((I182+J182)*(1+Scenario!$B$12/12)-K182&lt;0,"INSUFFICIENT FUNDS",(I182+J182)*(1+Scenario!$B$12/12)-K182),"INSUFFICIENT FUNDS")))</f>
        <v/>
      </c>
      <c r="M182" s="6" t="str">
        <f>IF(H182&gt;Scenario!$B$11,"",IF(H$2&lt;&gt;"Ready",H$2,IF(ISNUMBER(L182),M181+K182,"INSUFFICIENT FUNDS")))</f>
        <v/>
      </c>
      <c r="N182" t="str">
        <f>IF(H182&gt;Scenario!$B$11,"",IF(H$2&lt;&gt;"Ready",H$2,IF(ISNUMBER(L182),"OK","INSUFFICIENT FUNDS")))</f>
        <v/>
      </c>
      <c r="O182">
        <v>178</v>
      </c>
      <c r="P182" s="6" t="str">
        <f>IF(O182&gt;Scenario!$B$11,"",IF(O$2&lt;&gt;"Ready",O$2,IF(U181="OK",S181,"INSUFFICIENT FUNDS")))</f>
        <v/>
      </c>
      <c r="Q182" s="6" t="str">
        <f>IF(O182&gt;Scenario!$B$11,"",IF(O$2&lt;&gt;"Ready",O$2,IF(ISNUMBER(P182),IF(AND(O182&gt;=Scenario!$B$10,MOD(O182-Scenario!$B$10,Scenario!$B$18)=0),Scenario!$B$8,0),"INSUFFICIENT FUNDS")))</f>
        <v/>
      </c>
      <c r="R182" s="6" t="str">
        <f>IF(O182&gt;Scenario!$B$11,"",IF(O$2&lt;&gt;"Ready",O$2,IF(ISNUMBER(P182),(P182+Q182)*(0+N('Option C'!$E$15)+IF(Scenario!$B$13="Gross",N('Option C'!$E$16),0))/12+((N('Option C'!$E$12)+N('Option C'!$E$13))/12+IF(AND(O182&gt;=Scenario!$B$10,MOD(O182-Scenario!$B$10,Scenario!$B$18)=0),N('Option C'!$E$17)*N('Option C'!$E$18)+N('Option C'!$E$20),0)+IF(O182=1,N('Option C'!$E$17)*N('Option C'!$E$19)+N('Option C'!$E$21),0)+IF(O182=Scenario!$B$11,N('Option C'!$E$22),0)),"INSUFFICIENT FUNDS")))</f>
        <v/>
      </c>
      <c r="S182" s="6" t="str">
        <f>IF(O182&gt;Scenario!$B$11,"",IF(O$2&lt;&gt;"Ready",O$2,IF(ISNUMBER(P182),IF((P182+Q182)*(1+Scenario!$B$12/12)-R182&lt;0,"INSUFFICIENT FUNDS",(P182+Q182)*(1+Scenario!$B$12/12)-R182),"INSUFFICIENT FUNDS")))</f>
        <v/>
      </c>
      <c r="T182" s="6" t="str">
        <f>IF(O182&gt;Scenario!$B$11,"",IF(O$2&lt;&gt;"Ready",O$2,IF(ISNUMBER(S182),T181+R182,"INSUFFICIENT FUNDS")))</f>
        <v/>
      </c>
      <c r="U182" t="str">
        <f>IF(O182&gt;Scenario!$B$11,"",IF(O$2&lt;&gt;"Ready",O$2,IF(ISNUMBER(S182),"OK","INSUFFICIENT FUNDS")))</f>
        <v/>
      </c>
      <c r="V182">
        <v>178</v>
      </c>
      <c r="W182" s="6" t="str">
        <f>IF(V182&gt;Scenario!$B$11,"",IF(V$2&lt;&gt;"Ready",V$2,IF(AB181="OK",Z181,"INSUFFICIENT FUNDS")))</f>
        <v/>
      </c>
      <c r="X182" s="6" t="str">
        <f>IF(V182&gt;Scenario!$B$11,"",IF(V$2&lt;&gt;"Ready",V$2,IF(ISNUMBER(W182),IF(AND(V182&gt;=Scenario!$B$10,MOD(V182-Scenario!$B$10,Scenario!$B$18)=0),Scenario!$B$8,0),"INSUFFICIENT FUNDS")))</f>
        <v/>
      </c>
      <c r="Y182" s="6" t="str">
        <f>IF(V182&gt;Scenario!$B$11,"",IF(V$2&lt;&gt;"Ready",V$2,IF(ISNUMBER(W182),(W182+X182)*(N('Option C'!$E$14)+N('Option C'!$E$15)+IF(Scenario!$B$13="Gross",N('Option C'!$E$16),0))/12+((N('Option C'!$E$12)+N('Option C'!$E$13))/12+IF(AND(V182&gt;=Scenario!$B$10,MOD(V182-Scenario!$B$10,Scenario!$B$18)=0),0*0+0,0)+IF(V182=1,0*0+0,0)+IF(V182=Scenario!$B$11,0,0)),"INSUFFICIENT FUNDS")))</f>
        <v/>
      </c>
      <c r="Z182" s="6" t="str">
        <f>IF(V182&gt;Scenario!$B$11,"",IF(V$2&lt;&gt;"Ready",V$2,IF(ISNUMBER(W182),IF((W182+X182)*(1+Scenario!$B$12/12)-Y182&lt;0,"INSUFFICIENT FUNDS",(W182+X182)*(1+Scenario!$B$12/12)-Y182),"INSUFFICIENT FUNDS")))</f>
        <v/>
      </c>
      <c r="AA182" s="6" t="str">
        <f>IF(V182&gt;Scenario!$B$11,"",IF(V$2&lt;&gt;"Ready",V$2,IF(ISNUMBER(Z182),AA181+Y182,"INSUFFICIENT FUNDS")))</f>
        <v/>
      </c>
      <c r="AB182" t="str">
        <f>IF(V182&gt;Scenario!$B$11,"",IF(V$2&lt;&gt;"Ready",V$2,IF(ISNUMBER(Z182),"OK","INSUFFICIENT FUNDS")))</f>
        <v/>
      </c>
      <c r="AC182">
        <v>178</v>
      </c>
      <c r="AD182" s="6" t="str">
        <f>IF(AC182&gt;Scenario!$B$11,"",IF(AC$2&lt;&gt;"Ready",AC$2,IF(AI181="OK",AG181,"INSUFFICIENT FUNDS")))</f>
        <v/>
      </c>
      <c r="AE182" s="6" t="str">
        <f>IF(AC182&gt;Scenario!$B$11,"",IF(AC$2&lt;&gt;"Ready",AC$2,IF(ISNUMBER(AD182),IF(AND(AC182&gt;=Scenario!$B$10,MOD(AC182-Scenario!$B$10,Scenario!$B$18)=0),Scenario!$B$8,0),"INSUFFICIENT FUNDS")))</f>
        <v/>
      </c>
      <c r="AF182" s="6" t="str">
        <f>IF(AC182&gt;Scenario!$B$11,"",IF(AC$2&lt;&gt;"Ready",AC$2,IF(ISNUMBER(AD182),(AD182+AE182)*(N('Option C'!$E$14)+N('Option C'!$E$15)+IF(Scenario!$B$13="Gross",0,0))/12+((N('Option C'!$E$12)+N('Option C'!$E$13))/12+IF(AND(AC182&gt;=Scenario!$B$10,MOD(AC182-Scenario!$B$10,Scenario!$B$18)=0),N('Option C'!$E$17)*N('Option C'!$E$18)+N('Option C'!$E$20),0)+IF(AC182=1,N('Option C'!$E$17)*N('Option C'!$E$19)+N('Option C'!$E$21),0)+IF(AC182=Scenario!$B$11,N('Option C'!$E$22),0)),"INSUFFICIENT FUNDS")))</f>
        <v/>
      </c>
      <c r="AG182" s="6" t="str">
        <f>IF(AC182&gt;Scenario!$B$11,"",IF(AC$2&lt;&gt;"Ready",AC$2,IF(ISNUMBER(AD182),IF((AD182+AE182)*(1+Scenario!$B$12/12)-AF182&lt;0,"INSUFFICIENT FUNDS",(AD182+AE182)*(1+Scenario!$B$12/12)-AF182),"INSUFFICIENT FUNDS")))</f>
        <v/>
      </c>
      <c r="AH182" s="6" t="str">
        <f>IF(AC182&gt;Scenario!$B$11,"",IF(AC$2&lt;&gt;"Ready",AC$2,IF(ISNUMBER(AG182),AH181+AF182,"INSUFFICIENT FUNDS")))</f>
        <v/>
      </c>
      <c r="AI182" t="str">
        <f>IF(AC182&gt;Scenario!$B$11,"",IF(AC$2&lt;&gt;"Ready",AC$2,IF(ISNUMBER(AG182),"OK","INSUFFICIENT FUNDS")))</f>
        <v/>
      </c>
      <c r="AJ182">
        <v>178</v>
      </c>
      <c r="AK182" s="6" t="str">
        <f>IF(AJ182&gt;Scenario!$B$11,"",IF(AJ$2&lt;&gt;"Ready",AJ$2,IF(AP181="OK",AN181,"INSUFFICIENT FUNDS")))</f>
        <v/>
      </c>
      <c r="AL182" s="6" t="str">
        <f>IF(AJ182&gt;Scenario!$B$11,"",IF(AJ$2&lt;&gt;"Ready",AJ$2,IF(ISNUMBER(AK182),IF(AND(AJ182&gt;=Scenario!$B$10,MOD(AJ182-Scenario!$B$10,Scenario!$B$18)=0),Scenario!$B$8,0),"INSUFFICIENT FUNDS")))</f>
        <v/>
      </c>
      <c r="AM182" s="6" t="str">
        <f>IF(AJ182&gt;Scenario!$B$11,"",IF(AJ$2&lt;&gt;"Ready",AJ$2,IF(ISNUMBER(AK182),(AK182+AL182)*(0+0+IF(Scenario!$B$13="Gross",0,0))/12+((0+0)/12+IF(AND(AJ182&gt;=Scenario!$B$10,MOD(AJ182-Scenario!$B$10,Scenario!$B$18)=0),0*0+0,0)+IF(AJ182=1,0*0+0,0)+IF(AJ182=Scenario!$B$11,0,0)),"INSUFFICIENT FUNDS")))</f>
        <v/>
      </c>
      <c r="AN182" s="6" t="str">
        <f>IF(AJ182&gt;Scenario!$B$11,"",IF(AJ$2&lt;&gt;"Ready",AJ$2,IF(ISNUMBER(AK182),IF((AK182+AL182)*(1+Scenario!$B$12/12)-AM182&lt;0,"INSUFFICIENT FUNDS",(AK182+AL182)*(1+Scenario!$B$12/12)-AM182),"INSUFFICIENT FUNDS")))</f>
        <v/>
      </c>
      <c r="AO182" s="6" t="str">
        <f>IF(AJ182&gt;Scenario!$B$11,"",IF(AJ$2&lt;&gt;"Ready",AJ$2,IF(ISNUMBER(AN182),AO181+AM182,"INSUFFICIENT FUNDS")))</f>
        <v/>
      </c>
      <c r="AP182" t="str">
        <f>IF(AJ182&gt;Scenario!$B$11,"",IF(AJ$2&lt;&gt;"Ready",AJ$2,IF(ISNUMBER(AN182),"OK","INSUFFICIENT FUNDS")))</f>
        <v/>
      </c>
    </row>
    <row r="183" spans="1:42" ht="32.1" customHeight="1" x14ac:dyDescent="0.2">
      <c r="A183">
        <v>179</v>
      </c>
      <c r="B183" s="6" t="str">
        <f>IF(A183&gt;Scenario!$B$11,"",IF(A$2&lt;&gt;"Ready",A$2,IF(G182="OK",E182,"INSUFFICIENT FUNDS")))</f>
        <v/>
      </c>
      <c r="C183" s="6" t="str">
        <f>IF(A183&gt;Scenario!$B$11,"",IF(A$2&lt;&gt;"Ready",A$2,IF(ISNUMBER(B183),IF(AND(A183&gt;=Scenario!$B$10,MOD(A183-Scenario!$B$10,Scenario!$B$18)=0),Scenario!$B$8,0),"INSUFFICIENT FUNDS")))</f>
        <v/>
      </c>
      <c r="D183" s="6" t="str">
        <f>IF(A183&gt;Scenario!$B$11,"",IF(A$2&lt;&gt;"Ready",A$2,IF(ISNUMBER(B183),(B183+C183)*(N('Option C'!$E$14)+N('Option C'!$E$15)+IF(Scenario!$B$13="Gross",N('Option C'!$E$16),0))/12+((N('Option C'!$E$12)+N('Option C'!$E$13))/12+IF(AND(A183&gt;=Scenario!$B$10,MOD(A183-Scenario!$B$10,Scenario!$B$18)=0),N('Option C'!$E$17)*N('Option C'!$E$18)+N('Option C'!$E$20),0)+IF(A183=1,N('Option C'!$E$17)*N('Option C'!$E$19)+N('Option C'!$E$21),0)+IF(A183=Scenario!$B$11,N('Option C'!$E$22),0)),"INSUFFICIENT FUNDS")))</f>
        <v/>
      </c>
      <c r="E183" s="6" t="str">
        <f>IF(A183&gt;Scenario!$B$11,"",IF(A$2&lt;&gt;"Ready",A$2,IF(ISNUMBER(B183),IF((B183+C183)*(1+Scenario!$B$12/12)-D183&lt;0,"INSUFFICIENT FUNDS",(B183+C183)*(1+Scenario!$B$12/12)-D183),"INSUFFICIENT FUNDS")))</f>
        <v/>
      </c>
      <c r="F183" s="6" t="str">
        <f>IF(A183&gt;Scenario!$B$11,"",IF(A$2&lt;&gt;"Ready",A$2,IF(ISNUMBER(E183),F182+D183,"INSUFFICIENT FUNDS")))</f>
        <v/>
      </c>
      <c r="G183" t="str">
        <f>IF(A183&gt;Scenario!$B$11,"",IF(A$2&lt;&gt;"Ready",A$2,IF(ISNUMBER(E183),"OK","INSUFFICIENT FUNDS")))</f>
        <v/>
      </c>
      <c r="H183">
        <v>179</v>
      </c>
      <c r="I183" s="6" t="str">
        <f>IF(H183&gt;Scenario!$B$11,"",IF(H$2&lt;&gt;"Ready",H$2,IF(N182="OK",L182,"INSUFFICIENT FUNDS")))</f>
        <v/>
      </c>
      <c r="J183" s="6" t="str">
        <f>IF(H183&gt;Scenario!$B$11,"",IF(H$2&lt;&gt;"Ready",H$2,IF(ISNUMBER(I183),IF(AND(H183&gt;=Scenario!$B$10,MOD(H183-Scenario!$B$10,Scenario!$B$18)=0),Scenario!$B$8,0),"INSUFFICIENT FUNDS")))</f>
        <v/>
      </c>
      <c r="K183" s="6" t="str">
        <f>IF(H183&gt;Scenario!$B$11,"",IF(H$2&lt;&gt;"Ready",H$2,IF(ISNUMBER(I183),(I183+J183)*(N('Option C'!$E$14)+N('Option C'!$E$15)+IF(Scenario!$B$13="Gross",N('Option C'!$E$16),0))/12+((0+0)/12+IF(AND(H183&gt;=Scenario!$B$10,MOD(H183-Scenario!$B$10,Scenario!$B$18)=0),N('Option C'!$E$17)*N('Option C'!$E$18)+N('Option C'!$E$20),0)+IF(H183=1,N('Option C'!$E$17)*N('Option C'!$E$19)+N('Option C'!$E$21),0)+IF(H183=Scenario!$B$11,N('Option C'!$E$22),0)),"INSUFFICIENT FUNDS")))</f>
        <v/>
      </c>
      <c r="L183" s="6" t="str">
        <f>IF(H183&gt;Scenario!$B$11,"",IF(H$2&lt;&gt;"Ready",H$2,IF(ISNUMBER(I183),IF((I183+J183)*(1+Scenario!$B$12/12)-K183&lt;0,"INSUFFICIENT FUNDS",(I183+J183)*(1+Scenario!$B$12/12)-K183),"INSUFFICIENT FUNDS")))</f>
        <v/>
      </c>
      <c r="M183" s="6" t="str">
        <f>IF(H183&gt;Scenario!$B$11,"",IF(H$2&lt;&gt;"Ready",H$2,IF(ISNUMBER(L183),M182+K183,"INSUFFICIENT FUNDS")))</f>
        <v/>
      </c>
      <c r="N183" t="str">
        <f>IF(H183&gt;Scenario!$B$11,"",IF(H$2&lt;&gt;"Ready",H$2,IF(ISNUMBER(L183),"OK","INSUFFICIENT FUNDS")))</f>
        <v/>
      </c>
      <c r="O183">
        <v>179</v>
      </c>
      <c r="P183" s="6" t="str">
        <f>IF(O183&gt;Scenario!$B$11,"",IF(O$2&lt;&gt;"Ready",O$2,IF(U182="OK",S182,"INSUFFICIENT FUNDS")))</f>
        <v/>
      </c>
      <c r="Q183" s="6" t="str">
        <f>IF(O183&gt;Scenario!$B$11,"",IF(O$2&lt;&gt;"Ready",O$2,IF(ISNUMBER(P183),IF(AND(O183&gt;=Scenario!$B$10,MOD(O183-Scenario!$B$10,Scenario!$B$18)=0),Scenario!$B$8,0),"INSUFFICIENT FUNDS")))</f>
        <v/>
      </c>
      <c r="R183" s="6" t="str">
        <f>IF(O183&gt;Scenario!$B$11,"",IF(O$2&lt;&gt;"Ready",O$2,IF(ISNUMBER(P183),(P183+Q183)*(0+N('Option C'!$E$15)+IF(Scenario!$B$13="Gross",N('Option C'!$E$16),0))/12+((N('Option C'!$E$12)+N('Option C'!$E$13))/12+IF(AND(O183&gt;=Scenario!$B$10,MOD(O183-Scenario!$B$10,Scenario!$B$18)=0),N('Option C'!$E$17)*N('Option C'!$E$18)+N('Option C'!$E$20),0)+IF(O183=1,N('Option C'!$E$17)*N('Option C'!$E$19)+N('Option C'!$E$21),0)+IF(O183=Scenario!$B$11,N('Option C'!$E$22),0)),"INSUFFICIENT FUNDS")))</f>
        <v/>
      </c>
      <c r="S183" s="6" t="str">
        <f>IF(O183&gt;Scenario!$B$11,"",IF(O$2&lt;&gt;"Ready",O$2,IF(ISNUMBER(P183),IF((P183+Q183)*(1+Scenario!$B$12/12)-R183&lt;0,"INSUFFICIENT FUNDS",(P183+Q183)*(1+Scenario!$B$12/12)-R183),"INSUFFICIENT FUNDS")))</f>
        <v/>
      </c>
      <c r="T183" s="6" t="str">
        <f>IF(O183&gt;Scenario!$B$11,"",IF(O$2&lt;&gt;"Ready",O$2,IF(ISNUMBER(S183),T182+R183,"INSUFFICIENT FUNDS")))</f>
        <v/>
      </c>
      <c r="U183" t="str">
        <f>IF(O183&gt;Scenario!$B$11,"",IF(O$2&lt;&gt;"Ready",O$2,IF(ISNUMBER(S183),"OK","INSUFFICIENT FUNDS")))</f>
        <v/>
      </c>
      <c r="V183">
        <v>179</v>
      </c>
      <c r="W183" s="6" t="str">
        <f>IF(V183&gt;Scenario!$B$11,"",IF(V$2&lt;&gt;"Ready",V$2,IF(AB182="OK",Z182,"INSUFFICIENT FUNDS")))</f>
        <v/>
      </c>
      <c r="X183" s="6" t="str">
        <f>IF(V183&gt;Scenario!$B$11,"",IF(V$2&lt;&gt;"Ready",V$2,IF(ISNUMBER(W183),IF(AND(V183&gt;=Scenario!$B$10,MOD(V183-Scenario!$B$10,Scenario!$B$18)=0),Scenario!$B$8,0),"INSUFFICIENT FUNDS")))</f>
        <v/>
      </c>
      <c r="Y183" s="6" t="str">
        <f>IF(V183&gt;Scenario!$B$11,"",IF(V$2&lt;&gt;"Ready",V$2,IF(ISNUMBER(W183),(W183+X183)*(N('Option C'!$E$14)+N('Option C'!$E$15)+IF(Scenario!$B$13="Gross",N('Option C'!$E$16),0))/12+((N('Option C'!$E$12)+N('Option C'!$E$13))/12+IF(AND(V183&gt;=Scenario!$B$10,MOD(V183-Scenario!$B$10,Scenario!$B$18)=0),0*0+0,0)+IF(V183=1,0*0+0,0)+IF(V183=Scenario!$B$11,0,0)),"INSUFFICIENT FUNDS")))</f>
        <v/>
      </c>
      <c r="Z183" s="6" t="str">
        <f>IF(V183&gt;Scenario!$B$11,"",IF(V$2&lt;&gt;"Ready",V$2,IF(ISNUMBER(W183),IF((W183+X183)*(1+Scenario!$B$12/12)-Y183&lt;0,"INSUFFICIENT FUNDS",(W183+X183)*(1+Scenario!$B$12/12)-Y183),"INSUFFICIENT FUNDS")))</f>
        <v/>
      </c>
      <c r="AA183" s="6" t="str">
        <f>IF(V183&gt;Scenario!$B$11,"",IF(V$2&lt;&gt;"Ready",V$2,IF(ISNUMBER(Z183),AA182+Y183,"INSUFFICIENT FUNDS")))</f>
        <v/>
      </c>
      <c r="AB183" t="str">
        <f>IF(V183&gt;Scenario!$B$11,"",IF(V$2&lt;&gt;"Ready",V$2,IF(ISNUMBER(Z183),"OK","INSUFFICIENT FUNDS")))</f>
        <v/>
      </c>
      <c r="AC183">
        <v>179</v>
      </c>
      <c r="AD183" s="6" t="str">
        <f>IF(AC183&gt;Scenario!$B$11,"",IF(AC$2&lt;&gt;"Ready",AC$2,IF(AI182="OK",AG182,"INSUFFICIENT FUNDS")))</f>
        <v/>
      </c>
      <c r="AE183" s="6" t="str">
        <f>IF(AC183&gt;Scenario!$B$11,"",IF(AC$2&lt;&gt;"Ready",AC$2,IF(ISNUMBER(AD183),IF(AND(AC183&gt;=Scenario!$B$10,MOD(AC183-Scenario!$B$10,Scenario!$B$18)=0),Scenario!$B$8,0),"INSUFFICIENT FUNDS")))</f>
        <v/>
      </c>
      <c r="AF183" s="6" t="str">
        <f>IF(AC183&gt;Scenario!$B$11,"",IF(AC$2&lt;&gt;"Ready",AC$2,IF(ISNUMBER(AD183),(AD183+AE183)*(N('Option C'!$E$14)+N('Option C'!$E$15)+IF(Scenario!$B$13="Gross",0,0))/12+((N('Option C'!$E$12)+N('Option C'!$E$13))/12+IF(AND(AC183&gt;=Scenario!$B$10,MOD(AC183-Scenario!$B$10,Scenario!$B$18)=0),N('Option C'!$E$17)*N('Option C'!$E$18)+N('Option C'!$E$20),0)+IF(AC183=1,N('Option C'!$E$17)*N('Option C'!$E$19)+N('Option C'!$E$21),0)+IF(AC183=Scenario!$B$11,N('Option C'!$E$22),0)),"INSUFFICIENT FUNDS")))</f>
        <v/>
      </c>
      <c r="AG183" s="6" t="str">
        <f>IF(AC183&gt;Scenario!$B$11,"",IF(AC$2&lt;&gt;"Ready",AC$2,IF(ISNUMBER(AD183),IF((AD183+AE183)*(1+Scenario!$B$12/12)-AF183&lt;0,"INSUFFICIENT FUNDS",(AD183+AE183)*(1+Scenario!$B$12/12)-AF183),"INSUFFICIENT FUNDS")))</f>
        <v/>
      </c>
      <c r="AH183" s="6" t="str">
        <f>IF(AC183&gt;Scenario!$B$11,"",IF(AC$2&lt;&gt;"Ready",AC$2,IF(ISNUMBER(AG183),AH182+AF183,"INSUFFICIENT FUNDS")))</f>
        <v/>
      </c>
      <c r="AI183" t="str">
        <f>IF(AC183&gt;Scenario!$B$11,"",IF(AC$2&lt;&gt;"Ready",AC$2,IF(ISNUMBER(AG183),"OK","INSUFFICIENT FUNDS")))</f>
        <v/>
      </c>
      <c r="AJ183">
        <v>179</v>
      </c>
      <c r="AK183" s="6" t="str">
        <f>IF(AJ183&gt;Scenario!$B$11,"",IF(AJ$2&lt;&gt;"Ready",AJ$2,IF(AP182="OK",AN182,"INSUFFICIENT FUNDS")))</f>
        <v/>
      </c>
      <c r="AL183" s="6" t="str">
        <f>IF(AJ183&gt;Scenario!$B$11,"",IF(AJ$2&lt;&gt;"Ready",AJ$2,IF(ISNUMBER(AK183),IF(AND(AJ183&gt;=Scenario!$B$10,MOD(AJ183-Scenario!$B$10,Scenario!$B$18)=0),Scenario!$B$8,0),"INSUFFICIENT FUNDS")))</f>
        <v/>
      </c>
      <c r="AM183" s="6" t="str">
        <f>IF(AJ183&gt;Scenario!$B$11,"",IF(AJ$2&lt;&gt;"Ready",AJ$2,IF(ISNUMBER(AK183),(AK183+AL183)*(0+0+IF(Scenario!$B$13="Gross",0,0))/12+((0+0)/12+IF(AND(AJ183&gt;=Scenario!$B$10,MOD(AJ183-Scenario!$B$10,Scenario!$B$18)=0),0*0+0,0)+IF(AJ183=1,0*0+0,0)+IF(AJ183=Scenario!$B$11,0,0)),"INSUFFICIENT FUNDS")))</f>
        <v/>
      </c>
      <c r="AN183" s="6" t="str">
        <f>IF(AJ183&gt;Scenario!$B$11,"",IF(AJ$2&lt;&gt;"Ready",AJ$2,IF(ISNUMBER(AK183),IF((AK183+AL183)*(1+Scenario!$B$12/12)-AM183&lt;0,"INSUFFICIENT FUNDS",(AK183+AL183)*(1+Scenario!$B$12/12)-AM183),"INSUFFICIENT FUNDS")))</f>
        <v/>
      </c>
      <c r="AO183" s="6" t="str">
        <f>IF(AJ183&gt;Scenario!$B$11,"",IF(AJ$2&lt;&gt;"Ready",AJ$2,IF(ISNUMBER(AN183),AO182+AM183,"INSUFFICIENT FUNDS")))</f>
        <v/>
      </c>
      <c r="AP183" t="str">
        <f>IF(AJ183&gt;Scenario!$B$11,"",IF(AJ$2&lt;&gt;"Ready",AJ$2,IF(ISNUMBER(AN183),"OK","INSUFFICIENT FUNDS")))</f>
        <v/>
      </c>
    </row>
    <row r="184" spans="1:42" ht="32.1" customHeight="1" x14ac:dyDescent="0.2">
      <c r="A184">
        <v>180</v>
      </c>
      <c r="B184" s="6" t="str">
        <f>IF(A184&gt;Scenario!$B$11,"",IF(A$2&lt;&gt;"Ready",A$2,IF(G183="OK",E183,"INSUFFICIENT FUNDS")))</f>
        <v/>
      </c>
      <c r="C184" s="6" t="str">
        <f>IF(A184&gt;Scenario!$B$11,"",IF(A$2&lt;&gt;"Ready",A$2,IF(ISNUMBER(B184),IF(AND(A184&gt;=Scenario!$B$10,MOD(A184-Scenario!$B$10,Scenario!$B$18)=0),Scenario!$B$8,0),"INSUFFICIENT FUNDS")))</f>
        <v/>
      </c>
      <c r="D184" s="6" t="str">
        <f>IF(A184&gt;Scenario!$B$11,"",IF(A$2&lt;&gt;"Ready",A$2,IF(ISNUMBER(B184),(B184+C184)*(N('Option C'!$E$14)+N('Option C'!$E$15)+IF(Scenario!$B$13="Gross",N('Option C'!$E$16),0))/12+((N('Option C'!$E$12)+N('Option C'!$E$13))/12+IF(AND(A184&gt;=Scenario!$B$10,MOD(A184-Scenario!$B$10,Scenario!$B$18)=0),N('Option C'!$E$17)*N('Option C'!$E$18)+N('Option C'!$E$20),0)+IF(A184=1,N('Option C'!$E$17)*N('Option C'!$E$19)+N('Option C'!$E$21),0)+IF(A184=Scenario!$B$11,N('Option C'!$E$22),0)),"INSUFFICIENT FUNDS")))</f>
        <v/>
      </c>
      <c r="E184" s="6" t="str">
        <f>IF(A184&gt;Scenario!$B$11,"",IF(A$2&lt;&gt;"Ready",A$2,IF(ISNUMBER(B184),IF((B184+C184)*(1+Scenario!$B$12/12)-D184&lt;0,"INSUFFICIENT FUNDS",(B184+C184)*(1+Scenario!$B$12/12)-D184),"INSUFFICIENT FUNDS")))</f>
        <v/>
      </c>
      <c r="F184" s="6" t="str">
        <f>IF(A184&gt;Scenario!$B$11,"",IF(A$2&lt;&gt;"Ready",A$2,IF(ISNUMBER(E184),F183+D184,"INSUFFICIENT FUNDS")))</f>
        <v/>
      </c>
      <c r="G184" t="str">
        <f>IF(A184&gt;Scenario!$B$11,"",IF(A$2&lt;&gt;"Ready",A$2,IF(ISNUMBER(E184),"OK","INSUFFICIENT FUNDS")))</f>
        <v/>
      </c>
      <c r="H184">
        <v>180</v>
      </c>
      <c r="I184" s="6" t="str">
        <f>IF(H184&gt;Scenario!$B$11,"",IF(H$2&lt;&gt;"Ready",H$2,IF(N183="OK",L183,"INSUFFICIENT FUNDS")))</f>
        <v/>
      </c>
      <c r="J184" s="6" t="str">
        <f>IF(H184&gt;Scenario!$B$11,"",IF(H$2&lt;&gt;"Ready",H$2,IF(ISNUMBER(I184),IF(AND(H184&gt;=Scenario!$B$10,MOD(H184-Scenario!$B$10,Scenario!$B$18)=0),Scenario!$B$8,0),"INSUFFICIENT FUNDS")))</f>
        <v/>
      </c>
      <c r="K184" s="6" t="str">
        <f>IF(H184&gt;Scenario!$B$11,"",IF(H$2&lt;&gt;"Ready",H$2,IF(ISNUMBER(I184),(I184+J184)*(N('Option C'!$E$14)+N('Option C'!$E$15)+IF(Scenario!$B$13="Gross",N('Option C'!$E$16),0))/12+((0+0)/12+IF(AND(H184&gt;=Scenario!$B$10,MOD(H184-Scenario!$B$10,Scenario!$B$18)=0),N('Option C'!$E$17)*N('Option C'!$E$18)+N('Option C'!$E$20),0)+IF(H184=1,N('Option C'!$E$17)*N('Option C'!$E$19)+N('Option C'!$E$21),0)+IF(H184=Scenario!$B$11,N('Option C'!$E$22),0)),"INSUFFICIENT FUNDS")))</f>
        <v/>
      </c>
      <c r="L184" s="6" t="str">
        <f>IF(H184&gt;Scenario!$B$11,"",IF(H$2&lt;&gt;"Ready",H$2,IF(ISNUMBER(I184),IF((I184+J184)*(1+Scenario!$B$12/12)-K184&lt;0,"INSUFFICIENT FUNDS",(I184+J184)*(1+Scenario!$B$12/12)-K184),"INSUFFICIENT FUNDS")))</f>
        <v/>
      </c>
      <c r="M184" s="6" t="str">
        <f>IF(H184&gt;Scenario!$B$11,"",IF(H$2&lt;&gt;"Ready",H$2,IF(ISNUMBER(L184),M183+K184,"INSUFFICIENT FUNDS")))</f>
        <v/>
      </c>
      <c r="N184" t="str">
        <f>IF(H184&gt;Scenario!$B$11,"",IF(H$2&lt;&gt;"Ready",H$2,IF(ISNUMBER(L184),"OK","INSUFFICIENT FUNDS")))</f>
        <v/>
      </c>
      <c r="O184">
        <v>180</v>
      </c>
      <c r="P184" s="6" t="str">
        <f>IF(O184&gt;Scenario!$B$11,"",IF(O$2&lt;&gt;"Ready",O$2,IF(U183="OK",S183,"INSUFFICIENT FUNDS")))</f>
        <v/>
      </c>
      <c r="Q184" s="6" t="str">
        <f>IF(O184&gt;Scenario!$B$11,"",IF(O$2&lt;&gt;"Ready",O$2,IF(ISNUMBER(P184),IF(AND(O184&gt;=Scenario!$B$10,MOD(O184-Scenario!$B$10,Scenario!$B$18)=0),Scenario!$B$8,0),"INSUFFICIENT FUNDS")))</f>
        <v/>
      </c>
      <c r="R184" s="6" t="str">
        <f>IF(O184&gt;Scenario!$B$11,"",IF(O$2&lt;&gt;"Ready",O$2,IF(ISNUMBER(P184),(P184+Q184)*(0+N('Option C'!$E$15)+IF(Scenario!$B$13="Gross",N('Option C'!$E$16),0))/12+((N('Option C'!$E$12)+N('Option C'!$E$13))/12+IF(AND(O184&gt;=Scenario!$B$10,MOD(O184-Scenario!$B$10,Scenario!$B$18)=0),N('Option C'!$E$17)*N('Option C'!$E$18)+N('Option C'!$E$20),0)+IF(O184=1,N('Option C'!$E$17)*N('Option C'!$E$19)+N('Option C'!$E$21),0)+IF(O184=Scenario!$B$11,N('Option C'!$E$22),0)),"INSUFFICIENT FUNDS")))</f>
        <v/>
      </c>
      <c r="S184" s="6" t="str">
        <f>IF(O184&gt;Scenario!$B$11,"",IF(O$2&lt;&gt;"Ready",O$2,IF(ISNUMBER(P184),IF((P184+Q184)*(1+Scenario!$B$12/12)-R184&lt;0,"INSUFFICIENT FUNDS",(P184+Q184)*(1+Scenario!$B$12/12)-R184),"INSUFFICIENT FUNDS")))</f>
        <v/>
      </c>
      <c r="T184" s="6" t="str">
        <f>IF(O184&gt;Scenario!$B$11,"",IF(O$2&lt;&gt;"Ready",O$2,IF(ISNUMBER(S184),T183+R184,"INSUFFICIENT FUNDS")))</f>
        <v/>
      </c>
      <c r="U184" t="str">
        <f>IF(O184&gt;Scenario!$B$11,"",IF(O$2&lt;&gt;"Ready",O$2,IF(ISNUMBER(S184),"OK","INSUFFICIENT FUNDS")))</f>
        <v/>
      </c>
      <c r="V184">
        <v>180</v>
      </c>
      <c r="W184" s="6" t="str">
        <f>IF(V184&gt;Scenario!$B$11,"",IF(V$2&lt;&gt;"Ready",V$2,IF(AB183="OK",Z183,"INSUFFICIENT FUNDS")))</f>
        <v/>
      </c>
      <c r="X184" s="6" t="str">
        <f>IF(V184&gt;Scenario!$B$11,"",IF(V$2&lt;&gt;"Ready",V$2,IF(ISNUMBER(W184),IF(AND(V184&gt;=Scenario!$B$10,MOD(V184-Scenario!$B$10,Scenario!$B$18)=0),Scenario!$B$8,0),"INSUFFICIENT FUNDS")))</f>
        <v/>
      </c>
      <c r="Y184" s="6" t="str">
        <f>IF(V184&gt;Scenario!$B$11,"",IF(V$2&lt;&gt;"Ready",V$2,IF(ISNUMBER(W184),(W184+X184)*(N('Option C'!$E$14)+N('Option C'!$E$15)+IF(Scenario!$B$13="Gross",N('Option C'!$E$16),0))/12+((N('Option C'!$E$12)+N('Option C'!$E$13))/12+IF(AND(V184&gt;=Scenario!$B$10,MOD(V184-Scenario!$B$10,Scenario!$B$18)=0),0*0+0,0)+IF(V184=1,0*0+0,0)+IF(V184=Scenario!$B$11,0,0)),"INSUFFICIENT FUNDS")))</f>
        <v/>
      </c>
      <c r="Z184" s="6" t="str">
        <f>IF(V184&gt;Scenario!$B$11,"",IF(V$2&lt;&gt;"Ready",V$2,IF(ISNUMBER(W184),IF((W184+X184)*(1+Scenario!$B$12/12)-Y184&lt;0,"INSUFFICIENT FUNDS",(W184+X184)*(1+Scenario!$B$12/12)-Y184),"INSUFFICIENT FUNDS")))</f>
        <v/>
      </c>
      <c r="AA184" s="6" t="str">
        <f>IF(V184&gt;Scenario!$B$11,"",IF(V$2&lt;&gt;"Ready",V$2,IF(ISNUMBER(Z184),AA183+Y184,"INSUFFICIENT FUNDS")))</f>
        <v/>
      </c>
      <c r="AB184" t="str">
        <f>IF(V184&gt;Scenario!$B$11,"",IF(V$2&lt;&gt;"Ready",V$2,IF(ISNUMBER(Z184),"OK","INSUFFICIENT FUNDS")))</f>
        <v/>
      </c>
      <c r="AC184">
        <v>180</v>
      </c>
      <c r="AD184" s="6" t="str">
        <f>IF(AC184&gt;Scenario!$B$11,"",IF(AC$2&lt;&gt;"Ready",AC$2,IF(AI183="OK",AG183,"INSUFFICIENT FUNDS")))</f>
        <v/>
      </c>
      <c r="AE184" s="6" t="str">
        <f>IF(AC184&gt;Scenario!$B$11,"",IF(AC$2&lt;&gt;"Ready",AC$2,IF(ISNUMBER(AD184),IF(AND(AC184&gt;=Scenario!$B$10,MOD(AC184-Scenario!$B$10,Scenario!$B$18)=0),Scenario!$B$8,0),"INSUFFICIENT FUNDS")))</f>
        <v/>
      </c>
      <c r="AF184" s="6" t="str">
        <f>IF(AC184&gt;Scenario!$B$11,"",IF(AC$2&lt;&gt;"Ready",AC$2,IF(ISNUMBER(AD184),(AD184+AE184)*(N('Option C'!$E$14)+N('Option C'!$E$15)+IF(Scenario!$B$13="Gross",0,0))/12+((N('Option C'!$E$12)+N('Option C'!$E$13))/12+IF(AND(AC184&gt;=Scenario!$B$10,MOD(AC184-Scenario!$B$10,Scenario!$B$18)=0),N('Option C'!$E$17)*N('Option C'!$E$18)+N('Option C'!$E$20),0)+IF(AC184=1,N('Option C'!$E$17)*N('Option C'!$E$19)+N('Option C'!$E$21),0)+IF(AC184=Scenario!$B$11,N('Option C'!$E$22),0)),"INSUFFICIENT FUNDS")))</f>
        <v/>
      </c>
      <c r="AG184" s="6" t="str">
        <f>IF(AC184&gt;Scenario!$B$11,"",IF(AC$2&lt;&gt;"Ready",AC$2,IF(ISNUMBER(AD184),IF((AD184+AE184)*(1+Scenario!$B$12/12)-AF184&lt;0,"INSUFFICIENT FUNDS",(AD184+AE184)*(1+Scenario!$B$12/12)-AF184),"INSUFFICIENT FUNDS")))</f>
        <v/>
      </c>
      <c r="AH184" s="6" t="str">
        <f>IF(AC184&gt;Scenario!$B$11,"",IF(AC$2&lt;&gt;"Ready",AC$2,IF(ISNUMBER(AG184),AH183+AF184,"INSUFFICIENT FUNDS")))</f>
        <v/>
      </c>
      <c r="AI184" t="str">
        <f>IF(AC184&gt;Scenario!$B$11,"",IF(AC$2&lt;&gt;"Ready",AC$2,IF(ISNUMBER(AG184),"OK","INSUFFICIENT FUNDS")))</f>
        <v/>
      </c>
      <c r="AJ184">
        <v>180</v>
      </c>
      <c r="AK184" s="6" t="str">
        <f>IF(AJ184&gt;Scenario!$B$11,"",IF(AJ$2&lt;&gt;"Ready",AJ$2,IF(AP183="OK",AN183,"INSUFFICIENT FUNDS")))</f>
        <v/>
      </c>
      <c r="AL184" s="6" t="str">
        <f>IF(AJ184&gt;Scenario!$B$11,"",IF(AJ$2&lt;&gt;"Ready",AJ$2,IF(ISNUMBER(AK184),IF(AND(AJ184&gt;=Scenario!$B$10,MOD(AJ184-Scenario!$B$10,Scenario!$B$18)=0),Scenario!$B$8,0),"INSUFFICIENT FUNDS")))</f>
        <v/>
      </c>
      <c r="AM184" s="6" t="str">
        <f>IF(AJ184&gt;Scenario!$B$11,"",IF(AJ$2&lt;&gt;"Ready",AJ$2,IF(ISNUMBER(AK184),(AK184+AL184)*(0+0+IF(Scenario!$B$13="Gross",0,0))/12+((0+0)/12+IF(AND(AJ184&gt;=Scenario!$B$10,MOD(AJ184-Scenario!$B$10,Scenario!$B$18)=0),0*0+0,0)+IF(AJ184=1,0*0+0,0)+IF(AJ184=Scenario!$B$11,0,0)),"INSUFFICIENT FUNDS")))</f>
        <v/>
      </c>
      <c r="AN184" s="6" t="str">
        <f>IF(AJ184&gt;Scenario!$B$11,"",IF(AJ$2&lt;&gt;"Ready",AJ$2,IF(ISNUMBER(AK184),IF((AK184+AL184)*(1+Scenario!$B$12/12)-AM184&lt;0,"INSUFFICIENT FUNDS",(AK184+AL184)*(1+Scenario!$B$12/12)-AM184),"INSUFFICIENT FUNDS")))</f>
        <v/>
      </c>
      <c r="AO184" s="6" t="str">
        <f>IF(AJ184&gt;Scenario!$B$11,"",IF(AJ$2&lt;&gt;"Ready",AJ$2,IF(ISNUMBER(AN184),AO183+AM184,"INSUFFICIENT FUNDS")))</f>
        <v/>
      </c>
      <c r="AP184" t="str">
        <f>IF(AJ184&gt;Scenario!$B$11,"",IF(AJ$2&lt;&gt;"Ready",AJ$2,IF(ISNUMBER(AN184),"OK","INSUFFICIENT FUNDS")))</f>
        <v/>
      </c>
    </row>
    <row r="185" spans="1:42" ht="32.1" customHeight="1" x14ac:dyDescent="0.2">
      <c r="A185">
        <v>181</v>
      </c>
      <c r="B185" s="6" t="str">
        <f>IF(A185&gt;Scenario!$B$11,"",IF(A$2&lt;&gt;"Ready",A$2,IF(G184="OK",E184,"INSUFFICIENT FUNDS")))</f>
        <v/>
      </c>
      <c r="C185" s="6" t="str">
        <f>IF(A185&gt;Scenario!$B$11,"",IF(A$2&lt;&gt;"Ready",A$2,IF(ISNUMBER(B185),IF(AND(A185&gt;=Scenario!$B$10,MOD(A185-Scenario!$B$10,Scenario!$B$18)=0),Scenario!$B$8,0),"INSUFFICIENT FUNDS")))</f>
        <v/>
      </c>
      <c r="D185" s="6" t="str">
        <f>IF(A185&gt;Scenario!$B$11,"",IF(A$2&lt;&gt;"Ready",A$2,IF(ISNUMBER(B185),(B185+C185)*(N('Option C'!$E$14)+N('Option C'!$E$15)+IF(Scenario!$B$13="Gross",N('Option C'!$E$16),0))/12+((N('Option C'!$E$12)+N('Option C'!$E$13))/12+IF(AND(A185&gt;=Scenario!$B$10,MOD(A185-Scenario!$B$10,Scenario!$B$18)=0),N('Option C'!$E$17)*N('Option C'!$E$18)+N('Option C'!$E$20),0)+IF(A185=1,N('Option C'!$E$17)*N('Option C'!$E$19)+N('Option C'!$E$21),0)+IF(A185=Scenario!$B$11,N('Option C'!$E$22),0)),"INSUFFICIENT FUNDS")))</f>
        <v/>
      </c>
      <c r="E185" s="6" t="str">
        <f>IF(A185&gt;Scenario!$B$11,"",IF(A$2&lt;&gt;"Ready",A$2,IF(ISNUMBER(B185),IF((B185+C185)*(1+Scenario!$B$12/12)-D185&lt;0,"INSUFFICIENT FUNDS",(B185+C185)*(1+Scenario!$B$12/12)-D185),"INSUFFICIENT FUNDS")))</f>
        <v/>
      </c>
      <c r="F185" s="6" t="str">
        <f>IF(A185&gt;Scenario!$B$11,"",IF(A$2&lt;&gt;"Ready",A$2,IF(ISNUMBER(E185),F184+D185,"INSUFFICIENT FUNDS")))</f>
        <v/>
      </c>
      <c r="G185" t="str">
        <f>IF(A185&gt;Scenario!$B$11,"",IF(A$2&lt;&gt;"Ready",A$2,IF(ISNUMBER(E185),"OK","INSUFFICIENT FUNDS")))</f>
        <v/>
      </c>
      <c r="H185">
        <v>181</v>
      </c>
      <c r="I185" s="6" t="str">
        <f>IF(H185&gt;Scenario!$B$11,"",IF(H$2&lt;&gt;"Ready",H$2,IF(N184="OK",L184,"INSUFFICIENT FUNDS")))</f>
        <v/>
      </c>
      <c r="J185" s="6" t="str">
        <f>IF(H185&gt;Scenario!$B$11,"",IF(H$2&lt;&gt;"Ready",H$2,IF(ISNUMBER(I185),IF(AND(H185&gt;=Scenario!$B$10,MOD(H185-Scenario!$B$10,Scenario!$B$18)=0),Scenario!$B$8,0),"INSUFFICIENT FUNDS")))</f>
        <v/>
      </c>
      <c r="K185" s="6" t="str">
        <f>IF(H185&gt;Scenario!$B$11,"",IF(H$2&lt;&gt;"Ready",H$2,IF(ISNUMBER(I185),(I185+J185)*(N('Option C'!$E$14)+N('Option C'!$E$15)+IF(Scenario!$B$13="Gross",N('Option C'!$E$16),0))/12+((0+0)/12+IF(AND(H185&gt;=Scenario!$B$10,MOD(H185-Scenario!$B$10,Scenario!$B$18)=0),N('Option C'!$E$17)*N('Option C'!$E$18)+N('Option C'!$E$20),0)+IF(H185=1,N('Option C'!$E$17)*N('Option C'!$E$19)+N('Option C'!$E$21),0)+IF(H185=Scenario!$B$11,N('Option C'!$E$22),0)),"INSUFFICIENT FUNDS")))</f>
        <v/>
      </c>
      <c r="L185" s="6" t="str">
        <f>IF(H185&gt;Scenario!$B$11,"",IF(H$2&lt;&gt;"Ready",H$2,IF(ISNUMBER(I185),IF((I185+J185)*(1+Scenario!$B$12/12)-K185&lt;0,"INSUFFICIENT FUNDS",(I185+J185)*(1+Scenario!$B$12/12)-K185),"INSUFFICIENT FUNDS")))</f>
        <v/>
      </c>
      <c r="M185" s="6" t="str">
        <f>IF(H185&gt;Scenario!$B$11,"",IF(H$2&lt;&gt;"Ready",H$2,IF(ISNUMBER(L185),M184+K185,"INSUFFICIENT FUNDS")))</f>
        <v/>
      </c>
      <c r="N185" t="str">
        <f>IF(H185&gt;Scenario!$B$11,"",IF(H$2&lt;&gt;"Ready",H$2,IF(ISNUMBER(L185),"OK","INSUFFICIENT FUNDS")))</f>
        <v/>
      </c>
      <c r="O185">
        <v>181</v>
      </c>
      <c r="P185" s="6" t="str">
        <f>IF(O185&gt;Scenario!$B$11,"",IF(O$2&lt;&gt;"Ready",O$2,IF(U184="OK",S184,"INSUFFICIENT FUNDS")))</f>
        <v/>
      </c>
      <c r="Q185" s="6" t="str">
        <f>IF(O185&gt;Scenario!$B$11,"",IF(O$2&lt;&gt;"Ready",O$2,IF(ISNUMBER(P185),IF(AND(O185&gt;=Scenario!$B$10,MOD(O185-Scenario!$B$10,Scenario!$B$18)=0),Scenario!$B$8,0),"INSUFFICIENT FUNDS")))</f>
        <v/>
      </c>
      <c r="R185" s="6" t="str">
        <f>IF(O185&gt;Scenario!$B$11,"",IF(O$2&lt;&gt;"Ready",O$2,IF(ISNUMBER(P185),(P185+Q185)*(0+N('Option C'!$E$15)+IF(Scenario!$B$13="Gross",N('Option C'!$E$16),0))/12+((N('Option C'!$E$12)+N('Option C'!$E$13))/12+IF(AND(O185&gt;=Scenario!$B$10,MOD(O185-Scenario!$B$10,Scenario!$B$18)=0),N('Option C'!$E$17)*N('Option C'!$E$18)+N('Option C'!$E$20),0)+IF(O185=1,N('Option C'!$E$17)*N('Option C'!$E$19)+N('Option C'!$E$21),0)+IF(O185=Scenario!$B$11,N('Option C'!$E$22),0)),"INSUFFICIENT FUNDS")))</f>
        <v/>
      </c>
      <c r="S185" s="6" t="str">
        <f>IF(O185&gt;Scenario!$B$11,"",IF(O$2&lt;&gt;"Ready",O$2,IF(ISNUMBER(P185),IF((P185+Q185)*(1+Scenario!$B$12/12)-R185&lt;0,"INSUFFICIENT FUNDS",(P185+Q185)*(1+Scenario!$B$12/12)-R185),"INSUFFICIENT FUNDS")))</f>
        <v/>
      </c>
      <c r="T185" s="6" t="str">
        <f>IF(O185&gt;Scenario!$B$11,"",IF(O$2&lt;&gt;"Ready",O$2,IF(ISNUMBER(S185),T184+R185,"INSUFFICIENT FUNDS")))</f>
        <v/>
      </c>
      <c r="U185" t="str">
        <f>IF(O185&gt;Scenario!$B$11,"",IF(O$2&lt;&gt;"Ready",O$2,IF(ISNUMBER(S185),"OK","INSUFFICIENT FUNDS")))</f>
        <v/>
      </c>
      <c r="V185">
        <v>181</v>
      </c>
      <c r="W185" s="6" t="str">
        <f>IF(V185&gt;Scenario!$B$11,"",IF(V$2&lt;&gt;"Ready",V$2,IF(AB184="OK",Z184,"INSUFFICIENT FUNDS")))</f>
        <v/>
      </c>
      <c r="X185" s="6" t="str">
        <f>IF(V185&gt;Scenario!$B$11,"",IF(V$2&lt;&gt;"Ready",V$2,IF(ISNUMBER(W185),IF(AND(V185&gt;=Scenario!$B$10,MOD(V185-Scenario!$B$10,Scenario!$B$18)=0),Scenario!$B$8,0),"INSUFFICIENT FUNDS")))</f>
        <v/>
      </c>
      <c r="Y185" s="6" t="str">
        <f>IF(V185&gt;Scenario!$B$11,"",IF(V$2&lt;&gt;"Ready",V$2,IF(ISNUMBER(W185),(W185+X185)*(N('Option C'!$E$14)+N('Option C'!$E$15)+IF(Scenario!$B$13="Gross",N('Option C'!$E$16),0))/12+((N('Option C'!$E$12)+N('Option C'!$E$13))/12+IF(AND(V185&gt;=Scenario!$B$10,MOD(V185-Scenario!$B$10,Scenario!$B$18)=0),0*0+0,0)+IF(V185=1,0*0+0,0)+IF(V185=Scenario!$B$11,0,0)),"INSUFFICIENT FUNDS")))</f>
        <v/>
      </c>
      <c r="Z185" s="6" t="str">
        <f>IF(V185&gt;Scenario!$B$11,"",IF(V$2&lt;&gt;"Ready",V$2,IF(ISNUMBER(W185),IF((W185+X185)*(1+Scenario!$B$12/12)-Y185&lt;0,"INSUFFICIENT FUNDS",(W185+X185)*(1+Scenario!$B$12/12)-Y185),"INSUFFICIENT FUNDS")))</f>
        <v/>
      </c>
      <c r="AA185" s="6" t="str">
        <f>IF(V185&gt;Scenario!$B$11,"",IF(V$2&lt;&gt;"Ready",V$2,IF(ISNUMBER(Z185),AA184+Y185,"INSUFFICIENT FUNDS")))</f>
        <v/>
      </c>
      <c r="AB185" t="str">
        <f>IF(V185&gt;Scenario!$B$11,"",IF(V$2&lt;&gt;"Ready",V$2,IF(ISNUMBER(Z185),"OK","INSUFFICIENT FUNDS")))</f>
        <v/>
      </c>
      <c r="AC185">
        <v>181</v>
      </c>
      <c r="AD185" s="6" t="str">
        <f>IF(AC185&gt;Scenario!$B$11,"",IF(AC$2&lt;&gt;"Ready",AC$2,IF(AI184="OK",AG184,"INSUFFICIENT FUNDS")))</f>
        <v/>
      </c>
      <c r="AE185" s="6" t="str">
        <f>IF(AC185&gt;Scenario!$B$11,"",IF(AC$2&lt;&gt;"Ready",AC$2,IF(ISNUMBER(AD185),IF(AND(AC185&gt;=Scenario!$B$10,MOD(AC185-Scenario!$B$10,Scenario!$B$18)=0),Scenario!$B$8,0),"INSUFFICIENT FUNDS")))</f>
        <v/>
      </c>
      <c r="AF185" s="6" t="str">
        <f>IF(AC185&gt;Scenario!$B$11,"",IF(AC$2&lt;&gt;"Ready",AC$2,IF(ISNUMBER(AD185),(AD185+AE185)*(N('Option C'!$E$14)+N('Option C'!$E$15)+IF(Scenario!$B$13="Gross",0,0))/12+((N('Option C'!$E$12)+N('Option C'!$E$13))/12+IF(AND(AC185&gt;=Scenario!$B$10,MOD(AC185-Scenario!$B$10,Scenario!$B$18)=0),N('Option C'!$E$17)*N('Option C'!$E$18)+N('Option C'!$E$20),0)+IF(AC185=1,N('Option C'!$E$17)*N('Option C'!$E$19)+N('Option C'!$E$21),0)+IF(AC185=Scenario!$B$11,N('Option C'!$E$22),0)),"INSUFFICIENT FUNDS")))</f>
        <v/>
      </c>
      <c r="AG185" s="6" t="str">
        <f>IF(AC185&gt;Scenario!$B$11,"",IF(AC$2&lt;&gt;"Ready",AC$2,IF(ISNUMBER(AD185),IF((AD185+AE185)*(1+Scenario!$B$12/12)-AF185&lt;0,"INSUFFICIENT FUNDS",(AD185+AE185)*(1+Scenario!$B$12/12)-AF185),"INSUFFICIENT FUNDS")))</f>
        <v/>
      </c>
      <c r="AH185" s="6" t="str">
        <f>IF(AC185&gt;Scenario!$B$11,"",IF(AC$2&lt;&gt;"Ready",AC$2,IF(ISNUMBER(AG185),AH184+AF185,"INSUFFICIENT FUNDS")))</f>
        <v/>
      </c>
      <c r="AI185" t="str">
        <f>IF(AC185&gt;Scenario!$B$11,"",IF(AC$2&lt;&gt;"Ready",AC$2,IF(ISNUMBER(AG185),"OK","INSUFFICIENT FUNDS")))</f>
        <v/>
      </c>
      <c r="AJ185">
        <v>181</v>
      </c>
      <c r="AK185" s="6" t="str">
        <f>IF(AJ185&gt;Scenario!$B$11,"",IF(AJ$2&lt;&gt;"Ready",AJ$2,IF(AP184="OK",AN184,"INSUFFICIENT FUNDS")))</f>
        <v/>
      </c>
      <c r="AL185" s="6" t="str">
        <f>IF(AJ185&gt;Scenario!$B$11,"",IF(AJ$2&lt;&gt;"Ready",AJ$2,IF(ISNUMBER(AK185),IF(AND(AJ185&gt;=Scenario!$B$10,MOD(AJ185-Scenario!$B$10,Scenario!$B$18)=0),Scenario!$B$8,0),"INSUFFICIENT FUNDS")))</f>
        <v/>
      </c>
      <c r="AM185" s="6" t="str">
        <f>IF(AJ185&gt;Scenario!$B$11,"",IF(AJ$2&lt;&gt;"Ready",AJ$2,IF(ISNUMBER(AK185),(AK185+AL185)*(0+0+IF(Scenario!$B$13="Gross",0,0))/12+((0+0)/12+IF(AND(AJ185&gt;=Scenario!$B$10,MOD(AJ185-Scenario!$B$10,Scenario!$B$18)=0),0*0+0,0)+IF(AJ185=1,0*0+0,0)+IF(AJ185=Scenario!$B$11,0,0)),"INSUFFICIENT FUNDS")))</f>
        <v/>
      </c>
      <c r="AN185" s="6" t="str">
        <f>IF(AJ185&gt;Scenario!$B$11,"",IF(AJ$2&lt;&gt;"Ready",AJ$2,IF(ISNUMBER(AK185),IF((AK185+AL185)*(1+Scenario!$B$12/12)-AM185&lt;0,"INSUFFICIENT FUNDS",(AK185+AL185)*(1+Scenario!$B$12/12)-AM185),"INSUFFICIENT FUNDS")))</f>
        <v/>
      </c>
      <c r="AO185" s="6" t="str">
        <f>IF(AJ185&gt;Scenario!$B$11,"",IF(AJ$2&lt;&gt;"Ready",AJ$2,IF(ISNUMBER(AN185),AO184+AM185,"INSUFFICIENT FUNDS")))</f>
        <v/>
      </c>
      <c r="AP185" t="str">
        <f>IF(AJ185&gt;Scenario!$B$11,"",IF(AJ$2&lt;&gt;"Ready",AJ$2,IF(ISNUMBER(AN185),"OK","INSUFFICIENT FUNDS")))</f>
        <v/>
      </c>
    </row>
    <row r="186" spans="1:42" ht="32.1" customHeight="1" x14ac:dyDescent="0.2">
      <c r="A186">
        <v>182</v>
      </c>
      <c r="B186" s="6" t="str">
        <f>IF(A186&gt;Scenario!$B$11,"",IF(A$2&lt;&gt;"Ready",A$2,IF(G185="OK",E185,"INSUFFICIENT FUNDS")))</f>
        <v/>
      </c>
      <c r="C186" s="6" t="str">
        <f>IF(A186&gt;Scenario!$B$11,"",IF(A$2&lt;&gt;"Ready",A$2,IF(ISNUMBER(B186),IF(AND(A186&gt;=Scenario!$B$10,MOD(A186-Scenario!$B$10,Scenario!$B$18)=0),Scenario!$B$8,0),"INSUFFICIENT FUNDS")))</f>
        <v/>
      </c>
      <c r="D186" s="6" t="str">
        <f>IF(A186&gt;Scenario!$B$11,"",IF(A$2&lt;&gt;"Ready",A$2,IF(ISNUMBER(B186),(B186+C186)*(N('Option C'!$E$14)+N('Option C'!$E$15)+IF(Scenario!$B$13="Gross",N('Option C'!$E$16),0))/12+((N('Option C'!$E$12)+N('Option C'!$E$13))/12+IF(AND(A186&gt;=Scenario!$B$10,MOD(A186-Scenario!$B$10,Scenario!$B$18)=0),N('Option C'!$E$17)*N('Option C'!$E$18)+N('Option C'!$E$20),0)+IF(A186=1,N('Option C'!$E$17)*N('Option C'!$E$19)+N('Option C'!$E$21),0)+IF(A186=Scenario!$B$11,N('Option C'!$E$22),0)),"INSUFFICIENT FUNDS")))</f>
        <v/>
      </c>
      <c r="E186" s="6" t="str">
        <f>IF(A186&gt;Scenario!$B$11,"",IF(A$2&lt;&gt;"Ready",A$2,IF(ISNUMBER(B186),IF((B186+C186)*(1+Scenario!$B$12/12)-D186&lt;0,"INSUFFICIENT FUNDS",(B186+C186)*(1+Scenario!$B$12/12)-D186),"INSUFFICIENT FUNDS")))</f>
        <v/>
      </c>
      <c r="F186" s="6" t="str">
        <f>IF(A186&gt;Scenario!$B$11,"",IF(A$2&lt;&gt;"Ready",A$2,IF(ISNUMBER(E186),F185+D186,"INSUFFICIENT FUNDS")))</f>
        <v/>
      </c>
      <c r="G186" t="str">
        <f>IF(A186&gt;Scenario!$B$11,"",IF(A$2&lt;&gt;"Ready",A$2,IF(ISNUMBER(E186),"OK","INSUFFICIENT FUNDS")))</f>
        <v/>
      </c>
      <c r="H186">
        <v>182</v>
      </c>
      <c r="I186" s="6" t="str">
        <f>IF(H186&gt;Scenario!$B$11,"",IF(H$2&lt;&gt;"Ready",H$2,IF(N185="OK",L185,"INSUFFICIENT FUNDS")))</f>
        <v/>
      </c>
      <c r="J186" s="6" t="str">
        <f>IF(H186&gt;Scenario!$B$11,"",IF(H$2&lt;&gt;"Ready",H$2,IF(ISNUMBER(I186),IF(AND(H186&gt;=Scenario!$B$10,MOD(H186-Scenario!$B$10,Scenario!$B$18)=0),Scenario!$B$8,0),"INSUFFICIENT FUNDS")))</f>
        <v/>
      </c>
      <c r="K186" s="6" t="str">
        <f>IF(H186&gt;Scenario!$B$11,"",IF(H$2&lt;&gt;"Ready",H$2,IF(ISNUMBER(I186),(I186+J186)*(N('Option C'!$E$14)+N('Option C'!$E$15)+IF(Scenario!$B$13="Gross",N('Option C'!$E$16),0))/12+((0+0)/12+IF(AND(H186&gt;=Scenario!$B$10,MOD(H186-Scenario!$B$10,Scenario!$B$18)=0),N('Option C'!$E$17)*N('Option C'!$E$18)+N('Option C'!$E$20),0)+IF(H186=1,N('Option C'!$E$17)*N('Option C'!$E$19)+N('Option C'!$E$21),0)+IF(H186=Scenario!$B$11,N('Option C'!$E$22),0)),"INSUFFICIENT FUNDS")))</f>
        <v/>
      </c>
      <c r="L186" s="6" t="str">
        <f>IF(H186&gt;Scenario!$B$11,"",IF(H$2&lt;&gt;"Ready",H$2,IF(ISNUMBER(I186),IF((I186+J186)*(1+Scenario!$B$12/12)-K186&lt;0,"INSUFFICIENT FUNDS",(I186+J186)*(1+Scenario!$B$12/12)-K186),"INSUFFICIENT FUNDS")))</f>
        <v/>
      </c>
      <c r="M186" s="6" t="str">
        <f>IF(H186&gt;Scenario!$B$11,"",IF(H$2&lt;&gt;"Ready",H$2,IF(ISNUMBER(L186),M185+K186,"INSUFFICIENT FUNDS")))</f>
        <v/>
      </c>
      <c r="N186" t="str">
        <f>IF(H186&gt;Scenario!$B$11,"",IF(H$2&lt;&gt;"Ready",H$2,IF(ISNUMBER(L186),"OK","INSUFFICIENT FUNDS")))</f>
        <v/>
      </c>
      <c r="O186">
        <v>182</v>
      </c>
      <c r="P186" s="6" t="str">
        <f>IF(O186&gt;Scenario!$B$11,"",IF(O$2&lt;&gt;"Ready",O$2,IF(U185="OK",S185,"INSUFFICIENT FUNDS")))</f>
        <v/>
      </c>
      <c r="Q186" s="6" t="str">
        <f>IF(O186&gt;Scenario!$B$11,"",IF(O$2&lt;&gt;"Ready",O$2,IF(ISNUMBER(P186),IF(AND(O186&gt;=Scenario!$B$10,MOD(O186-Scenario!$B$10,Scenario!$B$18)=0),Scenario!$B$8,0),"INSUFFICIENT FUNDS")))</f>
        <v/>
      </c>
      <c r="R186" s="6" t="str">
        <f>IF(O186&gt;Scenario!$B$11,"",IF(O$2&lt;&gt;"Ready",O$2,IF(ISNUMBER(P186),(P186+Q186)*(0+N('Option C'!$E$15)+IF(Scenario!$B$13="Gross",N('Option C'!$E$16),0))/12+((N('Option C'!$E$12)+N('Option C'!$E$13))/12+IF(AND(O186&gt;=Scenario!$B$10,MOD(O186-Scenario!$B$10,Scenario!$B$18)=0),N('Option C'!$E$17)*N('Option C'!$E$18)+N('Option C'!$E$20),0)+IF(O186=1,N('Option C'!$E$17)*N('Option C'!$E$19)+N('Option C'!$E$21),0)+IF(O186=Scenario!$B$11,N('Option C'!$E$22),0)),"INSUFFICIENT FUNDS")))</f>
        <v/>
      </c>
      <c r="S186" s="6" t="str">
        <f>IF(O186&gt;Scenario!$B$11,"",IF(O$2&lt;&gt;"Ready",O$2,IF(ISNUMBER(P186),IF((P186+Q186)*(1+Scenario!$B$12/12)-R186&lt;0,"INSUFFICIENT FUNDS",(P186+Q186)*(1+Scenario!$B$12/12)-R186),"INSUFFICIENT FUNDS")))</f>
        <v/>
      </c>
      <c r="T186" s="6" t="str">
        <f>IF(O186&gt;Scenario!$B$11,"",IF(O$2&lt;&gt;"Ready",O$2,IF(ISNUMBER(S186),T185+R186,"INSUFFICIENT FUNDS")))</f>
        <v/>
      </c>
      <c r="U186" t="str">
        <f>IF(O186&gt;Scenario!$B$11,"",IF(O$2&lt;&gt;"Ready",O$2,IF(ISNUMBER(S186),"OK","INSUFFICIENT FUNDS")))</f>
        <v/>
      </c>
      <c r="V186">
        <v>182</v>
      </c>
      <c r="W186" s="6" t="str">
        <f>IF(V186&gt;Scenario!$B$11,"",IF(V$2&lt;&gt;"Ready",V$2,IF(AB185="OK",Z185,"INSUFFICIENT FUNDS")))</f>
        <v/>
      </c>
      <c r="X186" s="6" t="str">
        <f>IF(V186&gt;Scenario!$B$11,"",IF(V$2&lt;&gt;"Ready",V$2,IF(ISNUMBER(W186),IF(AND(V186&gt;=Scenario!$B$10,MOD(V186-Scenario!$B$10,Scenario!$B$18)=0),Scenario!$B$8,0),"INSUFFICIENT FUNDS")))</f>
        <v/>
      </c>
      <c r="Y186" s="6" t="str">
        <f>IF(V186&gt;Scenario!$B$11,"",IF(V$2&lt;&gt;"Ready",V$2,IF(ISNUMBER(W186),(W186+X186)*(N('Option C'!$E$14)+N('Option C'!$E$15)+IF(Scenario!$B$13="Gross",N('Option C'!$E$16),0))/12+((N('Option C'!$E$12)+N('Option C'!$E$13))/12+IF(AND(V186&gt;=Scenario!$B$10,MOD(V186-Scenario!$B$10,Scenario!$B$18)=0),0*0+0,0)+IF(V186=1,0*0+0,0)+IF(V186=Scenario!$B$11,0,0)),"INSUFFICIENT FUNDS")))</f>
        <v/>
      </c>
      <c r="Z186" s="6" t="str">
        <f>IF(V186&gt;Scenario!$B$11,"",IF(V$2&lt;&gt;"Ready",V$2,IF(ISNUMBER(W186),IF((W186+X186)*(1+Scenario!$B$12/12)-Y186&lt;0,"INSUFFICIENT FUNDS",(W186+X186)*(1+Scenario!$B$12/12)-Y186),"INSUFFICIENT FUNDS")))</f>
        <v/>
      </c>
      <c r="AA186" s="6" t="str">
        <f>IF(V186&gt;Scenario!$B$11,"",IF(V$2&lt;&gt;"Ready",V$2,IF(ISNUMBER(Z186),AA185+Y186,"INSUFFICIENT FUNDS")))</f>
        <v/>
      </c>
      <c r="AB186" t="str">
        <f>IF(V186&gt;Scenario!$B$11,"",IF(V$2&lt;&gt;"Ready",V$2,IF(ISNUMBER(Z186),"OK","INSUFFICIENT FUNDS")))</f>
        <v/>
      </c>
      <c r="AC186">
        <v>182</v>
      </c>
      <c r="AD186" s="6" t="str">
        <f>IF(AC186&gt;Scenario!$B$11,"",IF(AC$2&lt;&gt;"Ready",AC$2,IF(AI185="OK",AG185,"INSUFFICIENT FUNDS")))</f>
        <v/>
      </c>
      <c r="AE186" s="6" t="str">
        <f>IF(AC186&gt;Scenario!$B$11,"",IF(AC$2&lt;&gt;"Ready",AC$2,IF(ISNUMBER(AD186),IF(AND(AC186&gt;=Scenario!$B$10,MOD(AC186-Scenario!$B$10,Scenario!$B$18)=0),Scenario!$B$8,0),"INSUFFICIENT FUNDS")))</f>
        <v/>
      </c>
      <c r="AF186" s="6" t="str">
        <f>IF(AC186&gt;Scenario!$B$11,"",IF(AC$2&lt;&gt;"Ready",AC$2,IF(ISNUMBER(AD186),(AD186+AE186)*(N('Option C'!$E$14)+N('Option C'!$E$15)+IF(Scenario!$B$13="Gross",0,0))/12+((N('Option C'!$E$12)+N('Option C'!$E$13))/12+IF(AND(AC186&gt;=Scenario!$B$10,MOD(AC186-Scenario!$B$10,Scenario!$B$18)=0),N('Option C'!$E$17)*N('Option C'!$E$18)+N('Option C'!$E$20),0)+IF(AC186=1,N('Option C'!$E$17)*N('Option C'!$E$19)+N('Option C'!$E$21),0)+IF(AC186=Scenario!$B$11,N('Option C'!$E$22),0)),"INSUFFICIENT FUNDS")))</f>
        <v/>
      </c>
      <c r="AG186" s="6" t="str">
        <f>IF(AC186&gt;Scenario!$B$11,"",IF(AC$2&lt;&gt;"Ready",AC$2,IF(ISNUMBER(AD186),IF((AD186+AE186)*(1+Scenario!$B$12/12)-AF186&lt;0,"INSUFFICIENT FUNDS",(AD186+AE186)*(1+Scenario!$B$12/12)-AF186),"INSUFFICIENT FUNDS")))</f>
        <v/>
      </c>
      <c r="AH186" s="6" t="str">
        <f>IF(AC186&gt;Scenario!$B$11,"",IF(AC$2&lt;&gt;"Ready",AC$2,IF(ISNUMBER(AG186),AH185+AF186,"INSUFFICIENT FUNDS")))</f>
        <v/>
      </c>
      <c r="AI186" t="str">
        <f>IF(AC186&gt;Scenario!$B$11,"",IF(AC$2&lt;&gt;"Ready",AC$2,IF(ISNUMBER(AG186),"OK","INSUFFICIENT FUNDS")))</f>
        <v/>
      </c>
      <c r="AJ186">
        <v>182</v>
      </c>
      <c r="AK186" s="6" t="str">
        <f>IF(AJ186&gt;Scenario!$B$11,"",IF(AJ$2&lt;&gt;"Ready",AJ$2,IF(AP185="OK",AN185,"INSUFFICIENT FUNDS")))</f>
        <v/>
      </c>
      <c r="AL186" s="6" t="str">
        <f>IF(AJ186&gt;Scenario!$B$11,"",IF(AJ$2&lt;&gt;"Ready",AJ$2,IF(ISNUMBER(AK186),IF(AND(AJ186&gt;=Scenario!$B$10,MOD(AJ186-Scenario!$B$10,Scenario!$B$18)=0),Scenario!$B$8,0),"INSUFFICIENT FUNDS")))</f>
        <v/>
      </c>
      <c r="AM186" s="6" t="str">
        <f>IF(AJ186&gt;Scenario!$B$11,"",IF(AJ$2&lt;&gt;"Ready",AJ$2,IF(ISNUMBER(AK186),(AK186+AL186)*(0+0+IF(Scenario!$B$13="Gross",0,0))/12+((0+0)/12+IF(AND(AJ186&gt;=Scenario!$B$10,MOD(AJ186-Scenario!$B$10,Scenario!$B$18)=0),0*0+0,0)+IF(AJ186=1,0*0+0,0)+IF(AJ186=Scenario!$B$11,0,0)),"INSUFFICIENT FUNDS")))</f>
        <v/>
      </c>
      <c r="AN186" s="6" t="str">
        <f>IF(AJ186&gt;Scenario!$B$11,"",IF(AJ$2&lt;&gt;"Ready",AJ$2,IF(ISNUMBER(AK186),IF((AK186+AL186)*(1+Scenario!$B$12/12)-AM186&lt;0,"INSUFFICIENT FUNDS",(AK186+AL186)*(1+Scenario!$B$12/12)-AM186),"INSUFFICIENT FUNDS")))</f>
        <v/>
      </c>
      <c r="AO186" s="6" t="str">
        <f>IF(AJ186&gt;Scenario!$B$11,"",IF(AJ$2&lt;&gt;"Ready",AJ$2,IF(ISNUMBER(AN186),AO185+AM186,"INSUFFICIENT FUNDS")))</f>
        <v/>
      </c>
      <c r="AP186" t="str">
        <f>IF(AJ186&gt;Scenario!$B$11,"",IF(AJ$2&lt;&gt;"Ready",AJ$2,IF(ISNUMBER(AN186),"OK","INSUFFICIENT FUNDS")))</f>
        <v/>
      </c>
    </row>
    <row r="187" spans="1:42" ht="32.1" customHeight="1" x14ac:dyDescent="0.2">
      <c r="A187">
        <v>183</v>
      </c>
      <c r="B187" s="6" t="str">
        <f>IF(A187&gt;Scenario!$B$11,"",IF(A$2&lt;&gt;"Ready",A$2,IF(G186="OK",E186,"INSUFFICIENT FUNDS")))</f>
        <v/>
      </c>
      <c r="C187" s="6" t="str">
        <f>IF(A187&gt;Scenario!$B$11,"",IF(A$2&lt;&gt;"Ready",A$2,IF(ISNUMBER(B187),IF(AND(A187&gt;=Scenario!$B$10,MOD(A187-Scenario!$B$10,Scenario!$B$18)=0),Scenario!$B$8,0),"INSUFFICIENT FUNDS")))</f>
        <v/>
      </c>
      <c r="D187" s="6" t="str">
        <f>IF(A187&gt;Scenario!$B$11,"",IF(A$2&lt;&gt;"Ready",A$2,IF(ISNUMBER(B187),(B187+C187)*(N('Option C'!$E$14)+N('Option C'!$E$15)+IF(Scenario!$B$13="Gross",N('Option C'!$E$16),0))/12+((N('Option C'!$E$12)+N('Option C'!$E$13))/12+IF(AND(A187&gt;=Scenario!$B$10,MOD(A187-Scenario!$B$10,Scenario!$B$18)=0),N('Option C'!$E$17)*N('Option C'!$E$18)+N('Option C'!$E$20),0)+IF(A187=1,N('Option C'!$E$17)*N('Option C'!$E$19)+N('Option C'!$E$21),0)+IF(A187=Scenario!$B$11,N('Option C'!$E$22),0)),"INSUFFICIENT FUNDS")))</f>
        <v/>
      </c>
      <c r="E187" s="6" t="str">
        <f>IF(A187&gt;Scenario!$B$11,"",IF(A$2&lt;&gt;"Ready",A$2,IF(ISNUMBER(B187),IF((B187+C187)*(1+Scenario!$B$12/12)-D187&lt;0,"INSUFFICIENT FUNDS",(B187+C187)*(1+Scenario!$B$12/12)-D187),"INSUFFICIENT FUNDS")))</f>
        <v/>
      </c>
      <c r="F187" s="6" t="str">
        <f>IF(A187&gt;Scenario!$B$11,"",IF(A$2&lt;&gt;"Ready",A$2,IF(ISNUMBER(E187),F186+D187,"INSUFFICIENT FUNDS")))</f>
        <v/>
      </c>
      <c r="G187" t="str">
        <f>IF(A187&gt;Scenario!$B$11,"",IF(A$2&lt;&gt;"Ready",A$2,IF(ISNUMBER(E187),"OK","INSUFFICIENT FUNDS")))</f>
        <v/>
      </c>
      <c r="H187">
        <v>183</v>
      </c>
      <c r="I187" s="6" t="str">
        <f>IF(H187&gt;Scenario!$B$11,"",IF(H$2&lt;&gt;"Ready",H$2,IF(N186="OK",L186,"INSUFFICIENT FUNDS")))</f>
        <v/>
      </c>
      <c r="J187" s="6" t="str">
        <f>IF(H187&gt;Scenario!$B$11,"",IF(H$2&lt;&gt;"Ready",H$2,IF(ISNUMBER(I187),IF(AND(H187&gt;=Scenario!$B$10,MOD(H187-Scenario!$B$10,Scenario!$B$18)=0),Scenario!$B$8,0),"INSUFFICIENT FUNDS")))</f>
        <v/>
      </c>
      <c r="K187" s="6" t="str">
        <f>IF(H187&gt;Scenario!$B$11,"",IF(H$2&lt;&gt;"Ready",H$2,IF(ISNUMBER(I187),(I187+J187)*(N('Option C'!$E$14)+N('Option C'!$E$15)+IF(Scenario!$B$13="Gross",N('Option C'!$E$16),0))/12+((0+0)/12+IF(AND(H187&gt;=Scenario!$B$10,MOD(H187-Scenario!$B$10,Scenario!$B$18)=0),N('Option C'!$E$17)*N('Option C'!$E$18)+N('Option C'!$E$20),0)+IF(H187=1,N('Option C'!$E$17)*N('Option C'!$E$19)+N('Option C'!$E$21),0)+IF(H187=Scenario!$B$11,N('Option C'!$E$22),0)),"INSUFFICIENT FUNDS")))</f>
        <v/>
      </c>
      <c r="L187" s="6" t="str">
        <f>IF(H187&gt;Scenario!$B$11,"",IF(H$2&lt;&gt;"Ready",H$2,IF(ISNUMBER(I187),IF((I187+J187)*(1+Scenario!$B$12/12)-K187&lt;0,"INSUFFICIENT FUNDS",(I187+J187)*(1+Scenario!$B$12/12)-K187),"INSUFFICIENT FUNDS")))</f>
        <v/>
      </c>
      <c r="M187" s="6" t="str">
        <f>IF(H187&gt;Scenario!$B$11,"",IF(H$2&lt;&gt;"Ready",H$2,IF(ISNUMBER(L187),M186+K187,"INSUFFICIENT FUNDS")))</f>
        <v/>
      </c>
      <c r="N187" t="str">
        <f>IF(H187&gt;Scenario!$B$11,"",IF(H$2&lt;&gt;"Ready",H$2,IF(ISNUMBER(L187),"OK","INSUFFICIENT FUNDS")))</f>
        <v/>
      </c>
      <c r="O187">
        <v>183</v>
      </c>
      <c r="P187" s="6" t="str">
        <f>IF(O187&gt;Scenario!$B$11,"",IF(O$2&lt;&gt;"Ready",O$2,IF(U186="OK",S186,"INSUFFICIENT FUNDS")))</f>
        <v/>
      </c>
      <c r="Q187" s="6" t="str">
        <f>IF(O187&gt;Scenario!$B$11,"",IF(O$2&lt;&gt;"Ready",O$2,IF(ISNUMBER(P187),IF(AND(O187&gt;=Scenario!$B$10,MOD(O187-Scenario!$B$10,Scenario!$B$18)=0),Scenario!$B$8,0),"INSUFFICIENT FUNDS")))</f>
        <v/>
      </c>
      <c r="R187" s="6" t="str">
        <f>IF(O187&gt;Scenario!$B$11,"",IF(O$2&lt;&gt;"Ready",O$2,IF(ISNUMBER(P187),(P187+Q187)*(0+N('Option C'!$E$15)+IF(Scenario!$B$13="Gross",N('Option C'!$E$16),0))/12+((N('Option C'!$E$12)+N('Option C'!$E$13))/12+IF(AND(O187&gt;=Scenario!$B$10,MOD(O187-Scenario!$B$10,Scenario!$B$18)=0),N('Option C'!$E$17)*N('Option C'!$E$18)+N('Option C'!$E$20),0)+IF(O187=1,N('Option C'!$E$17)*N('Option C'!$E$19)+N('Option C'!$E$21),0)+IF(O187=Scenario!$B$11,N('Option C'!$E$22),0)),"INSUFFICIENT FUNDS")))</f>
        <v/>
      </c>
      <c r="S187" s="6" t="str">
        <f>IF(O187&gt;Scenario!$B$11,"",IF(O$2&lt;&gt;"Ready",O$2,IF(ISNUMBER(P187),IF((P187+Q187)*(1+Scenario!$B$12/12)-R187&lt;0,"INSUFFICIENT FUNDS",(P187+Q187)*(1+Scenario!$B$12/12)-R187),"INSUFFICIENT FUNDS")))</f>
        <v/>
      </c>
      <c r="T187" s="6" t="str">
        <f>IF(O187&gt;Scenario!$B$11,"",IF(O$2&lt;&gt;"Ready",O$2,IF(ISNUMBER(S187),T186+R187,"INSUFFICIENT FUNDS")))</f>
        <v/>
      </c>
      <c r="U187" t="str">
        <f>IF(O187&gt;Scenario!$B$11,"",IF(O$2&lt;&gt;"Ready",O$2,IF(ISNUMBER(S187),"OK","INSUFFICIENT FUNDS")))</f>
        <v/>
      </c>
      <c r="V187">
        <v>183</v>
      </c>
      <c r="W187" s="6" t="str">
        <f>IF(V187&gt;Scenario!$B$11,"",IF(V$2&lt;&gt;"Ready",V$2,IF(AB186="OK",Z186,"INSUFFICIENT FUNDS")))</f>
        <v/>
      </c>
      <c r="X187" s="6" t="str">
        <f>IF(V187&gt;Scenario!$B$11,"",IF(V$2&lt;&gt;"Ready",V$2,IF(ISNUMBER(W187),IF(AND(V187&gt;=Scenario!$B$10,MOD(V187-Scenario!$B$10,Scenario!$B$18)=0),Scenario!$B$8,0),"INSUFFICIENT FUNDS")))</f>
        <v/>
      </c>
      <c r="Y187" s="6" t="str">
        <f>IF(V187&gt;Scenario!$B$11,"",IF(V$2&lt;&gt;"Ready",V$2,IF(ISNUMBER(W187),(W187+X187)*(N('Option C'!$E$14)+N('Option C'!$E$15)+IF(Scenario!$B$13="Gross",N('Option C'!$E$16),0))/12+((N('Option C'!$E$12)+N('Option C'!$E$13))/12+IF(AND(V187&gt;=Scenario!$B$10,MOD(V187-Scenario!$B$10,Scenario!$B$18)=0),0*0+0,0)+IF(V187=1,0*0+0,0)+IF(V187=Scenario!$B$11,0,0)),"INSUFFICIENT FUNDS")))</f>
        <v/>
      </c>
      <c r="Z187" s="6" t="str">
        <f>IF(V187&gt;Scenario!$B$11,"",IF(V$2&lt;&gt;"Ready",V$2,IF(ISNUMBER(W187),IF((W187+X187)*(1+Scenario!$B$12/12)-Y187&lt;0,"INSUFFICIENT FUNDS",(W187+X187)*(1+Scenario!$B$12/12)-Y187),"INSUFFICIENT FUNDS")))</f>
        <v/>
      </c>
      <c r="AA187" s="6" t="str">
        <f>IF(V187&gt;Scenario!$B$11,"",IF(V$2&lt;&gt;"Ready",V$2,IF(ISNUMBER(Z187),AA186+Y187,"INSUFFICIENT FUNDS")))</f>
        <v/>
      </c>
      <c r="AB187" t="str">
        <f>IF(V187&gt;Scenario!$B$11,"",IF(V$2&lt;&gt;"Ready",V$2,IF(ISNUMBER(Z187),"OK","INSUFFICIENT FUNDS")))</f>
        <v/>
      </c>
      <c r="AC187">
        <v>183</v>
      </c>
      <c r="AD187" s="6" t="str">
        <f>IF(AC187&gt;Scenario!$B$11,"",IF(AC$2&lt;&gt;"Ready",AC$2,IF(AI186="OK",AG186,"INSUFFICIENT FUNDS")))</f>
        <v/>
      </c>
      <c r="AE187" s="6" t="str">
        <f>IF(AC187&gt;Scenario!$B$11,"",IF(AC$2&lt;&gt;"Ready",AC$2,IF(ISNUMBER(AD187),IF(AND(AC187&gt;=Scenario!$B$10,MOD(AC187-Scenario!$B$10,Scenario!$B$18)=0),Scenario!$B$8,0),"INSUFFICIENT FUNDS")))</f>
        <v/>
      </c>
      <c r="AF187" s="6" t="str">
        <f>IF(AC187&gt;Scenario!$B$11,"",IF(AC$2&lt;&gt;"Ready",AC$2,IF(ISNUMBER(AD187),(AD187+AE187)*(N('Option C'!$E$14)+N('Option C'!$E$15)+IF(Scenario!$B$13="Gross",0,0))/12+((N('Option C'!$E$12)+N('Option C'!$E$13))/12+IF(AND(AC187&gt;=Scenario!$B$10,MOD(AC187-Scenario!$B$10,Scenario!$B$18)=0),N('Option C'!$E$17)*N('Option C'!$E$18)+N('Option C'!$E$20),0)+IF(AC187=1,N('Option C'!$E$17)*N('Option C'!$E$19)+N('Option C'!$E$21),0)+IF(AC187=Scenario!$B$11,N('Option C'!$E$22),0)),"INSUFFICIENT FUNDS")))</f>
        <v/>
      </c>
      <c r="AG187" s="6" t="str">
        <f>IF(AC187&gt;Scenario!$B$11,"",IF(AC$2&lt;&gt;"Ready",AC$2,IF(ISNUMBER(AD187),IF((AD187+AE187)*(1+Scenario!$B$12/12)-AF187&lt;0,"INSUFFICIENT FUNDS",(AD187+AE187)*(1+Scenario!$B$12/12)-AF187),"INSUFFICIENT FUNDS")))</f>
        <v/>
      </c>
      <c r="AH187" s="6" t="str">
        <f>IF(AC187&gt;Scenario!$B$11,"",IF(AC$2&lt;&gt;"Ready",AC$2,IF(ISNUMBER(AG187),AH186+AF187,"INSUFFICIENT FUNDS")))</f>
        <v/>
      </c>
      <c r="AI187" t="str">
        <f>IF(AC187&gt;Scenario!$B$11,"",IF(AC$2&lt;&gt;"Ready",AC$2,IF(ISNUMBER(AG187),"OK","INSUFFICIENT FUNDS")))</f>
        <v/>
      </c>
      <c r="AJ187">
        <v>183</v>
      </c>
      <c r="AK187" s="6" t="str">
        <f>IF(AJ187&gt;Scenario!$B$11,"",IF(AJ$2&lt;&gt;"Ready",AJ$2,IF(AP186="OK",AN186,"INSUFFICIENT FUNDS")))</f>
        <v/>
      </c>
      <c r="AL187" s="6" t="str">
        <f>IF(AJ187&gt;Scenario!$B$11,"",IF(AJ$2&lt;&gt;"Ready",AJ$2,IF(ISNUMBER(AK187),IF(AND(AJ187&gt;=Scenario!$B$10,MOD(AJ187-Scenario!$B$10,Scenario!$B$18)=0),Scenario!$B$8,0),"INSUFFICIENT FUNDS")))</f>
        <v/>
      </c>
      <c r="AM187" s="6" t="str">
        <f>IF(AJ187&gt;Scenario!$B$11,"",IF(AJ$2&lt;&gt;"Ready",AJ$2,IF(ISNUMBER(AK187),(AK187+AL187)*(0+0+IF(Scenario!$B$13="Gross",0,0))/12+((0+0)/12+IF(AND(AJ187&gt;=Scenario!$B$10,MOD(AJ187-Scenario!$B$10,Scenario!$B$18)=0),0*0+0,0)+IF(AJ187=1,0*0+0,0)+IF(AJ187=Scenario!$B$11,0,0)),"INSUFFICIENT FUNDS")))</f>
        <v/>
      </c>
      <c r="AN187" s="6" t="str">
        <f>IF(AJ187&gt;Scenario!$B$11,"",IF(AJ$2&lt;&gt;"Ready",AJ$2,IF(ISNUMBER(AK187),IF((AK187+AL187)*(1+Scenario!$B$12/12)-AM187&lt;0,"INSUFFICIENT FUNDS",(AK187+AL187)*(1+Scenario!$B$12/12)-AM187),"INSUFFICIENT FUNDS")))</f>
        <v/>
      </c>
      <c r="AO187" s="6" t="str">
        <f>IF(AJ187&gt;Scenario!$B$11,"",IF(AJ$2&lt;&gt;"Ready",AJ$2,IF(ISNUMBER(AN187),AO186+AM187,"INSUFFICIENT FUNDS")))</f>
        <v/>
      </c>
      <c r="AP187" t="str">
        <f>IF(AJ187&gt;Scenario!$B$11,"",IF(AJ$2&lt;&gt;"Ready",AJ$2,IF(ISNUMBER(AN187),"OK","INSUFFICIENT FUNDS")))</f>
        <v/>
      </c>
    </row>
    <row r="188" spans="1:42" ht="32.1" customHeight="1" x14ac:dyDescent="0.2">
      <c r="A188">
        <v>184</v>
      </c>
      <c r="B188" s="6" t="str">
        <f>IF(A188&gt;Scenario!$B$11,"",IF(A$2&lt;&gt;"Ready",A$2,IF(G187="OK",E187,"INSUFFICIENT FUNDS")))</f>
        <v/>
      </c>
      <c r="C188" s="6" t="str">
        <f>IF(A188&gt;Scenario!$B$11,"",IF(A$2&lt;&gt;"Ready",A$2,IF(ISNUMBER(B188),IF(AND(A188&gt;=Scenario!$B$10,MOD(A188-Scenario!$B$10,Scenario!$B$18)=0),Scenario!$B$8,0),"INSUFFICIENT FUNDS")))</f>
        <v/>
      </c>
      <c r="D188" s="6" t="str">
        <f>IF(A188&gt;Scenario!$B$11,"",IF(A$2&lt;&gt;"Ready",A$2,IF(ISNUMBER(B188),(B188+C188)*(N('Option C'!$E$14)+N('Option C'!$E$15)+IF(Scenario!$B$13="Gross",N('Option C'!$E$16),0))/12+((N('Option C'!$E$12)+N('Option C'!$E$13))/12+IF(AND(A188&gt;=Scenario!$B$10,MOD(A188-Scenario!$B$10,Scenario!$B$18)=0),N('Option C'!$E$17)*N('Option C'!$E$18)+N('Option C'!$E$20),0)+IF(A188=1,N('Option C'!$E$17)*N('Option C'!$E$19)+N('Option C'!$E$21),0)+IF(A188=Scenario!$B$11,N('Option C'!$E$22),0)),"INSUFFICIENT FUNDS")))</f>
        <v/>
      </c>
      <c r="E188" s="6" t="str">
        <f>IF(A188&gt;Scenario!$B$11,"",IF(A$2&lt;&gt;"Ready",A$2,IF(ISNUMBER(B188),IF((B188+C188)*(1+Scenario!$B$12/12)-D188&lt;0,"INSUFFICIENT FUNDS",(B188+C188)*(1+Scenario!$B$12/12)-D188),"INSUFFICIENT FUNDS")))</f>
        <v/>
      </c>
      <c r="F188" s="6" t="str">
        <f>IF(A188&gt;Scenario!$B$11,"",IF(A$2&lt;&gt;"Ready",A$2,IF(ISNUMBER(E188),F187+D188,"INSUFFICIENT FUNDS")))</f>
        <v/>
      </c>
      <c r="G188" t="str">
        <f>IF(A188&gt;Scenario!$B$11,"",IF(A$2&lt;&gt;"Ready",A$2,IF(ISNUMBER(E188),"OK","INSUFFICIENT FUNDS")))</f>
        <v/>
      </c>
      <c r="H188">
        <v>184</v>
      </c>
      <c r="I188" s="6" t="str">
        <f>IF(H188&gt;Scenario!$B$11,"",IF(H$2&lt;&gt;"Ready",H$2,IF(N187="OK",L187,"INSUFFICIENT FUNDS")))</f>
        <v/>
      </c>
      <c r="J188" s="6" t="str">
        <f>IF(H188&gt;Scenario!$B$11,"",IF(H$2&lt;&gt;"Ready",H$2,IF(ISNUMBER(I188),IF(AND(H188&gt;=Scenario!$B$10,MOD(H188-Scenario!$B$10,Scenario!$B$18)=0),Scenario!$B$8,0),"INSUFFICIENT FUNDS")))</f>
        <v/>
      </c>
      <c r="K188" s="6" t="str">
        <f>IF(H188&gt;Scenario!$B$11,"",IF(H$2&lt;&gt;"Ready",H$2,IF(ISNUMBER(I188),(I188+J188)*(N('Option C'!$E$14)+N('Option C'!$E$15)+IF(Scenario!$B$13="Gross",N('Option C'!$E$16),0))/12+((0+0)/12+IF(AND(H188&gt;=Scenario!$B$10,MOD(H188-Scenario!$B$10,Scenario!$B$18)=0),N('Option C'!$E$17)*N('Option C'!$E$18)+N('Option C'!$E$20),0)+IF(H188=1,N('Option C'!$E$17)*N('Option C'!$E$19)+N('Option C'!$E$21),0)+IF(H188=Scenario!$B$11,N('Option C'!$E$22),0)),"INSUFFICIENT FUNDS")))</f>
        <v/>
      </c>
      <c r="L188" s="6" t="str">
        <f>IF(H188&gt;Scenario!$B$11,"",IF(H$2&lt;&gt;"Ready",H$2,IF(ISNUMBER(I188),IF((I188+J188)*(1+Scenario!$B$12/12)-K188&lt;0,"INSUFFICIENT FUNDS",(I188+J188)*(1+Scenario!$B$12/12)-K188),"INSUFFICIENT FUNDS")))</f>
        <v/>
      </c>
      <c r="M188" s="6" t="str">
        <f>IF(H188&gt;Scenario!$B$11,"",IF(H$2&lt;&gt;"Ready",H$2,IF(ISNUMBER(L188),M187+K188,"INSUFFICIENT FUNDS")))</f>
        <v/>
      </c>
      <c r="N188" t="str">
        <f>IF(H188&gt;Scenario!$B$11,"",IF(H$2&lt;&gt;"Ready",H$2,IF(ISNUMBER(L188),"OK","INSUFFICIENT FUNDS")))</f>
        <v/>
      </c>
      <c r="O188">
        <v>184</v>
      </c>
      <c r="P188" s="6" t="str">
        <f>IF(O188&gt;Scenario!$B$11,"",IF(O$2&lt;&gt;"Ready",O$2,IF(U187="OK",S187,"INSUFFICIENT FUNDS")))</f>
        <v/>
      </c>
      <c r="Q188" s="6" t="str">
        <f>IF(O188&gt;Scenario!$B$11,"",IF(O$2&lt;&gt;"Ready",O$2,IF(ISNUMBER(P188),IF(AND(O188&gt;=Scenario!$B$10,MOD(O188-Scenario!$B$10,Scenario!$B$18)=0),Scenario!$B$8,0),"INSUFFICIENT FUNDS")))</f>
        <v/>
      </c>
      <c r="R188" s="6" t="str">
        <f>IF(O188&gt;Scenario!$B$11,"",IF(O$2&lt;&gt;"Ready",O$2,IF(ISNUMBER(P188),(P188+Q188)*(0+N('Option C'!$E$15)+IF(Scenario!$B$13="Gross",N('Option C'!$E$16),0))/12+((N('Option C'!$E$12)+N('Option C'!$E$13))/12+IF(AND(O188&gt;=Scenario!$B$10,MOD(O188-Scenario!$B$10,Scenario!$B$18)=0),N('Option C'!$E$17)*N('Option C'!$E$18)+N('Option C'!$E$20),0)+IF(O188=1,N('Option C'!$E$17)*N('Option C'!$E$19)+N('Option C'!$E$21),0)+IF(O188=Scenario!$B$11,N('Option C'!$E$22),0)),"INSUFFICIENT FUNDS")))</f>
        <v/>
      </c>
      <c r="S188" s="6" t="str">
        <f>IF(O188&gt;Scenario!$B$11,"",IF(O$2&lt;&gt;"Ready",O$2,IF(ISNUMBER(P188),IF((P188+Q188)*(1+Scenario!$B$12/12)-R188&lt;0,"INSUFFICIENT FUNDS",(P188+Q188)*(1+Scenario!$B$12/12)-R188),"INSUFFICIENT FUNDS")))</f>
        <v/>
      </c>
      <c r="T188" s="6" t="str">
        <f>IF(O188&gt;Scenario!$B$11,"",IF(O$2&lt;&gt;"Ready",O$2,IF(ISNUMBER(S188),T187+R188,"INSUFFICIENT FUNDS")))</f>
        <v/>
      </c>
      <c r="U188" t="str">
        <f>IF(O188&gt;Scenario!$B$11,"",IF(O$2&lt;&gt;"Ready",O$2,IF(ISNUMBER(S188),"OK","INSUFFICIENT FUNDS")))</f>
        <v/>
      </c>
      <c r="V188">
        <v>184</v>
      </c>
      <c r="W188" s="6" t="str">
        <f>IF(V188&gt;Scenario!$B$11,"",IF(V$2&lt;&gt;"Ready",V$2,IF(AB187="OK",Z187,"INSUFFICIENT FUNDS")))</f>
        <v/>
      </c>
      <c r="X188" s="6" t="str">
        <f>IF(V188&gt;Scenario!$B$11,"",IF(V$2&lt;&gt;"Ready",V$2,IF(ISNUMBER(W188),IF(AND(V188&gt;=Scenario!$B$10,MOD(V188-Scenario!$B$10,Scenario!$B$18)=0),Scenario!$B$8,0),"INSUFFICIENT FUNDS")))</f>
        <v/>
      </c>
      <c r="Y188" s="6" t="str">
        <f>IF(V188&gt;Scenario!$B$11,"",IF(V$2&lt;&gt;"Ready",V$2,IF(ISNUMBER(W188),(W188+X188)*(N('Option C'!$E$14)+N('Option C'!$E$15)+IF(Scenario!$B$13="Gross",N('Option C'!$E$16),0))/12+((N('Option C'!$E$12)+N('Option C'!$E$13))/12+IF(AND(V188&gt;=Scenario!$B$10,MOD(V188-Scenario!$B$10,Scenario!$B$18)=0),0*0+0,0)+IF(V188=1,0*0+0,0)+IF(V188=Scenario!$B$11,0,0)),"INSUFFICIENT FUNDS")))</f>
        <v/>
      </c>
      <c r="Z188" s="6" t="str">
        <f>IF(V188&gt;Scenario!$B$11,"",IF(V$2&lt;&gt;"Ready",V$2,IF(ISNUMBER(W188),IF((W188+X188)*(1+Scenario!$B$12/12)-Y188&lt;0,"INSUFFICIENT FUNDS",(W188+X188)*(1+Scenario!$B$12/12)-Y188),"INSUFFICIENT FUNDS")))</f>
        <v/>
      </c>
      <c r="AA188" s="6" t="str">
        <f>IF(V188&gt;Scenario!$B$11,"",IF(V$2&lt;&gt;"Ready",V$2,IF(ISNUMBER(Z188),AA187+Y188,"INSUFFICIENT FUNDS")))</f>
        <v/>
      </c>
      <c r="AB188" t="str">
        <f>IF(V188&gt;Scenario!$B$11,"",IF(V$2&lt;&gt;"Ready",V$2,IF(ISNUMBER(Z188),"OK","INSUFFICIENT FUNDS")))</f>
        <v/>
      </c>
      <c r="AC188">
        <v>184</v>
      </c>
      <c r="AD188" s="6" t="str">
        <f>IF(AC188&gt;Scenario!$B$11,"",IF(AC$2&lt;&gt;"Ready",AC$2,IF(AI187="OK",AG187,"INSUFFICIENT FUNDS")))</f>
        <v/>
      </c>
      <c r="AE188" s="6" t="str">
        <f>IF(AC188&gt;Scenario!$B$11,"",IF(AC$2&lt;&gt;"Ready",AC$2,IF(ISNUMBER(AD188),IF(AND(AC188&gt;=Scenario!$B$10,MOD(AC188-Scenario!$B$10,Scenario!$B$18)=0),Scenario!$B$8,0),"INSUFFICIENT FUNDS")))</f>
        <v/>
      </c>
      <c r="AF188" s="6" t="str">
        <f>IF(AC188&gt;Scenario!$B$11,"",IF(AC$2&lt;&gt;"Ready",AC$2,IF(ISNUMBER(AD188),(AD188+AE188)*(N('Option C'!$E$14)+N('Option C'!$E$15)+IF(Scenario!$B$13="Gross",0,0))/12+((N('Option C'!$E$12)+N('Option C'!$E$13))/12+IF(AND(AC188&gt;=Scenario!$B$10,MOD(AC188-Scenario!$B$10,Scenario!$B$18)=0),N('Option C'!$E$17)*N('Option C'!$E$18)+N('Option C'!$E$20),0)+IF(AC188=1,N('Option C'!$E$17)*N('Option C'!$E$19)+N('Option C'!$E$21),0)+IF(AC188=Scenario!$B$11,N('Option C'!$E$22),0)),"INSUFFICIENT FUNDS")))</f>
        <v/>
      </c>
      <c r="AG188" s="6" t="str">
        <f>IF(AC188&gt;Scenario!$B$11,"",IF(AC$2&lt;&gt;"Ready",AC$2,IF(ISNUMBER(AD188),IF((AD188+AE188)*(1+Scenario!$B$12/12)-AF188&lt;0,"INSUFFICIENT FUNDS",(AD188+AE188)*(1+Scenario!$B$12/12)-AF188),"INSUFFICIENT FUNDS")))</f>
        <v/>
      </c>
      <c r="AH188" s="6" t="str">
        <f>IF(AC188&gt;Scenario!$B$11,"",IF(AC$2&lt;&gt;"Ready",AC$2,IF(ISNUMBER(AG188),AH187+AF188,"INSUFFICIENT FUNDS")))</f>
        <v/>
      </c>
      <c r="AI188" t="str">
        <f>IF(AC188&gt;Scenario!$B$11,"",IF(AC$2&lt;&gt;"Ready",AC$2,IF(ISNUMBER(AG188),"OK","INSUFFICIENT FUNDS")))</f>
        <v/>
      </c>
      <c r="AJ188">
        <v>184</v>
      </c>
      <c r="AK188" s="6" t="str">
        <f>IF(AJ188&gt;Scenario!$B$11,"",IF(AJ$2&lt;&gt;"Ready",AJ$2,IF(AP187="OK",AN187,"INSUFFICIENT FUNDS")))</f>
        <v/>
      </c>
      <c r="AL188" s="6" t="str">
        <f>IF(AJ188&gt;Scenario!$B$11,"",IF(AJ$2&lt;&gt;"Ready",AJ$2,IF(ISNUMBER(AK188),IF(AND(AJ188&gt;=Scenario!$B$10,MOD(AJ188-Scenario!$B$10,Scenario!$B$18)=0),Scenario!$B$8,0),"INSUFFICIENT FUNDS")))</f>
        <v/>
      </c>
      <c r="AM188" s="6" t="str">
        <f>IF(AJ188&gt;Scenario!$B$11,"",IF(AJ$2&lt;&gt;"Ready",AJ$2,IF(ISNUMBER(AK188),(AK188+AL188)*(0+0+IF(Scenario!$B$13="Gross",0,0))/12+((0+0)/12+IF(AND(AJ188&gt;=Scenario!$B$10,MOD(AJ188-Scenario!$B$10,Scenario!$B$18)=0),0*0+0,0)+IF(AJ188=1,0*0+0,0)+IF(AJ188=Scenario!$B$11,0,0)),"INSUFFICIENT FUNDS")))</f>
        <v/>
      </c>
      <c r="AN188" s="6" t="str">
        <f>IF(AJ188&gt;Scenario!$B$11,"",IF(AJ$2&lt;&gt;"Ready",AJ$2,IF(ISNUMBER(AK188),IF((AK188+AL188)*(1+Scenario!$B$12/12)-AM188&lt;0,"INSUFFICIENT FUNDS",(AK188+AL188)*(1+Scenario!$B$12/12)-AM188),"INSUFFICIENT FUNDS")))</f>
        <v/>
      </c>
      <c r="AO188" s="6" t="str">
        <f>IF(AJ188&gt;Scenario!$B$11,"",IF(AJ$2&lt;&gt;"Ready",AJ$2,IF(ISNUMBER(AN188),AO187+AM188,"INSUFFICIENT FUNDS")))</f>
        <v/>
      </c>
      <c r="AP188" t="str">
        <f>IF(AJ188&gt;Scenario!$B$11,"",IF(AJ$2&lt;&gt;"Ready",AJ$2,IF(ISNUMBER(AN188),"OK","INSUFFICIENT FUNDS")))</f>
        <v/>
      </c>
    </row>
    <row r="189" spans="1:42" ht="32.1" customHeight="1" x14ac:dyDescent="0.2">
      <c r="A189">
        <v>185</v>
      </c>
      <c r="B189" s="6" t="str">
        <f>IF(A189&gt;Scenario!$B$11,"",IF(A$2&lt;&gt;"Ready",A$2,IF(G188="OK",E188,"INSUFFICIENT FUNDS")))</f>
        <v/>
      </c>
      <c r="C189" s="6" t="str">
        <f>IF(A189&gt;Scenario!$B$11,"",IF(A$2&lt;&gt;"Ready",A$2,IF(ISNUMBER(B189),IF(AND(A189&gt;=Scenario!$B$10,MOD(A189-Scenario!$B$10,Scenario!$B$18)=0),Scenario!$B$8,0),"INSUFFICIENT FUNDS")))</f>
        <v/>
      </c>
      <c r="D189" s="6" t="str">
        <f>IF(A189&gt;Scenario!$B$11,"",IF(A$2&lt;&gt;"Ready",A$2,IF(ISNUMBER(B189),(B189+C189)*(N('Option C'!$E$14)+N('Option C'!$E$15)+IF(Scenario!$B$13="Gross",N('Option C'!$E$16),0))/12+((N('Option C'!$E$12)+N('Option C'!$E$13))/12+IF(AND(A189&gt;=Scenario!$B$10,MOD(A189-Scenario!$B$10,Scenario!$B$18)=0),N('Option C'!$E$17)*N('Option C'!$E$18)+N('Option C'!$E$20),0)+IF(A189=1,N('Option C'!$E$17)*N('Option C'!$E$19)+N('Option C'!$E$21),0)+IF(A189=Scenario!$B$11,N('Option C'!$E$22),0)),"INSUFFICIENT FUNDS")))</f>
        <v/>
      </c>
      <c r="E189" s="6" t="str">
        <f>IF(A189&gt;Scenario!$B$11,"",IF(A$2&lt;&gt;"Ready",A$2,IF(ISNUMBER(B189),IF((B189+C189)*(1+Scenario!$B$12/12)-D189&lt;0,"INSUFFICIENT FUNDS",(B189+C189)*(1+Scenario!$B$12/12)-D189),"INSUFFICIENT FUNDS")))</f>
        <v/>
      </c>
      <c r="F189" s="6" t="str">
        <f>IF(A189&gt;Scenario!$B$11,"",IF(A$2&lt;&gt;"Ready",A$2,IF(ISNUMBER(E189),F188+D189,"INSUFFICIENT FUNDS")))</f>
        <v/>
      </c>
      <c r="G189" t="str">
        <f>IF(A189&gt;Scenario!$B$11,"",IF(A$2&lt;&gt;"Ready",A$2,IF(ISNUMBER(E189),"OK","INSUFFICIENT FUNDS")))</f>
        <v/>
      </c>
      <c r="H189">
        <v>185</v>
      </c>
      <c r="I189" s="6" t="str">
        <f>IF(H189&gt;Scenario!$B$11,"",IF(H$2&lt;&gt;"Ready",H$2,IF(N188="OK",L188,"INSUFFICIENT FUNDS")))</f>
        <v/>
      </c>
      <c r="J189" s="6" t="str">
        <f>IF(H189&gt;Scenario!$B$11,"",IF(H$2&lt;&gt;"Ready",H$2,IF(ISNUMBER(I189),IF(AND(H189&gt;=Scenario!$B$10,MOD(H189-Scenario!$B$10,Scenario!$B$18)=0),Scenario!$B$8,0),"INSUFFICIENT FUNDS")))</f>
        <v/>
      </c>
      <c r="K189" s="6" t="str">
        <f>IF(H189&gt;Scenario!$B$11,"",IF(H$2&lt;&gt;"Ready",H$2,IF(ISNUMBER(I189),(I189+J189)*(N('Option C'!$E$14)+N('Option C'!$E$15)+IF(Scenario!$B$13="Gross",N('Option C'!$E$16),0))/12+((0+0)/12+IF(AND(H189&gt;=Scenario!$B$10,MOD(H189-Scenario!$B$10,Scenario!$B$18)=0),N('Option C'!$E$17)*N('Option C'!$E$18)+N('Option C'!$E$20),0)+IF(H189=1,N('Option C'!$E$17)*N('Option C'!$E$19)+N('Option C'!$E$21),0)+IF(H189=Scenario!$B$11,N('Option C'!$E$22),0)),"INSUFFICIENT FUNDS")))</f>
        <v/>
      </c>
      <c r="L189" s="6" t="str">
        <f>IF(H189&gt;Scenario!$B$11,"",IF(H$2&lt;&gt;"Ready",H$2,IF(ISNUMBER(I189),IF((I189+J189)*(1+Scenario!$B$12/12)-K189&lt;0,"INSUFFICIENT FUNDS",(I189+J189)*(1+Scenario!$B$12/12)-K189),"INSUFFICIENT FUNDS")))</f>
        <v/>
      </c>
      <c r="M189" s="6" t="str">
        <f>IF(H189&gt;Scenario!$B$11,"",IF(H$2&lt;&gt;"Ready",H$2,IF(ISNUMBER(L189),M188+K189,"INSUFFICIENT FUNDS")))</f>
        <v/>
      </c>
      <c r="N189" t="str">
        <f>IF(H189&gt;Scenario!$B$11,"",IF(H$2&lt;&gt;"Ready",H$2,IF(ISNUMBER(L189),"OK","INSUFFICIENT FUNDS")))</f>
        <v/>
      </c>
      <c r="O189">
        <v>185</v>
      </c>
      <c r="P189" s="6" t="str">
        <f>IF(O189&gt;Scenario!$B$11,"",IF(O$2&lt;&gt;"Ready",O$2,IF(U188="OK",S188,"INSUFFICIENT FUNDS")))</f>
        <v/>
      </c>
      <c r="Q189" s="6" t="str">
        <f>IF(O189&gt;Scenario!$B$11,"",IF(O$2&lt;&gt;"Ready",O$2,IF(ISNUMBER(P189),IF(AND(O189&gt;=Scenario!$B$10,MOD(O189-Scenario!$B$10,Scenario!$B$18)=0),Scenario!$B$8,0),"INSUFFICIENT FUNDS")))</f>
        <v/>
      </c>
      <c r="R189" s="6" t="str">
        <f>IF(O189&gt;Scenario!$B$11,"",IF(O$2&lt;&gt;"Ready",O$2,IF(ISNUMBER(P189),(P189+Q189)*(0+N('Option C'!$E$15)+IF(Scenario!$B$13="Gross",N('Option C'!$E$16),0))/12+((N('Option C'!$E$12)+N('Option C'!$E$13))/12+IF(AND(O189&gt;=Scenario!$B$10,MOD(O189-Scenario!$B$10,Scenario!$B$18)=0),N('Option C'!$E$17)*N('Option C'!$E$18)+N('Option C'!$E$20),0)+IF(O189=1,N('Option C'!$E$17)*N('Option C'!$E$19)+N('Option C'!$E$21),0)+IF(O189=Scenario!$B$11,N('Option C'!$E$22),0)),"INSUFFICIENT FUNDS")))</f>
        <v/>
      </c>
      <c r="S189" s="6" t="str">
        <f>IF(O189&gt;Scenario!$B$11,"",IF(O$2&lt;&gt;"Ready",O$2,IF(ISNUMBER(P189),IF((P189+Q189)*(1+Scenario!$B$12/12)-R189&lt;0,"INSUFFICIENT FUNDS",(P189+Q189)*(1+Scenario!$B$12/12)-R189),"INSUFFICIENT FUNDS")))</f>
        <v/>
      </c>
      <c r="T189" s="6" t="str">
        <f>IF(O189&gt;Scenario!$B$11,"",IF(O$2&lt;&gt;"Ready",O$2,IF(ISNUMBER(S189),T188+R189,"INSUFFICIENT FUNDS")))</f>
        <v/>
      </c>
      <c r="U189" t="str">
        <f>IF(O189&gt;Scenario!$B$11,"",IF(O$2&lt;&gt;"Ready",O$2,IF(ISNUMBER(S189),"OK","INSUFFICIENT FUNDS")))</f>
        <v/>
      </c>
      <c r="V189">
        <v>185</v>
      </c>
      <c r="W189" s="6" t="str">
        <f>IF(V189&gt;Scenario!$B$11,"",IF(V$2&lt;&gt;"Ready",V$2,IF(AB188="OK",Z188,"INSUFFICIENT FUNDS")))</f>
        <v/>
      </c>
      <c r="X189" s="6" t="str">
        <f>IF(V189&gt;Scenario!$B$11,"",IF(V$2&lt;&gt;"Ready",V$2,IF(ISNUMBER(W189),IF(AND(V189&gt;=Scenario!$B$10,MOD(V189-Scenario!$B$10,Scenario!$B$18)=0),Scenario!$B$8,0),"INSUFFICIENT FUNDS")))</f>
        <v/>
      </c>
      <c r="Y189" s="6" t="str">
        <f>IF(V189&gt;Scenario!$B$11,"",IF(V$2&lt;&gt;"Ready",V$2,IF(ISNUMBER(W189),(W189+X189)*(N('Option C'!$E$14)+N('Option C'!$E$15)+IF(Scenario!$B$13="Gross",N('Option C'!$E$16),0))/12+((N('Option C'!$E$12)+N('Option C'!$E$13))/12+IF(AND(V189&gt;=Scenario!$B$10,MOD(V189-Scenario!$B$10,Scenario!$B$18)=0),0*0+0,0)+IF(V189=1,0*0+0,0)+IF(V189=Scenario!$B$11,0,0)),"INSUFFICIENT FUNDS")))</f>
        <v/>
      </c>
      <c r="Z189" s="6" t="str">
        <f>IF(V189&gt;Scenario!$B$11,"",IF(V$2&lt;&gt;"Ready",V$2,IF(ISNUMBER(W189),IF((W189+X189)*(1+Scenario!$B$12/12)-Y189&lt;0,"INSUFFICIENT FUNDS",(W189+X189)*(1+Scenario!$B$12/12)-Y189),"INSUFFICIENT FUNDS")))</f>
        <v/>
      </c>
      <c r="AA189" s="6" t="str">
        <f>IF(V189&gt;Scenario!$B$11,"",IF(V$2&lt;&gt;"Ready",V$2,IF(ISNUMBER(Z189),AA188+Y189,"INSUFFICIENT FUNDS")))</f>
        <v/>
      </c>
      <c r="AB189" t="str">
        <f>IF(V189&gt;Scenario!$B$11,"",IF(V$2&lt;&gt;"Ready",V$2,IF(ISNUMBER(Z189),"OK","INSUFFICIENT FUNDS")))</f>
        <v/>
      </c>
      <c r="AC189">
        <v>185</v>
      </c>
      <c r="AD189" s="6" t="str">
        <f>IF(AC189&gt;Scenario!$B$11,"",IF(AC$2&lt;&gt;"Ready",AC$2,IF(AI188="OK",AG188,"INSUFFICIENT FUNDS")))</f>
        <v/>
      </c>
      <c r="AE189" s="6" t="str">
        <f>IF(AC189&gt;Scenario!$B$11,"",IF(AC$2&lt;&gt;"Ready",AC$2,IF(ISNUMBER(AD189),IF(AND(AC189&gt;=Scenario!$B$10,MOD(AC189-Scenario!$B$10,Scenario!$B$18)=0),Scenario!$B$8,0),"INSUFFICIENT FUNDS")))</f>
        <v/>
      </c>
      <c r="AF189" s="6" t="str">
        <f>IF(AC189&gt;Scenario!$B$11,"",IF(AC$2&lt;&gt;"Ready",AC$2,IF(ISNUMBER(AD189),(AD189+AE189)*(N('Option C'!$E$14)+N('Option C'!$E$15)+IF(Scenario!$B$13="Gross",0,0))/12+((N('Option C'!$E$12)+N('Option C'!$E$13))/12+IF(AND(AC189&gt;=Scenario!$B$10,MOD(AC189-Scenario!$B$10,Scenario!$B$18)=0),N('Option C'!$E$17)*N('Option C'!$E$18)+N('Option C'!$E$20),0)+IF(AC189=1,N('Option C'!$E$17)*N('Option C'!$E$19)+N('Option C'!$E$21),0)+IF(AC189=Scenario!$B$11,N('Option C'!$E$22),0)),"INSUFFICIENT FUNDS")))</f>
        <v/>
      </c>
      <c r="AG189" s="6" t="str">
        <f>IF(AC189&gt;Scenario!$B$11,"",IF(AC$2&lt;&gt;"Ready",AC$2,IF(ISNUMBER(AD189),IF((AD189+AE189)*(1+Scenario!$B$12/12)-AF189&lt;0,"INSUFFICIENT FUNDS",(AD189+AE189)*(1+Scenario!$B$12/12)-AF189),"INSUFFICIENT FUNDS")))</f>
        <v/>
      </c>
      <c r="AH189" s="6" t="str">
        <f>IF(AC189&gt;Scenario!$B$11,"",IF(AC$2&lt;&gt;"Ready",AC$2,IF(ISNUMBER(AG189),AH188+AF189,"INSUFFICIENT FUNDS")))</f>
        <v/>
      </c>
      <c r="AI189" t="str">
        <f>IF(AC189&gt;Scenario!$B$11,"",IF(AC$2&lt;&gt;"Ready",AC$2,IF(ISNUMBER(AG189),"OK","INSUFFICIENT FUNDS")))</f>
        <v/>
      </c>
      <c r="AJ189">
        <v>185</v>
      </c>
      <c r="AK189" s="6" t="str">
        <f>IF(AJ189&gt;Scenario!$B$11,"",IF(AJ$2&lt;&gt;"Ready",AJ$2,IF(AP188="OK",AN188,"INSUFFICIENT FUNDS")))</f>
        <v/>
      </c>
      <c r="AL189" s="6" t="str">
        <f>IF(AJ189&gt;Scenario!$B$11,"",IF(AJ$2&lt;&gt;"Ready",AJ$2,IF(ISNUMBER(AK189),IF(AND(AJ189&gt;=Scenario!$B$10,MOD(AJ189-Scenario!$B$10,Scenario!$B$18)=0),Scenario!$B$8,0),"INSUFFICIENT FUNDS")))</f>
        <v/>
      </c>
      <c r="AM189" s="6" t="str">
        <f>IF(AJ189&gt;Scenario!$B$11,"",IF(AJ$2&lt;&gt;"Ready",AJ$2,IF(ISNUMBER(AK189),(AK189+AL189)*(0+0+IF(Scenario!$B$13="Gross",0,0))/12+((0+0)/12+IF(AND(AJ189&gt;=Scenario!$B$10,MOD(AJ189-Scenario!$B$10,Scenario!$B$18)=0),0*0+0,0)+IF(AJ189=1,0*0+0,0)+IF(AJ189=Scenario!$B$11,0,0)),"INSUFFICIENT FUNDS")))</f>
        <v/>
      </c>
      <c r="AN189" s="6" t="str">
        <f>IF(AJ189&gt;Scenario!$B$11,"",IF(AJ$2&lt;&gt;"Ready",AJ$2,IF(ISNUMBER(AK189),IF((AK189+AL189)*(1+Scenario!$B$12/12)-AM189&lt;0,"INSUFFICIENT FUNDS",(AK189+AL189)*(1+Scenario!$B$12/12)-AM189),"INSUFFICIENT FUNDS")))</f>
        <v/>
      </c>
      <c r="AO189" s="6" t="str">
        <f>IF(AJ189&gt;Scenario!$B$11,"",IF(AJ$2&lt;&gt;"Ready",AJ$2,IF(ISNUMBER(AN189),AO188+AM189,"INSUFFICIENT FUNDS")))</f>
        <v/>
      </c>
      <c r="AP189" t="str">
        <f>IF(AJ189&gt;Scenario!$B$11,"",IF(AJ$2&lt;&gt;"Ready",AJ$2,IF(ISNUMBER(AN189),"OK","INSUFFICIENT FUNDS")))</f>
        <v/>
      </c>
    </row>
    <row r="190" spans="1:42" ht="32.1" customHeight="1" x14ac:dyDescent="0.2">
      <c r="A190">
        <v>186</v>
      </c>
      <c r="B190" s="6" t="str">
        <f>IF(A190&gt;Scenario!$B$11,"",IF(A$2&lt;&gt;"Ready",A$2,IF(G189="OK",E189,"INSUFFICIENT FUNDS")))</f>
        <v/>
      </c>
      <c r="C190" s="6" t="str">
        <f>IF(A190&gt;Scenario!$B$11,"",IF(A$2&lt;&gt;"Ready",A$2,IF(ISNUMBER(B190),IF(AND(A190&gt;=Scenario!$B$10,MOD(A190-Scenario!$B$10,Scenario!$B$18)=0),Scenario!$B$8,0),"INSUFFICIENT FUNDS")))</f>
        <v/>
      </c>
      <c r="D190" s="6" t="str">
        <f>IF(A190&gt;Scenario!$B$11,"",IF(A$2&lt;&gt;"Ready",A$2,IF(ISNUMBER(B190),(B190+C190)*(N('Option C'!$E$14)+N('Option C'!$E$15)+IF(Scenario!$B$13="Gross",N('Option C'!$E$16),0))/12+((N('Option C'!$E$12)+N('Option C'!$E$13))/12+IF(AND(A190&gt;=Scenario!$B$10,MOD(A190-Scenario!$B$10,Scenario!$B$18)=0),N('Option C'!$E$17)*N('Option C'!$E$18)+N('Option C'!$E$20),0)+IF(A190=1,N('Option C'!$E$17)*N('Option C'!$E$19)+N('Option C'!$E$21),0)+IF(A190=Scenario!$B$11,N('Option C'!$E$22),0)),"INSUFFICIENT FUNDS")))</f>
        <v/>
      </c>
      <c r="E190" s="6" t="str">
        <f>IF(A190&gt;Scenario!$B$11,"",IF(A$2&lt;&gt;"Ready",A$2,IF(ISNUMBER(B190),IF((B190+C190)*(1+Scenario!$B$12/12)-D190&lt;0,"INSUFFICIENT FUNDS",(B190+C190)*(1+Scenario!$B$12/12)-D190),"INSUFFICIENT FUNDS")))</f>
        <v/>
      </c>
      <c r="F190" s="6" t="str">
        <f>IF(A190&gt;Scenario!$B$11,"",IF(A$2&lt;&gt;"Ready",A$2,IF(ISNUMBER(E190),F189+D190,"INSUFFICIENT FUNDS")))</f>
        <v/>
      </c>
      <c r="G190" t="str">
        <f>IF(A190&gt;Scenario!$B$11,"",IF(A$2&lt;&gt;"Ready",A$2,IF(ISNUMBER(E190),"OK","INSUFFICIENT FUNDS")))</f>
        <v/>
      </c>
      <c r="H190">
        <v>186</v>
      </c>
      <c r="I190" s="6" t="str">
        <f>IF(H190&gt;Scenario!$B$11,"",IF(H$2&lt;&gt;"Ready",H$2,IF(N189="OK",L189,"INSUFFICIENT FUNDS")))</f>
        <v/>
      </c>
      <c r="J190" s="6" t="str">
        <f>IF(H190&gt;Scenario!$B$11,"",IF(H$2&lt;&gt;"Ready",H$2,IF(ISNUMBER(I190),IF(AND(H190&gt;=Scenario!$B$10,MOD(H190-Scenario!$B$10,Scenario!$B$18)=0),Scenario!$B$8,0),"INSUFFICIENT FUNDS")))</f>
        <v/>
      </c>
      <c r="K190" s="6" t="str">
        <f>IF(H190&gt;Scenario!$B$11,"",IF(H$2&lt;&gt;"Ready",H$2,IF(ISNUMBER(I190),(I190+J190)*(N('Option C'!$E$14)+N('Option C'!$E$15)+IF(Scenario!$B$13="Gross",N('Option C'!$E$16),0))/12+((0+0)/12+IF(AND(H190&gt;=Scenario!$B$10,MOD(H190-Scenario!$B$10,Scenario!$B$18)=0),N('Option C'!$E$17)*N('Option C'!$E$18)+N('Option C'!$E$20),0)+IF(H190=1,N('Option C'!$E$17)*N('Option C'!$E$19)+N('Option C'!$E$21),0)+IF(H190=Scenario!$B$11,N('Option C'!$E$22),0)),"INSUFFICIENT FUNDS")))</f>
        <v/>
      </c>
      <c r="L190" s="6" t="str">
        <f>IF(H190&gt;Scenario!$B$11,"",IF(H$2&lt;&gt;"Ready",H$2,IF(ISNUMBER(I190),IF((I190+J190)*(1+Scenario!$B$12/12)-K190&lt;0,"INSUFFICIENT FUNDS",(I190+J190)*(1+Scenario!$B$12/12)-K190),"INSUFFICIENT FUNDS")))</f>
        <v/>
      </c>
      <c r="M190" s="6" t="str">
        <f>IF(H190&gt;Scenario!$B$11,"",IF(H$2&lt;&gt;"Ready",H$2,IF(ISNUMBER(L190),M189+K190,"INSUFFICIENT FUNDS")))</f>
        <v/>
      </c>
      <c r="N190" t="str">
        <f>IF(H190&gt;Scenario!$B$11,"",IF(H$2&lt;&gt;"Ready",H$2,IF(ISNUMBER(L190),"OK","INSUFFICIENT FUNDS")))</f>
        <v/>
      </c>
      <c r="O190">
        <v>186</v>
      </c>
      <c r="P190" s="6" t="str">
        <f>IF(O190&gt;Scenario!$B$11,"",IF(O$2&lt;&gt;"Ready",O$2,IF(U189="OK",S189,"INSUFFICIENT FUNDS")))</f>
        <v/>
      </c>
      <c r="Q190" s="6" t="str">
        <f>IF(O190&gt;Scenario!$B$11,"",IF(O$2&lt;&gt;"Ready",O$2,IF(ISNUMBER(P190),IF(AND(O190&gt;=Scenario!$B$10,MOD(O190-Scenario!$B$10,Scenario!$B$18)=0),Scenario!$B$8,0),"INSUFFICIENT FUNDS")))</f>
        <v/>
      </c>
      <c r="R190" s="6" t="str">
        <f>IF(O190&gt;Scenario!$B$11,"",IF(O$2&lt;&gt;"Ready",O$2,IF(ISNUMBER(P190),(P190+Q190)*(0+N('Option C'!$E$15)+IF(Scenario!$B$13="Gross",N('Option C'!$E$16),0))/12+((N('Option C'!$E$12)+N('Option C'!$E$13))/12+IF(AND(O190&gt;=Scenario!$B$10,MOD(O190-Scenario!$B$10,Scenario!$B$18)=0),N('Option C'!$E$17)*N('Option C'!$E$18)+N('Option C'!$E$20),0)+IF(O190=1,N('Option C'!$E$17)*N('Option C'!$E$19)+N('Option C'!$E$21),0)+IF(O190=Scenario!$B$11,N('Option C'!$E$22),0)),"INSUFFICIENT FUNDS")))</f>
        <v/>
      </c>
      <c r="S190" s="6" t="str">
        <f>IF(O190&gt;Scenario!$B$11,"",IF(O$2&lt;&gt;"Ready",O$2,IF(ISNUMBER(P190),IF((P190+Q190)*(1+Scenario!$B$12/12)-R190&lt;0,"INSUFFICIENT FUNDS",(P190+Q190)*(1+Scenario!$B$12/12)-R190),"INSUFFICIENT FUNDS")))</f>
        <v/>
      </c>
      <c r="T190" s="6" t="str">
        <f>IF(O190&gt;Scenario!$B$11,"",IF(O$2&lt;&gt;"Ready",O$2,IF(ISNUMBER(S190),T189+R190,"INSUFFICIENT FUNDS")))</f>
        <v/>
      </c>
      <c r="U190" t="str">
        <f>IF(O190&gt;Scenario!$B$11,"",IF(O$2&lt;&gt;"Ready",O$2,IF(ISNUMBER(S190),"OK","INSUFFICIENT FUNDS")))</f>
        <v/>
      </c>
      <c r="V190">
        <v>186</v>
      </c>
      <c r="W190" s="6" t="str">
        <f>IF(V190&gt;Scenario!$B$11,"",IF(V$2&lt;&gt;"Ready",V$2,IF(AB189="OK",Z189,"INSUFFICIENT FUNDS")))</f>
        <v/>
      </c>
      <c r="X190" s="6" t="str">
        <f>IF(V190&gt;Scenario!$B$11,"",IF(V$2&lt;&gt;"Ready",V$2,IF(ISNUMBER(W190),IF(AND(V190&gt;=Scenario!$B$10,MOD(V190-Scenario!$B$10,Scenario!$B$18)=0),Scenario!$B$8,0),"INSUFFICIENT FUNDS")))</f>
        <v/>
      </c>
      <c r="Y190" s="6" t="str">
        <f>IF(V190&gt;Scenario!$B$11,"",IF(V$2&lt;&gt;"Ready",V$2,IF(ISNUMBER(W190),(W190+X190)*(N('Option C'!$E$14)+N('Option C'!$E$15)+IF(Scenario!$B$13="Gross",N('Option C'!$E$16),0))/12+((N('Option C'!$E$12)+N('Option C'!$E$13))/12+IF(AND(V190&gt;=Scenario!$B$10,MOD(V190-Scenario!$B$10,Scenario!$B$18)=0),0*0+0,0)+IF(V190=1,0*0+0,0)+IF(V190=Scenario!$B$11,0,0)),"INSUFFICIENT FUNDS")))</f>
        <v/>
      </c>
      <c r="Z190" s="6" t="str">
        <f>IF(V190&gt;Scenario!$B$11,"",IF(V$2&lt;&gt;"Ready",V$2,IF(ISNUMBER(W190),IF((W190+X190)*(1+Scenario!$B$12/12)-Y190&lt;0,"INSUFFICIENT FUNDS",(W190+X190)*(1+Scenario!$B$12/12)-Y190),"INSUFFICIENT FUNDS")))</f>
        <v/>
      </c>
      <c r="AA190" s="6" t="str">
        <f>IF(V190&gt;Scenario!$B$11,"",IF(V$2&lt;&gt;"Ready",V$2,IF(ISNUMBER(Z190),AA189+Y190,"INSUFFICIENT FUNDS")))</f>
        <v/>
      </c>
      <c r="AB190" t="str">
        <f>IF(V190&gt;Scenario!$B$11,"",IF(V$2&lt;&gt;"Ready",V$2,IF(ISNUMBER(Z190),"OK","INSUFFICIENT FUNDS")))</f>
        <v/>
      </c>
      <c r="AC190">
        <v>186</v>
      </c>
      <c r="AD190" s="6" t="str">
        <f>IF(AC190&gt;Scenario!$B$11,"",IF(AC$2&lt;&gt;"Ready",AC$2,IF(AI189="OK",AG189,"INSUFFICIENT FUNDS")))</f>
        <v/>
      </c>
      <c r="AE190" s="6" t="str">
        <f>IF(AC190&gt;Scenario!$B$11,"",IF(AC$2&lt;&gt;"Ready",AC$2,IF(ISNUMBER(AD190),IF(AND(AC190&gt;=Scenario!$B$10,MOD(AC190-Scenario!$B$10,Scenario!$B$18)=0),Scenario!$B$8,0),"INSUFFICIENT FUNDS")))</f>
        <v/>
      </c>
      <c r="AF190" s="6" t="str">
        <f>IF(AC190&gt;Scenario!$B$11,"",IF(AC$2&lt;&gt;"Ready",AC$2,IF(ISNUMBER(AD190),(AD190+AE190)*(N('Option C'!$E$14)+N('Option C'!$E$15)+IF(Scenario!$B$13="Gross",0,0))/12+((N('Option C'!$E$12)+N('Option C'!$E$13))/12+IF(AND(AC190&gt;=Scenario!$B$10,MOD(AC190-Scenario!$B$10,Scenario!$B$18)=0),N('Option C'!$E$17)*N('Option C'!$E$18)+N('Option C'!$E$20),0)+IF(AC190=1,N('Option C'!$E$17)*N('Option C'!$E$19)+N('Option C'!$E$21),0)+IF(AC190=Scenario!$B$11,N('Option C'!$E$22),0)),"INSUFFICIENT FUNDS")))</f>
        <v/>
      </c>
      <c r="AG190" s="6" t="str">
        <f>IF(AC190&gt;Scenario!$B$11,"",IF(AC$2&lt;&gt;"Ready",AC$2,IF(ISNUMBER(AD190),IF((AD190+AE190)*(1+Scenario!$B$12/12)-AF190&lt;0,"INSUFFICIENT FUNDS",(AD190+AE190)*(1+Scenario!$B$12/12)-AF190),"INSUFFICIENT FUNDS")))</f>
        <v/>
      </c>
      <c r="AH190" s="6" t="str">
        <f>IF(AC190&gt;Scenario!$B$11,"",IF(AC$2&lt;&gt;"Ready",AC$2,IF(ISNUMBER(AG190),AH189+AF190,"INSUFFICIENT FUNDS")))</f>
        <v/>
      </c>
      <c r="AI190" t="str">
        <f>IF(AC190&gt;Scenario!$B$11,"",IF(AC$2&lt;&gt;"Ready",AC$2,IF(ISNUMBER(AG190),"OK","INSUFFICIENT FUNDS")))</f>
        <v/>
      </c>
      <c r="AJ190">
        <v>186</v>
      </c>
      <c r="AK190" s="6" t="str">
        <f>IF(AJ190&gt;Scenario!$B$11,"",IF(AJ$2&lt;&gt;"Ready",AJ$2,IF(AP189="OK",AN189,"INSUFFICIENT FUNDS")))</f>
        <v/>
      </c>
      <c r="AL190" s="6" t="str">
        <f>IF(AJ190&gt;Scenario!$B$11,"",IF(AJ$2&lt;&gt;"Ready",AJ$2,IF(ISNUMBER(AK190),IF(AND(AJ190&gt;=Scenario!$B$10,MOD(AJ190-Scenario!$B$10,Scenario!$B$18)=0),Scenario!$B$8,0),"INSUFFICIENT FUNDS")))</f>
        <v/>
      </c>
      <c r="AM190" s="6" t="str">
        <f>IF(AJ190&gt;Scenario!$B$11,"",IF(AJ$2&lt;&gt;"Ready",AJ$2,IF(ISNUMBER(AK190),(AK190+AL190)*(0+0+IF(Scenario!$B$13="Gross",0,0))/12+((0+0)/12+IF(AND(AJ190&gt;=Scenario!$B$10,MOD(AJ190-Scenario!$B$10,Scenario!$B$18)=0),0*0+0,0)+IF(AJ190=1,0*0+0,0)+IF(AJ190=Scenario!$B$11,0,0)),"INSUFFICIENT FUNDS")))</f>
        <v/>
      </c>
      <c r="AN190" s="6" t="str">
        <f>IF(AJ190&gt;Scenario!$B$11,"",IF(AJ$2&lt;&gt;"Ready",AJ$2,IF(ISNUMBER(AK190),IF((AK190+AL190)*(1+Scenario!$B$12/12)-AM190&lt;0,"INSUFFICIENT FUNDS",(AK190+AL190)*(1+Scenario!$B$12/12)-AM190),"INSUFFICIENT FUNDS")))</f>
        <v/>
      </c>
      <c r="AO190" s="6" t="str">
        <f>IF(AJ190&gt;Scenario!$B$11,"",IF(AJ$2&lt;&gt;"Ready",AJ$2,IF(ISNUMBER(AN190),AO189+AM190,"INSUFFICIENT FUNDS")))</f>
        <v/>
      </c>
      <c r="AP190" t="str">
        <f>IF(AJ190&gt;Scenario!$B$11,"",IF(AJ$2&lt;&gt;"Ready",AJ$2,IF(ISNUMBER(AN190),"OK","INSUFFICIENT FUNDS")))</f>
        <v/>
      </c>
    </row>
    <row r="191" spans="1:42" ht="32.1" customHeight="1" x14ac:dyDescent="0.2">
      <c r="A191">
        <v>187</v>
      </c>
      <c r="B191" s="6" t="str">
        <f>IF(A191&gt;Scenario!$B$11,"",IF(A$2&lt;&gt;"Ready",A$2,IF(G190="OK",E190,"INSUFFICIENT FUNDS")))</f>
        <v/>
      </c>
      <c r="C191" s="6" t="str">
        <f>IF(A191&gt;Scenario!$B$11,"",IF(A$2&lt;&gt;"Ready",A$2,IF(ISNUMBER(B191),IF(AND(A191&gt;=Scenario!$B$10,MOD(A191-Scenario!$B$10,Scenario!$B$18)=0),Scenario!$B$8,0),"INSUFFICIENT FUNDS")))</f>
        <v/>
      </c>
      <c r="D191" s="6" t="str">
        <f>IF(A191&gt;Scenario!$B$11,"",IF(A$2&lt;&gt;"Ready",A$2,IF(ISNUMBER(B191),(B191+C191)*(N('Option C'!$E$14)+N('Option C'!$E$15)+IF(Scenario!$B$13="Gross",N('Option C'!$E$16),0))/12+((N('Option C'!$E$12)+N('Option C'!$E$13))/12+IF(AND(A191&gt;=Scenario!$B$10,MOD(A191-Scenario!$B$10,Scenario!$B$18)=0),N('Option C'!$E$17)*N('Option C'!$E$18)+N('Option C'!$E$20),0)+IF(A191=1,N('Option C'!$E$17)*N('Option C'!$E$19)+N('Option C'!$E$21),0)+IF(A191=Scenario!$B$11,N('Option C'!$E$22),0)),"INSUFFICIENT FUNDS")))</f>
        <v/>
      </c>
      <c r="E191" s="6" t="str">
        <f>IF(A191&gt;Scenario!$B$11,"",IF(A$2&lt;&gt;"Ready",A$2,IF(ISNUMBER(B191),IF((B191+C191)*(1+Scenario!$B$12/12)-D191&lt;0,"INSUFFICIENT FUNDS",(B191+C191)*(1+Scenario!$B$12/12)-D191),"INSUFFICIENT FUNDS")))</f>
        <v/>
      </c>
      <c r="F191" s="6" t="str">
        <f>IF(A191&gt;Scenario!$B$11,"",IF(A$2&lt;&gt;"Ready",A$2,IF(ISNUMBER(E191),F190+D191,"INSUFFICIENT FUNDS")))</f>
        <v/>
      </c>
      <c r="G191" t="str">
        <f>IF(A191&gt;Scenario!$B$11,"",IF(A$2&lt;&gt;"Ready",A$2,IF(ISNUMBER(E191),"OK","INSUFFICIENT FUNDS")))</f>
        <v/>
      </c>
      <c r="H191">
        <v>187</v>
      </c>
      <c r="I191" s="6" t="str">
        <f>IF(H191&gt;Scenario!$B$11,"",IF(H$2&lt;&gt;"Ready",H$2,IF(N190="OK",L190,"INSUFFICIENT FUNDS")))</f>
        <v/>
      </c>
      <c r="J191" s="6" t="str">
        <f>IF(H191&gt;Scenario!$B$11,"",IF(H$2&lt;&gt;"Ready",H$2,IF(ISNUMBER(I191),IF(AND(H191&gt;=Scenario!$B$10,MOD(H191-Scenario!$B$10,Scenario!$B$18)=0),Scenario!$B$8,0),"INSUFFICIENT FUNDS")))</f>
        <v/>
      </c>
      <c r="K191" s="6" t="str">
        <f>IF(H191&gt;Scenario!$B$11,"",IF(H$2&lt;&gt;"Ready",H$2,IF(ISNUMBER(I191),(I191+J191)*(N('Option C'!$E$14)+N('Option C'!$E$15)+IF(Scenario!$B$13="Gross",N('Option C'!$E$16),0))/12+((0+0)/12+IF(AND(H191&gt;=Scenario!$B$10,MOD(H191-Scenario!$B$10,Scenario!$B$18)=0),N('Option C'!$E$17)*N('Option C'!$E$18)+N('Option C'!$E$20),0)+IF(H191=1,N('Option C'!$E$17)*N('Option C'!$E$19)+N('Option C'!$E$21),0)+IF(H191=Scenario!$B$11,N('Option C'!$E$22),0)),"INSUFFICIENT FUNDS")))</f>
        <v/>
      </c>
      <c r="L191" s="6" t="str">
        <f>IF(H191&gt;Scenario!$B$11,"",IF(H$2&lt;&gt;"Ready",H$2,IF(ISNUMBER(I191),IF((I191+J191)*(1+Scenario!$B$12/12)-K191&lt;0,"INSUFFICIENT FUNDS",(I191+J191)*(1+Scenario!$B$12/12)-K191),"INSUFFICIENT FUNDS")))</f>
        <v/>
      </c>
      <c r="M191" s="6" t="str">
        <f>IF(H191&gt;Scenario!$B$11,"",IF(H$2&lt;&gt;"Ready",H$2,IF(ISNUMBER(L191),M190+K191,"INSUFFICIENT FUNDS")))</f>
        <v/>
      </c>
      <c r="N191" t="str">
        <f>IF(H191&gt;Scenario!$B$11,"",IF(H$2&lt;&gt;"Ready",H$2,IF(ISNUMBER(L191),"OK","INSUFFICIENT FUNDS")))</f>
        <v/>
      </c>
      <c r="O191">
        <v>187</v>
      </c>
      <c r="P191" s="6" t="str">
        <f>IF(O191&gt;Scenario!$B$11,"",IF(O$2&lt;&gt;"Ready",O$2,IF(U190="OK",S190,"INSUFFICIENT FUNDS")))</f>
        <v/>
      </c>
      <c r="Q191" s="6" t="str">
        <f>IF(O191&gt;Scenario!$B$11,"",IF(O$2&lt;&gt;"Ready",O$2,IF(ISNUMBER(P191),IF(AND(O191&gt;=Scenario!$B$10,MOD(O191-Scenario!$B$10,Scenario!$B$18)=0),Scenario!$B$8,0),"INSUFFICIENT FUNDS")))</f>
        <v/>
      </c>
      <c r="R191" s="6" t="str">
        <f>IF(O191&gt;Scenario!$B$11,"",IF(O$2&lt;&gt;"Ready",O$2,IF(ISNUMBER(P191),(P191+Q191)*(0+N('Option C'!$E$15)+IF(Scenario!$B$13="Gross",N('Option C'!$E$16),0))/12+((N('Option C'!$E$12)+N('Option C'!$E$13))/12+IF(AND(O191&gt;=Scenario!$B$10,MOD(O191-Scenario!$B$10,Scenario!$B$18)=0),N('Option C'!$E$17)*N('Option C'!$E$18)+N('Option C'!$E$20),0)+IF(O191=1,N('Option C'!$E$17)*N('Option C'!$E$19)+N('Option C'!$E$21),0)+IF(O191=Scenario!$B$11,N('Option C'!$E$22),0)),"INSUFFICIENT FUNDS")))</f>
        <v/>
      </c>
      <c r="S191" s="6" t="str">
        <f>IF(O191&gt;Scenario!$B$11,"",IF(O$2&lt;&gt;"Ready",O$2,IF(ISNUMBER(P191),IF((P191+Q191)*(1+Scenario!$B$12/12)-R191&lt;0,"INSUFFICIENT FUNDS",(P191+Q191)*(1+Scenario!$B$12/12)-R191),"INSUFFICIENT FUNDS")))</f>
        <v/>
      </c>
      <c r="T191" s="6" t="str">
        <f>IF(O191&gt;Scenario!$B$11,"",IF(O$2&lt;&gt;"Ready",O$2,IF(ISNUMBER(S191),T190+R191,"INSUFFICIENT FUNDS")))</f>
        <v/>
      </c>
      <c r="U191" t="str">
        <f>IF(O191&gt;Scenario!$B$11,"",IF(O$2&lt;&gt;"Ready",O$2,IF(ISNUMBER(S191),"OK","INSUFFICIENT FUNDS")))</f>
        <v/>
      </c>
      <c r="V191">
        <v>187</v>
      </c>
      <c r="W191" s="6" t="str">
        <f>IF(V191&gt;Scenario!$B$11,"",IF(V$2&lt;&gt;"Ready",V$2,IF(AB190="OK",Z190,"INSUFFICIENT FUNDS")))</f>
        <v/>
      </c>
      <c r="X191" s="6" t="str">
        <f>IF(V191&gt;Scenario!$B$11,"",IF(V$2&lt;&gt;"Ready",V$2,IF(ISNUMBER(W191),IF(AND(V191&gt;=Scenario!$B$10,MOD(V191-Scenario!$B$10,Scenario!$B$18)=0),Scenario!$B$8,0),"INSUFFICIENT FUNDS")))</f>
        <v/>
      </c>
      <c r="Y191" s="6" t="str">
        <f>IF(V191&gt;Scenario!$B$11,"",IF(V$2&lt;&gt;"Ready",V$2,IF(ISNUMBER(W191),(W191+X191)*(N('Option C'!$E$14)+N('Option C'!$E$15)+IF(Scenario!$B$13="Gross",N('Option C'!$E$16),0))/12+((N('Option C'!$E$12)+N('Option C'!$E$13))/12+IF(AND(V191&gt;=Scenario!$B$10,MOD(V191-Scenario!$B$10,Scenario!$B$18)=0),0*0+0,0)+IF(V191=1,0*0+0,0)+IF(V191=Scenario!$B$11,0,0)),"INSUFFICIENT FUNDS")))</f>
        <v/>
      </c>
      <c r="Z191" s="6" t="str">
        <f>IF(V191&gt;Scenario!$B$11,"",IF(V$2&lt;&gt;"Ready",V$2,IF(ISNUMBER(W191),IF((W191+X191)*(1+Scenario!$B$12/12)-Y191&lt;0,"INSUFFICIENT FUNDS",(W191+X191)*(1+Scenario!$B$12/12)-Y191),"INSUFFICIENT FUNDS")))</f>
        <v/>
      </c>
      <c r="AA191" s="6" t="str">
        <f>IF(V191&gt;Scenario!$B$11,"",IF(V$2&lt;&gt;"Ready",V$2,IF(ISNUMBER(Z191),AA190+Y191,"INSUFFICIENT FUNDS")))</f>
        <v/>
      </c>
      <c r="AB191" t="str">
        <f>IF(V191&gt;Scenario!$B$11,"",IF(V$2&lt;&gt;"Ready",V$2,IF(ISNUMBER(Z191),"OK","INSUFFICIENT FUNDS")))</f>
        <v/>
      </c>
      <c r="AC191">
        <v>187</v>
      </c>
      <c r="AD191" s="6" t="str">
        <f>IF(AC191&gt;Scenario!$B$11,"",IF(AC$2&lt;&gt;"Ready",AC$2,IF(AI190="OK",AG190,"INSUFFICIENT FUNDS")))</f>
        <v/>
      </c>
      <c r="AE191" s="6" t="str">
        <f>IF(AC191&gt;Scenario!$B$11,"",IF(AC$2&lt;&gt;"Ready",AC$2,IF(ISNUMBER(AD191),IF(AND(AC191&gt;=Scenario!$B$10,MOD(AC191-Scenario!$B$10,Scenario!$B$18)=0),Scenario!$B$8,0),"INSUFFICIENT FUNDS")))</f>
        <v/>
      </c>
      <c r="AF191" s="6" t="str">
        <f>IF(AC191&gt;Scenario!$B$11,"",IF(AC$2&lt;&gt;"Ready",AC$2,IF(ISNUMBER(AD191),(AD191+AE191)*(N('Option C'!$E$14)+N('Option C'!$E$15)+IF(Scenario!$B$13="Gross",0,0))/12+((N('Option C'!$E$12)+N('Option C'!$E$13))/12+IF(AND(AC191&gt;=Scenario!$B$10,MOD(AC191-Scenario!$B$10,Scenario!$B$18)=0),N('Option C'!$E$17)*N('Option C'!$E$18)+N('Option C'!$E$20),0)+IF(AC191=1,N('Option C'!$E$17)*N('Option C'!$E$19)+N('Option C'!$E$21),0)+IF(AC191=Scenario!$B$11,N('Option C'!$E$22),0)),"INSUFFICIENT FUNDS")))</f>
        <v/>
      </c>
      <c r="AG191" s="6" t="str">
        <f>IF(AC191&gt;Scenario!$B$11,"",IF(AC$2&lt;&gt;"Ready",AC$2,IF(ISNUMBER(AD191),IF((AD191+AE191)*(1+Scenario!$B$12/12)-AF191&lt;0,"INSUFFICIENT FUNDS",(AD191+AE191)*(1+Scenario!$B$12/12)-AF191),"INSUFFICIENT FUNDS")))</f>
        <v/>
      </c>
      <c r="AH191" s="6" t="str">
        <f>IF(AC191&gt;Scenario!$B$11,"",IF(AC$2&lt;&gt;"Ready",AC$2,IF(ISNUMBER(AG191),AH190+AF191,"INSUFFICIENT FUNDS")))</f>
        <v/>
      </c>
      <c r="AI191" t="str">
        <f>IF(AC191&gt;Scenario!$B$11,"",IF(AC$2&lt;&gt;"Ready",AC$2,IF(ISNUMBER(AG191),"OK","INSUFFICIENT FUNDS")))</f>
        <v/>
      </c>
      <c r="AJ191">
        <v>187</v>
      </c>
      <c r="AK191" s="6" t="str">
        <f>IF(AJ191&gt;Scenario!$B$11,"",IF(AJ$2&lt;&gt;"Ready",AJ$2,IF(AP190="OK",AN190,"INSUFFICIENT FUNDS")))</f>
        <v/>
      </c>
      <c r="AL191" s="6" t="str">
        <f>IF(AJ191&gt;Scenario!$B$11,"",IF(AJ$2&lt;&gt;"Ready",AJ$2,IF(ISNUMBER(AK191),IF(AND(AJ191&gt;=Scenario!$B$10,MOD(AJ191-Scenario!$B$10,Scenario!$B$18)=0),Scenario!$B$8,0),"INSUFFICIENT FUNDS")))</f>
        <v/>
      </c>
      <c r="AM191" s="6" t="str">
        <f>IF(AJ191&gt;Scenario!$B$11,"",IF(AJ$2&lt;&gt;"Ready",AJ$2,IF(ISNUMBER(AK191),(AK191+AL191)*(0+0+IF(Scenario!$B$13="Gross",0,0))/12+((0+0)/12+IF(AND(AJ191&gt;=Scenario!$B$10,MOD(AJ191-Scenario!$B$10,Scenario!$B$18)=0),0*0+0,0)+IF(AJ191=1,0*0+0,0)+IF(AJ191=Scenario!$B$11,0,0)),"INSUFFICIENT FUNDS")))</f>
        <v/>
      </c>
      <c r="AN191" s="6" t="str">
        <f>IF(AJ191&gt;Scenario!$B$11,"",IF(AJ$2&lt;&gt;"Ready",AJ$2,IF(ISNUMBER(AK191),IF((AK191+AL191)*(1+Scenario!$B$12/12)-AM191&lt;0,"INSUFFICIENT FUNDS",(AK191+AL191)*(1+Scenario!$B$12/12)-AM191),"INSUFFICIENT FUNDS")))</f>
        <v/>
      </c>
      <c r="AO191" s="6" t="str">
        <f>IF(AJ191&gt;Scenario!$B$11,"",IF(AJ$2&lt;&gt;"Ready",AJ$2,IF(ISNUMBER(AN191),AO190+AM191,"INSUFFICIENT FUNDS")))</f>
        <v/>
      </c>
      <c r="AP191" t="str">
        <f>IF(AJ191&gt;Scenario!$B$11,"",IF(AJ$2&lt;&gt;"Ready",AJ$2,IF(ISNUMBER(AN191),"OK","INSUFFICIENT FUNDS")))</f>
        <v/>
      </c>
    </row>
    <row r="192" spans="1:42" ht="32.1" customHeight="1" x14ac:dyDescent="0.2">
      <c r="A192">
        <v>188</v>
      </c>
      <c r="B192" s="6" t="str">
        <f>IF(A192&gt;Scenario!$B$11,"",IF(A$2&lt;&gt;"Ready",A$2,IF(G191="OK",E191,"INSUFFICIENT FUNDS")))</f>
        <v/>
      </c>
      <c r="C192" s="6" t="str">
        <f>IF(A192&gt;Scenario!$B$11,"",IF(A$2&lt;&gt;"Ready",A$2,IF(ISNUMBER(B192),IF(AND(A192&gt;=Scenario!$B$10,MOD(A192-Scenario!$B$10,Scenario!$B$18)=0),Scenario!$B$8,0),"INSUFFICIENT FUNDS")))</f>
        <v/>
      </c>
      <c r="D192" s="6" t="str">
        <f>IF(A192&gt;Scenario!$B$11,"",IF(A$2&lt;&gt;"Ready",A$2,IF(ISNUMBER(B192),(B192+C192)*(N('Option C'!$E$14)+N('Option C'!$E$15)+IF(Scenario!$B$13="Gross",N('Option C'!$E$16),0))/12+((N('Option C'!$E$12)+N('Option C'!$E$13))/12+IF(AND(A192&gt;=Scenario!$B$10,MOD(A192-Scenario!$B$10,Scenario!$B$18)=0),N('Option C'!$E$17)*N('Option C'!$E$18)+N('Option C'!$E$20),0)+IF(A192=1,N('Option C'!$E$17)*N('Option C'!$E$19)+N('Option C'!$E$21),0)+IF(A192=Scenario!$B$11,N('Option C'!$E$22),0)),"INSUFFICIENT FUNDS")))</f>
        <v/>
      </c>
      <c r="E192" s="6" t="str">
        <f>IF(A192&gt;Scenario!$B$11,"",IF(A$2&lt;&gt;"Ready",A$2,IF(ISNUMBER(B192),IF((B192+C192)*(1+Scenario!$B$12/12)-D192&lt;0,"INSUFFICIENT FUNDS",(B192+C192)*(1+Scenario!$B$12/12)-D192),"INSUFFICIENT FUNDS")))</f>
        <v/>
      </c>
      <c r="F192" s="6" t="str">
        <f>IF(A192&gt;Scenario!$B$11,"",IF(A$2&lt;&gt;"Ready",A$2,IF(ISNUMBER(E192),F191+D192,"INSUFFICIENT FUNDS")))</f>
        <v/>
      </c>
      <c r="G192" t="str">
        <f>IF(A192&gt;Scenario!$B$11,"",IF(A$2&lt;&gt;"Ready",A$2,IF(ISNUMBER(E192),"OK","INSUFFICIENT FUNDS")))</f>
        <v/>
      </c>
      <c r="H192">
        <v>188</v>
      </c>
      <c r="I192" s="6" t="str">
        <f>IF(H192&gt;Scenario!$B$11,"",IF(H$2&lt;&gt;"Ready",H$2,IF(N191="OK",L191,"INSUFFICIENT FUNDS")))</f>
        <v/>
      </c>
      <c r="J192" s="6" t="str">
        <f>IF(H192&gt;Scenario!$B$11,"",IF(H$2&lt;&gt;"Ready",H$2,IF(ISNUMBER(I192),IF(AND(H192&gt;=Scenario!$B$10,MOD(H192-Scenario!$B$10,Scenario!$B$18)=0),Scenario!$B$8,0),"INSUFFICIENT FUNDS")))</f>
        <v/>
      </c>
      <c r="K192" s="6" t="str">
        <f>IF(H192&gt;Scenario!$B$11,"",IF(H$2&lt;&gt;"Ready",H$2,IF(ISNUMBER(I192),(I192+J192)*(N('Option C'!$E$14)+N('Option C'!$E$15)+IF(Scenario!$B$13="Gross",N('Option C'!$E$16),0))/12+((0+0)/12+IF(AND(H192&gt;=Scenario!$B$10,MOD(H192-Scenario!$B$10,Scenario!$B$18)=0),N('Option C'!$E$17)*N('Option C'!$E$18)+N('Option C'!$E$20),0)+IF(H192=1,N('Option C'!$E$17)*N('Option C'!$E$19)+N('Option C'!$E$21),0)+IF(H192=Scenario!$B$11,N('Option C'!$E$22),0)),"INSUFFICIENT FUNDS")))</f>
        <v/>
      </c>
      <c r="L192" s="6" t="str">
        <f>IF(H192&gt;Scenario!$B$11,"",IF(H$2&lt;&gt;"Ready",H$2,IF(ISNUMBER(I192),IF((I192+J192)*(1+Scenario!$B$12/12)-K192&lt;0,"INSUFFICIENT FUNDS",(I192+J192)*(1+Scenario!$B$12/12)-K192),"INSUFFICIENT FUNDS")))</f>
        <v/>
      </c>
      <c r="M192" s="6" t="str">
        <f>IF(H192&gt;Scenario!$B$11,"",IF(H$2&lt;&gt;"Ready",H$2,IF(ISNUMBER(L192),M191+K192,"INSUFFICIENT FUNDS")))</f>
        <v/>
      </c>
      <c r="N192" t="str">
        <f>IF(H192&gt;Scenario!$B$11,"",IF(H$2&lt;&gt;"Ready",H$2,IF(ISNUMBER(L192),"OK","INSUFFICIENT FUNDS")))</f>
        <v/>
      </c>
      <c r="O192">
        <v>188</v>
      </c>
      <c r="P192" s="6" t="str">
        <f>IF(O192&gt;Scenario!$B$11,"",IF(O$2&lt;&gt;"Ready",O$2,IF(U191="OK",S191,"INSUFFICIENT FUNDS")))</f>
        <v/>
      </c>
      <c r="Q192" s="6" t="str">
        <f>IF(O192&gt;Scenario!$B$11,"",IF(O$2&lt;&gt;"Ready",O$2,IF(ISNUMBER(P192),IF(AND(O192&gt;=Scenario!$B$10,MOD(O192-Scenario!$B$10,Scenario!$B$18)=0),Scenario!$B$8,0),"INSUFFICIENT FUNDS")))</f>
        <v/>
      </c>
      <c r="R192" s="6" t="str">
        <f>IF(O192&gt;Scenario!$B$11,"",IF(O$2&lt;&gt;"Ready",O$2,IF(ISNUMBER(P192),(P192+Q192)*(0+N('Option C'!$E$15)+IF(Scenario!$B$13="Gross",N('Option C'!$E$16),0))/12+((N('Option C'!$E$12)+N('Option C'!$E$13))/12+IF(AND(O192&gt;=Scenario!$B$10,MOD(O192-Scenario!$B$10,Scenario!$B$18)=0),N('Option C'!$E$17)*N('Option C'!$E$18)+N('Option C'!$E$20),0)+IF(O192=1,N('Option C'!$E$17)*N('Option C'!$E$19)+N('Option C'!$E$21),0)+IF(O192=Scenario!$B$11,N('Option C'!$E$22),0)),"INSUFFICIENT FUNDS")))</f>
        <v/>
      </c>
      <c r="S192" s="6" t="str">
        <f>IF(O192&gt;Scenario!$B$11,"",IF(O$2&lt;&gt;"Ready",O$2,IF(ISNUMBER(P192),IF((P192+Q192)*(1+Scenario!$B$12/12)-R192&lt;0,"INSUFFICIENT FUNDS",(P192+Q192)*(1+Scenario!$B$12/12)-R192),"INSUFFICIENT FUNDS")))</f>
        <v/>
      </c>
      <c r="T192" s="6" t="str">
        <f>IF(O192&gt;Scenario!$B$11,"",IF(O$2&lt;&gt;"Ready",O$2,IF(ISNUMBER(S192),T191+R192,"INSUFFICIENT FUNDS")))</f>
        <v/>
      </c>
      <c r="U192" t="str">
        <f>IF(O192&gt;Scenario!$B$11,"",IF(O$2&lt;&gt;"Ready",O$2,IF(ISNUMBER(S192),"OK","INSUFFICIENT FUNDS")))</f>
        <v/>
      </c>
      <c r="V192">
        <v>188</v>
      </c>
      <c r="W192" s="6" t="str">
        <f>IF(V192&gt;Scenario!$B$11,"",IF(V$2&lt;&gt;"Ready",V$2,IF(AB191="OK",Z191,"INSUFFICIENT FUNDS")))</f>
        <v/>
      </c>
      <c r="X192" s="6" t="str">
        <f>IF(V192&gt;Scenario!$B$11,"",IF(V$2&lt;&gt;"Ready",V$2,IF(ISNUMBER(W192),IF(AND(V192&gt;=Scenario!$B$10,MOD(V192-Scenario!$B$10,Scenario!$B$18)=0),Scenario!$B$8,0),"INSUFFICIENT FUNDS")))</f>
        <v/>
      </c>
      <c r="Y192" s="6" t="str">
        <f>IF(V192&gt;Scenario!$B$11,"",IF(V$2&lt;&gt;"Ready",V$2,IF(ISNUMBER(W192),(W192+X192)*(N('Option C'!$E$14)+N('Option C'!$E$15)+IF(Scenario!$B$13="Gross",N('Option C'!$E$16),0))/12+((N('Option C'!$E$12)+N('Option C'!$E$13))/12+IF(AND(V192&gt;=Scenario!$B$10,MOD(V192-Scenario!$B$10,Scenario!$B$18)=0),0*0+0,0)+IF(V192=1,0*0+0,0)+IF(V192=Scenario!$B$11,0,0)),"INSUFFICIENT FUNDS")))</f>
        <v/>
      </c>
      <c r="Z192" s="6" t="str">
        <f>IF(V192&gt;Scenario!$B$11,"",IF(V$2&lt;&gt;"Ready",V$2,IF(ISNUMBER(W192),IF((W192+X192)*(1+Scenario!$B$12/12)-Y192&lt;0,"INSUFFICIENT FUNDS",(W192+X192)*(1+Scenario!$B$12/12)-Y192),"INSUFFICIENT FUNDS")))</f>
        <v/>
      </c>
      <c r="AA192" s="6" t="str">
        <f>IF(V192&gt;Scenario!$B$11,"",IF(V$2&lt;&gt;"Ready",V$2,IF(ISNUMBER(Z192),AA191+Y192,"INSUFFICIENT FUNDS")))</f>
        <v/>
      </c>
      <c r="AB192" t="str">
        <f>IF(V192&gt;Scenario!$B$11,"",IF(V$2&lt;&gt;"Ready",V$2,IF(ISNUMBER(Z192),"OK","INSUFFICIENT FUNDS")))</f>
        <v/>
      </c>
      <c r="AC192">
        <v>188</v>
      </c>
      <c r="AD192" s="6" t="str">
        <f>IF(AC192&gt;Scenario!$B$11,"",IF(AC$2&lt;&gt;"Ready",AC$2,IF(AI191="OK",AG191,"INSUFFICIENT FUNDS")))</f>
        <v/>
      </c>
      <c r="AE192" s="6" t="str">
        <f>IF(AC192&gt;Scenario!$B$11,"",IF(AC$2&lt;&gt;"Ready",AC$2,IF(ISNUMBER(AD192),IF(AND(AC192&gt;=Scenario!$B$10,MOD(AC192-Scenario!$B$10,Scenario!$B$18)=0),Scenario!$B$8,0),"INSUFFICIENT FUNDS")))</f>
        <v/>
      </c>
      <c r="AF192" s="6" t="str">
        <f>IF(AC192&gt;Scenario!$B$11,"",IF(AC$2&lt;&gt;"Ready",AC$2,IF(ISNUMBER(AD192),(AD192+AE192)*(N('Option C'!$E$14)+N('Option C'!$E$15)+IF(Scenario!$B$13="Gross",0,0))/12+((N('Option C'!$E$12)+N('Option C'!$E$13))/12+IF(AND(AC192&gt;=Scenario!$B$10,MOD(AC192-Scenario!$B$10,Scenario!$B$18)=0),N('Option C'!$E$17)*N('Option C'!$E$18)+N('Option C'!$E$20),0)+IF(AC192=1,N('Option C'!$E$17)*N('Option C'!$E$19)+N('Option C'!$E$21),0)+IF(AC192=Scenario!$B$11,N('Option C'!$E$22),0)),"INSUFFICIENT FUNDS")))</f>
        <v/>
      </c>
      <c r="AG192" s="6" t="str">
        <f>IF(AC192&gt;Scenario!$B$11,"",IF(AC$2&lt;&gt;"Ready",AC$2,IF(ISNUMBER(AD192),IF((AD192+AE192)*(1+Scenario!$B$12/12)-AF192&lt;0,"INSUFFICIENT FUNDS",(AD192+AE192)*(1+Scenario!$B$12/12)-AF192),"INSUFFICIENT FUNDS")))</f>
        <v/>
      </c>
      <c r="AH192" s="6" t="str">
        <f>IF(AC192&gt;Scenario!$B$11,"",IF(AC$2&lt;&gt;"Ready",AC$2,IF(ISNUMBER(AG192),AH191+AF192,"INSUFFICIENT FUNDS")))</f>
        <v/>
      </c>
      <c r="AI192" t="str">
        <f>IF(AC192&gt;Scenario!$B$11,"",IF(AC$2&lt;&gt;"Ready",AC$2,IF(ISNUMBER(AG192),"OK","INSUFFICIENT FUNDS")))</f>
        <v/>
      </c>
      <c r="AJ192">
        <v>188</v>
      </c>
      <c r="AK192" s="6" t="str">
        <f>IF(AJ192&gt;Scenario!$B$11,"",IF(AJ$2&lt;&gt;"Ready",AJ$2,IF(AP191="OK",AN191,"INSUFFICIENT FUNDS")))</f>
        <v/>
      </c>
      <c r="AL192" s="6" t="str">
        <f>IF(AJ192&gt;Scenario!$B$11,"",IF(AJ$2&lt;&gt;"Ready",AJ$2,IF(ISNUMBER(AK192),IF(AND(AJ192&gt;=Scenario!$B$10,MOD(AJ192-Scenario!$B$10,Scenario!$B$18)=0),Scenario!$B$8,0),"INSUFFICIENT FUNDS")))</f>
        <v/>
      </c>
      <c r="AM192" s="6" t="str">
        <f>IF(AJ192&gt;Scenario!$B$11,"",IF(AJ$2&lt;&gt;"Ready",AJ$2,IF(ISNUMBER(AK192),(AK192+AL192)*(0+0+IF(Scenario!$B$13="Gross",0,0))/12+((0+0)/12+IF(AND(AJ192&gt;=Scenario!$B$10,MOD(AJ192-Scenario!$B$10,Scenario!$B$18)=0),0*0+0,0)+IF(AJ192=1,0*0+0,0)+IF(AJ192=Scenario!$B$11,0,0)),"INSUFFICIENT FUNDS")))</f>
        <v/>
      </c>
      <c r="AN192" s="6" t="str">
        <f>IF(AJ192&gt;Scenario!$B$11,"",IF(AJ$2&lt;&gt;"Ready",AJ$2,IF(ISNUMBER(AK192),IF((AK192+AL192)*(1+Scenario!$B$12/12)-AM192&lt;0,"INSUFFICIENT FUNDS",(AK192+AL192)*(1+Scenario!$B$12/12)-AM192),"INSUFFICIENT FUNDS")))</f>
        <v/>
      </c>
      <c r="AO192" s="6" t="str">
        <f>IF(AJ192&gt;Scenario!$B$11,"",IF(AJ$2&lt;&gt;"Ready",AJ$2,IF(ISNUMBER(AN192),AO191+AM192,"INSUFFICIENT FUNDS")))</f>
        <v/>
      </c>
      <c r="AP192" t="str">
        <f>IF(AJ192&gt;Scenario!$B$11,"",IF(AJ$2&lt;&gt;"Ready",AJ$2,IF(ISNUMBER(AN192),"OK","INSUFFICIENT FUNDS")))</f>
        <v/>
      </c>
    </row>
    <row r="193" spans="1:42" ht="32.1" customHeight="1" x14ac:dyDescent="0.2">
      <c r="A193">
        <v>189</v>
      </c>
      <c r="B193" s="6" t="str">
        <f>IF(A193&gt;Scenario!$B$11,"",IF(A$2&lt;&gt;"Ready",A$2,IF(G192="OK",E192,"INSUFFICIENT FUNDS")))</f>
        <v/>
      </c>
      <c r="C193" s="6" t="str">
        <f>IF(A193&gt;Scenario!$B$11,"",IF(A$2&lt;&gt;"Ready",A$2,IF(ISNUMBER(B193),IF(AND(A193&gt;=Scenario!$B$10,MOD(A193-Scenario!$B$10,Scenario!$B$18)=0),Scenario!$B$8,0),"INSUFFICIENT FUNDS")))</f>
        <v/>
      </c>
      <c r="D193" s="6" t="str">
        <f>IF(A193&gt;Scenario!$B$11,"",IF(A$2&lt;&gt;"Ready",A$2,IF(ISNUMBER(B193),(B193+C193)*(N('Option C'!$E$14)+N('Option C'!$E$15)+IF(Scenario!$B$13="Gross",N('Option C'!$E$16),0))/12+((N('Option C'!$E$12)+N('Option C'!$E$13))/12+IF(AND(A193&gt;=Scenario!$B$10,MOD(A193-Scenario!$B$10,Scenario!$B$18)=0),N('Option C'!$E$17)*N('Option C'!$E$18)+N('Option C'!$E$20),0)+IF(A193=1,N('Option C'!$E$17)*N('Option C'!$E$19)+N('Option C'!$E$21),0)+IF(A193=Scenario!$B$11,N('Option C'!$E$22),0)),"INSUFFICIENT FUNDS")))</f>
        <v/>
      </c>
      <c r="E193" s="6" t="str">
        <f>IF(A193&gt;Scenario!$B$11,"",IF(A$2&lt;&gt;"Ready",A$2,IF(ISNUMBER(B193),IF((B193+C193)*(1+Scenario!$B$12/12)-D193&lt;0,"INSUFFICIENT FUNDS",(B193+C193)*(1+Scenario!$B$12/12)-D193),"INSUFFICIENT FUNDS")))</f>
        <v/>
      </c>
      <c r="F193" s="6" t="str">
        <f>IF(A193&gt;Scenario!$B$11,"",IF(A$2&lt;&gt;"Ready",A$2,IF(ISNUMBER(E193),F192+D193,"INSUFFICIENT FUNDS")))</f>
        <v/>
      </c>
      <c r="G193" t="str">
        <f>IF(A193&gt;Scenario!$B$11,"",IF(A$2&lt;&gt;"Ready",A$2,IF(ISNUMBER(E193),"OK","INSUFFICIENT FUNDS")))</f>
        <v/>
      </c>
      <c r="H193">
        <v>189</v>
      </c>
      <c r="I193" s="6" t="str">
        <f>IF(H193&gt;Scenario!$B$11,"",IF(H$2&lt;&gt;"Ready",H$2,IF(N192="OK",L192,"INSUFFICIENT FUNDS")))</f>
        <v/>
      </c>
      <c r="J193" s="6" t="str">
        <f>IF(H193&gt;Scenario!$B$11,"",IF(H$2&lt;&gt;"Ready",H$2,IF(ISNUMBER(I193),IF(AND(H193&gt;=Scenario!$B$10,MOD(H193-Scenario!$B$10,Scenario!$B$18)=0),Scenario!$B$8,0),"INSUFFICIENT FUNDS")))</f>
        <v/>
      </c>
      <c r="K193" s="6" t="str">
        <f>IF(H193&gt;Scenario!$B$11,"",IF(H$2&lt;&gt;"Ready",H$2,IF(ISNUMBER(I193),(I193+J193)*(N('Option C'!$E$14)+N('Option C'!$E$15)+IF(Scenario!$B$13="Gross",N('Option C'!$E$16),0))/12+((0+0)/12+IF(AND(H193&gt;=Scenario!$B$10,MOD(H193-Scenario!$B$10,Scenario!$B$18)=0),N('Option C'!$E$17)*N('Option C'!$E$18)+N('Option C'!$E$20),0)+IF(H193=1,N('Option C'!$E$17)*N('Option C'!$E$19)+N('Option C'!$E$21),0)+IF(H193=Scenario!$B$11,N('Option C'!$E$22),0)),"INSUFFICIENT FUNDS")))</f>
        <v/>
      </c>
      <c r="L193" s="6" t="str">
        <f>IF(H193&gt;Scenario!$B$11,"",IF(H$2&lt;&gt;"Ready",H$2,IF(ISNUMBER(I193),IF((I193+J193)*(1+Scenario!$B$12/12)-K193&lt;0,"INSUFFICIENT FUNDS",(I193+J193)*(1+Scenario!$B$12/12)-K193),"INSUFFICIENT FUNDS")))</f>
        <v/>
      </c>
      <c r="M193" s="6" t="str">
        <f>IF(H193&gt;Scenario!$B$11,"",IF(H$2&lt;&gt;"Ready",H$2,IF(ISNUMBER(L193),M192+K193,"INSUFFICIENT FUNDS")))</f>
        <v/>
      </c>
      <c r="N193" t="str">
        <f>IF(H193&gt;Scenario!$B$11,"",IF(H$2&lt;&gt;"Ready",H$2,IF(ISNUMBER(L193),"OK","INSUFFICIENT FUNDS")))</f>
        <v/>
      </c>
      <c r="O193">
        <v>189</v>
      </c>
      <c r="P193" s="6" t="str">
        <f>IF(O193&gt;Scenario!$B$11,"",IF(O$2&lt;&gt;"Ready",O$2,IF(U192="OK",S192,"INSUFFICIENT FUNDS")))</f>
        <v/>
      </c>
      <c r="Q193" s="6" t="str">
        <f>IF(O193&gt;Scenario!$B$11,"",IF(O$2&lt;&gt;"Ready",O$2,IF(ISNUMBER(P193),IF(AND(O193&gt;=Scenario!$B$10,MOD(O193-Scenario!$B$10,Scenario!$B$18)=0),Scenario!$B$8,0),"INSUFFICIENT FUNDS")))</f>
        <v/>
      </c>
      <c r="R193" s="6" t="str">
        <f>IF(O193&gt;Scenario!$B$11,"",IF(O$2&lt;&gt;"Ready",O$2,IF(ISNUMBER(P193),(P193+Q193)*(0+N('Option C'!$E$15)+IF(Scenario!$B$13="Gross",N('Option C'!$E$16),0))/12+((N('Option C'!$E$12)+N('Option C'!$E$13))/12+IF(AND(O193&gt;=Scenario!$B$10,MOD(O193-Scenario!$B$10,Scenario!$B$18)=0),N('Option C'!$E$17)*N('Option C'!$E$18)+N('Option C'!$E$20),0)+IF(O193=1,N('Option C'!$E$17)*N('Option C'!$E$19)+N('Option C'!$E$21),0)+IF(O193=Scenario!$B$11,N('Option C'!$E$22),0)),"INSUFFICIENT FUNDS")))</f>
        <v/>
      </c>
      <c r="S193" s="6" t="str">
        <f>IF(O193&gt;Scenario!$B$11,"",IF(O$2&lt;&gt;"Ready",O$2,IF(ISNUMBER(P193),IF((P193+Q193)*(1+Scenario!$B$12/12)-R193&lt;0,"INSUFFICIENT FUNDS",(P193+Q193)*(1+Scenario!$B$12/12)-R193),"INSUFFICIENT FUNDS")))</f>
        <v/>
      </c>
      <c r="T193" s="6" t="str">
        <f>IF(O193&gt;Scenario!$B$11,"",IF(O$2&lt;&gt;"Ready",O$2,IF(ISNUMBER(S193),T192+R193,"INSUFFICIENT FUNDS")))</f>
        <v/>
      </c>
      <c r="U193" t="str">
        <f>IF(O193&gt;Scenario!$B$11,"",IF(O$2&lt;&gt;"Ready",O$2,IF(ISNUMBER(S193),"OK","INSUFFICIENT FUNDS")))</f>
        <v/>
      </c>
      <c r="V193">
        <v>189</v>
      </c>
      <c r="W193" s="6" t="str">
        <f>IF(V193&gt;Scenario!$B$11,"",IF(V$2&lt;&gt;"Ready",V$2,IF(AB192="OK",Z192,"INSUFFICIENT FUNDS")))</f>
        <v/>
      </c>
      <c r="X193" s="6" t="str">
        <f>IF(V193&gt;Scenario!$B$11,"",IF(V$2&lt;&gt;"Ready",V$2,IF(ISNUMBER(W193),IF(AND(V193&gt;=Scenario!$B$10,MOD(V193-Scenario!$B$10,Scenario!$B$18)=0),Scenario!$B$8,0),"INSUFFICIENT FUNDS")))</f>
        <v/>
      </c>
      <c r="Y193" s="6" t="str">
        <f>IF(V193&gt;Scenario!$B$11,"",IF(V$2&lt;&gt;"Ready",V$2,IF(ISNUMBER(W193),(W193+X193)*(N('Option C'!$E$14)+N('Option C'!$E$15)+IF(Scenario!$B$13="Gross",N('Option C'!$E$16),0))/12+((N('Option C'!$E$12)+N('Option C'!$E$13))/12+IF(AND(V193&gt;=Scenario!$B$10,MOD(V193-Scenario!$B$10,Scenario!$B$18)=0),0*0+0,0)+IF(V193=1,0*0+0,0)+IF(V193=Scenario!$B$11,0,0)),"INSUFFICIENT FUNDS")))</f>
        <v/>
      </c>
      <c r="Z193" s="6" t="str">
        <f>IF(V193&gt;Scenario!$B$11,"",IF(V$2&lt;&gt;"Ready",V$2,IF(ISNUMBER(W193),IF((W193+X193)*(1+Scenario!$B$12/12)-Y193&lt;0,"INSUFFICIENT FUNDS",(W193+X193)*(1+Scenario!$B$12/12)-Y193),"INSUFFICIENT FUNDS")))</f>
        <v/>
      </c>
      <c r="AA193" s="6" t="str">
        <f>IF(V193&gt;Scenario!$B$11,"",IF(V$2&lt;&gt;"Ready",V$2,IF(ISNUMBER(Z193),AA192+Y193,"INSUFFICIENT FUNDS")))</f>
        <v/>
      </c>
      <c r="AB193" t="str">
        <f>IF(V193&gt;Scenario!$B$11,"",IF(V$2&lt;&gt;"Ready",V$2,IF(ISNUMBER(Z193),"OK","INSUFFICIENT FUNDS")))</f>
        <v/>
      </c>
      <c r="AC193">
        <v>189</v>
      </c>
      <c r="AD193" s="6" t="str">
        <f>IF(AC193&gt;Scenario!$B$11,"",IF(AC$2&lt;&gt;"Ready",AC$2,IF(AI192="OK",AG192,"INSUFFICIENT FUNDS")))</f>
        <v/>
      </c>
      <c r="AE193" s="6" t="str">
        <f>IF(AC193&gt;Scenario!$B$11,"",IF(AC$2&lt;&gt;"Ready",AC$2,IF(ISNUMBER(AD193),IF(AND(AC193&gt;=Scenario!$B$10,MOD(AC193-Scenario!$B$10,Scenario!$B$18)=0),Scenario!$B$8,0),"INSUFFICIENT FUNDS")))</f>
        <v/>
      </c>
      <c r="AF193" s="6" t="str">
        <f>IF(AC193&gt;Scenario!$B$11,"",IF(AC$2&lt;&gt;"Ready",AC$2,IF(ISNUMBER(AD193),(AD193+AE193)*(N('Option C'!$E$14)+N('Option C'!$E$15)+IF(Scenario!$B$13="Gross",0,0))/12+((N('Option C'!$E$12)+N('Option C'!$E$13))/12+IF(AND(AC193&gt;=Scenario!$B$10,MOD(AC193-Scenario!$B$10,Scenario!$B$18)=0),N('Option C'!$E$17)*N('Option C'!$E$18)+N('Option C'!$E$20),0)+IF(AC193=1,N('Option C'!$E$17)*N('Option C'!$E$19)+N('Option C'!$E$21),0)+IF(AC193=Scenario!$B$11,N('Option C'!$E$22),0)),"INSUFFICIENT FUNDS")))</f>
        <v/>
      </c>
      <c r="AG193" s="6" t="str">
        <f>IF(AC193&gt;Scenario!$B$11,"",IF(AC$2&lt;&gt;"Ready",AC$2,IF(ISNUMBER(AD193),IF((AD193+AE193)*(1+Scenario!$B$12/12)-AF193&lt;0,"INSUFFICIENT FUNDS",(AD193+AE193)*(1+Scenario!$B$12/12)-AF193),"INSUFFICIENT FUNDS")))</f>
        <v/>
      </c>
      <c r="AH193" s="6" t="str">
        <f>IF(AC193&gt;Scenario!$B$11,"",IF(AC$2&lt;&gt;"Ready",AC$2,IF(ISNUMBER(AG193),AH192+AF193,"INSUFFICIENT FUNDS")))</f>
        <v/>
      </c>
      <c r="AI193" t="str">
        <f>IF(AC193&gt;Scenario!$B$11,"",IF(AC$2&lt;&gt;"Ready",AC$2,IF(ISNUMBER(AG193),"OK","INSUFFICIENT FUNDS")))</f>
        <v/>
      </c>
      <c r="AJ193">
        <v>189</v>
      </c>
      <c r="AK193" s="6" t="str">
        <f>IF(AJ193&gt;Scenario!$B$11,"",IF(AJ$2&lt;&gt;"Ready",AJ$2,IF(AP192="OK",AN192,"INSUFFICIENT FUNDS")))</f>
        <v/>
      </c>
      <c r="AL193" s="6" t="str">
        <f>IF(AJ193&gt;Scenario!$B$11,"",IF(AJ$2&lt;&gt;"Ready",AJ$2,IF(ISNUMBER(AK193),IF(AND(AJ193&gt;=Scenario!$B$10,MOD(AJ193-Scenario!$B$10,Scenario!$B$18)=0),Scenario!$B$8,0),"INSUFFICIENT FUNDS")))</f>
        <v/>
      </c>
      <c r="AM193" s="6" t="str">
        <f>IF(AJ193&gt;Scenario!$B$11,"",IF(AJ$2&lt;&gt;"Ready",AJ$2,IF(ISNUMBER(AK193),(AK193+AL193)*(0+0+IF(Scenario!$B$13="Gross",0,0))/12+((0+0)/12+IF(AND(AJ193&gt;=Scenario!$B$10,MOD(AJ193-Scenario!$B$10,Scenario!$B$18)=0),0*0+0,0)+IF(AJ193=1,0*0+0,0)+IF(AJ193=Scenario!$B$11,0,0)),"INSUFFICIENT FUNDS")))</f>
        <v/>
      </c>
      <c r="AN193" s="6" t="str">
        <f>IF(AJ193&gt;Scenario!$B$11,"",IF(AJ$2&lt;&gt;"Ready",AJ$2,IF(ISNUMBER(AK193),IF((AK193+AL193)*(1+Scenario!$B$12/12)-AM193&lt;0,"INSUFFICIENT FUNDS",(AK193+AL193)*(1+Scenario!$B$12/12)-AM193),"INSUFFICIENT FUNDS")))</f>
        <v/>
      </c>
      <c r="AO193" s="6" t="str">
        <f>IF(AJ193&gt;Scenario!$B$11,"",IF(AJ$2&lt;&gt;"Ready",AJ$2,IF(ISNUMBER(AN193),AO192+AM193,"INSUFFICIENT FUNDS")))</f>
        <v/>
      </c>
      <c r="AP193" t="str">
        <f>IF(AJ193&gt;Scenario!$B$11,"",IF(AJ$2&lt;&gt;"Ready",AJ$2,IF(ISNUMBER(AN193),"OK","INSUFFICIENT FUNDS")))</f>
        <v/>
      </c>
    </row>
    <row r="194" spans="1:42" ht="32.1" customHeight="1" x14ac:dyDescent="0.2">
      <c r="A194">
        <v>190</v>
      </c>
      <c r="B194" s="6" t="str">
        <f>IF(A194&gt;Scenario!$B$11,"",IF(A$2&lt;&gt;"Ready",A$2,IF(G193="OK",E193,"INSUFFICIENT FUNDS")))</f>
        <v/>
      </c>
      <c r="C194" s="6" t="str">
        <f>IF(A194&gt;Scenario!$B$11,"",IF(A$2&lt;&gt;"Ready",A$2,IF(ISNUMBER(B194),IF(AND(A194&gt;=Scenario!$B$10,MOD(A194-Scenario!$B$10,Scenario!$B$18)=0),Scenario!$B$8,0),"INSUFFICIENT FUNDS")))</f>
        <v/>
      </c>
      <c r="D194" s="6" t="str">
        <f>IF(A194&gt;Scenario!$B$11,"",IF(A$2&lt;&gt;"Ready",A$2,IF(ISNUMBER(B194),(B194+C194)*(N('Option C'!$E$14)+N('Option C'!$E$15)+IF(Scenario!$B$13="Gross",N('Option C'!$E$16),0))/12+((N('Option C'!$E$12)+N('Option C'!$E$13))/12+IF(AND(A194&gt;=Scenario!$B$10,MOD(A194-Scenario!$B$10,Scenario!$B$18)=0),N('Option C'!$E$17)*N('Option C'!$E$18)+N('Option C'!$E$20),0)+IF(A194=1,N('Option C'!$E$17)*N('Option C'!$E$19)+N('Option C'!$E$21),0)+IF(A194=Scenario!$B$11,N('Option C'!$E$22),0)),"INSUFFICIENT FUNDS")))</f>
        <v/>
      </c>
      <c r="E194" s="6" t="str">
        <f>IF(A194&gt;Scenario!$B$11,"",IF(A$2&lt;&gt;"Ready",A$2,IF(ISNUMBER(B194),IF((B194+C194)*(1+Scenario!$B$12/12)-D194&lt;0,"INSUFFICIENT FUNDS",(B194+C194)*(1+Scenario!$B$12/12)-D194),"INSUFFICIENT FUNDS")))</f>
        <v/>
      </c>
      <c r="F194" s="6" t="str">
        <f>IF(A194&gt;Scenario!$B$11,"",IF(A$2&lt;&gt;"Ready",A$2,IF(ISNUMBER(E194),F193+D194,"INSUFFICIENT FUNDS")))</f>
        <v/>
      </c>
      <c r="G194" t="str">
        <f>IF(A194&gt;Scenario!$B$11,"",IF(A$2&lt;&gt;"Ready",A$2,IF(ISNUMBER(E194),"OK","INSUFFICIENT FUNDS")))</f>
        <v/>
      </c>
      <c r="H194">
        <v>190</v>
      </c>
      <c r="I194" s="6" t="str">
        <f>IF(H194&gt;Scenario!$B$11,"",IF(H$2&lt;&gt;"Ready",H$2,IF(N193="OK",L193,"INSUFFICIENT FUNDS")))</f>
        <v/>
      </c>
      <c r="J194" s="6" t="str">
        <f>IF(H194&gt;Scenario!$B$11,"",IF(H$2&lt;&gt;"Ready",H$2,IF(ISNUMBER(I194),IF(AND(H194&gt;=Scenario!$B$10,MOD(H194-Scenario!$B$10,Scenario!$B$18)=0),Scenario!$B$8,0),"INSUFFICIENT FUNDS")))</f>
        <v/>
      </c>
      <c r="K194" s="6" t="str">
        <f>IF(H194&gt;Scenario!$B$11,"",IF(H$2&lt;&gt;"Ready",H$2,IF(ISNUMBER(I194),(I194+J194)*(N('Option C'!$E$14)+N('Option C'!$E$15)+IF(Scenario!$B$13="Gross",N('Option C'!$E$16),0))/12+((0+0)/12+IF(AND(H194&gt;=Scenario!$B$10,MOD(H194-Scenario!$B$10,Scenario!$B$18)=0),N('Option C'!$E$17)*N('Option C'!$E$18)+N('Option C'!$E$20),0)+IF(H194=1,N('Option C'!$E$17)*N('Option C'!$E$19)+N('Option C'!$E$21),0)+IF(H194=Scenario!$B$11,N('Option C'!$E$22),0)),"INSUFFICIENT FUNDS")))</f>
        <v/>
      </c>
      <c r="L194" s="6" t="str">
        <f>IF(H194&gt;Scenario!$B$11,"",IF(H$2&lt;&gt;"Ready",H$2,IF(ISNUMBER(I194),IF((I194+J194)*(1+Scenario!$B$12/12)-K194&lt;0,"INSUFFICIENT FUNDS",(I194+J194)*(1+Scenario!$B$12/12)-K194),"INSUFFICIENT FUNDS")))</f>
        <v/>
      </c>
      <c r="M194" s="6" t="str">
        <f>IF(H194&gt;Scenario!$B$11,"",IF(H$2&lt;&gt;"Ready",H$2,IF(ISNUMBER(L194),M193+K194,"INSUFFICIENT FUNDS")))</f>
        <v/>
      </c>
      <c r="N194" t="str">
        <f>IF(H194&gt;Scenario!$B$11,"",IF(H$2&lt;&gt;"Ready",H$2,IF(ISNUMBER(L194),"OK","INSUFFICIENT FUNDS")))</f>
        <v/>
      </c>
      <c r="O194">
        <v>190</v>
      </c>
      <c r="P194" s="6" t="str">
        <f>IF(O194&gt;Scenario!$B$11,"",IF(O$2&lt;&gt;"Ready",O$2,IF(U193="OK",S193,"INSUFFICIENT FUNDS")))</f>
        <v/>
      </c>
      <c r="Q194" s="6" t="str">
        <f>IF(O194&gt;Scenario!$B$11,"",IF(O$2&lt;&gt;"Ready",O$2,IF(ISNUMBER(P194),IF(AND(O194&gt;=Scenario!$B$10,MOD(O194-Scenario!$B$10,Scenario!$B$18)=0),Scenario!$B$8,0),"INSUFFICIENT FUNDS")))</f>
        <v/>
      </c>
      <c r="R194" s="6" t="str">
        <f>IF(O194&gt;Scenario!$B$11,"",IF(O$2&lt;&gt;"Ready",O$2,IF(ISNUMBER(P194),(P194+Q194)*(0+N('Option C'!$E$15)+IF(Scenario!$B$13="Gross",N('Option C'!$E$16),0))/12+((N('Option C'!$E$12)+N('Option C'!$E$13))/12+IF(AND(O194&gt;=Scenario!$B$10,MOD(O194-Scenario!$B$10,Scenario!$B$18)=0),N('Option C'!$E$17)*N('Option C'!$E$18)+N('Option C'!$E$20),0)+IF(O194=1,N('Option C'!$E$17)*N('Option C'!$E$19)+N('Option C'!$E$21),0)+IF(O194=Scenario!$B$11,N('Option C'!$E$22),0)),"INSUFFICIENT FUNDS")))</f>
        <v/>
      </c>
      <c r="S194" s="6" t="str">
        <f>IF(O194&gt;Scenario!$B$11,"",IF(O$2&lt;&gt;"Ready",O$2,IF(ISNUMBER(P194),IF((P194+Q194)*(1+Scenario!$B$12/12)-R194&lt;0,"INSUFFICIENT FUNDS",(P194+Q194)*(1+Scenario!$B$12/12)-R194),"INSUFFICIENT FUNDS")))</f>
        <v/>
      </c>
      <c r="T194" s="6" t="str">
        <f>IF(O194&gt;Scenario!$B$11,"",IF(O$2&lt;&gt;"Ready",O$2,IF(ISNUMBER(S194),T193+R194,"INSUFFICIENT FUNDS")))</f>
        <v/>
      </c>
      <c r="U194" t="str">
        <f>IF(O194&gt;Scenario!$B$11,"",IF(O$2&lt;&gt;"Ready",O$2,IF(ISNUMBER(S194),"OK","INSUFFICIENT FUNDS")))</f>
        <v/>
      </c>
      <c r="V194">
        <v>190</v>
      </c>
      <c r="W194" s="6" t="str">
        <f>IF(V194&gt;Scenario!$B$11,"",IF(V$2&lt;&gt;"Ready",V$2,IF(AB193="OK",Z193,"INSUFFICIENT FUNDS")))</f>
        <v/>
      </c>
      <c r="X194" s="6" t="str">
        <f>IF(V194&gt;Scenario!$B$11,"",IF(V$2&lt;&gt;"Ready",V$2,IF(ISNUMBER(W194),IF(AND(V194&gt;=Scenario!$B$10,MOD(V194-Scenario!$B$10,Scenario!$B$18)=0),Scenario!$B$8,0),"INSUFFICIENT FUNDS")))</f>
        <v/>
      </c>
      <c r="Y194" s="6" t="str">
        <f>IF(V194&gt;Scenario!$B$11,"",IF(V$2&lt;&gt;"Ready",V$2,IF(ISNUMBER(W194),(W194+X194)*(N('Option C'!$E$14)+N('Option C'!$E$15)+IF(Scenario!$B$13="Gross",N('Option C'!$E$16),0))/12+((N('Option C'!$E$12)+N('Option C'!$E$13))/12+IF(AND(V194&gt;=Scenario!$B$10,MOD(V194-Scenario!$B$10,Scenario!$B$18)=0),0*0+0,0)+IF(V194=1,0*0+0,0)+IF(V194=Scenario!$B$11,0,0)),"INSUFFICIENT FUNDS")))</f>
        <v/>
      </c>
      <c r="Z194" s="6" t="str">
        <f>IF(V194&gt;Scenario!$B$11,"",IF(V$2&lt;&gt;"Ready",V$2,IF(ISNUMBER(W194),IF((W194+X194)*(1+Scenario!$B$12/12)-Y194&lt;0,"INSUFFICIENT FUNDS",(W194+X194)*(1+Scenario!$B$12/12)-Y194),"INSUFFICIENT FUNDS")))</f>
        <v/>
      </c>
      <c r="AA194" s="6" t="str">
        <f>IF(V194&gt;Scenario!$B$11,"",IF(V$2&lt;&gt;"Ready",V$2,IF(ISNUMBER(Z194),AA193+Y194,"INSUFFICIENT FUNDS")))</f>
        <v/>
      </c>
      <c r="AB194" t="str">
        <f>IF(V194&gt;Scenario!$B$11,"",IF(V$2&lt;&gt;"Ready",V$2,IF(ISNUMBER(Z194),"OK","INSUFFICIENT FUNDS")))</f>
        <v/>
      </c>
      <c r="AC194">
        <v>190</v>
      </c>
      <c r="AD194" s="6" t="str">
        <f>IF(AC194&gt;Scenario!$B$11,"",IF(AC$2&lt;&gt;"Ready",AC$2,IF(AI193="OK",AG193,"INSUFFICIENT FUNDS")))</f>
        <v/>
      </c>
      <c r="AE194" s="6" t="str">
        <f>IF(AC194&gt;Scenario!$B$11,"",IF(AC$2&lt;&gt;"Ready",AC$2,IF(ISNUMBER(AD194),IF(AND(AC194&gt;=Scenario!$B$10,MOD(AC194-Scenario!$B$10,Scenario!$B$18)=0),Scenario!$B$8,0),"INSUFFICIENT FUNDS")))</f>
        <v/>
      </c>
      <c r="AF194" s="6" t="str">
        <f>IF(AC194&gt;Scenario!$B$11,"",IF(AC$2&lt;&gt;"Ready",AC$2,IF(ISNUMBER(AD194),(AD194+AE194)*(N('Option C'!$E$14)+N('Option C'!$E$15)+IF(Scenario!$B$13="Gross",0,0))/12+((N('Option C'!$E$12)+N('Option C'!$E$13))/12+IF(AND(AC194&gt;=Scenario!$B$10,MOD(AC194-Scenario!$B$10,Scenario!$B$18)=0),N('Option C'!$E$17)*N('Option C'!$E$18)+N('Option C'!$E$20),0)+IF(AC194=1,N('Option C'!$E$17)*N('Option C'!$E$19)+N('Option C'!$E$21),0)+IF(AC194=Scenario!$B$11,N('Option C'!$E$22),0)),"INSUFFICIENT FUNDS")))</f>
        <v/>
      </c>
      <c r="AG194" s="6" t="str">
        <f>IF(AC194&gt;Scenario!$B$11,"",IF(AC$2&lt;&gt;"Ready",AC$2,IF(ISNUMBER(AD194),IF((AD194+AE194)*(1+Scenario!$B$12/12)-AF194&lt;0,"INSUFFICIENT FUNDS",(AD194+AE194)*(1+Scenario!$B$12/12)-AF194),"INSUFFICIENT FUNDS")))</f>
        <v/>
      </c>
      <c r="AH194" s="6" t="str">
        <f>IF(AC194&gt;Scenario!$B$11,"",IF(AC$2&lt;&gt;"Ready",AC$2,IF(ISNUMBER(AG194),AH193+AF194,"INSUFFICIENT FUNDS")))</f>
        <v/>
      </c>
      <c r="AI194" t="str">
        <f>IF(AC194&gt;Scenario!$B$11,"",IF(AC$2&lt;&gt;"Ready",AC$2,IF(ISNUMBER(AG194),"OK","INSUFFICIENT FUNDS")))</f>
        <v/>
      </c>
      <c r="AJ194">
        <v>190</v>
      </c>
      <c r="AK194" s="6" t="str">
        <f>IF(AJ194&gt;Scenario!$B$11,"",IF(AJ$2&lt;&gt;"Ready",AJ$2,IF(AP193="OK",AN193,"INSUFFICIENT FUNDS")))</f>
        <v/>
      </c>
      <c r="AL194" s="6" t="str">
        <f>IF(AJ194&gt;Scenario!$B$11,"",IF(AJ$2&lt;&gt;"Ready",AJ$2,IF(ISNUMBER(AK194),IF(AND(AJ194&gt;=Scenario!$B$10,MOD(AJ194-Scenario!$B$10,Scenario!$B$18)=0),Scenario!$B$8,0),"INSUFFICIENT FUNDS")))</f>
        <v/>
      </c>
      <c r="AM194" s="6" t="str">
        <f>IF(AJ194&gt;Scenario!$B$11,"",IF(AJ$2&lt;&gt;"Ready",AJ$2,IF(ISNUMBER(AK194),(AK194+AL194)*(0+0+IF(Scenario!$B$13="Gross",0,0))/12+((0+0)/12+IF(AND(AJ194&gt;=Scenario!$B$10,MOD(AJ194-Scenario!$B$10,Scenario!$B$18)=0),0*0+0,0)+IF(AJ194=1,0*0+0,0)+IF(AJ194=Scenario!$B$11,0,0)),"INSUFFICIENT FUNDS")))</f>
        <v/>
      </c>
      <c r="AN194" s="6" t="str">
        <f>IF(AJ194&gt;Scenario!$B$11,"",IF(AJ$2&lt;&gt;"Ready",AJ$2,IF(ISNUMBER(AK194),IF((AK194+AL194)*(1+Scenario!$B$12/12)-AM194&lt;0,"INSUFFICIENT FUNDS",(AK194+AL194)*(1+Scenario!$B$12/12)-AM194),"INSUFFICIENT FUNDS")))</f>
        <v/>
      </c>
      <c r="AO194" s="6" t="str">
        <f>IF(AJ194&gt;Scenario!$B$11,"",IF(AJ$2&lt;&gt;"Ready",AJ$2,IF(ISNUMBER(AN194),AO193+AM194,"INSUFFICIENT FUNDS")))</f>
        <v/>
      </c>
      <c r="AP194" t="str">
        <f>IF(AJ194&gt;Scenario!$B$11,"",IF(AJ$2&lt;&gt;"Ready",AJ$2,IF(ISNUMBER(AN194),"OK","INSUFFICIENT FUNDS")))</f>
        <v/>
      </c>
    </row>
    <row r="195" spans="1:42" ht="32.1" customHeight="1" x14ac:dyDescent="0.2">
      <c r="A195">
        <v>191</v>
      </c>
      <c r="B195" s="6" t="str">
        <f>IF(A195&gt;Scenario!$B$11,"",IF(A$2&lt;&gt;"Ready",A$2,IF(G194="OK",E194,"INSUFFICIENT FUNDS")))</f>
        <v/>
      </c>
      <c r="C195" s="6" t="str">
        <f>IF(A195&gt;Scenario!$B$11,"",IF(A$2&lt;&gt;"Ready",A$2,IF(ISNUMBER(B195),IF(AND(A195&gt;=Scenario!$B$10,MOD(A195-Scenario!$B$10,Scenario!$B$18)=0),Scenario!$B$8,0),"INSUFFICIENT FUNDS")))</f>
        <v/>
      </c>
      <c r="D195" s="6" t="str">
        <f>IF(A195&gt;Scenario!$B$11,"",IF(A$2&lt;&gt;"Ready",A$2,IF(ISNUMBER(B195),(B195+C195)*(N('Option C'!$E$14)+N('Option C'!$E$15)+IF(Scenario!$B$13="Gross",N('Option C'!$E$16),0))/12+((N('Option C'!$E$12)+N('Option C'!$E$13))/12+IF(AND(A195&gt;=Scenario!$B$10,MOD(A195-Scenario!$B$10,Scenario!$B$18)=0),N('Option C'!$E$17)*N('Option C'!$E$18)+N('Option C'!$E$20),0)+IF(A195=1,N('Option C'!$E$17)*N('Option C'!$E$19)+N('Option C'!$E$21),0)+IF(A195=Scenario!$B$11,N('Option C'!$E$22),0)),"INSUFFICIENT FUNDS")))</f>
        <v/>
      </c>
      <c r="E195" s="6" t="str">
        <f>IF(A195&gt;Scenario!$B$11,"",IF(A$2&lt;&gt;"Ready",A$2,IF(ISNUMBER(B195),IF((B195+C195)*(1+Scenario!$B$12/12)-D195&lt;0,"INSUFFICIENT FUNDS",(B195+C195)*(1+Scenario!$B$12/12)-D195),"INSUFFICIENT FUNDS")))</f>
        <v/>
      </c>
      <c r="F195" s="6" t="str">
        <f>IF(A195&gt;Scenario!$B$11,"",IF(A$2&lt;&gt;"Ready",A$2,IF(ISNUMBER(E195),F194+D195,"INSUFFICIENT FUNDS")))</f>
        <v/>
      </c>
      <c r="G195" t="str">
        <f>IF(A195&gt;Scenario!$B$11,"",IF(A$2&lt;&gt;"Ready",A$2,IF(ISNUMBER(E195),"OK","INSUFFICIENT FUNDS")))</f>
        <v/>
      </c>
      <c r="H195">
        <v>191</v>
      </c>
      <c r="I195" s="6" t="str">
        <f>IF(H195&gt;Scenario!$B$11,"",IF(H$2&lt;&gt;"Ready",H$2,IF(N194="OK",L194,"INSUFFICIENT FUNDS")))</f>
        <v/>
      </c>
      <c r="J195" s="6" t="str">
        <f>IF(H195&gt;Scenario!$B$11,"",IF(H$2&lt;&gt;"Ready",H$2,IF(ISNUMBER(I195),IF(AND(H195&gt;=Scenario!$B$10,MOD(H195-Scenario!$B$10,Scenario!$B$18)=0),Scenario!$B$8,0),"INSUFFICIENT FUNDS")))</f>
        <v/>
      </c>
      <c r="K195" s="6" t="str">
        <f>IF(H195&gt;Scenario!$B$11,"",IF(H$2&lt;&gt;"Ready",H$2,IF(ISNUMBER(I195),(I195+J195)*(N('Option C'!$E$14)+N('Option C'!$E$15)+IF(Scenario!$B$13="Gross",N('Option C'!$E$16),0))/12+((0+0)/12+IF(AND(H195&gt;=Scenario!$B$10,MOD(H195-Scenario!$B$10,Scenario!$B$18)=0),N('Option C'!$E$17)*N('Option C'!$E$18)+N('Option C'!$E$20),0)+IF(H195=1,N('Option C'!$E$17)*N('Option C'!$E$19)+N('Option C'!$E$21),0)+IF(H195=Scenario!$B$11,N('Option C'!$E$22),0)),"INSUFFICIENT FUNDS")))</f>
        <v/>
      </c>
      <c r="L195" s="6" t="str">
        <f>IF(H195&gt;Scenario!$B$11,"",IF(H$2&lt;&gt;"Ready",H$2,IF(ISNUMBER(I195),IF((I195+J195)*(1+Scenario!$B$12/12)-K195&lt;0,"INSUFFICIENT FUNDS",(I195+J195)*(1+Scenario!$B$12/12)-K195),"INSUFFICIENT FUNDS")))</f>
        <v/>
      </c>
      <c r="M195" s="6" t="str">
        <f>IF(H195&gt;Scenario!$B$11,"",IF(H$2&lt;&gt;"Ready",H$2,IF(ISNUMBER(L195),M194+K195,"INSUFFICIENT FUNDS")))</f>
        <v/>
      </c>
      <c r="N195" t="str">
        <f>IF(H195&gt;Scenario!$B$11,"",IF(H$2&lt;&gt;"Ready",H$2,IF(ISNUMBER(L195),"OK","INSUFFICIENT FUNDS")))</f>
        <v/>
      </c>
      <c r="O195">
        <v>191</v>
      </c>
      <c r="P195" s="6" t="str">
        <f>IF(O195&gt;Scenario!$B$11,"",IF(O$2&lt;&gt;"Ready",O$2,IF(U194="OK",S194,"INSUFFICIENT FUNDS")))</f>
        <v/>
      </c>
      <c r="Q195" s="6" t="str">
        <f>IF(O195&gt;Scenario!$B$11,"",IF(O$2&lt;&gt;"Ready",O$2,IF(ISNUMBER(P195),IF(AND(O195&gt;=Scenario!$B$10,MOD(O195-Scenario!$B$10,Scenario!$B$18)=0),Scenario!$B$8,0),"INSUFFICIENT FUNDS")))</f>
        <v/>
      </c>
      <c r="R195" s="6" t="str">
        <f>IF(O195&gt;Scenario!$B$11,"",IF(O$2&lt;&gt;"Ready",O$2,IF(ISNUMBER(P195),(P195+Q195)*(0+N('Option C'!$E$15)+IF(Scenario!$B$13="Gross",N('Option C'!$E$16),0))/12+((N('Option C'!$E$12)+N('Option C'!$E$13))/12+IF(AND(O195&gt;=Scenario!$B$10,MOD(O195-Scenario!$B$10,Scenario!$B$18)=0),N('Option C'!$E$17)*N('Option C'!$E$18)+N('Option C'!$E$20),0)+IF(O195=1,N('Option C'!$E$17)*N('Option C'!$E$19)+N('Option C'!$E$21),0)+IF(O195=Scenario!$B$11,N('Option C'!$E$22),0)),"INSUFFICIENT FUNDS")))</f>
        <v/>
      </c>
      <c r="S195" s="6" t="str">
        <f>IF(O195&gt;Scenario!$B$11,"",IF(O$2&lt;&gt;"Ready",O$2,IF(ISNUMBER(P195),IF((P195+Q195)*(1+Scenario!$B$12/12)-R195&lt;0,"INSUFFICIENT FUNDS",(P195+Q195)*(1+Scenario!$B$12/12)-R195),"INSUFFICIENT FUNDS")))</f>
        <v/>
      </c>
      <c r="T195" s="6" t="str">
        <f>IF(O195&gt;Scenario!$B$11,"",IF(O$2&lt;&gt;"Ready",O$2,IF(ISNUMBER(S195),T194+R195,"INSUFFICIENT FUNDS")))</f>
        <v/>
      </c>
      <c r="U195" t="str">
        <f>IF(O195&gt;Scenario!$B$11,"",IF(O$2&lt;&gt;"Ready",O$2,IF(ISNUMBER(S195),"OK","INSUFFICIENT FUNDS")))</f>
        <v/>
      </c>
      <c r="V195">
        <v>191</v>
      </c>
      <c r="W195" s="6" t="str">
        <f>IF(V195&gt;Scenario!$B$11,"",IF(V$2&lt;&gt;"Ready",V$2,IF(AB194="OK",Z194,"INSUFFICIENT FUNDS")))</f>
        <v/>
      </c>
      <c r="X195" s="6" t="str">
        <f>IF(V195&gt;Scenario!$B$11,"",IF(V$2&lt;&gt;"Ready",V$2,IF(ISNUMBER(W195),IF(AND(V195&gt;=Scenario!$B$10,MOD(V195-Scenario!$B$10,Scenario!$B$18)=0),Scenario!$B$8,0),"INSUFFICIENT FUNDS")))</f>
        <v/>
      </c>
      <c r="Y195" s="6" t="str">
        <f>IF(V195&gt;Scenario!$B$11,"",IF(V$2&lt;&gt;"Ready",V$2,IF(ISNUMBER(W195),(W195+X195)*(N('Option C'!$E$14)+N('Option C'!$E$15)+IF(Scenario!$B$13="Gross",N('Option C'!$E$16),0))/12+((N('Option C'!$E$12)+N('Option C'!$E$13))/12+IF(AND(V195&gt;=Scenario!$B$10,MOD(V195-Scenario!$B$10,Scenario!$B$18)=0),0*0+0,0)+IF(V195=1,0*0+0,0)+IF(V195=Scenario!$B$11,0,0)),"INSUFFICIENT FUNDS")))</f>
        <v/>
      </c>
      <c r="Z195" s="6" t="str">
        <f>IF(V195&gt;Scenario!$B$11,"",IF(V$2&lt;&gt;"Ready",V$2,IF(ISNUMBER(W195),IF((W195+X195)*(1+Scenario!$B$12/12)-Y195&lt;0,"INSUFFICIENT FUNDS",(W195+X195)*(1+Scenario!$B$12/12)-Y195),"INSUFFICIENT FUNDS")))</f>
        <v/>
      </c>
      <c r="AA195" s="6" t="str">
        <f>IF(V195&gt;Scenario!$B$11,"",IF(V$2&lt;&gt;"Ready",V$2,IF(ISNUMBER(Z195),AA194+Y195,"INSUFFICIENT FUNDS")))</f>
        <v/>
      </c>
      <c r="AB195" t="str">
        <f>IF(V195&gt;Scenario!$B$11,"",IF(V$2&lt;&gt;"Ready",V$2,IF(ISNUMBER(Z195),"OK","INSUFFICIENT FUNDS")))</f>
        <v/>
      </c>
      <c r="AC195">
        <v>191</v>
      </c>
      <c r="AD195" s="6" t="str">
        <f>IF(AC195&gt;Scenario!$B$11,"",IF(AC$2&lt;&gt;"Ready",AC$2,IF(AI194="OK",AG194,"INSUFFICIENT FUNDS")))</f>
        <v/>
      </c>
      <c r="AE195" s="6" t="str">
        <f>IF(AC195&gt;Scenario!$B$11,"",IF(AC$2&lt;&gt;"Ready",AC$2,IF(ISNUMBER(AD195),IF(AND(AC195&gt;=Scenario!$B$10,MOD(AC195-Scenario!$B$10,Scenario!$B$18)=0),Scenario!$B$8,0),"INSUFFICIENT FUNDS")))</f>
        <v/>
      </c>
      <c r="AF195" s="6" t="str">
        <f>IF(AC195&gt;Scenario!$B$11,"",IF(AC$2&lt;&gt;"Ready",AC$2,IF(ISNUMBER(AD195),(AD195+AE195)*(N('Option C'!$E$14)+N('Option C'!$E$15)+IF(Scenario!$B$13="Gross",0,0))/12+((N('Option C'!$E$12)+N('Option C'!$E$13))/12+IF(AND(AC195&gt;=Scenario!$B$10,MOD(AC195-Scenario!$B$10,Scenario!$B$18)=0),N('Option C'!$E$17)*N('Option C'!$E$18)+N('Option C'!$E$20),0)+IF(AC195=1,N('Option C'!$E$17)*N('Option C'!$E$19)+N('Option C'!$E$21),0)+IF(AC195=Scenario!$B$11,N('Option C'!$E$22),0)),"INSUFFICIENT FUNDS")))</f>
        <v/>
      </c>
      <c r="AG195" s="6" t="str">
        <f>IF(AC195&gt;Scenario!$B$11,"",IF(AC$2&lt;&gt;"Ready",AC$2,IF(ISNUMBER(AD195),IF((AD195+AE195)*(1+Scenario!$B$12/12)-AF195&lt;0,"INSUFFICIENT FUNDS",(AD195+AE195)*(1+Scenario!$B$12/12)-AF195),"INSUFFICIENT FUNDS")))</f>
        <v/>
      </c>
      <c r="AH195" s="6" t="str">
        <f>IF(AC195&gt;Scenario!$B$11,"",IF(AC$2&lt;&gt;"Ready",AC$2,IF(ISNUMBER(AG195),AH194+AF195,"INSUFFICIENT FUNDS")))</f>
        <v/>
      </c>
      <c r="AI195" t="str">
        <f>IF(AC195&gt;Scenario!$B$11,"",IF(AC$2&lt;&gt;"Ready",AC$2,IF(ISNUMBER(AG195),"OK","INSUFFICIENT FUNDS")))</f>
        <v/>
      </c>
      <c r="AJ195">
        <v>191</v>
      </c>
      <c r="AK195" s="6" t="str">
        <f>IF(AJ195&gt;Scenario!$B$11,"",IF(AJ$2&lt;&gt;"Ready",AJ$2,IF(AP194="OK",AN194,"INSUFFICIENT FUNDS")))</f>
        <v/>
      </c>
      <c r="AL195" s="6" t="str">
        <f>IF(AJ195&gt;Scenario!$B$11,"",IF(AJ$2&lt;&gt;"Ready",AJ$2,IF(ISNUMBER(AK195),IF(AND(AJ195&gt;=Scenario!$B$10,MOD(AJ195-Scenario!$B$10,Scenario!$B$18)=0),Scenario!$B$8,0),"INSUFFICIENT FUNDS")))</f>
        <v/>
      </c>
      <c r="AM195" s="6" t="str">
        <f>IF(AJ195&gt;Scenario!$B$11,"",IF(AJ$2&lt;&gt;"Ready",AJ$2,IF(ISNUMBER(AK195),(AK195+AL195)*(0+0+IF(Scenario!$B$13="Gross",0,0))/12+((0+0)/12+IF(AND(AJ195&gt;=Scenario!$B$10,MOD(AJ195-Scenario!$B$10,Scenario!$B$18)=0),0*0+0,0)+IF(AJ195=1,0*0+0,0)+IF(AJ195=Scenario!$B$11,0,0)),"INSUFFICIENT FUNDS")))</f>
        <v/>
      </c>
      <c r="AN195" s="6" t="str">
        <f>IF(AJ195&gt;Scenario!$B$11,"",IF(AJ$2&lt;&gt;"Ready",AJ$2,IF(ISNUMBER(AK195),IF((AK195+AL195)*(1+Scenario!$B$12/12)-AM195&lt;0,"INSUFFICIENT FUNDS",(AK195+AL195)*(1+Scenario!$B$12/12)-AM195),"INSUFFICIENT FUNDS")))</f>
        <v/>
      </c>
      <c r="AO195" s="6" t="str">
        <f>IF(AJ195&gt;Scenario!$B$11,"",IF(AJ$2&lt;&gt;"Ready",AJ$2,IF(ISNUMBER(AN195),AO194+AM195,"INSUFFICIENT FUNDS")))</f>
        <v/>
      </c>
      <c r="AP195" t="str">
        <f>IF(AJ195&gt;Scenario!$B$11,"",IF(AJ$2&lt;&gt;"Ready",AJ$2,IF(ISNUMBER(AN195),"OK","INSUFFICIENT FUNDS")))</f>
        <v/>
      </c>
    </row>
    <row r="196" spans="1:42" ht="32.1" customHeight="1" x14ac:dyDescent="0.2">
      <c r="A196">
        <v>192</v>
      </c>
      <c r="B196" s="6" t="str">
        <f>IF(A196&gt;Scenario!$B$11,"",IF(A$2&lt;&gt;"Ready",A$2,IF(G195="OK",E195,"INSUFFICIENT FUNDS")))</f>
        <v/>
      </c>
      <c r="C196" s="6" t="str">
        <f>IF(A196&gt;Scenario!$B$11,"",IF(A$2&lt;&gt;"Ready",A$2,IF(ISNUMBER(B196),IF(AND(A196&gt;=Scenario!$B$10,MOD(A196-Scenario!$B$10,Scenario!$B$18)=0),Scenario!$B$8,0),"INSUFFICIENT FUNDS")))</f>
        <v/>
      </c>
      <c r="D196" s="6" t="str">
        <f>IF(A196&gt;Scenario!$B$11,"",IF(A$2&lt;&gt;"Ready",A$2,IF(ISNUMBER(B196),(B196+C196)*(N('Option C'!$E$14)+N('Option C'!$E$15)+IF(Scenario!$B$13="Gross",N('Option C'!$E$16),0))/12+((N('Option C'!$E$12)+N('Option C'!$E$13))/12+IF(AND(A196&gt;=Scenario!$B$10,MOD(A196-Scenario!$B$10,Scenario!$B$18)=0),N('Option C'!$E$17)*N('Option C'!$E$18)+N('Option C'!$E$20),0)+IF(A196=1,N('Option C'!$E$17)*N('Option C'!$E$19)+N('Option C'!$E$21),0)+IF(A196=Scenario!$B$11,N('Option C'!$E$22),0)),"INSUFFICIENT FUNDS")))</f>
        <v/>
      </c>
      <c r="E196" s="6" t="str">
        <f>IF(A196&gt;Scenario!$B$11,"",IF(A$2&lt;&gt;"Ready",A$2,IF(ISNUMBER(B196),IF((B196+C196)*(1+Scenario!$B$12/12)-D196&lt;0,"INSUFFICIENT FUNDS",(B196+C196)*(1+Scenario!$B$12/12)-D196),"INSUFFICIENT FUNDS")))</f>
        <v/>
      </c>
      <c r="F196" s="6" t="str">
        <f>IF(A196&gt;Scenario!$B$11,"",IF(A$2&lt;&gt;"Ready",A$2,IF(ISNUMBER(E196),F195+D196,"INSUFFICIENT FUNDS")))</f>
        <v/>
      </c>
      <c r="G196" t="str">
        <f>IF(A196&gt;Scenario!$B$11,"",IF(A$2&lt;&gt;"Ready",A$2,IF(ISNUMBER(E196),"OK","INSUFFICIENT FUNDS")))</f>
        <v/>
      </c>
      <c r="H196">
        <v>192</v>
      </c>
      <c r="I196" s="6" t="str">
        <f>IF(H196&gt;Scenario!$B$11,"",IF(H$2&lt;&gt;"Ready",H$2,IF(N195="OK",L195,"INSUFFICIENT FUNDS")))</f>
        <v/>
      </c>
      <c r="J196" s="6" t="str">
        <f>IF(H196&gt;Scenario!$B$11,"",IF(H$2&lt;&gt;"Ready",H$2,IF(ISNUMBER(I196),IF(AND(H196&gt;=Scenario!$B$10,MOD(H196-Scenario!$B$10,Scenario!$B$18)=0),Scenario!$B$8,0),"INSUFFICIENT FUNDS")))</f>
        <v/>
      </c>
      <c r="K196" s="6" t="str">
        <f>IF(H196&gt;Scenario!$B$11,"",IF(H$2&lt;&gt;"Ready",H$2,IF(ISNUMBER(I196),(I196+J196)*(N('Option C'!$E$14)+N('Option C'!$E$15)+IF(Scenario!$B$13="Gross",N('Option C'!$E$16),0))/12+((0+0)/12+IF(AND(H196&gt;=Scenario!$B$10,MOD(H196-Scenario!$B$10,Scenario!$B$18)=0),N('Option C'!$E$17)*N('Option C'!$E$18)+N('Option C'!$E$20),0)+IF(H196=1,N('Option C'!$E$17)*N('Option C'!$E$19)+N('Option C'!$E$21),0)+IF(H196=Scenario!$B$11,N('Option C'!$E$22),0)),"INSUFFICIENT FUNDS")))</f>
        <v/>
      </c>
      <c r="L196" s="6" t="str">
        <f>IF(H196&gt;Scenario!$B$11,"",IF(H$2&lt;&gt;"Ready",H$2,IF(ISNUMBER(I196),IF((I196+J196)*(1+Scenario!$B$12/12)-K196&lt;0,"INSUFFICIENT FUNDS",(I196+J196)*(1+Scenario!$B$12/12)-K196),"INSUFFICIENT FUNDS")))</f>
        <v/>
      </c>
      <c r="M196" s="6" t="str">
        <f>IF(H196&gt;Scenario!$B$11,"",IF(H$2&lt;&gt;"Ready",H$2,IF(ISNUMBER(L196),M195+K196,"INSUFFICIENT FUNDS")))</f>
        <v/>
      </c>
      <c r="N196" t="str">
        <f>IF(H196&gt;Scenario!$B$11,"",IF(H$2&lt;&gt;"Ready",H$2,IF(ISNUMBER(L196),"OK","INSUFFICIENT FUNDS")))</f>
        <v/>
      </c>
      <c r="O196">
        <v>192</v>
      </c>
      <c r="P196" s="6" t="str">
        <f>IF(O196&gt;Scenario!$B$11,"",IF(O$2&lt;&gt;"Ready",O$2,IF(U195="OK",S195,"INSUFFICIENT FUNDS")))</f>
        <v/>
      </c>
      <c r="Q196" s="6" t="str">
        <f>IF(O196&gt;Scenario!$B$11,"",IF(O$2&lt;&gt;"Ready",O$2,IF(ISNUMBER(P196),IF(AND(O196&gt;=Scenario!$B$10,MOD(O196-Scenario!$B$10,Scenario!$B$18)=0),Scenario!$B$8,0),"INSUFFICIENT FUNDS")))</f>
        <v/>
      </c>
      <c r="R196" s="6" t="str">
        <f>IF(O196&gt;Scenario!$B$11,"",IF(O$2&lt;&gt;"Ready",O$2,IF(ISNUMBER(P196),(P196+Q196)*(0+N('Option C'!$E$15)+IF(Scenario!$B$13="Gross",N('Option C'!$E$16),0))/12+((N('Option C'!$E$12)+N('Option C'!$E$13))/12+IF(AND(O196&gt;=Scenario!$B$10,MOD(O196-Scenario!$B$10,Scenario!$B$18)=0),N('Option C'!$E$17)*N('Option C'!$E$18)+N('Option C'!$E$20),0)+IF(O196=1,N('Option C'!$E$17)*N('Option C'!$E$19)+N('Option C'!$E$21),0)+IF(O196=Scenario!$B$11,N('Option C'!$E$22),0)),"INSUFFICIENT FUNDS")))</f>
        <v/>
      </c>
      <c r="S196" s="6" t="str">
        <f>IF(O196&gt;Scenario!$B$11,"",IF(O$2&lt;&gt;"Ready",O$2,IF(ISNUMBER(P196),IF((P196+Q196)*(1+Scenario!$B$12/12)-R196&lt;0,"INSUFFICIENT FUNDS",(P196+Q196)*(1+Scenario!$B$12/12)-R196),"INSUFFICIENT FUNDS")))</f>
        <v/>
      </c>
      <c r="T196" s="6" t="str">
        <f>IF(O196&gt;Scenario!$B$11,"",IF(O$2&lt;&gt;"Ready",O$2,IF(ISNUMBER(S196),T195+R196,"INSUFFICIENT FUNDS")))</f>
        <v/>
      </c>
      <c r="U196" t="str">
        <f>IF(O196&gt;Scenario!$B$11,"",IF(O$2&lt;&gt;"Ready",O$2,IF(ISNUMBER(S196),"OK","INSUFFICIENT FUNDS")))</f>
        <v/>
      </c>
      <c r="V196">
        <v>192</v>
      </c>
      <c r="W196" s="6" t="str">
        <f>IF(V196&gt;Scenario!$B$11,"",IF(V$2&lt;&gt;"Ready",V$2,IF(AB195="OK",Z195,"INSUFFICIENT FUNDS")))</f>
        <v/>
      </c>
      <c r="X196" s="6" t="str">
        <f>IF(V196&gt;Scenario!$B$11,"",IF(V$2&lt;&gt;"Ready",V$2,IF(ISNUMBER(W196),IF(AND(V196&gt;=Scenario!$B$10,MOD(V196-Scenario!$B$10,Scenario!$B$18)=0),Scenario!$B$8,0),"INSUFFICIENT FUNDS")))</f>
        <v/>
      </c>
      <c r="Y196" s="6" t="str">
        <f>IF(V196&gt;Scenario!$B$11,"",IF(V$2&lt;&gt;"Ready",V$2,IF(ISNUMBER(W196),(W196+X196)*(N('Option C'!$E$14)+N('Option C'!$E$15)+IF(Scenario!$B$13="Gross",N('Option C'!$E$16),0))/12+((N('Option C'!$E$12)+N('Option C'!$E$13))/12+IF(AND(V196&gt;=Scenario!$B$10,MOD(V196-Scenario!$B$10,Scenario!$B$18)=0),0*0+0,0)+IF(V196=1,0*0+0,0)+IF(V196=Scenario!$B$11,0,0)),"INSUFFICIENT FUNDS")))</f>
        <v/>
      </c>
      <c r="Z196" s="6" t="str">
        <f>IF(V196&gt;Scenario!$B$11,"",IF(V$2&lt;&gt;"Ready",V$2,IF(ISNUMBER(W196),IF((W196+X196)*(1+Scenario!$B$12/12)-Y196&lt;0,"INSUFFICIENT FUNDS",(W196+X196)*(1+Scenario!$B$12/12)-Y196),"INSUFFICIENT FUNDS")))</f>
        <v/>
      </c>
      <c r="AA196" s="6" t="str">
        <f>IF(V196&gt;Scenario!$B$11,"",IF(V$2&lt;&gt;"Ready",V$2,IF(ISNUMBER(Z196),AA195+Y196,"INSUFFICIENT FUNDS")))</f>
        <v/>
      </c>
      <c r="AB196" t="str">
        <f>IF(V196&gt;Scenario!$B$11,"",IF(V$2&lt;&gt;"Ready",V$2,IF(ISNUMBER(Z196),"OK","INSUFFICIENT FUNDS")))</f>
        <v/>
      </c>
      <c r="AC196">
        <v>192</v>
      </c>
      <c r="AD196" s="6" t="str">
        <f>IF(AC196&gt;Scenario!$B$11,"",IF(AC$2&lt;&gt;"Ready",AC$2,IF(AI195="OK",AG195,"INSUFFICIENT FUNDS")))</f>
        <v/>
      </c>
      <c r="AE196" s="6" t="str">
        <f>IF(AC196&gt;Scenario!$B$11,"",IF(AC$2&lt;&gt;"Ready",AC$2,IF(ISNUMBER(AD196),IF(AND(AC196&gt;=Scenario!$B$10,MOD(AC196-Scenario!$B$10,Scenario!$B$18)=0),Scenario!$B$8,0),"INSUFFICIENT FUNDS")))</f>
        <v/>
      </c>
      <c r="AF196" s="6" t="str">
        <f>IF(AC196&gt;Scenario!$B$11,"",IF(AC$2&lt;&gt;"Ready",AC$2,IF(ISNUMBER(AD196),(AD196+AE196)*(N('Option C'!$E$14)+N('Option C'!$E$15)+IF(Scenario!$B$13="Gross",0,0))/12+((N('Option C'!$E$12)+N('Option C'!$E$13))/12+IF(AND(AC196&gt;=Scenario!$B$10,MOD(AC196-Scenario!$B$10,Scenario!$B$18)=0),N('Option C'!$E$17)*N('Option C'!$E$18)+N('Option C'!$E$20),0)+IF(AC196=1,N('Option C'!$E$17)*N('Option C'!$E$19)+N('Option C'!$E$21),0)+IF(AC196=Scenario!$B$11,N('Option C'!$E$22),0)),"INSUFFICIENT FUNDS")))</f>
        <v/>
      </c>
      <c r="AG196" s="6" t="str">
        <f>IF(AC196&gt;Scenario!$B$11,"",IF(AC$2&lt;&gt;"Ready",AC$2,IF(ISNUMBER(AD196),IF((AD196+AE196)*(1+Scenario!$B$12/12)-AF196&lt;0,"INSUFFICIENT FUNDS",(AD196+AE196)*(1+Scenario!$B$12/12)-AF196),"INSUFFICIENT FUNDS")))</f>
        <v/>
      </c>
      <c r="AH196" s="6" t="str">
        <f>IF(AC196&gt;Scenario!$B$11,"",IF(AC$2&lt;&gt;"Ready",AC$2,IF(ISNUMBER(AG196),AH195+AF196,"INSUFFICIENT FUNDS")))</f>
        <v/>
      </c>
      <c r="AI196" t="str">
        <f>IF(AC196&gt;Scenario!$B$11,"",IF(AC$2&lt;&gt;"Ready",AC$2,IF(ISNUMBER(AG196),"OK","INSUFFICIENT FUNDS")))</f>
        <v/>
      </c>
      <c r="AJ196">
        <v>192</v>
      </c>
      <c r="AK196" s="6" t="str">
        <f>IF(AJ196&gt;Scenario!$B$11,"",IF(AJ$2&lt;&gt;"Ready",AJ$2,IF(AP195="OK",AN195,"INSUFFICIENT FUNDS")))</f>
        <v/>
      </c>
      <c r="AL196" s="6" t="str">
        <f>IF(AJ196&gt;Scenario!$B$11,"",IF(AJ$2&lt;&gt;"Ready",AJ$2,IF(ISNUMBER(AK196),IF(AND(AJ196&gt;=Scenario!$B$10,MOD(AJ196-Scenario!$B$10,Scenario!$B$18)=0),Scenario!$B$8,0),"INSUFFICIENT FUNDS")))</f>
        <v/>
      </c>
      <c r="AM196" s="6" t="str">
        <f>IF(AJ196&gt;Scenario!$B$11,"",IF(AJ$2&lt;&gt;"Ready",AJ$2,IF(ISNUMBER(AK196),(AK196+AL196)*(0+0+IF(Scenario!$B$13="Gross",0,0))/12+((0+0)/12+IF(AND(AJ196&gt;=Scenario!$B$10,MOD(AJ196-Scenario!$B$10,Scenario!$B$18)=0),0*0+0,0)+IF(AJ196=1,0*0+0,0)+IF(AJ196=Scenario!$B$11,0,0)),"INSUFFICIENT FUNDS")))</f>
        <v/>
      </c>
      <c r="AN196" s="6" t="str">
        <f>IF(AJ196&gt;Scenario!$B$11,"",IF(AJ$2&lt;&gt;"Ready",AJ$2,IF(ISNUMBER(AK196),IF((AK196+AL196)*(1+Scenario!$B$12/12)-AM196&lt;0,"INSUFFICIENT FUNDS",(AK196+AL196)*(1+Scenario!$B$12/12)-AM196),"INSUFFICIENT FUNDS")))</f>
        <v/>
      </c>
      <c r="AO196" s="6" t="str">
        <f>IF(AJ196&gt;Scenario!$B$11,"",IF(AJ$2&lt;&gt;"Ready",AJ$2,IF(ISNUMBER(AN196),AO195+AM196,"INSUFFICIENT FUNDS")))</f>
        <v/>
      </c>
      <c r="AP196" t="str">
        <f>IF(AJ196&gt;Scenario!$B$11,"",IF(AJ$2&lt;&gt;"Ready",AJ$2,IF(ISNUMBER(AN196),"OK","INSUFFICIENT FUNDS")))</f>
        <v/>
      </c>
    </row>
    <row r="197" spans="1:42" ht="32.1" customHeight="1" x14ac:dyDescent="0.2">
      <c r="A197">
        <v>193</v>
      </c>
      <c r="B197" s="6" t="str">
        <f>IF(A197&gt;Scenario!$B$11,"",IF(A$2&lt;&gt;"Ready",A$2,IF(G196="OK",E196,"INSUFFICIENT FUNDS")))</f>
        <v/>
      </c>
      <c r="C197" s="6" t="str">
        <f>IF(A197&gt;Scenario!$B$11,"",IF(A$2&lt;&gt;"Ready",A$2,IF(ISNUMBER(B197),IF(AND(A197&gt;=Scenario!$B$10,MOD(A197-Scenario!$B$10,Scenario!$B$18)=0),Scenario!$B$8,0),"INSUFFICIENT FUNDS")))</f>
        <v/>
      </c>
      <c r="D197" s="6" t="str">
        <f>IF(A197&gt;Scenario!$B$11,"",IF(A$2&lt;&gt;"Ready",A$2,IF(ISNUMBER(B197),(B197+C197)*(N('Option C'!$E$14)+N('Option C'!$E$15)+IF(Scenario!$B$13="Gross",N('Option C'!$E$16),0))/12+((N('Option C'!$E$12)+N('Option C'!$E$13))/12+IF(AND(A197&gt;=Scenario!$B$10,MOD(A197-Scenario!$B$10,Scenario!$B$18)=0),N('Option C'!$E$17)*N('Option C'!$E$18)+N('Option C'!$E$20),0)+IF(A197=1,N('Option C'!$E$17)*N('Option C'!$E$19)+N('Option C'!$E$21),0)+IF(A197=Scenario!$B$11,N('Option C'!$E$22),0)),"INSUFFICIENT FUNDS")))</f>
        <v/>
      </c>
      <c r="E197" s="6" t="str">
        <f>IF(A197&gt;Scenario!$B$11,"",IF(A$2&lt;&gt;"Ready",A$2,IF(ISNUMBER(B197),IF((B197+C197)*(1+Scenario!$B$12/12)-D197&lt;0,"INSUFFICIENT FUNDS",(B197+C197)*(1+Scenario!$B$12/12)-D197),"INSUFFICIENT FUNDS")))</f>
        <v/>
      </c>
      <c r="F197" s="6" t="str">
        <f>IF(A197&gt;Scenario!$B$11,"",IF(A$2&lt;&gt;"Ready",A$2,IF(ISNUMBER(E197),F196+D197,"INSUFFICIENT FUNDS")))</f>
        <v/>
      </c>
      <c r="G197" t="str">
        <f>IF(A197&gt;Scenario!$B$11,"",IF(A$2&lt;&gt;"Ready",A$2,IF(ISNUMBER(E197),"OK","INSUFFICIENT FUNDS")))</f>
        <v/>
      </c>
      <c r="H197">
        <v>193</v>
      </c>
      <c r="I197" s="6" t="str">
        <f>IF(H197&gt;Scenario!$B$11,"",IF(H$2&lt;&gt;"Ready",H$2,IF(N196="OK",L196,"INSUFFICIENT FUNDS")))</f>
        <v/>
      </c>
      <c r="J197" s="6" t="str">
        <f>IF(H197&gt;Scenario!$B$11,"",IF(H$2&lt;&gt;"Ready",H$2,IF(ISNUMBER(I197),IF(AND(H197&gt;=Scenario!$B$10,MOD(H197-Scenario!$B$10,Scenario!$B$18)=0),Scenario!$B$8,0),"INSUFFICIENT FUNDS")))</f>
        <v/>
      </c>
      <c r="K197" s="6" t="str">
        <f>IF(H197&gt;Scenario!$B$11,"",IF(H$2&lt;&gt;"Ready",H$2,IF(ISNUMBER(I197),(I197+J197)*(N('Option C'!$E$14)+N('Option C'!$E$15)+IF(Scenario!$B$13="Gross",N('Option C'!$E$16),0))/12+((0+0)/12+IF(AND(H197&gt;=Scenario!$B$10,MOD(H197-Scenario!$B$10,Scenario!$B$18)=0),N('Option C'!$E$17)*N('Option C'!$E$18)+N('Option C'!$E$20),0)+IF(H197=1,N('Option C'!$E$17)*N('Option C'!$E$19)+N('Option C'!$E$21),0)+IF(H197=Scenario!$B$11,N('Option C'!$E$22),0)),"INSUFFICIENT FUNDS")))</f>
        <v/>
      </c>
      <c r="L197" s="6" t="str">
        <f>IF(H197&gt;Scenario!$B$11,"",IF(H$2&lt;&gt;"Ready",H$2,IF(ISNUMBER(I197),IF((I197+J197)*(1+Scenario!$B$12/12)-K197&lt;0,"INSUFFICIENT FUNDS",(I197+J197)*(1+Scenario!$B$12/12)-K197),"INSUFFICIENT FUNDS")))</f>
        <v/>
      </c>
      <c r="M197" s="6" t="str">
        <f>IF(H197&gt;Scenario!$B$11,"",IF(H$2&lt;&gt;"Ready",H$2,IF(ISNUMBER(L197),M196+K197,"INSUFFICIENT FUNDS")))</f>
        <v/>
      </c>
      <c r="N197" t="str">
        <f>IF(H197&gt;Scenario!$B$11,"",IF(H$2&lt;&gt;"Ready",H$2,IF(ISNUMBER(L197),"OK","INSUFFICIENT FUNDS")))</f>
        <v/>
      </c>
      <c r="O197">
        <v>193</v>
      </c>
      <c r="P197" s="6" t="str">
        <f>IF(O197&gt;Scenario!$B$11,"",IF(O$2&lt;&gt;"Ready",O$2,IF(U196="OK",S196,"INSUFFICIENT FUNDS")))</f>
        <v/>
      </c>
      <c r="Q197" s="6" t="str">
        <f>IF(O197&gt;Scenario!$B$11,"",IF(O$2&lt;&gt;"Ready",O$2,IF(ISNUMBER(P197),IF(AND(O197&gt;=Scenario!$B$10,MOD(O197-Scenario!$B$10,Scenario!$B$18)=0),Scenario!$B$8,0),"INSUFFICIENT FUNDS")))</f>
        <v/>
      </c>
      <c r="R197" s="6" t="str">
        <f>IF(O197&gt;Scenario!$B$11,"",IF(O$2&lt;&gt;"Ready",O$2,IF(ISNUMBER(P197),(P197+Q197)*(0+N('Option C'!$E$15)+IF(Scenario!$B$13="Gross",N('Option C'!$E$16),0))/12+((N('Option C'!$E$12)+N('Option C'!$E$13))/12+IF(AND(O197&gt;=Scenario!$B$10,MOD(O197-Scenario!$B$10,Scenario!$B$18)=0),N('Option C'!$E$17)*N('Option C'!$E$18)+N('Option C'!$E$20),0)+IF(O197=1,N('Option C'!$E$17)*N('Option C'!$E$19)+N('Option C'!$E$21),0)+IF(O197=Scenario!$B$11,N('Option C'!$E$22),0)),"INSUFFICIENT FUNDS")))</f>
        <v/>
      </c>
      <c r="S197" s="6" t="str">
        <f>IF(O197&gt;Scenario!$B$11,"",IF(O$2&lt;&gt;"Ready",O$2,IF(ISNUMBER(P197),IF((P197+Q197)*(1+Scenario!$B$12/12)-R197&lt;0,"INSUFFICIENT FUNDS",(P197+Q197)*(1+Scenario!$B$12/12)-R197),"INSUFFICIENT FUNDS")))</f>
        <v/>
      </c>
      <c r="T197" s="6" t="str">
        <f>IF(O197&gt;Scenario!$B$11,"",IF(O$2&lt;&gt;"Ready",O$2,IF(ISNUMBER(S197),T196+R197,"INSUFFICIENT FUNDS")))</f>
        <v/>
      </c>
      <c r="U197" t="str">
        <f>IF(O197&gt;Scenario!$B$11,"",IF(O$2&lt;&gt;"Ready",O$2,IF(ISNUMBER(S197),"OK","INSUFFICIENT FUNDS")))</f>
        <v/>
      </c>
      <c r="V197">
        <v>193</v>
      </c>
      <c r="W197" s="6" t="str">
        <f>IF(V197&gt;Scenario!$B$11,"",IF(V$2&lt;&gt;"Ready",V$2,IF(AB196="OK",Z196,"INSUFFICIENT FUNDS")))</f>
        <v/>
      </c>
      <c r="X197" s="6" t="str">
        <f>IF(V197&gt;Scenario!$B$11,"",IF(V$2&lt;&gt;"Ready",V$2,IF(ISNUMBER(W197),IF(AND(V197&gt;=Scenario!$B$10,MOD(V197-Scenario!$B$10,Scenario!$B$18)=0),Scenario!$B$8,0),"INSUFFICIENT FUNDS")))</f>
        <v/>
      </c>
      <c r="Y197" s="6" t="str">
        <f>IF(V197&gt;Scenario!$B$11,"",IF(V$2&lt;&gt;"Ready",V$2,IF(ISNUMBER(W197),(W197+X197)*(N('Option C'!$E$14)+N('Option C'!$E$15)+IF(Scenario!$B$13="Gross",N('Option C'!$E$16),0))/12+((N('Option C'!$E$12)+N('Option C'!$E$13))/12+IF(AND(V197&gt;=Scenario!$B$10,MOD(V197-Scenario!$B$10,Scenario!$B$18)=0),0*0+0,0)+IF(V197=1,0*0+0,0)+IF(V197=Scenario!$B$11,0,0)),"INSUFFICIENT FUNDS")))</f>
        <v/>
      </c>
      <c r="Z197" s="6" t="str">
        <f>IF(V197&gt;Scenario!$B$11,"",IF(V$2&lt;&gt;"Ready",V$2,IF(ISNUMBER(W197),IF((W197+X197)*(1+Scenario!$B$12/12)-Y197&lt;0,"INSUFFICIENT FUNDS",(W197+X197)*(1+Scenario!$B$12/12)-Y197),"INSUFFICIENT FUNDS")))</f>
        <v/>
      </c>
      <c r="AA197" s="6" t="str">
        <f>IF(V197&gt;Scenario!$B$11,"",IF(V$2&lt;&gt;"Ready",V$2,IF(ISNUMBER(Z197),AA196+Y197,"INSUFFICIENT FUNDS")))</f>
        <v/>
      </c>
      <c r="AB197" t="str">
        <f>IF(V197&gt;Scenario!$B$11,"",IF(V$2&lt;&gt;"Ready",V$2,IF(ISNUMBER(Z197),"OK","INSUFFICIENT FUNDS")))</f>
        <v/>
      </c>
      <c r="AC197">
        <v>193</v>
      </c>
      <c r="AD197" s="6" t="str">
        <f>IF(AC197&gt;Scenario!$B$11,"",IF(AC$2&lt;&gt;"Ready",AC$2,IF(AI196="OK",AG196,"INSUFFICIENT FUNDS")))</f>
        <v/>
      </c>
      <c r="AE197" s="6" t="str">
        <f>IF(AC197&gt;Scenario!$B$11,"",IF(AC$2&lt;&gt;"Ready",AC$2,IF(ISNUMBER(AD197),IF(AND(AC197&gt;=Scenario!$B$10,MOD(AC197-Scenario!$B$10,Scenario!$B$18)=0),Scenario!$B$8,0),"INSUFFICIENT FUNDS")))</f>
        <v/>
      </c>
      <c r="AF197" s="6" t="str">
        <f>IF(AC197&gt;Scenario!$B$11,"",IF(AC$2&lt;&gt;"Ready",AC$2,IF(ISNUMBER(AD197),(AD197+AE197)*(N('Option C'!$E$14)+N('Option C'!$E$15)+IF(Scenario!$B$13="Gross",0,0))/12+((N('Option C'!$E$12)+N('Option C'!$E$13))/12+IF(AND(AC197&gt;=Scenario!$B$10,MOD(AC197-Scenario!$B$10,Scenario!$B$18)=0),N('Option C'!$E$17)*N('Option C'!$E$18)+N('Option C'!$E$20),0)+IF(AC197=1,N('Option C'!$E$17)*N('Option C'!$E$19)+N('Option C'!$E$21),0)+IF(AC197=Scenario!$B$11,N('Option C'!$E$22),0)),"INSUFFICIENT FUNDS")))</f>
        <v/>
      </c>
      <c r="AG197" s="6" t="str">
        <f>IF(AC197&gt;Scenario!$B$11,"",IF(AC$2&lt;&gt;"Ready",AC$2,IF(ISNUMBER(AD197),IF((AD197+AE197)*(1+Scenario!$B$12/12)-AF197&lt;0,"INSUFFICIENT FUNDS",(AD197+AE197)*(1+Scenario!$B$12/12)-AF197),"INSUFFICIENT FUNDS")))</f>
        <v/>
      </c>
      <c r="AH197" s="6" t="str">
        <f>IF(AC197&gt;Scenario!$B$11,"",IF(AC$2&lt;&gt;"Ready",AC$2,IF(ISNUMBER(AG197),AH196+AF197,"INSUFFICIENT FUNDS")))</f>
        <v/>
      </c>
      <c r="AI197" t="str">
        <f>IF(AC197&gt;Scenario!$B$11,"",IF(AC$2&lt;&gt;"Ready",AC$2,IF(ISNUMBER(AG197),"OK","INSUFFICIENT FUNDS")))</f>
        <v/>
      </c>
      <c r="AJ197">
        <v>193</v>
      </c>
      <c r="AK197" s="6" t="str">
        <f>IF(AJ197&gt;Scenario!$B$11,"",IF(AJ$2&lt;&gt;"Ready",AJ$2,IF(AP196="OK",AN196,"INSUFFICIENT FUNDS")))</f>
        <v/>
      </c>
      <c r="AL197" s="6" t="str">
        <f>IF(AJ197&gt;Scenario!$B$11,"",IF(AJ$2&lt;&gt;"Ready",AJ$2,IF(ISNUMBER(AK197),IF(AND(AJ197&gt;=Scenario!$B$10,MOD(AJ197-Scenario!$B$10,Scenario!$B$18)=0),Scenario!$B$8,0),"INSUFFICIENT FUNDS")))</f>
        <v/>
      </c>
      <c r="AM197" s="6" t="str">
        <f>IF(AJ197&gt;Scenario!$B$11,"",IF(AJ$2&lt;&gt;"Ready",AJ$2,IF(ISNUMBER(AK197),(AK197+AL197)*(0+0+IF(Scenario!$B$13="Gross",0,0))/12+((0+0)/12+IF(AND(AJ197&gt;=Scenario!$B$10,MOD(AJ197-Scenario!$B$10,Scenario!$B$18)=0),0*0+0,0)+IF(AJ197=1,0*0+0,0)+IF(AJ197=Scenario!$B$11,0,0)),"INSUFFICIENT FUNDS")))</f>
        <v/>
      </c>
      <c r="AN197" s="6" t="str">
        <f>IF(AJ197&gt;Scenario!$B$11,"",IF(AJ$2&lt;&gt;"Ready",AJ$2,IF(ISNUMBER(AK197),IF((AK197+AL197)*(1+Scenario!$B$12/12)-AM197&lt;0,"INSUFFICIENT FUNDS",(AK197+AL197)*(1+Scenario!$B$12/12)-AM197),"INSUFFICIENT FUNDS")))</f>
        <v/>
      </c>
      <c r="AO197" s="6" t="str">
        <f>IF(AJ197&gt;Scenario!$B$11,"",IF(AJ$2&lt;&gt;"Ready",AJ$2,IF(ISNUMBER(AN197),AO196+AM197,"INSUFFICIENT FUNDS")))</f>
        <v/>
      </c>
      <c r="AP197" t="str">
        <f>IF(AJ197&gt;Scenario!$B$11,"",IF(AJ$2&lt;&gt;"Ready",AJ$2,IF(ISNUMBER(AN197),"OK","INSUFFICIENT FUNDS")))</f>
        <v/>
      </c>
    </row>
    <row r="198" spans="1:42" ht="32.1" customHeight="1" x14ac:dyDescent="0.2">
      <c r="A198">
        <v>194</v>
      </c>
      <c r="B198" s="6" t="str">
        <f>IF(A198&gt;Scenario!$B$11,"",IF(A$2&lt;&gt;"Ready",A$2,IF(G197="OK",E197,"INSUFFICIENT FUNDS")))</f>
        <v/>
      </c>
      <c r="C198" s="6" t="str">
        <f>IF(A198&gt;Scenario!$B$11,"",IF(A$2&lt;&gt;"Ready",A$2,IF(ISNUMBER(B198),IF(AND(A198&gt;=Scenario!$B$10,MOD(A198-Scenario!$B$10,Scenario!$B$18)=0),Scenario!$B$8,0),"INSUFFICIENT FUNDS")))</f>
        <v/>
      </c>
      <c r="D198" s="6" t="str">
        <f>IF(A198&gt;Scenario!$B$11,"",IF(A$2&lt;&gt;"Ready",A$2,IF(ISNUMBER(B198),(B198+C198)*(N('Option C'!$E$14)+N('Option C'!$E$15)+IF(Scenario!$B$13="Gross",N('Option C'!$E$16),0))/12+((N('Option C'!$E$12)+N('Option C'!$E$13))/12+IF(AND(A198&gt;=Scenario!$B$10,MOD(A198-Scenario!$B$10,Scenario!$B$18)=0),N('Option C'!$E$17)*N('Option C'!$E$18)+N('Option C'!$E$20),0)+IF(A198=1,N('Option C'!$E$17)*N('Option C'!$E$19)+N('Option C'!$E$21),0)+IF(A198=Scenario!$B$11,N('Option C'!$E$22),0)),"INSUFFICIENT FUNDS")))</f>
        <v/>
      </c>
      <c r="E198" s="6" t="str">
        <f>IF(A198&gt;Scenario!$B$11,"",IF(A$2&lt;&gt;"Ready",A$2,IF(ISNUMBER(B198),IF((B198+C198)*(1+Scenario!$B$12/12)-D198&lt;0,"INSUFFICIENT FUNDS",(B198+C198)*(1+Scenario!$B$12/12)-D198),"INSUFFICIENT FUNDS")))</f>
        <v/>
      </c>
      <c r="F198" s="6" t="str">
        <f>IF(A198&gt;Scenario!$B$11,"",IF(A$2&lt;&gt;"Ready",A$2,IF(ISNUMBER(E198),F197+D198,"INSUFFICIENT FUNDS")))</f>
        <v/>
      </c>
      <c r="G198" t="str">
        <f>IF(A198&gt;Scenario!$B$11,"",IF(A$2&lt;&gt;"Ready",A$2,IF(ISNUMBER(E198),"OK","INSUFFICIENT FUNDS")))</f>
        <v/>
      </c>
      <c r="H198">
        <v>194</v>
      </c>
      <c r="I198" s="6" t="str">
        <f>IF(H198&gt;Scenario!$B$11,"",IF(H$2&lt;&gt;"Ready",H$2,IF(N197="OK",L197,"INSUFFICIENT FUNDS")))</f>
        <v/>
      </c>
      <c r="J198" s="6" t="str">
        <f>IF(H198&gt;Scenario!$B$11,"",IF(H$2&lt;&gt;"Ready",H$2,IF(ISNUMBER(I198),IF(AND(H198&gt;=Scenario!$B$10,MOD(H198-Scenario!$B$10,Scenario!$B$18)=0),Scenario!$B$8,0),"INSUFFICIENT FUNDS")))</f>
        <v/>
      </c>
      <c r="K198" s="6" t="str">
        <f>IF(H198&gt;Scenario!$B$11,"",IF(H$2&lt;&gt;"Ready",H$2,IF(ISNUMBER(I198),(I198+J198)*(N('Option C'!$E$14)+N('Option C'!$E$15)+IF(Scenario!$B$13="Gross",N('Option C'!$E$16),0))/12+((0+0)/12+IF(AND(H198&gt;=Scenario!$B$10,MOD(H198-Scenario!$B$10,Scenario!$B$18)=0),N('Option C'!$E$17)*N('Option C'!$E$18)+N('Option C'!$E$20),0)+IF(H198=1,N('Option C'!$E$17)*N('Option C'!$E$19)+N('Option C'!$E$21),0)+IF(H198=Scenario!$B$11,N('Option C'!$E$22),0)),"INSUFFICIENT FUNDS")))</f>
        <v/>
      </c>
      <c r="L198" s="6" t="str">
        <f>IF(H198&gt;Scenario!$B$11,"",IF(H$2&lt;&gt;"Ready",H$2,IF(ISNUMBER(I198),IF((I198+J198)*(1+Scenario!$B$12/12)-K198&lt;0,"INSUFFICIENT FUNDS",(I198+J198)*(1+Scenario!$B$12/12)-K198),"INSUFFICIENT FUNDS")))</f>
        <v/>
      </c>
      <c r="M198" s="6" t="str">
        <f>IF(H198&gt;Scenario!$B$11,"",IF(H$2&lt;&gt;"Ready",H$2,IF(ISNUMBER(L198),M197+K198,"INSUFFICIENT FUNDS")))</f>
        <v/>
      </c>
      <c r="N198" t="str">
        <f>IF(H198&gt;Scenario!$B$11,"",IF(H$2&lt;&gt;"Ready",H$2,IF(ISNUMBER(L198),"OK","INSUFFICIENT FUNDS")))</f>
        <v/>
      </c>
      <c r="O198">
        <v>194</v>
      </c>
      <c r="P198" s="6" t="str">
        <f>IF(O198&gt;Scenario!$B$11,"",IF(O$2&lt;&gt;"Ready",O$2,IF(U197="OK",S197,"INSUFFICIENT FUNDS")))</f>
        <v/>
      </c>
      <c r="Q198" s="6" t="str">
        <f>IF(O198&gt;Scenario!$B$11,"",IF(O$2&lt;&gt;"Ready",O$2,IF(ISNUMBER(P198),IF(AND(O198&gt;=Scenario!$B$10,MOD(O198-Scenario!$B$10,Scenario!$B$18)=0),Scenario!$B$8,0),"INSUFFICIENT FUNDS")))</f>
        <v/>
      </c>
      <c r="R198" s="6" t="str">
        <f>IF(O198&gt;Scenario!$B$11,"",IF(O$2&lt;&gt;"Ready",O$2,IF(ISNUMBER(P198),(P198+Q198)*(0+N('Option C'!$E$15)+IF(Scenario!$B$13="Gross",N('Option C'!$E$16),0))/12+((N('Option C'!$E$12)+N('Option C'!$E$13))/12+IF(AND(O198&gt;=Scenario!$B$10,MOD(O198-Scenario!$B$10,Scenario!$B$18)=0),N('Option C'!$E$17)*N('Option C'!$E$18)+N('Option C'!$E$20),0)+IF(O198=1,N('Option C'!$E$17)*N('Option C'!$E$19)+N('Option C'!$E$21),0)+IF(O198=Scenario!$B$11,N('Option C'!$E$22),0)),"INSUFFICIENT FUNDS")))</f>
        <v/>
      </c>
      <c r="S198" s="6" t="str">
        <f>IF(O198&gt;Scenario!$B$11,"",IF(O$2&lt;&gt;"Ready",O$2,IF(ISNUMBER(P198),IF((P198+Q198)*(1+Scenario!$B$12/12)-R198&lt;0,"INSUFFICIENT FUNDS",(P198+Q198)*(1+Scenario!$B$12/12)-R198),"INSUFFICIENT FUNDS")))</f>
        <v/>
      </c>
      <c r="T198" s="6" t="str">
        <f>IF(O198&gt;Scenario!$B$11,"",IF(O$2&lt;&gt;"Ready",O$2,IF(ISNUMBER(S198),T197+R198,"INSUFFICIENT FUNDS")))</f>
        <v/>
      </c>
      <c r="U198" t="str">
        <f>IF(O198&gt;Scenario!$B$11,"",IF(O$2&lt;&gt;"Ready",O$2,IF(ISNUMBER(S198),"OK","INSUFFICIENT FUNDS")))</f>
        <v/>
      </c>
      <c r="V198">
        <v>194</v>
      </c>
      <c r="W198" s="6" t="str">
        <f>IF(V198&gt;Scenario!$B$11,"",IF(V$2&lt;&gt;"Ready",V$2,IF(AB197="OK",Z197,"INSUFFICIENT FUNDS")))</f>
        <v/>
      </c>
      <c r="X198" s="6" t="str">
        <f>IF(V198&gt;Scenario!$B$11,"",IF(V$2&lt;&gt;"Ready",V$2,IF(ISNUMBER(W198),IF(AND(V198&gt;=Scenario!$B$10,MOD(V198-Scenario!$B$10,Scenario!$B$18)=0),Scenario!$B$8,0),"INSUFFICIENT FUNDS")))</f>
        <v/>
      </c>
      <c r="Y198" s="6" t="str">
        <f>IF(V198&gt;Scenario!$B$11,"",IF(V$2&lt;&gt;"Ready",V$2,IF(ISNUMBER(W198),(W198+X198)*(N('Option C'!$E$14)+N('Option C'!$E$15)+IF(Scenario!$B$13="Gross",N('Option C'!$E$16),0))/12+((N('Option C'!$E$12)+N('Option C'!$E$13))/12+IF(AND(V198&gt;=Scenario!$B$10,MOD(V198-Scenario!$B$10,Scenario!$B$18)=0),0*0+0,0)+IF(V198=1,0*0+0,0)+IF(V198=Scenario!$B$11,0,0)),"INSUFFICIENT FUNDS")))</f>
        <v/>
      </c>
      <c r="Z198" s="6" t="str">
        <f>IF(V198&gt;Scenario!$B$11,"",IF(V$2&lt;&gt;"Ready",V$2,IF(ISNUMBER(W198),IF((W198+X198)*(1+Scenario!$B$12/12)-Y198&lt;0,"INSUFFICIENT FUNDS",(W198+X198)*(1+Scenario!$B$12/12)-Y198),"INSUFFICIENT FUNDS")))</f>
        <v/>
      </c>
      <c r="AA198" s="6" t="str">
        <f>IF(V198&gt;Scenario!$B$11,"",IF(V$2&lt;&gt;"Ready",V$2,IF(ISNUMBER(Z198),AA197+Y198,"INSUFFICIENT FUNDS")))</f>
        <v/>
      </c>
      <c r="AB198" t="str">
        <f>IF(V198&gt;Scenario!$B$11,"",IF(V$2&lt;&gt;"Ready",V$2,IF(ISNUMBER(Z198),"OK","INSUFFICIENT FUNDS")))</f>
        <v/>
      </c>
      <c r="AC198">
        <v>194</v>
      </c>
      <c r="AD198" s="6" t="str">
        <f>IF(AC198&gt;Scenario!$B$11,"",IF(AC$2&lt;&gt;"Ready",AC$2,IF(AI197="OK",AG197,"INSUFFICIENT FUNDS")))</f>
        <v/>
      </c>
      <c r="AE198" s="6" t="str">
        <f>IF(AC198&gt;Scenario!$B$11,"",IF(AC$2&lt;&gt;"Ready",AC$2,IF(ISNUMBER(AD198),IF(AND(AC198&gt;=Scenario!$B$10,MOD(AC198-Scenario!$B$10,Scenario!$B$18)=0),Scenario!$B$8,0),"INSUFFICIENT FUNDS")))</f>
        <v/>
      </c>
      <c r="AF198" s="6" t="str">
        <f>IF(AC198&gt;Scenario!$B$11,"",IF(AC$2&lt;&gt;"Ready",AC$2,IF(ISNUMBER(AD198),(AD198+AE198)*(N('Option C'!$E$14)+N('Option C'!$E$15)+IF(Scenario!$B$13="Gross",0,0))/12+((N('Option C'!$E$12)+N('Option C'!$E$13))/12+IF(AND(AC198&gt;=Scenario!$B$10,MOD(AC198-Scenario!$B$10,Scenario!$B$18)=0),N('Option C'!$E$17)*N('Option C'!$E$18)+N('Option C'!$E$20),0)+IF(AC198=1,N('Option C'!$E$17)*N('Option C'!$E$19)+N('Option C'!$E$21),0)+IF(AC198=Scenario!$B$11,N('Option C'!$E$22),0)),"INSUFFICIENT FUNDS")))</f>
        <v/>
      </c>
      <c r="AG198" s="6" t="str">
        <f>IF(AC198&gt;Scenario!$B$11,"",IF(AC$2&lt;&gt;"Ready",AC$2,IF(ISNUMBER(AD198),IF((AD198+AE198)*(1+Scenario!$B$12/12)-AF198&lt;0,"INSUFFICIENT FUNDS",(AD198+AE198)*(1+Scenario!$B$12/12)-AF198),"INSUFFICIENT FUNDS")))</f>
        <v/>
      </c>
      <c r="AH198" s="6" t="str">
        <f>IF(AC198&gt;Scenario!$B$11,"",IF(AC$2&lt;&gt;"Ready",AC$2,IF(ISNUMBER(AG198),AH197+AF198,"INSUFFICIENT FUNDS")))</f>
        <v/>
      </c>
      <c r="AI198" t="str">
        <f>IF(AC198&gt;Scenario!$B$11,"",IF(AC$2&lt;&gt;"Ready",AC$2,IF(ISNUMBER(AG198),"OK","INSUFFICIENT FUNDS")))</f>
        <v/>
      </c>
      <c r="AJ198">
        <v>194</v>
      </c>
      <c r="AK198" s="6" t="str">
        <f>IF(AJ198&gt;Scenario!$B$11,"",IF(AJ$2&lt;&gt;"Ready",AJ$2,IF(AP197="OK",AN197,"INSUFFICIENT FUNDS")))</f>
        <v/>
      </c>
      <c r="AL198" s="6" t="str">
        <f>IF(AJ198&gt;Scenario!$B$11,"",IF(AJ$2&lt;&gt;"Ready",AJ$2,IF(ISNUMBER(AK198),IF(AND(AJ198&gt;=Scenario!$B$10,MOD(AJ198-Scenario!$B$10,Scenario!$B$18)=0),Scenario!$B$8,0),"INSUFFICIENT FUNDS")))</f>
        <v/>
      </c>
      <c r="AM198" s="6" t="str">
        <f>IF(AJ198&gt;Scenario!$B$11,"",IF(AJ$2&lt;&gt;"Ready",AJ$2,IF(ISNUMBER(AK198),(AK198+AL198)*(0+0+IF(Scenario!$B$13="Gross",0,0))/12+((0+0)/12+IF(AND(AJ198&gt;=Scenario!$B$10,MOD(AJ198-Scenario!$B$10,Scenario!$B$18)=0),0*0+0,0)+IF(AJ198=1,0*0+0,0)+IF(AJ198=Scenario!$B$11,0,0)),"INSUFFICIENT FUNDS")))</f>
        <v/>
      </c>
      <c r="AN198" s="6" t="str">
        <f>IF(AJ198&gt;Scenario!$B$11,"",IF(AJ$2&lt;&gt;"Ready",AJ$2,IF(ISNUMBER(AK198),IF((AK198+AL198)*(1+Scenario!$B$12/12)-AM198&lt;0,"INSUFFICIENT FUNDS",(AK198+AL198)*(1+Scenario!$B$12/12)-AM198),"INSUFFICIENT FUNDS")))</f>
        <v/>
      </c>
      <c r="AO198" s="6" t="str">
        <f>IF(AJ198&gt;Scenario!$B$11,"",IF(AJ$2&lt;&gt;"Ready",AJ$2,IF(ISNUMBER(AN198),AO197+AM198,"INSUFFICIENT FUNDS")))</f>
        <v/>
      </c>
      <c r="AP198" t="str">
        <f>IF(AJ198&gt;Scenario!$B$11,"",IF(AJ$2&lt;&gt;"Ready",AJ$2,IF(ISNUMBER(AN198),"OK","INSUFFICIENT FUNDS")))</f>
        <v/>
      </c>
    </row>
    <row r="199" spans="1:42" ht="32.1" customHeight="1" x14ac:dyDescent="0.2">
      <c r="A199">
        <v>195</v>
      </c>
      <c r="B199" s="6" t="str">
        <f>IF(A199&gt;Scenario!$B$11,"",IF(A$2&lt;&gt;"Ready",A$2,IF(G198="OK",E198,"INSUFFICIENT FUNDS")))</f>
        <v/>
      </c>
      <c r="C199" s="6" t="str">
        <f>IF(A199&gt;Scenario!$B$11,"",IF(A$2&lt;&gt;"Ready",A$2,IF(ISNUMBER(B199),IF(AND(A199&gt;=Scenario!$B$10,MOD(A199-Scenario!$B$10,Scenario!$B$18)=0),Scenario!$B$8,0),"INSUFFICIENT FUNDS")))</f>
        <v/>
      </c>
      <c r="D199" s="6" t="str">
        <f>IF(A199&gt;Scenario!$B$11,"",IF(A$2&lt;&gt;"Ready",A$2,IF(ISNUMBER(B199),(B199+C199)*(N('Option C'!$E$14)+N('Option C'!$E$15)+IF(Scenario!$B$13="Gross",N('Option C'!$E$16),0))/12+((N('Option C'!$E$12)+N('Option C'!$E$13))/12+IF(AND(A199&gt;=Scenario!$B$10,MOD(A199-Scenario!$B$10,Scenario!$B$18)=0),N('Option C'!$E$17)*N('Option C'!$E$18)+N('Option C'!$E$20),0)+IF(A199=1,N('Option C'!$E$17)*N('Option C'!$E$19)+N('Option C'!$E$21),0)+IF(A199=Scenario!$B$11,N('Option C'!$E$22),0)),"INSUFFICIENT FUNDS")))</f>
        <v/>
      </c>
      <c r="E199" s="6" t="str">
        <f>IF(A199&gt;Scenario!$B$11,"",IF(A$2&lt;&gt;"Ready",A$2,IF(ISNUMBER(B199),IF((B199+C199)*(1+Scenario!$B$12/12)-D199&lt;0,"INSUFFICIENT FUNDS",(B199+C199)*(1+Scenario!$B$12/12)-D199),"INSUFFICIENT FUNDS")))</f>
        <v/>
      </c>
      <c r="F199" s="6" t="str">
        <f>IF(A199&gt;Scenario!$B$11,"",IF(A$2&lt;&gt;"Ready",A$2,IF(ISNUMBER(E199),F198+D199,"INSUFFICIENT FUNDS")))</f>
        <v/>
      </c>
      <c r="G199" t="str">
        <f>IF(A199&gt;Scenario!$B$11,"",IF(A$2&lt;&gt;"Ready",A$2,IF(ISNUMBER(E199),"OK","INSUFFICIENT FUNDS")))</f>
        <v/>
      </c>
      <c r="H199">
        <v>195</v>
      </c>
      <c r="I199" s="6" t="str">
        <f>IF(H199&gt;Scenario!$B$11,"",IF(H$2&lt;&gt;"Ready",H$2,IF(N198="OK",L198,"INSUFFICIENT FUNDS")))</f>
        <v/>
      </c>
      <c r="J199" s="6" t="str">
        <f>IF(H199&gt;Scenario!$B$11,"",IF(H$2&lt;&gt;"Ready",H$2,IF(ISNUMBER(I199),IF(AND(H199&gt;=Scenario!$B$10,MOD(H199-Scenario!$B$10,Scenario!$B$18)=0),Scenario!$B$8,0),"INSUFFICIENT FUNDS")))</f>
        <v/>
      </c>
      <c r="K199" s="6" t="str">
        <f>IF(H199&gt;Scenario!$B$11,"",IF(H$2&lt;&gt;"Ready",H$2,IF(ISNUMBER(I199),(I199+J199)*(N('Option C'!$E$14)+N('Option C'!$E$15)+IF(Scenario!$B$13="Gross",N('Option C'!$E$16),0))/12+((0+0)/12+IF(AND(H199&gt;=Scenario!$B$10,MOD(H199-Scenario!$B$10,Scenario!$B$18)=0),N('Option C'!$E$17)*N('Option C'!$E$18)+N('Option C'!$E$20),0)+IF(H199=1,N('Option C'!$E$17)*N('Option C'!$E$19)+N('Option C'!$E$21),0)+IF(H199=Scenario!$B$11,N('Option C'!$E$22),0)),"INSUFFICIENT FUNDS")))</f>
        <v/>
      </c>
      <c r="L199" s="6" t="str">
        <f>IF(H199&gt;Scenario!$B$11,"",IF(H$2&lt;&gt;"Ready",H$2,IF(ISNUMBER(I199),IF((I199+J199)*(1+Scenario!$B$12/12)-K199&lt;0,"INSUFFICIENT FUNDS",(I199+J199)*(1+Scenario!$B$12/12)-K199),"INSUFFICIENT FUNDS")))</f>
        <v/>
      </c>
      <c r="M199" s="6" t="str">
        <f>IF(H199&gt;Scenario!$B$11,"",IF(H$2&lt;&gt;"Ready",H$2,IF(ISNUMBER(L199),M198+K199,"INSUFFICIENT FUNDS")))</f>
        <v/>
      </c>
      <c r="N199" t="str">
        <f>IF(H199&gt;Scenario!$B$11,"",IF(H$2&lt;&gt;"Ready",H$2,IF(ISNUMBER(L199),"OK","INSUFFICIENT FUNDS")))</f>
        <v/>
      </c>
      <c r="O199">
        <v>195</v>
      </c>
      <c r="P199" s="6" t="str">
        <f>IF(O199&gt;Scenario!$B$11,"",IF(O$2&lt;&gt;"Ready",O$2,IF(U198="OK",S198,"INSUFFICIENT FUNDS")))</f>
        <v/>
      </c>
      <c r="Q199" s="6" t="str">
        <f>IF(O199&gt;Scenario!$B$11,"",IF(O$2&lt;&gt;"Ready",O$2,IF(ISNUMBER(P199),IF(AND(O199&gt;=Scenario!$B$10,MOD(O199-Scenario!$B$10,Scenario!$B$18)=0),Scenario!$B$8,0),"INSUFFICIENT FUNDS")))</f>
        <v/>
      </c>
      <c r="R199" s="6" t="str">
        <f>IF(O199&gt;Scenario!$B$11,"",IF(O$2&lt;&gt;"Ready",O$2,IF(ISNUMBER(P199),(P199+Q199)*(0+N('Option C'!$E$15)+IF(Scenario!$B$13="Gross",N('Option C'!$E$16),0))/12+((N('Option C'!$E$12)+N('Option C'!$E$13))/12+IF(AND(O199&gt;=Scenario!$B$10,MOD(O199-Scenario!$B$10,Scenario!$B$18)=0),N('Option C'!$E$17)*N('Option C'!$E$18)+N('Option C'!$E$20),0)+IF(O199=1,N('Option C'!$E$17)*N('Option C'!$E$19)+N('Option C'!$E$21),0)+IF(O199=Scenario!$B$11,N('Option C'!$E$22),0)),"INSUFFICIENT FUNDS")))</f>
        <v/>
      </c>
      <c r="S199" s="6" t="str">
        <f>IF(O199&gt;Scenario!$B$11,"",IF(O$2&lt;&gt;"Ready",O$2,IF(ISNUMBER(P199),IF((P199+Q199)*(1+Scenario!$B$12/12)-R199&lt;0,"INSUFFICIENT FUNDS",(P199+Q199)*(1+Scenario!$B$12/12)-R199),"INSUFFICIENT FUNDS")))</f>
        <v/>
      </c>
      <c r="T199" s="6" t="str">
        <f>IF(O199&gt;Scenario!$B$11,"",IF(O$2&lt;&gt;"Ready",O$2,IF(ISNUMBER(S199),T198+R199,"INSUFFICIENT FUNDS")))</f>
        <v/>
      </c>
      <c r="U199" t="str">
        <f>IF(O199&gt;Scenario!$B$11,"",IF(O$2&lt;&gt;"Ready",O$2,IF(ISNUMBER(S199),"OK","INSUFFICIENT FUNDS")))</f>
        <v/>
      </c>
      <c r="V199">
        <v>195</v>
      </c>
      <c r="W199" s="6" t="str">
        <f>IF(V199&gt;Scenario!$B$11,"",IF(V$2&lt;&gt;"Ready",V$2,IF(AB198="OK",Z198,"INSUFFICIENT FUNDS")))</f>
        <v/>
      </c>
      <c r="X199" s="6" t="str">
        <f>IF(V199&gt;Scenario!$B$11,"",IF(V$2&lt;&gt;"Ready",V$2,IF(ISNUMBER(W199),IF(AND(V199&gt;=Scenario!$B$10,MOD(V199-Scenario!$B$10,Scenario!$B$18)=0),Scenario!$B$8,0),"INSUFFICIENT FUNDS")))</f>
        <v/>
      </c>
      <c r="Y199" s="6" t="str">
        <f>IF(V199&gt;Scenario!$B$11,"",IF(V$2&lt;&gt;"Ready",V$2,IF(ISNUMBER(W199),(W199+X199)*(N('Option C'!$E$14)+N('Option C'!$E$15)+IF(Scenario!$B$13="Gross",N('Option C'!$E$16),0))/12+((N('Option C'!$E$12)+N('Option C'!$E$13))/12+IF(AND(V199&gt;=Scenario!$B$10,MOD(V199-Scenario!$B$10,Scenario!$B$18)=0),0*0+0,0)+IF(V199=1,0*0+0,0)+IF(V199=Scenario!$B$11,0,0)),"INSUFFICIENT FUNDS")))</f>
        <v/>
      </c>
      <c r="Z199" s="6" t="str">
        <f>IF(V199&gt;Scenario!$B$11,"",IF(V$2&lt;&gt;"Ready",V$2,IF(ISNUMBER(W199),IF((W199+X199)*(1+Scenario!$B$12/12)-Y199&lt;0,"INSUFFICIENT FUNDS",(W199+X199)*(1+Scenario!$B$12/12)-Y199),"INSUFFICIENT FUNDS")))</f>
        <v/>
      </c>
      <c r="AA199" s="6" t="str">
        <f>IF(V199&gt;Scenario!$B$11,"",IF(V$2&lt;&gt;"Ready",V$2,IF(ISNUMBER(Z199),AA198+Y199,"INSUFFICIENT FUNDS")))</f>
        <v/>
      </c>
      <c r="AB199" t="str">
        <f>IF(V199&gt;Scenario!$B$11,"",IF(V$2&lt;&gt;"Ready",V$2,IF(ISNUMBER(Z199),"OK","INSUFFICIENT FUNDS")))</f>
        <v/>
      </c>
      <c r="AC199">
        <v>195</v>
      </c>
      <c r="AD199" s="6" t="str">
        <f>IF(AC199&gt;Scenario!$B$11,"",IF(AC$2&lt;&gt;"Ready",AC$2,IF(AI198="OK",AG198,"INSUFFICIENT FUNDS")))</f>
        <v/>
      </c>
      <c r="AE199" s="6" t="str">
        <f>IF(AC199&gt;Scenario!$B$11,"",IF(AC$2&lt;&gt;"Ready",AC$2,IF(ISNUMBER(AD199),IF(AND(AC199&gt;=Scenario!$B$10,MOD(AC199-Scenario!$B$10,Scenario!$B$18)=0),Scenario!$B$8,0),"INSUFFICIENT FUNDS")))</f>
        <v/>
      </c>
      <c r="AF199" s="6" t="str">
        <f>IF(AC199&gt;Scenario!$B$11,"",IF(AC$2&lt;&gt;"Ready",AC$2,IF(ISNUMBER(AD199),(AD199+AE199)*(N('Option C'!$E$14)+N('Option C'!$E$15)+IF(Scenario!$B$13="Gross",0,0))/12+((N('Option C'!$E$12)+N('Option C'!$E$13))/12+IF(AND(AC199&gt;=Scenario!$B$10,MOD(AC199-Scenario!$B$10,Scenario!$B$18)=0),N('Option C'!$E$17)*N('Option C'!$E$18)+N('Option C'!$E$20),0)+IF(AC199=1,N('Option C'!$E$17)*N('Option C'!$E$19)+N('Option C'!$E$21),0)+IF(AC199=Scenario!$B$11,N('Option C'!$E$22),0)),"INSUFFICIENT FUNDS")))</f>
        <v/>
      </c>
      <c r="AG199" s="6" t="str">
        <f>IF(AC199&gt;Scenario!$B$11,"",IF(AC$2&lt;&gt;"Ready",AC$2,IF(ISNUMBER(AD199),IF((AD199+AE199)*(1+Scenario!$B$12/12)-AF199&lt;0,"INSUFFICIENT FUNDS",(AD199+AE199)*(1+Scenario!$B$12/12)-AF199),"INSUFFICIENT FUNDS")))</f>
        <v/>
      </c>
      <c r="AH199" s="6" t="str">
        <f>IF(AC199&gt;Scenario!$B$11,"",IF(AC$2&lt;&gt;"Ready",AC$2,IF(ISNUMBER(AG199),AH198+AF199,"INSUFFICIENT FUNDS")))</f>
        <v/>
      </c>
      <c r="AI199" t="str">
        <f>IF(AC199&gt;Scenario!$B$11,"",IF(AC$2&lt;&gt;"Ready",AC$2,IF(ISNUMBER(AG199),"OK","INSUFFICIENT FUNDS")))</f>
        <v/>
      </c>
      <c r="AJ199">
        <v>195</v>
      </c>
      <c r="AK199" s="6" t="str">
        <f>IF(AJ199&gt;Scenario!$B$11,"",IF(AJ$2&lt;&gt;"Ready",AJ$2,IF(AP198="OK",AN198,"INSUFFICIENT FUNDS")))</f>
        <v/>
      </c>
      <c r="AL199" s="6" t="str">
        <f>IF(AJ199&gt;Scenario!$B$11,"",IF(AJ$2&lt;&gt;"Ready",AJ$2,IF(ISNUMBER(AK199),IF(AND(AJ199&gt;=Scenario!$B$10,MOD(AJ199-Scenario!$B$10,Scenario!$B$18)=0),Scenario!$B$8,0),"INSUFFICIENT FUNDS")))</f>
        <v/>
      </c>
      <c r="AM199" s="6" t="str">
        <f>IF(AJ199&gt;Scenario!$B$11,"",IF(AJ$2&lt;&gt;"Ready",AJ$2,IF(ISNUMBER(AK199),(AK199+AL199)*(0+0+IF(Scenario!$B$13="Gross",0,0))/12+((0+0)/12+IF(AND(AJ199&gt;=Scenario!$B$10,MOD(AJ199-Scenario!$B$10,Scenario!$B$18)=0),0*0+0,0)+IF(AJ199=1,0*0+0,0)+IF(AJ199=Scenario!$B$11,0,0)),"INSUFFICIENT FUNDS")))</f>
        <v/>
      </c>
      <c r="AN199" s="6" t="str">
        <f>IF(AJ199&gt;Scenario!$B$11,"",IF(AJ$2&lt;&gt;"Ready",AJ$2,IF(ISNUMBER(AK199),IF((AK199+AL199)*(1+Scenario!$B$12/12)-AM199&lt;0,"INSUFFICIENT FUNDS",(AK199+AL199)*(1+Scenario!$B$12/12)-AM199),"INSUFFICIENT FUNDS")))</f>
        <v/>
      </c>
      <c r="AO199" s="6" t="str">
        <f>IF(AJ199&gt;Scenario!$B$11,"",IF(AJ$2&lt;&gt;"Ready",AJ$2,IF(ISNUMBER(AN199),AO198+AM199,"INSUFFICIENT FUNDS")))</f>
        <v/>
      </c>
      <c r="AP199" t="str">
        <f>IF(AJ199&gt;Scenario!$B$11,"",IF(AJ$2&lt;&gt;"Ready",AJ$2,IF(ISNUMBER(AN199),"OK","INSUFFICIENT FUNDS")))</f>
        <v/>
      </c>
    </row>
    <row r="200" spans="1:42" ht="32.1" customHeight="1" x14ac:dyDescent="0.2">
      <c r="A200">
        <v>196</v>
      </c>
      <c r="B200" s="6" t="str">
        <f>IF(A200&gt;Scenario!$B$11,"",IF(A$2&lt;&gt;"Ready",A$2,IF(G199="OK",E199,"INSUFFICIENT FUNDS")))</f>
        <v/>
      </c>
      <c r="C200" s="6" t="str">
        <f>IF(A200&gt;Scenario!$B$11,"",IF(A$2&lt;&gt;"Ready",A$2,IF(ISNUMBER(B200),IF(AND(A200&gt;=Scenario!$B$10,MOD(A200-Scenario!$B$10,Scenario!$B$18)=0),Scenario!$B$8,0),"INSUFFICIENT FUNDS")))</f>
        <v/>
      </c>
      <c r="D200" s="6" t="str">
        <f>IF(A200&gt;Scenario!$B$11,"",IF(A$2&lt;&gt;"Ready",A$2,IF(ISNUMBER(B200),(B200+C200)*(N('Option C'!$E$14)+N('Option C'!$E$15)+IF(Scenario!$B$13="Gross",N('Option C'!$E$16),0))/12+((N('Option C'!$E$12)+N('Option C'!$E$13))/12+IF(AND(A200&gt;=Scenario!$B$10,MOD(A200-Scenario!$B$10,Scenario!$B$18)=0),N('Option C'!$E$17)*N('Option C'!$E$18)+N('Option C'!$E$20),0)+IF(A200=1,N('Option C'!$E$17)*N('Option C'!$E$19)+N('Option C'!$E$21),0)+IF(A200=Scenario!$B$11,N('Option C'!$E$22),0)),"INSUFFICIENT FUNDS")))</f>
        <v/>
      </c>
      <c r="E200" s="6" t="str">
        <f>IF(A200&gt;Scenario!$B$11,"",IF(A$2&lt;&gt;"Ready",A$2,IF(ISNUMBER(B200),IF((B200+C200)*(1+Scenario!$B$12/12)-D200&lt;0,"INSUFFICIENT FUNDS",(B200+C200)*(1+Scenario!$B$12/12)-D200),"INSUFFICIENT FUNDS")))</f>
        <v/>
      </c>
      <c r="F200" s="6" t="str">
        <f>IF(A200&gt;Scenario!$B$11,"",IF(A$2&lt;&gt;"Ready",A$2,IF(ISNUMBER(E200),F199+D200,"INSUFFICIENT FUNDS")))</f>
        <v/>
      </c>
      <c r="G200" t="str">
        <f>IF(A200&gt;Scenario!$B$11,"",IF(A$2&lt;&gt;"Ready",A$2,IF(ISNUMBER(E200),"OK","INSUFFICIENT FUNDS")))</f>
        <v/>
      </c>
      <c r="H200">
        <v>196</v>
      </c>
      <c r="I200" s="6" t="str">
        <f>IF(H200&gt;Scenario!$B$11,"",IF(H$2&lt;&gt;"Ready",H$2,IF(N199="OK",L199,"INSUFFICIENT FUNDS")))</f>
        <v/>
      </c>
      <c r="J200" s="6" t="str">
        <f>IF(H200&gt;Scenario!$B$11,"",IF(H$2&lt;&gt;"Ready",H$2,IF(ISNUMBER(I200),IF(AND(H200&gt;=Scenario!$B$10,MOD(H200-Scenario!$B$10,Scenario!$B$18)=0),Scenario!$B$8,0),"INSUFFICIENT FUNDS")))</f>
        <v/>
      </c>
      <c r="K200" s="6" t="str">
        <f>IF(H200&gt;Scenario!$B$11,"",IF(H$2&lt;&gt;"Ready",H$2,IF(ISNUMBER(I200),(I200+J200)*(N('Option C'!$E$14)+N('Option C'!$E$15)+IF(Scenario!$B$13="Gross",N('Option C'!$E$16),0))/12+((0+0)/12+IF(AND(H200&gt;=Scenario!$B$10,MOD(H200-Scenario!$B$10,Scenario!$B$18)=0),N('Option C'!$E$17)*N('Option C'!$E$18)+N('Option C'!$E$20),0)+IF(H200=1,N('Option C'!$E$17)*N('Option C'!$E$19)+N('Option C'!$E$21),0)+IF(H200=Scenario!$B$11,N('Option C'!$E$22),0)),"INSUFFICIENT FUNDS")))</f>
        <v/>
      </c>
      <c r="L200" s="6" t="str">
        <f>IF(H200&gt;Scenario!$B$11,"",IF(H$2&lt;&gt;"Ready",H$2,IF(ISNUMBER(I200),IF((I200+J200)*(1+Scenario!$B$12/12)-K200&lt;0,"INSUFFICIENT FUNDS",(I200+J200)*(1+Scenario!$B$12/12)-K200),"INSUFFICIENT FUNDS")))</f>
        <v/>
      </c>
      <c r="M200" s="6" t="str">
        <f>IF(H200&gt;Scenario!$B$11,"",IF(H$2&lt;&gt;"Ready",H$2,IF(ISNUMBER(L200),M199+K200,"INSUFFICIENT FUNDS")))</f>
        <v/>
      </c>
      <c r="N200" t="str">
        <f>IF(H200&gt;Scenario!$B$11,"",IF(H$2&lt;&gt;"Ready",H$2,IF(ISNUMBER(L200),"OK","INSUFFICIENT FUNDS")))</f>
        <v/>
      </c>
      <c r="O200">
        <v>196</v>
      </c>
      <c r="P200" s="6" t="str">
        <f>IF(O200&gt;Scenario!$B$11,"",IF(O$2&lt;&gt;"Ready",O$2,IF(U199="OK",S199,"INSUFFICIENT FUNDS")))</f>
        <v/>
      </c>
      <c r="Q200" s="6" t="str">
        <f>IF(O200&gt;Scenario!$B$11,"",IF(O$2&lt;&gt;"Ready",O$2,IF(ISNUMBER(P200),IF(AND(O200&gt;=Scenario!$B$10,MOD(O200-Scenario!$B$10,Scenario!$B$18)=0),Scenario!$B$8,0),"INSUFFICIENT FUNDS")))</f>
        <v/>
      </c>
      <c r="R200" s="6" t="str">
        <f>IF(O200&gt;Scenario!$B$11,"",IF(O$2&lt;&gt;"Ready",O$2,IF(ISNUMBER(P200),(P200+Q200)*(0+N('Option C'!$E$15)+IF(Scenario!$B$13="Gross",N('Option C'!$E$16),0))/12+((N('Option C'!$E$12)+N('Option C'!$E$13))/12+IF(AND(O200&gt;=Scenario!$B$10,MOD(O200-Scenario!$B$10,Scenario!$B$18)=0),N('Option C'!$E$17)*N('Option C'!$E$18)+N('Option C'!$E$20),0)+IF(O200=1,N('Option C'!$E$17)*N('Option C'!$E$19)+N('Option C'!$E$21),0)+IF(O200=Scenario!$B$11,N('Option C'!$E$22),0)),"INSUFFICIENT FUNDS")))</f>
        <v/>
      </c>
      <c r="S200" s="6" t="str">
        <f>IF(O200&gt;Scenario!$B$11,"",IF(O$2&lt;&gt;"Ready",O$2,IF(ISNUMBER(P200),IF((P200+Q200)*(1+Scenario!$B$12/12)-R200&lt;0,"INSUFFICIENT FUNDS",(P200+Q200)*(1+Scenario!$B$12/12)-R200),"INSUFFICIENT FUNDS")))</f>
        <v/>
      </c>
      <c r="T200" s="6" t="str">
        <f>IF(O200&gt;Scenario!$B$11,"",IF(O$2&lt;&gt;"Ready",O$2,IF(ISNUMBER(S200),T199+R200,"INSUFFICIENT FUNDS")))</f>
        <v/>
      </c>
      <c r="U200" t="str">
        <f>IF(O200&gt;Scenario!$B$11,"",IF(O$2&lt;&gt;"Ready",O$2,IF(ISNUMBER(S200),"OK","INSUFFICIENT FUNDS")))</f>
        <v/>
      </c>
      <c r="V200">
        <v>196</v>
      </c>
      <c r="W200" s="6" t="str">
        <f>IF(V200&gt;Scenario!$B$11,"",IF(V$2&lt;&gt;"Ready",V$2,IF(AB199="OK",Z199,"INSUFFICIENT FUNDS")))</f>
        <v/>
      </c>
      <c r="X200" s="6" t="str">
        <f>IF(V200&gt;Scenario!$B$11,"",IF(V$2&lt;&gt;"Ready",V$2,IF(ISNUMBER(W200),IF(AND(V200&gt;=Scenario!$B$10,MOD(V200-Scenario!$B$10,Scenario!$B$18)=0),Scenario!$B$8,0),"INSUFFICIENT FUNDS")))</f>
        <v/>
      </c>
      <c r="Y200" s="6" t="str">
        <f>IF(V200&gt;Scenario!$B$11,"",IF(V$2&lt;&gt;"Ready",V$2,IF(ISNUMBER(W200),(W200+X200)*(N('Option C'!$E$14)+N('Option C'!$E$15)+IF(Scenario!$B$13="Gross",N('Option C'!$E$16),0))/12+((N('Option C'!$E$12)+N('Option C'!$E$13))/12+IF(AND(V200&gt;=Scenario!$B$10,MOD(V200-Scenario!$B$10,Scenario!$B$18)=0),0*0+0,0)+IF(V200=1,0*0+0,0)+IF(V200=Scenario!$B$11,0,0)),"INSUFFICIENT FUNDS")))</f>
        <v/>
      </c>
      <c r="Z200" s="6" t="str">
        <f>IF(V200&gt;Scenario!$B$11,"",IF(V$2&lt;&gt;"Ready",V$2,IF(ISNUMBER(W200),IF((W200+X200)*(1+Scenario!$B$12/12)-Y200&lt;0,"INSUFFICIENT FUNDS",(W200+X200)*(1+Scenario!$B$12/12)-Y200),"INSUFFICIENT FUNDS")))</f>
        <v/>
      </c>
      <c r="AA200" s="6" t="str">
        <f>IF(V200&gt;Scenario!$B$11,"",IF(V$2&lt;&gt;"Ready",V$2,IF(ISNUMBER(Z200),AA199+Y200,"INSUFFICIENT FUNDS")))</f>
        <v/>
      </c>
      <c r="AB200" t="str">
        <f>IF(V200&gt;Scenario!$B$11,"",IF(V$2&lt;&gt;"Ready",V$2,IF(ISNUMBER(Z200),"OK","INSUFFICIENT FUNDS")))</f>
        <v/>
      </c>
      <c r="AC200">
        <v>196</v>
      </c>
      <c r="AD200" s="6" t="str">
        <f>IF(AC200&gt;Scenario!$B$11,"",IF(AC$2&lt;&gt;"Ready",AC$2,IF(AI199="OK",AG199,"INSUFFICIENT FUNDS")))</f>
        <v/>
      </c>
      <c r="AE200" s="6" t="str">
        <f>IF(AC200&gt;Scenario!$B$11,"",IF(AC$2&lt;&gt;"Ready",AC$2,IF(ISNUMBER(AD200),IF(AND(AC200&gt;=Scenario!$B$10,MOD(AC200-Scenario!$B$10,Scenario!$B$18)=0),Scenario!$B$8,0),"INSUFFICIENT FUNDS")))</f>
        <v/>
      </c>
      <c r="AF200" s="6" t="str">
        <f>IF(AC200&gt;Scenario!$B$11,"",IF(AC$2&lt;&gt;"Ready",AC$2,IF(ISNUMBER(AD200),(AD200+AE200)*(N('Option C'!$E$14)+N('Option C'!$E$15)+IF(Scenario!$B$13="Gross",0,0))/12+((N('Option C'!$E$12)+N('Option C'!$E$13))/12+IF(AND(AC200&gt;=Scenario!$B$10,MOD(AC200-Scenario!$B$10,Scenario!$B$18)=0),N('Option C'!$E$17)*N('Option C'!$E$18)+N('Option C'!$E$20),0)+IF(AC200=1,N('Option C'!$E$17)*N('Option C'!$E$19)+N('Option C'!$E$21),0)+IF(AC200=Scenario!$B$11,N('Option C'!$E$22),0)),"INSUFFICIENT FUNDS")))</f>
        <v/>
      </c>
      <c r="AG200" s="6" t="str">
        <f>IF(AC200&gt;Scenario!$B$11,"",IF(AC$2&lt;&gt;"Ready",AC$2,IF(ISNUMBER(AD200),IF((AD200+AE200)*(1+Scenario!$B$12/12)-AF200&lt;0,"INSUFFICIENT FUNDS",(AD200+AE200)*(1+Scenario!$B$12/12)-AF200),"INSUFFICIENT FUNDS")))</f>
        <v/>
      </c>
      <c r="AH200" s="6" t="str">
        <f>IF(AC200&gt;Scenario!$B$11,"",IF(AC$2&lt;&gt;"Ready",AC$2,IF(ISNUMBER(AG200),AH199+AF200,"INSUFFICIENT FUNDS")))</f>
        <v/>
      </c>
      <c r="AI200" t="str">
        <f>IF(AC200&gt;Scenario!$B$11,"",IF(AC$2&lt;&gt;"Ready",AC$2,IF(ISNUMBER(AG200),"OK","INSUFFICIENT FUNDS")))</f>
        <v/>
      </c>
      <c r="AJ200">
        <v>196</v>
      </c>
      <c r="AK200" s="6" t="str">
        <f>IF(AJ200&gt;Scenario!$B$11,"",IF(AJ$2&lt;&gt;"Ready",AJ$2,IF(AP199="OK",AN199,"INSUFFICIENT FUNDS")))</f>
        <v/>
      </c>
      <c r="AL200" s="6" t="str">
        <f>IF(AJ200&gt;Scenario!$B$11,"",IF(AJ$2&lt;&gt;"Ready",AJ$2,IF(ISNUMBER(AK200),IF(AND(AJ200&gt;=Scenario!$B$10,MOD(AJ200-Scenario!$B$10,Scenario!$B$18)=0),Scenario!$B$8,0),"INSUFFICIENT FUNDS")))</f>
        <v/>
      </c>
      <c r="AM200" s="6" t="str">
        <f>IF(AJ200&gt;Scenario!$B$11,"",IF(AJ$2&lt;&gt;"Ready",AJ$2,IF(ISNUMBER(AK200),(AK200+AL200)*(0+0+IF(Scenario!$B$13="Gross",0,0))/12+((0+0)/12+IF(AND(AJ200&gt;=Scenario!$B$10,MOD(AJ200-Scenario!$B$10,Scenario!$B$18)=0),0*0+0,0)+IF(AJ200=1,0*0+0,0)+IF(AJ200=Scenario!$B$11,0,0)),"INSUFFICIENT FUNDS")))</f>
        <v/>
      </c>
      <c r="AN200" s="6" t="str">
        <f>IF(AJ200&gt;Scenario!$B$11,"",IF(AJ$2&lt;&gt;"Ready",AJ$2,IF(ISNUMBER(AK200),IF((AK200+AL200)*(1+Scenario!$B$12/12)-AM200&lt;0,"INSUFFICIENT FUNDS",(AK200+AL200)*(1+Scenario!$B$12/12)-AM200),"INSUFFICIENT FUNDS")))</f>
        <v/>
      </c>
      <c r="AO200" s="6" t="str">
        <f>IF(AJ200&gt;Scenario!$B$11,"",IF(AJ$2&lt;&gt;"Ready",AJ$2,IF(ISNUMBER(AN200),AO199+AM200,"INSUFFICIENT FUNDS")))</f>
        <v/>
      </c>
      <c r="AP200" t="str">
        <f>IF(AJ200&gt;Scenario!$B$11,"",IF(AJ$2&lt;&gt;"Ready",AJ$2,IF(ISNUMBER(AN200),"OK","INSUFFICIENT FUNDS")))</f>
        <v/>
      </c>
    </row>
    <row r="201" spans="1:42" ht="32.1" customHeight="1" x14ac:dyDescent="0.2">
      <c r="A201">
        <v>197</v>
      </c>
      <c r="B201" s="6" t="str">
        <f>IF(A201&gt;Scenario!$B$11,"",IF(A$2&lt;&gt;"Ready",A$2,IF(G200="OK",E200,"INSUFFICIENT FUNDS")))</f>
        <v/>
      </c>
      <c r="C201" s="6" t="str">
        <f>IF(A201&gt;Scenario!$B$11,"",IF(A$2&lt;&gt;"Ready",A$2,IF(ISNUMBER(B201),IF(AND(A201&gt;=Scenario!$B$10,MOD(A201-Scenario!$B$10,Scenario!$B$18)=0),Scenario!$B$8,0),"INSUFFICIENT FUNDS")))</f>
        <v/>
      </c>
      <c r="D201" s="6" t="str">
        <f>IF(A201&gt;Scenario!$B$11,"",IF(A$2&lt;&gt;"Ready",A$2,IF(ISNUMBER(B201),(B201+C201)*(N('Option C'!$E$14)+N('Option C'!$E$15)+IF(Scenario!$B$13="Gross",N('Option C'!$E$16),0))/12+((N('Option C'!$E$12)+N('Option C'!$E$13))/12+IF(AND(A201&gt;=Scenario!$B$10,MOD(A201-Scenario!$B$10,Scenario!$B$18)=0),N('Option C'!$E$17)*N('Option C'!$E$18)+N('Option C'!$E$20),0)+IF(A201=1,N('Option C'!$E$17)*N('Option C'!$E$19)+N('Option C'!$E$21),0)+IF(A201=Scenario!$B$11,N('Option C'!$E$22),0)),"INSUFFICIENT FUNDS")))</f>
        <v/>
      </c>
      <c r="E201" s="6" t="str">
        <f>IF(A201&gt;Scenario!$B$11,"",IF(A$2&lt;&gt;"Ready",A$2,IF(ISNUMBER(B201),IF((B201+C201)*(1+Scenario!$B$12/12)-D201&lt;0,"INSUFFICIENT FUNDS",(B201+C201)*(1+Scenario!$B$12/12)-D201),"INSUFFICIENT FUNDS")))</f>
        <v/>
      </c>
      <c r="F201" s="6" t="str">
        <f>IF(A201&gt;Scenario!$B$11,"",IF(A$2&lt;&gt;"Ready",A$2,IF(ISNUMBER(E201),F200+D201,"INSUFFICIENT FUNDS")))</f>
        <v/>
      </c>
      <c r="G201" t="str">
        <f>IF(A201&gt;Scenario!$B$11,"",IF(A$2&lt;&gt;"Ready",A$2,IF(ISNUMBER(E201),"OK","INSUFFICIENT FUNDS")))</f>
        <v/>
      </c>
      <c r="H201">
        <v>197</v>
      </c>
      <c r="I201" s="6" t="str">
        <f>IF(H201&gt;Scenario!$B$11,"",IF(H$2&lt;&gt;"Ready",H$2,IF(N200="OK",L200,"INSUFFICIENT FUNDS")))</f>
        <v/>
      </c>
      <c r="J201" s="6" t="str">
        <f>IF(H201&gt;Scenario!$B$11,"",IF(H$2&lt;&gt;"Ready",H$2,IF(ISNUMBER(I201),IF(AND(H201&gt;=Scenario!$B$10,MOD(H201-Scenario!$B$10,Scenario!$B$18)=0),Scenario!$B$8,0),"INSUFFICIENT FUNDS")))</f>
        <v/>
      </c>
      <c r="K201" s="6" t="str">
        <f>IF(H201&gt;Scenario!$B$11,"",IF(H$2&lt;&gt;"Ready",H$2,IF(ISNUMBER(I201),(I201+J201)*(N('Option C'!$E$14)+N('Option C'!$E$15)+IF(Scenario!$B$13="Gross",N('Option C'!$E$16),0))/12+((0+0)/12+IF(AND(H201&gt;=Scenario!$B$10,MOD(H201-Scenario!$B$10,Scenario!$B$18)=0),N('Option C'!$E$17)*N('Option C'!$E$18)+N('Option C'!$E$20),0)+IF(H201=1,N('Option C'!$E$17)*N('Option C'!$E$19)+N('Option C'!$E$21),0)+IF(H201=Scenario!$B$11,N('Option C'!$E$22),0)),"INSUFFICIENT FUNDS")))</f>
        <v/>
      </c>
      <c r="L201" s="6" t="str">
        <f>IF(H201&gt;Scenario!$B$11,"",IF(H$2&lt;&gt;"Ready",H$2,IF(ISNUMBER(I201),IF((I201+J201)*(1+Scenario!$B$12/12)-K201&lt;0,"INSUFFICIENT FUNDS",(I201+J201)*(1+Scenario!$B$12/12)-K201),"INSUFFICIENT FUNDS")))</f>
        <v/>
      </c>
      <c r="M201" s="6" t="str">
        <f>IF(H201&gt;Scenario!$B$11,"",IF(H$2&lt;&gt;"Ready",H$2,IF(ISNUMBER(L201),M200+K201,"INSUFFICIENT FUNDS")))</f>
        <v/>
      </c>
      <c r="N201" t="str">
        <f>IF(H201&gt;Scenario!$B$11,"",IF(H$2&lt;&gt;"Ready",H$2,IF(ISNUMBER(L201),"OK","INSUFFICIENT FUNDS")))</f>
        <v/>
      </c>
      <c r="O201">
        <v>197</v>
      </c>
      <c r="P201" s="6" t="str">
        <f>IF(O201&gt;Scenario!$B$11,"",IF(O$2&lt;&gt;"Ready",O$2,IF(U200="OK",S200,"INSUFFICIENT FUNDS")))</f>
        <v/>
      </c>
      <c r="Q201" s="6" t="str">
        <f>IF(O201&gt;Scenario!$B$11,"",IF(O$2&lt;&gt;"Ready",O$2,IF(ISNUMBER(P201),IF(AND(O201&gt;=Scenario!$B$10,MOD(O201-Scenario!$B$10,Scenario!$B$18)=0),Scenario!$B$8,0),"INSUFFICIENT FUNDS")))</f>
        <v/>
      </c>
      <c r="R201" s="6" t="str">
        <f>IF(O201&gt;Scenario!$B$11,"",IF(O$2&lt;&gt;"Ready",O$2,IF(ISNUMBER(P201),(P201+Q201)*(0+N('Option C'!$E$15)+IF(Scenario!$B$13="Gross",N('Option C'!$E$16),0))/12+((N('Option C'!$E$12)+N('Option C'!$E$13))/12+IF(AND(O201&gt;=Scenario!$B$10,MOD(O201-Scenario!$B$10,Scenario!$B$18)=0),N('Option C'!$E$17)*N('Option C'!$E$18)+N('Option C'!$E$20),0)+IF(O201=1,N('Option C'!$E$17)*N('Option C'!$E$19)+N('Option C'!$E$21),0)+IF(O201=Scenario!$B$11,N('Option C'!$E$22),0)),"INSUFFICIENT FUNDS")))</f>
        <v/>
      </c>
      <c r="S201" s="6" t="str">
        <f>IF(O201&gt;Scenario!$B$11,"",IF(O$2&lt;&gt;"Ready",O$2,IF(ISNUMBER(P201),IF((P201+Q201)*(1+Scenario!$B$12/12)-R201&lt;0,"INSUFFICIENT FUNDS",(P201+Q201)*(1+Scenario!$B$12/12)-R201),"INSUFFICIENT FUNDS")))</f>
        <v/>
      </c>
      <c r="T201" s="6" t="str">
        <f>IF(O201&gt;Scenario!$B$11,"",IF(O$2&lt;&gt;"Ready",O$2,IF(ISNUMBER(S201),T200+R201,"INSUFFICIENT FUNDS")))</f>
        <v/>
      </c>
      <c r="U201" t="str">
        <f>IF(O201&gt;Scenario!$B$11,"",IF(O$2&lt;&gt;"Ready",O$2,IF(ISNUMBER(S201),"OK","INSUFFICIENT FUNDS")))</f>
        <v/>
      </c>
      <c r="V201">
        <v>197</v>
      </c>
      <c r="W201" s="6" t="str">
        <f>IF(V201&gt;Scenario!$B$11,"",IF(V$2&lt;&gt;"Ready",V$2,IF(AB200="OK",Z200,"INSUFFICIENT FUNDS")))</f>
        <v/>
      </c>
      <c r="X201" s="6" t="str">
        <f>IF(V201&gt;Scenario!$B$11,"",IF(V$2&lt;&gt;"Ready",V$2,IF(ISNUMBER(W201),IF(AND(V201&gt;=Scenario!$B$10,MOD(V201-Scenario!$B$10,Scenario!$B$18)=0),Scenario!$B$8,0),"INSUFFICIENT FUNDS")))</f>
        <v/>
      </c>
      <c r="Y201" s="6" t="str">
        <f>IF(V201&gt;Scenario!$B$11,"",IF(V$2&lt;&gt;"Ready",V$2,IF(ISNUMBER(W201),(W201+X201)*(N('Option C'!$E$14)+N('Option C'!$E$15)+IF(Scenario!$B$13="Gross",N('Option C'!$E$16),0))/12+((N('Option C'!$E$12)+N('Option C'!$E$13))/12+IF(AND(V201&gt;=Scenario!$B$10,MOD(V201-Scenario!$B$10,Scenario!$B$18)=0),0*0+0,0)+IF(V201=1,0*0+0,0)+IF(V201=Scenario!$B$11,0,0)),"INSUFFICIENT FUNDS")))</f>
        <v/>
      </c>
      <c r="Z201" s="6" t="str">
        <f>IF(V201&gt;Scenario!$B$11,"",IF(V$2&lt;&gt;"Ready",V$2,IF(ISNUMBER(W201),IF((W201+X201)*(1+Scenario!$B$12/12)-Y201&lt;0,"INSUFFICIENT FUNDS",(W201+X201)*(1+Scenario!$B$12/12)-Y201),"INSUFFICIENT FUNDS")))</f>
        <v/>
      </c>
      <c r="AA201" s="6" t="str">
        <f>IF(V201&gt;Scenario!$B$11,"",IF(V$2&lt;&gt;"Ready",V$2,IF(ISNUMBER(Z201),AA200+Y201,"INSUFFICIENT FUNDS")))</f>
        <v/>
      </c>
      <c r="AB201" t="str">
        <f>IF(V201&gt;Scenario!$B$11,"",IF(V$2&lt;&gt;"Ready",V$2,IF(ISNUMBER(Z201),"OK","INSUFFICIENT FUNDS")))</f>
        <v/>
      </c>
      <c r="AC201">
        <v>197</v>
      </c>
      <c r="AD201" s="6" t="str">
        <f>IF(AC201&gt;Scenario!$B$11,"",IF(AC$2&lt;&gt;"Ready",AC$2,IF(AI200="OK",AG200,"INSUFFICIENT FUNDS")))</f>
        <v/>
      </c>
      <c r="AE201" s="6" t="str">
        <f>IF(AC201&gt;Scenario!$B$11,"",IF(AC$2&lt;&gt;"Ready",AC$2,IF(ISNUMBER(AD201),IF(AND(AC201&gt;=Scenario!$B$10,MOD(AC201-Scenario!$B$10,Scenario!$B$18)=0),Scenario!$B$8,0),"INSUFFICIENT FUNDS")))</f>
        <v/>
      </c>
      <c r="AF201" s="6" t="str">
        <f>IF(AC201&gt;Scenario!$B$11,"",IF(AC$2&lt;&gt;"Ready",AC$2,IF(ISNUMBER(AD201),(AD201+AE201)*(N('Option C'!$E$14)+N('Option C'!$E$15)+IF(Scenario!$B$13="Gross",0,0))/12+((N('Option C'!$E$12)+N('Option C'!$E$13))/12+IF(AND(AC201&gt;=Scenario!$B$10,MOD(AC201-Scenario!$B$10,Scenario!$B$18)=0),N('Option C'!$E$17)*N('Option C'!$E$18)+N('Option C'!$E$20),0)+IF(AC201=1,N('Option C'!$E$17)*N('Option C'!$E$19)+N('Option C'!$E$21),0)+IF(AC201=Scenario!$B$11,N('Option C'!$E$22),0)),"INSUFFICIENT FUNDS")))</f>
        <v/>
      </c>
      <c r="AG201" s="6" t="str">
        <f>IF(AC201&gt;Scenario!$B$11,"",IF(AC$2&lt;&gt;"Ready",AC$2,IF(ISNUMBER(AD201),IF((AD201+AE201)*(1+Scenario!$B$12/12)-AF201&lt;0,"INSUFFICIENT FUNDS",(AD201+AE201)*(1+Scenario!$B$12/12)-AF201),"INSUFFICIENT FUNDS")))</f>
        <v/>
      </c>
      <c r="AH201" s="6" t="str">
        <f>IF(AC201&gt;Scenario!$B$11,"",IF(AC$2&lt;&gt;"Ready",AC$2,IF(ISNUMBER(AG201),AH200+AF201,"INSUFFICIENT FUNDS")))</f>
        <v/>
      </c>
      <c r="AI201" t="str">
        <f>IF(AC201&gt;Scenario!$B$11,"",IF(AC$2&lt;&gt;"Ready",AC$2,IF(ISNUMBER(AG201),"OK","INSUFFICIENT FUNDS")))</f>
        <v/>
      </c>
      <c r="AJ201">
        <v>197</v>
      </c>
      <c r="AK201" s="6" t="str">
        <f>IF(AJ201&gt;Scenario!$B$11,"",IF(AJ$2&lt;&gt;"Ready",AJ$2,IF(AP200="OK",AN200,"INSUFFICIENT FUNDS")))</f>
        <v/>
      </c>
      <c r="AL201" s="6" t="str">
        <f>IF(AJ201&gt;Scenario!$B$11,"",IF(AJ$2&lt;&gt;"Ready",AJ$2,IF(ISNUMBER(AK201),IF(AND(AJ201&gt;=Scenario!$B$10,MOD(AJ201-Scenario!$B$10,Scenario!$B$18)=0),Scenario!$B$8,0),"INSUFFICIENT FUNDS")))</f>
        <v/>
      </c>
      <c r="AM201" s="6" t="str">
        <f>IF(AJ201&gt;Scenario!$B$11,"",IF(AJ$2&lt;&gt;"Ready",AJ$2,IF(ISNUMBER(AK201),(AK201+AL201)*(0+0+IF(Scenario!$B$13="Gross",0,0))/12+((0+0)/12+IF(AND(AJ201&gt;=Scenario!$B$10,MOD(AJ201-Scenario!$B$10,Scenario!$B$18)=0),0*0+0,0)+IF(AJ201=1,0*0+0,0)+IF(AJ201=Scenario!$B$11,0,0)),"INSUFFICIENT FUNDS")))</f>
        <v/>
      </c>
      <c r="AN201" s="6" t="str">
        <f>IF(AJ201&gt;Scenario!$B$11,"",IF(AJ$2&lt;&gt;"Ready",AJ$2,IF(ISNUMBER(AK201),IF((AK201+AL201)*(1+Scenario!$B$12/12)-AM201&lt;0,"INSUFFICIENT FUNDS",(AK201+AL201)*(1+Scenario!$B$12/12)-AM201),"INSUFFICIENT FUNDS")))</f>
        <v/>
      </c>
      <c r="AO201" s="6" t="str">
        <f>IF(AJ201&gt;Scenario!$B$11,"",IF(AJ$2&lt;&gt;"Ready",AJ$2,IF(ISNUMBER(AN201),AO200+AM201,"INSUFFICIENT FUNDS")))</f>
        <v/>
      </c>
      <c r="AP201" t="str">
        <f>IF(AJ201&gt;Scenario!$B$11,"",IF(AJ$2&lt;&gt;"Ready",AJ$2,IF(ISNUMBER(AN201),"OK","INSUFFICIENT FUNDS")))</f>
        <v/>
      </c>
    </row>
    <row r="202" spans="1:42" ht="32.1" customHeight="1" x14ac:dyDescent="0.2">
      <c r="A202">
        <v>198</v>
      </c>
      <c r="B202" s="6" t="str">
        <f>IF(A202&gt;Scenario!$B$11,"",IF(A$2&lt;&gt;"Ready",A$2,IF(G201="OK",E201,"INSUFFICIENT FUNDS")))</f>
        <v/>
      </c>
      <c r="C202" s="6" t="str">
        <f>IF(A202&gt;Scenario!$B$11,"",IF(A$2&lt;&gt;"Ready",A$2,IF(ISNUMBER(B202),IF(AND(A202&gt;=Scenario!$B$10,MOD(A202-Scenario!$B$10,Scenario!$B$18)=0),Scenario!$B$8,0),"INSUFFICIENT FUNDS")))</f>
        <v/>
      </c>
      <c r="D202" s="6" t="str">
        <f>IF(A202&gt;Scenario!$B$11,"",IF(A$2&lt;&gt;"Ready",A$2,IF(ISNUMBER(B202),(B202+C202)*(N('Option C'!$E$14)+N('Option C'!$E$15)+IF(Scenario!$B$13="Gross",N('Option C'!$E$16),0))/12+((N('Option C'!$E$12)+N('Option C'!$E$13))/12+IF(AND(A202&gt;=Scenario!$B$10,MOD(A202-Scenario!$B$10,Scenario!$B$18)=0),N('Option C'!$E$17)*N('Option C'!$E$18)+N('Option C'!$E$20),0)+IF(A202=1,N('Option C'!$E$17)*N('Option C'!$E$19)+N('Option C'!$E$21),0)+IF(A202=Scenario!$B$11,N('Option C'!$E$22),0)),"INSUFFICIENT FUNDS")))</f>
        <v/>
      </c>
      <c r="E202" s="6" t="str">
        <f>IF(A202&gt;Scenario!$B$11,"",IF(A$2&lt;&gt;"Ready",A$2,IF(ISNUMBER(B202),IF((B202+C202)*(1+Scenario!$B$12/12)-D202&lt;0,"INSUFFICIENT FUNDS",(B202+C202)*(1+Scenario!$B$12/12)-D202),"INSUFFICIENT FUNDS")))</f>
        <v/>
      </c>
      <c r="F202" s="6" t="str">
        <f>IF(A202&gt;Scenario!$B$11,"",IF(A$2&lt;&gt;"Ready",A$2,IF(ISNUMBER(E202),F201+D202,"INSUFFICIENT FUNDS")))</f>
        <v/>
      </c>
      <c r="G202" t="str">
        <f>IF(A202&gt;Scenario!$B$11,"",IF(A$2&lt;&gt;"Ready",A$2,IF(ISNUMBER(E202),"OK","INSUFFICIENT FUNDS")))</f>
        <v/>
      </c>
      <c r="H202">
        <v>198</v>
      </c>
      <c r="I202" s="6" t="str">
        <f>IF(H202&gt;Scenario!$B$11,"",IF(H$2&lt;&gt;"Ready",H$2,IF(N201="OK",L201,"INSUFFICIENT FUNDS")))</f>
        <v/>
      </c>
      <c r="J202" s="6" t="str">
        <f>IF(H202&gt;Scenario!$B$11,"",IF(H$2&lt;&gt;"Ready",H$2,IF(ISNUMBER(I202),IF(AND(H202&gt;=Scenario!$B$10,MOD(H202-Scenario!$B$10,Scenario!$B$18)=0),Scenario!$B$8,0),"INSUFFICIENT FUNDS")))</f>
        <v/>
      </c>
      <c r="K202" s="6" t="str">
        <f>IF(H202&gt;Scenario!$B$11,"",IF(H$2&lt;&gt;"Ready",H$2,IF(ISNUMBER(I202),(I202+J202)*(N('Option C'!$E$14)+N('Option C'!$E$15)+IF(Scenario!$B$13="Gross",N('Option C'!$E$16),0))/12+((0+0)/12+IF(AND(H202&gt;=Scenario!$B$10,MOD(H202-Scenario!$B$10,Scenario!$B$18)=0),N('Option C'!$E$17)*N('Option C'!$E$18)+N('Option C'!$E$20),0)+IF(H202=1,N('Option C'!$E$17)*N('Option C'!$E$19)+N('Option C'!$E$21),0)+IF(H202=Scenario!$B$11,N('Option C'!$E$22),0)),"INSUFFICIENT FUNDS")))</f>
        <v/>
      </c>
      <c r="L202" s="6" t="str">
        <f>IF(H202&gt;Scenario!$B$11,"",IF(H$2&lt;&gt;"Ready",H$2,IF(ISNUMBER(I202),IF((I202+J202)*(1+Scenario!$B$12/12)-K202&lt;0,"INSUFFICIENT FUNDS",(I202+J202)*(1+Scenario!$B$12/12)-K202),"INSUFFICIENT FUNDS")))</f>
        <v/>
      </c>
      <c r="M202" s="6" t="str">
        <f>IF(H202&gt;Scenario!$B$11,"",IF(H$2&lt;&gt;"Ready",H$2,IF(ISNUMBER(L202),M201+K202,"INSUFFICIENT FUNDS")))</f>
        <v/>
      </c>
      <c r="N202" t="str">
        <f>IF(H202&gt;Scenario!$B$11,"",IF(H$2&lt;&gt;"Ready",H$2,IF(ISNUMBER(L202),"OK","INSUFFICIENT FUNDS")))</f>
        <v/>
      </c>
      <c r="O202">
        <v>198</v>
      </c>
      <c r="P202" s="6" t="str">
        <f>IF(O202&gt;Scenario!$B$11,"",IF(O$2&lt;&gt;"Ready",O$2,IF(U201="OK",S201,"INSUFFICIENT FUNDS")))</f>
        <v/>
      </c>
      <c r="Q202" s="6" t="str">
        <f>IF(O202&gt;Scenario!$B$11,"",IF(O$2&lt;&gt;"Ready",O$2,IF(ISNUMBER(P202),IF(AND(O202&gt;=Scenario!$B$10,MOD(O202-Scenario!$B$10,Scenario!$B$18)=0),Scenario!$B$8,0),"INSUFFICIENT FUNDS")))</f>
        <v/>
      </c>
      <c r="R202" s="6" t="str">
        <f>IF(O202&gt;Scenario!$B$11,"",IF(O$2&lt;&gt;"Ready",O$2,IF(ISNUMBER(P202),(P202+Q202)*(0+N('Option C'!$E$15)+IF(Scenario!$B$13="Gross",N('Option C'!$E$16),0))/12+((N('Option C'!$E$12)+N('Option C'!$E$13))/12+IF(AND(O202&gt;=Scenario!$B$10,MOD(O202-Scenario!$B$10,Scenario!$B$18)=0),N('Option C'!$E$17)*N('Option C'!$E$18)+N('Option C'!$E$20),0)+IF(O202=1,N('Option C'!$E$17)*N('Option C'!$E$19)+N('Option C'!$E$21),0)+IF(O202=Scenario!$B$11,N('Option C'!$E$22),0)),"INSUFFICIENT FUNDS")))</f>
        <v/>
      </c>
      <c r="S202" s="6" t="str">
        <f>IF(O202&gt;Scenario!$B$11,"",IF(O$2&lt;&gt;"Ready",O$2,IF(ISNUMBER(P202),IF((P202+Q202)*(1+Scenario!$B$12/12)-R202&lt;0,"INSUFFICIENT FUNDS",(P202+Q202)*(1+Scenario!$B$12/12)-R202),"INSUFFICIENT FUNDS")))</f>
        <v/>
      </c>
      <c r="T202" s="6" t="str">
        <f>IF(O202&gt;Scenario!$B$11,"",IF(O$2&lt;&gt;"Ready",O$2,IF(ISNUMBER(S202),T201+R202,"INSUFFICIENT FUNDS")))</f>
        <v/>
      </c>
      <c r="U202" t="str">
        <f>IF(O202&gt;Scenario!$B$11,"",IF(O$2&lt;&gt;"Ready",O$2,IF(ISNUMBER(S202),"OK","INSUFFICIENT FUNDS")))</f>
        <v/>
      </c>
      <c r="V202">
        <v>198</v>
      </c>
      <c r="W202" s="6" t="str">
        <f>IF(V202&gt;Scenario!$B$11,"",IF(V$2&lt;&gt;"Ready",V$2,IF(AB201="OK",Z201,"INSUFFICIENT FUNDS")))</f>
        <v/>
      </c>
      <c r="X202" s="6" t="str">
        <f>IF(V202&gt;Scenario!$B$11,"",IF(V$2&lt;&gt;"Ready",V$2,IF(ISNUMBER(W202),IF(AND(V202&gt;=Scenario!$B$10,MOD(V202-Scenario!$B$10,Scenario!$B$18)=0),Scenario!$B$8,0),"INSUFFICIENT FUNDS")))</f>
        <v/>
      </c>
      <c r="Y202" s="6" t="str">
        <f>IF(V202&gt;Scenario!$B$11,"",IF(V$2&lt;&gt;"Ready",V$2,IF(ISNUMBER(W202),(W202+X202)*(N('Option C'!$E$14)+N('Option C'!$E$15)+IF(Scenario!$B$13="Gross",N('Option C'!$E$16),0))/12+((N('Option C'!$E$12)+N('Option C'!$E$13))/12+IF(AND(V202&gt;=Scenario!$B$10,MOD(V202-Scenario!$B$10,Scenario!$B$18)=0),0*0+0,0)+IF(V202=1,0*0+0,0)+IF(V202=Scenario!$B$11,0,0)),"INSUFFICIENT FUNDS")))</f>
        <v/>
      </c>
      <c r="Z202" s="6" t="str">
        <f>IF(V202&gt;Scenario!$B$11,"",IF(V$2&lt;&gt;"Ready",V$2,IF(ISNUMBER(W202),IF((W202+X202)*(1+Scenario!$B$12/12)-Y202&lt;0,"INSUFFICIENT FUNDS",(W202+X202)*(1+Scenario!$B$12/12)-Y202),"INSUFFICIENT FUNDS")))</f>
        <v/>
      </c>
      <c r="AA202" s="6" t="str">
        <f>IF(V202&gt;Scenario!$B$11,"",IF(V$2&lt;&gt;"Ready",V$2,IF(ISNUMBER(Z202),AA201+Y202,"INSUFFICIENT FUNDS")))</f>
        <v/>
      </c>
      <c r="AB202" t="str">
        <f>IF(V202&gt;Scenario!$B$11,"",IF(V$2&lt;&gt;"Ready",V$2,IF(ISNUMBER(Z202),"OK","INSUFFICIENT FUNDS")))</f>
        <v/>
      </c>
      <c r="AC202">
        <v>198</v>
      </c>
      <c r="AD202" s="6" t="str">
        <f>IF(AC202&gt;Scenario!$B$11,"",IF(AC$2&lt;&gt;"Ready",AC$2,IF(AI201="OK",AG201,"INSUFFICIENT FUNDS")))</f>
        <v/>
      </c>
      <c r="AE202" s="6" t="str">
        <f>IF(AC202&gt;Scenario!$B$11,"",IF(AC$2&lt;&gt;"Ready",AC$2,IF(ISNUMBER(AD202),IF(AND(AC202&gt;=Scenario!$B$10,MOD(AC202-Scenario!$B$10,Scenario!$B$18)=0),Scenario!$B$8,0),"INSUFFICIENT FUNDS")))</f>
        <v/>
      </c>
      <c r="AF202" s="6" t="str">
        <f>IF(AC202&gt;Scenario!$B$11,"",IF(AC$2&lt;&gt;"Ready",AC$2,IF(ISNUMBER(AD202),(AD202+AE202)*(N('Option C'!$E$14)+N('Option C'!$E$15)+IF(Scenario!$B$13="Gross",0,0))/12+((N('Option C'!$E$12)+N('Option C'!$E$13))/12+IF(AND(AC202&gt;=Scenario!$B$10,MOD(AC202-Scenario!$B$10,Scenario!$B$18)=0),N('Option C'!$E$17)*N('Option C'!$E$18)+N('Option C'!$E$20),0)+IF(AC202=1,N('Option C'!$E$17)*N('Option C'!$E$19)+N('Option C'!$E$21),0)+IF(AC202=Scenario!$B$11,N('Option C'!$E$22),0)),"INSUFFICIENT FUNDS")))</f>
        <v/>
      </c>
      <c r="AG202" s="6" t="str">
        <f>IF(AC202&gt;Scenario!$B$11,"",IF(AC$2&lt;&gt;"Ready",AC$2,IF(ISNUMBER(AD202),IF((AD202+AE202)*(1+Scenario!$B$12/12)-AF202&lt;0,"INSUFFICIENT FUNDS",(AD202+AE202)*(1+Scenario!$B$12/12)-AF202),"INSUFFICIENT FUNDS")))</f>
        <v/>
      </c>
      <c r="AH202" s="6" t="str">
        <f>IF(AC202&gt;Scenario!$B$11,"",IF(AC$2&lt;&gt;"Ready",AC$2,IF(ISNUMBER(AG202),AH201+AF202,"INSUFFICIENT FUNDS")))</f>
        <v/>
      </c>
      <c r="AI202" t="str">
        <f>IF(AC202&gt;Scenario!$B$11,"",IF(AC$2&lt;&gt;"Ready",AC$2,IF(ISNUMBER(AG202),"OK","INSUFFICIENT FUNDS")))</f>
        <v/>
      </c>
      <c r="AJ202">
        <v>198</v>
      </c>
      <c r="AK202" s="6" t="str">
        <f>IF(AJ202&gt;Scenario!$B$11,"",IF(AJ$2&lt;&gt;"Ready",AJ$2,IF(AP201="OK",AN201,"INSUFFICIENT FUNDS")))</f>
        <v/>
      </c>
      <c r="AL202" s="6" t="str">
        <f>IF(AJ202&gt;Scenario!$B$11,"",IF(AJ$2&lt;&gt;"Ready",AJ$2,IF(ISNUMBER(AK202),IF(AND(AJ202&gt;=Scenario!$B$10,MOD(AJ202-Scenario!$B$10,Scenario!$B$18)=0),Scenario!$B$8,0),"INSUFFICIENT FUNDS")))</f>
        <v/>
      </c>
      <c r="AM202" s="6" t="str">
        <f>IF(AJ202&gt;Scenario!$B$11,"",IF(AJ$2&lt;&gt;"Ready",AJ$2,IF(ISNUMBER(AK202),(AK202+AL202)*(0+0+IF(Scenario!$B$13="Gross",0,0))/12+((0+0)/12+IF(AND(AJ202&gt;=Scenario!$B$10,MOD(AJ202-Scenario!$B$10,Scenario!$B$18)=0),0*0+0,0)+IF(AJ202=1,0*0+0,0)+IF(AJ202=Scenario!$B$11,0,0)),"INSUFFICIENT FUNDS")))</f>
        <v/>
      </c>
      <c r="AN202" s="6" t="str">
        <f>IF(AJ202&gt;Scenario!$B$11,"",IF(AJ$2&lt;&gt;"Ready",AJ$2,IF(ISNUMBER(AK202),IF((AK202+AL202)*(1+Scenario!$B$12/12)-AM202&lt;0,"INSUFFICIENT FUNDS",(AK202+AL202)*(1+Scenario!$B$12/12)-AM202),"INSUFFICIENT FUNDS")))</f>
        <v/>
      </c>
      <c r="AO202" s="6" t="str">
        <f>IF(AJ202&gt;Scenario!$B$11,"",IF(AJ$2&lt;&gt;"Ready",AJ$2,IF(ISNUMBER(AN202),AO201+AM202,"INSUFFICIENT FUNDS")))</f>
        <v/>
      </c>
      <c r="AP202" t="str">
        <f>IF(AJ202&gt;Scenario!$B$11,"",IF(AJ$2&lt;&gt;"Ready",AJ$2,IF(ISNUMBER(AN202),"OK","INSUFFICIENT FUNDS")))</f>
        <v/>
      </c>
    </row>
    <row r="203" spans="1:42" ht="32.1" customHeight="1" x14ac:dyDescent="0.2">
      <c r="A203">
        <v>199</v>
      </c>
      <c r="B203" s="6" t="str">
        <f>IF(A203&gt;Scenario!$B$11,"",IF(A$2&lt;&gt;"Ready",A$2,IF(G202="OK",E202,"INSUFFICIENT FUNDS")))</f>
        <v/>
      </c>
      <c r="C203" s="6" t="str">
        <f>IF(A203&gt;Scenario!$B$11,"",IF(A$2&lt;&gt;"Ready",A$2,IF(ISNUMBER(B203),IF(AND(A203&gt;=Scenario!$B$10,MOD(A203-Scenario!$B$10,Scenario!$B$18)=0),Scenario!$B$8,0),"INSUFFICIENT FUNDS")))</f>
        <v/>
      </c>
      <c r="D203" s="6" t="str">
        <f>IF(A203&gt;Scenario!$B$11,"",IF(A$2&lt;&gt;"Ready",A$2,IF(ISNUMBER(B203),(B203+C203)*(N('Option C'!$E$14)+N('Option C'!$E$15)+IF(Scenario!$B$13="Gross",N('Option C'!$E$16),0))/12+((N('Option C'!$E$12)+N('Option C'!$E$13))/12+IF(AND(A203&gt;=Scenario!$B$10,MOD(A203-Scenario!$B$10,Scenario!$B$18)=0),N('Option C'!$E$17)*N('Option C'!$E$18)+N('Option C'!$E$20),0)+IF(A203=1,N('Option C'!$E$17)*N('Option C'!$E$19)+N('Option C'!$E$21),0)+IF(A203=Scenario!$B$11,N('Option C'!$E$22),0)),"INSUFFICIENT FUNDS")))</f>
        <v/>
      </c>
      <c r="E203" s="6" t="str">
        <f>IF(A203&gt;Scenario!$B$11,"",IF(A$2&lt;&gt;"Ready",A$2,IF(ISNUMBER(B203),IF((B203+C203)*(1+Scenario!$B$12/12)-D203&lt;0,"INSUFFICIENT FUNDS",(B203+C203)*(1+Scenario!$B$12/12)-D203),"INSUFFICIENT FUNDS")))</f>
        <v/>
      </c>
      <c r="F203" s="6" t="str">
        <f>IF(A203&gt;Scenario!$B$11,"",IF(A$2&lt;&gt;"Ready",A$2,IF(ISNUMBER(E203),F202+D203,"INSUFFICIENT FUNDS")))</f>
        <v/>
      </c>
      <c r="G203" t="str">
        <f>IF(A203&gt;Scenario!$B$11,"",IF(A$2&lt;&gt;"Ready",A$2,IF(ISNUMBER(E203),"OK","INSUFFICIENT FUNDS")))</f>
        <v/>
      </c>
      <c r="H203">
        <v>199</v>
      </c>
      <c r="I203" s="6" t="str">
        <f>IF(H203&gt;Scenario!$B$11,"",IF(H$2&lt;&gt;"Ready",H$2,IF(N202="OK",L202,"INSUFFICIENT FUNDS")))</f>
        <v/>
      </c>
      <c r="J203" s="6" t="str">
        <f>IF(H203&gt;Scenario!$B$11,"",IF(H$2&lt;&gt;"Ready",H$2,IF(ISNUMBER(I203),IF(AND(H203&gt;=Scenario!$B$10,MOD(H203-Scenario!$B$10,Scenario!$B$18)=0),Scenario!$B$8,0),"INSUFFICIENT FUNDS")))</f>
        <v/>
      </c>
      <c r="K203" s="6" t="str">
        <f>IF(H203&gt;Scenario!$B$11,"",IF(H$2&lt;&gt;"Ready",H$2,IF(ISNUMBER(I203),(I203+J203)*(N('Option C'!$E$14)+N('Option C'!$E$15)+IF(Scenario!$B$13="Gross",N('Option C'!$E$16),0))/12+((0+0)/12+IF(AND(H203&gt;=Scenario!$B$10,MOD(H203-Scenario!$B$10,Scenario!$B$18)=0),N('Option C'!$E$17)*N('Option C'!$E$18)+N('Option C'!$E$20),0)+IF(H203=1,N('Option C'!$E$17)*N('Option C'!$E$19)+N('Option C'!$E$21),0)+IF(H203=Scenario!$B$11,N('Option C'!$E$22),0)),"INSUFFICIENT FUNDS")))</f>
        <v/>
      </c>
      <c r="L203" s="6" t="str">
        <f>IF(H203&gt;Scenario!$B$11,"",IF(H$2&lt;&gt;"Ready",H$2,IF(ISNUMBER(I203),IF((I203+J203)*(1+Scenario!$B$12/12)-K203&lt;0,"INSUFFICIENT FUNDS",(I203+J203)*(1+Scenario!$B$12/12)-K203),"INSUFFICIENT FUNDS")))</f>
        <v/>
      </c>
      <c r="M203" s="6" t="str">
        <f>IF(H203&gt;Scenario!$B$11,"",IF(H$2&lt;&gt;"Ready",H$2,IF(ISNUMBER(L203),M202+K203,"INSUFFICIENT FUNDS")))</f>
        <v/>
      </c>
      <c r="N203" t="str">
        <f>IF(H203&gt;Scenario!$B$11,"",IF(H$2&lt;&gt;"Ready",H$2,IF(ISNUMBER(L203),"OK","INSUFFICIENT FUNDS")))</f>
        <v/>
      </c>
      <c r="O203">
        <v>199</v>
      </c>
      <c r="P203" s="6" t="str">
        <f>IF(O203&gt;Scenario!$B$11,"",IF(O$2&lt;&gt;"Ready",O$2,IF(U202="OK",S202,"INSUFFICIENT FUNDS")))</f>
        <v/>
      </c>
      <c r="Q203" s="6" t="str">
        <f>IF(O203&gt;Scenario!$B$11,"",IF(O$2&lt;&gt;"Ready",O$2,IF(ISNUMBER(P203),IF(AND(O203&gt;=Scenario!$B$10,MOD(O203-Scenario!$B$10,Scenario!$B$18)=0),Scenario!$B$8,0),"INSUFFICIENT FUNDS")))</f>
        <v/>
      </c>
      <c r="R203" s="6" t="str">
        <f>IF(O203&gt;Scenario!$B$11,"",IF(O$2&lt;&gt;"Ready",O$2,IF(ISNUMBER(P203),(P203+Q203)*(0+N('Option C'!$E$15)+IF(Scenario!$B$13="Gross",N('Option C'!$E$16),0))/12+((N('Option C'!$E$12)+N('Option C'!$E$13))/12+IF(AND(O203&gt;=Scenario!$B$10,MOD(O203-Scenario!$B$10,Scenario!$B$18)=0),N('Option C'!$E$17)*N('Option C'!$E$18)+N('Option C'!$E$20),0)+IF(O203=1,N('Option C'!$E$17)*N('Option C'!$E$19)+N('Option C'!$E$21),0)+IF(O203=Scenario!$B$11,N('Option C'!$E$22),0)),"INSUFFICIENT FUNDS")))</f>
        <v/>
      </c>
      <c r="S203" s="6" t="str">
        <f>IF(O203&gt;Scenario!$B$11,"",IF(O$2&lt;&gt;"Ready",O$2,IF(ISNUMBER(P203),IF((P203+Q203)*(1+Scenario!$B$12/12)-R203&lt;0,"INSUFFICIENT FUNDS",(P203+Q203)*(1+Scenario!$B$12/12)-R203),"INSUFFICIENT FUNDS")))</f>
        <v/>
      </c>
      <c r="T203" s="6" t="str">
        <f>IF(O203&gt;Scenario!$B$11,"",IF(O$2&lt;&gt;"Ready",O$2,IF(ISNUMBER(S203),T202+R203,"INSUFFICIENT FUNDS")))</f>
        <v/>
      </c>
      <c r="U203" t="str">
        <f>IF(O203&gt;Scenario!$B$11,"",IF(O$2&lt;&gt;"Ready",O$2,IF(ISNUMBER(S203),"OK","INSUFFICIENT FUNDS")))</f>
        <v/>
      </c>
      <c r="V203">
        <v>199</v>
      </c>
      <c r="W203" s="6" t="str">
        <f>IF(V203&gt;Scenario!$B$11,"",IF(V$2&lt;&gt;"Ready",V$2,IF(AB202="OK",Z202,"INSUFFICIENT FUNDS")))</f>
        <v/>
      </c>
      <c r="X203" s="6" t="str">
        <f>IF(V203&gt;Scenario!$B$11,"",IF(V$2&lt;&gt;"Ready",V$2,IF(ISNUMBER(W203),IF(AND(V203&gt;=Scenario!$B$10,MOD(V203-Scenario!$B$10,Scenario!$B$18)=0),Scenario!$B$8,0),"INSUFFICIENT FUNDS")))</f>
        <v/>
      </c>
      <c r="Y203" s="6" t="str">
        <f>IF(V203&gt;Scenario!$B$11,"",IF(V$2&lt;&gt;"Ready",V$2,IF(ISNUMBER(W203),(W203+X203)*(N('Option C'!$E$14)+N('Option C'!$E$15)+IF(Scenario!$B$13="Gross",N('Option C'!$E$16),0))/12+((N('Option C'!$E$12)+N('Option C'!$E$13))/12+IF(AND(V203&gt;=Scenario!$B$10,MOD(V203-Scenario!$B$10,Scenario!$B$18)=0),0*0+0,0)+IF(V203=1,0*0+0,0)+IF(V203=Scenario!$B$11,0,0)),"INSUFFICIENT FUNDS")))</f>
        <v/>
      </c>
      <c r="Z203" s="6" t="str">
        <f>IF(V203&gt;Scenario!$B$11,"",IF(V$2&lt;&gt;"Ready",V$2,IF(ISNUMBER(W203),IF((W203+X203)*(1+Scenario!$B$12/12)-Y203&lt;0,"INSUFFICIENT FUNDS",(W203+X203)*(1+Scenario!$B$12/12)-Y203),"INSUFFICIENT FUNDS")))</f>
        <v/>
      </c>
      <c r="AA203" s="6" t="str">
        <f>IF(V203&gt;Scenario!$B$11,"",IF(V$2&lt;&gt;"Ready",V$2,IF(ISNUMBER(Z203),AA202+Y203,"INSUFFICIENT FUNDS")))</f>
        <v/>
      </c>
      <c r="AB203" t="str">
        <f>IF(V203&gt;Scenario!$B$11,"",IF(V$2&lt;&gt;"Ready",V$2,IF(ISNUMBER(Z203),"OK","INSUFFICIENT FUNDS")))</f>
        <v/>
      </c>
      <c r="AC203">
        <v>199</v>
      </c>
      <c r="AD203" s="6" t="str">
        <f>IF(AC203&gt;Scenario!$B$11,"",IF(AC$2&lt;&gt;"Ready",AC$2,IF(AI202="OK",AG202,"INSUFFICIENT FUNDS")))</f>
        <v/>
      </c>
      <c r="AE203" s="6" t="str">
        <f>IF(AC203&gt;Scenario!$B$11,"",IF(AC$2&lt;&gt;"Ready",AC$2,IF(ISNUMBER(AD203),IF(AND(AC203&gt;=Scenario!$B$10,MOD(AC203-Scenario!$B$10,Scenario!$B$18)=0),Scenario!$B$8,0),"INSUFFICIENT FUNDS")))</f>
        <v/>
      </c>
      <c r="AF203" s="6" t="str">
        <f>IF(AC203&gt;Scenario!$B$11,"",IF(AC$2&lt;&gt;"Ready",AC$2,IF(ISNUMBER(AD203),(AD203+AE203)*(N('Option C'!$E$14)+N('Option C'!$E$15)+IF(Scenario!$B$13="Gross",0,0))/12+((N('Option C'!$E$12)+N('Option C'!$E$13))/12+IF(AND(AC203&gt;=Scenario!$B$10,MOD(AC203-Scenario!$B$10,Scenario!$B$18)=0),N('Option C'!$E$17)*N('Option C'!$E$18)+N('Option C'!$E$20),0)+IF(AC203=1,N('Option C'!$E$17)*N('Option C'!$E$19)+N('Option C'!$E$21),0)+IF(AC203=Scenario!$B$11,N('Option C'!$E$22),0)),"INSUFFICIENT FUNDS")))</f>
        <v/>
      </c>
      <c r="AG203" s="6" t="str">
        <f>IF(AC203&gt;Scenario!$B$11,"",IF(AC$2&lt;&gt;"Ready",AC$2,IF(ISNUMBER(AD203),IF((AD203+AE203)*(1+Scenario!$B$12/12)-AF203&lt;0,"INSUFFICIENT FUNDS",(AD203+AE203)*(1+Scenario!$B$12/12)-AF203),"INSUFFICIENT FUNDS")))</f>
        <v/>
      </c>
      <c r="AH203" s="6" t="str">
        <f>IF(AC203&gt;Scenario!$B$11,"",IF(AC$2&lt;&gt;"Ready",AC$2,IF(ISNUMBER(AG203),AH202+AF203,"INSUFFICIENT FUNDS")))</f>
        <v/>
      </c>
      <c r="AI203" t="str">
        <f>IF(AC203&gt;Scenario!$B$11,"",IF(AC$2&lt;&gt;"Ready",AC$2,IF(ISNUMBER(AG203),"OK","INSUFFICIENT FUNDS")))</f>
        <v/>
      </c>
      <c r="AJ203">
        <v>199</v>
      </c>
      <c r="AK203" s="6" t="str">
        <f>IF(AJ203&gt;Scenario!$B$11,"",IF(AJ$2&lt;&gt;"Ready",AJ$2,IF(AP202="OK",AN202,"INSUFFICIENT FUNDS")))</f>
        <v/>
      </c>
      <c r="AL203" s="6" t="str">
        <f>IF(AJ203&gt;Scenario!$B$11,"",IF(AJ$2&lt;&gt;"Ready",AJ$2,IF(ISNUMBER(AK203),IF(AND(AJ203&gt;=Scenario!$B$10,MOD(AJ203-Scenario!$B$10,Scenario!$B$18)=0),Scenario!$B$8,0),"INSUFFICIENT FUNDS")))</f>
        <v/>
      </c>
      <c r="AM203" s="6" t="str">
        <f>IF(AJ203&gt;Scenario!$B$11,"",IF(AJ$2&lt;&gt;"Ready",AJ$2,IF(ISNUMBER(AK203),(AK203+AL203)*(0+0+IF(Scenario!$B$13="Gross",0,0))/12+((0+0)/12+IF(AND(AJ203&gt;=Scenario!$B$10,MOD(AJ203-Scenario!$B$10,Scenario!$B$18)=0),0*0+0,0)+IF(AJ203=1,0*0+0,0)+IF(AJ203=Scenario!$B$11,0,0)),"INSUFFICIENT FUNDS")))</f>
        <v/>
      </c>
      <c r="AN203" s="6" t="str">
        <f>IF(AJ203&gt;Scenario!$B$11,"",IF(AJ$2&lt;&gt;"Ready",AJ$2,IF(ISNUMBER(AK203),IF((AK203+AL203)*(1+Scenario!$B$12/12)-AM203&lt;0,"INSUFFICIENT FUNDS",(AK203+AL203)*(1+Scenario!$B$12/12)-AM203),"INSUFFICIENT FUNDS")))</f>
        <v/>
      </c>
      <c r="AO203" s="6" t="str">
        <f>IF(AJ203&gt;Scenario!$B$11,"",IF(AJ$2&lt;&gt;"Ready",AJ$2,IF(ISNUMBER(AN203),AO202+AM203,"INSUFFICIENT FUNDS")))</f>
        <v/>
      </c>
      <c r="AP203" t="str">
        <f>IF(AJ203&gt;Scenario!$B$11,"",IF(AJ$2&lt;&gt;"Ready",AJ$2,IF(ISNUMBER(AN203),"OK","INSUFFICIENT FUNDS")))</f>
        <v/>
      </c>
    </row>
    <row r="204" spans="1:42" ht="32.1" customHeight="1" x14ac:dyDescent="0.2">
      <c r="A204">
        <v>200</v>
      </c>
      <c r="B204" s="6" t="str">
        <f>IF(A204&gt;Scenario!$B$11,"",IF(A$2&lt;&gt;"Ready",A$2,IF(G203="OK",E203,"INSUFFICIENT FUNDS")))</f>
        <v/>
      </c>
      <c r="C204" s="6" t="str">
        <f>IF(A204&gt;Scenario!$B$11,"",IF(A$2&lt;&gt;"Ready",A$2,IF(ISNUMBER(B204),IF(AND(A204&gt;=Scenario!$B$10,MOD(A204-Scenario!$B$10,Scenario!$B$18)=0),Scenario!$B$8,0),"INSUFFICIENT FUNDS")))</f>
        <v/>
      </c>
      <c r="D204" s="6" t="str">
        <f>IF(A204&gt;Scenario!$B$11,"",IF(A$2&lt;&gt;"Ready",A$2,IF(ISNUMBER(B204),(B204+C204)*(N('Option C'!$E$14)+N('Option C'!$E$15)+IF(Scenario!$B$13="Gross",N('Option C'!$E$16),0))/12+((N('Option C'!$E$12)+N('Option C'!$E$13))/12+IF(AND(A204&gt;=Scenario!$B$10,MOD(A204-Scenario!$B$10,Scenario!$B$18)=0),N('Option C'!$E$17)*N('Option C'!$E$18)+N('Option C'!$E$20),0)+IF(A204=1,N('Option C'!$E$17)*N('Option C'!$E$19)+N('Option C'!$E$21),0)+IF(A204=Scenario!$B$11,N('Option C'!$E$22),0)),"INSUFFICIENT FUNDS")))</f>
        <v/>
      </c>
      <c r="E204" s="6" t="str">
        <f>IF(A204&gt;Scenario!$B$11,"",IF(A$2&lt;&gt;"Ready",A$2,IF(ISNUMBER(B204),IF((B204+C204)*(1+Scenario!$B$12/12)-D204&lt;0,"INSUFFICIENT FUNDS",(B204+C204)*(1+Scenario!$B$12/12)-D204),"INSUFFICIENT FUNDS")))</f>
        <v/>
      </c>
      <c r="F204" s="6" t="str">
        <f>IF(A204&gt;Scenario!$B$11,"",IF(A$2&lt;&gt;"Ready",A$2,IF(ISNUMBER(E204),F203+D204,"INSUFFICIENT FUNDS")))</f>
        <v/>
      </c>
      <c r="G204" t="str">
        <f>IF(A204&gt;Scenario!$B$11,"",IF(A$2&lt;&gt;"Ready",A$2,IF(ISNUMBER(E204),"OK","INSUFFICIENT FUNDS")))</f>
        <v/>
      </c>
      <c r="H204">
        <v>200</v>
      </c>
      <c r="I204" s="6" t="str">
        <f>IF(H204&gt;Scenario!$B$11,"",IF(H$2&lt;&gt;"Ready",H$2,IF(N203="OK",L203,"INSUFFICIENT FUNDS")))</f>
        <v/>
      </c>
      <c r="J204" s="6" t="str">
        <f>IF(H204&gt;Scenario!$B$11,"",IF(H$2&lt;&gt;"Ready",H$2,IF(ISNUMBER(I204),IF(AND(H204&gt;=Scenario!$B$10,MOD(H204-Scenario!$B$10,Scenario!$B$18)=0),Scenario!$B$8,0),"INSUFFICIENT FUNDS")))</f>
        <v/>
      </c>
      <c r="K204" s="6" t="str">
        <f>IF(H204&gt;Scenario!$B$11,"",IF(H$2&lt;&gt;"Ready",H$2,IF(ISNUMBER(I204),(I204+J204)*(N('Option C'!$E$14)+N('Option C'!$E$15)+IF(Scenario!$B$13="Gross",N('Option C'!$E$16),0))/12+((0+0)/12+IF(AND(H204&gt;=Scenario!$B$10,MOD(H204-Scenario!$B$10,Scenario!$B$18)=0),N('Option C'!$E$17)*N('Option C'!$E$18)+N('Option C'!$E$20),0)+IF(H204=1,N('Option C'!$E$17)*N('Option C'!$E$19)+N('Option C'!$E$21),0)+IF(H204=Scenario!$B$11,N('Option C'!$E$22),0)),"INSUFFICIENT FUNDS")))</f>
        <v/>
      </c>
      <c r="L204" s="6" t="str">
        <f>IF(H204&gt;Scenario!$B$11,"",IF(H$2&lt;&gt;"Ready",H$2,IF(ISNUMBER(I204),IF((I204+J204)*(1+Scenario!$B$12/12)-K204&lt;0,"INSUFFICIENT FUNDS",(I204+J204)*(1+Scenario!$B$12/12)-K204),"INSUFFICIENT FUNDS")))</f>
        <v/>
      </c>
      <c r="M204" s="6" t="str">
        <f>IF(H204&gt;Scenario!$B$11,"",IF(H$2&lt;&gt;"Ready",H$2,IF(ISNUMBER(L204),M203+K204,"INSUFFICIENT FUNDS")))</f>
        <v/>
      </c>
      <c r="N204" t="str">
        <f>IF(H204&gt;Scenario!$B$11,"",IF(H$2&lt;&gt;"Ready",H$2,IF(ISNUMBER(L204),"OK","INSUFFICIENT FUNDS")))</f>
        <v/>
      </c>
      <c r="O204">
        <v>200</v>
      </c>
      <c r="P204" s="6" t="str">
        <f>IF(O204&gt;Scenario!$B$11,"",IF(O$2&lt;&gt;"Ready",O$2,IF(U203="OK",S203,"INSUFFICIENT FUNDS")))</f>
        <v/>
      </c>
      <c r="Q204" s="6" t="str">
        <f>IF(O204&gt;Scenario!$B$11,"",IF(O$2&lt;&gt;"Ready",O$2,IF(ISNUMBER(P204),IF(AND(O204&gt;=Scenario!$B$10,MOD(O204-Scenario!$B$10,Scenario!$B$18)=0),Scenario!$B$8,0),"INSUFFICIENT FUNDS")))</f>
        <v/>
      </c>
      <c r="R204" s="6" t="str">
        <f>IF(O204&gt;Scenario!$B$11,"",IF(O$2&lt;&gt;"Ready",O$2,IF(ISNUMBER(P204),(P204+Q204)*(0+N('Option C'!$E$15)+IF(Scenario!$B$13="Gross",N('Option C'!$E$16),0))/12+((N('Option C'!$E$12)+N('Option C'!$E$13))/12+IF(AND(O204&gt;=Scenario!$B$10,MOD(O204-Scenario!$B$10,Scenario!$B$18)=0),N('Option C'!$E$17)*N('Option C'!$E$18)+N('Option C'!$E$20),0)+IF(O204=1,N('Option C'!$E$17)*N('Option C'!$E$19)+N('Option C'!$E$21),0)+IF(O204=Scenario!$B$11,N('Option C'!$E$22),0)),"INSUFFICIENT FUNDS")))</f>
        <v/>
      </c>
      <c r="S204" s="6" t="str">
        <f>IF(O204&gt;Scenario!$B$11,"",IF(O$2&lt;&gt;"Ready",O$2,IF(ISNUMBER(P204),IF((P204+Q204)*(1+Scenario!$B$12/12)-R204&lt;0,"INSUFFICIENT FUNDS",(P204+Q204)*(1+Scenario!$B$12/12)-R204),"INSUFFICIENT FUNDS")))</f>
        <v/>
      </c>
      <c r="T204" s="6" t="str">
        <f>IF(O204&gt;Scenario!$B$11,"",IF(O$2&lt;&gt;"Ready",O$2,IF(ISNUMBER(S204),T203+R204,"INSUFFICIENT FUNDS")))</f>
        <v/>
      </c>
      <c r="U204" t="str">
        <f>IF(O204&gt;Scenario!$B$11,"",IF(O$2&lt;&gt;"Ready",O$2,IF(ISNUMBER(S204),"OK","INSUFFICIENT FUNDS")))</f>
        <v/>
      </c>
      <c r="V204">
        <v>200</v>
      </c>
      <c r="W204" s="6" t="str">
        <f>IF(V204&gt;Scenario!$B$11,"",IF(V$2&lt;&gt;"Ready",V$2,IF(AB203="OK",Z203,"INSUFFICIENT FUNDS")))</f>
        <v/>
      </c>
      <c r="X204" s="6" t="str">
        <f>IF(V204&gt;Scenario!$B$11,"",IF(V$2&lt;&gt;"Ready",V$2,IF(ISNUMBER(W204),IF(AND(V204&gt;=Scenario!$B$10,MOD(V204-Scenario!$B$10,Scenario!$B$18)=0),Scenario!$B$8,0),"INSUFFICIENT FUNDS")))</f>
        <v/>
      </c>
      <c r="Y204" s="6" t="str">
        <f>IF(V204&gt;Scenario!$B$11,"",IF(V$2&lt;&gt;"Ready",V$2,IF(ISNUMBER(W204),(W204+X204)*(N('Option C'!$E$14)+N('Option C'!$E$15)+IF(Scenario!$B$13="Gross",N('Option C'!$E$16),0))/12+((N('Option C'!$E$12)+N('Option C'!$E$13))/12+IF(AND(V204&gt;=Scenario!$B$10,MOD(V204-Scenario!$B$10,Scenario!$B$18)=0),0*0+0,0)+IF(V204=1,0*0+0,0)+IF(V204=Scenario!$B$11,0,0)),"INSUFFICIENT FUNDS")))</f>
        <v/>
      </c>
      <c r="Z204" s="6" t="str">
        <f>IF(V204&gt;Scenario!$B$11,"",IF(V$2&lt;&gt;"Ready",V$2,IF(ISNUMBER(W204),IF((W204+X204)*(1+Scenario!$B$12/12)-Y204&lt;0,"INSUFFICIENT FUNDS",(W204+X204)*(1+Scenario!$B$12/12)-Y204),"INSUFFICIENT FUNDS")))</f>
        <v/>
      </c>
      <c r="AA204" s="6" t="str">
        <f>IF(V204&gt;Scenario!$B$11,"",IF(V$2&lt;&gt;"Ready",V$2,IF(ISNUMBER(Z204),AA203+Y204,"INSUFFICIENT FUNDS")))</f>
        <v/>
      </c>
      <c r="AB204" t="str">
        <f>IF(V204&gt;Scenario!$B$11,"",IF(V$2&lt;&gt;"Ready",V$2,IF(ISNUMBER(Z204),"OK","INSUFFICIENT FUNDS")))</f>
        <v/>
      </c>
      <c r="AC204">
        <v>200</v>
      </c>
      <c r="AD204" s="6" t="str">
        <f>IF(AC204&gt;Scenario!$B$11,"",IF(AC$2&lt;&gt;"Ready",AC$2,IF(AI203="OK",AG203,"INSUFFICIENT FUNDS")))</f>
        <v/>
      </c>
      <c r="AE204" s="6" t="str">
        <f>IF(AC204&gt;Scenario!$B$11,"",IF(AC$2&lt;&gt;"Ready",AC$2,IF(ISNUMBER(AD204),IF(AND(AC204&gt;=Scenario!$B$10,MOD(AC204-Scenario!$B$10,Scenario!$B$18)=0),Scenario!$B$8,0),"INSUFFICIENT FUNDS")))</f>
        <v/>
      </c>
      <c r="AF204" s="6" t="str">
        <f>IF(AC204&gt;Scenario!$B$11,"",IF(AC$2&lt;&gt;"Ready",AC$2,IF(ISNUMBER(AD204),(AD204+AE204)*(N('Option C'!$E$14)+N('Option C'!$E$15)+IF(Scenario!$B$13="Gross",0,0))/12+((N('Option C'!$E$12)+N('Option C'!$E$13))/12+IF(AND(AC204&gt;=Scenario!$B$10,MOD(AC204-Scenario!$B$10,Scenario!$B$18)=0),N('Option C'!$E$17)*N('Option C'!$E$18)+N('Option C'!$E$20),0)+IF(AC204=1,N('Option C'!$E$17)*N('Option C'!$E$19)+N('Option C'!$E$21),0)+IF(AC204=Scenario!$B$11,N('Option C'!$E$22),0)),"INSUFFICIENT FUNDS")))</f>
        <v/>
      </c>
      <c r="AG204" s="6" t="str">
        <f>IF(AC204&gt;Scenario!$B$11,"",IF(AC$2&lt;&gt;"Ready",AC$2,IF(ISNUMBER(AD204),IF((AD204+AE204)*(1+Scenario!$B$12/12)-AF204&lt;0,"INSUFFICIENT FUNDS",(AD204+AE204)*(1+Scenario!$B$12/12)-AF204),"INSUFFICIENT FUNDS")))</f>
        <v/>
      </c>
      <c r="AH204" s="6" t="str">
        <f>IF(AC204&gt;Scenario!$B$11,"",IF(AC$2&lt;&gt;"Ready",AC$2,IF(ISNUMBER(AG204),AH203+AF204,"INSUFFICIENT FUNDS")))</f>
        <v/>
      </c>
      <c r="AI204" t="str">
        <f>IF(AC204&gt;Scenario!$B$11,"",IF(AC$2&lt;&gt;"Ready",AC$2,IF(ISNUMBER(AG204),"OK","INSUFFICIENT FUNDS")))</f>
        <v/>
      </c>
      <c r="AJ204">
        <v>200</v>
      </c>
      <c r="AK204" s="6" t="str">
        <f>IF(AJ204&gt;Scenario!$B$11,"",IF(AJ$2&lt;&gt;"Ready",AJ$2,IF(AP203="OK",AN203,"INSUFFICIENT FUNDS")))</f>
        <v/>
      </c>
      <c r="AL204" s="6" t="str">
        <f>IF(AJ204&gt;Scenario!$B$11,"",IF(AJ$2&lt;&gt;"Ready",AJ$2,IF(ISNUMBER(AK204),IF(AND(AJ204&gt;=Scenario!$B$10,MOD(AJ204-Scenario!$B$10,Scenario!$B$18)=0),Scenario!$B$8,0),"INSUFFICIENT FUNDS")))</f>
        <v/>
      </c>
      <c r="AM204" s="6" t="str">
        <f>IF(AJ204&gt;Scenario!$B$11,"",IF(AJ$2&lt;&gt;"Ready",AJ$2,IF(ISNUMBER(AK204),(AK204+AL204)*(0+0+IF(Scenario!$B$13="Gross",0,0))/12+((0+0)/12+IF(AND(AJ204&gt;=Scenario!$B$10,MOD(AJ204-Scenario!$B$10,Scenario!$B$18)=0),0*0+0,0)+IF(AJ204=1,0*0+0,0)+IF(AJ204=Scenario!$B$11,0,0)),"INSUFFICIENT FUNDS")))</f>
        <v/>
      </c>
      <c r="AN204" s="6" t="str">
        <f>IF(AJ204&gt;Scenario!$B$11,"",IF(AJ$2&lt;&gt;"Ready",AJ$2,IF(ISNUMBER(AK204),IF((AK204+AL204)*(1+Scenario!$B$12/12)-AM204&lt;0,"INSUFFICIENT FUNDS",(AK204+AL204)*(1+Scenario!$B$12/12)-AM204),"INSUFFICIENT FUNDS")))</f>
        <v/>
      </c>
      <c r="AO204" s="6" t="str">
        <f>IF(AJ204&gt;Scenario!$B$11,"",IF(AJ$2&lt;&gt;"Ready",AJ$2,IF(ISNUMBER(AN204),AO203+AM204,"INSUFFICIENT FUNDS")))</f>
        <v/>
      </c>
      <c r="AP204" t="str">
        <f>IF(AJ204&gt;Scenario!$B$11,"",IF(AJ$2&lt;&gt;"Ready",AJ$2,IF(ISNUMBER(AN204),"OK","INSUFFICIENT FUNDS")))</f>
        <v/>
      </c>
    </row>
    <row r="205" spans="1:42" ht="32.1" customHeight="1" x14ac:dyDescent="0.2">
      <c r="A205">
        <v>201</v>
      </c>
      <c r="B205" s="6" t="str">
        <f>IF(A205&gt;Scenario!$B$11,"",IF(A$2&lt;&gt;"Ready",A$2,IF(G204="OK",E204,"INSUFFICIENT FUNDS")))</f>
        <v/>
      </c>
      <c r="C205" s="6" t="str">
        <f>IF(A205&gt;Scenario!$B$11,"",IF(A$2&lt;&gt;"Ready",A$2,IF(ISNUMBER(B205),IF(AND(A205&gt;=Scenario!$B$10,MOD(A205-Scenario!$B$10,Scenario!$B$18)=0),Scenario!$B$8,0),"INSUFFICIENT FUNDS")))</f>
        <v/>
      </c>
      <c r="D205" s="6" t="str">
        <f>IF(A205&gt;Scenario!$B$11,"",IF(A$2&lt;&gt;"Ready",A$2,IF(ISNUMBER(B205),(B205+C205)*(N('Option C'!$E$14)+N('Option C'!$E$15)+IF(Scenario!$B$13="Gross",N('Option C'!$E$16),0))/12+((N('Option C'!$E$12)+N('Option C'!$E$13))/12+IF(AND(A205&gt;=Scenario!$B$10,MOD(A205-Scenario!$B$10,Scenario!$B$18)=0),N('Option C'!$E$17)*N('Option C'!$E$18)+N('Option C'!$E$20),0)+IF(A205=1,N('Option C'!$E$17)*N('Option C'!$E$19)+N('Option C'!$E$21),0)+IF(A205=Scenario!$B$11,N('Option C'!$E$22),0)),"INSUFFICIENT FUNDS")))</f>
        <v/>
      </c>
      <c r="E205" s="6" t="str">
        <f>IF(A205&gt;Scenario!$B$11,"",IF(A$2&lt;&gt;"Ready",A$2,IF(ISNUMBER(B205),IF((B205+C205)*(1+Scenario!$B$12/12)-D205&lt;0,"INSUFFICIENT FUNDS",(B205+C205)*(1+Scenario!$B$12/12)-D205),"INSUFFICIENT FUNDS")))</f>
        <v/>
      </c>
      <c r="F205" s="6" t="str">
        <f>IF(A205&gt;Scenario!$B$11,"",IF(A$2&lt;&gt;"Ready",A$2,IF(ISNUMBER(E205),F204+D205,"INSUFFICIENT FUNDS")))</f>
        <v/>
      </c>
      <c r="G205" t="str">
        <f>IF(A205&gt;Scenario!$B$11,"",IF(A$2&lt;&gt;"Ready",A$2,IF(ISNUMBER(E205),"OK","INSUFFICIENT FUNDS")))</f>
        <v/>
      </c>
      <c r="H205">
        <v>201</v>
      </c>
      <c r="I205" s="6" t="str">
        <f>IF(H205&gt;Scenario!$B$11,"",IF(H$2&lt;&gt;"Ready",H$2,IF(N204="OK",L204,"INSUFFICIENT FUNDS")))</f>
        <v/>
      </c>
      <c r="J205" s="6" t="str">
        <f>IF(H205&gt;Scenario!$B$11,"",IF(H$2&lt;&gt;"Ready",H$2,IF(ISNUMBER(I205),IF(AND(H205&gt;=Scenario!$B$10,MOD(H205-Scenario!$B$10,Scenario!$B$18)=0),Scenario!$B$8,0),"INSUFFICIENT FUNDS")))</f>
        <v/>
      </c>
      <c r="K205" s="6" t="str">
        <f>IF(H205&gt;Scenario!$B$11,"",IF(H$2&lt;&gt;"Ready",H$2,IF(ISNUMBER(I205),(I205+J205)*(N('Option C'!$E$14)+N('Option C'!$E$15)+IF(Scenario!$B$13="Gross",N('Option C'!$E$16),0))/12+((0+0)/12+IF(AND(H205&gt;=Scenario!$B$10,MOD(H205-Scenario!$B$10,Scenario!$B$18)=0),N('Option C'!$E$17)*N('Option C'!$E$18)+N('Option C'!$E$20),0)+IF(H205=1,N('Option C'!$E$17)*N('Option C'!$E$19)+N('Option C'!$E$21),0)+IF(H205=Scenario!$B$11,N('Option C'!$E$22),0)),"INSUFFICIENT FUNDS")))</f>
        <v/>
      </c>
      <c r="L205" s="6" t="str">
        <f>IF(H205&gt;Scenario!$B$11,"",IF(H$2&lt;&gt;"Ready",H$2,IF(ISNUMBER(I205),IF((I205+J205)*(1+Scenario!$B$12/12)-K205&lt;0,"INSUFFICIENT FUNDS",(I205+J205)*(1+Scenario!$B$12/12)-K205),"INSUFFICIENT FUNDS")))</f>
        <v/>
      </c>
      <c r="M205" s="6" t="str">
        <f>IF(H205&gt;Scenario!$B$11,"",IF(H$2&lt;&gt;"Ready",H$2,IF(ISNUMBER(L205),M204+K205,"INSUFFICIENT FUNDS")))</f>
        <v/>
      </c>
      <c r="N205" t="str">
        <f>IF(H205&gt;Scenario!$B$11,"",IF(H$2&lt;&gt;"Ready",H$2,IF(ISNUMBER(L205),"OK","INSUFFICIENT FUNDS")))</f>
        <v/>
      </c>
      <c r="O205">
        <v>201</v>
      </c>
      <c r="P205" s="6" t="str">
        <f>IF(O205&gt;Scenario!$B$11,"",IF(O$2&lt;&gt;"Ready",O$2,IF(U204="OK",S204,"INSUFFICIENT FUNDS")))</f>
        <v/>
      </c>
      <c r="Q205" s="6" t="str">
        <f>IF(O205&gt;Scenario!$B$11,"",IF(O$2&lt;&gt;"Ready",O$2,IF(ISNUMBER(P205),IF(AND(O205&gt;=Scenario!$B$10,MOD(O205-Scenario!$B$10,Scenario!$B$18)=0),Scenario!$B$8,0),"INSUFFICIENT FUNDS")))</f>
        <v/>
      </c>
      <c r="R205" s="6" t="str">
        <f>IF(O205&gt;Scenario!$B$11,"",IF(O$2&lt;&gt;"Ready",O$2,IF(ISNUMBER(P205),(P205+Q205)*(0+N('Option C'!$E$15)+IF(Scenario!$B$13="Gross",N('Option C'!$E$16),0))/12+((N('Option C'!$E$12)+N('Option C'!$E$13))/12+IF(AND(O205&gt;=Scenario!$B$10,MOD(O205-Scenario!$B$10,Scenario!$B$18)=0),N('Option C'!$E$17)*N('Option C'!$E$18)+N('Option C'!$E$20),0)+IF(O205=1,N('Option C'!$E$17)*N('Option C'!$E$19)+N('Option C'!$E$21),0)+IF(O205=Scenario!$B$11,N('Option C'!$E$22),0)),"INSUFFICIENT FUNDS")))</f>
        <v/>
      </c>
      <c r="S205" s="6" t="str">
        <f>IF(O205&gt;Scenario!$B$11,"",IF(O$2&lt;&gt;"Ready",O$2,IF(ISNUMBER(P205),IF((P205+Q205)*(1+Scenario!$B$12/12)-R205&lt;0,"INSUFFICIENT FUNDS",(P205+Q205)*(1+Scenario!$B$12/12)-R205),"INSUFFICIENT FUNDS")))</f>
        <v/>
      </c>
      <c r="T205" s="6" t="str">
        <f>IF(O205&gt;Scenario!$B$11,"",IF(O$2&lt;&gt;"Ready",O$2,IF(ISNUMBER(S205),T204+R205,"INSUFFICIENT FUNDS")))</f>
        <v/>
      </c>
      <c r="U205" t="str">
        <f>IF(O205&gt;Scenario!$B$11,"",IF(O$2&lt;&gt;"Ready",O$2,IF(ISNUMBER(S205),"OK","INSUFFICIENT FUNDS")))</f>
        <v/>
      </c>
      <c r="V205">
        <v>201</v>
      </c>
      <c r="W205" s="6" t="str">
        <f>IF(V205&gt;Scenario!$B$11,"",IF(V$2&lt;&gt;"Ready",V$2,IF(AB204="OK",Z204,"INSUFFICIENT FUNDS")))</f>
        <v/>
      </c>
      <c r="X205" s="6" t="str">
        <f>IF(V205&gt;Scenario!$B$11,"",IF(V$2&lt;&gt;"Ready",V$2,IF(ISNUMBER(W205),IF(AND(V205&gt;=Scenario!$B$10,MOD(V205-Scenario!$B$10,Scenario!$B$18)=0),Scenario!$B$8,0),"INSUFFICIENT FUNDS")))</f>
        <v/>
      </c>
      <c r="Y205" s="6" t="str">
        <f>IF(V205&gt;Scenario!$B$11,"",IF(V$2&lt;&gt;"Ready",V$2,IF(ISNUMBER(W205),(W205+X205)*(N('Option C'!$E$14)+N('Option C'!$E$15)+IF(Scenario!$B$13="Gross",N('Option C'!$E$16),0))/12+((N('Option C'!$E$12)+N('Option C'!$E$13))/12+IF(AND(V205&gt;=Scenario!$B$10,MOD(V205-Scenario!$B$10,Scenario!$B$18)=0),0*0+0,0)+IF(V205=1,0*0+0,0)+IF(V205=Scenario!$B$11,0,0)),"INSUFFICIENT FUNDS")))</f>
        <v/>
      </c>
      <c r="Z205" s="6" t="str">
        <f>IF(V205&gt;Scenario!$B$11,"",IF(V$2&lt;&gt;"Ready",V$2,IF(ISNUMBER(W205),IF((W205+X205)*(1+Scenario!$B$12/12)-Y205&lt;0,"INSUFFICIENT FUNDS",(W205+X205)*(1+Scenario!$B$12/12)-Y205),"INSUFFICIENT FUNDS")))</f>
        <v/>
      </c>
      <c r="AA205" s="6" t="str">
        <f>IF(V205&gt;Scenario!$B$11,"",IF(V$2&lt;&gt;"Ready",V$2,IF(ISNUMBER(Z205),AA204+Y205,"INSUFFICIENT FUNDS")))</f>
        <v/>
      </c>
      <c r="AB205" t="str">
        <f>IF(V205&gt;Scenario!$B$11,"",IF(V$2&lt;&gt;"Ready",V$2,IF(ISNUMBER(Z205),"OK","INSUFFICIENT FUNDS")))</f>
        <v/>
      </c>
      <c r="AC205">
        <v>201</v>
      </c>
      <c r="AD205" s="6" t="str">
        <f>IF(AC205&gt;Scenario!$B$11,"",IF(AC$2&lt;&gt;"Ready",AC$2,IF(AI204="OK",AG204,"INSUFFICIENT FUNDS")))</f>
        <v/>
      </c>
      <c r="AE205" s="6" t="str">
        <f>IF(AC205&gt;Scenario!$B$11,"",IF(AC$2&lt;&gt;"Ready",AC$2,IF(ISNUMBER(AD205),IF(AND(AC205&gt;=Scenario!$B$10,MOD(AC205-Scenario!$B$10,Scenario!$B$18)=0),Scenario!$B$8,0),"INSUFFICIENT FUNDS")))</f>
        <v/>
      </c>
      <c r="AF205" s="6" t="str">
        <f>IF(AC205&gt;Scenario!$B$11,"",IF(AC$2&lt;&gt;"Ready",AC$2,IF(ISNUMBER(AD205),(AD205+AE205)*(N('Option C'!$E$14)+N('Option C'!$E$15)+IF(Scenario!$B$13="Gross",0,0))/12+((N('Option C'!$E$12)+N('Option C'!$E$13))/12+IF(AND(AC205&gt;=Scenario!$B$10,MOD(AC205-Scenario!$B$10,Scenario!$B$18)=0),N('Option C'!$E$17)*N('Option C'!$E$18)+N('Option C'!$E$20),0)+IF(AC205=1,N('Option C'!$E$17)*N('Option C'!$E$19)+N('Option C'!$E$21),0)+IF(AC205=Scenario!$B$11,N('Option C'!$E$22),0)),"INSUFFICIENT FUNDS")))</f>
        <v/>
      </c>
      <c r="AG205" s="6" t="str">
        <f>IF(AC205&gt;Scenario!$B$11,"",IF(AC$2&lt;&gt;"Ready",AC$2,IF(ISNUMBER(AD205),IF((AD205+AE205)*(1+Scenario!$B$12/12)-AF205&lt;0,"INSUFFICIENT FUNDS",(AD205+AE205)*(1+Scenario!$B$12/12)-AF205),"INSUFFICIENT FUNDS")))</f>
        <v/>
      </c>
      <c r="AH205" s="6" t="str">
        <f>IF(AC205&gt;Scenario!$B$11,"",IF(AC$2&lt;&gt;"Ready",AC$2,IF(ISNUMBER(AG205),AH204+AF205,"INSUFFICIENT FUNDS")))</f>
        <v/>
      </c>
      <c r="AI205" t="str">
        <f>IF(AC205&gt;Scenario!$B$11,"",IF(AC$2&lt;&gt;"Ready",AC$2,IF(ISNUMBER(AG205),"OK","INSUFFICIENT FUNDS")))</f>
        <v/>
      </c>
      <c r="AJ205">
        <v>201</v>
      </c>
      <c r="AK205" s="6" t="str">
        <f>IF(AJ205&gt;Scenario!$B$11,"",IF(AJ$2&lt;&gt;"Ready",AJ$2,IF(AP204="OK",AN204,"INSUFFICIENT FUNDS")))</f>
        <v/>
      </c>
      <c r="AL205" s="6" t="str">
        <f>IF(AJ205&gt;Scenario!$B$11,"",IF(AJ$2&lt;&gt;"Ready",AJ$2,IF(ISNUMBER(AK205),IF(AND(AJ205&gt;=Scenario!$B$10,MOD(AJ205-Scenario!$B$10,Scenario!$B$18)=0),Scenario!$B$8,0),"INSUFFICIENT FUNDS")))</f>
        <v/>
      </c>
      <c r="AM205" s="6" t="str">
        <f>IF(AJ205&gt;Scenario!$B$11,"",IF(AJ$2&lt;&gt;"Ready",AJ$2,IF(ISNUMBER(AK205),(AK205+AL205)*(0+0+IF(Scenario!$B$13="Gross",0,0))/12+((0+0)/12+IF(AND(AJ205&gt;=Scenario!$B$10,MOD(AJ205-Scenario!$B$10,Scenario!$B$18)=0),0*0+0,0)+IF(AJ205=1,0*0+0,0)+IF(AJ205=Scenario!$B$11,0,0)),"INSUFFICIENT FUNDS")))</f>
        <v/>
      </c>
      <c r="AN205" s="6" t="str">
        <f>IF(AJ205&gt;Scenario!$B$11,"",IF(AJ$2&lt;&gt;"Ready",AJ$2,IF(ISNUMBER(AK205),IF((AK205+AL205)*(1+Scenario!$B$12/12)-AM205&lt;0,"INSUFFICIENT FUNDS",(AK205+AL205)*(1+Scenario!$B$12/12)-AM205),"INSUFFICIENT FUNDS")))</f>
        <v/>
      </c>
      <c r="AO205" s="6" t="str">
        <f>IF(AJ205&gt;Scenario!$B$11,"",IF(AJ$2&lt;&gt;"Ready",AJ$2,IF(ISNUMBER(AN205),AO204+AM205,"INSUFFICIENT FUNDS")))</f>
        <v/>
      </c>
      <c r="AP205" t="str">
        <f>IF(AJ205&gt;Scenario!$B$11,"",IF(AJ$2&lt;&gt;"Ready",AJ$2,IF(ISNUMBER(AN205),"OK","INSUFFICIENT FUNDS")))</f>
        <v/>
      </c>
    </row>
    <row r="206" spans="1:42" ht="32.1" customHeight="1" x14ac:dyDescent="0.2">
      <c r="A206">
        <v>202</v>
      </c>
      <c r="B206" s="6" t="str">
        <f>IF(A206&gt;Scenario!$B$11,"",IF(A$2&lt;&gt;"Ready",A$2,IF(G205="OK",E205,"INSUFFICIENT FUNDS")))</f>
        <v/>
      </c>
      <c r="C206" s="6" t="str">
        <f>IF(A206&gt;Scenario!$B$11,"",IF(A$2&lt;&gt;"Ready",A$2,IF(ISNUMBER(B206),IF(AND(A206&gt;=Scenario!$B$10,MOD(A206-Scenario!$B$10,Scenario!$B$18)=0),Scenario!$B$8,0),"INSUFFICIENT FUNDS")))</f>
        <v/>
      </c>
      <c r="D206" s="6" t="str">
        <f>IF(A206&gt;Scenario!$B$11,"",IF(A$2&lt;&gt;"Ready",A$2,IF(ISNUMBER(B206),(B206+C206)*(N('Option C'!$E$14)+N('Option C'!$E$15)+IF(Scenario!$B$13="Gross",N('Option C'!$E$16),0))/12+((N('Option C'!$E$12)+N('Option C'!$E$13))/12+IF(AND(A206&gt;=Scenario!$B$10,MOD(A206-Scenario!$B$10,Scenario!$B$18)=0),N('Option C'!$E$17)*N('Option C'!$E$18)+N('Option C'!$E$20),0)+IF(A206=1,N('Option C'!$E$17)*N('Option C'!$E$19)+N('Option C'!$E$21),0)+IF(A206=Scenario!$B$11,N('Option C'!$E$22),0)),"INSUFFICIENT FUNDS")))</f>
        <v/>
      </c>
      <c r="E206" s="6" t="str">
        <f>IF(A206&gt;Scenario!$B$11,"",IF(A$2&lt;&gt;"Ready",A$2,IF(ISNUMBER(B206),IF((B206+C206)*(1+Scenario!$B$12/12)-D206&lt;0,"INSUFFICIENT FUNDS",(B206+C206)*(1+Scenario!$B$12/12)-D206),"INSUFFICIENT FUNDS")))</f>
        <v/>
      </c>
      <c r="F206" s="6" t="str">
        <f>IF(A206&gt;Scenario!$B$11,"",IF(A$2&lt;&gt;"Ready",A$2,IF(ISNUMBER(E206),F205+D206,"INSUFFICIENT FUNDS")))</f>
        <v/>
      </c>
      <c r="G206" t="str">
        <f>IF(A206&gt;Scenario!$B$11,"",IF(A$2&lt;&gt;"Ready",A$2,IF(ISNUMBER(E206),"OK","INSUFFICIENT FUNDS")))</f>
        <v/>
      </c>
      <c r="H206">
        <v>202</v>
      </c>
      <c r="I206" s="6" t="str">
        <f>IF(H206&gt;Scenario!$B$11,"",IF(H$2&lt;&gt;"Ready",H$2,IF(N205="OK",L205,"INSUFFICIENT FUNDS")))</f>
        <v/>
      </c>
      <c r="J206" s="6" t="str">
        <f>IF(H206&gt;Scenario!$B$11,"",IF(H$2&lt;&gt;"Ready",H$2,IF(ISNUMBER(I206),IF(AND(H206&gt;=Scenario!$B$10,MOD(H206-Scenario!$B$10,Scenario!$B$18)=0),Scenario!$B$8,0),"INSUFFICIENT FUNDS")))</f>
        <v/>
      </c>
      <c r="K206" s="6" t="str">
        <f>IF(H206&gt;Scenario!$B$11,"",IF(H$2&lt;&gt;"Ready",H$2,IF(ISNUMBER(I206),(I206+J206)*(N('Option C'!$E$14)+N('Option C'!$E$15)+IF(Scenario!$B$13="Gross",N('Option C'!$E$16),0))/12+((0+0)/12+IF(AND(H206&gt;=Scenario!$B$10,MOD(H206-Scenario!$B$10,Scenario!$B$18)=0),N('Option C'!$E$17)*N('Option C'!$E$18)+N('Option C'!$E$20),0)+IF(H206=1,N('Option C'!$E$17)*N('Option C'!$E$19)+N('Option C'!$E$21),0)+IF(H206=Scenario!$B$11,N('Option C'!$E$22),0)),"INSUFFICIENT FUNDS")))</f>
        <v/>
      </c>
      <c r="L206" s="6" t="str">
        <f>IF(H206&gt;Scenario!$B$11,"",IF(H$2&lt;&gt;"Ready",H$2,IF(ISNUMBER(I206),IF((I206+J206)*(1+Scenario!$B$12/12)-K206&lt;0,"INSUFFICIENT FUNDS",(I206+J206)*(1+Scenario!$B$12/12)-K206),"INSUFFICIENT FUNDS")))</f>
        <v/>
      </c>
      <c r="M206" s="6" t="str">
        <f>IF(H206&gt;Scenario!$B$11,"",IF(H$2&lt;&gt;"Ready",H$2,IF(ISNUMBER(L206),M205+K206,"INSUFFICIENT FUNDS")))</f>
        <v/>
      </c>
      <c r="N206" t="str">
        <f>IF(H206&gt;Scenario!$B$11,"",IF(H$2&lt;&gt;"Ready",H$2,IF(ISNUMBER(L206),"OK","INSUFFICIENT FUNDS")))</f>
        <v/>
      </c>
      <c r="O206">
        <v>202</v>
      </c>
      <c r="P206" s="6" t="str">
        <f>IF(O206&gt;Scenario!$B$11,"",IF(O$2&lt;&gt;"Ready",O$2,IF(U205="OK",S205,"INSUFFICIENT FUNDS")))</f>
        <v/>
      </c>
      <c r="Q206" s="6" t="str">
        <f>IF(O206&gt;Scenario!$B$11,"",IF(O$2&lt;&gt;"Ready",O$2,IF(ISNUMBER(P206),IF(AND(O206&gt;=Scenario!$B$10,MOD(O206-Scenario!$B$10,Scenario!$B$18)=0),Scenario!$B$8,0),"INSUFFICIENT FUNDS")))</f>
        <v/>
      </c>
      <c r="R206" s="6" t="str">
        <f>IF(O206&gt;Scenario!$B$11,"",IF(O$2&lt;&gt;"Ready",O$2,IF(ISNUMBER(P206),(P206+Q206)*(0+N('Option C'!$E$15)+IF(Scenario!$B$13="Gross",N('Option C'!$E$16),0))/12+((N('Option C'!$E$12)+N('Option C'!$E$13))/12+IF(AND(O206&gt;=Scenario!$B$10,MOD(O206-Scenario!$B$10,Scenario!$B$18)=0),N('Option C'!$E$17)*N('Option C'!$E$18)+N('Option C'!$E$20),0)+IF(O206=1,N('Option C'!$E$17)*N('Option C'!$E$19)+N('Option C'!$E$21),0)+IF(O206=Scenario!$B$11,N('Option C'!$E$22),0)),"INSUFFICIENT FUNDS")))</f>
        <v/>
      </c>
      <c r="S206" s="6" t="str">
        <f>IF(O206&gt;Scenario!$B$11,"",IF(O$2&lt;&gt;"Ready",O$2,IF(ISNUMBER(P206),IF((P206+Q206)*(1+Scenario!$B$12/12)-R206&lt;0,"INSUFFICIENT FUNDS",(P206+Q206)*(1+Scenario!$B$12/12)-R206),"INSUFFICIENT FUNDS")))</f>
        <v/>
      </c>
      <c r="T206" s="6" t="str">
        <f>IF(O206&gt;Scenario!$B$11,"",IF(O$2&lt;&gt;"Ready",O$2,IF(ISNUMBER(S206),T205+R206,"INSUFFICIENT FUNDS")))</f>
        <v/>
      </c>
      <c r="U206" t="str">
        <f>IF(O206&gt;Scenario!$B$11,"",IF(O$2&lt;&gt;"Ready",O$2,IF(ISNUMBER(S206),"OK","INSUFFICIENT FUNDS")))</f>
        <v/>
      </c>
      <c r="V206">
        <v>202</v>
      </c>
      <c r="W206" s="6" t="str">
        <f>IF(V206&gt;Scenario!$B$11,"",IF(V$2&lt;&gt;"Ready",V$2,IF(AB205="OK",Z205,"INSUFFICIENT FUNDS")))</f>
        <v/>
      </c>
      <c r="X206" s="6" t="str">
        <f>IF(V206&gt;Scenario!$B$11,"",IF(V$2&lt;&gt;"Ready",V$2,IF(ISNUMBER(W206),IF(AND(V206&gt;=Scenario!$B$10,MOD(V206-Scenario!$B$10,Scenario!$B$18)=0),Scenario!$B$8,0),"INSUFFICIENT FUNDS")))</f>
        <v/>
      </c>
      <c r="Y206" s="6" t="str">
        <f>IF(V206&gt;Scenario!$B$11,"",IF(V$2&lt;&gt;"Ready",V$2,IF(ISNUMBER(W206),(W206+X206)*(N('Option C'!$E$14)+N('Option C'!$E$15)+IF(Scenario!$B$13="Gross",N('Option C'!$E$16),0))/12+((N('Option C'!$E$12)+N('Option C'!$E$13))/12+IF(AND(V206&gt;=Scenario!$B$10,MOD(V206-Scenario!$B$10,Scenario!$B$18)=0),0*0+0,0)+IF(V206=1,0*0+0,0)+IF(V206=Scenario!$B$11,0,0)),"INSUFFICIENT FUNDS")))</f>
        <v/>
      </c>
      <c r="Z206" s="6" t="str">
        <f>IF(V206&gt;Scenario!$B$11,"",IF(V$2&lt;&gt;"Ready",V$2,IF(ISNUMBER(W206),IF((W206+X206)*(1+Scenario!$B$12/12)-Y206&lt;0,"INSUFFICIENT FUNDS",(W206+X206)*(1+Scenario!$B$12/12)-Y206),"INSUFFICIENT FUNDS")))</f>
        <v/>
      </c>
      <c r="AA206" s="6" t="str">
        <f>IF(V206&gt;Scenario!$B$11,"",IF(V$2&lt;&gt;"Ready",V$2,IF(ISNUMBER(Z206),AA205+Y206,"INSUFFICIENT FUNDS")))</f>
        <v/>
      </c>
      <c r="AB206" t="str">
        <f>IF(V206&gt;Scenario!$B$11,"",IF(V$2&lt;&gt;"Ready",V$2,IF(ISNUMBER(Z206),"OK","INSUFFICIENT FUNDS")))</f>
        <v/>
      </c>
      <c r="AC206">
        <v>202</v>
      </c>
      <c r="AD206" s="6" t="str">
        <f>IF(AC206&gt;Scenario!$B$11,"",IF(AC$2&lt;&gt;"Ready",AC$2,IF(AI205="OK",AG205,"INSUFFICIENT FUNDS")))</f>
        <v/>
      </c>
      <c r="AE206" s="6" t="str">
        <f>IF(AC206&gt;Scenario!$B$11,"",IF(AC$2&lt;&gt;"Ready",AC$2,IF(ISNUMBER(AD206),IF(AND(AC206&gt;=Scenario!$B$10,MOD(AC206-Scenario!$B$10,Scenario!$B$18)=0),Scenario!$B$8,0),"INSUFFICIENT FUNDS")))</f>
        <v/>
      </c>
      <c r="AF206" s="6" t="str">
        <f>IF(AC206&gt;Scenario!$B$11,"",IF(AC$2&lt;&gt;"Ready",AC$2,IF(ISNUMBER(AD206),(AD206+AE206)*(N('Option C'!$E$14)+N('Option C'!$E$15)+IF(Scenario!$B$13="Gross",0,0))/12+((N('Option C'!$E$12)+N('Option C'!$E$13))/12+IF(AND(AC206&gt;=Scenario!$B$10,MOD(AC206-Scenario!$B$10,Scenario!$B$18)=0),N('Option C'!$E$17)*N('Option C'!$E$18)+N('Option C'!$E$20),0)+IF(AC206=1,N('Option C'!$E$17)*N('Option C'!$E$19)+N('Option C'!$E$21),0)+IF(AC206=Scenario!$B$11,N('Option C'!$E$22),0)),"INSUFFICIENT FUNDS")))</f>
        <v/>
      </c>
      <c r="AG206" s="6" t="str">
        <f>IF(AC206&gt;Scenario!$B$11,"",IF(AC$2&lt;&gt;"Ready",AC$2,IF(ISNUMBER(AD206),IF((AD206+AE206)*(1+Scenario!$B$12/12)-AF206&lt;0,"INSUFFICIENT FUNDS",(AD206+AE206)*(1+Scenario!$B$12/12)-AF206),"INSUFFICIENT FUNDS")))</f>
        <v/>
      </c>
      <c r="AH206" s="6" t="str">
        <f>IF(AC206&gt;Scenario!$B$11,"",IF(AC$2&lt;&gt;"Ready",AC$2,IF(ISNUMBER(AG206),AH205+AF206,"INSUFFICIENT FUNDS")))</f>
        <v/>
      </c>
      <c r="AI206" t="str">
        <f>IF(AC206&gt;Scenario!$B$11,"",IF(AC$2&lt;&gt;"Ready",AC$2,IF(ISNUMBER(AG206),"OK","INSUFFICIENT FUNDS")))</f>
        <v/>
      </c>
      <c r="AJ206">
        <v>202</v>
      </c>
      <c r="AK206" s="6" t="str">
        <f>IF(AJ206&gt;Scenario!$B$11,"",IF(AJ$2&lt;&gt;"Ready",AJ$2,IF(AP205="OK",AN205,"INSUFFICIENT FUNDS")))</f>
        <v/>
      </c>
      <c r="AL206" s="6" t="str">
        <f>IF(AJ206&gt;Scenario!$B$11,"",IF(AJ$2&lt;&gt;"Ready",AJ$2,IF(ISNUMBER(AK206),IF(AND(AJ206&gt;=Scenario!$B$10,MOD(AJ206-Scenario!$B$10,Scenario!$B$18)=0),Scenario!$B$8,0),"INSUFFICIENT FUNDS")))</f>
        <v/>
      </c>
      <c r="AM206" s="6" t="str">
        <f>IF(AJ206&gt;Scenario!$B$11,"",IF(AJ$2&lt;&gt;"Ready",AJ$2,IF(ISNUMBER(AK206),(AK206+AL206)*(0+0+IF(Scenario!$B$13="Gross",0,0))/12+((0+0)/12+IF(AND(AJ206&gt;=Scenario!$B$10,MOD(AJ206-Scenario!$B$10,Scenario!$B$18)=0),0*0+0,0)+IF(AJ206=1,0*0+0,0)+IF(AJ206=Scenario!$B$11,0,0)),"INSUFFICIENT FUNDS")))</f>
        <v/>
      </c>
      <c r="AN206" s="6" t="str">
        <f>IF(AJ206&gt;Scenario!$B$11,"",IF(AJ$2&lt;&gt;"Ready",AJ$2,IF(ISNUMBER(AK206),IF((AK206+AL206)*(1+Scenario!$B$12/12)-AM206&lt;0,"INSUFFICIENT FUNDS",(AK206+AL206)*(1+Scenario!$B$12/12)-AM206),"INSUFFICIENT FUNDS")))</f>
        <v/>
      </c>
      <c r="AO206" s="6" t="str">
        <f>IF(AJ206&gt;Scenario!$B$11,"",IF(AJ$2&lt;&gt;"Ready",AJ$2,IF(ISNUMBER(AN206),AO205+AM206,"INSUFFICIENT FUNDS")))</f>
        <v/>
      </c>
      <c r="AP206" t="str">
        <f>IF(AJ206&gt;Scenario!$B$11,"",IF(AJ$2&lt;&gt;"Ready",AJ$2,IF(ISNUMBER(AN206),"OK","INSUFFICIENT FUNDS")))</f>
        <v/>
      </c>
    </row>
    <row r="207" spans="1:42" ht="32.1" customHeight="1" x14ac:dyDescent="0.2">
      <c r="A207">
        <v>203</v>
      </c>
      <c r="B207" s="6" t="str">
        <f>IF(A207&gt;Scenario!$B$11,"",IF(A$2&lt;&gt;"Ready",A$2,IF(G206="OK",E206,"INSUFFICIENT FUNDS")))</f>
        <v/>
      </c>
      <c r="C207" s="6" t="str">
        <f>IF(A207&gt;Scenario!$B$11,"",IF(A$2&lt;&gt;"Ready",A$2,IF(ISNUMBER(B207),IF(AND(A207&gt;=Scenario!$B$10,MOD(A207-Scenario!$B$10,Scenario!$B$18)=0),Scenario!$B$8,0),"INSUFFICIENT FUNDS")))</f>
        <v/>
      </c>
      <c r="D207" s="6" t="str">
        <f>IF(A207&gt;Scenario!$B$11,"",IF(A$2&lt;&gt;"Ready",A$2,IF(ISNUMBER(B207),(B207+C207)*(N('Option C'!$E$14)+N('Option C'!$E$15)+IF(Scenario!$B$13="Gross",N('Option C'!$E$16),0))/12+((N('Option C'!$E$12)+N('Option C'!$E$13))/12+IF(AND(A207&gt;=Scenario!$B$10,MOD(A207-Scenario!$B$10,Scenario!$B$18)=0),N('Option C'!$E$17)*N('Option C'!$E$18)+N('Option C'!$E$20),0)+IF(A207=1,N('Option C'!$E$17)*N('Option C'!$E$19)+N('Option C'!$E$21),0)+IF(A207=Scenario!$B$11,N('Option C'!$E$22),0)),"INSUFFICIENT FUNDS")))</f>
        <v/>
      </c>
      <c r="E207" s="6" t="str">
        <f>IF(A207&gt;Scenario!$B$11,"",IF(A$2&lt;&gt;"Ready",A$2,IF(ISNUMBER(B207),IF((B207+C207)*(1+Scenario!$B$12/12)-D207&lt;0,"INSUFFICIENT FUNDS",(B207+C207)*(1+Scenario!$B$12/12)-D207),"INSUFFICIENT FUNDS")))</f>
        <v/>
      </c>
      <c r="F207" s="6" t="str">
        <f>IF(A207&gt;Scenario!$B$11,"",IF(A$2&lt;&gt;"Ready",A$2,IF(ISNUMBER(E207),F206+D207,"INSUFFICIENT FUNDS")))</f>
        <v/>
      </c>
      <c r="G207" t="str">
        <f>IF(A207&gt;Scenario!$B$11,"",IF(A$2&lt;&gt;"Ready",A$2,IF(ISNUMBER(E207),"OK","INSUFFICIENT FUNDS")))</f>
        <v/>
      </c>
      <c r="H207">
        <v>203</v>
      </c>
      <c r="I207" s="6" t="str">
        <f>IF(H207&gt;Scenario!$B$11,"",IF(H$2&lt;&gt;"Ready",H$2,IF(N206="OK",L206,"INSUFFICIENT FUNDS")))</f>
        <v/>
      </c>
      <c r="J207" s="6" t="str">
        <f>IF(H207&gt;Scenario!$B$11,"",IF(H$2&lt;&gt;"Ready",H$2,IF(ISNUMBER(I207),IF(AND(H207&gt;=Scenario!$B$10,MOD(H207-Scenario!$B$10,Scenario!$B$18)=0),Scenario!$B$8,0),"INSUFFICIENT FUNDS")))</f>
        <v/>
      </c>
      <c r="K207" s="6" t="str">
        <f>IF(H207&gt;Scenario!$B$11,"",IF(H$2&lt;&gt;"Ready",H$2,IF(ISNUMBER(I207),(I207+J207)*(N('Option C'!$E$14)+N('Option C'!$E$15)+IF(Scenario!$B$13="Gross",N('Option C'!$E$16),0))/12+((0+0)/12+IF(AND(H207&gt;=Scenario!$B$10,MOD(H207-Scenario!$B$10,Scenario!$B$18)=0),N('Option C'!$E$17)*N('Option C'!$E$18)+N('Option C'!$E$20),0)+IF(H207=1,N('Option C'!$E$17)*N('Option C'!$E$19)+N('Option C'!$E$21),0)+IF(H207=Scenario!$B$11,N('Option C'!$E$22),0)),"INSUFFICIENT FUNDS")))</f>
        <v/>
      </c>
      <c r="L207" s="6" t="str">
        <f>IF(H207&gt;Scenario!$B$11,"",IF(H$2&lt;&gt;"Ready",H$2,IF(ISNUMBER(I207),IF((I207+J207)*(1+Scenario!$B$12/12)-K207&lt;0,"INSUFFICIENT FUNDS",(I207+J207)*(1+Scenario!$B$12/12)-K207),"INSUFFICIENT FUNDS")))</f>
        <v/>
      </c>
      <c r="M207" s="6" t="str">
        <f>IF(H207&gt;Scenario!$B$11,"",IF(H$2&lt;&gt;"Ready",H$2,IF(ISNUMBER(L207),M206+K207,"INSUFFICIENT FUNDS")))</f>
        <v/>
      </c>
      <c r="N207" t="str">
        <f>IF(H207&gt;Scenario!$B$11,"",IF(H$2&lt;&gt;"Ready",H$2,IF(ISNUMBER(L207),"OK","INSUFFICIENT FUNDS")))</f>
        <v/>
      </c>
      <c r="O207">
        <v>203</v>
      </c>
      <c r="P207" s="6" t="str">
        <f>IF(O207&gt;Scenario!$B$11,"",IF(O$2&lt;&gt;"Ready",O$2,IF(U206="OK",S206,"INSUFFICIENT FUNDS")))</f>
        <v/>
      </c>
      <c r="Q207" s="6" t="str">
        <f>IF(O207&gt;Scenario!$B$11,"",IF(O$2&lt;&gt;"Ready",O$2,IF(ISNUMBER(P207),IF(AND(O207&gt;=Scenario!$B$10,MOD(O207-Scenario!$B$10,Scenario!$B$18)=0),Scenario!$B$8,0),"INSUFFICIENT FUNDS")))</f>
        <v/>
      </c>
      <c r="R207" s="6" t="str">
        <f>IF(O207&gt;Scenario!$B$11,"",IF(O$2&lt;&gt;"Ready",O$2,IF(ISNUMBER(P207),(P207+Q207)*(0+N('Option C'!$E$15)+IF(Scenario!$B$13="Gross",N('Option C'!$E$16),0))/12+((N('Option C'!$E$12)+N('Option C'!$E$13))/12+IF(AND(O207&gt;=Scenario!$B$10,MOD(O207-Scenario!$B$10,Scenario!$B$18)=0),N('Option C'!$E$17)*N('Option C'!$E$18)+N('Option C'!$E$20),0)+IF(O207=1,N('Option C'!$E$17)*N('Option C'!$E$19)+N('Option C'!$E$21),0)+IF(O207=Scenario!$B$11,N('Option C'!$E$22),0)),"INSUFFICIENT FUNDS")))</f>
        <v/>
      </c>
      <c r="S207" s="6" t="str">
        <f>IF(O207&gt;Scenario!$B$11,"",IF(O$2&lt;&gt;"Ready",O$2,IF(ISNUMBER(P207),IF((P207+Q207)*(1+Scenario!$B$12/12)-R207&lt;0,"INSUFFICIENT FUNDS",(P207+Q207)*(1+Scenario!$B$12/12)-R207),"INSUFFICIENT FUNDS")))</f>
        <v/>
      </c>
      <c r="T207" s="6" t="str">
        <f>IF(O207&gt;Scenario!$B$11,"",IF(O$2&lt;&gt;"Ready",O$2,IF(ISNUMBER(S207),T206+R207,"INSUFFICIENT FUNDS")))</f>
        <v/>
      </c>
      <c r="U207" t="str">
        <f>IF(O207&gt;Scenario!$B$11,"",IF(O$2&lt;&gt;"Ready",O$2,IF(ISNUMBER(S207),"OK","INSUFFICIENT FUNDS")))</f>
        <v/>
      </c>
      <c r="V207">
        <v>203</v>
      </c>
      <c r="W207" s="6" t="str">
        <f>IF(V207&gt;Scenario!$B$11,"",IF(V$2&lt;&gt;"Ready",V$2,IF(AB206="OK",Z206,"INSUFFICIENT FUNDS")))</f>
        <v/>
      </c>
      <c r="X207" s="6" t="str">
        <f>IF(V207&gt;Scenario!$B$11,"",IF(V$2&lt;&gt;"Ready",V$2,IF(ISNUMBER(W207),IF(AND(V207&gt;=Scenario!$B$10,MOD(V207-Scenario!$B$10,Scenario!$B$18)=0),Scenario!$B$8,0),"INSUFFICIENT FUNDS")))</f>
        <v/>
      </c>
      <c r="Y207" s="6" t="str">
        <f>IF(V207&gt;Scenario!$B$11,"",IF(V$2&lt;&gt;"Ready",V$2,IF(ISNUMBER(W207),(W207+X207)*(N('Option C'!$E$14)+N('Option C'!$E$15)+IF(Scenario!$B$13="Gross",N('Option C'!$E$16),0))/12+((N('Option C'!$E$12)+N('Option C'!$E$13))/12+IF(AND(V207&gt;=Scenario!$B$10,MOD(V207-Scenario!$B$10,Scenario!$B$18)=0),0*0+0,0)+IF(V207=1,0*0+0,0)+IF(V207=Scenario!$B$11,0,0)),"INSUFFICIENT FUNDS")))</f>
        <v/>
      </c>
      <c r="Z207" s="6" t="str">
        <f>IF(V207&gt;Scenario!$B$11,"",IF(V$2&lt;&gt;"Ready",V$2,IF(ISNUMBER(W207),IF((W207+X207)*(1+Scenario!$B$12/12)-Y207&lt;0,"INSUFFICIENT FUNDS",(W207+X207)*(1+Scenario!$B$12/12)-Y207),"INSUFFICIENT FUNDS")))</f>
        <v/>
      </c>
      <c r="AA207" s="6" t="str">
        <f>IF(V207&gt;Scenario!$B$11,"",IF(V$2&lt;&gt;"Ready",V$2,IF(ISNUMBER(Z207),AA206+Y207,"INSUFFICIENT FUNDS")))</f>
        <v/>
      </c>
      <c r="AB207" t="str">
        <f>IF(V207&gt;Scenario!$B$11,"",IF(V$2&lt;&gt;"Ready",V$2,IF(ISNUMBER(Z207),"OK","INSUFFICIENT FUNDS")))</f>
        <v/>
      </c>
      <c r="AC207">
        <v>203</v>
      </c>
      <c r="AD207" s="6" t="str">
        <f>IF(AC207&gt;Scenario!$B$11,"",IF(AC$2&lt;&gt;"Ready",AC$2,IF(AI206="OK",AG206,"INSUFFICIENT FUNDS")))</f>
        <v/>
      </c>
      <c r="AE207" s="6" t="str">
        <f>IF(AC207&gt;Scenario!$B$11,"",IF(AC$2&lt;&gt;"Ready",AC$2,IF(ISNUMBER(AD207),IF(AND(AC207&gt;=Scenario!$B$10,MOD(AC207-Scenario!$B$10,Scenario!$B$18)=0),Scenario!$B$8,0),"INSUFFICIENT FUNDS")))</f>
        <v/>
      </c>
      <c r="AF207" s="6" t="str">
        <f>IF(AC207&gt;Scenario!$B$11,"",IF(AC$2&lt;&gt;"Ready",AC$2,IF(ISNUMBER(AD207),(AD207+AE207)*(N('Option C'!$E$14)+N('Option C'!$E$15)+IF(Scenario!$B$13="Gross",0,0))/12+((N('Option C'!$E$12)+N('Option C'!$E$13))/12+IF(AND(AC207&gt;=Scenario!$B$10,MOD(AC207-Scenario!$B$10,Scenario!$B$18)=0),N('Option C'!$E$17)*N('Option C'!$E$18)+N('Option C'!$E$20),0)+IF(AC207=1,N('Option C'!$E$17)*N('Option C'!$E$19)+N('Option C'!$E$21),0)+IF(AC207=Scenario!$B$11,N('Option C'!$E$22),0)),"INSUFFICIENT FUNDS")))</f>
        <v/>
      </c>
      <c r="AG207" s="6" t="str">
        <f>IF(AC207&gt;Scenario!$B$11,"",IF(AC$2&lt;&gt;"Ready",AC$2,IF(ISNUMBER(AD207),IF((AD207+AE207)*(1+Scenario!$B$12/12)-AF207&lt;0,"INSUFFICIENT FUNDS",(AD207+AE207)*(1+Scenario!$B$12/12)-AF207),"INSUFFICIENT FUNDS")))</f>
        <v/>
      </c>
      <c r="AH207" s="6" t="str">
        <f>IF(AC207&gt;Scenario!$B$11,"",IF(AC$2&lt;&gt;"Ready",AC$2,IF(ISNUMBER(AG207),AH206+AF207,"INSUFFICIENT FUNDS")))</f>
        <v/>
      </c>
      <c r="AI207" t="str">
        <f>IF(AC207&gt;Scenario!$B$11,"",IF(AC$2&lt;&gt;"Ready",AC$2,IF(ISNUMBER(AG207),"OK","INSUFFICIENT FUNDS")))</f>
        <v/>
      </c>
      <c r="AJ207">
        <v>203</v>
      </c>
      <c r="AK207" s="6" t="str">
        <f>IF(AJ207&gt;Scenario!$B$11,"",IF(AJ$2&lt;&gt;"Ready",AJ$2,IF(AP206="OK",AN206,"INSUFFICIENT FUNDS")))</f>
        <v/>
      </c>
      <c r="AL207" s="6" t="str">
        <f>IF(AJ207&gt;Scenario!$B$11,"",IF(AJ$2&lt;&gt;"Ready",AJ$2,IF(ISNUMBER(AK207),IF(AND(AJ207&gt;=Scenario!$B$10,MOD(AJ207-Scenario!$B$10,Scenario!$B$18)=0),Scenario!$B$8,0),"INSUFFICIENT FUNDS")))</f>
        <v/>
      </c>
      <c r="AM207" s="6" t="str">
        <f>IF(AJ207&gt;Scenario!$B$11,"",IF(AJ$2&lt;&gt;"Ready",AJ$2,IF(ISNUMBER(AK207),(AK207+AL207)*(0+0+IF(Scenario!$B$13="Gross",0,0))/12+((0+0)/12+IF(AND(AJ207&gt;=Scenario!$B$10,MOD(AJ207-Scenario!$B$10,Scenario!$B$18)=0),0*0+0,0)+IF(AJ207=1,0*0+0,0)+IF(AJ207=Scenario!$B$11,0,0)),"INSUFFICIENT FUNDS")))</f>
        <v/>
      </c>
      <c r="AN207" s="6" t="str">
        <f>IF(AJ207&gt;Scenario!$B$11,"",IF(AJ$2&lt;&gt;"Ready",AJ$2,IF(ISNUMBER(AK207),IF((AK207+AL207)*(1+Scenario!$B$12/12)-AM207&lt;0,"INSUFFICIENT FUNDS",(AK207+AL207)*(1+Scenario!$B$12/12)-AM207),"INSUFFICIENT FUNDS")))</f>
        <v/>
      </c>
      <c r="AO207" s="6" t="str">
        <f>IF(AJ207&gt;Scenario!$B$11,"",IF(AJ$2&lt;&gt;"Ready",AJ$2,IF(ISNUMBER(AN207),AO206+AM207,"INSUFFICIENT FUNDS")))</f>
        <v/>
      </c>
      <c r="AP207" t="str">
        <f>IF(AJ207&gt;Scenario!$B$11,"",IF(AJ$2&lt;&gt;"Ready",AJ$2,IF(ISNUMBER(AN207),"OK","INSUFFICIENT FUNDS")))</f>
        <v/>
      </c>
    </row>
    <row r="208" spans="1:42" ht="32.1" customHeight="1" x14ac:dyDescent="0.2">
      <c r="A208">
        <v>204</v>
      </c>
      <c r="B208" s="6" t="str">
        <f>IF(A208&gt;Scenario!$B$11,"",IF(A$2&lt;&gt;"Ready",A$2,IF(G207="OK",E207,"INSUFFICIENT FUNDS")))</f>
        <v/>
      </c>
      <c r="C208" s="6" t="str">
        <f>IF(A208&gt;Scenario!$B$11,"",IF(A$2&lt;&gt;"Ready",A$2,IF(ISNUMBER(B208),IF(AND(A208&gt;=Scenario!$B$10,MOD(A208-Scenario!$B$10,Scenario!$B$18)=0),Scenario!$B$8,0),"INSUFFICIENT FUNDS")))</f>
        <v/>
      </c>
      <c r="D208" s="6" t="str">
        <f>IF(A208&gt;Scenario!$B$11,"",IF(A$2&lt;&gt;"Ready",A$2,IF(ISNUMBER(B208),(B208+C208)*(N('Option C'!$E$14)+N('Option C'!$E$15)+IF(Scenario!$B$13="Gross",N('Option C'!$E$16),0))/12+((N('Option C'!$E$12)+N('Option C'!$E$13))/12+IF(AND(A208&gt;=Scenario!$B$10,MOD(A208-Scenario!$B$10,Scenario!$B$18)=0),N('Option C'!$E$17)*N('Option C'!$E$18)+N('Option C'!$E$20),0)+IF(A208=1,N('Option C'!$E$17)*N('Option C'!$E$19)+N('Option C'!$E$21),0)+IF(A208=Scenario!$B$11,N('Option C'!$E$22),0)),"INSUFFICIENT FUNDS")))</f>
        <v/>
      </c>
      <c r="E208" s="6" t="str">
        <f>IF(A208&gt;Scenario!$B$11,"",IF(A$2&lt;&gt;"Ready",A$2,IF(ISNUMBER(B208),IF((B208+C208)*(1+Scenario!$B$12/12)-D208&lt;0,"INSUFFICIENT FUNDS",(B208+C208)*(1+Scenario!$B$12/12)-D208),"INSUFFICIENT FUNDS")))</f>
        <v/>
      </c>
      <c r="F208" s="6" t="str">
        <f>IF(A208&gt;Scenario!$B$11,"",IF(A$2&lt;&gt;"Ready",A$2,IF(ISNUMBER(E208),F207+D208,"INSUFFICIENT FUNDS")))</f>
        <v/>
      </c>
      <c r="G208" t="str">
        <f>IF(A208&gt;Scenario!$B$11,"",IF(A$2&lt;&gt;"Ready",A$2,IF(ISNUMBER(E208),"OK","INSUFFICIENT FUNDS")))</f>
        <v/>
      </c>
      <c r="H208">
        <v>204</v>
      </c>
      <c r="I208" s="6" t="str">
        <f>IF(H208&gt;Scenario!$B$11,"",IF(H$2&lt;&gt;"Ready",H$2,IF(N207="OK",L207,"INSUFFICIENT FUNDS")))</f>
        <v/>
      </c>
      <c r="J208" s="6" t="str">
        <f>IF(H208&gt;Scenario!$B$11,"",IF(H$2&lt;&gt;"Ready",H$2,IF(ISNUMBER(I208),IF(AND(H208&gt;=Scenario!$B$10,MOD(H208-Scenario!$B$10,Scenario!$B$18)=0),Scenario!$B$8,0),"INSUFFICIENT FUNDS")))</f>
        <v/>
      </c>
      <c r="K208" s="6" t="str">
        <f>IF(H208&gt;Scenario!$B$11,"",IF(H$2&lt;&gt;"Ready",H$2,IF(ISNUMBER(I208),(I208+J208)*(N('Option C'!$E$14)+N('Option C'!$E$15)+IF(Scenario!$B$13="Gross",N('Option C'!$E$16),0))/12+((0+0)/12+IF(AND(H208&gt;=Scenario!$B$10,MOD(H208-Scenario!$B$10,Scenario!$B$18)=0),N('Option C'!$E$17)*N('Option C'!$E$18)+N('Option C'!$E$20),0)+IF(H208=1,N('Option C'!$E$17)*N('Option C'!$E$19)+N('Option C'!$E$21),0)+IF(H208=Scenario!$B$11,N('Option C'!$E$22),0)),"INSUFFICIENT FUNDS")))</f>
        <v/>
      </c>
      <c r="L208" s="6" t="str">
        <f>IF(H208&gt;Scenario!$B$11,"",IF(H$2&lt;&gt;"Ready",H$2,IF(ISNUMBER(I208),IF((I208+J208)*(1+Scenario!$B$12/12)-K208&lt;0,"INSUFFICIENT FUNDS",(I208+J208)*(1+Scenario!$B$12/12)-K208),"INSUFFICIENT FUNDS")))</f>
        <v/>
      </c>
      <c r="M208" s="6" t="str">
        <f>IF(H208&gt;Scenario!$B$11,"",IF(H$2&lt;&gt;"Ready",H$2,IF(ISNUMBER(L208),M207+K208,"INSUFFICIENT FUNDS")))</f>
        <v/>
      </c>
      <c r="N208" t="str">
        <f>IF(H208&gt;Scenario!$B$11,"",IF(H$2&lt;&gt;"Ready",H$2,IF(ISNUMBER(L208),"OK","INSUFFICIENT FUNDS")))</f>
        <v/>
      </c>
      <c r="O208">
        <v>204</v>
      </c>
      <c r="P208" s="6" t="str">
        <f>IF(O208&gt;Scenario!$B$11,"",IF(O$2&lt;&gt;"Ready",O$2,IF(U207="OK",S207,"INSUFFICIENT FUNDS")))</f>
        <v/>
      </c>
      <c r="Q208" s="6" t="str">
        <f>IF(O208&gt;Scenario!$B$11,"",IF(O$2&lt;&gt;"Ready",O$2,IF(ISNUMBER(P208),IF(AND(O208&gt;=Scenario!$B$10,MOD(O208-Scenario!$B$10,Scenario!$B$18)=0),Scenario!$B$8,0),"INSUFFICIENT FUNDS")))</f>
        <v/>
      </c>
      <c r="R208" s="6" t="str">
        <f>IF(O208&gt;Scenario!$B$11,"",IF(O$2&lt;&gt;"Ready",O$2,IF(ISNUMBER(P208),(P208+Q208)*(0+N('Option C'!$E$15)+IF(Scenario!$B$13="Gross",N('Option C'!$E$16),0))/12+((N('Option C'!$E$12)+N('Option C'!$E$13))/12+IF(AND(O208&gt;=Scenario!$B$10,MOD(O208-Scenario!$B$10,Scenario!$B$18)=0),N('Option C'!$E$17)*N('Option C'!$E$18)+N('Option C'!$E$20),0)+IF(O208=1,N('Option C'!$E$17)*N('Option C'!$E$19)+N('Option C'!$E$21),0)+IF(O208=Scenario!$B$11,N('Option C'!$E$22),0)),"INSUFFICIENT FUNDS")))</f>
        <v/>
      </c>
      <c r="S208" s="6" t="str">
        <f>IF(O208&gt;Scenario!$B$11,"",IF(O$2&lt;&gt;"Ready",O$2,IF(ISNUMBER(P208),IF((P208+Q208)*(1+Scenario!$B$12/12)-R208&lt;0,"INSUFFICIENT FUNDS",(P208+Q208)*(1+Scenario!$B$12/12)-R208),"INSUFFICIENT FUNDS")))</f>
        <v/>
      </c>
      <c r="T208" s="6" t="str">
        <f>IF(O208&gt;Scenario!$B$11,"",IF(O$2&lt;&gt;"Ready",O$2,IF(ISNUMBER(S208),T207+R208,"INSUFFICIENT FUNDS")))</f>
        <v/>
      </c>
      <c r="U208" t="str">
        <f>IF(O208&gt;Scenario!$B$11,"",IF(O$2&lt;&gt;"Ready",O$2,IF(ISNUMBER(S208),"OK","INSUFFICIENT FUNDS")))</f>
        <v/>
      </c>
      <c r="V208">
        <v>204</v>
      </c>
      <c r="W208" s="6" t="str">
        <f>IF(V208&gt;Scenario!$B$11,"",IF(V$2&lt;&gt;"Ready",V$2,IF(AB207="OK",Z207,"INSUFFICIENT FUNDS")))</f>
        <v/>
      </c>
      <c r="X208" s="6" t="str">
        <f>IF(V208&gt;Scenario!$B$11,"",IF(V$2&lt;&gt;"Ready",V$2,IF(ISNUMBER(W208),IF(AND(V208&gt;=Scenario!$B$10,MOD(V208-Scenario!$B$10,Scenario!$B$18)=0),Scenario!$B$8,0),"INSUFFICIENT FUNDS")))</f>
        <v/>
      </c>
      <c r="Y208" s="6" t="str">
        <f>IF(V208&gt;Scenario!$B$11,"",IF(V$2&lt;&gt;"Ready",V$2,IF(ISNUMBER(W208),(W208+X208)*(N('Option C'!$E$14)+N('Option C'!$E$15)+IF(Scenario!$B$13="Gross",N('Option C'!$E$16),0))/12+((N('Option C'!$E$12)+N('Option C'!$E$13))/12+IF(AND(V208&gt;=Scenario!$B$10,MOD(V208-Scenario!$B$10,Scenario!$B$18)=0),0*0+0,0)+IF(V208=1,0*0+0,0)+IF(V208=Scenario!$B$11,0,0)),"INSUFFICIENT FUNDS")))</f>
        <v/>
      </c>
      <c r="Z208" s="6" t="str">
        <f>IF(V208&gt;Scenario!$B$11,"",IF(V$2&lt;&gt;"Ready",V$2,IF(ISNUMBER(W208),IF((W208+X208)*(1+Scenario!$B$12/12)-Y208&lt;0,"INSUFFICIENT FUNDS",(W208+X208)*(1+Scenario!$B$12/12)-Y208),"INSUFFICIENT FUNDS")))</f>
        <v/>
      </c>
      <c r="AA208" s="6" t="str">
        <f>IF(V208&gt;Scenario!$B$11,"",IF(V$2&lt;&gt;"Ready",V$2,IF(ISNUMBER(Z208),AA207+Y208,"INSUFFICIENT FUNDS")))</f>
        <v/>
      </c>
      <c r="AB208" t="str">
        <f>IF(V208&gt;Scenario!$B$11,"",IF(V$2&lt;&gt;"Ready",V$2,IF(ISNUMBER(Z208),"OK","INSUFFICIENT FUNDS")))</f>
        <v/>
      </c>
      <c r="AC208">
        <v>204</v>
      </c>
      <c r="AD208" s="6" t="str">
        <f>IF(AC208&gt;Scenario!$B$11,"",IF(AC$2&lt;&gt;"Ready",AC$2,IF(AI207="OK",AG207,"INSUFFICIENT FUNDS")))</f>
        <v/>
      </c>
      <c r="AE208" s="6" t="str">
        <f>IF(AC208&gt;Scenario!$B$11,"",IF(AC$2&lt;&gt;"Ready",AC$2,IF(ISNUMBER(AD208),IF(AND(AC208&gt;=Scenario!$B$10,MOD(AC208-Scenario!$B$10,Scenario!$B$18)=0),Scenario!$B$8,0),"INSUFFICIENT FUNDS")))</f>
        <v/>
      </c>
      <c r="AF208" s="6" t="str">
        <f>IF(AC208&gt;Scenario!$B$11,"",IF(AC$2&lt;&gt;"Ready",AC$2,IF(ISNUMBER(AD208),(AD208+AE208)*(N('Option C'!$E$14)+N('Option C'!$E$15)+IF(Scenario!$B$13="Gross",0,0))/12+((N('Option C'!$E$12)+N('Option C'!$E$13))/12+IF(AND(AC208&gt;=Scenario!$B$10,MOD(AC208-Scenario!$B$10,Scenario!$B$18)=0),N('Option C'!$E$17)*N('Option C'!$E$18)+N('Option C'!$E$20),0)+IF(AC208=1,N('Option C'!$E$17)*N('Option C'!$E$19)+N('Option C'!$E$21),0)+IF(AC208=Scenario!$B$11,N('Option C'!$E$22),0)),"INSUFFICIENT FUNDS")))</f>
        <v/>
      </c>
      <c r="AG208" s="6" t="str">
        <f>IF(AC208&gt;Scenario!$B$11,"",IF(AC$2&lt;&gt;"Ready",AC$2,IF(ISNUMBER(AD208),IF((AD208+AE208)*(1+Scenario!$B$12/12)-AF208&lt;0,"INSUFFICIENT FUNDS",(AD208+AE208)*(1+Scenario!$B$12/12)-AF208),"INSUFFICIENT FUNDS")))</f>
        <v/>
      </c>
      <c r="AH208" s="6" t="str">
        <f>IF(AC208&gt;Scenario!$B$11,"",IF(AC$2&lt;&gt;"Ready",AC$2,IF(ISNUMBER(AG208),AH207+AF208,"INSUFFICIENT FUNDS")))</f>
        <v/>
      </c>
      <c r="AI208" t="str">
        <f>IF(AC208&gt;Scenario!$B$11,"",IF(AC$2&lt;&gt;"Ready",AC$2,IF(ISNUMBER(AG208),"OK","INSUFFICIENT FUNDS")))</f>
        <v/>
      </c>
      <c r="AJ208">
        <v>204</v>
      </c>
      <c r="AK208" s="6" t="str">
        <f>IF(AJ208&gt;Scenario!$B$11,"",IF(AJ$2&lt;&gt;"Ready",AJ$2,IF(AP207="OK",AN207,"INSUFFICIENT FUNDS")))</f>
        <v/>
      </c>
      <c r="AL208" s="6" t="str">
        <f>IF(AJ208&gt;Scenario!$B$11,"",IF(AJ$2&lt;&gt;"Ready",AJ$2,IF(ISNUMBER(AK208),IF(AND(AJ208&gt;=Scenario!$B$10,MOD(AJ208-Scenario!$B$10,Scenario!$B$18)=0),Scenario!$B$8,0),"INSUFFICIENT FUNDS")))</f>
        <v/>
      </c>
      <c r="AM208" s="6" t="str">
        <f>IF(AJ208&gt;Scenario!$B$11,"",IF(AJ$2&lt;&gt;"Ready",AJ$2,IF(ISNUMBER(AK208),(AK208+AL208)*(0+0+IF(Scenario!$B$13="Gross",0,0))/12+((0+0)/12+IF(AND(AJ208&gt;=Scenario!$B$10,MOD(AJ208-Scenario!$B$10,Scenario!$B$18)=0),0*0+0,0)+IF(AJ208=1,0*0+0,0)+IF(AJ208=Scenario!$B$11,0,0)),"INSUFFICIENT FUNDS")))</f>
        <v/>
      </c>
      <c r="AN208" s="6" t="str">
        <f>IF(AJ208&gt;Scenario!$B$11,"",IF(AJ$2&lt;&gt;"Ready",AJ$2,IF(ISNUMBER(AK208),IF((AK208+AL208)*(1+Scenario!$B$12/12)-AM208&lt;0,"INSUFFICIENT FUNDS",(AK208+AL208)*(1+Scenario!$B$12/12)-AM208),"INSUFFICIENT FUNDS")))</f>
        <v/>
      </c>
      <c r="AO208" s="6" t="str">
        <f>IF(AJ208&gt;Scenario!$B$11,"",IF(AJ$2&lt;&gt;"Ready",AJ$2,IF(ISNUMBER(AN208),AO207+AM208,"INSUFFICIENT FUNDS")))</f>
        <v/>
      </c>
      <c r="AP208" t="str">
        <f>IF(AJ208&gt;Scenario!$B$11,"",IF(AJ$2&lt;&gt;"Ready",AJ$2,IF(ISNUMBER(AN208),"OK","INSUFFICIENT FUNDS")))</f>
        <v/>
      </c>
    </row>
    <row r="209" spans="1:42" ht="32.1" customHeight="1" x14ac:dyDescent="0.2">
      <c r="A209">
        <v>205</v>
      </c>
      <c r="B209" s="6" t="str">
        <f>IF(A209&gt;Scenario!$B$11,"",IF(A$2&lt;&gt;"Ready",A$2,IF(G208="OK",E208,"INSUFFICIENT FUNDS")))</f>
        <v/>
      </c>
      <c r="C209" s="6" t="str">
        <f>IF(A209&gt;Scenario!$B$11,"",IF(A$2&lt;&gt;"Ready",A$2,IF(ISNUMBER(B209),IF(AND(A209&gt;=Scenario!$B$10,MOD(A209-Scenario!$B$10,Scenario!$B$18)=0),Scenario!$B$8,0),"INSUFFICIENT FUNDS")))</f>
        <v/>
      </c>
      <c r="D209" s="6" t="str">
        <f>IF(A209&gt;Scenario!$B$11,"",IF(A$2&lt;&gt;"Ready",A$2,IF(ISNUMBER(B209),(B209+C209)*(N('Option C'!$E$14)+N('Option C'!$E$15)+IF(Scenario!$B$13="Gross",N('Option C'!$E$16),0))/12+((N('Option C'!$E$12)+N('Option C'!$E$13))/12+IF(AND(A209&gt;=Scenario!$B$10,MOD(A209-Scenario!$B$10,Scenario!$B$18)=0),N('Option C'!$E$17)*N('Option C'!$E$18)+N('Option C'!$E$20),0)+IF(A209=1,N('Option C'!$E$17)*N('Option C'!$E$19)+N('Option C'!$E$21),0)+IF(A209=Scenario!$B$11,N('Option C'!$E$22),0)),"INSUFFICIENT FUNDS")))</f>
        <v/>
      </c>
      <c r="E209" s="6" t="str">
        <f>IF(A209&gt;Scenario!$B$11,"",IF(A$2&lt;&gt;"Ready",A$2,IF(ISNUMBER(B209),IF((B209+C209)*(1+Scenario!$B$12/12)-D209&lt;0,"INSUFFICIENT FUNDS",(B209+C209)*(1+Scenario!$B$12/12)-D209),"INSUFFICIENT FUNDS")))</f>
        <v/>
      </c>
      <c r="F209" s="6" t="str">
        <f>IF(A209&gt;Scenario!$B$11,"",IF(A$2&lt;&gt;"Ready",A$2,IF(ISNUMBER(E209),F208+D209,"INSUFFICIENT FUNDS")))</f>
        <v/>
      </c>
      <c r="G209" t="str">
        <f>IF(A209&gt;Scenario!$B$11,"",IF(A$2&lt;&gt;"Ready",A$2,IF(ISNUMBER(E209),"OK","INSUFFICIENT FUNDS")))</f>
        <v/>
      </c>
      <c r="H209">
        <v>205</v>
      </c>
      <c r="I209" s="6" t="str">
        <f>IF(H209&gt;Scenario!$B$11,"",IF(H$2&lt;&gt;"Ready",H$2,IF(N208="OK",L208,"INSUFFICIENT FUNDS")))</f>
        <v/>
      </c>
      <c r="J209" s="6" t="str">
        <f>IF(H209&gt;Scenario!$B$11,"",IF(H$2&lt;&gt;"Ready",H$2,IF(ISNUMBER(I209),IF(AND(H209&gt;=Scenario!$B$10,MOD(H209-Scenario!$B$10,Scenario!$B$18)=0),Scenario!$B$8,0),"INSUFFICIENT FUNDS")))</f>
        <v/>
      </c>
      <c r="K209" s="6" t="str">
        <f>IF(H209&gt;Scenario!$B$11,"",IF(H$2&lt;&gt;"Ready",H$2,IF(ISNUMBER(I209),(I209+J209)*(N('Option C'!$E$14)+N('Option C'!$E$15)+IF(Scenario!$B$13="Gross",N('Option C'!$E$16),0))/12+((0+0)/12+IF(AND(H209&gt;=Scenario!$B$10,MOD(H209-Scenario!$B$10,Scenario!$B$18)=0),N('Option C'!$E$17)*N('Option C'!$E$18)+N('Option C'!$E$20),0)+IF(H209=1,N('Option C'!$E$17)*N('Option C'!$E$19)+N('Option C'!$E$21),0)+IF(H209=Scenario!$B$11,N('Option C'!$E$22),0)),"INSUFFICIENT FUNDS")))</f>
        <v/>
      </c>
      <c r="L209" s="6" t="str">
        <f>IF(H209&gt;Scenario!$B$11,"",IF(H$2&lt;&gt;"Ready",H$2,IF(ISNUMBER(I209),IF((I209+J209)*(1+Scenario!$B$12/12)-K209&lt;0,"INSUFFICIENT FUNDS",(I209+J209)*(1+Scenario!$B$12/12)-K209),"INSUFFICIENT FUNDS")))</f>
        <v/>
      </c>
      <c r="M209" s="6" t="str">
        <f>IF(H209&gt;Scenario!$B$11,"",IF(H$2&lt;&gt;"Ready",H$2,IF(ISNUMBER(L209),M208+K209,"INSUFFICIENT FUNDS")))</f>
        <v/>
      </c>
      <c r="N209" t="str">
        <f>IF(H209&gt;Scenario!$B$11,"",IF(H$2&lt;&gt;"Ready",H$2,IF(ISNUMBER(L209),"OK","INSUFFICIENT FUNDS")))</f>
        <v/>
      </c>
      <c r="O209">
        <v>205</v>
      </c>
      <c r="P209" s="6" t="str">
        <f>IF(O209&gt;Scenario!$B$11,"",IF(O$2&lt;&gt;"Ready",O$2,IF(U208="OK",S208,"INSUFFICIENT FUNDS")))</f>
        <v/>
      </c>
      <c r="Q209" s="6" t="str">
        <f>IF(O209&gt;Scenario!$B$11,"",IF(O$2&lt;&gt;"Ready",O$2,IF(ISNUMBER(P209),IF(AND(O209&gt;=Scenario!$B$10,MOD(O209-Scenario!$B$10,Scenario!$B$18)=0),Scenario!$B$8,0),"INSUFFICIENT FUNDS")))</f>
        <v/>
      </c>
      <c r="R209" s="6" t="str">
        <f>IF(O209&gt;Scenario!$B$11,"",IF(O$2&lt;&gt;"Ready",O$2,IF(ISNUMBER(P209),(P209+Q209)*(0+N('Option C'!$E$15)+IF(Scenario!$B$13="Gross",N('Option C'!$E$16),0))/12+((N('Option C'!$E$12)+N('Option C'!$E$13))/12+IF(AND(O209&gt;=Scenario!$B$10,MOD(O209-Scenario!$B$10,Scenario!$B$18)=0),N('Option C'!$E$17)*N('Option C'!$E$18)+N('Option C'!$E$20),0)+IF(O209=1,N('Option C'!$E$17)*N('Option C'!$E$19)+N('Option C'!$E$21),0)+IF(O209=Scenario!$B$11,N('Option C'!$E$22),0)),"INSUFFICIENT FUNDS")))</f>
        <v/>
      </c>
      <c r="S209" s="6" t="str">
        <f>IF(O209&gt;Scenario!$B$11,"",IF(O$2&lt;&gt;"Ready",O$2,IF(ISNUMBER(P209),IF((P209+Q209)*(1+Scenario!$B$12/12)-R209&lt;0,"INSUFFICIENT FUNDS",(P209+Q209)*(1+Scenario!$B$12/12)-R209),"INSUFFICIENT FUNDS")))</f>
        <v/>
      </c>
      <c r="T209" s="6" t="str">
        <f>IF(O209&gt;Scenario!$B$11,"",IF(O$2&lt;&gt;"Ready",O$2,IF(ISNUMBER(S209),T208+R209,"INSUFFICIENT FUNDS")))</f>
        <v/>
      </c>
      <c r="U209" t="str">
        <f>IF(O209&gt;Scenario!$B$11,"",IF(O$2&lt;&gt;"Ready",O$2,IF(ISNUMBER(S209),"OK","INSUFFICIENT FUNDS")))</f>
        <v/>
      </c>
      <c r="V209">
        <v>205</v>
      </c>
      <c r="W209" s="6" t="str">
        <f>IF(V209&gt;Scenario!$B$11,"",IF(V$2&lt;&gt;"Ready",V$2,IF(AB208="OK",Z208,"INSUFFICIENT FUNDS")))</f>
        <v/>
      </c>
      <c r="X209" s="6" t="str">
        <f>IF(V209&gt;Scenario!$B$11,"",IF(V$2&lt;&gt;"Ready",V$2,IF(ISNUMBER(W209),IF(AND(V209&gt;=Scenario!$B$10,MOD(V209-Scenario!$B$10,Scenario!$B$18)=0),Scenario!$B$8,0),"INSUFFICIENT FUNDS")))</f>
        <v/>
      </c>
      <c r="Y209" s="6" t="str">
        <f>IF(V209&gt;Scenario!$B$11,"",IF(V$2&lt;&gt;"Ready",V$2,IF(ISNUMBER(W209),(W209+X209)*(N('Option C'!$E$14)+N('Option C'!$E$15)+IF(Scenario!$B$13="Gross",N('Option C'!$E$16),0))/12+((N('Option C'!$E$12)+N('Option C'!$E$13))/12+IF(AND(V209&gt;=Scenario!$B$10,MOD(V209-Scenario!$B$10,Scenario!$B$18)=0),0*0+0,0)+IF(V209=1,0*0+0,0)+IF(V209=Scenario!$B$11,0,0)),"INSUFFICIENT FUNDS")))</f>
        <v/>
      </c>
      <c r="Z209" s="6" t="str">
        <f>IF(V209&gt;Scenario!$B$11,"",IF(V$2&lt;&gt;"Ready",V$2,IF(ISNUMBER(W209),IF((W209+X209)*(1+Scenario!$B$12/12)-Y209&lt;0,"INSUFFICIENT FUNDS",(W209+X209)*(1+Scenario!$B$12/12)-Y209),"INSUFFICIENT FUNDS")))</f>
        <v/>
      </c>
      <c r="AA209" s="6" t="str">
        <f>IF(V209&gt;Scenario!$B$11,"",IF(V$2&lt;&gt;"Ready",V$2,IF(ISNUMBER(Z209),AA208+Y209,"INSUFFICIENT FUNDS")))</f>
        <v/>
      </c>
      <c r="AB209" t="str">
        <f>IF(V209&gt;Scenario!$B$11,"",IF(V$2&lt;&gt;"Ready",V$2,IF(ISNUMBER(Z209),"OK","INSUFFICIENT FUNDS")))</f>
        <v/>
      </c>
      <c r="AC209">
        <v>205</v>
      </c>
      <c r="AD209" s="6" t="str">
        <f>IF(AC209&gt;Scenario!$B$11,"",IF(AC$2&lt;&gt;"Ready",AC$2,IF(AI208="OK",AG208,"INSUFFICIENT FUNDS")))</f>
        <v/>
      </c>
      <c r="AE209" s="6" t="str">
        <f>IF(AC209&gt;Scenario!$B$11,"",IF(AC$2&lt;&gt;"Ready",AC$2,IF(ISNUMBER(AD209),IF(AND(AC209&gt;=Scenario!$B$10,MOD(AC209-Scenario!$B$10,Scenario!$B$18)=0),Scenario!$B$8,0),"INSUFFICIENT FUNDS")))</f>
        <v/>
      </c>
      <c r="AF209" s="6" t="str">
        <f>IF(AC209&gt;Scenario!$B$11,"",IF(AC$2&lt;&gt;"Ready",AC$2,IF(ISNUMBER(AD209),(AD209+AE209)*(N('Option C'!$E$14)+N('Option C'!$E$15)+IF(Scenario!$B$13="Gross",0,0))/12+((N('Option C'!$E$12)+N('Option C'!$E$13))/12+IF(AND(AC209&gt;=Scenario!$B$10,MOD(AC209-Scenario!$B$10,Scenario!$B$18)=0),N('Option C'!$E$17)*N('Option C'!$E$18)+N('Option C'!$E$20),0)+IF(AC209=1,N('Option C'!$E$17)*N('Option C'!$E$19)+N('Option C'!$E$21),0)+IF(AC209=Scenario!$B$11,N('Option C'!$E$22),0)),"INSUFFICIENT FUNDS")))</f>
        <v/>
      </c>
      <c r="AG209" s="6" t="str">
        <f>IF(AC209&gt;Scenario!$B$11,"",IF(AC$2&lt;&gt;"Ready",AC$2,IF(ISNUMBER(AD209),IF((AD209+AE209)*(1+Scenario!$B$12/12)-AF209&lt;0,"INSUFFICIENT FUNDS",(AD209+AE209)*(1+Scenario!$B$12/12)-AF209),"INSUFFICIENT FUNDS")))</f>
        <v/>
      </c>
      <c r="AH209" s="6" t="str">
        <f>IF(AC209&gt;Scenario!$B$11,"",IF(AC$2&lt;&gt;"Ready",AC$2,IF(ISNUMBER(AG209),AH208+AF209,"INSUFFICIENT FUNDS")))</f>
        <v/>
      </c>
      <c r="AI209" t="str">
        <f>IF(AC209&gt;Scenario!$B$11,"",IF(AC$2&lt;&gt;"Ready",AC$2,IF(ISNUMBER(AG209),"OK","INSUFFICIENT FUNDS")))</f>
        <v/>
      </c>
      <c r="AJ209">
        <v>205</v>
      </c>
      <c r="AK209" s="6" t="str">
        <f>IF(AJ209&gt;Scenario!$B$11,"",IF(AJ$2&lt;&gt;"Ready",AJ$2,IF(AP208="OK",AN208,"INSUFFICIENT FUNDS")))</f>
        <v/>
      </c>
      <c r="AL209" s="6" t="str">
        <f>IF(AJ209&gt;Scenario!$B$11,"",IF(AJ$2&lt;&gt;"Ready",AJ$2,IF(ISNUMBER(AK209),IF(AND(AJ209&gt;=Scenario!$B$10,MOD(AJ209-Scenario!$B$10,Scenario!$B$18)=0),Scenario!$B$8,0),"INSUFFICIENT FUNDS")))</f>
        <v/>
      </c>
      <c r="AM209" s="6" t="str">
        <f>IF(AJ209&gt;Scenario!$B$11,"",IF(AJ$2&lt;&gt;"Ready",AJ$2,IF(ISNUMBER(AK209),(AK209+AL209)*(0+0+IF(Scenario!$B$13="Gross",0,0))/12+((0+0)/12+IF(AND(AJ209&gt;=Scenario!$B$10,MOD(AJ209-Scenario!$B$10,Scenario!$B$18)=0),0*0+0,0)+IF(AJ209=1,0*0+0,0)+IF(AJ209=Scenario!$B$11,0,0)),"INSUFFICIENT FUNDS")))</f>
        <v/>
      </c>
      <c r="AN209" s="6" t="str">
        <f>IF(AJ209&gt;Scenario!$B$11,"",IF(AJ$2&lt;&gt;"Ready",AJ$2,IF(ISNUMBER(AK209),IF((AK209+AL209)*(1+Scenario!$B$12/12)-AM209&lt;0,"INSUFFICIENT FUNDS",(AK209+AL209)*(1+Scenario!$B$12/12)-AM209),"INSUFFICIENT FUNDS")))</f>
        <v/>
      </c>
      <c r="AO209" s="6" t="str">
        <f>IF(AJ209&gt;Scenario!$B$11,"",IF(AJ$2&lt;&gt;"Ready",AJ$2,IF(ISNUMBER(AN209),AO208+AM209,"INSUFFICIENT FUNDS")))</f>
        <v/>
      </c>
      <c r="AP209" t="str">
        <f>IF(AJ209&gt;Scenario!$B$11,"",IF(AJ$2&lt;&gt;"Ready",AJ$2,IF(ISNUMBER(AN209),"OK","INSUFFICIENT FUNDS")))</f>
        <v/>
      </c>
    </row>
    <row r="210" spans="1:42" ht="32.1" customHeight="1" x14ac:dyDescent="0.2">
      <c r="A210">
        <v>206</v>
      </c>
      <c r="B210" s="6" t="str">
        <f>IF(A210&gt;Scenario!$B$11,"",IF(A$2&lt;&gt;"Ready",A$2,IF(G209="OK",E209,"INSUFFICIENT FUNDS")))</f>
        <v/>
      </c>
      <c r="C210" s="6" t="str">
        <f>IF(A210&gt;Scenario!$B$11,"",IF(A$2&lt;&gt;"Ready",A$2,IF(ISNUMBER(B210),IF(AND(A210&gt;=Scenario!$B$10,MOD(A210-Scenario!$B$10,Scenario!$B$18)=0),Scenario!$B$8,0),"INSUFFICIENT FUNDS")))</f>
        <v/>
      </c>
      <c r="D210" s="6" t="str">
        <f>IF(A210&gt;Scenario!$B$11,"",IF(A$2&lt;&gt;"Ready",A$2,IF(ISNUMBER(B210),(B210+C210)*(N('Option C'!$E$14)+N('Option C'!$E$15)+IF(Scenario!$B$13="Gross",N('Option C'!$E$16),0))/12+((N('Option C'!$E$12)+N('Option C'!$E$13))/12+IF(AND(A210&gt;=Scenario!$B$10,MOD(A210-Scenario!$B$10,Scenario!$B$18)=0),N('Option C'!$E$17)*N('Option C'!$E$18)+N('Option C'!$E$20),0)+IF(A210=1,N('Option C'!$E$17)*N('Option C'!$E$19)+N('Option C'!$E$21),0)+IF(A210=Scenario!$B$11,N('Option C'!$E$22),0)),"INSUFFICIENT FUNDS")))</f>
        <v/>
      </c>
      <c r="E210" s="6" t="str">
        <f>IF(A210&gt;Scenario!$B$11,"",IF(A$2&lt;&gt;"Ready",A$2,IF(ISNUMBER(B210),IF((B210+C210)*(1+Scenario!$B$12/12)-D210&lt;0,"INSUFFICIENT FUNDS",(B210+C210)*(1+Scenario!$B$12/12)-D210),"INSUFFICIENT FUNDS")))</f>
        <v/>
      </c>
      <c r="F210" s="6" t="str">
        <f>IF(A210&gt;Scenario!$B$11,"",IF(A$2&lt;&gt;"Ready",A$2,IF(ISNUMBER(E210),F209+D210,"INSUFFICIENT FUNDS")))</f>
        <v/>
      </c>
      <c r="G210" t="str">
        <f>IF(A210&gt;Scenario!$B$11,"",IF(A$2&lt;&gt;"Ready",A$2,IF(ISNUMBER(E210),"OK","INSUFFICIENT FUNDS")))</f>
        <v/>
      </c>
      <c r="H210">
        <v>206</v>
      </c>
      <c r="I210" s="6" t="str">
        <f>IF(H210&gt;Scenario!$B$11,"",IF(H$2&lt;&gt;"Ready",H$2,IF(N209="OK",L209,"INSUFFICIENT FUNDS")))</f>
        <v/>
      </c>
      <c r="J210" s="6" t="str">
        <f>IF(H210&gt;Scenario!$B$11,"",IF(H$2&lt;&gt;"Ready",H$2,IF(ISNUMBER(I210),IF(AND(H210&gt;=Scenario!$B$10,MOD(H210-Scenario!$B$10,Scenario!$B$18)=0),Scenario!$B$8,0),"INSUFFICIENT FUNDS")))</f>
        <v/>
      </c>
      <c r="K210" s="6" t="str">
        <f>IF(H210&gt;Scenario!$B$11,"",IF(H$2&lt;&gt;"Ready",H$2,IF(ISNUMBER(I210),(I210+J210)*(N('Option C'!$E$14)+N('Option C'!$E$15)+IF(Scenario!$B$13="Gross",N('Option C'!$E$16),0))/12+((0+0)/12+IF(AND(H210&gt;=Scenario!$B$10,MOD(H210-Scenario!$B$10,Scenario!$B$18)=0),N('Option C'!$E$17)*N('Option C'!$E$18)+N('Option C'!$E$20),0)+IF(H210=1,N('Option C'!$E$17)*N('Option C'!$E$19)+N('Option C'!$E$21),0)+IF(H210=Scenario!$B$11,N('Option C'!$E$22),0)),"INSUFFICIENT FUNDS")))</f>
        <v/>
      </c>
      <c r="L210" s="6" t="str">
        <f>IF(H210&gt;Scenario!$B$11,"",IF(H$2&lt;&gt;"Ready",H$2,IF(ISNUMBER(I210),IF((I210+J210)*(1+Scenario!$B$12/12)-K210&lt;0,"INSUFFICIENT FUNDS",(I210+J210)*(1+Scenario!$B$12/12)-K210),"INSUFFICIENT FUNDS")))</f>
        <v/>
      </c>
      <c r="M210" s="6" t="str">
        <f>IF(H210&gt;Scenario!$B$11,"",IF(H$2&lt;&gt;"Ready",H$2,IF(ISNUMBER(L210),M209+K210,"INSUFFICIENT FUNDS")))</f>
        <v/>
      </c>
      <c r="N210" t="str">
        <f>IF(H210&gt;Scenario!$B$11,"",IF(H$2&lt;&gt;"Ready",H$2,IF(ISNUMBER(L210),"OK","INSUFFICIENT FUNDS")))</f>
        <v/>
      </c>
      <c r="O210">
        <v>206</v>
      </c>
      <c r="P210" s="6" t="str">
        <f>IF(O210&gt;Scenario!$B$11,"",IF(O$2&lt;&gt;"Ready",O$2,IF(U209="OK",S209,"INSUFFICIENT FUNDS")))</f>
        <v/>
      </c>
      <c r="Q210" s="6" t="str">
        <f>IF(O210&gt;Scenario!$B$11,"",IF(O$2&lt;&gt;"Ready",O$2,IF(ISNUMBER(P210),IF(AND(O210&gt;=Scenario!$B$10,MOD(O210-Scenario!$B$10,Scenario!$B$18)=0),Scenario!$B$8,0),"INSUFFICIENT FUNDS")))</f>
        <v/>
      </c>
      <c r="R210" s="6" t="str">
        <f>IF(O210&gt;Scenario!$B$11,"",IF(O$2&lt;&gt;"Ready",O$2,IF(ISNUMBER(P210),(P210+Q210)*(0+N('Option C'!$E$15)+IF(Scenario!$B$13="Gross",N('Option C'!$E$16),0))/12+((N('Option C'!$E$12)+N('Option C'!$E$13))/12+IF(AND(O210&gt;=Scenario!$B$10,MOD(O210-Scenario!$B$10,Scenario!$B$18)=0),N('Option C'!$E$17)*N('Option C'!$E$18)+N('Option C'!$E$20),0)+IF(O210=1,N('Option C'!$E$17)*N('Option C'!$E$19)+N('Option C'!$E$21),0)+IF(O210=Scenario!$B$11,N('Option C'!$E$22),0)),"INSUFFICIENT FUNDS")))</f>
        <v/>
      </c>
      <c r="S210" s="6" t="str">
        <f>IF(O210&gt;Scenario!$B$11,"",IF(O$2&lt;&gt;"Ready",O$2,IF(ISNUMBER(P210),IF((P210+Q210)*(1+Scenario!$B$12/12)-R210&lt;0,"INSUFFICIENT FUNDS",(P210+Q210)*(1+Scenario!$B$12/12)-R210),"INSUFFICIENT FUNDS")))</f>
        <v/>
      </c>
      <c r="T210" s="6" t="str">
        <f>IF(O210&gt;Scenario!$B$11,"",IF(O$2&lt;&gt;"Ready",O$2,IF(ISNUMBER(S210),T209+R210,"INSUFFICIENT FUNDS")))</f>
        <v/>
      </c>
      <c r="U210" t="str">
        <f>IF(O210&gt;Scenario!$B$11,"",IF(O$2&lt;&gt;"Ready",O$2,IF(ISNUMBER(S210),"OK","INSUFFICIENT FUNDS")))</f>
        <v/>
      </c>
      <c r="V210">
        <v>206</v>
      </c>
      <c r="W210" s="6" t="str">
        <f>IF(V210&gt;Scenario!$B$11,"",IF(V$2&lt;&gt;"Ready",V$2,IF(AB209="OK",Z209,"INSUFFICIENT FUNDS")))</f>
        <v/>
      </c>
      <c r="X210" s="6" t="str">
        <f>IF(V210&gt;Scenario!$B$11,"",IF(V$2&lt;&gt;"Ready",V$2,IF(ISNUMBER(W210),IF(AND(V210&gt;=Scenario!$B$10,MOD(V210-Scenario!$B$10,Scenario!$B$18)=0),Scenario!$B$8,0),"INSUFFICIENT FUNDS")))</f>
        <v/>
      </c>
      <c r="Y210" s="6" t="str">
        <f>IF(V210&gt;Scenario!$B$11,"",IF(V$2&lt;&gt;"Ready",V$2,IF(ISNUMBER(W210),(W210+X210)*(N('Option C'!$E$14)+N('Option C'!$E$15)+IF(Scenario!$B$13="Gross",N('Option C'!$E$16),0))/12+((N('Option C'!$E$12)+N('Option C'!$E$13))/12+IF(AND(V210&gt;=Scenario!$B$10,MOD(V210-Scenario!$B$10,Scenario!$B$18)=0),0*0+0,0)+IF(V210=1,0*0+0,0)+IF(V210=Scenario!$B$11,0,0)),"INSUFFICIENT FUNDS")))</f>
        <v/>
      </c>
      <c r="Z210" s="6" t="str">
        <f>IF(V210&gt;Scenario!$B$11,"",IF(V$2&lt;&gt;"Ready",V$2,IF(ISNUMBER(W210),IF((W210+X210)*(1+Scenario!$B$12/12)-Y210&lt;0,"INSUFFICIENT FUNDS",(W210+X210)*(1+Scenario!$B$12/12)-Y210),"INSUFFICIENT FUNDS")))</f>
        <v/>
      </c>
      <c r="AA210" s="6" t="str">
        <f>IF(V210&gt;Scenario!$B$11,"",IF(V$2&lt;&gt;"Ready",V$2,IF(ISNUMBER(Z210),AA209+Y210,"INSUFFICIENT FUNDS")))</f>
        <v/>
      </c>
      <c r="AB210" t="str">
        <f>IF(V210&gt;Scenario!$B$11,"",IF(V$2&lt;&gt;"Ready",V$2,IF(ISNUMBER(Z210),"OK","INSUFFICIENT FUNDS")))</f>
        <v/>
      </c>
      <c r="AC210">
        <v>206</v>
      </c>
      <c r="AD210" s="6" t="str">
        <f>IF(AC210&gt;Scenario!$B$11,"",IF(AC$2&lt;&gt;"Ready",AC$2,IF(AI209="OK",AG209,"INSUFFICIENT FUNDS")))</f>
        <v/>
      </c>
      <c r="AE210" s="6" t="str">
        <f>IF(AC210&gt;Scenario!$B$11,"",IF(AC$2&lt;&gt;"Ready",AC$2,IF(ISNUMBER(AD210),IF(AND(AC210&gt;=Scenario!$B$10,MOD(AC210-Scenario!$B$10,Scenario!$B$18)=0),Scenario!$B$8,0),"INSUFFICIENT FUNDS")))</f>
        <v/>
      </c>
      <c r="AF210" s="6" t="str">
        <f>IF(AC210&gt;Scenario!$B$11,"",IF(AC$2&lt;&gt;"Ready",AC$2,IF(ISNUMBER(AD210),(AD210+AE210)*(N('Option C'!$E$14)+N('Option C'!$E$15)+IF(Scenario!$B$13="Gross",0,0))/12+((N('Option C'!$E$12)+N('Option C'!$E$13))/12+IF(AND(AC210&gt;=Scenario!$B$10,MOD(AC210-Scenario!$B$10,Scenario!$B$18)=0),N('Option C'!$E$17)*N('Option C'!$E$18)+N('Option C'!$E$20),0)+IF(AC210=1,N('Option C'!$E$17)*N('Option C'!$E$19)+N('Option C'!$E$21),0)+IF(AC210=Scenario!$B$11,N('Option C'!$E$22),0)),"INSUFFICIENT FUNDS")))</f>
        <v/>
      </c>
      <c r="AG210" s="6" t="str">
        <f>IF(AC210&gt;Scenario!$B$11,"",IF(AC$2&lt;&gt;"Ready",AC$2,IF(ISNUMBER(AD210),IF((AD210+AE210)*(1+Scenario!$B$12/12)-AF210&lt;0,"INSUFFICIENT FUNDS",(AD210+AE210)*(1+Scenario!$B$12/12)-AF210),"INSUFFICIENT FUNDS")))</f>
        <v/>
      </c>
      <c r="AH210" s="6" t="str">
        <f>IF(AC210&gt;Scenario!$B$11,"",IF(AC$2&lt;&gt;"Ready",AC$2,IF(ISNUMBER(AG210),AH209+AF210,"INSUFFICIENT FUNDS")))</f>
        <v/>
      </c>
      <c r="AI210" t="str">
        <f>IF(AC210&gt;Scenario!$B$11,"",IF(AC$2&lt;&gt;"Ready",AC$2,IF(ISNUMBER(AG210),"OK","INSUFFICIENT FUNDS")))</f>
        <v/>
      </c>
      <c r="AJ210">
        <v>206</v>
      </c>
      <c r="AK210" s="6" t="str">
        <f>IF(AJ210&gt;Scenario!$B$11,"",IF(AJ$2&lt;&gt;"Ready",AJ$2,IF(AP209="OK",AN209,"INSUFFICIENT FUNDS")))</f>
        <v/>
      </c>
      <c r="AL210" s="6" t="str">
        <f>IF(AJ210&gt;Scenario!$B$11,"",IF(AJ$2&lt;&gt;"Ready",AJ$2,IF(ISNUMBER(AK210),IF(AND(AJ210&gt;=Scenario!$B$10,MOD(AJ210-Scenario!$B$10,Scenario!$B$18)=0),Scenario!$B$8,0),"INSUFFICIENT FUNDS")))</f>
        <v/>
      </c>
      <c r="AM210" s="6" t="str">
        <f>IF(AJ210&gt;Scenario!$B$11,"",IF(AJ$2&lt;&gt;"Ready",AJ$2,IF(ISNUMBER(AK210),(AK210+AL210)*(0+0+IF(Scenario!$B$13="Gross",0,0))/12+((0+0)/12+IF(AND(AJ210&gt;=Scenario!$B$10,MOD(AJ210-Scenario!$B$10,Scenario!$B$18)=0),0*0+0,0)+IF(AJ210=1,0*0+0,0)+IF(AJ210=Scenario!$B$11,0,0)),"INSUFFICIENT FUNDS")))</f>
        <v/>
      </c>
      <c r="AN210" s="6" t="str">
        <f>IF(AJ210&gt;Scenario!$B$11,"",IF(AJ$2&lt;&gt;"Ready",AJ$2,IF(ISNUMBER(AK210),IF((AK210+AL210)*(1+Scenario!$B$12/12)-AM210&lt;0,"INSUFFICIENT FUNDS",(AK210+AL210)*(1+Scenario!$B$12/12)-AM210),"INSUFFICIENT FUNDS")))</f>
        <v/>
      </c>
      <c r="AO210" s="6" t="str">
        <f>IF(AJ210&gt;Scenario!$B$11,"",IF(AJ$2&lt;&gt;"Ready",AJ$2,IF(ISNUMBER(AN210),AO209+AM210,"INSUFFICIENT FUNDS")))</f>
        <v/>
      </c>
      <c r="AP210" t="str">
        <f>IF(AJ210&gt;Scenario!$B$11,"",IF(AJ$2&lt;&gt;"Ready",AJ$2,IF(ISNUMBER(AN210),"OK","INSUFFICIENT FUNDS")))</f>
        <v/>
      </c>
    </row>
    <row r="211" spans="1:42" ht="32.1" customHeight="1" x14ac:dyDescent="0.2">
      <c r="A211">
        <v>207</v>
      </c>
      <c r="B211" s="6" t="str">
        <f>IF(A211&gt;Scenario!$B$11,"",IF(A$2&lt;&gt;"Ready",A$2,IF(G210="OK",E210,"INSUFFICIENT FUNDS")))</f>
        <v/>
      </c>
      <c r="C211" s="6" t="str">
        <f>IF(A211&gt;Scenario!$B$11,"",IF(A$2&lt;&gt;"Ready",A$2,IF(ISNUMBER(B211),IF(AND(A211&gt;=Scenario!$B$10,MOD(A211-Scenario!$B$10,Scenario!$B$18)=0),Scenario!$B$8,0),"INSUFFICIENT FUNDS")))</f>
        <v/>
      </c>
      <c r="D211" s="6" t="str">
        <f>IF(A211&gt;Scenario!$B$11,"",IF(A$2&lt;&gt;"Ready",A$2,IF(ISNUMBER(B211),(B211+C211)*(N('Option C'!$E$14)+N('Option C'!$E$15)+IF(Scenario!$B$13="Gross",N('Option C'!$E$16),0))/12+((N('Option C'!$E$12)+N('Option C'!$E$13))/12+IF(AND(A211&gt;=Scenario!$B$10,MOD(A211-Scenario!$B$10,Scenario!$B$18)=0),N('Option C'!$E$17)*N('Option C'!$E$18)+N('Option C'!$E$20),0)+IF(A211=1,N('Option C'!$E$17)*N('Option C'!$E$19)+N('Option C'!$E$21),0)+IF(A211=Scenario!$B$11,N('Option C'!$E$22),0)),"INSUFFICIENT FUNDS")))</f>
        <v/>
      </c>
      <c r="E211" s="6" t="str">
        <f>IF(A211&gt;Scenario!$B$11,"",IF(A$2&lt;&gt;"Ready",A$2,IF(ISNUMBER(B211),IF((B211+C211)*(1+Scenario!$B$12/12)-D211&lt;0,"INSUFFICIENT FUNDS",(B211+C211)*(1+Scenario!$B$12/12)-D211),"INSUFFICIENT FUNDS")))</f>
        <v/>
      </c>
      <c r="F211" s="6" t="str">
        <f>IF(A211&gt;Scenario!$B$11,"",IF(A$2&lt;&gt;"Ready",A$2,IF(ISNUMBER(E211),F210+D211,"INSUFFICIENT FUNDS")))</f>
        <v/>
      </c>
      <c r="G211" t="str">
        <f>IF(A211&gt;Scenario!$B$11,"",IF(A$2&lt;&gt;"Ready",A$2,IF(ISNUMBER(E211),"OK","INSUFFICIENT FUNDS")))</f>
        <v/>
      </c>
      <c r="H211">
        <v>207</v>
      </c>
      <c r="I211" s="6" t="str">
        <f>IF(H211&gt;Scenario!$B$11,"",IF(H$2&lt;&gt;"Ready",H$2,IF(N210="OK",L210,"INSUFFICIENT FUNDS")))</f>
        <v/>
      </c>
      <c r="J211" s="6" t="str">
        <f>IF(H211&gt;Scenario!$B$11,"",IF(H$2&lt;&gt;"Ready",H$2,IF(ISNUMBER(I211),IF(AND(H211&gt;=Scenario!$B$10,MOD(H211-Scenario!$B$10,Scenario!$B$18)=0),Scenario!$B$8,0),"INSUFFICIENT FUNDS")))</f>
        <v/>
      </c>
      <c r="K211" s="6" t="str">
        <f>IF(H211&gt;Scenario!$B$11,"",IF(H$2&lt;&gt;"Ready",H$2,IF(ISNUMBER(I211),(I211+J211)*(N('Option C'!$E$14)+N('Option C'!$E$15)+IF(Scenario!$B$13="Gross",N('Option C'!$E$16),0))/12+((0+0)/12+IF(AND(H211&gt;=Scenario!$B$10,MOD(H211-Scenario!$B$10,Scenario!$B$18)=0),N('Option C'!$E$17)*N('Option C'!$E$18)+N('Option C'!$E$20),0)+IF(H211=1,N('Option C'!$E$17)*N('Option C'!$E$19)+N('Option C'!$E$21),0)+IF(H211=Scenario!$B$11,N('Option C'!$E$22),0)),"INSUFFICIENT FUNDS")))</f>
        <v/>
      </c>
      <c r="L211" s="6" t="str">
        <f>IF(H211&gt;Scenario!$B$11,"",IF(H$2&lt;&gt;"Ready",H$2,IF(ISNUMBER(I211),IF((I211+J211)*(1+Scenario!$B$12/12)-K211&lt;0,"INSUFFICIENT FUNDS",(I211+J211)*(1+Scenario!$B$12/12)-K211),"INSUFFICIENT FUNDS")))</f>
        <v/>
      </c>
      <c r="M211" s="6" t="str">
        <f>IF(H211&gt;Scenario!$B$11,"",IF(H$2&lt;&gt;"Ready",H$2,IF(ISNUMBER(L211),M210+K211,"INSUFFICIENT FUNDS")))</f>
        <v/>
      </c>
      <c r="N211" t="str">
        <f>IF(H211&gt;Scenario!$B$11,"",IF(H$2&lt;&gt;"Ready",H$2,IF(ISNUMBER(L211),"OK","INSUFFICIENT FUNDS")))</f>
        <v/>
      </c>
      <c r="O211">
        <v>207</v>
      </c>
      <c r="P211" s="6" t="str">
        <f>IF(O211&gt;Scenario!$B$11,"",IF(O$2&lt;&gt;"Ready",O$2,IF(U210="OK",S210,"INSUFFICIENT FUNDS")))</f>
        <v/>
      </c>
      <c r="Q211" s="6" t="str">
        <f>IF(O211&gt;Scenario!$B$11,"",IF(O$2&lt;&gt;"Ready",O$2,IF(ISNUMBER(P211),IF(AND(O211&gt;=Scenario!$B$10,MOD(O211-Scenario!$B$10,Scenario!$B$18)=0),Scenario!$B$8,0),"INSUFFICIENT FUNDS")))</f>
        <v/>
      </c>
      <c r="R211" s="6" t="str">
        <f>IF(O211&gt;Scenario!$B$11,"",IF(O$2&lt;&gt;"Ready",O$2,IF(ISNUMBER(P211),(P211+Q211)*(0+N('Option C'!$E$15)+IF(Scenario!$B$13="Gross",N('Option C'!$E$16),0))/12+((N('Option C'!$E$12)+N('Option C'!$E$13))/12+IF(AND(O211&gt;=Scenario!$B$10,MOD(O211-Scenario!$B$10,Scenario!$B$18)=0),N('Option C'!$E$17)*N('Option C'!$E$18)+N('Option C'!$E$20),0)+IF(O211=1,N('Option C'!$E$17)*N('Option C'!$E$19)+N('Option C'!$E$21),0)+IF(O211=Scenario!$B$11,N('Option C'!$E$22),0)),"INSUFFICIENT FUNDS")))</f>
        <v/>
      </c>
      <c r="S211" s="6" t="str">
        <f>IF(O211&gt;Scenario!$B$11,"",IF(O$2&lt;&gt;"Ready",O$2,IF(ISNUMBER(P211),IF((P211+Q211)*(1+Scenario!$B$12/12)-R211&lt;0,"INSUFFICIENT FUNDS",(P211+Q211)*(1+Scenario!$B$12/12)-R211),"INSUFFICIENT FUNDS")))</f>
        <v/>
      </c>
      <c r="T211" s="6" t="str">
        <f>IF(O211&gt;Scenario!$B$11,"",IF(O$2&lt;&gt;"Ready",O$2,IF(ISNUMBER(S211),T210+R211,"INSUFFICIENT FUNDS")))</f>
        <v/>
      </c>
      <c r="U211" t="str">
        <f>IF(O211&gt;Scenario!$B$11,"",IF(O$2&lt;&gt;"Ready",O$2,IF(ISNUMBER(S211),"OK","INSUFFICIENT FUNDS")))</f>
        <v/>
      </c>
      <c r="V211">
        <v>207</v>
      </c>
      <c r="W211" s="6" t="str">
        <f>IF(V211&gt;Scenario!$B$11,"",IF(V$2&lt;&gt;"Ready",V$2,IF(AB210="OK",Z210,"INSUFFICIENT FUNDS")))</f>
        <v/>
      </c>
      <c r="X211" s="6" t="str">
        <f>IF(V211&gt;Scenario!$B$11,"",IF(V$2&lt;&gt;"Ready",V$2,IF(ISNUMBER(W211),IF(AND(V211&gt;=Scenario!$B$10,MOD(V211-Scenario!$B$10,Scenario!$B$18)=0),Scenario!$B$8,0),"INSUFFICIENT FUNDS")))</f>
        <v/>
      </c>
      <c r="Y211" s="6" t="str">
        <f>IF(V211&gt;Scenario!$B$11,"",IF(V$2&lt;&gt;"Ready",V$2,IF(ISNUMBER(W211),(W211+X211)*(N('Option C'!$E$14)+N('Option C'!$E$15)+IF(Scenario!$B$13="Gross",N('Option C'!$E$16),0))/12+((N('Option C'!$E$12)+N('Option C'!$E$13))/12+IF(AND(V211&gt;=Scenario!$B$10,MOD(V211-Scenario!$B$10,Scenario!$B$18)=0),0*0+0,0)+IF(V211=1,0*0+0,0)+IF(V211=Scenario!$B$11,0,0)),"INSUFFICIENT FUNDS")))</f>
        <v/>
      </c>
      <c r="Z211" s="6" t="str">
        <f>IF(V211&gt;Scenario!$B$11,"",IF(V$2&lt;&gt;"Ready",V$2,IF(ISNUMBER(W211),IF((W211+X211)*(1+Scenario!$B$12/12)-Y211&lt;0,"INSUFFICIENT FUNDS",(W211+X211)*(1+Scenario!$B$12/12)-Y211),"INSUFFICIENT FUNDS")))</f>
        <v/>
      </c>
      <c r="AA211" s="6" t="str">
        <f>IF(V211&gt;Scenario!$B$11,"",IF(V$2&lt;&gt;"Ready",V$2,IF(ISNUMBER(Z211),AA210+Y211,"INSUFFICIENT FUNDS")))</f>
        <v/>
      </c>
      <c r="AB211" t="str">
        <f>IF(V211&gt;Scenario!$B$11,"",IF(V$2&lt;&gt;"Ready",V$2,IF(ISNUMBER(Z211),"OK","INSUFFICIENT FUNDS")))</f>
        <v/>
      </c>
      <c r="AC211">
        <v>207</v>
      </c>
      <c r="AD211" s="6" t="str">
        <f>IF(AC211&gt;Scenario!$B$11,"",IF(AC$2&lt;&gt;"Ready",AC$2,IF(AI210="OK",AG210,"INSUFFICIENT FUNDS")))</f>
        <v/>
      </c>
      <c r="AE211" s="6" t="str">
        <f>IF(AC211&gt;Scenario!$B$11,"",IF(AC$2&lt;&gt;"Ready",AC$2,IF(ISNUMBER(AD211),IF(AND(AC211&gt;=Scenario!$B$10,MOD(AC211-Scenario!$B$10,Scenario!$B$18)=0),Scenario!$B$8,0),"INSUFFICIENT FUNDS")))</f>
        <v/>
      </c>
      <c r="AF211" s="6" t="str">
        <f>IF(AC211&gt;Scenario!$B$11,"",IF(AC$2&lt;&gt;"Ready",AC$2,IF(ISNUMBER(AD211),(AD211+AE211)*(N('Option C'!$E$14)+N('Option C'!$E$15)+IF(Scenario!$B$13="Gross",0,0))/12+((N('Option C'!$E$12)+N('Option C'!$E$13))/12+IF(AND(AC211&gt;=Scenario!$B$10,MOD(AC211-Scenario!$B$10,Scenario!$B$18)=0),N('Option C'!$E$17)*N('Option C'!$E$18)+N('Option C'!$E$20),0)+IF(AC211=1,N('Option C'!$E$17)*N('Option C'!$E$19)+N('Option C'!$E$21),0)+IF(AC211=Scenario!$B$11,N('Option C'!$E$22),0)),"INSUFFICIENT FUNDS")))</f>
        <v/>
      </c>
      <c r="AG211" s="6" t="str">
        <f>IF(AC211&gt;Scenario!$B$11,"",IF(AC$2&lt;&gt;"Ready",AC$2,IF(ISNUMBER(AD211),IF((AD211+AE211)*(1+Scenario!$B$12/12)-AF211&lt;0,"INSUFFICIENT FUNDS",(AD211+AE211)*(1+Scenario!$B$12/12)-AF211),"INSUFFICIENT FUNDS")))</f>
        <v/>
      </c>
      <c r="AH211" s="6" t="str">
        <f>IF(AC211&gt;Scenario!$B$11,"",IF(AC$2&lt;&gt;"Ready",AC$2,IF(ISNUMBER(AG211),AH210+AF211,"INSUFFICIENT FUNDS")))</f>
        <v/>
      </c>
      <c r="AI211" t="str">
        <f>IF(AC211&gt;Scenario!$B$11,"",IF(AC$2&lt;&gt;"Ready",AC$2,IF(ISNUMBER(AG211),"OK","INSUFFICIENT FUNDS")))</f>
        <v/>
      </c>
      <c r="AJ211">
        <v>207</v>
      </c>
      <c r="AK211" s="6" t="str">
        <f>IF(AJ211&gt;Scenario!$B$11,"",IF(AJ$2&lt;&gt;"Ready",AJ$2,IF(AP210="OK",AN210,"INSUFFICIENT FUNDS")))</f>
        <v/>
      </c>
      <c r="AL211" s="6" t="str">
        <f>IF(AJ211&gt;Scenario!$B$11,"",IF(AJ$2&lt;&gt;"Ready",AJ$2,IF(ISNUMBER(AK211),IF(AND(AJ211&gt;=Scenario!$B$10,MOD(AJ211-Scenario!$B$10,Scenario!$B$18)=0),Scenario!$B$8,0),"INSUFFICIENT FUNDS")))</f>
        <v/>
      </c>
      <c r="AM211" s="6" t="str">
        <f>IF(AJ211&gt;Scenario!$B$11,"",IF(AJ$2&lt;&gt;"Ready",AJ$2,IF(ISNUMBER(AK211),(AK211+AL211)*(0+0+IF(Scenario!$B$13="Gross",0,0))/12+((0+0)/12+IF(AND(AJ211&gt;=Scenario!$B$10,MOD(AJ211-Scenario!$B$10,Scenario!$B$18)=0),0*0+0,0)+IF(AJ211=1,0*0+0,0)+IF(AJ211=Scenario!$B$11,0,0)),"INSUFFICIENT FUNDS")))</f>
        <v/>
      </c>
      <c r="AN211" s="6" t="str">
        <f>IF(AJ211&gt;Scenario!$B$11,"",IF(AJ$2&lt;&gt;"Ready",AJ$2,IF(ISNUMBER(AK211),IF((AK211+AL211)*(1+Scenario!$B$12/12)-AM211&lt;0,"INSUFFICIENT FUNDS",(AK211+AL211)*(1+Scenario!$B$12/12)-AM211),"INSUFFICIENT FUNDS")))</f>
        <v/>
      </c>
      <c r="AO211" s="6" t="str">
        <f>IF(AJ211&gt;Scenario!$B$11,"",IF(AJ$2&lt;&gt;"Ready",AJ$2,IF(ISNUMBER(AN211),AO210+AM211,"INSUFFICIENT FUNDS")))</f>
        <v/>
      </c>
      <c r="AP211" t="str">
        <f>IF(AJ211&gt;Scenario!$B$11,"",IF(AJ$2&lt;&gt;"Ready",AJ$2,IF(ISNUMBER(AN211),"OK","INSUFFICIENT FUNDS")))</f>
        <v/>
      </c>
    </row>
    <row r="212" spans="1:42" ht="32.1" customHeight="1" x14ac:dyDescent="0.2">
      <c r="A212">
        <v>208</v>
      </c>
      <c r="B212" s="6" t="str">
        <f>IF(A212&gt;Scenario!$B$11,"",IF(A$2&lt;&gt;"Ready",A$2,IF(G211="OK",E211,"INSUFFICIENT FUNDS")))</f>
        <v/>
      </c>
      <c r="C212" s="6" t="str">
        <f>IF(A212&gt;Scenario!$B$11,"",IF(A$2&lt;&gt;"Ready",A$2,IF(ISNUMBER(B212),IF(AND(A212&gt;=Scenario!$B$10,MOD(A212-Scenario!$B$10,Scenario!$B$18)=0),Scenario!$B$8,0),"INSUFFICIENT FUNDS")))</f>
        <v/>
      </c>
      <c r="D212" s="6" t="str">
        <f>IF(A212&gt;Scenario!$B$11,"",IF(A$2&lt;&gt;"Ready",A$2,IF(ISNUMBER(B212),(B212+C212)*(N('Option C'!$E$14)+N('Option C'!$E$15)+IF(Scenario!$B$13="Gross",N('Option C'!$E$16),0))/12+((N('Option C'!$E$12)+N('Option C'!$E$13))/12+IF(AND(A212&gt;=Scenario!$B$10,MOD(A212-Scenario!$B$10,Scenario!$B$18)=0),N('Option C'!$E$17)*N('Option C'!$E$18)+N('Option C'!$E$20),0)+IF(A212=1,N('Option C'!$E$17)*N('Option C'!$E$19)+N('Option C'!$E$21),0)+IF(A212=Scenario!$B$11,N('Option C'!$E$22),0)),"INSUFFICIENT FUNDS")))</f>
        <v/>
      </c>
      <c r="E212" s="6" t="str">
        <f>IF(A212&gt;Scenario!$B$11,"",IF(A$2&lt;&gt;"Ready",A$2,IF(ISNUMBER(B212),IF((B212+C212)*(1+Scenario!$B$12/12)-D212&lt;0,"INSUFFICIENT FUNDS",(B212+C212)*(1+Scenario!$B$12/12)-D212),"INSUFFICIENT FUNDS")))</f>
        <v/>
      </c>
      <c r="F212" s="6" t="str">
        <f>IF(A212&gt;Scenario!$B$11,"",IF(A$2&lt;&gt;"Ready",A$2,IF(ISNUMBER(E212),F211+D212,"INSUFFICIENT FUNDS")))</f>
        <v/>
      </c>
      <c r="G212" t="str">
        <f>IF(A212&gt;Scenario!$B$11,"",IF(A$2&lt;&gt;"Ready",A$2,IF(ISNUMBER(E212),"OK","INSUFFICIENT FUNDS")))</f>
        <v/>
      </c>
      <c r="H212">
        <v>208</v>
      </c>
      <c r="I212" s="6" t="str">
        <f>IF(H212&gt;Scenario!$B$11,"",IF(H$2&lt;&gt;"Ready",H$2,IF(N211="OK",L211,"INSUFFICIENT FUNDS")))</f>
        <v/>
      </c>
      <c r="J212" s="6" t="str">
        <f>IF(H212&gt;Scenario!$B$11,"",IF(H$2&lt;&gt;"Ready",H$2,IF(ISNUMBER(I212),IF(AND(H212&gt;=Scenario!$B$10,MOD(H212-Scenario!$B$10,Scenario!$B$18)=0),Scenario!$B$8,0),"INSUFFICIENT FUNDS")))</f>
        <v/>
      </c>
      <c r="K212" s="6" t="str">
        <f>IF(H212&gt;Scenario!$B$11,"",IF(H$2&lt;&gt;"Ready",H$2,IF(ISNUMBER(I212),(I212+J212)*(N('Option C'!$E$14)+N('Option C'!$E$15)+IF(Scenario!$B$13="Gross",N('Option C'!$E$16),0))/12+((0+0)/12+IF(AND(H212&gt;=Scenario!$B$10,MOD(H212-Scenario!$B$10,Scenario!$B$18)=0),N('Option C'!$E$17)*N('Option C'!$E$18)+N('Option C'!$E$20),0)+IF(H212=1,N('Option C'!$E$17)*N('Option C'!$E$19)+N('Option C'!$E$21),0)+IF(H212=Scenario!$B$11,N('Option C'!$E$22),0)),"INSUFFICIENT FUNDS")))</f>
        <v/>
      </c>
      <c r="L212" s="6" t="str">
        <f>IF(H212&gt;Scenario!$B$11,"",IF(H$2&lt;&gt;"Ready",H$2,IF(ISNUMBER(I212),IF((I212+J212)*(1+Scenario!$B$12/12)-K212&lt;0,"INSUFFICIENT FUNDS",(I212+J212)*(1+Scenario!$B$12/12)-K212),"INSUFFICIENT FUNDS")))</f>
        <v/>
      </c>
      <c r="M212" s="6" t="str">
        <f>IF(H212&gt;Scenario!$B$11,"",IF(H$2&lt;&gt;"Ready",H$2,IF(ISNUMBER(L212),M211+K212,"INSUFFICIENT FUNDS")))</f>
        <v/>
      </c>
      <c r="N212" t="str">
        <f>IF(H212&gt;Scenario!$B$11,"",IF(H$2&lt;&gt;"Ready",H$2,IF(ISNUMBER(L212),"OK","INSUFFICIENT FUNDS")))</f>
        <v/>
      </c>
      <c r="O212">
        <v>208</v>
      </c>
      <c r="P212" s="6" t="str">
        <f>IF(O212&gt;Scenario!$B$11,"",IF(O$2&lt;&gt;"Ready",O$2,IF(U211="OK",S211,"INSUFFICIENT FUNDS")))</f>
        <v/>
      </c>
      <c r="Q212" s="6" t="str">
        <f>IF(O212&gt;Scenario!$B$11,"",IF(O$2&lt;&gt;"Ready",O$2,IF(ISNUMBER(P212),IF(AND(O212&gt;=Scenario!$B$10,MOD(O212-Scenario!$B$10,Scenario!$B$18)=0),Scenario!$B$8,0),"INSUFFICIENT FUNDS")))</f>
        <v/>
      </c>
      <c r="R212" s="6" t="str">
        <f>IF(O212&gt;Scenario!$B$11,"",IF(O$2&lt;&gt;"Ready",O$2,IF(ISNUMBER(P212),(P212+Q212)*(0+N('Option C'!$E$15)+IF(Scenario!$B$13="Gross",N('Option C'!$E$16),0))/12+((N('Option C'!$E$12)+N('Option C'!$E$13))/12+IF(AND(O212&gt;=Scenario!$B$10,MOD(O212-Scenario!$B$10,Scenario!$B$18)=0),N('Option C'!$E$17)*N('Option C'!$E$18)+N('Option C'!$E$20),0)+IF(O212=1,N('Option C'!$E$17)*N('Option C'!$E$19)+N('Option C'!$E$21),0)+IF(O212=Scenario!$B$11,N('Option C'!$E$22),0)),"INSUFFICIENT FUNDS")))</f>
        <v/>
      </c>
      <c r="S212" s="6" t="str">
        <f>IF(O212&gt;Scenario!$B$11,"",IF(O$2&lt;&gt;"Ready",O$2,IF(ISNUMBER(P212),IF((P212+Q212)*(1+Scenario!$B$12/12)-R212&lt;0,"INSUFFICIENT FUNDS",(P212+Q212)*(1+Scenario!$B$12/12)-R212),"INSUFFICIENT FUNDS")))</f>
        <v/>
      </c>
      <c r="T212" s="6" t="str">
        <f>IF(O212&gt;Scenario!$B$11,"",IF(O$2&lt;&gt;"Ready",O$2,IF(ISNUMBER(S212),T211+R212,"INSUFFICIENT FUNDS")))</f>
        <v/>
      </c>
      <c r="U212" t="str">
        <f>IF(O212&gt;Scenario!$B$11,"",IF(O$2&lt;&gt;"Ready",O$2,IF(ISNUMBER(S212),"OK","INSUFFICIENT FUNDS")))</f>
        <v/>
      </c>
      <c r="V212">
        <v>208</v>
      </c>
      <c r="W212" s="6" t="str">
        <f>IF(V212&gt;Scenario!$B$11,"",IF(V$2&lt;&gt;"Ready",V$2,IF(AB211="OK",Z211,"INSUFFICIENT FUNDS")))</f>
        <v/>
      </c>
      <c r="X212" s="6" t="str">
        <f>IF(V212&gt;Scenario!$B$11,"",IF(V$2&lt;&gt;"Ready",V$2,IF(ISNUMBER(W212),IF(AND(V212&gt;=Scenario!$B$10,MOD(V212-Scenario!$B$10,Scenario!$B$18)=0),Scenario!$B$8,0),"INSUFFICIENT FUNDS")))</f>
        <v/>
      </c>
      <c r="Y212" s="6" t="str">
        <f>IF(V212&gt;Scenario!$B$11,"",IF(V$2&lt;&gt;"Ready",V$2,IF(ISNUMBER(W212),(W212+X212)*(N('Option C'!$E$14)+N('Option C'!$E$15)+IF(Scenario!$B$13="Gross",N('Option C'!$E$16),0))/12+((N('Option C'!$E$12)+N('Option C'!$E$13))/12+IF(AND(V212&gt;=Scenario!$B$10,MOD(V212-Scenario!$B$10,Scenario!$B$18)=0),0*0+0,0)+IF(V212=1,0*0+0,0)+IF(V212=Scenario!$B$11,0,0)),"INSUFFICIENT FUNDS")))</f>
        <v/>
      </c>
      <c r="Z212" s="6" t="str">
        <f>IF(V212&gt;Scenario!$B$11,"",IF(V$2&lt;&gt;"Ready",V$2,IF(ISNUMBER(W212),IF((W212+X212)*(1+Scenario!$B$12/12)-Y212&lt;0,"INSUFFICIENT FUNDS",(W212+X212)*(1+Scenario!$B$12/12)-Y212),"INSUFFICIENT FUNDS")))</f>
        <v/>
      </c>
      <c r="AA212" s="6" t="str">
        <f>IF(V212&gt;Scenario!$B$11,"",IF(V$2&lt;&gt;"Ready",V$2,IF(ISNUMBER(Z212),AA211+Y212,"INSUFFICIENT FUNDS")))</f>
        <v/>
      </c>
      <c r="AB212" t="str">
        <f>IF(V212&gt;Scenario!$B$11,"",IF(V$2&lt;&gt;"Ready",V$2,IF(ISNUMBER(Z212),"OK","INSUFFICIENT FUNDS")))</f>
        <v/>
      </c>
      <c r="AC212">
        <v>208</v>
      </c>
      <c r="AD212" s="6" t="str">
        <f>IF(AC212&gt;Scenario!$B$11,"",IF(AC$2&lt;&gt;"Ready",AC$2,IF(AI211="OK",AG211,"INSUFFICIENT FUNDS")))</f>
        <v/>
      </c>
      <c r="AE212" s="6" t="str">
        <f>IF(AC212&gt;Scenario!$B$11,"",IF(AC$2&lt;&gt;"Ready",AC$2,IF(ISNUMBER(AD212),IF(AND(AC212&gt;=Scenario!$B$10,MOD(AC212-Scenario!$B$10,Scenario!$B$18)=0),Scenario!$B$8,0),"INSUFFICIENT FUNDS")))</f>
        <v/>
      </c>
      <c r="AF212" s="6" t="str">
        <f>IF(AC212&gt;Scenario!$B$11,"",IF(AC$2&lt;&gt;"Ready",AC$2,IF(ISNUMBER(AD212),(AD212+AE212)*(N('Option C'!$E$14)+N('Option C'!$E$15)+IF(Scenario!$B$13="Gross",0,0))/12+((N('Option C'!$E$12)+N('Option C'!$E$13))/12+IF(AND(AC212&gt;=Scenario!$B$10,MOD(AC212-Scenario!$B$10,Scenario!$B$18)=0),N('Option C'!$E$17)*N('Option C'!$E$18)+N('Option C'!$E$20),0)+IF(AC212=1,N('Option C'!$E$17)*N('Option C'!$E$19)+N('Option C'!$E$21),0)+IF(AC212=Scenario!$B$11,N('Option C'!$E$22),0)),"INSUFFICIENT FUNDS")))</f>
        <v/>
      </c>
      <c r="AG212" s="6" t="str">
        <f>IF(AC212&gt;Scenario!$B$11,"",IF(AC$2&lt;&gt;"Ready",AC$2,IF(ISNUMBER(AD212),IF((AD212+AE212)*(1+Scenario!$B$12/12)-AF212&lt;0,"INSUFFICIENT FUNDS",(AD212+AE212)*(1+Scenario!$B$12/12)-AF212),"INSUFFICIENT FUNDS")))</f>
        <v/>
      </c>
      <c r="AH212" s="6" t="str">
        <f>IF(AC212&gt;Scenario!$B$11,"",IF(AC$2&lt;&gt;"Ready",AC$2,IF(ISNUMBER(AG212),AH211+AF212,"INSUFFICIENT FUNDS")))</f>
        <v/>
      </c>
      <c r="AI212" t="str">
        <f>IF(AC212&gt;Scenario!$B$11,"",IF(AC$2&lt;&gt;"Ready",AC$2,IF(ISNUMBER(AG212),"OK","INSUFFICIENT FUNDS")))</f>
        <v/>
      </c>
      <c r="AJ212">
        <v>208</v>
      </c>
      <c r="AK212" s="6" t="str">
        <f>IF(AJ212&gt;Scenario!$B$11,"",IF(AJ$2&lt;&gt;"Ready",AJ$2,IF(AP211="OK",AN211,"INSUFFICIENT FUNDS")))</f>
        <v/>
      </c>
      <c r="AL212" s="6" t="str">
        <f>IF(AJ212&gt;Scenario!$B$11,"",IF(AJ$2&lt;&gt;"Ready",AJ$2,IF(ISNUMBER(AK212),IF(AND(AJ212&gt;=Scenario!$B$10,MOD(AJ212-Scenario!$B$10,Scenario!$B$18)=0),Scenario!$B$8,0),"INSUFFICIENT FUNDS")))</f>
        <v/>
      </c>
      <c r="AM212" s="6" t="str">
        <f>IF(AJ212&gt;Scenario!$B$11,"",IF(AJ$2&lt;&gt;"Ready",AJ$2,IF(ISNUMBER(AK212),(AK212+AL212)*(0+0+IF(Scenario!$B$13="Gross",0,0))/12+((0+0)/12+IF(AND(AJ212&gt;=Scenario!$B$10,MOD(AJ212-Scenario!$B$10,Scenario!$B$18)=0),0*0+0,0)+IF(AJ212=1,0*0+0,0)+IF(AJ212=Scenario!$B$11,0,0)),"INSUFFICIENT FUNDS")))</f>
        <v/>
      </c>
      <c r="AN212" s="6" t="str">
        <f>IF(AJ212&gt;Scenario!$B$11,"",IF(AJ$2&lt;&gt;"Ready",AJ$2,IF(ISNUMBER(AK212),IF((AK212+AL212)*(1+Scenario!$B$12/12)-AM212&lt;0,"INSUFFICIENT FUNDS",(AK212+AL212)*(1+Scenario!$B$12/12)-AM212),"INSUFFICIENT FUNDS")))</f>
        <v/>
      </c>
      <c r="AO212" s="6" t="str">
        <f>IF(AJ212&gt;Scenario!$B$11,"",IF(AJ$2&lt;&gt;"Ready",AJ$2,IF(ISNUMBER(AN212),AO211+AM212,"INSUFFICIENT FUNDS")))</f>
        <v/>
      </c>
      <c r="AP212" t="str">
        <f>IF(AJ212&gt;Scenario!$B$11,"",IF(AJ$2&lt;&gt;"Ready",AJ$2,IF(ISNUMBER(AN212),"OK","INSUFFICIENT FUNDS")))</f>
        <v/>
      </c>
    </row>
    <row r="213" spans="1:42" ht="32.1" customHeight="1" x14ac:dyDescent="0.2">
      <c r="A213">
        <v>209</v>
      </c>
      <c r="B213" s="6" t="str">
        <f>IF(A213&gt;Scenario!$B$11,"",IF(A$2&lt;&gt;"Ready",A$2,IF(G212="OK",E212,"INSUFFICIENT FUNDS")))</f>
        <v/>
      </c>
      <c r="C213" s="6" t="str">
        <f>IF(A213&gt;Scenario!$B$11,"",IF(A$2&lt;&gt;"Ready",A$2,IF(ISNUMBER(B213),IF(AND(A213&gt;=Scenario!$B$10,MOD(A213-Scenario!$B$10,Scenario!$B$18)=0),Scenario!$B$8,0),"INSUFFICIENT FUNDS")))</f>
        <v/>
      </c>
      <c r="D213" s="6" t="str">
        <f>IF(A213&gt;Scenario!$B$11,"",IF(A$2&lt;&gt;"Ready",A$2,IF(ISNUMBER(B213),(B213+C213)*(N('Option C'!$E$14)+N('Option C'!$E$15)+IF(Scenario!$B$13="Gross",N('Option C'!$E$16),0))/12+((N('Option C'!$E$12)+N('Option C'!$E$13))/12+IF(AND(A213&gt;=Scenario!$B$10,MOD(A213-Scenario!$B$10,Scenario!$B$18)=0),N('Option C'!$E$17)*N('Option C'!$E$18)+N('Option C'!$E$20),0)+IF(A213=1,N('Option C'!$E$17)*N('Option C'!$E$19)+N('Option C'!$E$21),0)+IF(A213=Scenario!$B$11,N('Option C'!$E$22),0)),"INSUFFICIENT FUNDS")))</f>
        <v/>
      </c>
      <c r="E213" s="6" t="str">
        <f>IF(A213&gt;Scenario!$B$11,"",IF(A$2&lt;&gt;"Ready",A$2,IF(ISNUMBER(B213),IF((B213+C213)*(1+Scenario!$B$12/12)-D213&lt;0,"INSUFFICIENT FUNDS",(B213+C213)*(1+Scenario!$B$12/12)-D213),"INSUFFICIENT FUNDS")))</f>
        <v/>
      </c>
      <c r="F213" s="6" t="str">
        <f>IF(A213&gt;Scenario!$B$11,"",IF(A$2&lt;&gt;"Ready",A$2,IF(ISNUMBER(E213),F212+D213,"INSUFFICIENT FUNDS")))</f>
        <v/>
      </c>
      <c r="G213" t="str">
        <f>IF(A213&gt;Scenario!$B$11,"",IF(A$2&lt;&gt;"Ready",A$2,IF(ISNUMBER(E213),"OK","INSUFFICIENT FUNDS")))</f>
        <v/>
      </c>
      <c r="H213">
        <v>209</v>
      </c>
      <c r="I213" s="6" t="str">
        <f>IF(H213&gt;Scenario!$B$11,"",IF(H$2&lt;&gt;"Ready",H$2,IF(N212="OK",L212,"INSUFFICIENT FUNDS")))</f>
        <v/>
      </c>
      <c r="J213" s="6" t="str">
        <f>IF(H213&gt;Scenario!$B$11,"",IF(H$2&lt;&gt;"Ready",H$2,IF(ISNUMBER(I213),IF(AND(H213&gt;=Scenario!$B$10,MOD(H213-Scenario!$B$10,Scenario!$B$18)=0),Scenario!$B$8,0),"INSUFFICIENT FUNDS")))</f>
        <v/>
      </c>
      <c r="K213" s="6" t="str">
        <f>IF(H213&gt;Scenario!$B$11,"",IF(H$2&lt;&gt;"Ready",H$2,IF(ISNUMBER(I213),(I213+J213)*(N('Option C'!$E$14)+N('Option C'!$E$15)+IF(Scenario!$B$13="Gross",N('Option C'!$E$16),0))/12+((0+0)/12+IF(AND(H213&gt;=Scenario!$B$10,MOD(H213-Scenario!$B$10,Scenario!$B$18)=0),N('Option C'!$E$17)*N('Option C'!$E$18)+N('Option C'!$E$20),0)+IF(H213=1,N('Option C'!$E$17)*N('Option C'!$E$19)+N('Option C'!$E$21),0)+IF(H213=Scenario!$B$11,N('Option C'!$E$22),0)),"INSUFFICIENT FUNDS")))</f>
        <v/>
      </c>
      <c r="L213" s="6" t="str">
        <f>IF(H213&gt;Scenario!$B$11,"",IF(H$2&lt;&gt;"Ready",H$2,IF(ISNUMBER(I213),IF((I213+J213)*(1+Scenario!$B$12/12)-K213&lt;0,"INSUFFICIENT FUNDS",(I213+J213)*(1+Scenario!$B$12/12)-K213),"INSUFFICIENT FUNDS")))</f>
        <v/>
      </c>
      <c r="M213" s="6" t="str">
        <f>IF(H213&gt;Scenario!$B$11,"",IF(H$2&lt;&gt;"Ready",H$2,IF(ISNUMBER(L213),M212+K213,"INSUFFICIENT FUNDS")))</f>
        <v/>
      </c>
      <c r="N213" t="str">
        <f>IF(H213&gt;Scenario!$B$11,"",IF(H$2&lt;&gt;"Ready",H$2,IF(ISNUMBER(L213),"OK","INSUFFICIENT FUNDS")))</f>
        <v/>
      </c>
      <c r="O213">
        <v>209</v>
      </c>
      <c r="P213" s="6" t="str">
        <f>IF(O213&gt;Scenario!$B$11,"",IF(O$2&lt;&gt;"Ready",O$2,IF(U212="OK",S212,"INSUFFICIENT FUNDS")))</f>
        <v/>
      </c>
      <c r="Q213" s="6" t="str">
        <f>IF(O213&gt;Scenario!$B$11,"",IF(O$2&lt;&gt;"Ready",O$2,IF(ISNUMBER(P213),IF(AND(O213&gt;=Scenario!$B$10,MOD(O213-Scenario!$B$10,Scenario!$B$18)=0),Scenario!$B$8,0),"INSUFFICIENT FUNDS")))</f>
        <v/>
      </c>
      <c r="R213" s="6" t="str">
        <f>IF(O213&gt;Scenario!$B$11,"",IF(O$2&lt;&gt;"Ready",O$2,IF(ISNUMBER(P213),(P213+Q213)*(0+N('Option C'!$E$15)+IF(Scenario!$B$13="Gross",N('Option C'!$E$16),0))/12+((N('Option C'!$E$12)+N('Option C'!$E$13))/12+IF(AND(O213&gt;=Scenario!$B$10,MOD(O213-Scenario!$B$10,Scenario!$B$18)=0),N('Option C'!$E$17)*N('Option C'!$E$18)+N('Option C'!$E$20),0)+IF(O213=1,N('Option C'!$E$17)*N('Option C'!$E$19)+N('Option C'!$E$21),0)+IF(O213=Scenario!$B$11,N('Option C'!$E$22),0)),"INSUFFICIENT FUNDS")))</f>
        <v/>
      </c>
      <c r="S213" s="6" t="str">
        <f>IF(O213&gt;Scenario!$B$11,"",IF(O$2&lt;&gt;"Ready",O$2,IF(ISNUMBER(P213),IF((P213+Q213)*(1+Scenario!$B$12/12)-R213&lt;0,"INSUFFICIENT FUNDS",(P213+Q213)*(1+Scenario!$B$12/12)-R213),"INSUFFICIENT FUNDS")))</f>
        <v/>
      </c>
      <c r="T213" s="6" t="str">
        <f>IF(O213&gt;Scenario!$B$11,"",IF(O$2&lt;&gt;"Ready",O$2,IF(ISNUMBER(S213),T212+R213,"INSUFFICIENT FUNDS")))</f>
        <v/>
      </c>
      <c r="U213" t="str">
        <f>IF(O213&gt;Scenario!$B$11,"",IF(O$2&lt;&gt;"Ready",O$2,IF(ISNUMBER(S213),"OK","INSUFFICIENT FUNDS")))</f>
        <v/>
      </c>
      <c r="V213">
        <v>209</v>
      </c>
      <c r="W213" s="6" t="str">
        <f>IF(V213&gt;Scenario!$B$11,"",IF(V$2&lt;&gt;"Ready",V$2,IF(AB212="OK",Z212,"INSUFFICIENT FUNDS")))</f>
        <v/>
      </c>
      <c r="X213" s="6" t="str">
        <f>IF(V213&gt;Scenario!$B$11,"",IF(V$2&lt;&gt;"Ready",V$2,IF(ISNUMBER(W213),IF(AND(V213&gt;=Scenario!$B$10,MOD(V213-Scenario!$B$10,Scenario!$B$18)=0),Scenario!$B$8,0),"INSUFFICIENT FUNDS")))</f>
        <v/>
      </c>
      <c r="Y213" s="6" t="str">
        <f>IF(V213&gt;Scenario!$B$11,"",IF(V$2&lt;&gt;"Ready",V$2,IF(ISNUMBER(W213),(W213+X213)*(N('Option C'!$E$14)+N('Option C'!$E$15)+IF(Scenario!$B$13="Gross",N('Option C'!$E$16),0))/12+((N('Option C'!$E$12)+N('Option C'!$E$13))/12+IF(AND(V213&gt;=Scenario!$B$10,MOD(V213-Scenario!$B$10,Scenario!$B$18)=0),0*0+0,0)+IF(V213=1,0*0+0,0)+IF(V213=Scenario!$B$11,0,0)),"INSUFFICIENT FUNDS")))</f>
        <v/>
      </c>
      <c r="Z213" s="6" t="str">
        <f>IF(V213&gt;Scenario!$B$11,"",IF(V$2&lt;&gt;"Ready",V$2,IF(ISNUMBER(W213),IF((W213+X213)*(1+Scenario!$B$12/12)-Y213&lt;0,"INSUFFICIENT FUNDS",(W213+X213)*(1+Scenario!$B$12/12)-Y213),"INSUFFICIENT FUNDS")))</f>
        <v/>
      </c>
      <c r="AA213" s="6" t="str">
        <f>IF(V213&gt;Scenario!$B$11,"",IF(V$2&lt;&gt;"Ready",V$2,IF(ISNUMBER(Z213),AA212+Y213,"INSUFFICIENT FUNDS")))</f>
        <v/>
      </c>
      <c r="AB213" t="str">
        <f>IF(V213&gt;Scenario!$B$11,"",IF(V$2&lt;&gt;"Ready",V$2,IF(ISNUMBER(Z213),"OK","INSUFFICIENT FUNDS")))</f>
        <v/>
      </c>
      <c r="AC213">
        <v>209</v>
      </c>
      <c r="AD213" s="6" t="str">
        <f>IF(AC213&gt;Scenario!$B$11,"",IF(AC$2&lt;&gt;"Ready",AC$2,IF(AI212="OK",AG212,"INSUFFICIENT FUNDS")))</f>
        <v/>
      </c>
      <c r="AE213" s="6" t="str">
        <f>IF(AC213&gt;Scenario!$B$11,"",IF(AC$2&lt;&gt;"Ready",AC$2,IF(ISNUMBER(AD213),IF(AND(AC213&gt;=Scenario!$B$10,MOD(AC213-Scenario!$B$10,Scenario!$B$18)=0),Scenario!$B$8,0),"INSUFFICIENT FUNDS")))</f>
        <v/>
      </c>
      <c r="AF213" s="6" t="str">
        <f>IF(AC213&gt;Scenario!$B$11,"",IF(AC$2&lt;&gt;"Ready",AC$2,IF(ISNUMBER(AD213),(AD213+AE213)*(N('Option C'!$E$14)+N('Option C'!$E$15)+IF(Scenario!$B$13="Gross",0,0))/12+((N('Option C'!$E$12)+N('Option C'!$E$13))/12+IF(AND(AC213&gt;=Scenario!$B$10,MOD(AC213-Scenario!$B$10,Scenario!$B$18)=0),N('Option C'!$E$17)*N('Option C'!$E$18)+N('Option C'!$E$20),0)+IF(AC213=1,N('Option C'!$E$17)*N('Option C'!$E$19)+N('Option C'!$E$21),0)+IF(AC213=Scenario!$B$11,N('Option C'!$E$22),0)),"INSUFFICIENT FUNDS")))</f>
        <v/>
      </c>
      <c r="AG213" s="6" t="str">
        <f>IF(AC213&gt;Scenario!$B$11,"",IF(AC$2&lt;&gt;"Ready",AC$2,IF(ISNUMBER(AD213),IF((AD213+AE213)*(1+Scenario!$B$12/12)-AF213&lt;0,"INSUFFICIENT FUNDS",(AD213+AE213)*(1+Scenario!$B$12/12)-AF213),"INSUFFICIENT FUNDS")))</f>
        <v/>
      </c>
      <c r="AH213" s="6" t="str">
        <f>IF(AC213&gt;Scenario!$B$11,"",IF(AC$2&lt;&gt;"Ready",AC$2,IF(ISNUMBER(AG213),AH212+AF213,"INSUFFICIENT FUNDS")))</f>
        <v/>
      </c>
      <c r="AI213" t="str">
        <f>IF(AC213&gt;Scenario!$B$11,"",IF(AC$2&lt;&gt;"Ready",AC$2,IF(ISNUMBER(AG213),"OK","INSUFFICIENT FUNDS")))</f>
        <v/>
      </c>
      <c r="AJ213">
        <v>209</v>
      </c>
      <c r="AK213" s="6" t="str">
        <f>IF(AJ213&gt;Scenario!$B$11,"",IF(AJ$2&lt;&gt;"Ready",AJ$2,IF(AP212="OK",AN212,"INSUFFICIENT FUNDS")))</f>
        <v/>
      </c>
      <c r="AL213" s="6" t="str">
        <f>IF(AJ213&gt;Scenario!$B$11,"",IF(AJ$2&lt;&gt;"Ready",AJ$2,IF(ISNUMBER(AK213),IF(AND(AJ213&gt;=Scenario!$B$10,MOD(AJ213-Scenario!$B$10,Scenario!$B$18)=0),Scenario!$B$8,0),"INSUFFICIENT FUNDS")))</f>
        <v/>
      </c>
      <c r="AM213" s="6" t="str">
        <f>IF(AJ213&gt;Scenario!$B$11,"",IF(AJ$2&lt;&gt;"Ready",AJ$2,IF(ISNUMBER(AK213),(AK213+AL213)*(0+0+IF(Scenario!$B$13="Gross",0,0))/12+((0+0)/12+IF(AND(AJ213&gt;=Scenario!$B$10,MOD(AJ213-Scenario!$B$10,Scenario!$B$18)=0),0*0+0,0)+IF(AJ213=1,0*0+0,0)+IF(AJ213=Scenario!$B$11,0,0)),"INSUFFICIENT FUNDS")))</f>
        <v/>
      </c>
      <c r="AN213" s="6" t="str">
        <f>IF(AJ213&gt;Scenario!$B$11,"",IF(AJ$2&lt;&gt;"Ready",AJ$2,IF(ISNUMBER(AK213),IF((AK213+AL213)*(1+Scenario!$B$12/12)-AM213&lt;0,"INSUFFICIENT FUNDS",(AK213+AL213)*(1+Scenario!$B$12/12)-AM213),"INSUFFICIENT FUNDS")))</f>
        <v/>
      </c>
      <c r="AO213" s="6" t="str">
        <f>IF(AJ213&gt;Scenario!$B$11,"",IF(AJ$2&lt;&gt;"Ready",AJ$2,IF(ISNUMBER(AN213),AO212+AM213,"INSUFFICIENT FUNDS")))</f>
        <v/>
      </c>
      <c r="AP213" t="str">
        <f>IF(AJ213&gt;Scenario!$B$11,"",IF(AJ$2&lt;&gt;"Ready",AJ$2,IF(ISNUMBER(AN213),"OK","INSUFFICIENT FUNDS")))</f>
        <v/>
      </c>
    </row>
    <row r="214" spans="1:42" ht="32.1" customHeight="1" x14ac:dyDescent="0.2">
      <c r="A214">
        <v>210</v>
      </c>
      <c r="B214" s="6" t="str">
        <f>IF(A214&gt;Scenario!$B$11,"",IF(A$2&lt;&gt;"Ready",A$2,IF(G213="OK",E213,"INSUFFICIENT FUNDS")))</f>
        <v/>
      </c>
      <c r="C214" s="6" t="str">
        <f>IF(A214&gt;Scenario!$B$11,"",IF(A$2&lt;&gt;"Ready",A$2,IF(ISNUMBER(B214),IF(AND(A214&gt;=Scenario!$B$10,MOD(A214-Scenario!$B$10,Scenario!$B$18)=0),Scenario!$B$8,0),"INSUFFICIENT FUNDS")))</f>
        <v/>
      </c>
      <c r="D214" s="6" t="str">
        <f>IF(A214&gt;Scenario!$B$11,"",IF(A$2&lt;&gt;"Ready",A$2,IF(ISNUMBER(B214),(B214+C214)*(N('Option C'!$E$14)+N('Option C'!$E$15)+IF(Scenario!$B$13="Gross",N('Option C'!$E$16),0))/12+((N('Option C'!$E$12)+N('Option C'!$E$13))/12+IF(AND(A214&gt;=Scenario!$B$10,MOD(A214-Scenario!$B$10,Scenario!$B$18)=0),N('Option C'!$E$17)*N('Option C'!$E$18)+N('Option C'!$E$20),0)+IF(A214=1,N('Option C'!$E$17)*N('Option C'!$E$19)+N('Option C'!$E$21),0)+IF(A214=Scenario!$B$11,N('Option C'!$E$22),0)),"INSUFFICIENT FUNDS")))</f>
        <v/>
      </c>
      <c r="E214" s="6" t="str">
        <f>IF(A214&gt;Scenario!$B$11,"",IF(A$2&lt;&gt;"Ready",A$2,IF(ISNUMBER(B214),IF((B214+C214)*(1+Scenario!$B$12/12)-D214&lt;0,"INSUFFICIENT FUNDS",(B214+C214)*(1+Scenario!$B$12/12)-D214),"INSUFFICIENT FUNDS")))</f>
        <v/>
      </c>
      <c r="F214" s="6" t="str">
        <f>IF(A214&gt;Scenario!$B$11,"",IF(A$2&lt;&gt;"Ready",A$2,IF(ISNUMBER(E214),F213+D214,"INSUFFICIENT FUNDS")))</f>
        <v/>
      </c>
      <c r="G214" t="str">
        <f>IF(A214&gt;Scenario!$B$11,"",IF(A$2&lt;&gt;"Ready",A$2,IF(ISNUMBER(E214),"OK","INSUFFICIENT FUNDS")))</f>
        <v/>
      </c>
      <c r="H214">
        <v>210</v>
      </c>
      <c r="I214" s="6" t="str">
        <f>IF(H214&gt;Scenario!$B$11,"",IF(H$2&lt;&gt;"Ready",H$2,IF(N213="OK",L213,"INSUFFICIENT FUNDS")))</f>
        <v/>
      </c>
      <c r="J214" s="6" t="str">
        <f>IF(H214&gt;Scenario!$B$11,"",IF(H$2&lt;&gt;"Ready",H$2,IF(ISNUMBER(I214),IF(AND(H214&gt;=Scenario!$B$10,MOD(H214-Scenario!$B$10,Scenario!$B$18)=0),Scenario!$B$8,0),"INSUFFICIENT FUNDS")))</f>
        <v/>
      </c>
      <c r="K214" s="6" t="str">
        <f>IF(H214&gt;Scenario!$B$11,"",IF(H$2&lt;&gt;"Ready",H$2,IF(ISNUMBER(I214),(I214+J214)*(N('Option C'!$E$14)+N('Option C'!$E$15)+IF(Scenario!$B$13="Gross",N('Option C'!$E$16),0))/12+((0+0)/12+IF(AND(H214&gt;=Scenario!$B$10,MOD(H214-Scenario!$B$10,Scenario!$B$18)=0),N('Option C'!$E$17)*N('Option C'!$E$18)+N('Option C'!$E$20),0)+IF(H214=1,N('Option C'!$E$17)*N('Option C'!$E$19)+N('Option C'!$E$21),0)+IF(H214=Scenario!$B$11,N('Option C'!$E$22),0)),"INSUFFICIENT FUNDS")))</f>
        <v/>
      </c>
      <c r="L214" s="6" t="str">
        <f>IF(H214&gt;Scenario!$B$11,"",IF(H$2&lt;&gt;"Ready",H$2,IF(ISNUMBER(I214),IF((I214+J214)*(1+Scenario!$B$12/12)-K214&lt;0,"INSUFFICIENT FUNDS",(I214+J214)*(1+Scenario!$B$12/12)-K214),"INSUFFICIENT FUNDS")))</f>
        <v/>
      </c>
      <c r="M214" s="6" t="str">
        <f>IF(H214&gt;Scenario!$B$11,"",IF(H$2&lt;&gt;"Ready",H$2,IF(ISNUMBER(L214),M213+K214,"INSUFFICIENT FUNDS")))</f>
        <v/>
      </c>
      <c r="N214" t="str">
        <f>IF(H214&gt;Scenario!$B$11,"",IF(H$2&lt;&gt;"Ready",H$2,IF(ISNUMBER(L214),"OK","INSUFFICIENT FUNDS")))</f>
        <v/>
      </c>
      <c r="O214">
        <v>210</v>
      </c>
      <c r="P214" s="6" t="str">
        <f>IF(O214&gt;Scenario!$B$11,"",IF(O$2&lt;&gt;"Ready",O$2,IF(U213="OK",S213,"INSUFFICIENT FUNDS")))</f>
        <v/>
      </c>
      <c r="Q214" s="6" t="str">
        <f>IF(O214&gt;Scenario!$B$11,"",IF(O$2&lt;&gt;"Ready",O$2,IF(ISNUMBER(P214),IF(AND(O214&gt;=Scenario!$B$10,MOD(O214-Scenario!$B$10,Scenario!$B$18)=0),Scenario!$B$8,0),"INSUFFICIENT FUNDS")))</f>
        <v/>
      </c>
      <c r="R214" s="6" t="str">
        <f>IF(O214&gt;Scenario!$B$11,"",IF(O$2&lt;&gt;"Ready",O$2,IF(ISNUMBER(P214),(P214+Q214)*(0+N('Option C'!$E$15)+IF(Scenario!$B$13="Gross",N('Option C'!$E$16),0))/12+((N('Option C'!$E$12)+N('Option C'!$E$13))/12+IF(AND(O214&gt;=Scenario!$B$10,MOD(O214-Scenario!$B$10,Scenario!$B$18)=0),N('Option C'!$E$17)*N('Option C'!$E$18)+N('Option C'!$E$20),0)+IF(O214=1,N('Option C'!$E$17)*N('Option C'!$E$19)+N('Option C'!$E$21),0)+IF(O214=Scenario!$B$11,N('Option C'!$E$22),0)),"INSUFFICIENT FUNDS")))</f>
        <v/>
      </c>
      <c r="S214" s="6" t="str">
        <f>IF(O214&gt;Scenario!$B$11,"",IF(O$2&lt;&gt;"Ready",O$2,IF(ISNUMBER(P214),IF((P214+Q214)*(1+Scenario!$B$12/12)-R214&lt;0,"INSUFFICIENT FUNDS",(P214+Q214)*(1+Scenario!$B$12/12)-R214),"INSUFFICIENT FUNDS")))</f>
        <v/>
      </c>
      <c r="T214" s="6" t="str">
        <f>IF(O214&gt;Scenario!$B$11,"",IF(O$2&lt;&gt;"Ready",O$2,IF(ISNUMBER(S214),T213+R214,"INSUFFICIENT FUNDS")))</f>
        <v/>
      </c>
      <c r="U214" t="str">
        <f>IF(O214&gt;Scenario!$B$11,"",IF(O$2&lt;&gt;"Ready",O$2,IF(ISNUMBER(S214),"OK","INSUFFICIENT FUNDS")))</f>
        <v/>
      </c>
      <c r="V214">
        <v>210</v>
      </c>
      <c r="W214" s="6" t="str">
        <f>IF(V214&gt;Scenario!$B$11,"",IF(V$2&lt;&gt;"Ready",V$2,IF(AB213="OK",Z213,"INSUFFICIENT FUNDS")))</f>
        <v/>
      </c>
      <c r="X214" s="6" t="str">
        <f>IF(V214&gt;Scenario!$B$11,"",IF(V$2&lt;&gt;"Ready",V$2,IF(ISNUMBER(W214),IF(AND(V214&gt;=Scenario!$B$10,MOD(V214-Scenario!$B$10,Scenario!$B$18)=0),Scenario!$B$8,0),"INSUFFICIENT FUNDS")))</f>
        <v/>
      </c>
      <c r="Y214" s="6" t="str">
        <f>IF(V214&gt;Scenario!$B$11,"",IF(V$2&lt;&gt;"Ready",V$2,IF(ISNUMBER(W214),(W214+X214)*(N('Option C'!$E$14)+N('Option C'!$E$15)+IF(Scenario!$B$13="Gross",N('Option C'!$E$16),0))/12+((N('Option C'!$E$12)+N('Option C'!$E$13))/12+IF(AND(V214&gt;=Scenario!$B$10,MOD(V214-Scenario!$B$10,Scenario!$B$18)=0),0*0+0,0)+IF(V214=1,0*0+0,0)+IF(V214=Scenario!$B$11,0,0)),"INSUFFICIENT FUNDS")))</f>
        <v/>
      </c>
      <c r="Z214" s="6" t="str">
        <f>IF(V214&gt;Scenario!$B$11,"",IF(V$2&lt;&gt;"Ready",V$2,IF(ISNUMBER(W214),IF((W214+X214)*(1+Scenario!$B$12/12)-Y214&lt;0,"INSUFFICIENT FUNDS",(W214+X214)*(1+Scenario!$B$12/12)-Y214),"INSUFFICIENT FUNDS")))</f>
        <v/>
      </c>
      <c r="AA214" s="6" t="str">
        <f>IF(V214&gt;Scenario!$B$11,"",IF(V$2&lt;&gt;"Ready",V$2,IF(ISNUMBER(Z214),AA213+Y214,"INSUFFICIENT FUNDS")))</f>
        <v/>
      </c>
      <c r="AB214" t="str">
        <f>IF(V214&gt;Scenario!$B$11,"",IF(V$2&lt;&gt;"Ready",V$2,IF(ISNUMBER(Z214),"OK","INSUFFICIENT FUNDS")))</f>
        <v/>
      </c>
      <c r="AC214">
        <v>210</v>
      </c>
      <c r="AD214" s="6" t="str">
        <f>IF(AC214&gt;Scenario!$B$11,"",IF(AC$2&lt;&gt;"Ready",AC$2,IF(AI213="OK",AG213,"INSUFFICIENT FUNDS")))</f>
        <v/>
      </c>
      <c r="AE214" s="6" t="str">
        <f>IF(AC214&gt;Scenario!$B$11,"",IF(AC$2&lt;&gt;"Ready",AC$2,IF(ISNUMBER(AD214),IF(AND(AC214&gt;=Scenario!$B$10,MOD(AC214-Scenario!$B$10,Scenario!$B$18)=0),Scenario!$B$8,0),"INSUFFICIENT FUNDS")))</f>
        <v/>
      </c>
      <c r="AF214" s="6" t="str">
        <f>IF(AC214&gt;Scenario!$B$11,"",IF(AC$2&lt;&gt;"Ready",AC$2,IF(ISNUMBER(AD214),(AD214+AE214)*(N('Option C'!$E$14)+N('Option C'!$E$15)+IF(Scenario!$B$13="Gross",0,0))/12+((N('Option C'!$E$12)+N('Option C'!$E$13))/12+IF(AND(AC214&gt;=Scenario!$B$10,MOD(AC214-Scenario!$B$10,Scenario!$B$18)=0),N('Option C'!$E$17)*N('Option C'!$E$18)+N('Option C'!$E$20),0)+IF(AC214=1,N('Option C'!$E$17)*N('Option C'!$E$19)+N('Option C'!$E$21),0)+IF(AC214=Scenario!$B$11,N('Option C'!$E$22),0)),"INSUFFICIENT FUNDS")))</f>
        <v/>
      </c>
      <c r="AG214" s="6" t="str">
        <f>IF(AC214&gt;Scenario!$B$11,"",IF(AC$2&lt;&gt;"Ready",AC$2,IF(ISNUMBER(AD214),IF((AD214+AE214)*(1+Scenario!$B$12/12)-AF214&lt;0,"INSUFFICIENT FUNDS",(AD214+AE214)*(1+Scenario!$B$12/12)-AF214),"INSUFFICIENT FUNDS")))</f>
        <v/>
      </c>
      <c r="AH214" s="6" t="str">
        <f>IF(AC214&gt;Scenario!$B$11,"",IF(AC$2&lt;&gt;"Ready",AC$2,IF(ISNUMBER(AG214),AH213+AF214,"INSUFFICIENT FUNDS")))</f>
        <v/>
      </c>
      <c r="AI214" t="str">
        <f>IF(AC214&gt;Scenario!$B$11,"",IF(AC$2&lt;&gt;"Ready",AC$2,IF(ISNUMBER(AG214),"OK","INSUFFICIENT FUNDS")))</f>
        <v/>
      </c>
      <c r="AJ214">
        <v>210</v>
      </c>
      <c r="AK214" s="6" t="str">
        <f>IF(AJ214&gt;Scenario!$B$11,"",IF(AJ$2&lt;&gt;"Ready",AJ$2,IF(AP213="OK",AN213,"INSUFFICIENT FUNDS")))</f>
        <v/>
      </c>
      <c r="AL214" s="6" t="str">
        <f>IF(AJ214&gt;Scenario!$B$11,"",IF(AJ$2&lt;&gt;"Ready",AJ$2,IF(ISNUMBER(AK214),IF(AND(AJ214&gt;=Scenario!$B$10,MOD(AJ214-Scenario!$B$10,Scenario!$B$18)=0),Scenario!$B$8,0),"INSUFFICIENT FUNDS")))</f>
        <v/>
      </c>
      <c r="AM214" s="6" t="str">
        <f>IF(AJ214&gt;Scenario!$B$11,"",IF(AJ$2&lt;&gt;"Ready",AJ$2,IF(ISNUMBER(AK214),(AK214+AL214)*(0+0+IF(Scenario!$B$13="Gross",0,0))/12+((0+0)/12+IF(AND(AJ214&gt;=Scenario!$B$10,MOD(AJ214-Scenario!$B$10,Scenario!$B$18)=0),0*0+0,0)+IF(AJ214=1,0*0+0,0)+IF(AJ214=Scenario!$B$11,0,0)),"INSUFFICIENT FUNDS")))</f>
        <v/>
      </c>
      <c r="AN214" s="6" t="str">
        <f>IF(AJ214&gt;Scenario!$B$11,"",IF(AJ$2&lt;&gt;"Ready",AJ$2,IF(ISNUMBER(AK214),IF((AK214+AL214)*(1+Scenario!$B$12/12)-AM214&lt;0,"INSUFFICIENT FUNDS",(AK214+AL214)*(1+Scenario!$B$12/12)-AM214),"INSUFFICIENT FUNDS")))</f>
        <v/>
      </c>
      <c r="AO214" s="6" t="str">
        <f>IF(AJ214&gt;Scenario!$B$11,"",IF(AJ$2&lt;&gt;"Ready",AJ$2,IF(ISNUMBER(AN214),AO213+AM214,"INSUFFICIENT FUNDS")))</f>
        <v/>
      </c>
      <c r="AP214" t="str">
        <f>IF(AJ214&gt;Scenario!$B$11,"",IF(AJ$2&lt;&gt;"Ready",AJ$2,IF(ISNUMBER(AN214),"OK","INSUFFICIENT FUNDS")))</f>
        <v/>
      </c>
    </row>
    <row r="215" spans="1:42" ht="32.1" customHeight="1" x14ac:dyDescent="0.2">
      <c r="A215">
        <v>211</v>
      </c>
      <c r="B215" s="6" t="str">
        <f>IF(A215&gt;Scenario!$B$11,"",IF(A$2&lt;&gt;"Ready",A$2,IF(G214="OK",E214,"INSUFFICIENT FUNDS")))</f>
        <v/>
      </c>
      <c r="C215" s="6" t="str">
        <f>IF(A215&gt;Scenario!$B$11,"",IF(A$2&lt;&gt;"Ready",A$2,IF(ISNUMBER(B215),IF(AND(A215&gt;=Scenario!$B$10,MOD(A215-Scenario!$B$10,Scenario!$B$18)=0),Scenario!$B$8,0),"INSUFFICIENT FUNDS")))</f>
        <v/>
      </c>
      <c r="D215" s="6" t="str">
        <f>IF(A215&gt;Scenario!$B$11,"",IF(A$2&lt;&gt;"Ready",A$2,IF(ISNUMBER(B215),(B215+C215)*(N('Option C'!$E$14)+N('Option C'!$E$15)+IF(Scenario!$B$13="Gross",N('Option C'!$E$16),0))/12+((N('Option C'!$E$12)+N('Option C'!$E$13))/12+IF(AND(A215&gt;=Scenario!$B$10,MOD(A215-Scenario!$B$10,Scenario!$B$18)=0),N('Option C'!$E$17)*N('Option C'!$E$18)+N('Option C'!$E$20),0)+IF(A215=1,N('Option C'!$E$17)*N('Option C'!$E$19)+N('Option C'!$E$21),0)+IF(A215=Scenario!$B$11,N('Option C'!$E$22),0)),"INSUFFICIENT FUNDS")))</f>
        <v/>
      </c>
      <c r="E215" s="6" t="str">
        <f>IF(A215&gt;Scenario!$B$11,"",IF(A$2&lt;&gt;"Ready",A$2,IF(ISNUMBER(B215),IF((B215+C215)*(1+Scenario!$B$12/12)-D215&lt;0,"INSUFFICIENT FUNDS",(B215+C215)*(1+Scenario!$B$12/12)-D215),"INSUFFICIENT FUNDS")))</f>
        <v/>
      </c>
      <c r="F215" s="6" t="str">
        <f>IF(A215&gt;Scenario!$B$11,"",IF(A$2&lt;&gt;"Ready",A$2,IF(ISNUMBER(E215),F214+D215,"INSUFFICIENT FUNDS")))</f>
        <v/>
      </c>
      <c r="G215" t="str">
        <f>IF(A215&gt;Scenario!$B$11,"",IF(A$2&lt;&gt;"Ready",A$2,IF(ISNUMBER(E215),"OK","INSUFFICIENT FUNDS")))</f>
        <v/>
      </c>
      <c r="H215">
        <v>211</v>
      </c>
      <c r="I215" s="6" t="str">
        <f>IF(H215&gt;Scenario!$B$11,"",IF(H$2&lt;&gt;"Ready",H$2,IF(N214="OK",L214,"INSUFFICIENT FUNDS")))</f>
        <v/>
      </c>
      <c r="J215" s="6" t="str">
        <f>IF(H215&gt;Scenario!$B$11,"",IF(H$2&lt;&gt;"Ready",H$2,IF(ISNUMBER(I215),IF(AND(H215&gt;=Scenario!$B$10,MOD(H215-Scenario!$B$10,Scenario!$B$18)=0),Scenario!$B$8,0),"INSUFFICIENT FUNDS")))</f>
        <v/>
      </c>
      <c r="K215" s="6" t="str">
        <f>IF(H215&gt;Scenario!$B$11,"",IF(H$2&lt;&gt;"Ready",H$2,IF(ISNUMBER(I215),(I215+J215)*(N('Option C'!$E$14)+N('Option C'!$E$15)+IF(Scenario!$B$13="Gross",N('Option C'!$E$16),0))/12+((0+0)/12+IF(AND(H215&gt;=Scenario!$B$10,MOD(H215-Scenario!$B$10,Scenario!$B$18)=0),N('Option C'!$E$17)*N('Option C'!$E$18)+N('Option C'!$E$20),0)+IF(H215=1,N('Option C'!$E$17)*N('Option C'!$E$19)+N('Option C'!$E$21),0)+IF(H215=Scenario!$B$11,N('Option C'!$E$22),0)),"INSUFFICIENT FUNDS")))</f>
        <v/>
      </c>
      <c r="L215" s="6" t="str">
        <f>IF(H215&gt;Scenario!$B$11,"",IF(H$2&lt;&gt;"Ready",H$2,IF(ISNUMBER(I215),IF((I215+J215)*(1+Scenario!$B$12/12)-K215&lt;0,"INSUFFICIENT FUNDS",(I215+J215)*(1+Scenario!$B$12/12)-K215),"INSUFFICIENT FUNDS")))</f>
        <v/>
      </c>
      <c r="M215" s="6" t="str">
        <f>IF(H215&gt;Scenario!$B$11,"",IF(H$2&lt;&gt;"Ready",H$2,IF(ISNUMBER(L215),M214+K215,"INSUFFICIENT FUNDS")))</f>
        <v/>
      </c>
      <c r="N215" t="str">
        <f>IF(H215&gt;Scenario!$B$11,"",IF(H$2&lt;&gt;"Ready",H$2,IF(ISNUMBER(L215),"OK","INSUFFICIENT FUNDS")))</f>
        <v/>
      </c>
      <c r="O215">
        <v>211</v>
      </c>
      <c r="P215" s="6" t="str">
        <f>IF(O215&gt;Scenario!$B$11,"",IF(O$2&lt;&gt;"Ready",O$2,IF(U214="OK",S214,"INSUFFICIENT FUNDS")))</f>
        <v/>
      </c>
      <c r="Q215" s="6" t="str">
        <f>IF(O215&gt;Scenario!$B$11,"",IF(O$2&lt;&gt;"Ready",O$2,IF(ISNUMBER(P215),IF(AND(O215&gt;=Scenario!$B$10,MOD(O215-Scenario!$B$10,Scenario!$B$18)=0),Scenario!$B$8,0),"INSUFFICIENT FUNDS")))</f>
        <v/>
      </c>
      <c r="R215" s="6" t="str">
        <f>IF(O215&gt;Scenario!$B$11,"",IF(O$2&lt;&gt;"Ready",O$2,IF(ISNUMBER(P215),(P215+Q215)*(0+N('Option C'!$E$15)+IF(Scenario!$B$13="Gross",N('Option C'!$E$16),0))/12+((N('Option C'!$E$12)+N('Option C'!$E$13))/12+IF(AND(O215&gt;=Scenario!$B$10,MOD(O215-Scenario!$B$10,Scenario!$B$18)=0),N('Option C'!$E$17)*N('Option C'!$E$18)+N('Option C'!$E$20),0)+IF(O215=1,N('Option C'!$E$17)*N('Option C'!$E$19)+N('Option C'!$E$21),0)+IF(O215=Scenario!$B$11,N('Option C'!$E$22),0)),"INSUFFICIENT FUNDS")))</f>
        <v/>
      </c>
      <c r="S215" s="6" t="str">
        <f>IF(O215&gt;Scenario!$B$11,"",IF(O$2&lt;&gt;"Ready",O$2,IF(ISNUMBER(P215),IF((P215+Q215)*(1+Scenario!$B$12/12)-R215&lt;0,"INSUFFICIENT FUNDS",(P215+Q215)*(1+Scenario!$B$12/12)-R215),"INSUFFICIENT FUNDS")))</f>
        <v/>
      </c>
      <c r="T215" s="6" t="str">
        <f>IF(O215&gt;Scenario!$B$11,"",IF(O$2&lt;&gt;"Ready",O$2,IF(ISNUMBER(S215),T214+R215,"INSUFFICIENT FUNDS")))</f>
        <v/>
      </c>
      <c r="U215" t="str">
        <f>IF(O215&gt;Scenario!$B$11,"",IF(O$2&lt;&gt;"Ready",O$2,IF(ISNUMBER(S215),"OK","INSUFFICIENT FUNDS")))</f>
        <v/>
      </c>
      <c r="V215">
        <v>211</v>
      </c>
      <c r="W215" s="6" t="str">
        <f>IF(V215&gt;Scenario!$B$11,"",IF(V$2&lt;&gt;"Ready",V$2,IF(AB214="OK",Z214,"INSUFFICIENT FUNDS")))</f>
        <v/>
      </c>
      <c r="X215" s="6" t="str">
        <f>IF(V215&gt;Scenario!$B$11,"",IF(V$2&lt;&gt;"Ready",V$2,IF(ISNUMBER(W215),IF(AND(V215&gt;=Scenario!$B$10,MOD(V215-Scenario!$B$10,Scenario!$B$18)=0),Scenario!$B$8,0),"INSUFFICIENT FUNDS")))</f>
        <v/>
      </c>
      <c r="Y215" s="6" t="str">
        <f>IF(V215&gt;Scenario!$B$11,"",IF(V$2&lt;&gt;"Ready",V$2,IF(ISNUMBER(W215),(W215+X215)*(N('Option C'!$E$14)+N('Option C'!$E$15)+IF(Scenario!$B$13="Gross",N('Option C'!$E$16),0))/12+((N('Option C'!$E$12)+N('Option C'!$E$13))/12+IF(AND(V215&gt;=Scenario!$B$10,MOD(V215-Scenario!$B$10,Scenario!$B$18)=0),0*0+0,0)+IF(V215=1,0*0+0,0)+IF(V215=Scenario!$B$11,0,0)),"INSUFFICIENT FUNDS")))</f>
        <v/>
      </c>
      <c r="Z215" s="6" t="str">
        <f>IF(V215&gt;Scenario!$B$11,"",IF(V$2&lt;&gt;"Ready",V$2,IF(ISNUMBER(W215),IF((W215+X215)*(1+Scenario!$B$12/12)-Y215&lt;0,"INSUFFICIENT FUNDS",(W215+X215)*(1+Scenario!$B$12/12)-Y215),"INSUFFICIENT FUNDS")))</f>
        <v/>
      </c>
      <c r="AA215" s="6" t="str">
        <f>IF(V215&gt;Scenario!$B$11,"",IF(V$2&lt;&gt;"Ready",V$2,IF(ISNUMBER(Z215),AA214+Y215,"INSUFFICIENT FUNDS")))</f>
        <v/>
      </c>
      <c r="AB215" t="str">
        <f>IF(V215&gt;Scenario!$B$11,"",IF(V$2&lt;&gt;"Ready",V$2,IF(ISNUMBER(Z215),"OK","INSUFFICIENT FUNDS")))</f>
        <v/>
      </c>
      <c r="AC215">
        <v>211</v>
      </c>
      <c r="AD215" s="6" t="str">
        <f>IF(AC215&gt;Scenario!$B$11,"",IF(AC$2&lt;&gt;"Ready",AC$2,IF(AI214="OK",AG214,"INSUFFICIENT FUNDS")))</f>
        <v/>
      </c>
      <c r="AE215" s="6" t="str">
        <f>IF(AC215&gt;Scenario!$B$11,"",IF(AC$2&lt;&gt;"Ready",AC$2,IF(ISNUMBER(AD215),IF(AND(AC215&gt;=Scenario!$B$10,MOD(AC215-Scenario!$B$10,Scenario!$B$18)=0),Scenario!$B$8,0),"INSUFFICIENT FUNDS")))</f>
        <v/>
      </c>
      <c r="AF215" s="6" t="str">
        <f>IF(AC215&gt;Scenario!$B$11,"",IF(AC$2&lt;&gt;"Ready",AC$2,IF(ISNUMBER(AD215),(AD215+AE215)*(N('Option C'!$E$14)+N('Option C'!$E$15)+IF(Scenario!$B$13="Gross",0,0))/12+((N('Option C'!$E$12)+N('Option C'!$E$13))/12+IF(AND(AC215&gt;=Scenario!$B$10,MOD(AC215-Scenario!$B$10,Scenario!$B$18)=0),N('Option C'!$E$17)*N('Option C'!$E$18)+N('Option C'!$E$20),0)+IF(AC215=1,N('Option C'!$E$17)*N('Option C'!$E$19)+N('Option C'!$E$21),0)+IF(AC215=Scenario!$B$11,N('Option C'!$E$22),0)),"INSUFFICIENT FUNDS")))</f>
        <v/>
      </c>
      <c r="AG215" s="6" t="str">
        <f>IF(AC215&gt;Scenario!$B$11,"",IF(AC$2&lt;&gt;"Ready",AC$2,IF(ISNUMBER(AD215),IF((AD215+AE215)*(1+Scenario!$B$12/12)-AF215&lt;0,"INSUFFICIENT FUNDS",(AD215+AE215)*(1+Scenario!$B$12/12)-AF215),"INSUFFICIENT FUNDS")))</f>
        <v/>
      </c>
      <c r="AH215" s="6" t="str">
        <f>IF(AC215&gt;Scenario!$B$11,"",IF(AC$2&lt;&gt;"Ready",AC$2,IF(ISNUMBER(AG215),AH214+AF215,"INSUFFICIENT FUNDS")))</f>
        <v/>
      </c>
      <c r="AI215" t="str">
        <f>IF(AC215&gt;Scenario!$B$11,"",IF(AC$2&lt;&gt;"Ready",AC$2,IF(ISNUMBER(AG215),"OK","INSUFFICIENT FUNDS")))</f>
        <v/>
      </c>
      <c r="AJ215">
        <v>211</v>
      </c>
      <c r="AK215" s="6" t="str">
        <f>IF(AJ215&gt;Scenario!$B$11,"",IF(AJ$2&lt;&gt;"Ready",AJ$2,IF(AP214="OK",AN214,"INSUFFICIENT FUNDS")))</f>
        <v/>
      </c>
      <c r="AL215" s="6" t="str">
        <f>IF(AJ215&gt;Scenario!$B$11,"",IF(AJ$2&lt;&gt;"Ready",AJ$2,IF(ISNUMBER(AK215),IF(AND(AJ215&gt;=Scenario!$B$10,MOD(AJ215-Scenario!$B$10,Scenario!$B$18)=0),Scenario!$B$8,0),"INSUFFICIENT FUNDS")))</f>
        <v/>
      </c>
      <c r="AM215" s="6" t="str">
        <f>IF(AJ215&gt;Scenario!$B$11,"",IF(AJ$2&lt;&gt;"Ready",AJ$2,IF(ISNUMBER(AK215),(AK215+AL215)*(0+0+IF(Scenario!$B$13="Gross",0,0))/12+((0+0)/12+IF(AND(AJ215&gt;=Scenario!$B$10,MOD(AJ215-Scenario!$B$10,Scenario!$B$18)=0),0*0+0,0)+IF(AJ215=1,0*0+0,0)+IF(AJ215=Scenario!$B$11,0,0)),"INSUFFICIENT FUNDS")))</f>
        <v/>
      </c>
      <c r="AN215" s="6" t="str">
        <f>IF(AJ215&gt;Scenario!$B$11,"",IF(AJ$2&lt;&gt;"Ready",AJ$2,IF(ISNUMBER(AK215),IF((AK215+AL215)*(1+Scenario!$B$12/12)-AM215&lt;0,"INSUFFICIENT FUNDS",(AK215+AL215)*(1+Scenario!$B$12/12)-AM215),"INSUFFICIENT FUNDS")))</f>
        <v/>
      </c>
      <c r="AO215" s="6" t="str">
        <f>IF(AJ215&gt;Scenario!$B$11,"",IF(AJ$2&lt;&gt;"Ready",AJ$2,IF(ISNUMBER(AN215),AO214+AM215,"INSUFFICIENT FUNDS")))</f>
        <v/>
      </c>
      <c r="AP215" t="str">
        <f>IF(AJ215&gt;Scenario!$B$11,"",IF(AJ$2&lt;&gt;"Ready",AJ$2,IF(ISNUMBER(AN215),"OK","INSUFFICIENT FUNDS")))</f>
        <v/>
      </c>
    </row>
    <row r="216" spans="1:42" ht="32.1" customHeight="1" x14ac:dyDescent="0.2">
      <c r="A216">
        <v>212</v>
      </c>
      <c r="B216" s="6" t="str">
        <f>IF(A216&gt;Scenario!$B$11,"",IF(A$2&lt;&gt;"Ready",A$2,IF(G215="OK",E215,"INSUFFICIENT FUNDS")))</f>
        <v/>
      </c>
      <c r="C216" s="6" t="str">
        <f>IF(A216&gt;Scenario!$B$11,"",IF(A$2&lt;&gt;"Ready",A$2,IF(ISNUMBER(B216),IF(AND(A216&gt;=Scenario!$B$10,MOD(A216-Scenario!$B$10,Scenario!$B$18)=0),Scenario!$B$8,0),"INSUFFICIENT FUNDS")))</f>
        <v/>
      </c>
      <c r="D216" s="6" t="str">
        <f>IF(A216&gt;Scenario!$B$11,"",IF(A$2&lt;&gt;"Ready",A$2,IF(ISNUMBER(B216),(B216+C216)*(N('Option C'!$E$14)+N('Option C'!$E$15)+IF(Scenario!$B$13="Gross",N('Option C'!$E$16),0))/12+((N('Option C'!$E$12)+N('Option C'!$E$13))/12+IF(AND(A216&gt;=Scenario!$B$10,MOD(A216-Scenario!$B$10,Scenario!$B$18)=0),N('Option C'!$E$17)*N('Option C'!$E$18)+N('Option C'!$E$20),0)+IF(A216=1,N('Option C'!$E$17)*N('Option C'!$E$19)+N('Option C'!$E$21),0)+IF(A216=Scenario!$B$11,N('Option C'!$E$22),0)),"INSUFFICIENT FUNDS")))</f>
        <v/>
      </c>
      <c r="E216" s="6" t="str">
        <f>IF(A216&gt;Scenario!$B$11,"",IF(A$2&lt;&gt;"Ready",A$2,IF(ISNUMBER(B216),IF((B216+C216)*(1+Scenario!$B$12/12)-D216&lt;0,"INSUFFICIENT FUNDS",(B216+C216)*(1+Scenario!$B$12/12)-D216),"INSUFFICIENT FUNDS")))</f>
        <v/>
      </c>
      <c r="F216" s="6" t="str">
        <f>IF(A216&gt;Scenario!$B$11,"",IF(A$2&lt;&gt;"Ready",A$2,IF(ISNUMBER(E216),F215+D216,"INSUFFICIENT FUNDS")))</f>
        <v/>
      </c>
      <c r="G216" t="str">
        <f>IF(A216&gt;Scenario!$B$11,"",IF(A$2&lt;&gt;"Ready",A$2,IF(ISNUMBER(E216),"OK","INSUFFICIENT FUNDS")))</f>
        <v/>
      </c>
      <c r="H216">
        <v>212</v>
      </c>
      <c r="I216" s="6" t="str">
        <f>IF(H216&gt;Scenario!$B$11,"",IF(H$2&lt;&gt;"Ready",H$2,IF(N215="OK",L215,"INSUFFICIENT FUNDS")))</f>
        <v/>
      </c>
      <c r="J216" s="6" t="str">
        <f>IF(H216&gt;Scenario!$B$11,"",IF(H$2&lt;&gt;"Ready",H$2,IF(ISNUMBER(I216),IF(AND(H216&gt;=Scenario!$B$10,MOD(H216-Scenario!$B$10,Scenario!$B$18)=0),Scenario!$B$8,0),"INSUFFICIENT FUNDS")))</f>
        <v/>
      </c>
      <c r="K216" s="6" t="str">
        <f>IF(H216&gt;Scenario!$B$11,"",IF(H$2&lt;&gt;"Ready",H$2,IF(ISNUMBER(I216),(I216+J216)*(N('Option C'!$E$14)+N('Option C'!$E$15)+IF(Scenario!$B$13="Gross",N('Option C'!$E$16),0))/12+((0+0)/12+IF(AND(H216&gt;=Scenario!$B$10,MOD(H216-Scenario!$B$10,Scenario!$B$18)=0),N('Option C'!$E$17)*N('Option C'!$E$18)+N('Option C'!$E$20),0)+IF(H216=1,N('Option C'!$E$17)*N('Option C'!$E$19)+N('Option C'!$E$21),0)+IF(H216=Scenario!$B$11,N('Option C'!$E$22),0)),"INSUFFICIENT FUNDS")))</f>
        <v/>
      </c>
      <c r="L216" s="6" t="str">
        <f>IF(H216&gt;Scenario!$B$11,"",IF(H$2&lt;&gt;"Ready",H$2,IF(ISNUMBER(I216),IF((I216+J216)*(1+Scenario!$B$12/12)-K216&lt;0,"INSUFFICIENT FUNDS",(I216+J216)*(1+Scenario!$B$12/12)-K216),"INSUFFICIENT FUNDS")))</f>
        <v/>
      </c>
      <c r="M216" s="6" t="str">
        <f>IF(H216&gt;Scenario!$B$11,"",IF(H$2&lt;&gt;"Ready",H$2,IF(ISNUMBER(L216),M215+K216,"INSUFFICIENT FUNDS")))</f>
        <v/>
      </c>
      <c r="N216" t="str">
        <f>IF(H216&gt;Scenario!$B$11,"",IF(H$2&lt;&gt;"Ready",H$2,IF(ISNUMBER(L216),"OK","INSUFFICIENT FUNDS")))</f>
        <v/>
      </c>
      <c r="O216">
        <v>212</v>
      </c>
      <c r="P216" s="6" t="str">
        <f>IF(O216&gt;Scenario!$B$11,"",IF(O$2&lt;&gt;"Ready",O$2,IF(U215="OK",S215,"INSUFFICIENT FUNDS")))</f>
        <v/>
      </c>
      <c r="Q216" s="6" t="str">
        <f>IF(O216&gt;Scenario!$B$11,"",IF(O$2&lt;&gt;"Ready",O$2,IF(ISNUMBER(P216),IF(AND(O216&gt;=Scenario!$B$10,MOD(O216-Scenario!$B$10,Scenario!$B$18)=0),Scenario!$B$8,0),"INSUFFICIENT FUNDS")))</f>
        <v/>
      </c>
      <c r="R216" s="6" t="str">
        <f>IF(O216&gt;Scenario!$B$11,"",IF(O$2&lt;&gt;"Ready",O$2,IF(ISNUMBER(P216),(P216+Q216)*(0+N('Option C'!$E$15)+IF(Scenario!$B$13="Gross",N('Option C'!$E$16),0))/12+((N('Option C'!$E$12)+N('Option C'!$E$13))/12+IF(AND(O216&gt;=Scenario!$B$10,MOD(O216-Scenario!$B$10,Scenario!$B$18)=0),N('Option C'!$E$17)*N('Option C'!$E$18)+N('Option C'!$E$20),0)+IF(O216=1,N('Option C'!$E$17)*N('Option C'!$E$19)+N('Option C'!$E$21),0)+IF(O216=Scenario!$B$11,N('Option C'!$E$22),0)),"INSUFFICIENT FUNDS")))</f>
        <v/>
      </c>
      <c r="S216" s="6" t="str">
        <f>IF(O216&gt;Scenario!$B$11,"",IF(O$2&lt;&gt;"Ready",O$2,IF(ISNUMBER(P216),IF((P216+Q216)*(1+Scenario!$B$12/12)-R216&lt;0,"INSUFFICIENT FUNDS",(P216+Q216)*(1+Scenario!$B$12/12)-R216),"INSUFFICIENT FUNDS")))</f>
        <v/>
      </c>
      <c r="T216" s="6" t="str">
        <f>IF(O216&gt;Scenario!$B$11,"",IF(O$2&lt;&gt;"Ready",O$2,IF(ISNUMBER(S216),T215+R216,"INSUFFICIENT FUNDS")))</f>
        <v/>
      </c>
      <c r="U216" t="str">
        <f>IF(O216&gt;Scenario!$B$11,"",IF(O$2&lt;&gt;"Ready",O$2,IF(ISNUMBER(S216),"OK","INSUFFICIENT FUNDS")))</f>
        <v/>
      </c>
      <c r="V216">
        <v>212</v>
      </c>
      <c r="W216" s="6" t="str">
        <f>IF(V216&gt;Scenario!$B$11,"",IF(V$2&lt;&gt;"Ready",V$2,IF(AB215="OK",Z215,"INSUFFICIENT FUNDS")))</f>
        <v/>
      </c>
      <c r="X216" s="6" t="str">
        <f>IF(V216&gt;Scenario!$B$11,"",IF(V$2&lt;&gt;"Ready",V$2,IF(ISNUMBER(W216),IF(AND(V216&gt;=Scenario!$B$10,MOD(V216-Scenario!$B$10,Scenario!$B$18)=0),Scenario!$B$8,0),"INSUFFICIENT FUNDS")))</f>
        <v/>
      </c>
      <c r="Y216" s="6" t="str">
        <f>IF(V216&gt;Scenario!$B$11,"",IF(V$2&lt;&gt;"Ready",V$2,IF(ISNUMBER(W216),(W216+X216)*(N('Option C'!$E$14)+N('Option C'!$E$15)+IF(Scenario!$B$13="Gross",N('Option C'!$E$16),0))/12+((N('Option C'!$E$12)+N('Option C'!$E$13))/12+IF(AND(V216&gt;=Scenario!$B$10,MOD(V216-Scenario!$B$10,Scenario!$B$18)=0),0*0+0,0)+IF(V216=1,0*0+0,0)+IF(V216=Scenario!$B$11,0,0)),"INSUFFICIENT FUNDS")))</f>
        <v/>
      </c>
      <c r="Z216" s="6" t="str">
        <f>IF(V216&gt;Scenario!$B$11,"",IF(V$2&lt;&gt;"Ready",V$2,IF(ISNUMBER(W216),IF((W216+X216)*(1+Scenario!$B$12/12)-Y216&lt;0,"INSUFFICIENT FUNDS",(W216+X216)*(1+Scenario!$B$12/12)-Y216),"INSUFFICIENT FUNDS")))</f>
        <v/>
      </c>
      <c r="AA216" s="6" t="str">
        <f>IF(V216&gt;Scenario!$B$11,"",IF(V$2&lt;&gt;"Ready",V$2,IF(ISNUMBER(Z216),AA215+Y216,"INSUFFICIENT FUNDS")))</f>
        <v/>
      </c>
      <c r="AB216" t="str">
        <f>IF(V216&gt;Scenario!$B$11,"",IF(V$2&lt;&gt;"Ready",V$2,IF(ISNUMBER(Z216),"OK","INSUFFICIENT FUNDS")))</f>
        <v/>
      </c>
      <c r="AC216">
        <v>212</v>
      </c>
      <c r="AD216" s="6" t="str">
        <f>IF(AC216&gt;Scenario!$B$11,"",IF(AC$2&lt;&gt;"Ready",AC$2,IF(AI215="OK",AG215,"INSUFFICIENT FUNDS")))</f>
        <v/>
      </c>
      <c r="AE216" s="6" t="str">
        <f>IF(AC216&gt;Scenario!$B$11,"",IF(AC$2&lt;&gt;"Ready",AC$2,IF(ISNUMBER(AD216),IF(AND(AC216&gt;=Scenario!$B$10,MOD(AC216-Scenario!$B$10,Scenario!$B$18)=0),Scenario!$B$8,0),"INSUFFICIENT FUNDS")))</f>
        <v/>
      </c>
      <c r="AF216" s="6" t="str">
        <f>IF(AC216&gt;Scenario!$B$11,"",IF(AC$2&lt;&gt;"Ready",AC$2,IF(ISNUMBER(AD216),(AD216+AE216)*(N('Option C'!$E$14)+N('Option C'!$E$15)+IF(Scenario!$B$13="Gross",0,0))/12+((N('Option C'!$E$12)+N('Option C'!$E$13))/12+IF(AND(AC216&gt;=Scenario!$B$10,MOD(AC216-Scenario!$B$10,Scenario!$B$18)=0),N('Option C'!$E$17)*N('Option C'!$E$18)+N('Option C'!$E$20),0)+IF(AC216=1,N('Option C'!$E$17)*N('Option C'!$E$19)+N('Option C'!$E$21),0)+IF(AC216=Scenario!$B$11,N('Option C'!$E$22),0)),"INSUFFICIENT FUNDS")))</f>
        <v/>
      </c>
      <c r="AG216" s="6" t="str">
        <f>IF(AC216&gt;Scenario!$B$11,"",IF(AC$2&lt;&gt;"Ready",AC$2,IF(ISNUMBER(AD216),IF((AD216+AE216)*(1+Scenario!$B$12/12)-AF216&lt;0,"INSUFFICIENT FUNDS",(AD216+AE216)*(1+Scenario!$B$12/12)-AF216),"INSUFFICIENT FUNDS")))</f>
        <v/>
      </c>
      <c r="AH216" s="6" t="str">
        <f>IF(AC216&gt;Scenario!$B$11,"",IF(AC$2&lt;&gt;"Ready",AC$2,IF(ISNUMBER(AG216),AH215+AF216,"INSUFFICIENT FUNDS")))</f>
        <v/>
      </c>
      <c r="AI216" t="str">
        <f>IF(AC216&gt;Scenario!$B$11,"",IF(AC$2&lt;&gt;"Ready",AC$2,IF(ISNUMBER(AG216),"OK","INSUFFICIENT FUNDS")))</f>
        <v/>
      </c>
      <c r="AJ216">
        <v>212</v>
      </c>
      <c r="AK216" s="6" t="str">
        <f>IF(AJ216&gt;Scenario!$B$11,"",IF(AJ$2&lt;&gt;"Ready",AJ$2,IF(AP215="OK",AN215,"INSUFFICIENT FUNDS")))</f>
        <v/>
      </c>
      <c r="AL216" s="6" t="str">
        <f>IF(AJ216&gt;Scenario!$B$11,"",IF(AJ$2&lt;&gt;"Ready",AJ$2,IF(ISNUMBER(AK216),IF(AND(AJ216&gt;=Scenario!$B$10,MOD(AJ216-Scenario!$B$10,Scenario!$B$18)=0),Scenario!$B$8,0),"INSUFFICIENT FUNDS")))</f>
        <v/>
      </c>
      <c r="AM216" s="6" t="str">
        <f>IF(AJ216&gt;Scenario!$B$11,"",IF(AJ$2&lt;&gt;"Ready",AJ$2,IF(ISNUMBER(AK216),(AK216+AL216)*(0+0+IF(Scenario!$B$13="Gross",0,0))/12+((0+0)/12+IF(AND(AJ216&gt;=Scenario!$B$10,MOD(AJ216-Scenario!$B$10,Scenario!$B$18)=0),0*0+0,0)+IF(AJ216=1,0*0+0,0)+IF(AJ216=Scenario!$B$11,0,0)),"INSUFFICIENT FUNDS")))</f>
        <v/>
      </c>
      <c r="AN216" s="6" t="str">
        <f>IF(AJ216&gt;Scenario!$B$11,"",IF(AJ$2&lt;&gt;"Ready",AJ$2,IF(ISNUMBER(AK216),IF((AK216+AL216)*(1+Scenario!$B$12/12)-AM216&lt;0,"INSUFFICIENT FUNDS",(AK216+AL216)*(1+Scenario!$B$12/12)-AM216),"INSUFFICIENT FUNDS")))</f>
        <v/>
      </c>
      <c r="AO216" s="6" t="str">
        <f>IF(AJ216&gt;Scenario!$B$11,"",IF(AJ$2&lt;&gt;"Ready",AJ$2,IF(ISNUMBER(AN216),AO215+AM216,"INSUFFICIENT FUNDS")))</f>
        <v/>
      </c>
      <c r="AP216" t="str">
        <f>IF(AJ216&gt;Scenario!$B$11,"",IF(AJ$2&lt;&gt;"Ready",AJ$2,IF(ISNUMBER(AN216),"OK","INSUFFICIENT FUNDS")))</f>
        <v/>
      </c>
    </row>
    <row r="217" spans="1:42" ht="32.1" customHeight="1" x14ac:dyDescent="0.2">
      <c r="A217">
        <v>213</v>
      </c>
      <c r="B217" s="6" t="str">
        <f>IF(A217&gt;Scenario!$B$11,"",IF(A$2&lt;&gt;"Ready",A$2,IF(G216="OK",E216,"INSUFFICIENT FUNDS")))</f>
        <v/>
      </c>
      <c r="C217" s="6" t="str">
        <f>IF(A217&gt;Scenario!$B$11,"",IF(A$2&lt;&gt;"Ready",A$2,IF(ISNUMBER(B217),IF(AND(A217&gt;=Scenario!$B$10,MOD(A217-Scenario!$B$10,Scenario!$B$18)=0),Scenario!$B$8,0),"INSUFFICIENT FUNDS")))</f>
        <v/>
      </c>
      <c r="D217" s="6" t="str">
        <f>IF(A217&gt;Scenario!$B$11,"",IF(A$2&lt;&gt;"Ready",A$2,IF(ISNUMBER(B217),(B217+C217)*(N('Option C'!$E$14)+N('Option C'!$E$15)+IF(Scenario!$B$13="Gross",N('Option C'!$E$16),0))/12+((N('Option C'!$E$12)+N('Option C'!$E$13))/12+IF(AND(A217&gt;=Scenario!$B$10,MOD(A217-Scenario!$B$10,Scenario!$B$18)=0),N('Option C'!$E$17)*N('Option C'!$E$18)+N('Option C'!$E$20),0)+IF(A217=1,N('Option C'!$E$17)*N('Option C'!$E$19)+N('Option C'!$E$21),0)+IF(A217=Scenario!$B$11,N('Option C'!$E$22),0)),"INSUFFICIENT FUNDS")))</f>
        <v/>
      </c>
      <c r="E217" s="6" t="str">
        <f>IF(A217&gt;Scenario!$B$11,"",IF(A$2&lt;&gt;"Ready",A$2,IF(ISNUMBER(B217),IF((B217+C217)*(1+Scenario!$B$12/12)-D217&lt;0,"INSUFFICIENT FUNDS",(B217+C217)*(1+Scenario!$B$12/12)-D217),"INSUFFICIENT FUNDS")))</f>
        <v/>
      </c>
      <c r="F217" s="6" t="str">
        <f>IF(A217&gt;Scenario!$B$11,"",IF(A$2&lt;&gt;"Ready",A$2,IF(ISNUMBER(E217),F216+D217,"INSUFFICIENT FUNDS")))</f>
        <v/>
      </c>
      <c r="G217" t="str">
        <f>IF(A217&gt;Scenario!$B$11,"",IF(A$2&lt;&gt;"Ready",A$2,IF(ISNUMBER(E217),"OK","INSUFFICIENT FUNDS")))</f>
        <v/>
      </c>
      <c r="H217">
        <v>213</v>
      </c>
      <c r="I217" s="6" t="str">
        <f>IF(H217&gt;Scenario!$B$11,"",IF(H$2&lt;&gt;"Ready",H$2,IF(N216="OK",L216,"INSUFFICIENT FUNDS")))</f>
        <v/>
      </c>
      <c r="J217" s="6" t="str">
        <f>IF(H217&gt;Scenario!$B$11,"",IF(H$2&lt;&gt;"Ready",H$2,IF(ISNUMBER(I217),IF(AND(H217&gt;=Scenario!$B$10,MOD(H217-Scenario!$B$10,Scenario!$B$18)=0),Scenario!$B$8,0),"INSUFFICIENT FUNDS")))</f>
        <v/>
      </c>
      <c r="K217" s="6" t="str">
        <f>IF(H217&gt;Scenario!$B$11,"",IF(H$2&lt;&gt;"Ready",H$2,IF(ISNUMBER(I217),(I217+J217)*(N('Option C'!$E$14)+N('Option C'!$E$15)+IF(Scenario!$B$13="Gross",N('Option C'!$E$16),0))/12+((0+0)/12+IF(AND(H217&gt;=Scenario!$B$10,MOD(H217-Scenario!$B$10,Scenario!$B$18)=0),N('Option C'!$E$17)*N('Option C'!$E$18)+N('Option C'!$E$20),0)+IF(H217=1,N('Option C'!$E$17)*N('Option C'!$E$19)+N('Option C'!$E$21),0)+IF(H217=Scenario!$B$11,N('Option C'!$E$22),0)),"INSUFFICIENT FUNDS")))</f>
        <v/>
      </c>
      <c r="L217" s="6" t="str">
        <f>IF(H217&gt;Scenario!$B$11,"",IF(H$2&lt;&gt;"Ready",H$2,IF(ISNUMBER(I217),IF((I217+J217)*(1+Scenario!$B$12/12)-K217&lt;0,"INSUFFICIENT FUNDS",(I217+J217)*(1+Scenario!$B$12/12)-K217),"INSUFFICIENT FUNDS")))</f>
        <v/>
      </c>
      <c r="M217" s="6" t="str">
        <f>IF(H217&gt;Scenario!$B$11,"",IF(H$2&lt;&gt;"Ready",H$2,IF(ISNUMBER(L217),M216+K217,"INSUFFICIENT FUNDS")))</f>
        <v/>
      </c>
      <c r="N217" t="str">
        <f>IF(H217&gt;Scenario!$B$11,"",IF(H$2&lt;&gt;"Ready",H$2,IF(ISNUMBER(L217),"OK","INSUFFICIENT FUNDS")))</f>
        <v/>
      </c>
      <c r="O217">
        <v>213</v>
      </c>
      <c r="P217" s="6" t="str">
        <f>IF(O217&gt;Scenario!$B$11,"",IF(O$2&lt;&gt;"Ready",O$2,IF(U216="OK",S216,"INSUFFICIENT FUNDS")))</f>
        <v/>
      </c>
      <c r="Q217" s="6" t="str">
        <f>IF(O217&gt;Scenario!$B$11,"",IF(O$2&lt;&gt;"Ready",O$2,IF(ISNUMBER(P217),IF(AND(O217&gt;=Scenario!$B$10,MOD(O217-Scenario!$B$10,Scenario!$B$18)=0),Scenario!$B$8,0),"INSUFFICIENT FUNDS")))</f>
        <v/>
      </c>
      <c r="R217" s="6" t="str">
        <f>IF(O217&gt;Scenario!$B$11,"",IF(O$2&lt;&gt;"Ready",O$2,IF(ISNUMBER(P217),(P217+Q217)*(0+N('Option C'!$E$15)+IF(Scenario!$B$13="Gross",N('Option C'!$E$16),0))/12+((N('Option C'!$E$12)+N('Option C'!$E$13))/12+IF(AND(O217&gt;=Scenario!$B$10,MOD(O217-Scenario!$B$10,Scenario!$B$18)=0),N('Option C'!$E$17)*N('Option C'!$E$18)+N('Option C'!$E$20),0)+IF(O217=1,N('Option C'!$E$17)*N('Option C'!$E$19)+N('Option C'!$E$21),0)+IF(O217=Scenario!$B$11,N('Option C'!$E$22),0)),"INSUFFICIENT FUNDS")))</f>
        <v/>
      </c>
      <c r="S217" s="6" t="str">
        <f>IF(O217&gt;Scenario!$B$11,"",IF(O$2&lt;&gt;"Ready",O$2,IF(ISNUMBER(P217),IF((P217+Q217)*(1+Scenario!$B$12/12)-R217&lt;0,"INSUFFICIENT FUNDS",(P217+Q217)*(1+Scenario!$B$12/12)-R217),"INSUFFICIENT FUNDS")))</f>
        <v/>
      </c>
      <c r="T217" s="6" t="str">
        <f>IF(O217&gt;Scenario!$B$11,"",IF(O$2&lt;&gt;"Ready",O$2,IF(ISNUMBER(S217),T216+R217,"INSUFFICIENT FUNDS")))</f>
        <v/>
      </c>
      <c r="U217" t="str">
        <f>IF(O217&gt;Scenario!$B$11,"",IF(O$2&lt;&gt;"Ready",O$2,IF(ISNUMBER(S217),"OK","INSUFFICIENT FUNDS")))</f>
        <v/>
      </c>
      <c r="V217">
        <v>213</v>
      </c>
      <c r="W217" s="6" t="str">
        <f>IF(V217&gt;Scenario!$B$11,"",IF(V$2&lt;&gt;"Ready",V$2,IF(AB216="OK",Z216,"INSUFFICIENT FUNDS")))</f>
        <v/>
      </c>
      <c r="X217" s="6" t="str">
        <f>IF(V217&gt;Scenario!$B$11,"",IF(V$2&lt;&gt;"Ready",V$2,IF(ISNUMBER(W217),IF(AND(V217&gt;=Scenario!$B$10,MOD(V217-Scenario!$B$10,Scenario!$B$18)=0),Scenario!$B$8,0),"INSUFFICIENT FUNDS")))</f>
        <v/>
      </c>
      <c r="Y217" s="6" t="str">
        <f>IF(V217&gt;Scenario!$B$11,"",IF(V$2&lt;&gt;"Ready",V$2,IF(ISNUMBER(W217),(W217+X217)*(N('Option C'!$E$14)+N('Option C'!$E$15)+IF(Scenario!$B$13="Gross",N('Option C'!$E$16),0))/12+((N('Option C'!$E$12)+N('Option C'!$E$13))/12+IF(AND(V217&gt;=Scenario!$B$10,MOD(V217-Scenario!$B$10,Scenario!$B$18)=0),0*0+0,0)+IF(V217=1,0*0+0,0)+IF(V217=Scenario!$B$11,0,0)),"INSUFFICIENT FUNDS")))</f>
        <v/>
      </c>
      <c r="Z217" s="6" t="str">
        <f>IF(V217&gt;Scenario!$B$11,"",IF(V$2&lt;&gt;"Ready",V$2,IF(ISNUMBER(W217),IF((W217+X217)*(1+Scenario!$B$12/12)-Y217&lt;0,"INSUFFICIENT FUNDS",(W217+X217)*(1+Scenario!$B$12/12)-Y217),"INSUFFICIENT FUNDS")))</f>
        <v/>
      </c>
      <c r="AA217" s="6" t="str">
        <f>IF(V217&gt;Scenario!$B$11,"",IF(V$2&lt;&gt;"Ready",V$2,IF(ISNUMBER(Z217),AA216+Y217,"INSUFFICIENT FUNDS")))</f>
        <v/>
      </c>
      <c r="AB217" t="str">
        <f>IF(V217&gt;Scenario!$B$11,"",IF(V$2&lt;&gt;"Ready",V$2,IF(ISNUMBER(Z217),"OK","INSUFFICIENT FUNDS")))</f>
        <v/>
      </c>
      <c r="AC217">
        <v>213</v>
      </c>
      <c r="AD217" s="6" t="str">
        <f>IF(AC217&gt;Scenario!$B$11,"",IF(AC$2&lt;&gt;"Ready",AC$2,IF(AI216="OK",AG216,"INSUFFICIENT FUNDS")))</f>
        <v/>
      </c>
      <c r="AE217" s="6" t="str">
        <f>IF(AC217&gt;Scenario!$B$11,"",IF(AC$2&lt;&gt;"Ready",AC$2,IF(ISNUMBER(AD217),IF(AND(AC217&gt;=Scenario!$B$10,MOD(AC217-Scenario!$B$10,Scenario!$B$18)=0),Scenario!$B$8,0),"INSUFFICIENT FUNDS")))</f>
        <v/>
      </c>
      <c r="AF217" s="6" t="str">
        <f>IF(AC217&gt;Scenario!$B$11,"",IF(AC$2&lt;&gt;"Ready",AC$2,IF(ISNUMBER(AD217),(AD217+AE217)*(N('Option C'!$E$14)+N('Option C'!$E$15)+IF(Scenario!$B$13="Gross",0,0))/12+((N('Option C'!$E$12)+N('Option C'!$E$13))/12+IF(AND(AC217&gt;=Scenario!$B$10,MOD(AC217-Scenario!$B$10,Scenario!$B$18)=0),N('Option C'!$E$17)*N('Option C'!$E$18)+N('Option C'!$E$20),0)+IF(AC217=1,N('Option C'!$E$17)*N('Option C'!$E$19)+N('Option C'!$E$21),0)+IF(AC217=Scenario!$B$11,N('Option C'!$E$22),0)),"INSUFFICIENT FUNDS")))</f>
        <v/>
      </c>
      <c r="AG217" s="6" t="str">
        <f>IF(AC217&gt;Scenario!$B$11,"",IF(AC$2&lt;&gt;"Ready",AC$2,IF(ISNUMBER(AD217),IF((AD217+AE217)*(1+Scenario!$B$12/12)-AF217&lt;0,"INSUFFICIENT FUNDS",(AD217+AE217)*(1+Scenario!$B$12/12)-AF217),"INSUFFICIENT FUNDS")))</f>
        <v/>
      </c>
      <c r="AH217" s="6" t="str">
        <f>IF(AC217&gt;Scenario!$B$11,"",IF(AC$2&lt;&gt;"Ready",AC$2,IF(ISNUMBER(AG217),AH216+AF217,"INSUFFICIENT FUNDS")))</f>
        <v/>
      </c>
      <c r="AI217" t="str">
        <f>IF(AC217&gt;Scenario!$B$11,"",IF(AC$2&lt;&gt;"Ready",AC$2,IF(ISNUMBER(AG217),"OK","INSUFFICIENT FUNDS")))</f>
        <v/>
      </c>
      <c r="AJ217">
        <v>213</v>
      </c>
      <c r="AK217" s="6" t="str">
        <f>IF(AJ217&gt;Scenario!$B$11,"",IF(AJ$2&lt;&gt;"Ready",AJ$2,IF(AP216="OK",AN216,"INSUFFICIENT FUNDS")))</f>
        <v/>
      </c>
      <c r="AL217" s="6" t="str">
        <f>IF(AJ217&gt;Scenario!$B$11,"",IF(AJ$2&lt;&gt;"Ready",AJ$2,IF(ISNUMBER(AK217),IF(AND(AJ217&gt;=Scenario!$B$10,MOD(AJ217-Scenario!$B$10,Scenario!$B$18)=0),Scenario!$B$8,0),"INSUFFICIENT FUNDS")))</f>
        <v/>
      </c>
      <c r="AM217" s="6" t="str">
        <f>IF(AJ217&gt;Scenario!$B$11,"",IF(AJ$2&lt;&gt;"Ready",AJ$2,IF(ISNUMBER(AK217),(AK217+AL217)*(0+0+IF(Scenario!$B$13="Gross",0,0))/12+((0+0)/12+IF(AND(AJ217&gt;=Scenario!$B$10,MOD(AJ217-Scenario!$B$10,Scenario!$B$18)=0),0*0+0,0)+IF(AJ217=1,0*0+0,0)+IF(AJ217=Scenario!$B$11,0,0)),"INSUFFICIENT FUNDS")))</f>
        <v/>
      </c>
      <c r="AN217" s="6" t="str">
        <f>IF(AJ217&gt;Scenario!$B$11,"",IF(AJ$2&lt;&gt;"Ready",AJ$2,IF(ISNUMBER(AK217),IF((AK217+AL217)*(1+Scenario!$B$12/12)-AM217&lt;0,"INSUFFICIENT FUNDS",(AK217+AL217)*(1+Scenario!$B$12/12)-AM217),"INSUFFICIENT FUNDS")))</f>
        <v/>
      </c>
      <c r="AO217" s="6" t="str">
        <f>IF(AJ217&gt;Scenario!$B$11,"",IF(AJ$2&lt;&gt;"Ready",AJ$2,IF(ISNUMBER(AN217),AO216+AM217,"INSUFFICIENT FUNDS")))</f>
        <v/>
      </c>
      <c r="AP217" t="str">
        <f>IF(AJ217&gt;Scenario!$B$11,"",IF(AJ$2&lt;&gt;"Ready",AJ$2,IF(ISNUMBER(AN217),"OK","INSUFFICIENT FUNDS")))</f>
        <v/>
      </c>
    </row>
    <row r="218" spans="1:42" ht="32.1" customHeight="1" x14ac:dyDescent="0.2">
      <c r="A218">
        <v>214</v>
      </c>
      <c r="B218" s="6" t="str">
        <f>IF(A218&gt;Scenario!$B$11,"",IF(A$2&lt;&gt;"Ready",A$2,IF(G217="OK",E217,"INSUFFICIENT FUNDS")))</f>
        <v/>
      </c>
      <c r="C218" s="6" t="str">
        <f>IF(A218&gt;Scenario!$B$11,"",IF(A$2&lt;&gt;"Ready",A$2,IF(ISNUMBER(B218),IF(AND(A218&gt;=Scenario!$B$10,MOD(A218-Scenario!$B$10,Scenario!$B$18)=0),Scenario!$B$8,0),"INSUFFICIENT FUNDS")))</f>
        <v/>
      </c>
      <c r="D218" s="6" t="str">
        <f>IF(A218&gt;Scenario!$B$11,"",IF(A$2&lt;&gt;"Ready",A$2,IF(ISNUMBER(B218),(B218+C218)*(N('Option C'!$E$14)+N('Option C'!$E$15)+IF(Scenario!$B$13="Gross",N('Option C'!$E$16),0))/12+((N('Option C'!$E$12)+N('Option C'!$E$13))/12+IF(AND(A218&gt;=Scenario!$B$10,MOD(A218-Scenario!$B$10,Scenario!$B$18)=0),N('Option C'!$E$17)*N('Option C'!$E$18)+N('Option C'!$E$20),0)+IF(A218=1,N('Option C'!$E$17)*N('Option C'!$E$19)+N('Option C'!$E$21),0)+IF(A218=Scenario!$B$11,N('Option C'!$E$22),0)),"INSUFFICIENT FUNDS")))</f>
        <v/>
      </c>
      <c r="E218" s="6" t="str">
        <f>IF(A218&gt;Scenario!$B$11,"",IF(A$2&lt;&gt;"Ready",A$2,IF(ISNUMBER(B218),IF((B218+C218)*(1+Scenario!$B$12/12)-D218&lt;0,"INSUFFICIENT FUNDS",(B218+C218)*(1+Scenario!$B$12/12)-D218),"INSUFFICIENT FUNDS")))</f>
        <v/>
      </c>
      <c r="F218" s="6" t="str">
        <f>IF(A218&gt;Scenario!$B$11,"",IF(A$2&lt;&gt;"Ready",A$2,IF(ISNUMBER(E218),F217+D218,"INSUFFICIENT FUNDS")))</f>
        <v/>
      </c>
      <c r="G218" t="str">
        <f>IF(A218&gt;Scenario!$B$11,"",IF(A$2&lt;&gt;"Ready",A$2,IF(ISNUMBER(E218),"OK","INSUFFICIENT FUNDS")))</f>
        <v/>
      </c>
      <c r="H218">
        <v>214</v>
      </c>
      <c r="I218" s="6" t="str">
        <f>IF(H218&gt;Scenario!$B$11,"",IF(H$2&lt;&gt;"Ready",H$2,IF(N217="OK",L217,"INSUFFICIENT FUNDS")))</f>
        <v/>
      </c>
      <c r="J218" s="6" t="str">
        <f>IF(H218&gt;Scenario!$B$11,"",IF(H$2&lt;&gt;"Ready",H$2,IF(ISNUMBER(I218),IF(AND(H218&gt;=Scenario!$B$10,MOD(H218-Scenario!$B$10,Scenario!$B$18)=0),Scenario!$B$8,0),"INSUFFICIENT FUNDS")))</f>
        <v/>
      </c>
      <c r="K218" s="6" t="str">
        <f>IF(H218&gt;Scenario!$B$11,"",IF(H$2&lt;&gt;"Ready",H$2,IF(ISNUMBER(I218),(I218+J218)*(N('Option C'!$E$14)+N('Option C'!$E$15)+IF(Scenario!$B$13="Gross",N('Option C'!$E$16),0))/12+((0+0)/12+IF(AND(H218&gt;=Scenario!$B$10,MOD(H218-Scenario!$B$10,Scenario!$B$18)=0),N('Option C'!$E$17)*N('Option C'!$E$18)+N('Option C'!$E$20),0)+IF(H218=1,N('Option C'!$E$17)*N('Option C'!$E$19)+N('Option C'!$E$21),0)+IF(H218=Scenario!$B$11,N('Option C'!$E$22),0)),"INSUFFICIENT FUNDS")))</f>
        <v/>
      </c>
      <c r="L218" s="6" t="str">
        <f>IF(H218&gt;Scenario!$B$11,"",IF(H$2&lt;&gt;"Ready",H$2,IF(ISNUMBER(I218),IF((I218+J218)*(1+Scenario!$B$12/12)-K218&lt;0,"INSUFFICIENT FUNDS",(I218+J218)*(1+Scenario!$B$12/12)-K218),"INSUFFICIENT FUNDS")))</f>
        <v/>
      </c>
      <c r="M218" s="6" t="str">
        <f>IF(H218&gt;Scenario!$B$11,"",IF(H$2&lt;&gt;"Ready",H$2,IF(ISNUMBER(L218),M217+K218,"INSUFFICIENT FUNDS")))</f>
        <v/>
      </c>
      <c r="N218" t="str">
        <f>IF(H218&gt;Scenario!$B$11,"",IF(H$2&lt;&gt;"Ready",H$2,IF(ISNUMBER(L218),"OK","INSUFFICIENT FUNDS")))</f>
        <v/>
      </c>
      <c r="O218">
        <v>214</v>
      </c>
      <c r="P218" s="6" t="str">
        <f>IF(O218&gt;Scenario!$B$11,"",IF(O$2&lt;&gt;"Ready",O$2,IF(U217="OK",S217,"INSUFFICIENT FUNDS")))</f>
        <v/>
      </c>
      <c r="Q218" s="6" t="str">
        <f>IF(O218&gt;Scenario!$B$11,"",IF(O$2&lt;&gt;"Ready",O$2,IF(ISNUMBER(P218),IF(AND(O218&gt;=Scenario!$B$10,MOD(O218-Scenario!$B$10,Scenario!$B$18)=0),Scenario!$B$8,0),"INSUFFICIENT FUNDS")))</f>
        <v/>
      </c>
      <c r="R218" s="6" t="str">
        <f>IF(O218&gt;Scenario!$B$11,"",IF(O$2&lt;&gt;"Ready",O$2,IF(ISNUMBER(P218),(P218+Q218)*(0+N('Option C'!$E$15)+IF(Scenario!$B$13="Gross",N('Option C'!$E$16),0))/12+((N('Option C'!$E$12)+N('Option C'!$E$13))/12+IF(AND(O218&gt;=Scenario!$B$10,MOD(O218-Scenario!$B$10,Scenario!$B$18)=0),N('Option C'!$E$17)*N('Option C'!$E$18)+N('Option C'!$E$20),0)+IF(O218=1,N('Option C'!$E$17)*N('Option C'!$E$19)+N('Option C'!$E$21),0)+IF(O218=Scenario!$B$11,N('Option C'!$E$22),0)),"INSUFFICIENT FUNDS")))</f>
        <v/>
      </c>
      <c r="S218" s="6" t="str">
        <f>IF(O218&gt;Scenario!$B$11,"",IF(O$2&lt;&gt;"Ready",O$2,IF(ISNUMBER(P218),IF((P218+Q218)*(1+Scenario!$B$12/12)-R218&lt;0,"INSUFFICIENT FUNDS",(P218+Q218)*(1+Scenario!$B$12/12)-R218),"INSUFFICIENT FUNDS")))</f>
        <v/>
      </c>
      <c r="T218" s="6" t="str">
        <f>IF(O218&gt;Scenario!$B$11,"",IF(O$2&lt;&gt;"Ready",O$2,IF(ISNUMBER(S218),T217+R218,"INSUFFICIENT FUNDS")))</f>
        <v/>
      </c>
      <c r="U218" t="str">
        <f>IF(O218&gt;Scenario!$B$11,"",IF(O$2&lt;&gt;"Ready",O$2,IF(ISNUMBER(S218),"OK","INSUFFICIENT FUNDS")))</f>
        <v/>
      </c>
      <c r="V218">
        <v>214</v>
      </c>
      <c r="W218" s="6" t="str">
        <f>IF(V218&gt;Scenario!$B$11,"",IF(V$2&lt;&gt;"Ready",V$2,IF(AB217="OK",Z217,"INSUFFICIENT FUNDS")))</f>
        <v/>
      </c>
      <c r="X218" s="6" t="str">
        <f>IF(V218&gt;Scenario!$B$11,"",IF(V$2&lt;&gt;"Ready",V$2,IF(ISNUMBER(W218),IF(AND(V218&gt;=Scenario!$B$10,MOD(V218-Scenario!$B$10,Scenario!$B$18)=0),Scenario!$B$8,0),"INSUFFICIENT FUNDS")))</f>
        <v/>
      </c>
      <c r="Y218" s="6" t="str">
        <f>IF(V218&gt;Scenario!$B$11,"",IF(V$2&lt;&gt;"Ready",V$2,IF(ISNUMBER(W218),(W218+X218)*(N('Option C'!$E$14)+N('Option C'!$E$15)+IF(Scenario!$B$13="Gross",N('Option C'!$E$16),0))/12+((N('Option C'!$E$12)+N('Option C'!$E$13))/12+IF(AND(V218&gt;=Scenario!$B$10,MOD(V218-Scenario!$B$10,Scenario!$B$18)=0),0*0+0,0)+IF(V218=1,0*0+0,0)+IF(V218=Scenario!$B$11,0,0)),"INSUFFICIENT FUNDS")))</f>
        <v/>
      </c>
      <c r="Z218" s="6" t="str">
        <f>IF(V218&gt;Scenario!$B$11,"",IF(V$2&lt;&gt;"Ready",V$2,IF(ISNUMBER(W218),IF((W218+X218)*(1+Scenario!$B$12/12)-Y218&lt;0,"INSUFFICIENT FUNDS",(W218+X218)*(1+Scenario!$B$12/12)-Y218),"INSUFFICIENT FUNDS")))</f>
        <v/>
      </c>
      <c r="AA218" s="6" t="str">
        <f>IF(V218&gt;Scenario!$B$11,"",IF(V$2&lt;&gt;"Ready",V$2,IF(ISNUMBER(Z218),AA217+Y218,"INSUFFICIENT FUNDS")))</f>
        <v/>
      </c>
      <c r="AB218" t="str">
        <f>IF(V218&gt;Scenario!$B$11,"",IF(V$2&lt;&gt;"Ready",V$2,IF(ISNUMBER(Z218),"OK","INSUFFICIENT FUNDS")))</f>
        <v/>
      </c>
      <c r="AC218">
        <v>214</v>
      </c>
      <c r="AD218" s="6" t="str">
        <f>IF(AC218&gt;Scenario!$B$11,"",IF(AC$2&lt;&gt;"Ready",AC$2,IF(AI217="OK",AG217,"INSUFFICIENT FUNDS")))</f>
        <v/>
      </c>
      <c r="AE218" s="6" t="str">
        <f>IF(AC218&gt;Scenario!$B$11,"",IF(AC$2&lt;&gt;"Ready",AC$2,IF(ISNUMBER(AD218),IF(AND(AC218&gt;=Scenario!$B$10,MOD(AC218-Scenario!$B$10,Scenario!$B$18)=0),Scenario!$B$8,0),"INSUFFICIENT FUNDS")))</f>
        <v/>
      </c>
      <c r="AF218" s="6" t="str">
        <f>IF(AC218&gt;Scenario!$B$11,"",IF(AC$2&lt;&gt;"Ready",AC$2,IF(ISNUMBER(AD218),(AD218+AE218)*(N('Option C'!$E$14)+N('Option C'!$E$15)+IF(Scenario!$B$13="Gross",0,0))/12+((N('Option C'!$E$12)+N('Option C'!$E$13))/12+IF(AND(AC218&gt;=Scenario!$B$10,MOD(AC218-Scenario!$B$10,Scenario!$B$18)=0),N('Option C'!$E$17)*N('Option C'!$E$18)+N('Option C'!$E$20),0)+IF(AC218=1,N('Option C'!$E$17)*N('Option C'!$E$19)+N('Option C'!$E$21),0)+IF(AC218=Scenario!$B$11,N('Option C'!$E$22),0)),"INSUFFICIENT FUNDS")))</f>
        <v/>
      </c>
      <c r="AG218" s="6" t="str">
        <f>IF(AC218&gt;Scenario!$B$11,"",IF(AC$2&lt;&gt;"Ready",AC$2,IF(ISNUMBER(AD218),IF((AD218+AE218)*(1+Scenario!$B$12/12)-AF218&lt;0,"INSUFFICIENT FUNDS",(AD218+AE218)*(1+Scenario!$B$12/12)-AF218),"INSUFFICIENT FUNDS")))</f>
        <v/>
      </c>
      <c r="AH218" s="6" t="str">
        <f>IF(AC218&gt;Scenario!$B$11,"",IF(AC$2&lt;&gt;"Ready",AC$2,IF(ISNUMBER(AG218),AH217+AF218,"INSUFFICIENT FUNDS")))</f>
        <v/>
      </c>
      <c r="AI218" t="str">
        <f>IF(AC218&gt;Scenario!$B$11,"",IF(AC$2&lt;&gt;"Ready",AC$2,IF(ISNUMBER(AG218),"OK","INSUFFICIENT FUNDS")))</f>
        <v/>
      </c>
      <c r="AJ218">
        <v>214</v>
      </c>
      <c r="AK218" s="6" t="str">
        <f>IF(AJ218&gt;Scenario!$B$11,"",IF(AJ$2&lt;&gt;"Ready",AJ$2,IF(AP217="OK",AN217,"INSUFFICIENT FUNDS")))</f>
        <v/>
      </c>
      <c r="AL218" s="6" t="str">
        <f>IF(AJ218&gt;Scenario!$B$11,"",IF(AJ$2&lt;&gt;"Ready",AJ$2,IF(ISNUMBER(AK218),IF(AND(AJ218&gt;=Scenario!$B$10,MOD(AJ218-Scenario!$B$10,Scenario!$B$18)=0),Scenario!$B$8,0),"INSUFFICIENT FUNDS")))</f>
        <v/>
      </c>
      <c r="AM218" s="6" t="str">
        <f>IF(AJ218&gt;Scenario!$B$11,"",IF(AJ$2&lt;&gt;"Ready",AJ$2,IF(ISNUMBER(AK218),(AK218+AL218)*(0+0+IF(Scenario!$B$13="Gross",0,0))/12+((0+0)/12+IF(AND(AJ218&gt;=Scenario!$B$10,MOD(AJ218-Scenario!$B$10,Scenario!$B$18)=0),0*0+0,0)+IF(AJ218=1,0*0+0,0)+IF(AJ218=Scenario!$B$11,0,0)),"INSUFFICIENT FUNDS")))</f>
        <v/>
      </c>
      <c r="AN218" s="6" t="str">
        <f>IF(AJ218&gt;Scenario!$B$11,"",IF(AJ$2&lt;&gt;"Ready",AJ$2,IF(ISNUMBER(AK218),IF((AK218+AL218)*(1+Scenario!$B$12/12)-AM218&lt;0,"INSUFFICIENT FUNDS",(AK218+AL218)*(1+Scenario!$B$12/12)-AM218),"INSUFFICIENT FUNDS")))</f>
        <v/>
      </c>
      <c r="AO218" s="6" t="str">
        <f>IF(AJ218&gt;Scenario!$B$11,"",IF(AJ$2&lt;&gt;"Ready",AJ$2,IF(ISNUMBER(AN218),AO217+AM218,"INSUFFICIENT FUNDS")))</f>
        <v/>
      </c>
      <c r="AP218" t="str">
        <f>IF(AJ218&gt;Scenario!$B$11,"",IF(AJ$2&lt;&gt;"Ready",AJ$2,IF(ISNUMBER(AN218),"OK","INSUFFICIENT FUNDS")))</f>
        <v/>
      </c>
    </row>
    <row r="219" spans="1:42" ht="32.1" customHeight="1" x14ac:dyDescent="0.2">
      <c r="A219">
        <v>215</v>
      </c>
      <c r="B219" s="6" t="str">
        <f>IF(A219&gt;Scenario!$B$11,"",IF(A$2&lt;&gt;"Ready",A$2,IF(G218="OK",E218,"INSUFFICIENT FUNDS")))</f>
        <v/>
      </c>
      <c r="C219" s="6" t="str">
        <f>IF(A219&gt;Scenario!$B$11,"",IF(A$2&lt;&gt;"Ready",A$2,IF(ISNUMBER(B219),IF(AND(A219&gt;=Scenario!$B$10,MOD(A219-Scenario!$B$10,Scenario!$B$18)=0),Scenario!$B$8,0),"INSUFFICIENT FUNDS")))</f>
        <v/>
      </c>
      <c r="D219" s="6" t="str">
        <f>IF(A219&gt;Scenario!$B$11,"",IF(A$2&lt;&gt;"Ready",A$2,IF(ISNUMBER(B219),(B219+C219)*(N('Option C'!$E$14)+N('Option C'!$E$15)+IF(Scenario!$B$13="Gross",N('Option C'!$E$16),0))/12+((N('Option C'!$E$12)+N('Option C'!$E$13))/12+IF(AND(A219&gt;=Scenario!$B$10,MOD(A219-Scenario!$B$10,Scenario!$B$18)=0),N('Option C'!$E$17)*N('Option C'!$E$18)+N('Option C'!$E$20),0)+IF(A219=1,N('Option C'!$E$17)*N('Option C'!$E$19)+N('Option C'!$E$21),0)+IF(A219=Scenario!$B$11,N('Option C'!$E$22),0)),"INSUFFICIENT FUNDS")))</f>
        <v/>
      </c>
      <c r="E219" s="6" t="str">
        <f>IF(A219&gt;Scenario!$B$11,"",IF(A$2&lt;&gt;"Ready",A$2,IF(ISNUMBER(B219),IF((B219+C219)*(1+Scenario!$B$12/12)-D219&lt;0,"INSUFFICIENT FUNDS",(B219+C219)*(1+Scenario!$B$12/12)-D219),"INSUFFICIENT FUNDS")))</f>
        <v/>
      </c>
      <c r="F219" s="6" t="str">
        <f>IF(A219&gt;Scenario!$B$11,"",IF(A$2&lt;&gt;"Ready",A$2,IF(ISNUMBER(E219),F218+D219,"INSUFFICIENT FUNDS")))</f>
        <v/>
      </c>
      <c r="G219" t="str">
        <f>IF(A219&gt;Scenario!$B$11,"",IF(A$2&lt;&gt;"Ready",A$2,IF(ISNUMBER(E219),"OK","INSUFFICIENT FUNDS")))</f>
        <v/>
      </c>
      <c r="H219">
        <v>215</v>
      </c>
      <c r="I219" s="6" t="str">
        <f>IF(H219&gt;Scenario!$B$11,"",IF(H$2&lt;&gt;"Ready",H$2,IF(N218="OK",L218,"INSUFFICIENT FUNDS")))</f>
        <v/>
      </c>
      <c r="J219" s="6" t="str">
        <f>IF(H219&gt;Scenario!$B$11,"",IF(H$2&lt;&gt;"Ready",H$2,IF(ISNUMBER(I219),IF(AND(H219&gt;=Scenario!$B$10,MOD(H219-Scenario!$B$10,Scenario!$B$18)=0),Scenario!$B$8,0),"INSUFFICIENT FUNDS")))</f>
        <v/>
      </c>
      <c r="K219" s="6" t="str">
        <f>IF(H219&gt;Scenario!$B$11,"",IF(H$2&lt;&gt;"Ready",H$2,IF(ISNUMBER(I219),(I219+J219)*(N('Option C'!$E$14)+N('Option C'!$E$15)+IF(Scenario!$B$13="Gross",N('Option C'!$E$16),0))/12+((0+0)/12+IF(AND(H219&gt;=Scenario!$B$10,MOD(H219-Scenario!$B$10,Scenario!$B$18)=0),N('Option C'!$E$17)*N('Option C'!$E$18)+N('Option C'!$E$20),0)+IF(H219=1,N('Option C'!$E$17)*N('Option C'!$E$19)+N('Option C'!$E$21),0)+IF(H219=Scenario!$B$11,N('Option C'!$E$22),0)),"INSUFFICIENT FUNDS")))</f>
        <v/>
      </c>
      <c r="L219" s="6" t="str">
        <f>IF(H219&gt;Scenario!$B$11,"",IF(H$2&lt;&gt;"Ready",H$2,IF(ISNUMBER(I219),IF((I219+J219)*(1+Scenario!$B$12/12)-K219&lt;0,"INSUFFICIENT FUNDS",(I219+J219)*(1+Scenario!$B$12/12)-K219),"INSUFFICIENT FUNDS")))</f>
        <v/>
      </c>
      <c r="M219" s="6" t="str">
        <f>IF(H219&gt;Scenario!$B$11,"",IF(H$2&lt;&gt;"Ready",H$2,IF(ISNUMBER(L219),M218+K219,"INSUFFICIENT FUNDS")))</f>
        <v/>
      </c>
      <c r="N219" t="str">
        <f>IF(H219&gt;Scenario!$B$11,"",IF(H$2&lt;&gt;"Ready",H$2,IF(ISNUMBER(L219),"OK","INSUFFICIENT FUNDS")))</f>
        <v/>
      </c>
      <c r="O219">
        <v>215</v>
      </c>
      <c r="P219" s="6" t="str">
        <f>IF(O219&gt;Scenario!$B$11,"",IF(O$2&lt;&gt;"Ready",O$2,IF(U218="OK",S218,"INSUFFICIENT FUNDS")))</f>
        <v/>
      </c>
      <c r="Q219" s="6" t="str">
        <f>IF(O219&gt;Scenario!$B$11,"",IF(O$2&lt;&gt;"Ready",O$2,IF(ISNUMBER(P219),IF(AND(O219&gt;=Scenario!$B$10,MOD(O219-Scenario!$B$10,Scenario!$B$18)=0),Scenario!$B$8,0),"INSUFFICIENT FUNDS")))</f>
        <v/>
      </c>
      <c r="R219" s="6" t="str">
        <f>IF(O219&gt;Scenario!$B$11,"",IF(O$2&lt;&gt;"Ready",O$2,IF(ISNUMBER(P219),(P219+Q219)*(0+N('Option C'!$E$15)+IF(Scenario!$B$13="Gross",N('Option C'!$E$16),0))/12+((N('Option C'!$E$12)+N('Option C'!$E$13))/12+IF(AND(O219&gt;=Scenario!$B$10,MOD(O219-Scenario!$B$10,Scenario!$B$18)=0),N('Option C'!$E$17)*N('Option C'!$E$18)+N('Option C'!$E$20),0)+IF(O219=1,N('Option C'!$E$17)*N('Option C'!$E$19)+N('Option C'!$E$21),0)+IF(O219=Scenario!$B$11,N('Option C'!$E$22),0)),"INSUFFICIENT FUNDS")))</f>
        <v/>
      </c>
      <c r="S219" s="6" t="str">
        <f>IF(O219&gt;Scenario!$B$11,"",IF(O$2&lt;&gt;"Ready",O$2,IF(ISNUMBER(P219),IF((P219+Q219)*(1+Scenario!$B$12/12)-R219&lt;0,"INSUFFICIENT FUNDS",(P219+Q219)*(1+Scenario!$B$12/12)-R219),"INSUFFICIENT FUNDS")))</f>
        <v/>
      </c>
      <c r="T219" s="6" t="str">
        <f>IF(O219&gt;Scenario!$B$11,"",IF(O$2&lt;&gt;"Ready",O$2,IF(ISNUMBER(S219),T218+R219,"INSUFFICIENT FUNDS")))</f>
        <v/>
      </c>
      <c r="U219" t="str">
        <f>IF(O219&gt;Scenario!$B$11,"",IF(O$2&lt;&gt;"Ready",O$2,IF(ISNUMBER(S219),"OK","INSUFFICIENT FUNDS")))</f>
        <v/>
      </c>
      <c r="V219">
        <v>215</v>
      </c>
      <c r="W219" s="6" t="str">
        <f>IF(V219&gt;Scenario!$B$11,"",IF(V$2&lt;&gt;"Ready",V$2,IF(AB218="OK",Z218,"INSUFFICIENT FUNDS")))</f>
        <v/>
      </c>
      <c r="X219" s="6" t="str">
        <f>IF(V219&gt;Scenario!$B$11,"",IF(V$2&lt;&gt;"Ready",V$2,IF(ISNUMBER(W219),IF(AND(V219&gt;=Scenario!$B$10,MOD(V219-Scenario!$B$10,Scenario!$B$18)=0),Scenario!$B$8,0),"INSUFFICIENT FUNDS")))</f>
        <v/>
      </c>
      <c r="Y219" s="6" t="str">
        <f>IF(V219&gt;Scenario!$B$11,"",IF(V$2&lt;&gt;"Ready",V$2,IF(ISNUMBER(W219),(W219+X219)*(N('Option C'!$E$14)+N('Option C'!$E$15)+IF(Scenario!$B$13="Gross",N('Option C'!$E$16),0))/12+((N('Option C'!$E$12)+N('Option C'!$E$13))/12+IF(AND(V219&gt;=Scenario!$B$10,MOD(V219-Scenario!$B$10,Scenario!$B$18)=0),0*0+0,0)+IF(V219=1,0*0+0,0)+IF(V219=Scenario!$B$11,0,0)),"INSUFFICIENT FUNDS")))</f>
        <v/>
      </c>
      <c r="Z219" s="6" t="str">
        <f>IF(V219&gt;Scenario!$B$11,"",IF(V$2&lt;&gt;"Ready",V$2,IF(ISNUMBER(W219),IF((W219+X219)*(1+Scenario!$B$12/12)-Y219&lt;0,"INSUFFICIENT FUNDS",(W219+X219)*(1+Scenario!$B$12/12)-Y219),"INSUFFICIENT FUNDS")))</f>
        <v/>
      </c>
      <c r="AA219" s="6" t="str">
        <f>IF(V219&gt;Scenario!$B$11,"",IF(V$2&lt;&gt;"Ready",V$2,IF(ISNUMBER(Z219),AA218+Y219,"INSUFFICIENT FUNDS")))</f>
        <v/>
      </c>
      <c r="AB219" t="str">
        <f>IF(V219&gt;Scenario!$B$11,"",IF(V$2&lt;&gt;"Ready",V$2,IF(ISNUMBER(Z219),"OK","INSUFFICIENT FUNDS")))</f>
        <v/>
      </c>
      <c r="AC219">
        <v>215</v>
      </c>
      <c r="AD219" s="6" t="str">
        <f>IF(AC219&gt;Scenario!$B$11,"",IF(AC$2&lt;&gt;"Ready",AC$2,IF(AI218="OK",AG218,"INSUFFICIENT FUNDS")))</f>
        <v/>
      </c>
      <c r="AE219" s="6" t="str">
        <f>IF(AC219&gt;Scenario!$B$11,"",IF(AC$2&lt;&gt;"Ready",AC$2,IF(ISNUMBER(AD219),IF(AND(AC219&gt;=Scenario!$B$10,MOD(AC219-Scenario!$B$10,Scenario!$B$18)=0),Scenario!$B$8,0),"INSUFFICIENT FUNDS")))</f>
        <v/>
      </c>
      <c r="AF219" s="6" t="str">
        <f>IF(AC219&gt;Scenario!$B$11,"",IF(AC$2&lt;&gt;"Ready",AC$2,IF(ISNUMBER(AD219),(AD219+AE219)*(N('Option C'!$E$14)+N('Option C'!$E$15)+IF(Scenario!$B$13="Gross",0,0))/12+((N('Option C'!$E$12)+N('Option C'!$E$13))/12+IF(AND(AC219&gt;=Scenario!$B$10,MOD(AC219-Scenario!$B$10,Scenario!$B$18)=0),N('Option C'!$E$17)*N('Option C'!$E$18)+N('Option C'!$E$20),0)+IF(AC219=1,N('Option C'!$E$17)*N('Option C'!$E$19)+N('Option C'!$E$21),0)+IF(AC219=Scenario!$B$11,N('Option C'!$E$22),0)),"INSUFFICIENT FUNDS")))</f>
        <v/>
      </c>
      <c r="AG219" s="6" t="str">
        <f>IF(AC219&gt;Scenario!$B$11,"",IF(AC$2&lt;&gt;"Ready",AC$2,IF(ISNUMBER(AD219),IF((AD219+AE219)*(1+Scenario!$B$12/12)-AF219&lt;0,"INSUFFICIENT FUNDS",(AD219+AE219)*(1+Scenario!$B$12/12)-AF219),"INSUFFICIENT FUNDS")))</f>
        <v/>
      </c>
      <c r="AH219" s="6" t="str">
        <f>IF(AC219&gt;Scenario!$B$11,"",IF(AC$2&lt;&gt;"Ready",AC$2,IF(ISNUMBER(AG219),AH218+AF219,"INSUFFICIENT FUNDS")))</f>
        <v/>
      </c>
      <c r="AI219" t="str">
        <f>IF(AC219&gt;Scenario!$B$11,"",IF(AC$2&lt;&gt;"Ready",AC$2,IF(ISNUMBER(AG219),"OK","INSUFFICIENT FUNDS")))</f>
        <v/>
      </c>
      <c r="AJ219">
        <v>215</v>
      </c>
      <c r="AK219" s="6" t="str">
        <f>IF(AJ219&gt;Scenario!$B$11,"",IF(AJ$2&lt;&gt;"Ready",AJ$2,IF(AP218="OK",AN218,"INSUFFICIENT FUNDS")))</f>
        <v/>
      </c>
      <c r="AL219" s="6" t="str">
        <f>IF(AJ219&gt;Scenario!$B$11,"",IF(AJ$2&lt;&gt;"Ready",AJ$2,IF(ISNUMBER(AK219),IF(AND(AJ219&gt;=Scenario!$B$10,MOD(AJ219-Scenario!$B$10,Scenario!$B$18)=0),Scenario!$B$8,0),"INSUFFICIENT FUNDS")))</f>
        <v/>
      </c>
      <c r="AM219" s="6" t="str">
        <f>IF(AJ219&gt;Scenario!$B$11,"",IF(AJ$2&lt;&gt;"Ready",AJ$2,IF(ISNUMBER(AK219),(AK219+AL219)*(0+0+IF(Scenario!$B$13="Gross",0,0))/12+((0+0)/12+IF(AND(AJ219&gt;=Scenario!$B$10,MOD(AJ219-Scenario!$B$10,Scenario!$B$18)=0),0*0+0,0)+IF(AJ219=1,0*0+0,0)+IF(AJ219=Scenario!$B$11,0,0)),"INSUFFICIENT FUNDS")))</f>
        <v/>
      </c>
      <c r="AN219" s="6" t="str">
        <f>IF(AJ219&gt;Scenario!$B$11,"",IF(AJ$2&lt;&gt;"Ready",AJ$2,IF(ISNUMBER(AK219),IF((AK219+AL219)*(1+Scenario!$B$12/12)-AM219&lt;0,"INSUFFICIENT FUNDS",(AK219+AL219)*(1+Scenario!$B$12/12)-AM219),"INSUFFICIENT FUNDS")))</f>
        <v/>
      </c>
      <c r="AO219" s="6" t="str">
        <f>IF(AJ219&gt;Scenario!$B$11,"",IF(AJ$2&lt;&gt;"Ready",AJ$2,IF(ISNUMBER(AN219),AO218+AM219,"INSUFFICIENT FUNDS")))</f>
        <v/>
      </c>
      <c r="AP219" t="str">
        <f>IF(AJ219&gt;Scenario!$B$11,"",IF(AJ$2&lt;&gt;"Ready",AJ$2,IF(ISNUMBER(AN219),"OK","INSUFFICIENT FUNDS")))</f>
        <v/>
      </c>
    </row>
    <row r="220" spans="1:42" ht="32.1" customHeight="1" x14ac:dyDescent="0.2">
      <c r="A220">
        <v>216</v>
      </c>
      <c r="B220" s="6" t="str">
        <f>IF(A220&gt;Scenario!$B$11,"",IF(A$2&lt;&gt;"Ready",A$2,IF(G219="OK",E219,"INSUFFICIENT FUNDS")))</f>
        <v/>
      </c>
      <c r="C220" s="6" t="str">
        <f>IF(A220&gt;Scenario!$B$11,"",IF(A$2&lt;&gt;"Ready",A$2,IF(ISNUMBER(B220),IF(AND(A220&gt;=Scenario!$B$10,MOD(A220-Scenario!$B$10,Scenario!$B$18)=0),Scenario!$B$8,0),"INSUFFICIENT FUNDS")))</f>
        <v/>
      </c>
      <c r="D220" s="6" t="str">
        <f>IF(A220&gt;Scenario!$B$11,"",IF(A$2&lt;&gt;"Ready",A$2,IF(ISNUMBER(B220),(B220+C220)*(N('Option C'!$E$14)+N('Option C'!$E$15)+IF(Scenario!$B$13="Gross",N('Option C'!$E$16),0))/12+((N('Option C'!$E$12)+N('Option C'!$E$13))/12+IF(AND(A220&gt;=Scenario!$B$10,MOD(A220-Scenario!$B$10,Scenario!$B$18)=0),N('Option C'!$E$17)*N('Option C'!$E$18)+N('Option C'!$E$20),0)+IF(A220=1,N('Option C'!$E$17)*N('Option C'!$E$19)+N('Option C'!$E$21),0)+IF(A220=Scenario!$B$11,N('Option C'!$E$22),0)),"INSUFFICIENT FUNDS")))</f>
        <v/>
      </c>
      <c r="E220" s="6" t="str">
        <f>IF(A220&gt;Scenario!$B$11,"",IF(A$2&lt;&gt;"Ready",A$2,IF(ISNUMBER(B220),IF((B220+C220)*(1+Scenario!$B$12/12)-D220&lt;0,"INSUFFICIENT FUNDS",(B220+C220)*(1+Scenario!$B$12/12)-D220),"INSUFFICIENT FUNDS")))</f>
        <v/>
      </c>
      <c r="F220" s="6" t="str">
        <f>IF(A220&gt;Scenario!$B$11,"",IF(A$2&lt;&gt;"Ready",A$2,IF(ISNUMBER(E220),F219+D220,"INSUFFICIENT FUNDS")))</f>
        <v/>
      </c>
      <c r="G220" t="str">
        <f>IF(A220&gt;Scenario!$B$11,"",IF(A$2&lt;&gt;"Ready",A$2,IF(ISNUMBER(E220),"OK","INSUFFICIENT FUNDS")))</f>
        <v/>
      </c>
      <c r="H220">
        <v>216</v>
      </c>
      <c r="I220" s="6" t="str">
        <f>IF(H220&gt;Scenario!$B$11,"",IF(H$2&lt;&gt;"Ready",H$2,IF(N219="OK",L219,"INSUFFICIENT FUNDS")))</f>
        <v/>
      </c>
      <c r="J220" s="6" t="str">
        <f>IF(H220&gt;Scenario!$B$11,"",IF(H$2&lt;&gt;"Ready",H$2,IF(ISNUMBER(I220),IF(AND(H220&gt;=Scenario!$B$10,MOD(H220-Scenario!$B$10,Scenario!$B$18)=0),Scenario!$B$8,0),"INSUFFICIENT FUNDS")))</f>
        <v/>
      </c>
      <c r="K220" s="6" t="str">
        <f>IF(H220&gt;Scenario!$B$11,"",IF(H$2&lt;&gt;"Ready",H$2,IF(ISNUMBER(I220),(I220+J220)*(N('Option C'!$E$14)+N('Option C'!$E$15)+IF(Scenario!$B$13="Gross",N('Option C'!$E$16),0))/12+((0+0)/12+IF(AND(H220&gt;=Scenario!$B$10,MOD(H220-Scenario!$B$10,Scenario!$B$18)=0),N('Option C'!$E$17)*N('Option C'!$E$18)+N('Option C'!$E$20),0)+IF(H220=1,N('Option C'!$E$17)*N('Option C'!$E$19)+N('Option C'!$E$21),0)+IF(H220=Scenario!$B$11,N('Option C'!$E$22),0)),"INSUFFICIENT FUNDS")))</f>
        <v/>
      </c>
      <c r="L220" s="6" t="str">
        <f>IF(H220&gt;Scenario!$B$11,"",IF(H$2&lt;&gt;"Ready",H$2,IF(ISNUMBER(I220),IF((I220+J220)*(1+Scenario!$B$12/12)-K220&lt;0,"INSUFFICIENT FUNDS",(I220+J220)*(1+Scenario!$B$12/12)-K220),"INSUFFICIENT FUNDS")))</f>
        <v/>
      </c>
      <c r="M220" s="6" t="str">
        <f>IF(H220&gt;Scenario!$B$11,"",IF(H$2&lt;&gt;"Ready",H$2,IF(ISNUMBER(L220),M219+K220,"INSUFFICIENT FUNDS")))</f>
        <v/>
      </c>
      <c r="N220" t="str">
        <f>IF(H220&gt;Scenario!$B$11,"",IF(H$2&lt;&gt;"Ready",H$2,IF(ISNUMBER(L220),"OK","INSUFFICIENT FUNDS")))</f>
        <v/>
      </c>
      <c r="O220">
        <v>216</v>
      </c>
      <c r="P220" s="6" t="str">
        <f>IF(O220&gt;Scenario!$B$11,"",IF(O$2&lt;&gt;"Ready",O$2,IF(U219="OK",S219,"INSUFFICIENT FUNDS")))</f>
        <v/>
      </c>
      <c r="Q220" s="6" t="str">
        <f>IF(O220&gt;Scenario!$B$11,"",IF(O$2&lt;&gt;"Ready",O$2,IF(ISNUMBER(P220),IF(AND(O220&gt;=Scenario!$B$10,MOD(O220-Scenario!$B$10,Scenario!$B$18)=0),Scenario!$B$8,0),"INSUFFICIENT FUNDS")))</f>
        <v/>
      </c>
      <c r="R220" s="6" t="str">
        <f>IF(O220&gt;Scenario!$B$11,"",IF(O$2&lt;&gt;"Ready",O$2,IF(ISNUMBER(P220),(P220+Q220)*(0+N('Option C'!$E$15)+IF(Scenario!$B$13="Gross",N('Option C'!$E$16),0))/12+((N('Option C'!$E$12)+N('Option C'!$E$13))/12+IF(AND(O220&gt;=Scenario!$B$10,MOD(O220-Scenario!$B$10,Scenario!$B$18)=0),N('Option C'!$E$17)*N('Option C'!$E$18)+N('Option C'!$E$20),0)+IF(O220=1,N('Option C'!$E$17)*N('Option C'!$E$19)+N('Option C'!$E$21),0)+IF(O220=Scenario!$B$11,N('Option C'!$E$22),0)),"INSUFFICIENT FUNDS")))</f>
        <v/>
      </c>
      <c r="S220" s="6" t="str">
        <f>IF(O220&gt;Scenario!$B$11,"",IF(O$2&lt;&gt;"Ready",O$2,IF(ISNUMBER(P220),IF((P220+Q220)*(1+Scenario!$B$12/12)-R220&lt;0,"INSUFFICIENT FUNDS",(P220+Q220)*(1+Scenario!$B$12/12)-R220),"INSUFFICIENT FUNDS")))</f>
        <v/>
      </c>
      <c r="T220" s="6" t="str">
        <f>IF(O220&gt;Scenario!$B$11,"",IF(O$2&lt;&gt;"Ready",O$2,IF(ISNUMBER(S220),T219+R220,"INSUFFICIENT FUNDS")))</f>
        <v/>
      </c>
      <c r="U220" t="str">
        <f>IF(O220&gt;Scenario!$B$11,"",IF(O$2&lt;&gt;"Ready",O$2,IF(ISNUMBER(S220),"OK","INSUFFICIENT FUNDS")))</f>
        <v/>
      </c>
      <c r="V220">
        <v>216</v>
      </c>
      <c r="W220" s="6" t="str">
        <f>IF(V220&gt;Scenario!$B$11,"",IF(V$2&lt;&gt;"Ready",V$2,IF(AB219="OK",Z219,"INSUFFICIENT FUNDS")))</f>
        <v/>
      </c>
      <c r="X220" s="6" t="str">
        <f>IF(V220&gt;Scenario!$B$11,"",IF(V$2&lt;&gt;"Ready",V$2,IF(ISNUMBER(W220),IF(AND(V220&gt;=Scenario!$B$10,MOD(V220-Scenario!$B$10,Scenario!$B$18)=0),Scenario!$B$8,0),"INSUFFICIENT FUNDS")))</f>
        <v/>
      </c>
      <c r="Y220" s="6" t="str">
        <f>IF(V220&gt;Scenario!$B$11,"",IF(V$2&lt;&gt;"Ready",V$2,IF(ISNUMBER(W220),(W220+X220)*(N('Option C'!$E$14)+N('Option C'!$E$15)+IF(Scenario!$B$13="Gross",N('Option C'!$E$16),0))/12+((N('Option C'!$E$12)+N('Option C'!$E$13))/12+IF(AND(V220&gt;=Scenario!$B$10,MOD(V220-Scenario!$B$10,Scenario!$B$18)=0),0*0+0,0)+IF(V220=1,0*0+0,0)+IF(V220=Scenario!$B$11,0,0)),"INSUFFICIENT FUNDS")))</f>
        <v/>
      </c>
      <c r="Z220" s="6" t="str">
        <f>IF(V220&gt;Scenario!$B$11,"",IF(V$2&lt;&gt;"Ready",V$2,IF(ISNUMBER(W220),IF((W220+X220)*(1+Scenario!$B$12/12)-Y220&lt;0,"INSUFFICIENT FUNDS",(W220+X220)*(1+Scenario!$B$12/12)-Y220),"INSUFFICIENT FUNDS")))</f>
        <v/>
      </c>
      <c r="AA220" s="6" t="str">
        <f>IF(V220&gt;Scenario!$B$11,"",IF(V$2&lt;&gt;"Ready",V$2,IF(ISNUMBER(Z220),AA219+Y220,"INSUFFICIENT FUNDS")))</f>
        <v/>
      </c>
      <c r="AB220" t="str">
        <f>IF(V220&gt;Scenario!$B$11,"",IF(V$2&lt;&gt;"Ready",V$2,IF(ISNUMBER(Z220),"OK","INSUFFICIENT FUNDS")))</f>
        <v/>
      </c>
      <c r="AC220">
        <v>216</v>
      </c>
      <c r="AD220" s="6" t="str">
        <f>IF(AC220&gt;Scenario!$B$11,"",IF(AC$2&lt;&gt;"Ready",AC$2,IF(AI219="OK",AG219,"INSUFFICIENT FUNDS")))</f>
        <v/>
      </c>
      <c r="AE220" s="6" t="str">
        <f>IF(AC220&gt;Scenario!$B$11,"",IF(AC$2&lt;&gt;"Ready",AC$2,IF(ISNUMBER(AD220),IF(AND(AC220&gt;=Scenario!$B$10,MOD(AC220-Scenario!$B$10,Scenario!$B$18)=0),Scenario!$B$8,0),"INSUFFICIENT FUNDS")))</f>
        <v/>
      </c>
      <c r="AF220" s="6" t="str">
        <f>IF(AC220&gt;Scenario!$B$11,"",IF(AC$2&lt;&gt;"Ready",AC$2,IF(ISNUMBER(AD220),(AD220+AE220)*(N('Option C'!$E$14)+N('Option C'!$E$15)+IF(Scenario!$B$13="Gross",0,0))/12+((N('Option C'!$E$12)+N('Option C'!$E$13))/12+IF(AND(AC220&gt;=Scenario!$B$10,MOD(AC220-Scenario!$B$10,Scenario!$B$18)=0),N('Option C'!$E$17)*N('Option C'!$E$18)+N('Option C'!$E$20),0)+IF(AC220=1,N('Option C'!$E$17)*N('Option C'!$E$19)+N('Option C'!$E$21),0)+IF(AC220=Scenario!$B$11,N('Option C'!$E$22),0)),"INSUFFICIENT FUNDS")))</f>
        <v/>
      </c>
      <c r="AG220" s="6" t="str">
        <f>IF(AC220&gt;Scenario!$B$11,"",IF(AC$2&lt;&gt;"Ready",AC$2,IF(ISNUMBER(AD220),IF((AD220+AE220)*(1+Scenario!$B$12/12)-AF220&lt;0,"INSUFFICIENT FUNDS",(AD220+AE220)*(1+Scenario!$B$12/12)-AF220),"INSUFFICIENT FUNDS")))</f>
        <v/>
      </c>
      <c r="AH220" s="6" t="str">
        <f>IF(AC220&gt;Scenario!$B$11,"",IF(AC$2&lt;&gt;"Ready",AC$2,IF(ISNUMBER(AG220),AH219+AF220,"INSUFFICIENT FUNDS")))</f>
        <v/>
      </c>
      <c r="AI220" t="str">
        <f>IF(AC220&gt;Scenario!$B$11,"",IF(AC$2&lt;&gt;"Ready",AC$2,IF(ISNUMBER(AG220),"OK","INSUFFICIENT FUNDS")))</f>
        <v/>
      </c>
      <c r="AJ220">
        <v>216</v>
      </c>
      <c r="AK220" s="6" t="str">
        <f>IF(AJ220&gt;Scenario!$B$11,"",IF(AJ$2&lt;&gt;"Ready",AJ$2,IF(AP219="OK",AN219,"INSUFFICIENT FUNDS")))</f>
        <v/>
      </c>
      <c r="AL220" s="6" t="str">
        <f>IF(AJ220&gt;Scenario!$B$11,"",IF(AJ$2&lt;&gt;"Ready",AJ$2,IF(ISNUMBER(AK220),IF(AND(AJ220&gt;=Scenario!$B$10,MOD(AJ220-Scenario!$B$10,Scenario!$B$18)=0),Scenario!$B$8,0),"INSUFFICIENT FUNDS")))</f>
        <v/>
      </c>
      <c r="AM220" s="6" t="str">
        <f>IF(AJ220&gt;Scenario!$B$11,"",IF(AJ$2&lt;&gt;"Ready",AJ$2,IF(ISNUMBER(AK220),(AK220+AL220)*(0+0+IF(Scenario!$B$13="Gross",0,0))/12+((0+0)/12+IF(AND(AJ220&gt;=Scenario!$B$10,MOD(AJ220-Scenario!$B$10,Scenario!$B$18)=0),0*0+0,0)+IF(AJ220=1,0*0+0,0)+IF(AJ220=Scenario!$B$11,0,0)),"INSUFFICIENT FUNDS")))</f>
        <v/>
      </c>
      <c r="AN220" s="6" t="str">
        <f>IF(AJ220&gt;Scenario!$B$11,"",IF(AJ$2&lt;&gt;"Ready",AJ$2,IF(ISNUMBER(AK220),IF((AK220+AL220)*(1+Scenario!$B$12/12)-AM220&lt;0,"INSUFFICIENT FUNDS",(AK220+AL220)*(1+Scenario!$B$12/12)-AM220),"INSUFFICIENT FUNDS")))</f>
        <v/>
      </c>
      <c r="AO220" s="6" t="str">
        <f>IF(AJ220&gt;Scenario!$B$11,"",IF(AJ$2&lt;&gt;"Ready",AJ$2,IF(ISNUMBER(AN220),AO219+AM220,"INSUFFICIENT FUNDS")))</f>
        <v/>
      </c>
      <c r="AP220" t="str">
        <f>IF(AJ220&gt;Scenario!$B$11,"",IF(AJ$2&lt;&gt;"Ready",AJ$2,IF(ISNUMBER(AN220),"OK","INSUFFICIENT FUNDS")))</f>
        <v/>
      </c>
    </row>
    <row r="221" spans="1:42" ht="32.1" customHeight="1" x14ac:dyDescent="0.2">
      <c r="A221">
        <v>217</v>
      </c>
      <c r="B221" s="6" t="str">
        <f>IF(A221&gt;Scenario!$B$11,"",IF(A$2&lt;&gt;"Ready",A$2,IF(G220="OK",E220,"INSUFFICIENT FUNDS")))</f>
        <v/>
      </c>
      <c r="C221" s="6" t="str">
        <f>IF(A221&gt;Scenario!$B$11,"",IF(A$2&lt;&gt;"Ready",A$2,IF(ISNUMBER(B221),IF(AND(A221&gt;=Scenario!$B$10,MOD(A221-Scenario!$B$10,Scenario!$B$18)=0),Scenario!$B$8,0),"INSUFFICIENT FUNDS")))</f>
        <v/>
      </c>
      <c r="D221" s="6" t="str">
        <f>IF(A221&gt;Scenario!$B$11,"",IF(A$2&lt;&gt;"Ready",A$2,IF(ISNUMBER(B221),(B221+C221)*(N('Option C'!$E$14)+N('Option C'!$E$15)+IF(Scenario!$B$13="Gross",N('Option C'!$E$16),0))/12+((N('Option C'!$E$12)+N('Option C'!$E$13))/12+IF(AND(A221&gt;=Scenario!$B$10,MOD(A221-Scenario!$B$10,Scenario!$B$18)=0),N('Option C'!$E$17)*N('Option C'!$E$18)+N('Option C'!$E$20),0)+IF(A221=1,N('Option C'!$E$17)*N('Option C'!$E$19)+N('Option C'!$E$21),0)+IF(A221=Scenario!$B$11,N('Option C'!$E$22),0)),"INSUFFICIENT FUNDS")))</f>
        <v/>
      </c>
      <c r="E221" s="6" t="str">
        <f>IF(A221&gt;Scenario!$B$11,"",IF(A$2&lt;&gt;"Ready",A$2,IF(ISNUMBER(B221),IF((B221+C221)*(1+Scenario!$B$12/12)-D221&lt;0,"INSUFFICIENT FUNDS",(B221+C221)*(1+Scenario!$B$12/12)-D221),"INSUFFICIENT FUNDS")))</f>
        <v/>
      </c>
      <c r="F221" s="6" t="str">
        <f>IF(A221&gt;Scenario!$B$11,"",IF(A$2&lt;&gt;"Ready",A$2,IF(ISNUMBER(E221),F220+D221,"INSUFFICIENT FUNDS")))</f>
        <v/>
      </c>
      <c r="G221" t="str">
        <f>IF(A221&gt;Scenario!$B$11,"",IF(A$2&lt;&gt;"Ready",A$2,IF(ISNUMBER(E221),"OK","INSUFFICIENT FUNDS")))</f>
        <v/>
      </c>
      <c r="H221">
        <v>217</v>
      </c>
      <c r="I221" s="6" t="str">
        <f>IF(H221&gt;Scenario!$B$11,"",IF(H$2&lt;&gt;"Ready",H$2,IF(N220="OK",L220,"INSUFFICIENT FUNDS")))</f>
        <v/>
      </c>
      <c r="J221" s="6" t="str">
        <f>IF(H221&gt;Scenario!$B$11,"",IF(H$2&lt;&gt;"Ready",H$2,IF(ISNUMBER(I221),IF(AND(H221&gt;=Scenario!$B$10,MOD(H221-Scenario!$B$10,Scenario!$B$18)=0),Scenario!$B$8,0),"INSUFFICIENT FUNDS")))</f>
        <v/>
      </c>
      <c r="K221" s="6" t="str">
        <f>IF(H221&gt;Scenario!$B$11,"",IF(H$2&lt;&gt;"Ready",H$2,IF(ISNUMBER(I221),(I221+J221)*(N('Option C'!$E$14)+N('Option C'!$E$15)+IF(Scenario!$B$13="Gross",N('Option C'!$E$16),0))/12+((0+0)/12+IF(AND(H221&gt;=Scenario!$B$10,MOD(H221-Scenario!$B$10,Scenario!$B$18)=0),N('Option C'!$E$17)*N('Option C'!$E$18)+N('Option C'!$E$20),0)+IF(H221=1,N('Option C'!$E$17)*N('Option C'!$E$19)+N('Option C'!$E$21),0)+IF(H221=Scenario!$B$11,N('Option C'!$E$22),0)),"INSUFFICIENT FUNDS")))</f>
        <v/>
      </c>
      <c r="L221" s="6" t="str">
        <f>IF(H221&gt;Scenario!$B$11,"",IF(H$2&lt;&gt;"Ready",H$2,IF(ISNUMBER(I221),IF((I221+J221)*(1+Scenario!$B$12/12)-K221&lt;0,"INSUFFICIENT FUNDS",(I221+J221)*(1+Scenario!$B$12/12)-K221),"INSUFFICIENT FUNDS")))</f>
        <v/>
      </c>
      <c r="M221" s="6" t="str">
        <f>IF(H221&gt;Scenario!$B$11,"",IF(H$2&lt;&gt;"Ready",H$2,IF(ISNUMBER(L221),M220+K221,"INSUFFICIENT FUNDS")))</f>
        <v/>
      </c>
      <c r="N221" t="str">
        <f>IF(H221&gt;Scenario!$B$11,"",IF(H$2&lt;&gt;"Ready",H$2,IF(ISNUMBER(L221),"OK","INSUFFICIENT FUNDS")))</f>
        <v/>
      </c>
      <c r="O221">
        <v>217</v>
      </c>
      <c r="P221" s="6" t="str">
        <f>IF(O221&gt;Scenario!$B$11,"",IF(O$2&lt;&gt;"Ready",O$2,IF(U220="OK",S220,"INSUFFICIENT FUNDS")))</f>
        <v/>
      </c>
      <c r="Q221" s="6" t="str">
        <f>IF(O221&gt;Scenario!$B$11,"",IF(O$2&lt;&gt;"Ready",O$2,IF(ISNUMBER(P221),IF(AND(O221&gt;=Scenario!$B$10,MOD(O221-Scenario!$B$10,Scenario!$B$18)=0),Scenario!$B$8,0),"INSUFFICIENT FUNDS")))</f>
        <v/>
      </c>
      <c r="R221" s="6" t="str">
        <f>IF(O221&gt;Scenario!$B$11,"",IF(O$2&lt;&gt;"Ready",O$2,IF(ISNUMBER(P221),(P221+Q221)*(0+N('Option C'!$E$15)+IF(Scenario!$B$13="Gross",N('Option C'!$E$16),0))/12+((N('Option C'!$E$12)+N('Option C'!$E$13))/12+IF(AND(O221&gt;=Scenario!$B$10,MOD(O221-Scenario!$B$10,Scenario!$B$18)=0),N('Option C'!$E$17)*N('Option C'!$E$18)+N('Option C'!$E$20),0)+IF(O221=1,N('Option C'!$E$17)*N('Option C'!$E$19)+N('Option C'!$E$21),0)+IF(O221=Scenario!$B$11,N('Option C'!$E$22),0)),"INSUFFICIENT FUNDS")))</f>
        <v/>
      </c>
      <c r="S221" s="6" t="str">
        <f>IF(O221&gt;Scenario!$B$11,"",IF(O$2&lt;&gt;"Ready",O$2,IF(ISNUMBER(P221),IF((P221+Q221)*(1+Scenario!$B$12/12)-R221&lt;0,"INSUFFICIENT FUNDS",(P221+Q221)*(1+Scenario!$B$12/12)-R221),"INSUFFICIENT FUNDS")))</f>
        <v/>
      </c>
      <c r="T221" s="6" t="str">
        <f>IF(O221&gt;Scenario!$B$11,"",IF(O$2&lt;&gt;"Ready",O$2,IF(ISNUMBER(S221),T220+R221,"INSUFFICIENT FUNDS")))</f>
        <v/>
      </c>
      <c r="U221" t="str">
        <f>IF(O221&gt;Scenario!$B$11,"",IF(O$2&lt;&gt;"Ready",O$2,IF(ISNUMBER(S221),"OK","INSUFFICIENT FUNDS")))</f>
        <v/>
      </c>
      <c r="V221">
        <v>217</v>
      </c>
      <c r="W221" s="6" t="str">
        <f>IF(V221&gt;Scenario!$B$11,"",IF(V$2&lt;&gt;"Ready",V$2,IF(AB220="OK",Z220,"INSUFFICIENT FUNDS")))</f>
        <v/>
      </c>
      <c r="X221" s="6" t="str">
        <f>IF(V221&gt;Scenario!$B$11,"",IF(V$2&lt;&gt;"Ready",V$2,IF(ISNUMBER(W221),IF(AND(V221&gt;=Scenario!$B$10,MOD(V221-Scenario!$B$10,Scenario!$B$18)=0),Scenario!$B$8,0),"INSUFFICIENT FUNDS")))</f>
        <v/>
      </c>
      <c r="Y221" s="6" t="str">
        <f>IF(V221&gt;Scenario!$B$11,"",IF(V$2&lt;&gt;"Ready",V$2,IF(ISNUMBER(W221),(W221+X221)*(N('Option C'!$E$14)+N('Option C'!$E$15)+IF(Scenario!$B$13="Gross",N('Option C'!$E$16),0))/12+((N('Option C'!$E$12)+N('Option C'!$E$13))/12+IF(AND(V221&gt;=Scenario!$B$10,MOD(V221-Scenario!$B$10,Scenario!$B$18)=0),0*0+0,0)+IF(V221=1,0*0+0,0)+IF(V221=Scenario!$B$11,0,0)),"INSUFFICIENT FUNDS")))</f>
        <v/>
      </c>
      <c r="Z221" s="6" t="str">
        <f>IF(V221&gt;Scenario!$B$11,"",IF(V$2&lt;&gt;"Ready",V$2,IF(ISNUMBER(W221),IF((W221+X221)*(1+Scenario!$B$12/12)-Y221&lt;0,"INSUFFICIENT FUNDS",(W221+X221)*(1+Scenario!$B$12/12)-Y221),"INSUFFICIENT FUNDS")))</f>
        <v/>
      </c>
      <c r="AA221" s="6" t="str">
        <f>IF(V221&gt;Scenario!$B$11,"",IF(V$2&lt;&gt;"Ready",V$2,IF(ISNUMBER(Z221),AA220+Y221,"INSUFFICIENT FUNDS")))</f>
        <v/>
      </c>
      <c r="AB221" t="str">
        <f>IF(V221&gt;Scenario!$B$11,"",IF(V$2&lt;&gt;"Ready",V$2,IF(ISNUMBER(Z221),"OK","INSUFFICIENT FUNDS")))</f>
        <v/>
      </c>
      <c r="AC221">
        <v>217</v>
      </c>
      <c r="AD221" s="6" t="str">
        <f>IF(AC221&gt;Scenario!$B$11,"",IF(AC$2&lt;&gt;"Ready",AC$2,IF(AI220="OK",AG220,"INSUFFICIENT FUNDS")))</f>
        <v/>
      </c>
      <c r="AE221" s="6" t="str">
        <f>IF(AC221&gt;Scenario!$B$11,"",IF(AC$2&lt;&gt;"Ready",AC$2,IF(ISNUMBER(AD221),IF(AND(AC221&gt;=Scenario!$B$10,MOD(AC221-Scenario!$B$10,Scenario!$B$18)=0),Scenario!$B$8,0),"INSUFFICIENT FUNDS")))</f>
        <v/>
      </c>
      <c r="AF221" s="6" t="str">
        <f>IF(AC221&gt;Scenario!$B$11,"",IF(AC$2&lt;&gt;"Ready",AC$2,IF(ISNUMBER(AD221),(AD221+AE221)*(N('Option C'!$E$14)+N('Option C'!$E$15)+IF(Scenario!$B$13="Gross",0,0))/12+((N('Option C'!$E$12)+N('Option C'!$E$13))/12+IF(AND(AC221&gt;=Scenario!$B$10,MOD(AC221-Scenario!$B$10,Scenario!$B$18)=0),N('Option C'!$E$17)*N('Option C'!$E$18)+N('Option C'!$E$20),0)+IF(AC221=1,N('Option C'!$E$17)*N('Option C'!$E$19)+N('Option C'!$E$21),0)+IF(AC221=Scenario!$B$11,N('Option C'!$E$22),0)),"INSUFFICIENT FUNDS")))</f>
        <v/>
      </c>
      <c r="AG221" s="6" t="str">
        <f>IF(AC221&gt;Scenario!$B$11,"",IF(AC$2&lt;&gt;"Ready",AC$2,IF(ISNUMBER(AD221),IF((AD221+AE221)*(1+Scenario!$B$12/12)-AF221&lt;0,"INSUFFICIENT FUNDS",(AD221+AE221)*(1+Scenario!$B$12/12)-AF221),"INSUFFICIENT FUNDS")))</f>
        <v/>
      </c>
      <c r="AH221" s="6" t="str">
        <f>IF(AC221&gt;Scenario!$B$11,"",IF(AC$2&lt;&gt;"Ready",AC$2,IF(ISNUMBER(AG221),AH220+AF221,"INSUFFICIENT FUNDS")))</f>
        <v/>
      </c>
      <c r="AI221" t="str">
        <f>IF(AC221&gt;Scenario!$B$11,"",IF(AC$2&lt;&gt;"Ready",AC$2,IF(ISNUMBER(AG221),"OK","INSUFFICIENT FUNDS")))</f>
        <v/>
      </c>
      <c r="AJ221">
        <v>217</v>
      </c>
      <c r="AK221" s="6" t="str">
        <f>IF(AJ221&gt;Scenario!$B$11,"",IF(AJ$2&lt;&gt;"Ready",AJ$2,IF(AP220="OK",AN220,"INSUFFICIENT FUNDS")))</f>
        <v/>
      </c>
      <c r="AL221" s="6" t="str">
        <f>IF(AJ221&gt;Scenario!$B$11,"",IF(AJ$2&lt;&gt;"Ready",AJ$2,IF(ISNUMBER(AK221),IF(AND(AJ221&gt;=Scenario!$B$10,MOD(AJ221-Scenario!$B$10,Scenario!$B$18)=0),Scenario!$B$8,0),"INSUFFICIENT FUNDS")))</f>
        <v/>
      </c>
      <c r="AM221" s="6" t="str">
        <f>IF(AJ221&gt;Scenario!$B$11,"",IF(AJ$2&lt;&gt;"Ready",AJ$2,IF(ISNUMBER(AK221),(AK221+AL221)*(0+0+IF(Scenario!$B$13="Gross",0,0))/12+((0+0)/12+IF(AND(AJ221&gt;=Scenario!$B$10,MOD(AJ221-Scenario!$B$10,Scenario!$B$18)=0),0*0+0,0)+IF(AJ221=1,0*0+0,0)+IF(AJ221=Scenario!$B$11,0,0)),"INSUFFICIENT FUNDS")))</f>
        <v/>
      </c>
      <c r="AN221" s="6" t="str">
        <f>IF(AJ221&gt;Scenario!$B$11,"",IF(AJ$2&lt;&gt;"Ready",AJ$2,IF(ISNUMBER(AK221),IF((AK221+AL221)*(1+Scenario!$B$12/12)-AM221&lt;0,"INSUFFICIENT FUNDS",(AK221+AL221)*(1+Scenario!$B$12/12)-AM221),"INSUFFICIENT FUNDS")))</f>
        <v/>
      </c>
      <c r="AO221" s="6" t="str">
        <f>IF(AJ221&gt;Scenario!$B$11,"",IF(AJ$2&lt;&gt;"Ready",AJ$2,IF(ISNUMBER(AN221),AO220+AM221,"INSUFFICIENT FUNDS")))</f>
        <v/>
      </c>
      <c r="AP221" t="str">
        <f>IF(AJ221&gt;Scenario!$B$11,"",IF(AJ$2&lt;&gt;"Ready",AJ$2,IF(ISNUMBER(AN221),"OK","INSUFFICIENT FUNDS")))</f>
        <v/>
      </c>
    </row>
    <row r="222" spans="1:42" ht="32.1" customHeight="1" x14ac:dyDescent="0.2">
      <c r="A222">
        <v>218</v>
      </c>
      <c r="B222" s="6" t="str">
        <f>IF(A222&gt;Scenario!$B$11,"",IF(A$2&lt;&gt;"Ready",A$2,IF(G221="OK",E221,"INSUFFICIENT FUNDS")))</f>
        <v/>
      </c>
      <c r="C222" s="6" t="str">
        <f>IF(A222&gt;Scenario!$B$11,"",IF(A$2&lt;&gt;"Ready",A$2,IF(ISNUMBER(B222),IF(AND(A222&gt;=Scenario!$B$10,MOD(A222-Scenario!$B$10,Scenario!$B$18)=0),Scenario!$B$8,0),"INSUFFICIENT FUNDS")))</f>
        <v/>
      </c>
      <c r="D222" s="6" t="str">
        <f>IF(A222&gt;Scenario!$B$11,"",IF(A$2&lt;&gt;"Ready",A$2,IF(ISNUMBER(B222),(B222+C222)*(N('Option C'!$E$14)+N('Option C'!$E$15)+IF(Scenario!$B$13="Gross",N('Option C'!$E$16),0))/12+((N('Option C'!$E$12)+N('Option C'!$E$13))/12+IF(AND(A222&gt;=Scenario!$B$10,MOD(A222-Scenario!$B$10,Scenario!$B$18)=0),N('Option C'!$E$17)*N('Option C'!$E$18)+N('Option C'!$E$20),0)+IF(A222=1,N('Option C'!$E$17)*N('Option C'!$E$19)+N('Option C'!$E$21),0)+IF(A222=Scenario!$B$11,N('Option C'!$E$22),0)),"INSUFFICIENT FUNDS")))</f>
        <v/>
      </c>
      <c r="E222" s="6" t="str">
        <f>IF(A222&gt;Scenario!$B$11,"",IF(A$2&lt;&gt;"Ready",A$2,IF(ISNUMBER(B222),IF((B222+C222)*(1+Scenario!$B$12/12)-D222&lt;0,"INSUFFICIENT FUNDS",(B222+C222)*(1+Scenario!$B$12/12)-D222),"INSUFFICIENT FUNDS")))</f>
        <v/>
      </c>
      <c r="F222" s="6" t="str">
        <f>IF(A222&gt;Scenario!$B$11,"",IF(A$2&lt;&gt;"Ready",A$2,IF(ISNUMBER(E222),F221+D222,"INSUFFICIENT FUNDS")))</f>
        <v/>
      </c>
      <c r="G222" t="str">
        <f>IF(A222&gt;Scenario!$B$11,"",IF(A$2&lt;&gt;"Ready",A$2,IF(ISNUMBER(E222),"OK","INSUFFICIENT FUNDS")))</f>
        <v/>
      </c>
      <c r="H222">
        <v>218</v>
      </c>
      <c r="I222" s="6" t="str">
        <f>IF(H222&gt;Scenario!$B$11,"",IF(H$2&lt;&gt;"Ready",H$2,IF(N221="OK",L221,"INSUFFICIENT FUNDS")))</f>
        <v/>
      </c>
      <c r="J222" s="6" t="str">
        <f>IF(H222&gt;Scenario!$B$11,"",IF(H$2&lt;&gt;"Ready",H$2,IF(ISNUMBER(I222),IF(AND(H222&gt;=Scenario!$B$10,MOD(H222-Scenario!$B$10,Scenario!$B$18)=0),Scenario!$B$8,0),"INSUFFICIENT FUNDS")))</f>
        <v/>
      </c>
      <c r="K222" s="6" t="str">
        <f>IF(H222&gt;Scenario!$B$11,"",IF(H$2&lt;&gt;"Ready",H$2,IF(ISNUMBER(I222),(I222+J222)*(N('Option C'!$E$14)+N('Option C'!$E$15)+IF(Scenario!$B$13="Gross",N('Option C'!$E$16),0))/12+((0+0)/12+IF(AND(H222&gt;=Scenario!$B$10,MOD(H222-Scenario!$B$10,Scenario!$B$18)=0),N('Option C'!$E$17)*N('Option C'!$E$18)+N('Option C'!$E$20),0)+IF(H222=1,N('Option C'!$E$17)*N('Option C'!$E$19)+N('Option C'!$E$21),0)+IF(H222=Scenario!$B$11,N('Option C'!$E$22),0)),"INSUFFICIENT FUNDS")))</f>
        <v/>
      </c>
      <c r="L222" s="6" t="str">
        <f>IF(H222&gt;Scenario!$B$11,"",IF(H$2&lt;&gt;"Ready",H$2,IF(ISNUMBER(I222),IF((I222+J222)*(1+Scenario!$B$12/12)-K222&lt;0,"INSUFFICIENT FUNDS",(I222+J222)*(1+Scenario!$B$12/12)-K222),"INSUFFICIENT FUNDS")))</f>
        <v/>
      </c>
      <c r="M222" s="6" t="str">
        <f>IF(H222&gt;Scenario!$B$11,"",IF(H$2&lt;&gt;"Ready",H$2,IF(ISNUMBER(L222),M221+K222,"INSUFFICIENT FUNDS")))</f>
        <v/>
      </c>
      <c r="N222" t="str">
        <f>IF(H222&gt;Scenario!$B$11,"",IF(H$2&lt;&gt;"Ready",H$2,IF(ISNUMBER(L222),"OK","INSUFFICIENT FUNDS")))</f>
        <v/>
      </c>
      <c r="O222">
        <v>218</v>
      </c>
      <c r="P222" s="6" t="str">
        <f>IF(O222&gt;Scenario!$B$11,"",IF(O$2&lt;&gt;"Ready",O$2,IF(U221="OK",S221,"INSUFFICIENT FUNDS")))</f>
        <v/>
      </c>
      <c r="Q222" s="6" t="str">
        <f>IF(O222&gt;Scenario!$B$11,"",IF(O$2&lt;&gt;"Ready",O$2,IF(ISNUMBER(P222),IF(AND(O222&gt;=Scenario!$B$10,MOD(O222-Scenario!$B$10,Scenario!$B$18)=0),Scenario!$B$8,0),"INSUFFICIENT FUNDS")))</f>
        <v/>
      </c>
      <c r="R222" s="6" t="str">
        <f>IF(O222&gt;Scenario!$B$11,"",IF(O$2&lt;&gt;"Ready",O$2,IF(ISNUMBER(P222),(P222+Q222)*(0+N('Option C'!$E$15)+IF(Scenario!$B$13="Gross",N('Option C'!$E$16),0))/12+((N('Option C'!$E$12)+N('Option C'!$E$13))/12+IF(AND(O222&gt;=Scenario!$B$10,MOD(O222-Scenario!$B$10,Scenario!$B$18)=0),N('Option C'!$E$17)*N('Option C'!$E$18)+N('Option C'!$E$20),0)+IF(O222=1,N('Option C'!$E$17)*N('Option C'!$E$19)+N('Option C'!$E$21),0)+IF(O222=Scenario!$B$11,N('Option C'!$E$22),0)),"INSUFFICIENT FUNDS")))</f>
        <v/>
      </c>
      <c r="S222" s="6" t="str">
        <f>IF(O222&gt;Scenario!$B$11,"",IF(O$2&lt;&gt;"Ready",O$2,IF(ISNUMBER(P222),IF((P222+Q222)*(1+Scenario!$B$12/12)-R222&lt;0,"INSUFFICIENT FUNDS",(P222+Q222)*(1+Scenario!$B$12/12)-R222),"INSUFFICIENT FUNDS")))</f>
        <v/>
      </c>
      <c r="T222" s="6" t="str">
        <f>IF(O222&gt;Scenario!$B$11,"",IF(O$2&lt;&gt;"Ready",O$2,IF(ISNUMBER(S222),T221+R222,"INSUFFICIENT FUNDS")))</f>
        <v/>
      </c>
      <c r="U222" t="str">
        <f>IF(O222&gt;Scenario!$B$11,"",IF(O$2&lt;&gt;"Ready",O$2,IF(ISNUMBER(S222),"OK","INSUFFICIENT FUNDS")))</f>
        <v/>
      </c>
      <c r="V222">
        <v>218</v>
      </c>
      <c r="W222" s="6" t="str">
        <f>IF(V222&gt;Scenario!$B$11,"",IF(V$2&lt;&gt;"Ready",V$2,IF(AB221="OK",Z221,"INSUFFICIENT FUNDS")))</f>
        <v/>
      </c>
      <c r="X222" s="6" t="str">
        <f>IF(V222&gt;Scenario!$B$11,"",IF(V$2&lt;&gt;"Ready",V$2,IF(ISNUMBER(W222),IF(AND(V222&gt;=Scenario!$B$10,MOD(V222-Scenario!$B$10,Scenario!$B$18)=0),Scenario!$B$8,0),"INSUFFICIENT FUNDS")))</f>
        <v/>
      </c>
      <c r="Y222" s="6" t="str">
        <f>IF(V222&gt;Scenario!$B$11,"",IF(V$2&lt;&gt;"Ready",V$2,IF(ISNUMBER(W222),(W222+X222)*(N('Option C'!$E$14)+N('Option C'!$E$15)+IF(Scenario!$B$13="Gross",N('Option C'!$E$16),0))/12+((N('Option C'!$E$12)+N('Option C'!$E$13))/12+IF(AND(V222&gt;=Scenario!$B$10,MOD(V222-Scenario!$B$10,Scenario!$B$18)=0),0*0+0,0)+IF(V222=1,0*0+0,0)+IF(V222=Scenario!$B$11,0,0)),"INSUFFICIENT FUNDS")))</f>
        <v/>
      </c>
      <c r="Z222" s="6" t="str">
        <f>IF(V222&gt;Scenario!$B$11,"",IF(V$2&lt;&gt;"Ready",V$2,IF(ISNUMBER(W222),IF((W222+X222)*(1+Scenario!$B$12/12)-Y222&lt;0,"INSUFFICIENT FUNDS",(W222+X222)*(1+Scenario!$B$12/12)-Y222),"INSUFFICIENT FUNDS")))</f>
        <v/>
      </c>
      <c r="AA222" s="6" t="str">
        <f>IF(V222&gt;Scenario!$B$11,"",IF(V$2&lt;&gt;"Ready",V$2,IF(ISNUMBER(Z222),AA221+Y222,"INSUFFICIENT FUNDS")))</f>
        <v/>
      </c>
      <c r="AB222" t="str">
        <f>IF(V222&gt;Scenario!$B$11,"",IF(V$2&lt;&gt;"Ready",V$2,IF(ISNUMBER(Z222),"OK","INSUFFICIENT FUNDS")))</f>
        <v/>
      </c>
      <c r="AC222">
        <v>218</v>
      </c>
      <c r="AD222" s="6" t="str">
        <f>IF(AC222&gt;Scenario!$B$11,"",IF(AC$2&lt;&gt;"Ready",AC$2,IF(AI221="OK",AG221,"INSUFFICIENT FUNDS")))</f>
        <v/>
      </c>
      <c r="AE222" s="6" t="str">
        <f>IF(AC222&gt;Scenario!$B$11,"",IF(AC$2&lt;&gt;"Ready",AC$2,IF(ISNUMBER(AD222),IF(AND(AC222&gt;=Scenario!$B$10,MOD(AC222-Scenario!$B$10,Scenario!$B$18)=0),Scenario!$B$8,0),"INSUFFICIENT FUNDS")))</f>
        <v/>
      </c>
      <c r="AF222" s="6" t="str">
        <f>IF(AC222&gt;Scenario!$B$11,"",IF(AC$2&lt;&gt;"Ready",AC$2,IF(ISNUMBER(AD222),(AD222+AE222)*(N('Option C'!$E$14)+N('Option C'!$E$15)+IF(Scenario!$B$13="Gross",0,0))/12+((N('Option C'!$E$12)+N('Option C'!$E$13))/12+IF(AND(AC222&gt;=Scenario!$B$10,MOD(AC222-Scenario!$B$10,Scenario!$B$18)=0),N('Option C'!$E$17)*N('Option C'!$E$18)+N('Option C'!$E$20),0)+IF(AC222=1,N('Option C'!$E$17)*N('Option C'!$E$19)+N('Option C'!$E$21),0)+IF(AC222=Scenario!$B$11,N('Option C'!$E$22),0)),"INSUFFICIENT FUNDS")))</f>
        <v/>
      </c>
      <c r="AG222" s="6" t="str">
        <f>IF(AC222&gt;Scenario!$B$11,"",IF(AC$2&lt;&gt;"Ready",AC$2,IF(ISNUMBER(AD222),IF((AD222+AE222)*(1+Scenario!$B$12/12)-AF222&lt;0,"INSUFFICIENT FUNDS",(AD222+AE222)*(1+Scenario!$B$12/12)-AF222),"INSUFFICIENT FUNDS")))</f>
        <v/>
      </c>
      <c r="AH222" s="6" t="str">
        <f>IF(AC222&gt;Scenario!$B$11,"",IF(AC$2&lt;&gt;"Ready",AC$2,IF(ISNUMBER(AG222),AH221+AF222,"INSUFFICIENT FUNDS")))</f>
        <v/>
      </c>
      <c r="AI222" t="str">
        <f>IF(AC222&gt;Scenario!$B$11,"",IF(AC$2&lt;&gt;"Ready",AC$2,IF(ISNUMBER(AG222),"OK","INSUFFICIENT FUNDS")))</f>
        <v/>
      </c>
      <c r="AJ222">
        <v>218</v>
      </c>
      <c r="AK222" s="6" t="str">
        <f>IF(AJ222&gt;Scenario!$B$11,"",IF(AJ$2&lt;&gt;"Ready",AJ$2,IF(AP221="OK",AN221,"INSUFFICIENT FUNDS")))</f>
        <v/>
      </c>
      <c r="AL222" s="6" t="str">
        <f>IF(AJ222&gt;Scenario!$B$11,"",IF(AJ$2&lt;&gt;"Ready",AJ$2,IF(ISNUMBER(AK222),IF(AND(AJ222&gt;=Scenario!$B$10,MOD(AJ222-Scenario!$B$10,Scenario!$B$18)=0),Scenario!$B$8,0),"INSUFFICIENT FUNDS")))</f>
        <v/>
      </c>
      <c r="AM222" s="6" t="str">
        <f>IF(AJ222&gt;Scenario!$B$11,"",IF(AJ$2&lt;&gt;"Ready",AJ$2,IF(ISNUMBER(AK222),(AK222+AL222)*(0+0+IF(Scenario!$B$13="Gross",0,0))/12+((0+0)/12+IF(AND(AJ222&gt;=Scenario!$B$10,MOD(AJ222-Scenario!$B$10,Scenario!$B$18)=0),0*0+0,0)+IF(AJ222=1,0*0+0,0)+IF(AJ222=Scenario!$B$11,0,0)),"INSUFFICIENT FUNDS")))</f>
        <v/>
      </c>
      <c r="AN222" s="6" t="str">
        <f>IF(AJ222&gt;Scenario!$B$11,"",IF(AJ$2&lt;&gt;"Ready",AJ$2,IF(ISNUMBER(AK222),IF((AK222+AL222)*(1+Scenario!$B$12/12)-AM222&lt;0,"INSUFFICIENT FUNDS",(AK222+AL222)*(1+Scenario!$B$12/12)-AM222),"INSUFFICIENT FUNDS")))</f>
        <v/>
      </c>
      <c r="AO222" s="6" t="str">
        <f>IF(AJ222&gt;Scenario!$B$11,"",IF(AJ$2&lt;&gt;"Ready",AJ$2,IF(ISNUMBER(AN222),AO221+AM222,"INSUFFICIENT FUNDS")))</f>
        <v/>
      </c>
      <c r="AP222" t="str">
        <f>IF(AJ222&gt;Scenario!$B$11,"",IF(AJ$2&lt;&gt;"Ready",AJ$2,IF(ISNUMBER(AN222),"OK","INSUFFICIENT FUNDS")))</f>
        <v/>
      </c>
    </row>
    <row r="223" spans="1:42" ht="32.1" customHeight="1" x14ac:dyDescent="0.2">
      <c r="A223">
        <v>219</v>
      </c>
      <c r="B223" s="6" t="str">
        <f>IF(A223&gt;Scenario!$B$11,"",IF(A$2&lt;&gt;"Ready",A$2,IF(G222="OK",E222,"INSUFFICIENT FUNDS")))</f>
        <v/>
      </c>
      <c r="C223" s="6" t="str">
        <f>IF(A223&gt;Scenario!$B$11,"",IF(A$2&lt;&gt;"Ready",A$2,IF(ISNUMBER(B223),IF(AND(A223&gt;=Scenario!$B$10,MOD(A223-Scenario!$B$10,Scenario!$B$18)=0),Scenario!$B$8,0),"INSUFFICIENT FUNDS")))</f>
        <v/>
      </c>
      <c r="D223" s="6" t="str">
        <f>IF(A223&gt;Scenario!$B$11,"",IF(A$2&lt;&gt;"Ready",A$2,IF(ISNUMBER(B223),(B223+C223)*(N('Option C'!$E$14)+N('Option C'!$E$15)+IF(Scenario!$B$13="Gross",N('Option C'!$E$16),0))/12+((N('Option C'!$E$12)+N('Option C'!$E$13))/12+IF(AND(A223&gt;=Scenario!$B$10,MOD(A223-Scenario!$B$10,Scenario!$B$18)=0),N('Option C'!$E$17)*N('Option C'!$E$18)+N('Option C'!$E$20),0)+IF(A223=1,N('Option C'!$E$17)*N('Option C'!$E$19)+N('Option C'!$E$21),0)+IF(A223=Scenario!$B$11,N('Option C'!$E$22),0)),"INSUFFICIENT FUNDS")))</f>
        <v/>
      </c>
      <c r="E223" s="6" t="str">
        <f>IF(A223&gt;Scenario!$B$11,"",IF(A$2&lt;&gt;"Ready",A$2,IF(ISNUMBER(B223),IF((B223+C223)*(1+Scenario!$B$12/12)-D223&lt;0,"INSUFFICIENT FUNDS",(B223+C223)*(1+Scenario!$B$12/12)-D223),"INSUFFICIENT FUNDS")))</f>
        <v/>
      </c>
      <c r="F223" s="6" t="str">
        <f>IF(A223&gt;Scenario!$B$11,"",IF(A$2&lt;&gt;"Ready",A$2,IF(ISNUMBER(E223),F222+D223,"INSUFFICIENT FUNDS")))</f>
        <v/>
      </c>
      <c r="G223" t="str">
        <f>IF(A223&gt;Scenario!$B$11,"",IF(A$2&lt;&gt;"Ready",A$2,IF(ISNUMBER(E223),"OK","INSUFFICIENT FUNDS")))</f>
        <v/>
      </c>
      <c r="H223">
        <v>219</v>
      </c>
      <c r="I223" s="6" t="str">
        <f>IF(H223&gt;Scenario!$B$11,"",IF(H$2&lt;&gt;"Ready",H$2,IF(N222="OK",L222,"INSUFFICIENT FUNDS")))</f>
        <v/>
      </c>
      <c r="J223" s="6" t="str">
        <f>IF(H223&gt;Scenario!$B$11,"",IF(H$2&lt;&gt;"Ready",H$2,IF(ISNUMBER(I223),IF(AND(H223&gt;=Scenario!$B$10,MOD(H223-Scenario!$B$10,Scenario!$B$18)=0),Scenario!$B$8,0),"INSUFFICIENT FUNDS")))</f>
        <v/>
      </c>
      <c r="K223" s="6" t="str">
        <f>IF(H223&gt;Scenario!$B$11,"",IF(H$2&lt;&gt;"Ready",H$2,IF(ISNUMBER(I223),(I223+J223)*(N('Option C'!$E$14)+N('Option C'!$E$15)+IF(Scenario!$B$13="Gross",N('Option C'!$E$16),0))/12+((0+0)/12+IF(AND(H223&gt;=Scenario!$B$10,MOD(H223-Scenario!$B$10,Scenario!$B$18)=0),N('Option C'!$E$17)*N('Option C'!$E$18)+N('Option C'!$E$20),0)+IF(H223=1,N('Option C'!$E$17)*N('Option C'!$E$19)+N('Option C'!$E$21),0)+IF(H223=Scenario!$B$11,N('Option C'!$E$22),0)),"INSUFFICIENT FUNDS")))</f>
        <v/>
      </c>
      <c r="L223" s="6" t="str">
        <f>IF(H223&gt;Scenario!$B$11,"",IF(H$2&lt;&gt;"Ready",H$2,IF(ISNUMBER(I223),IF((I223+J223)*(1+Scenario!$B$12/12)-K223&lt;0,"INSUFFICIENT FUNDS",(I223+J223)*(1+Scenario!$B$12/12)-K223),"INSUFFICIENT FUNDS")))</f>
        <v/>
      </c>
      <c r="M223" s="6" t="str">
        <f>IF(H223&gt;Scenario!$B$11,"",IF(H$2&lt;&gt;"Ready",H$2,IF(ISNUMBER(L223),M222+K223,"INSUFFICIENT FUNDS")))</f>
        <v/>
      </c>
      <c r="N223" t="str">
        <f>IF(H223&gt;Scenario!$B$11,"",IF(H$2&lt;&gt;"Ready",H$2,IF(ISNUMBER(L223),"OK","INSUFFICIENT FUNDS")))</f>
        <v/>
      </c>
      <c r="O223">
        <v>219</v>
      </c>
      <c r="P223" s="6" t="str">
        <f>IF(O223&gt;Scenario!$B$11,"",IF(O$2&lt;&gt;"Ready",O$2,IF(U222="OK",S222,"INSUFFICIENT FUNDS")))</f>
        <v/>
      </c>
      <c r="Q223" s="6" t="str">
        <f>IF(O223&gt;Scenario!$B$11,"",IF(O$2&lt;&gt;"Ready",O$2,IF(ISNUMBER(P223),IF(AND(O223&gt;=Scenario!$B$10,MOD(O223-Scenario!$B$10,Scenario!$B$18)=0),Scenario!$B$8,0),"INSUFFICIENT FUNDS")))</f>
        <v/>
      </c>
      <c r="R223" s="6" t="str">
        <f>IF(O223&gt;Scenario!$B$11,"",IF(O$2&lt;&gt;"Ready",O$2,IF(ISNUMBER(P223),(P223+Q223)*(0+N('Option C'!$E$15)+IF(Scenario!$B$13="Gross",N('Option C'!$E$16),0))/12+((N('Option C'!$E$12)+N('Option C'!$E$13))/12+IF(AND(O223&gt;=Scenario!$B$10,MOD(O223-Scenario!$B$10,Scenario!$B$18)=0),N('Option C'!$E$17)*N('Option C'!$E$18)+N('Option C'!$E$20),0)+IF(O223=1,N('Option C'!$E$17)*N('Option C'!$E$19)+N('Option C'!$E$21),0)+IF(O223=Scenario!$B$11,N('Option C'!$E$22),0)),"INSUFFICIENT FUNDS")))</f>
        <v/>
      </c>
      <c r="S223" s="6" t="str">
        <f>IF(O223&gt;Scenario!$B$11,"",IF(O$2&lt;&gt;"Ready",O$2,IF(ISNUMBER(P223),IF((P223+Q223)*(1+Scenario!$B$12/12)-R223&lt;0,"INSUFFICIENT FUNDS",(P223+Q223)*(1+Scenario!$B$12/12)-R223),"INSUFFICIENT FUNDS")))</f>
        <v/>
      </c>
      <c r="T223" s="6" t="str">
        <f>IF(O223&gt;Scenario!$B$11,"",IF(O$2&lt;&gt;"Ready",O$2,IF(ISNUMBER(S223),T222+R223,"INSUFFICIENT FUNDS")))</f>
        <v/>
      </c>
      <c r="U223" t="str">
        <f>IF(O223&gt;Scenario!$B$11,"",IF(O$2&lt;&gt;"Ready",O$2,IF(ISNUMBER(S223),"OK","INSUFFICIENT FUNDS")))</f>
        <v/>
      </c>
      <c r="V223">
        <v>219</v>
      </c>
      <c r="W223" s="6" t="str">
        <f>IF(V223&gt;Scenario!$B$11,"",IF(V$2&lt;&gt;"Ready",V$2,IF(AB222="OK",Z222,"INSUFFICIENT FUNDS")))</f>
        <v/>
      </c>
      <c r="X223" s="6" t="str">
        <f>IF(V223&gt;Scenario!$B$11,"",IF(V$2&lt;&gt;"Ready",V$2,IF(ISNUMBER(W223),IF(AND(V223&gt;=Scenario!$B$10,MOD(V223-Scenario!$B$10,Scenario!$B$18)=0),Scenario!$B$8,0),"INSUFFICIENT FUNDS")))</f>
        <v/>
      </c>
      <c r="Y223" s="6" t="str">
        <f>IF(V223&gt;Scenario!$B$11,"",IF(V$2&lt;&gt;"Ready",V$2,IF(ISNUMBER(W223),(W223+X223)*(N('Option C'!$E$14)+N('Option C'!$E$15)+IF(Scenario!$B$13="Gross",N('Option C'!$E$16),0))/12+((N('Option C'!$E$12)+N('Option C'!$E$13))/12+IF(AND(V223&gt;=Scenario!$B$10,MOD(V223-Scenario!$B$10,Scenario!$B$18)=0),0*0+0,0)+IF(V223=1,0*0+0,0)+IF(V223=Scenario!$B$11,0,0)),"INSUFFICIENT FUNDS")))</f>
        <v/>
      </c>
      <c r="Z223" s="6" t="str">
        <f>IF(V223&gt;Scenario!$B$11,"",IF(V$2&lt;&gt;"Ready",V$2,IF(ISNUMBER(W223),IF((W223+X223)*(1+Scenario!$B$12/12)-Y223&lt;0,"INSUFFICIENT FUNDS",(W223+X223)*(1+Scenario!$B$12/12)-Y223),"INSUFFICIENT FUNDS")))</f>
        <v/>
      </c>
      <c r="AA223" s="6" t="str">
        <f>IF(V223&gt;Scenario!$B$11,"",IF(V$2&lt;&gt;"Ready",V$2,IF(ISNUMBER(Z223),AA222+Y223,"INSUFFICIENT FUNDS")))</f>
        <v/>
      </c>
      <c r="AB223" t="str">
        <f>IF(V223&gt;Scenario!$B$11,"",IF(V$2&lt;&gt;"Ready",V$2,IF(ISNUMBER(Z223),"OK","INSUFFICIENT FUNDS")))</f>
        <v/>
      </c>
      <c r="AC223">
        <v>219</v>
      </c>
      <c r="AD223" s="6" t="str">
        <f>IF(AC223&gt;Scenario!$B$11,"",IF(AC$2&lt;&gt;"Ready",AC$2,IF(AI222="OK",AG222,"INSUFFICIENT FUNDS")))</f>
        <v/>
      </c>
      <c r="AE223" s="6" t="str">
        <f>IF(AC223&gt;Scenario!$B$11,"",IF(AC$2&lt;&gt;"Ready",AC$2,IF(ISNUMBER(AD223),IF(AND(AC223&gt;=Scenario!$B$10,MOD(AC223-Scenario!$B$10,Scenario!$B$18)=0),Scenario!$B$8,0),"INSUFFICIENT FUNDS")))</f>
        <v/>
      </c>
      <c r="AF223" s="6" t="str">
        <f>IF(AC223&gt;Scenario!$B$11,"",IF(AC$2&lt;&gt;"Ready",AC$2,IF(ISNUMBER(AD223),(AD223+AE223)*(N('Option C'!$E$14)+N('Option C'!$E$15)+IF(Scenario!$B$13="Gross",0,0))/12+((N('Option C'!$E$12)+N('Option C'!$E$13))/12+IF(AND(AC223&gt;=Scenario!$B$10,MOD(AC223-Scenario!$B$10,Scenario!$B$18)=0),N('Option C'!$E$17)*N('Option C'!$E$18)+N('Option C'!$E$20),0)+IF(AC223=1,N('Option C'!$E$17)*N('Option C'!$E$19)+N('Option C'!$E$21),0)+IF(AC223=Scenario!$B$11,N('Option C'!$E$22),0)),"INSUFFICIENT FUNDS")))</f>
        <v/>
      </c>
      <c r="AG223" s="6" t="str">
        <f>IF(AC223&gt;Scenario!$B$11,"",IF(AC$2&lt;&gt;"Ready",AC$2,IF(ISNUMBER(AD223),IF((AD223+AE223)*(1+Scenario!$B$12/12)-AF223&lt;0,"INSUFFICIENT FUNDS",(AD223+AE223)*(1+Scenario!$B$12/12)-AF223),"INSUFFICIENT FUNDS")))</f>
        <v/>
      </c>
      <c r="AH223" s="6" t="str">
        <f>IF(AC223&gt;Scenario!$B$11,"",IF(AC$2&lt;&gt;"Ready",AC$2,IF(ISNUMBER(AG223),AH222+AF223,"INSUFFICIENT FUNDS")))</f>
        <v/>
      </c>
      <c r="AI223" t="str">
        <f>IF(AC223&gt;Scenario!$B$11,"",IF(AC$2&lt;&gt;"Ready",AC$2,IF(ISNUMBER(AG223),"OK","INSUFFICIENT FUNDS")))</f>
        <v/>
      </c>
      <c r="AJ223">
        <v>219</v>
      </c>
      <c r="AK223" s="6" t="str">
        <f>IF(AJ223&gt;Scenario!$B$11,"",IF(AJ$2&lt;&gt;"Ready",AJ$2,IF(AP222="OK",AN222,"INSUFFICIENT FUNDS")))</f>
        <v/>
      </c>
      <c r="AL223" s="6" t="str">
        <f>IF(AJ223&gt;Scenario!$B$11,"",IF(AJ$2&lt;&gt;"Ready",AJ$2,IF(ISNUMBER(AK223),IF(AND(AJ223&gt;=Scenario!$B$10,MOD(AJ223-Scenario!$B$10,Scenario!$B$18)=0),Scenario!$B$8,0),"INSUFFICIENT FUNDS")))</f>
        <v/>
      </c>
      <c r="AM223" s="6" t="str">
        <f>IF(AJ223&gt;Scenario!$B$11,"",IF(AJ$2&lt;&gt;"Ready",AJ$2,IF(ISNUMBER(AK223),(AK223+AL223)*(0+0+IF(Scenario!$B$13="Gross",0,0))/12+((0+0)/12+IF(AND(AJ223&gt;=Scenario!$B$10,MOD(AJ223-Scenario!$B$10,Scenario!$B$18)=0),0*0+0,0)+IF(AJ223=1,0*0+0,0)+IF(AJ223=Scenario!$B$11,0,0)),"INSUFFICIENT FUNDS")))</f>
        <v/>
      </c>
      <c r="AN223" s="6" t="str">
        <f>IF(AJ223&gt;Scenario!$B$11,"",IF(AJ$2&lt;&gt;"Ready",AJ$2,IF(ISNUMBER(AK223),IF((AK223+AL223)*(1+Scenario!$B$12/12)-AM223&lt;0,"INSUFFICIENT FUNDS",(AK223+AL223)*(1+Scenario!$B$12/12)-AM223),"INSUFFICIENT FUNDS")))</f>
        <v/>
      </c>
      <c r="AO223" s="6" t="str">
        <f>IF(AJ223&gt;Scenario!$B$11,"",IF(AJ$2&lt;&gt;"Ready",AJ$2,IF(ISNUMBER(AN223),AO222+AM223,"INSUFFICIENT FUNDS")))</f>
        <v/>
      </c>
      <c r="AP223" t="str">
        <f>IF(AJ223&gt;Scenario!$B$11,"",IF(AJ$2&lt;&gt;"Ready",AJ$2,IF(ISNUMBER(AN223),"OK","INSUFFICIENT FUNDS")))</f>
        <v/>
      </c>
    </row>
    <row r="224" spans="1:42" ht="32.1" customHeight="1" x14ac:dyDescent="0.2">
      <c r="A224">
        <v>220</v>
      </c>
      <c r="B224" s="6" t="str">
        <f>IF(A224&gt;Scenario!$B$11,"",IF(A$2&lt;&gt;"Ready",A$2,IF(G223="OK",E223,"INSUFFICIENT FUNDS")))</f>
        <v/>
      </c>
      <c r="C224" s="6" t="str">
        <f>IF(A224&gt;Scenario!$B$11,"",IF(A$2&lt;&gt;"Ready",A$2,IF(ISNUMBER(B224),IF(AND(A224&gt;=Scenario!$B$10,MOD(A224-Scenario!$B$10,Scenario!$B$18)=0),Scenario!$B$8,0),"INSUFFICIENT FUNDS")))</f>
        <v/>
      </c>
      <c r="D224" s="6" t="str">
        <f>IF(A224&gt;Scenario!$B$11,"",IF(A$2&lt;&gt;"Ready",A$2,IF(ISNUMBER(B224),(B224+C224)*(N('Option C'!$E$14)+N('Option C'!$E$15)+IF(Scenario!$B$13="Gross",N('Option C'!$E$16),0))/12+((N('Option C'!$E$12)+N('Option C'!$E$13))/12+IF(AND(A224&gt;=Scenario!$B$10,MOD(A224-Scenario!$B$10,Scenario!$B$18)=0),N('Option C'!$E$17)*N('Option C'!$E$18)+N('Option C'!$E$20),0)+IF(A224=1,N('Option C'!$E$17)*N('Option C'!$E$19)+N('Option C'!$E$21),0)+IF(A224=Scenario!$B$11,N('Option C'!$E$22),0)),"INSUFFICIENT FUNDS")))</f>
        <v/>
      </c>
      <c r="E224" s="6" t="str">
        <f>IF(A224&gt;Scenario!$B$11,"",IF(A$2&lt;&gt;"Ready",A$2,IF(ISNUMBER(B224),IF((B224+C224)*(1+Scenario!$B$12/12)-D224&lt;0,"INSUFFICIENT FUNDS",(B224+C224)*(1+Scenario!$B$12/12)-D224),"INSUFFICIENT FUNDS")))</f>
        <v/>
      </c>
      <c r="F224" s="6" t="str">
        <f>IF(A224&gt;Scenario!$B$11,"",IF(A$2&lt;&gt;"Ready",A$2,IF(ISNUMBER(E224),F223+D224,"INSUFFICIENT FUNDS")))</f>
        <v/>
      </c>
      <c r="G224" t="str">
        <f>IF(A224&gt;Scenario!$B$11,"",IF(A$2&lt;&gt;"Ready",A$2,IF(ISNUMBER(E224),"OK","INSUFFICIENT FUNDS")))</f>
        <v/>
      </c>
      <c r="H224">
        <v>220</v>
      </c>
      <c r="I224" s="6" t="str">
        <f>IF(H224&gt;Scenario!$B$11,"",IF(H$2&lt;&gt;"Ready",H$2,IF(N223="OK",L223,"INSUFFICIENT FUNDS")))</f>
        <v/>
      </c>
      <c r="J224" s="6" t="str">
        <f>IF(H224&gt;Scenario!$B$11,"",IF(H$2&lt;&gt;"Ready",H$2,IF(ISNUMBER(I224),IF(AND(H224&gt;=Scenario!$B$10,MOD(H224-Scenario!$B$10,Scenario!$B$18)=0),Scenario!$B$8,0),"INSUFFICIENT FUNDS")))</f>
        <v/>
      </c>
      <c r="K224" s="6" t="str">
        <f>IF(H224&gt;Scenario!$B$11,"",IF(H$2&lt;&gt;"Ready",H$2,IF(ISNUMBER(I224),(I224+J224)*(N('Option C'!$E$14)+N('Option C'!$E$15)+IF(Scenario!$B$13="Gross",N('Option C'!$E$16),0))/12+((0+0)/12+IF(AND(H224&gt;=Scenario!$B$10,MOD(H224-Scenario!$B$10,Scenario!$B$18)=0),N('Option C'!$E$17)*N('Option C'!$E$18)+N('Option C'!$E$20),0)+IF(H224=1,N('Option C'!$E$17)*N('Option C'!$E$19)+N('Option C'!$E$21),0)+IF(H224=Scenario!$B$11,N('Option C'!$E$22),0)),"INSUFFICIENT FUNDS")))</f>
        <v/>
      </c>
      <c r="L224" s="6" t="str">
        <f>IF(H224&gt;Scenario!$B$11,"",IF(H$2&lt;&gt;"Ready",H$2,IF(ISNUMBER(I224),IF((I224+J224)*(1+Scenario!$B$12/12)-K224&lt;0,"INSUFFICIENT FUNDS",(I224+J224)*(1+Scenario!$B$12/12)-K224),"INSUFFICIENT FUNDS")))</f>
        <v/>
      </c>
      <c r="M224" s="6" t="str">
        <f>IF(H224&gt;Scenario!$B$11,"",IF(H$2&lt;&gt;"Ready",H$2,IF(ISNUMBER(L224),M223+K224,"INSUFFICIENT FUNDS")))</f>
        <v/>
      </c>
      <c r="N224" t="str">
        <f>IF(H224&gt;Scenario!$B$11,"",IF(H$2&lt;&gt;"Ready",H$2,IF(ISNUMBER(L224),"OK","INSUFFICIENT FUNDS")))</f>
        <v/>
      </c>
      <c r="O224">
        <v>220</v>
      </c>
      <c r="P224" s="6" t="str">
        <f>IF(O224&gt;Scenario!$B$11,"",IF(O$2&lt;&gt;"Ready",O$2,IF(U223="OK",S223,"INSUFFICIENT FUNDS")))</f>
        <v/>
      </c>
      <c r="Q224" s="6" t="str">
        <f>IF(O224&gt;Scenario!$B$11,"",IF(O$2&lt;&gt;"Ready",O$2,IF(ISNUMBER(P224),IF(AND(O224&gt;=Scenario!$B$10,MOD(O224-Scenario!$B$10,Scenario!$B$18)=0),Scenario!$B$8,0),"INSUFFICIENT FUNDS")))</f>
        <v/>
      </c>
      <c r="R224" s="6" t="str">
        <f>IF(O224&gt;Scenario!$B$11,"",IF(O$2&lt;&gt;"Ready",O$2,IF(ISNUMBER(P224),(P224+Q224)*(0+N('Option C'!$E$15)+IF(Scenario!$B$13="Gross",N('Option C'!$E$16),0))/12+((N('Option C'!$E$12)+N('Option C'!$E$13))/12+IF(AND(O224&gt;=Scenario!$B$10,MOD(O224-Scenario!$B$10,Scenario!$B$18)=0),N('Option C'!$E$17)*N('Option C'!$E$18)+N('Option C'!$E$20),0)+IF(O224=1,N('Option C'!$E$17)*N('Option C'!$E$19)+N('Option C'!$E$21),0)+IF(O224=Scenario!$B$11,N('Option C'!$E$22),0)),"INSUFFICIENT FUNDS")))</f>
        <v/>
      </c>
      <c r="S224" s="6" t="str">
        <f>IF(O224&gt;Scenario!$B$11,"",IF(O$2&lt;&gt;"Ready",O$2,IF(ISNUMBER(P224),IF((P224+Q224)*(1+Scenario!$B$12/12)-R224&lt;0,"INSUFFICIENT FUNDS",(P224+Q224)*(1+Scenario!$B$12/12)-R224),"INSUFFICIENT FUNDS")))</f>
        <v/>
      </c>
      <c r="T224" s="6" t="str">
        <f>IF(O224&gt;Scenario!$B$11,"",IF(O$2&lt;&gt;"Ready",O$2,IF(ISNUMBER(S224),T223+R224,"INSUFFICIENT FUNDS")))</f>
        <v/>
      </c>
      <c r="U224" t="str">
        <f>IF(O224&gt;Scenario!$B$11,"",IF(O$2&lt;&gt;"Ready",O$2,IF(ISNUMBER(S224),"OK","INSUFFICIENT FUNDS")))</f>
        <v/>
      </c>
      <c r="V224">
        <v>220</v>
      </c>
      <c r="W224" s="6" t="str">
        <f>IF(V224&gt;Scenario!$B$11,"",IF(V$2&lt;&gt;"Ready",V$2,IF(AB223="OK",Z223,"INSUFFICIENT FUNDS")))</f>
        <v/>
      </c>
      <c r="X224" s="6" t="str">
        <f>IF(V224&gt;Scenario!$B$11,"",IF(V$2&lt;&gt;"Ready",V$2,IF(ISNUMBER(W224),IF(AND(V224&gt;=Scenario!$B$10,MOD(V224-Scenario!$B$10,Scenario!$B$18)=0),Scenario!$B$8,0),"INSUFFICIENT FUNDS")))</f>
        <v/>
      </c>
      <c r="Y224" s="6" t="str">
        <f>IF(V224&gt;Scenario!$B$11,"",IF(V$2&lt;&gt;"Ready",V$2,IF(ISNUMBER(W224),(W224+X224)*(N('Option C'!$E$14)+N('Option C'!$E$15)+IF(Scenario!$B$13="Gross",N('Option C'!$E$16),0))/12+((N('Option C'!$E$12)+N('Option C'!$E$13))/12+IF(AND(V224&gt;=Scenario!$B$10,MOD(V224-Scenario!$B$10,Scenario!$B$18)=0),0*0+0,0)+IF(V224=1,0*0+0,0)+IF(V224=Scenario!$B$11,0,0)),"INSUFFICIENT FUNDS")))</f>
        <v/>
      </c>
      <c r="Z224" s="6" t="str">
        <f>IF(V224&gt;Scenario!$B$11,"",IF(V$2&lt;&gt;"Ready",V$2,IF(ISNUMBER(W224),IF((W224+X224)*(1+Scenario!$B$12/12)-Y224&lt;0,"INSUFFICIENT FUNDS",(W224+X224)*(1+Scenario!$B$12/12)-Y224),"INSUFFICIENT FUNDS")))</f>
        <v/>
      </c>
      <c r="AA224" s="6" t="str">
        <f>IF(V224&gt;Scenario!$B$11,"",IF(V$2&lt;&gt;"Ready",V$2,IF(ISNUMBER(Z224),AA223+Y224,"INSUFFICIENT FUNDS")))</f>
        <v/>
      </c>
      <c r="AB224" t="str">
        <f>IF(V224&gt;Scenario!$B$11,"",IF(V$2&lt;&gt;"Ready",V$2,IF(ISNUMBER(Z224),"OK","INSUFFICIENT FUNDS")))</f>
        <v/>
      </c>
      <c r="AC224">
        <v>220</v>
      </c>
      <c r="AD224" s="6" t="str">
        <f>IF(AC224&gt;Scenario!$B$11,"",IF(AC$2&lt;&gt;"Ready",AC$2,IF(AI223="OK",AG223,"INSUFFICIENT FUNDS")))</f>
        <v/>
      </c>
      <c r="AE224" s="6" t="str">
        <f>IF(AC224&gt;Scenario!$B$11,"",IF(AC$2&lt;&gt;"Ready",AC$2,IF(ISNUMBER(AD224),IF(AND(AC224&gt;=Scenario!$B$10,MOD(AC224-Scenario!$B$10,Scenario!$B$18)=0),Scenario!$B$8,0),"INSUFFICIENT FUNDS")))</f>
        <v/>
      </c>
      <c r="AF224" s="6" t="str">
        <f>IF(AC224&gt;Scenario!$B$11,"",IF(AC$2&lt;&gt;"Ready",AC$2,IF(ISNUMBER(AD224),(AD224+AE224)*(N('Option C'!$E$14)+N('Option C'!$E$15)+IF(Scenario!$B$13="Gross",0,0))/12+((N('Option C'!$E$12)+N('Option C'!$E$13))/12+IF(AND(AC224&gt;=Scenario!$B$10,MOD(AC224-Scenario!$B$10,Scenario!$B$18)=0),N('Option C'!$E$17)*N('Option C'!$E$18)+N('Option C'!$E$20),0)+IF(AC224=1,N('Option C'!$E$17)*N('Option C'!$E$19)+N('Option C'!$E$21),0)+IF(AC224=Scenario!$B$11,N('Option C'!$E$22),0)),"INSUFFICIENT FUNDS")))</f>
        <v/>
      </c>
      <c r="AG224" s="6" t="str">
        <f>IF(AC224&gt;Scenario!$B$11,"",IF(AC$2&lt;&gt;"Ready",AC$2,IF(ISNUMBER(AD224),IF((AD224+AE224)*(1+Scenario!$B$12/12)-AF224&lt;0,"INSUFFICIENT FUNDS",(AD224+AE224)*(1+Scenario!$B$12/12)-AF224),"INSUFFICIENT FUNDS")))</f>
        <v/>
      </c>
      <c r="AH224" s="6" t="str">
        <f>IF(AC224&gt;Scenario!$B$11,"",IF(AC$2&lt;&gt;"Ready",AC$2,IF(ISNUMBER(AG224),AH223+AF224,"INSUFFICIENT FUNDS")))</f>
        <v/>
      </c>
      <c r="AI224" t="str">
        <f>IF(AC224&gt;Scenario!$B$11,"",IF(AC$2&lt;&gt;"Ready",AC$2,IF(ISNUMBER(AG224),"OK","INSUFFICIENT FUNDS")))</f>
        <v/>
      </c>
      <c r="AJ224">
        <v>220</v>
      </c>
      <c r="AK224" s="6" t="str">
        <f>IF(AJ224&gt;Scenario!$B$11,"",IF(AJ$2&lt;&gt;"Ready",AJ$2,IF(AP223="OK",AN223,"INSUFFICIENT FUNDS")))</f>
        <v/>
      </c>
      <c r="AL224" s="6" t="str">
        <f>IF(AJ224&gt;Scenario!$B$11,"",IF(AJ$2&lt;&gt;"Ready",AJ$2,IF(ISNUMBER(AK224),IF(AND(AJ224&gt;=Scenario!$B$10,MOD(AJ224-Scenario!$B$10,Scenario!$B$18)=0),Scenario!$B$8,0),"INSUFFICIENT FUNDS")))</f>
        <v/>
      </c>
      <c r="AM224" s="6" t="str">
        <f>IF(AJ224&gt;Scenario!$B$11,"",IF(AJ$2&lt;&gt;"Ready",AJ$2,IF(ISNUMBER(AK224),(AK224+AL224)*(0+0+IF(Scenario!$B$13="Gross",0,0))/12+((0+0)/12+IF(AND(AJ224&gt;=Scenario!$B$10,MOD(AJ224-Scenario!$B$10,Scenario!$B$18)=0),0*0+0,0)+IF(AJ224=1,0*0+0,0)+IF(AJ224=Scenario!$B$11,0,0)),"INSUFFICIENT FUNDS")))</f>
        <v/>
      </c>
      <c r="AN224" s="6" t="str">
        <f>IF(AJ224&gt;Scenario!$B$11,"",IF(AJ$2&lt;&gt;"Ready",AJ$2,IF(ISNUMBER(AK224),IF((AK224+AL224)*(1+Scenario!$B$12/12)-AM224&lt;0,"INSUFFICIENT FUNDS",(AK224+AL224)*(1+Scenario!$B$12/12)-AM224),"INSUFFICIENT FUNDS")))</f>
        <v/>
      </c>
      <c r="AO224" s="6" t="str">
        <f>IF(AJ224&gt;Scenario!$B$11,"",IF(AJ$2&lt;&gt;"Ready",AJ$2,IF(ISNUMBER(AN224),AO223+AM224,"INSUFFICIENT FUNDS")))</f>
        <v/>
      </c>
      <c r="AP224" t="str">
        <f>IF(AJ224&gt;Scenario!$B$11,"",IF(AJ$2&lt;&gt;"Ready",AJ$2,IF(ISNUMBER(AN224),"OK","INSUFFICIENT FUNDS")))</f>
        <v/>
      </c>
    </row>
    <row r="225" spans="1:42" ht="32.1" customHeight="1" x14ac:dyDescent="0.2">
      <c r="A225">
        <v>221</v>
      </c>
      <c r="B225" s="6" t="str">
        <f>IF(A225&gt;Scenario!$B$11,"",IF(A$2&lt;&gt;"Ready",A$2,IF(G224="OK",E224,"INSUFFICIENT FUNDS")))</f>
        <v/>
      </c>
      <c r="C225" s="6" t="str">
        <f>IF(A225&gt;Scenario!$B$11,"",IF(A$2&lt;&gt;"Ready",A$2,IF(ISNUMBER(B225),IF(AND(A225&gt;=Scenario!$B$10,MOD(A225-Scenario!$B$10,Scenario!$B$18)=0),Scenario!$B$8,0),"INSUFFICIENT FUNDS")))</f>
        <v/>
      </c>
      <c r="D225" s="6" t="str">
        <f>IF(A225&gt;Scenario!$B$11,"",IF(A$2&lt;&gt;"Ready",A$2,IF(ISNUMBER(B225),(B225+C225)*(N('Option C'!$E$14)+N('Option C'!$E$15)+IF(Scenario!$B$13="Gross",N('Option C'!$E$16),0))/12+((N('Option C'!$E$12)+N('Option C'!$E$13))/12+IF(AND(A225&gt;=Scenario!$B$10,MOD(A225-Scenario!$B$10,Scenario!$B$18)=0),N('Option C'!$E$17)*N('Option C'!$E$18)+N('Option C'!$E$20),0)+IF(A225=1,N('Option C'!$E$17)*N('Option C'!$E$19)+N('Option C'!$E$21),0)+IF(A225=Scenario!$B$11,N('Option C'!$E$22),0)),"INSUFFICIENT FUNDS")))</f>
        <v/>
      </c>
      <c r="E225" s="6" t="str">
        <f>IF(A225&gt;Scenario!$B$11,"",IF(A$2&lt;&gt;"Ready",A$2,IF(ISNUMBER(B225),IF((B225+C225)*(1+Scenario!$B$12/12)-D225&lt;0,"INSUFFICIENT FUNDS",(B225+C225)*(1+Scenario!$B$12/12)-D225),"INSUFFICIENT FUNDS")))</f>
        <v/>
      </c>
      <c r="F225" s="6" t="str">
        <f>IF(A225&gt;Scenario!$B$11,"",IF(A$2&lt;&gt;"Ready",A$2,IF(ISNUMBER(E225),F224+D225,"INSUFFICIENT FUNDS")))</f>
        <v/>
      </c>
      <c r="G225" t="str">
        <f>IF(A225&gt;Scenario!$B$11,"",IF(A$2&lt;&gt;"Ready",A$2,IF(ISNUMBER(E225),"OK","INSUFFICIENT FUNDS")))</f>
        <v/>
      </c>
      <c r="H225">
        <v>221</v>
      </c>
      <c r="I225" s="6" t="str">
        <f>IF(H225&gt;Scenario!$B$11,"",IF(H$2&lt;&gt;"Ready",H$2,IF(N224="OK",L224,"INSUFFICIENT FUNDS")))</f>
        <v/>
      </c>
      <c r="J225" s="6" t="str">
        <f>IF(H225&gt;Scenario!$B$11,"",IF(H$2&lt;&gt;"Ready",H$2,IF(ISNUMBER(I225),IF(AND(H225&gt;=Scenario!$B$10,MOD(H225-Scenario!$B$10,Scenario!$B$18)=0),Scenario!$B$8,0),"INSUFFICIENT FUNDS")))</f>
        <v/>
      </c>
      <c r="K225" s="6" t="str">
        <f>IF(H225&gt;Scenario!$B$11,"",IF(H$2&lt;&gt;"Ready",H$2,IF(ISNUMBER(I225),(I225+J225)*(N('Option C'!$E$14)+N('Option C'!$E$15)+IF(Scenario!$B$13="Gross",N('Option C'!$E$16),0))/12+((0+0)/12+IF(AND(H225&gt;=Scenario!$B$10,MOD(H225-Scenario!$B$10,Scenario!$B$18)=0),N('Option C'!$E$17)*N('Option C'!$E$18)+N('Option C'!$E$20),0)+IF(H225=1,N('Option C'!$E$17)*N('Option C'!$E$19)+N('Option C'!$E$21),0)+IF(H225=Scenario!$B$11,N('Option C'!$E$22),0)),"INSUFFICIENT FUNDS")))</f>
        <v/>
      </c>
      <c r="L225" s="6" t="str">
        <f>IF(H225&gt;Scenario!$B$11,"",IF(H$2&lt;&gt;"Ready",H$2,IF(ISNUMBER(I225),IF((I225+J225)*(1+Scenario!$B$12/12)-K225&lt;0,"INSUFFICIENT FUNDS",(I225+J225)*(1+Scenario!$B$12/12)-K225),"INSUFFICIENT FUNDS")))</f>
        <v/>
      </c>
      <c r="M225" s="6" t="str">
        <f>IF(H225&gt;Scenario!$B$11,"",IF(H$2&lt;&gt;"Ready",H$2,IF(ISNUMBER(L225),M224+K225,"INSUFFICIENT FUNDS")))</f>
        <v/>
      </c>
      <c r="N225" t="str">
        <f>IF(H225&gt;Scenario!$B$11,"",IF(H$2&lt;&gt;"Ready",H$2,IF(ISNUMBER(L225),"OK","INSUFFICIENT FUNDS")))</f>
        <v/>
      </c>
      <c r="O225">
        <v>221</v>
      </c>
      <c r="P225" s="6" t="str">
        <f>IF(O225&gt;Scenario!$B$11,"",IF(O$2&lt;&gt;"Ready",O$2,IF(U224="OK",S224,"INSUFFICIENT FUNDS")))</f>
        <v/>
      </c>
      <c r="Q225" s="6" t="str">
        <f>IF(O225&gt;Scenario!$B$11,"",IF(O$2&lt;&gt;"Ready",O$2,IF(ISNUMBER(P225),IF(AND(O225&gt;=Scenario!$B$10,MOD(O225-Scenario!$B$10,Scenario!$B$18)=0),Scenario!$B$8,0),"INSUFFICIENT FUNDS")))</f>
        <v/>
      </c>
      <c r="R225" s="6" t="str">
        <f>IF(O225&gt;Scenario!$B$11,"",IF(O$2&lt;&gt;"Ready",O$2,IF(ISNUMBER(P225),(P225+Q225)*(0+N('Option C'!$E$15)+IF(Scenario!$B$13="Gross",N('Option C'!$E$16),0))/12+((N('Option C'!$E$12)+N('Option C'!$E$13))/12+IF(AND(O225&gt;=Scenario!$B$10,MOD(O225-Scenario!$B$10,Scenario!$B$18)=0),N('Option C'!$E$17)*N('Option C'!$E$18)+N('Option C'!$E$20),0)+IF(O225=1,N('Option C'!$E$17)*N('Option C'!$E$19)+N('Option C'!$E$21),0)+IF(O225=Scenario!$B$11,N('Option C'!$E$22),0)),"INSUFFICIENT FUNDS")))</f>
        <v/>
      </c>
      <c r="S225" s="6" t="str">
        <f>IF(O225&gt;Scenario!$B$11,"",IF(O$2&lt;&gt;"Ready",O$2,IF(ISNUMBER(P225),IF((P225+Q225)*(1+Scenario!$B$12/12)-R225&lt;0,"INSUFFICIENT FUNDS",(P225+Q225)*(1+Scenario!$B$12/12)-R225),"INSUFFICIENT FUNDS")))</f>
        <v/>
      </c>
      <c r="T225" s="6" t="str">
        <f>IF(O225&gt;Scenario!$B$11,"",IF(O$2&lt;&gt;"Ready",O$2,IF(ISNUMBER(S225),T224+R225,"INSUFFICIENT FUNDS")))</f>
        <v/>
      </c>
      <c r="U225" t="str">
        <f>IF(O225&gt;Scenario!$B$11,"",IF(O$2&lt;&gt;"Ready",O$2,IF(ISNUMBER(S225),"OK","INSUFFICIENT FUNDS")))</f>
        <v/>
      </c>
      <c r="V225">
        <v>221</v>
      </c>
      <c r="W225" s="6" t="str">
        <f>IF(V225&gt;Scenario!$B$11,"",IF(V$2&lt;&gt;"Ready",V$2,IF(AB224="OK",Z224,"INSUFFICIENT FUNDS")))</f>
        <v/>
      </c>
      <c r="X225" s="6" t="str">
        <f>IF(V225&gt;Scenario!$B$11,"",IF(V$2&lt;&gt;"Ready",V$2,IF(ISNUMBER(W225),IF(AND(V225&gt;=Scenario!$B$10,MOD(V225-Scenario!$B$10,Scenario!$B$18)=0),Scenario!$B$8,0),"INSUFFICIENT FUNDS")))</f>
        <v/>
      </c>
      <c r="Y225" s="6" t="str">
        <f>IF(V225&gt;Scenario!$B$11,"",IF(V$2&lt;&gt;"Ready",V$2,IF(ISNUMBER(W225),(W225+X225)*(N('Option C'!$E$14)+N('Option C'!$E$15)+IF(Scenario!$B$13="Gross",N('Option C'!$E$16),0))/12+((N('Option C'!$E$12)+N('Option C'!$E$13))/12+IF(AND(V225&gt;=Scenario!$B$10,MOD(V225-Scenario!$B$10,Scenario!$B$18)=0),0*0+0,0)+IF(V225=1,0*0+0,0)+IF(V225=Scenario!$B$11,0,0)),"INSUFFICIENT FUNDS")))</f>
        <v/>
      </c>
      <c r="Z225" s="6" t="str">
        <f>IF(V225&gt;Scenario!$B$11,"",IF(V$2&lt;&gt;"Ready",V$2,IF(ISNUMBER(W225),IF((W225+X225)*(1+Scenario!$B$12/12)-Y225&lt;0,"INSUFFICIENT FUNDS",(W225+X225)*(1+Scenario!$B$12/12)-Y225),"INSUFFICIENT FUNDS")))</f>
        <v/>
      </c>
      <c r="AA225" s="6" t="str">
        <f>IF(V225&gt;Scenario!$B$11,"",IF(V$2&lt;&gt;"Ready",V$2,IF(ISNUMBER(Z225),AA224+Y225,"INSUFFICIENT FUNDS")))</f>
        <v/>
      </c>
      <c r="AB225" t="str">
        <f>IF(V225&gt;Scenario!$B$11,"",IF(V$2&lt;&gt;"Ready",V$2,IF(ISNUMBER(Z225),"OK","INSUFFICIENT FUNDS")))</f>
        <v/>
      </c>
      <c r="AC225">
        <v>221</v>
      </c>
      <c r="AD225" s="6" t="str">
        <f>IF(AC225&gt;Scenario!$B$11,"",IF(AC$2&lt;&gt;"Ready",AC$2,IF(AI224="OK",AG224,"INSUFFICIENT FUNDS")))</f>
        <v/>
      </c>
      <c r="AE225" s="6" t="str">
        <f>IF(AC225&gt;Scenario!$B$11,"",IF(AC$2&lt;&gt;"Ready",AC$2,IF(ISNUMBER(AD225),IF(AND(AC225&gt;=Scenario!$B$10,MOD(AC225-Scenario!$B$10,Scenario!$B$18)=0),Scenario!$B$8,0),"INSUFFICIENT FUNDS")))</f>
        <v/>
      </c>
      <c r="AF225" s="6" t="str">
        <f>IF(AC225&gt;Scenario!$B$11,"",IF(AC$2&lt;&gt;"Ready",AC$2,IF(ISNUMBER(AD225),(AD225+AE225)*(N('Option C'!$E$14)+N('Option C'!$E$15)+IF(Scenario!$B$13="Gross",0,0))/12+((N('Option C'!$E$12)+N('Option C'!$E$13))/12+IF(AND(AC225&gt;=Scenario!$B$10,MOD(AC225-Scenario!$B$10,Scenario!$B$18)=0),N('Option C'!$E$17)*N('Option C'!$E$18)+N('Option C'!$E$20),0)+IF(AC225=1,N('Option C'!$E$17)*N('Option C'!$E$19)+N('Option C'!$E$21),0)+IF(AC225=Scenario!$B$11,N('Option C'!$E$22),0)),"INSUFFICIENT FUNDS")))</f>
        <v/>
      </c>
      <c r="AG225" s="6" t="str">
        <f>IF(AC225&gt;Scenario!$B$11,"",IF(AC$2&lt;&gt;"Ready",AC$2,IF(ISNUMBER(AD225),IF((AD225+AE225)*(1+Scenario!$B$12/12)-AF225&lt;0,"INSUFFICIENT FUNDS",(AD225+AE225)*(1+Scenario!$B$12/12)-AF225),"INSUFFICIENT FUNDS")))</f>
        <v/>
      </c>
      <c r="AH225" s="6" t="str">
        <f>IF(AC225&gt;Scenario!$B$11,"",IF(AC$2&lt;&gt;"Ready",AC$2,IF(ISNUMBER(AG225),AH224+AF225,"INSUFFICIENT FUNDS")))</f>
        <v/>
      </c>
      <c r="AI225" t="str">
        <f>IF(AC225&gt;Scenario!$B$11,"",IF(AC$2&lt;&gt;"Ready",AC$2,IF(ISNUMBER(AG225),"OK","INSUFFICIENT FUNDS")))</f>
        <v/>
      </c>
      <c r="AJ225">
        <v>221</v>
      </c>
      <c r="AK225" s="6" t="str">
        <f>IF(AJ225&gt;Scenario!$B$11,"",IF(AJ$2&lt;&gt;"Ready",AJ$2,IF(AP224="OK",AN224,"INSUFFICIENT FUNDS")))</f>
        <v/>
      </c>
      <c r="AL225" s="6" t="str">
        <f>IF(AJ225&gt;Scenario!$B$11,"",IF(AJ$2&lt;&gt;"Ready",AJ$2,IF(ISNUMBER(AK225),IF(AND(AJ225&gt;=Scenario!$B$10,MOD(AJ225-Scenario!$B$10,Scenario!$B$18)=0),Scenario!$B$8,0),"INSUFFICIENT FUNDS")))</f>
        <v/>
      </c>
      <c r="AM225" s="6" t="str">
        <f>IF(AJ225&gt;Scenario!$B$11,"",IF(AJ$2&lt;&gt;"Ready",AJ$2,IF(ISNUMBER(AK225),(AK225+AL225)*(0+0+IF(Scenario!$B$13="Gross",0,0))/12+((0+0)/12+IF(AND(AJ225&gt;=Scenario!$B$10,MOD(AJ225-Scenario!$B$10,Scenario!$B$18)=0),0*0+0,0)+IF(AJ225=1,0*0+0,0)+IF(AJ225=Scenario!$B$11,0,0)),"INSUFFICIENT FUNDS")))</f>
        <v/>
      </c>
      <c r="AN225" s="6" t="str">
        <f>IF(AJ225&gt;Scenario!$B$11,"",IF(AJ$2&lt;&gt;"Ready",AJ$2,IF(ISNUMBER(AK225),IF((AK225+AL225)*(1+Scenario!$B$12/12)-AM225&lt;0,"INSUFFICIENT FUNDS",(AK225+AL225)*(1+Scenario!$B$12/12)-AM225),"INSUFFICIENT FUNDS")))</f>
        <v/>
      </c>
      <c r="AO225" s="6" t="str">
        <f>IF(AJ225&gt;Scenario!$B$11,"",IF(AJ$2&lt;&gt;"Ready",AJ$2,IF(ISNUMBER(AN225),AO224+AM225,"INSUFFICIENT FUNDS")))</f>
        <v/>
      </c>
      <c r="AP225" t="str">
        <f>IF(AJ225&gt;Scenario!$B$11,"",IF(AJ$2&lt;&gt;"Ready",AJ$2,IF(ISNUMBER(AN225),"OK","INSUFFICIENT FUNDS")))</f>
        <v/>
      </c>
    </row>
    <row r="226" spans="1:42" ht="32.1" customHeight="1" x14ac:dyDescent="0.2">
      <c r="A226">
        <v>222</v>
      </c>
      <c r="B226" s="6" t="str">
        <f>IF(A226&gt;Scenario!$B$11,"",IF(A$2&lt;&gt;"Ready",A$2,IF(G225="OK",E225,"INSUFFICIENT FUNDS")))</f>
        <v/>
      </c>
      <c r="C226" s="6" t="str">
        <f>IF(A226&gt;Scenario!$B$11,"",IF(A$2&lt;&gt;"Ready",A$2,IF(ISNUMBER(B226),IF(AND(A226&gt;=Scenario!$B$10,MOD(A226-Scenario!$B$10,Scenario!$B$18)=0),Scenario!$B$8,0),"INSUFFICIENT FUNDS")))</f>
        <v/>
      </c>
      <c r="D226" s="6" t="str">
        <f>IF(A226&gt;Scenario!$B$11,"",IF(A$2&lt;&gt;"Ready",A$2,IF(ISNUMBER(B226),(B226+C226)*(N('Option C'!$E$14)+N('Option C'!$E$15)+IF(Scenario!$B$13="Gross",N('Option C'!$E$16),0))/12+((N('Option C'!$E$12)+N('Option C'!$E$13))/12+IF(AND(A226&gt;=Scenario!$B$10,MOD(A226-Scenario!$B$10,Scenario!$B$18)=0),N('Option C'!$E$17)*N('Option C'!$E$18)+N('Option C'!$E$20),0)+IF(A226=1,N('Option C'!$E$17)*N('Option C'!$E$19)+N('Option C'!$E$21),0)+IF(A226=Scenario!$B$11,N('Option C'!$E$22),0)),"INSUFFICIENT FUNDS")))</f>
        <v/>
      </c>
      <c r="E226" s="6" t="str">
        <f>IF(A226&gt;Scenario!$B$11,"",IF(A$2&lt;&gt;"Ready",A$2,IF(ISNUMBER(B226),IF((B226+C226)*(1+Scenario!$B$12/12)-D226&lt;0,"INSUFFICIENT FUNDS",(B226+C226)*(1+Scenario!$B$12/12)-D226),"INSUFFICIENT FUNDS")))</f>
        <v/>
      </c>
      <c r="F226" s="6" t="str">
        <f>IF(A226&gt;Scenario!$B$11,"",IF(A$2&lt;&gt;"Ready",A$2,IF(ISNUMBER(E226),F225+D226,"INSUFFICIENT FUNDS")))</f>
        <v/>
      </c>
      <c r="G226" t="str">
        <f>IF(A226&gt;Scenario!$B$11,"",IF(A$2&lt;&gt;"Ready",A$2,IF(ISNUMBER(E226),"OK","INSUFFICIENT FUNDS")))</f>
        <v/>
      </c>
      <c r="H226">
        <v>222</v>
      </c>
      <c r="I226" s="6" t="str">
        <f>IF(H226&gt;Scenario!$B$11,"",IF(H$2&lt;&gt;"Ready",H$2,IF(N225="OK",L225,"INSUFFICIENT FUNDS")))</f>
        <v/>
      </c>
      <c r="J226" s="6" t="str">
        <f>IF(H226&gt;Scenario!$B$11,"",IF(H$2&lt;&gt;"Ready",H$2,IF(ISNUMBER(I226),IF(AND(H226&gt;=Scenario!$B$10,MOD(H226-Scenario!$B$10,Scenario!$B$18)=0),Scenario!$B$8,0),"INSUFFICIENT FUNDS")))</f>
        <v/>
      </c>
      <c r="K226" s="6" t="str">
        <f>IF(H226&gt;Scenario!$B$11,"",IF(H$2&lt;&gt;"Ready",H$2,IF(ISNUMBER(I226),(I226+J226)*(N('Option C'!$E$14)+N('Option C'!$E$15)+IF(Scenario!$B$13="Gross",N('Option C'!$E$16),0))/12+((0+0)/12+IF(AND(H226&gt;=Scenario!$B$10,MOD(H226-Scenario!$B$10,Scenario!$B$18)=0),N('Option C'!$E$17)*N('Option C'!$E$18)+N('Option C'!$E$20),0)+IF(H226=1,N('Option C'!$E$17)*N('Option C'!$E$19)+N('Option C'!$E$21),0)+IF(H226=Scenario!$B$11,N('Option C'!$E$22),0)),"INSUFFICIENT FUNDS")))</f>
        <v/>
      </c>
      <c r="L226" s="6" t="str">
        <f>IF(H226&gt;Scenario!$B$11,"",IF(H$2&lt;&gt;"Ready",H$2,IF(ISNUMBER(I226),IF((I226+J226)*(1+Scenario!$B$12/12)-K226&lt;0,"INSUFFICIENT FUNDS",(I226+J226)*(1+Scenario!$B$12/12)-K226),"INSUFFICIENT FUNDS")))</f>
        <v/>
      </c>
      <c r="M226" s="6" t="str">
        <f>IF(H226&gt;Scenario!$B$11,"",IF(H$2&lt;&gt;"Ready",H$2,IF(ISNUMBER(L226),M225+K226,"INSUFFICIENT FUNDS")))</f>
        <v/>
      </c>
      <c r="N226" t="str">
        <f>IF(H226&gt;Scenario!$B$11,"",IF(H$2&lt;&gt;"Ready",H$2,IF(ISNUMBER(L226),"OK","INSUFFICIENT FUNDS")))</f>
        <v/>
      </c>
      <c r="O226">
        <v>222</v>
      </c>
      <c r="P226" s="6" t="str">
        <f>IF(O226&gt;Scenario!$B$11,"",IF(O$2&lt;&gt;"Ready",O$2,IF(U225="OK",S225,"INSUFFICIENT FUNDS")))</f>
        <v/>
      </c>
      <c r="Q226" s="6" t="str">
        <f>IF(O226&gt;Scenario!$B$11,"",IF(O$2&lt;&gt;"Ready",O$2,IF(ISNUMBER(P226),IF(AND(O226&gt;=Scenario!$B$10,MOD(O226-Scenario!$B$10,Scenario!$B$18)=0),Scenario!$B$8,0),"INSUFFICIENT FUNDS")))</f>
        <v/>
      </c>
      <c r="R226" s="6" t="str">
        <f>IF(O226&gt;Scenario!$B$11,"",IF(O$2&lt;&gt;"Ready",O$2,IF(ISNUMBER(P226),(P226+Q226)*(0+N('Option C'!$E$15)+IF(Scenario!$B$13="Gross",N('Option C'!$E$16),0))/12+((N('Option C'!$E$12)+N('Option C'!$E$13))/12+IF(AND(O226&gt;=Scenario!$B$10,MOD(O226-Scenario!$B$10,Scenario!$B$18)=0),N('Option C'!$E$17)*N('Option C'!$E$18)+N('Option C'!$E$20),0)+IF(O226=1,N('Option C'!$E$17)*N('Option C'!$E$19)+N('Option C'!$E$21),0)+IF(O226=Scenario!$B$11,N('Option C'!$E$22),0)),"INSUFFICIENT FUNDS")))</f>
        <v/>
      </c>
      <c r="S226" s="6" t="str">
        <f>IF(O226&gt;Scenario!$B$11,"",IF(O$2&lt;&gt;"Ready",O$2,IF(ISNUMBER(P226),IF((P226+Q226)*(1+Scenario!$B$12/12)-R226&lt;0,"INSUFFICIENT FUNDS",(P226+Q226)*(1+Scenario!$B$12/12)-R226),"INSUFFICIENT FUNDS")))</f>
        <v/>
      </c>
      <c r="T226" s="6" t="str">
        <f>IF(O226&gt;Scenario!$B$11,"",IF(O$2&lt;&gt;"Ready",O$2,IF(ISNUMBER(S226),T225+R226,"INSUFFICIENT FUNDS")))</f>
        <v/>
      </c>
      <c r="U226" t="str">
        <f>IF(O226&gt;Scenario!$B$11,"",IF(O$2&lt;&gt;"Ready",O$2,IF(ISNUMBER(S226),"OK","INSUFFICIENT FUNDS")))</f>
        <v/>
      </c>
      <c r="V226">
        <v>222</v>
      </c>
      <c r="W226" s="6" t="str">
        <f>IF(V226&gt;Scenario!$B$11,"",IF(V$2&lt;&gt;"Ready",V$2,IF(AB225="OK",Z225,"INSUFFICIENT FUNDS")))</f>
        <v/>
      </c>
      <c r="X226" s="6" t="str">
        <f>IF(V226&gt;Scenario!$B$11,"",IF(V$2&lt;&gt;"Ready",V$2,IF(ISNUMBER(W226),IF(AND(V226&gt;=Scenario!$B$10,MOD(V226-Scenario!$B$10,Scenario!$B$18)=0),Scenario!$B$8,0),"INSUFFICIENT FUNDS")))</f>
        <v/>
      </c>
      <c r="Y226" s="6" t="str">
        <f>IF(V226&gt;Scenario!$B$11,"",IF(V$2&lt;&gt;"Ready",V$2,IF(ISNUMBER(W226),(W226+X226)*(N('Option C'!$E$14)+N('Option C'!$E$15)+IF(Scenario!$B$13="Gross",N('Option C'!$E$16),0))/12+((N('Option C'!$E$12)+N('Option C'!$E$13))/12+IF(AND(V226&gt;=Scenario!$B$10,MOD(V226-Scenario!$B$10,Scenario!$B$18)=0),0*0+0,0)+IF(V226=1,0*0+0,0)+IF(V226=Scenario!$B$11,0,0)),"INSUFFICIENT FUNDS")))</f>
        <v/>
      </c>
      <c r="Z226" s="6" t="str">
        <f>IF(V226&gt;Scenario!$B$11,"",IF(V$2&lt;&gt;"Ready",V$2,IF(ISNUMBER(W226),IF((W226+X226)*(1+Scenario!$B$12/12)-Y226&lt;0,"INSUFFICIENT FUNDS",(W226+X226)*(1+Scenario!$B$12/12)-Y226),"INSUFFICIENT FUNDS")))</f>
        <v/>
      </c>
      <c r="AA226" s="6" t="str">
        <f>IF(V226&gt;Scenario!$B$11,"",IF(V$2&lt;&gt;"Ready",V$2,IF(ISNUMBER(Z226),AA225+Y226,"INSUFFICIENT FUNDS")))</f>
        <v/>
      </c>
      <c r="AB226" t="str">
        <f>IF(V226&gt;Scenario!$B$11,"",IF(V$2&lt;&gt;"Ready",V$2,IF(ISNUMBER(Z226),"OK","INSUFFICIENT FUNDS")))</f>
        <v/>
      </c>
      <c r="AC226">
        <v>222</v>
      </c>
      <c r="AD226" s="6" t="str">
        <f>IF(AC226&gt;Scenario!$B$11,"",IF(AC$2&lt;&gt;"Ready",AC$2,IF(AI225="OK",AG225,"INSUFFICIENT FUNDS")))</f>
        <v/>
      </c>
      <c r="AE226" s="6" t="str">
        <f>IF(AC226&gt;Scenario!$B$11,"",IF(AC$2&lt;&gt;"Ready",AC$2,IF(ISNUMBER(AD226),IF(AND(AC226&gt;=Scenario!$B$10,MOD(AC226-Scenario!$B$10,Scenario!$B$18)=0),Scenario!$B$8,0),"INSUFFICIENT FUNDS")))</f>
        <v/>
      </c>
      <c r="AF226" s="6" t="str">
        <f>IF(AC226&gt;Scenario!$B$11,"",IF(AC$2&lt;&gt;"Ready",AC$2,IF(ISNUMBER(AD226),(AD226+AE226)*(N('Option C'!$E$14)+N('Option C'!$E$15)+IF(Scenario!$B$13="Gross",0,0))/12+((N('Option C'!$E$12)+N('Option C'!$E$13))/12+IF(AND(AC226&gt;=Scenario!$B$10,MOD(AC226-Scenario!$B$10,Scenario!$B$18)=0),N('Option C'!$E$17)*N('Option C'!$E$18)+N('Option C'!$E$20),0)+IF(AC226=1,N('Option C'!$E$17)*N('Option C'!$E$19)+N('Option C'!$E$21),0)+IF(AC226=Scenario!$B$11,N('Option C'!$E$22),0)),"INSUFFICIENT FUNDS")))</f>
        <v/>
      </c>
      <c r="AG226" s="6" t="str">
        <f>IF(AC226&gt;Scenario!$B$11,"",IF(AC$2&lt;&gt;"Ready",AC$2,IF(ISNUMBER(AD226),IF((AD226+AE226)*(1+Scenario!$B$12/12)-AF226&lt;0,"INSUFFICIENT FUNDS",(AD226+AE226)*(1+Scenario!$B$12/12)-AF226),"INSUFFICIENT FUNDS")))</f>
        <v/>
      </c>
      <c r="AH226" s="6" t="str">
        <f>IF(AC226&gt;Scenario!$B$11,"",IF(AC$2&lt;&gt;"Ready",AC$2,IF(ISNUMBER(AG226),AH225+AF226,"INSUFFICIENT FUNDS")))</f>
        <v/>
      </c>
      <c r="AI226" t="str">
        <f>IF(AC226&gt;Scenario!$B$11,"",IF(AC$2&lt;&gt;"Ready",AC$2,IF(ISNUMBER(AG226),"OK","INSUFFICIENT FUNDS")))</f>
        <v/>
      </c>
      <c r="AJ226">
        <v>222</v>
      </c>
      <c r="AK226" s="6" t="str">
        <f>IF(AJ226&gt;Scenario!$B$11,"",IF(AJ$2&lt;&gt;"Ready",AJ$2,IF(AP225="OK",AN225,"INSUFFICIENT FUNDS")))</f>
        <v/>
      </c>
      <c r="AL226" s="6" t="str">
        <f>IF(AJ226&gt;Scenario!$B$11,"",IF(AJ$2&lt;&gt;"Ready",AJ$2,IF(ISNUMBER(AK226),IF(AND(AJ226&gt;=Scenario!$B$10,MOD(AJ226-Scenario!$B$10,Scenario!$B$18)=0),Scenario!$B$8,0),"INSUFFICIENT FUNDS")))</f>
        <v/>
      </c>
      <c r="AM226" s="6" t="str">
        <f>IF(AJ226&gt;Scenario!$B$11,"",IF(AJ$2&lt;&gt;"Ready",AJ$2,IF(ISNUMBER(AK226),(AK226+AL226)*(0+0+IF(Scenario!$B$13="Gross",0,0))/12+((0+0)/12+IF(AND(AJ226&gt;=Scenario!$B$10,MOD(AJ226-Scenario!$B$10,Scenario!$B$18)=0),0*0+0,0)+IF(AJ226=1,0*0+0,0)+IF(AJ226=Scenario!$B$11,0,0)),"INSUFFICIENT FUNDS")))</f>
        <v/>
      </c>
      <c r="AN226" s="6" t="str">
        <f>IF(AJ226&gt;Scenario!$B$11,"",IF(AJ$2&lt;&gt;"Ready",AJ$2,IF(ISNUMBER(AK226),IF((AK226+AL226)*(1+Scenario!$B$12/12)-AM226&lt;0,"INSUFFICIENT FUNDS",(AK226+AL226)*(1+Scenario!$B$12/12)-AM226),"INSUFFICIENT FUNDS")))</f>
        <v/>
      </c>
      <c r="AO226" s="6" t="str">
        <f>IF(AJ226&gt;Scenario!$B$11,"",IF(AJ$2&lt;&gt;"Ready",AJ$2,IF(ISNUMBER(AN226),AO225+AM226,"INSUFFICIENT FUNDS")))</f>
        <v/>
      </c>
      <c r="AP226" t="str">
        <f>IF(AJ226&gt;Scenario!$B$11,"",IF(AJ$2&lt;&gt;"Ready",AJ$2,IF(ISNUMBER(AN226),"OK","INSUFFICIENT FUNDS")))</f>
        <v/>
      </c>
    </row>
    <row r="227" spans="1:42" ht="32.1" customHeight="1" x14ac:dyDescent="0.2">
      <c r="A227">
        <v>223</v>
      </c>
      <c r="B227" s="6" t="str">
        <f>IF(A227&gt;Scenario!$B$11,"",IF(A$2&lt;&gt;"Ready",A$2,IF(G226="OK",E226,"INSUFFICIENT FUNDS")))</f>
        <v/>
      </c>
      <c r="C227" s="6" t="str">
        <f>IF(A227&gt;Scenario!$B$11,"",IF(A$2&lt;&gt;"Ready",A$2,IF(ISNUMBER(B227),IF(AND(A227&gt;=Scenario!$B$10,MOD(A227-Scenario!$B$10,Scenario!$B$18)=0),Scenario!$B$8,0),"INSUFFICIENT FUNDS")))</f>
        <v/>
      </c>
      <c r="D227" s="6" t="str">
        <f>IF(A227&gt;Scenario!$B$11,"",IF(A$2&lt;&gt;"Ready",A$2,IF(ISNUMBER(B227),(B227+C227)*(N('Option C'!$E$14)+N('Option C'!$E$15)+IF(Scenario!$B$13="Gross",N('Option C'!$E$16),0))/12+((N('Option C'!$E$12)+N('Option C'!$E$13))/12+IF(AND(A227&gt;=Scenario!$B$10,MOD(A227-Scenario!$B$10,Scenario!$B$18)=0),N('Option C'!$E$17)*N('Option C'!$E$18)+N('Option C'!$E$20),0)+IF(A227=1,N('Option C'!$E$17)*N('Option C'!$E$19)+N('Option C'!$E$21),0)+IF(A227=Scenario!$B$11,N('Option C'!$E$22),0)),"INSUFFICIENT FUNDS")))</f>
        <v/>
      </c>
      <c r="E227" s="6" t="str">
        <f>IF(A227&gt;Scenario!$B$11,"",IF(A$2&lt;&gt;"Ready",A$2,IF(ISNUMBER(B227),IF((B227+C227)*(1+Scenario!$B$12/12)-D227&lt;0,"INSUFFICIENT FUNDS",(B227+C227)*(1+Scenario!$B$12/12)-D227),"INSUFFICIENT FUNDS")))</f>
        <v/>
      </c>
      <c r="F227" s="6" t="str">
        <f>IF(A227&gt;Scenario!$B$11,"",IF(A$2&lt;&gt;"Ready",A$2,IF(ISNUMBER(E227),F226+D227,"INSUFFICIENT FUNDS")))</f>
        <v/>
      </c>
      <c r="G227" t="str">
        <f>IF(A227&gt;Scenario!$B$11,"",IF(A$2&lt;&gt;"Ready",A$2,IF(ISNUMBER(E227),"OK","INSUFFICIENT FUNDS")))</f>
        <v/>
      </c>
      <c r="H227">
        <v>223</v>
      </c>
      <c r="I227" s="6" t="str">
        <f>IF(H227&gt;Scenario!$B$11,"",IF(H$2&lt;&gt;"Ready",H$2,IF(N226="OK",L226,"INSUFFICIENT FUNDS")))</f>
        <v/>
      </c>
      <c r="J227" s="6" t="str">
        <f>IF(H227&gt;Scenario!$B$11,"",IF(H$2&lt;&gt;"Ready",H$2,IF(ISNUMBER(I227),IF(AND(H227&gt;=Scenario!$B$10,MOD(H227-Scenario!$B$10,Scenario!$B$18)=0),Scenario!$B$8,0),"INSUFFICIENT FUNDS")))</f>
        <v/>
      </c>
      <c r="K227" s="6" t="str">
        <f>IF(H227&gt;Scenario!$B$11,"",IF(H$2&lt;&gt;"Ready",H$2,IF(ISNUMBER(I227),(I227+J227)*(N('Option C'!$E$14)+N('Option C'!$E$15)+IF(Scenario!$B$13="Gross",N('Option C'!$E$16),0))/12+((0+0)/12+IF(AND(H227&gt;=Scenario!$B$10,MOD(H227-Scenario!$B$10,Scenario!$B$18)=0),N('Option C'!$E$17)*N('Option C'!$E$18)+N('Option C'!$E$20),0)+IF(H227=1,N('Option C'!$E$17)*N('Option C'!$E$19)+N('Option C'!$E$21),0)+IF(H227=Scenario!$B$11,N('Option C'!$E$22),0)),"INSUFFICIENT FUNDS")))</f>
        <v/>
      </c>
      <c r="L227" s="6" t="str">
        <f>IF(H227&gt;Scenario!$B$11,"",IF(H$2&lt;&gt;"Ready",H$2,IF(ISNUMBER(I227),IF((I227+J227)*(1+Scenario!$B$12/12)-K227&lt;0,"INSUFFICIENT FUNDS",(I227+J227)*(1+Scenario!$B$12/12)-K227),"INSUFFICIENT FUNDS")))</f>
        <v/>
      </c>
      <c r="M227" s="6" t="str">
        <f>IF(H227&gt;Scenario!$B$11,"",IF(H$2&lt;&gt;"Ready",H$2,IF(ISNUMBER(L227),M226+K227,"INSUFFICIENT FUNDS")))</f>
        <v/>
      </c>
      <c r="N227" t="str">
        <f>IF(H227&gt;Scenario!$B$11,"",IF(H$2&lt;&gt;"Ready",H$2,IF(ISNUMBER(L227),"OK","INSUFFICIENT FUNDS")))</f>
        <v/>
      </c>
      <c r="O227">
        <v>223</v>
      </c>
      <c r="P227" s="6" t="str">
        <f>IF(O227&gt;Scenario!$B$11,"",IF(O$2&lt;&gt;"Ready",O$2,IF(U226="OK",S226,"INSUFFICIENT FUNDS")))</f>
        <v/>
      </c>
      <c r="Q227" s="6" t="str">
        <f>IF(O227&gt;Scenario!$B$11,"",IF(O$2&lt;&gt;"Ready",O$2,IF(ISNUMBER(P227),IF(AND(O227&gt;=Scenario!$B$10,MOD(O227-Scenario!$B$10,Scenario!$B$18)=0),Scenario!$B$8,0),"INSUFFICIENT FUNDS")))</f>
        <v/>
      </c>
      <c r="R227" s="6" t="str">
        <f>IF(O227&gt;Scenario!$B$11,"",IF(O$2&lt;&gt;"Ready",O$2,IF(ISNUMBER(P227),(P227+Q227)*(0+N('Option C'!$E$15)+IF(Scenario!$B$13="Gross",N('Option C'!$E$16),0))/12+((N('Option C'!$E$12)+N('Option C'!$E$13))/12+IF(AND(O227&gt;=Scenario!$B$10,MOD(O227-Scenario!$B$10,Scenario!$B$18)=0),N('Option C'!$E$17)*N('Option C'!$E$18)+N('Option C'!$E$20),0)+IF(O227=1,N('Option C'!$E$17)*N('Option C'!$E$19)+N('Option C'!$E$21),0)+IF(O227=Scenario!$B$11,N('Option C'!$E$22),0)),"INSUFFICIENT FUNDS")))</f>
        <v/>
      </c>
      <c r="S227" s="6" t="str">
        <f>IF(O227&gt;Scenario!$B$11,"",IF(O$2&lt;&gt;"Ready",O$2,IF(ISNUMBER(P227),IF((P227+Q227)*(1+Scenario!$B$12/12)-R227&lt;0,"INSUFFICIENT FUNDS",(P227+Q227)*(1+Scenario!$B$12/12)-R227),"INSUFFICIENT FUNDS")))</f>
        <v/>
      </c>
      <c r="T227" s="6" t="str">
        <f>IF(O227&gt;Scenario!$B$11,"",IF(O$2&lt;&gt;"Ready",O$2,IF(ISNUMBER(S227),T226+R227,"INSUFFICIENT FUNDS")))</f>
        <v/>
      </c>
      <c r="U227" t="str">
        <f>IF(O227&gt;Scenario!$B$11,"",IF(O$2&lt;&gt;"Ready",O$2,IF(ISNUMBER(S227),"OK","INSUFFICIENT FUNDS")))</f>
        <v/>
      </c>
      <c r="V227">
        <v>223</v>
      </c>
      <c r="W227" s="6" t="str">
        <f>IF(V227&gt;Scenario!$B$11,"",IF(V$2&lt;&gt;"Ready",V$2,IF(AB226="OK",Z226,"INSUFFICIENT FUNDS")))</f>
        <v/>
      </c>
      <c r="X227" s="6" t="str">
        <f>IF(V227&gt;Scenario!$B$11,"",IF(V$2&lt;&gt;"Ready",V$2,IF(ISNUMBER(W227),IF(AND(V227&gt;=Scenario!$B$10,MOD(V227-Scenario!$B$10,Scenario!$B$18)=0),Scenario!$B$8,0),"INSUFFICIENT FUNDS")))</f>
        <v/>
      </c>
      <c r="Y227" s="6" t="str">
        <f>IF(V227&gt;Scenario!$B$11,"",IF(V$2&lt;&gt;"Ready",V$2,IF(ISNUMBER(W227),(W227+X227)*(N('Option C'!$E$14)+N('Option C'!$E$15)+IF(Scenario!$B$13="Gross",N('Option C'!$E$16),0))/12+((N('Option C'!$E$12)+N('Option C'!$E$13))/12+IF(AND(V227&gt;=Scenario!$B$10,MOD(V227-Scenario!$B$10,Scenario!$B$18)=0),0*0+0,0)+IF(V227=1,0*0+0,0)+IF(V227=Scenario!$B$11,0,0)),"INSUFFICIENT FUNDS")))</f>
        <v/>
      </c>
      <c r="Z227" s="6" t="str">
        <f>IF(V227&gt;Scenario!$B$11,"",IF(V$2&lt;&gt;"Ready",V$2,IF(ISNUMBER(W227),IF((W227+X227)*(1+Scenario!$B$12/12)-Y227&lt;0,"INSUFFICIENT FUNDS",(W227+X227)*(1+Scenario!$B$12/12)-Y227),"INSUFFICIENT FUNDS")))</f>
        <v/>
      </c>
      <c r="AA227" s="6" t="str">
        <f>IF(V227&gt;Scenario!$B$11,"",IF(V$2&lt;&gt;"Ready",V$2,IF(ISNUMBER(Z227),AA226+Y227,"INSUFFICIENT FUNDS")))</f>
        <v/>
      </c>
      <c r="AB227" t="str">
        <f>IF(V227&gt;Scenario!$B$11,"",IF(V$2&lt;&gt;"Ready",V$2,IF(ISNUMBER(Z227),"OK","INSUFFICIENT FUNDS")))</f>
        <v/>
      </c>
      <c r="AC227">
        <v>223</v>
      </c>
      <c r="AD227" s="6" t="str">
        <f>IF(AC227&gt;Scenario!$B$11,"",IF(AC$2&lt;&gt;"Ready",AC$2,IF(AI226="OK",AG226,"INSUFFICIENT FUNDS")))</f>
        <v/>
      </c>
      <c r="AE227" s="6" t="str">
        <f>IF(AC227&gt;Scenario!$B$11,"",IF(AC$2&lt;&gt;"Ready",AC$2,IF(ISNUMBER(AD227),IF(AND(AC227&gt;=Scenario!$B$10,MOD(AC227-Scenario!$B$10,Scenario!$B$18)=0),Scenario!$B$8,0),"INSUFFICIENT FUNDS")))</f>
        <v/>
      </c>
      <c r="AF227" s="6" t="str">
        <f>IF(AC227&gt;Scenario!$B$11,"",IF(AC$2&lt;&gt;"Ready",AC$2,IF(ISNUMBER(AD227),(AD227+AE227)*(N('Option C'!$E$14)+N('Option C'!$E$15)+IF(Scenario!$B$13="Gross",0,0))/12+((N('Option C'!$E$12)+N('Option C'!$E$13))/12+IF(AND(AC227&gt;=Scenario!$B$10,MOD(AC227-Scenario!$B$10,Scenario!$B$18)=0),N('Option C'!$E$17)*N('Option C'!$E$18)+N('Option C'!$E$20),0)+IF(AC227=1,N('Option C'!$E$17)*N('Option C'!$E$19)+N('Option C'!$E$21),0)+IF(AC227=Scenario!$B$11,N('Option C'!$E$22),0)),"INSUFFICIENT FUNDS")))</f>
        <v/>
      </c>
      <c r="AG227" s="6" t="str">
        <f>IF(AC227&gt;Scenario!$B$11,"",IF(AC$2&lt;&gt;"Ready",AC$2,IF(ISNUMBER(AD227),IF((AD227+AE227)*(1+Scenario!$B$12/12)-AF227&lt;0,"INSUFFICIENT FUNDS",(AD227+AE227)*(1+Scenario!$B$12/12)-AF227),"INSUFFICIENT FUNDS")))</f>
        <v/>
      </c>
      <c r="AH227" s="6" t="str">
        <f>IF(AC227&gt;Scenario!$B$11,"",IF(AC$2&lt;&gt;"Ready",AC$2,IF(ISNUMBER(AG227),AH226+AF227,"INSUFFICIENT FUNDS")))</f>
        <v/>
      </c>
      <c r="AI227" t="str">
        <f>IF(AC227&gt;Scenario!$B$11,"",IF(AC$2&lt;&gt;"Ready",AC$2,IF(ISNUMBER(AG227),"OK","INSUFFICIENT FUNDS")))</f>
        <v/>
      </c>
      <c r="AJ227">
        <v>223</v>
      </c>
      <c r="AK227" s="6" t="str">
        <f>IF(AJ227&gt;Scenario!$B$11,"",IF(AJ$2&lt;&gt;"Ready",AJ$2,IF(AP226="OK",AN226,"INSUFFICIENT FUNDS")))</f>
        <v/>
      </c>
      <c r="AL227" s="6" t="str">
        <f>IF(AJ227&gt;Scenario!$B$11,"",IF(AJ$2&lt;&gt;"Ready",AJ$2,IF(ISNUMBER(AK227),IF(AND(AJ227&gt;=Scenario!$B$10,MOD(AJ227-Scenario!$B$10,Scenario!$B$18)=0),Scenario!$B$8,0),"INSUFFICIENT FUNDS")))</f>
        <v/>
      </c>
      <c r="AM227" s="6" t="str">
        <f>IF(AJ227&gt;Scenario!$B$11,"",IF(AJ$2&lt;&gt;"Ready",AJ$2,IF(ISNUMBER(AK227),(AK227+AL227)*(0+0+IF(Scenario!$B$13="Gross",0,0))/12+((0+0)/12+IF(AND(AJ227&gt;=Scenario!$B$10,MOD(AJ227-Scenario!$B$10,Scenario!$B$18)=0),0*0+0,0)+IF(AJ227=1,0*0+0,0)+IF(AJ227=Scenario!$B$11,0,0)),"INSUFFICIENT FUNDS")))</f>
        <v/>
      </c>
      <c r="AN227" s="6" t="str">
        <f>IF(AJ227&gt;Scenario!$B$11,"",IF(AJ$2&lt;&gt;"Ready",AJ$2,IF(ISNUMBER(AK227),IF((AK227+AL227)*(1+Scenario!$B$12/12)-AM227&lt;0,"INSUFFICIENT FUNDS",(AK227+AL227)*(1+Scenario!$B$12/12)-AM227),"INSUFFICIENT FUNDS")))</f>
        <v/>
      </c>
      <c r="AO227" s="6" t="str">
        <f>IF(AJ227&gt;Scenario!$B$11,"",IF(AJ$2&lt;&gt;"Ready",AJ$2,IF(ISNUMBER(AN227),AO226+AM227,"INSUFFICIENT FUNDS")))</f>
        <v/>
      </c>
      <c r="AP227" t="str">
        <f>IF(AJ227&gt;Scenario!$B$11,"",IF(AJ$2&lt;&gt;"Ready",AJ$2,IF(ISNUMBER(AN227),"OK","INSUFFICIENT FUNDS")))</f>
        <v/>
      </c>
    </row>
    <row r="228" spans="1:42" ht="32.1" customHeight="1" x14ac:dyDescent="0.2">
      <c r="A228">
        <v>224</v>
      </c>
      <c r="B228" s="6" t="str">
        <f>IF(A228&gt;Scenario!$B$11,"",IF(A$2&lt;&gt;"Ready",A$2,IF(G227="OK",E227,"INSUFFICIENT FUNDS")))</f>
        <v/>
      </c>
      <c r="C228" s="6" t="str">
        <f>IF(A228&gt;Scenario!$B$11,"",IF(A$2&lt;&gt;"Ready",A$2,IF(ISNUMBER(B228),IF(AND(A228&gt;=Scenario!$B$10,MOD(A228-Scenario!$B$10,Scenario!$B$18)=0),Scenario!$B$8,0),"INSUFFICIENT FUNDS")))</f>
        <v/>
      </c>
      <c r="D228" s="6" t="str">
        <f>IF(A228&gt;Scenario!$B$11,"",IF(A$2&lt;&gt;"Ready",A$2,IF(ISNUMBER(B228),(B228+C228)*(N('Option C'!$E$14)+N('Option C'!$E$15)+IF(Scenario!$B$13="Gross",N('Option C'!$E$16),0))/12+((N('Option C'!$E$12)+N('Option C'!$E$13))/12+IF(AND(A228&gt;=Scenario!$B$10,MOD(A228-Scenario!$B$10,Scenario!$B$18)=0),N('Option C'!$E$17)*N('Option C'!$E$18)+N('Option C'!$E$20),0)+IF(A228=1,N('Option C'!$E$17)*N('Option C'!$E$19)+N('Option C'!$E$21),0)+IF(A228=Scenario!$B$11,N('Option C'!$E$22),0)),"INSUFFICIENT FUNDS")))</f>
        <v/>
      </c>
      <c r="E228" s="6" t="str">
        <f>IF(A228&gt;Scenario!$B$11,"",IF(A$2&lt;&gt;"Ready",A$2,IF(ISNUMBER(B228),IF((B228+C228)*(1+Scenario!$B$12/12)-D228&lt;0,"INSUFFICIENT FUNDS",(B228+C228)*(1+Scenario!$B$12/12)-D228),"INSUFFICIENT FUNDS")))</f>
        <v/>
      </c>
      <c r="F228" s="6" t="str">
        <f>IF(A228&gt;Scenario!$B$11,"",IF(A$2&lt;&gt;"Ready",A$2,IF(ISNUMBER(E228),F227+D228,"INSUFFICIENT FUNDS")))</f>
        <v/>
      </c>
      <c r="G228" t="str">
        <f>IF(A228&gt;Scenario!$B$11,"",IF(A$2&lt;&gt;"Ready",A$2,IF(ISNUMBER(E228),"OK","INSUFFICIENT FUNDS")))</f>
        <v/>
      </c>
      <c r="H228">
        <v>224</v>
      </c>
      <c r="I228" s="6" t="str">
        <f>IF(H228&gt;Scenario!$B$11,"",IF(H$2&lt;&gt;"Ready",H$2,IF(N227="OK",L227,"INSUFFICIENT FUNDS")))</f>
        <v/>
      </c>
      <c r="J228" s="6" t="str">
        <f>IF(H228&gt;Scenario!$B$11,"",IF(H$2&lt;&gt;"Ready",H$2,IF(ISNUMBER(I228),IF(AND(H228&gt;=Scenario!$B$10,MOD(H228-Scenario!$B$10,Scenario!$B$18)=0),Scenario!$B$8,0),"INSUFFICIENT FUNDS")))</f>
        <v/>
      </c>
      <c r="K228" s="6" t="str">
        <f>IF(H228&gt;Scenario!$B$11,"",IF(H$2&lt;&gt;"Ready",H$2,IF(ISNUMBER(I228),(I228+J228)*(N('Option C'!$E$14)+N('Option C'!$E$15)+IF(Scenario!$B$13="Gross",N('Option C'!$E$16),0))/12+((0+0)/12+IF(AND(H228&gt;=Scenario!$B$10,MOD(H228-Scenario!$B$10,Scenario!$B$18)=0),N('Option C'!$E$17)*N('Option C'!$E$18)+N('Option C'!$E$20),0)+IF(H228=1,N('Option C'!$E$17)*N('Option C'!$E$19)+N('Option C'!$E$21),0)+IF(H228=Scenario!$B$11,N('Option C'!$E$22),0)),"INSUFFICIENT FUNDS")))</f>
        <v/>
      </c>
      <c r="L228" s="6" t="str">
        <f>IF(H228&gt;Scenario!$B$11,"",IF(H$2&lt;&gt;"Ready",H$2,IF(ISNUMBER(I228),IF((I228+J228)*(1+Scenario!$B$12/12)-K228&lt;0,"INSUFFICIENT FUNDS",(I228+J228)*(1+Scenario!$B$12/12)-K228),"INSUFFICIENT FUNDS")))</f>
        <v/>
      </c>
      <c r="M228" s="6" t="str">
        <f>IF(H228&gt;Scenario!$B$11,"",IF(H$2&lt;&gt;"Ready",H$2,IF(ISNUMBER(L228),M227+K228,"INSUFFICIENT FUNDS")))</f>
        <v/>
      </c>
      <c r="N228" t="str">
        <f>IF(H228&gt;Scenario!$B$11,"",IF(H$2&lt;&gt;"Ready",H$2,IF(ISNUMBER(L228),"OK","INSUFFICIENT FUNDS")))</f>
        <v/>
      </c>
      <c r="O228">
        <v>224</v>
      </c>
      <c r="P228" s="6" t="str">
        <f>IF(O228&gt;Scenario!$B$11,"",IF(O$2&lt;&gt;"Ready",O$2,IF(U227="OK",S227,"INSUFFICIENT FUNDS")))</f>
        <v/>
      </c>
      <c r="Q228" s="6" t="str">
        <f>IF(O228&gt;Scenario!$B$11,"",IF(O$2&lt;&gt;"Ready",O$2,IF(ISNUMBER(P228),IF(AND(O228&gt;=Scenario!$B$10,MOD(O228-Scenario!$B$10,Scenario!$B$18)=0),Scenario!$B$8,0),"INSUFFICIENT FUNDS")))</f>
        <v/>
      </c>
      <c r="R228" s="6" t="str">
        <f>IF(O228&gt;Scenario!$B$11,"",IF(O$2&lt;&gt;"Ready",O$2,IF(ISNUMBER(P228),(P228+Q228)*(0+N('Option C'!$E$15)+IF(Scenario!$B$13="Gross",N('Option C'!$E$16),0))/12+((N('Option C'!$E$12)+N('Option C'!$E$13))/12+IF(AND(O228&gt;=Scenario!$B$10,MOD(O228-Scenario!$B$10,Scenario!$B$18)=0),N('Option C'!$E$17)*N('Option C'!$E$18)+N('Option C'!$E$20),0)+IF(O228=1,N('Option C'!$E$17)*N('Option C'!$E$19)+N('Option C'!$E$21),0)+IF(O228=Scenario!$B$11,N('Option C'!$E$22),0)),"INSUFFICIENT FUNDS")))</f>
        <v/>
      </c>
      <c r="S228" s="6" t="str">
        <f>IF(O228&gt;Scenario!$B$11,"",IF(O$2&lt;&gt;"Ready",O$2,IF(ISNUMBER(P228),IF((P228+Q228)*(1+Scenario!$B$12/12)-R228&lt;0,"INSUFFICIENT FUNDS",(P228+Q228)*(1+Scenario!$B$12/12)-R228),"INSUFFICIENT FUNDS")))</f>
        <v/>
      </c>
      <c r="T228" s="6" t="str">
        <f>IF(O228&gt;Scenario!$B$11,"",IF(O$2&lt;&gt;"Ready",O$2,IF(ISNUMBER(S228),T227+R228,"INSUFFICIENT FUNDS")))</f>
        <v/>
      </c>
      <c r="U228" t="str">
        <f>IF(O228&gt;Scenario!$B$11,"",IF(O$2&lt;&gt;"Ready",O$2,IF(ISNUMBER(S228),"OK","INSUFFICIENT FUNDS")))</f>
        <v/>
      </c>
      <c r="V228">
        <v>224</v>
      </c>
      <c r="W228" s="6" t="str">
        <f>IF(V228&gt;Scenario!$B$11,"",IF(V$2&lt;&gt;"Ready",V$2,IF(AB227="OK",Z227,"INSUFFICIENT FUNDS")))</f>
        <v/>
      </c>
      <c r="X228" s="6" t="str">
        <f>IF(V228&gt;Scenario!$B$11,"",IF(V$2&lt;&gt;"Ready",V$2,IF(ISNUMBER(W228),IF(AND(V228&gt;=Scenario!$B$10,MOD(V228-Scenario!$B$10,Scenario!$B$18)=0),Scenario!$B$8,0),"INSUFFICIENT FUNDS")))</f>
        <v/>
      </c>
      <c r="Y228" s="6" t="str">
        <f>IF(V228&gt;Scenario!$B$11,"",IF(V$2&lt;&gt;"Ready",V$2,IF(ISNUMBER(W228),(W228+X228)*(N('Option C'!$E$14)+N('Option C'!$E$15)+IF(Scenario!$B$13="Gross",N('Option C'!$E$16),0))/12+((N('Option C'!$E$12)+N('Option C'!$E$13))/12+IF(AND(V228&gt;=Scenario!$B$10,MOD(V228-Scenario!$B$10,Scenario!$B$18)=0),0*0+0,0)+IF(V228=1,0*0+0,0)+IF(V228=Scenario!$B$11,0,0)),"INSUFFICIENT FUNDS")))</f>
        <v/>
      </c>
      <c r="Z228" s="6" t="str">
        <f>IF(V228&gt;Scenario!$B$11,"",IF(V$2&lt;&gt;"Ready",V$2,IF(ISNUMBER(W228),IF((W228+X228)*(1+Scenario!$B$12/12)-Y228&lt;0,"INSUFFICIENT FUNDS",(W228+X228)*(1+Scenario!$B$12/12)-Y228),"INSUFFICIENT FUNDS")))</f>
        <v/>
      </c>
      <c r="AA228" s="6" t="str">
        <f>IF(V228&gt;Scenario!$B$11,"",IF(V$2&lt;&gt;"Ready",V$2,IF(ISNUMBER(Z228),AA227+Y228,"INSUFFICIENT FUNDS")))</f>
        <v/>
      </c>
      <c r="AB228" t="str">
        <f>IF(V228&gt;Scenario!$B$11,"",IF(V$2&lt;&gt;"Ready",V$2,IF(ISNUMBER(Z228),"OK","INSUFFICIENT FUNDS")))</f>
        <v/>
      </c>
      <c r="AC228">
        <v>224</v>
      </c>
      <c r="AD228" s="6" t="str">
        <f>IF(AC228&gt;Scenario!$B$11,"",IF(AC$2&lt;&gt;"Ready",AC$2,IF(AI227="OK",AG227,"INSUFFICIENT FUNDS")))</f>
        <v/>
      </c>
      <c r="AE228" s="6" t="str">
        <f>IF(AC228&gt;Scenario!$B$11,"",IF(AC$2&lt;&gt;"Ready",AC$2,IF(ISNUMBER(AD228),IF(AND(AC228&gt;=Scenario!$B$10,MOD(AC228-Scenario!$B$10,Scenario!$B$18)=0),Scenario!$B$8,0),"INSUFFICIENT FUNDS")))</f>
        <v/>
      </c>
      <c r="AF228" s="6" t="str">
        <f>IF(AC228&gt;Scenario!$B$11,"",IF(AC$2&lt;&gt;"Ready",AC$2,IF(ISNUMBER(AD228),(AD228+AE228)*(N('Option C'!$E$14)+N('Option C'!$E$15)+IF(Scenario!$B$13="Gross",0,0))/12+((N('Option C'!$E$12)+N('Option C'!$E$13))/12+IF(AND(AC228&gt;=Scenario!$B$10,MOD(AC228-Scenario!$B$10,Scenario!$B$18)=0),N('Option C'!$E$17)*N('Option C'!$E$18)+N('Option C'!$E$20),0)+IF(AC228=1,N('Option C'!$E$17)*N('Option C'!$E$19)+N('Option C'!$E$21),0)+IF(AC228=Scenario!$B$11,N('Option C'!$E$22),0)),"INSUFFICIENT FUNDS")))</f>
        <v/>
      </c>
      <c r="AG228" s="6" t="str">
        <f>IF(AC228&gt;Scenario!$B$11,"",IF(AC$2&lt;&gt;"Ready",AC$2,IF(ISNUMBER(AD228),IF((AD228+AE228)*(1+Scenario!$B$12/12)-AF228&lt;0,"INSUFFICIENT FUNDS",(AD228+AE228)*(1+Scenario!$B$12/12)-AF228),"INSUFFICIENT FUNDS")))</f>
        <v/>
      </c>
      <c r="AH228" s="6" t="str">
        <f>IF(AC228&gt;Scenario!$B$11,"",IF(AC$2&lt;&gt;"Ready",AC$2,IF(ISNUMBER(AG228),AH227+AF228,"INSUFFICIENT FUNDS")))</f>
        <v/>
      </c>
      <c r="AI228" t="str">
        <f>IF(AC228&gt;Scenario!$B$11,"",IF(AC$2&lt;&gt;"Ready",AC$2,IF(ISNUMBER(AG228),"OK","INSUFFICIENT FUNDS")))</f>
        <v/>
      </c>
      <c r="AJ228">
        <v>224</v>
      </c>
      <c r="AK228" s="6" t="str">
        <f>IF(AJ228&gt;Scenario!$B$11,"",IF(AJ$2&lt;&gt;"Ready",AJ$2,IF(AP227="OK",AN227,"INSUFFICIENT FUNDS")))</f>
        <v/>
      </c>
      <c r="AL228" s="6" t="str">
        <f>IF(AJ228&gt;Scenario!$B$11,"",IF(AJ$2&lt;&gt;"Ready",AJ$2,IF(ISNUMBER(AK228),IF(AND(AJ228&gt;=Scenario!$B$10,MOD(AJ228-Scenario!$B$10,Scenario!$B$18)=0),Scenario!$B$8,0),"INSUFFICIENT FUNDS")))</f>
        <v/>
      </c>
      <c r="AM228" s="6" t="str">
        <f>IF(AJ228&gt;Scenario!$B$11,"",IF(AJ$2&lt;&gt;"Ready",AJ$2,IF(ISNUMBER(AK228),(AK228+AL228)*(0+0+IF(Scenario!$B$13="Gross",0,0))/12+((0+0)/12+IF(AND(AJ228&gt;=Scenario!$B$10,MOD(AJ228-Scenario!$B$10,Scenario!$B$18)=0),0*0+0,0)+IF(AJ228=1,0*0+0,0)+IF(AJ228=Scenario!$B$11,0,0)),"INSUFFICIENT FUNDS")))</f>
        <v/>
      </c>
      <c r="AN228" s="6" t="str">
        <f>IF(AJ228&gt;Scenario!$B$11,"",IF(AJ$2&lt;&gt;"Ready",AJ$2,IF(ISNUMBER(AK228),IF((AK228+AL228)*(1+Scenario!$B$12/12)-AM228&lt;0,"INSUFFICIENT FUNDS",(AK228+AL228)*(1+Scenario!$B$12/12)-AM228),"INSUFFICIENT FUNDS")))</f>
        <v/>
      </c>
      <c r="AO228" s="6" t="str">
        <f>IF(AJ228&gt;Scenario!$B$11,"",IF(AJ$2&lt;&gt;"Ready",AJ$2,IF(ISNUMBER(AN228),AO227+AM228,"INSUFFICIENT FUNDS")))</f>
        <v/>
      </c>
      <c r="AP228" t="str">
        <f>IF(AJ228&gt;Scenario!$B$11,"",IF(AJ$2&lt;&gt;"Ready",AJ$2,IF(ISNUMBER(AN228),"OK","INSUFFICIENT FUNDS")))</f>
        <v/>
      </c>
    </row>
    <row r="229" spans="1:42" ht="32.1" customHeight="1" x14ac:dyDescent="0.2">
      <c r="A229">
        <v>225</v>
      </c>
      <c r="B229" s="6" t="str">
        <f>IF(A229&gt;Scenario!$B$11,"",IF(A$2&lt;&gt;"Ready",A$2,IF(G228="OK",E228,"INSUFFICIENT FUNDS")))</f>
        <v/>
      </c>
      <c r="C229" s="6" t="str">
        <f>IF(A229&gt;Scenario!$B$11,"",IF(A$2&lt;&gt;"Ready",A$2,IF(ISNUMBER(B229),IF(AND(A229&gt;=Scenario!$B$10,MOD(A229-Scenario!$B$10,Scenario!$B$18)=0),Scenario!$B$8,0),"INSUFFICIENT FUNDS")))</f>
        <v/>
      </c>
      <c r="D229" s="6" t="str">
        <f>IF(A229&gt;Scenario!$B$11,"",IF(A$2&lt;&gt;"Ready",A$2,IF(ISNUMBER(B229),(B229+C229)*(N('Option C'!$E$14)+N('Option C'!$E$15)+IF(Scenario!$B$13="Gross",N('Option C'!$E$16),0))/12+((N('Option C'!$E$12)+N('Option C'!$E$13))/12+IF(AND(A229&gt;=Scenario!$B$10,MOD(A229-Scenario!$B$10,Scenario!$B$18)=0),N('Option C'!$E$17)*N('Option C'!$E$18)+N('Option C'!$E$20),0)+IF(A229=1,N('Option C'!$E$17)*N('Option C'!$E$19)+N('Option C'!$E$21),0)+IF(A229=Scenario!$B$11,N('Option C'!$E$22),0)),"INSUFFICIENT FUNDS")))</f>
        <v/>
      </c>
      <c r="E229" s="6" t="str">
        <f>IF(A229&gt;Scenario!$B$11,"",IF(A$2&lt;&gt;"Ready",A$2,IF(ISNUMBER(B229),IF((B229+C229)*(1+Scenario!$B$12/12)-D229&lt;0,"INSUFFICIENT FUNDS",(B229+C229)*(1+Scenario!$B$12/12)-D229),"INSUFFICIENT FUNDS")))</f>
        <v/>
      </c>
      <c r="F229" s="6" t="str">
        <f>IF(A229&gt;Scenario!$B$11,"",IF(A$2&lt;&gt;"Ready",A$2,IF(ISNUMBER(E229),F228+D229,"INSUFFICIENT FUNDS")))</f>
        <v/>
      </c>
      <c r="G229" t="str">
        <f>IF(A229&gt;Scenario!$B$11,"",IF(A$2&lt;&gt;"Ready",A$2,IF(ISNUMBER(E229),"OK","INSUFFICIENT FUNDS")))</f>
        <v/>
      </c>
      <c r="H229">
        <v>225</v>
      </c>
      <c r="I229" s="6" t="str">
        <f>IF(H229&gt;Scenario!$B$11,"",IF(H$2&lt;&gt;"Ready",H$2,IF(N228="OK",L228,"INSUFFICIENT FUNDS")))</f>
        <v/>
      </c>
      <c r="J229" s="6" t="str">
        <f>IF(H229&gt;Scenario!$B$11,"",IF(H$2&lt;&gt;"Ready",H$2,IF(ISNUMBER(I229),IF(AND(H229&gt;=Scenario!$B$10,MOD(H229-Scenario!$B$10,Scenario!$B$18)=0),Scenario!$B$8,0),"INSUFFICIENT FUNDS")))</f>
        <v/>
      </c>
      <c r="K229" s="6" t="str">
        <f>IF(H229&gt;Scenario!$B$11,"",IF(H$2&lt;&gt;"Ready",H$2,IF(ISNUMBER(I229),(I229+J229)*(N('Option C'!$E$14)+N('Option C'!$E$15)+IF(Scenario!$B$13="Gross",N('Option C'!$E$16),0))/12+((0+0)/12+IF(AND(H229&gt;=Scenario!$B$10,MOD(H229-Scenario!$B$10,Scenario!$B$18)=0),N('Option C'!$E$17)*N('Option C'!$E$18)+N('Option C'!$E$20),0)+IF(H229=1,N('Option C'!$E$17)*N('Option C'!$E$19)+N('Option C'!$E$21),0)+IF(H229=Scenario!$B$11,N('Option C'!$E$22),0)),"INSUFFICIENT FUNDS")))</f>
        <v/>
      </c>
      <c r="L229" s="6" t="str">
        <f>IF(H229&gt;Scenario!$B$11,"",IF(H$2&lt;&gt;"Ready",H$2,IF(ISNUMBER(I229),IF((I229+J229)*(1+Scenario!$B$12/12)-K229&lt;0,"INSUFFICIENT FUNDS",(I229+J229)*(1+Scenario!$B$12/12)-K229),"INSUFFICIENT FUNDS")))</f>
        <v/>
      </c>
      <c r="M229" s="6" t="str">
        <f>IF(H229&gt;Scenario!$B$11,"",IF(H$2&lt;&gt;"Ready",H$2,IF(ISNUMBER(L229),M228+K229,"INSUFFICIENT FUNDS")))</f>
        <v/>
      </c>
      <c r="N229" t="str">
        <f>IF(H229&gt;Scenario!$B$11,"",IF(H$2&lt;&gt;"Ready",H$2,IF(ISNUMBER(L229),"OK","INSUFFICIENT FUNDS")))</f>
        <v/>
      </c>
      <c r="O229">
        <v>225</v>
      </c>
      <c r="P229" s="6" t="str">
        <f>IF(O229&gt;Scenario!$B$11,"",IF(O$2&lt;&gt;"Ready",O$2,IF(U228="OK",S228,"INSUFFICIENT FUNDS")))</f>
        <v/>
      </c>
      <c r="Q229" s="6" t="str">
        <f>IF(O229&gt;Scenario!$B$11,"",IF(O$2&lt;&gt;"Ready",O$2,IF(ISNUMBER(P229),IF(AND(O229&gt;=Scenario!$B$10,MOD(O229-Scenario!$B$10,Scenario!$B$18)=0),Scenario!$B$8,0),"INSUFFICIENT FUNDS")))</f>
        <v/>
      </c>
      <c r="R229" s="6" t="str">
        <f>IF(O229&gt;Scenario!$B$11,"",IF(O$2&lt;&gt;"Ready",O$2,IF(ISNUMBER(P229),(P229+Q229)*(0+N('Option C'!$E$15)+IF(Scenario!$B$13="Gross",N('Option C'!$E$16),0))/12+((N('Option C'!$E$12)+N('Option C'!$E$13))/12+IF(AND(O229&gt;=Scenario!$B$10,MOD(O229-Scenario!$B$10,Scenario!$B$18)=0),N('Option C'!$E$17)*N('Option C'!$E$18)+N('Option C'!$E$20),0)+IF(O229=1,N('Option C'!$E$17)*N('Option C'!$E$19)+N('Option C'!$E$21),0)+IF(O229=Scenario!$B$11,N('Option C'!$E$22),0)),"INSUFFICIENT FUNDS")))</f>
        <v/>
      </c>
      <c r="S229" s="6" t="str">
        <f>IF(O229&gt;Scenario!$B$11,"",IF(O$2&lt;&gt;"Ready",O$2,IF(ISNUMBER(P229),IF((P229+Q229)*(1+Scenario!$B$12/12)-R229&lt;0,"INSUFFICIENT FUNDS",(P229+Q229)*(1+Scenario!$B$12/12)-R229),"INSUFFICIENT FUNDS")))</f>
        <v/>
      </c>
      <c r="T229" s="6" t="str">
        <f>IF(O229&gt;Scenario!$B$11,"",IF(O$2&lt;&gt;"Ready",O$2,IF(ISNUMBER(S229),T228+R229,"INSUFFICIENT FUNDS")))</f>
        <v/>
      </c>
      <c r="U229" t="str">
        <f>IF(O229&gt;Scenario!$B$11,"",IF(O$2&lt;&gt;"Ready",O$2,IF(ISNUMBER(S229),"OK","INSUFFICIENT FUNDS")))</f>
        <v/>
      </c>
      <c r="V229">
        <v>225</v>
      </c>
      <c r="W229" s="6" t="str">
        <f>IF(V229&gt;Scenario!$B$11,"",IF(V$2&lt;&gt;"Ready",V$2,IF(AB228="OK",Z228,"INSUFFICIENT FUNDS")))</f>
        <v/>
      </c>
      <c r="X229" s="6" t="str">
        <f>IF(V229&gt;Scenario!$B$11,"",IF(V$2&lt;&gt;"Ready",V$2,IF(ISNUMBER(W229),IF(AND(V229&gt;=Scenario!$B$10,MOD(V229-Scenario!$B$10,Scenario!$B$18)=0),Scenario!$B$8,0),"INSUFFICIENT FUNDS")))</f>
        <v/>
      </c>
      <c r="Y229" s="6" t="str">
        <f>IF(V229&gt;Scenario!$B$11,"",IF(V$2&lt;&gt;"Ready",V$2,IF(ISNUMBER(W229),(W229+X229)*(N('Option C'!$E$14)+N('Option C'!$E$15)+IF(Scenario!$B$13="Gross",N('Option C'!$E$16),0))/12+((N('Option C'!$E$12)+N('Option C'!$E$13))/12+IF(AND(V229&gt;=Scenario!$B$10,MOD(V229-Scenario!$B$10,Scenario!$B$18)=0),0*0+0,0)+IF(V229=1,0*0+0,0)+IF(V229=Scenario!$B$11,0,0)),"INSUFFICIENT FUNDS")))</f>
        <v/>
      </c>
      <c r="Z229" s="6" t="str">
        <f>IF(V229&gt;Scenario!$B$11,"",IF(V$2&lt;&gt;"Ready",V$2,IF(ISNUMBER(W229),IF((W229+X229)*(1+Scenario!$B$12/12)-Y229&lt;0,"INSUFFICIENT FUNDS",(W229+X229)*(1+Scenario!$B$12/12)-Y229),"INSUFFICIENT FUNDS")))</f>
        <v/>
      </c>
      <c r="AA229" s="6" t="str">
        <f>IF(V229&gt;Scenario!$B$11,"",IF(V$2&lt;&gt;"Ready",V$2,IF(ISNUMBER(Z229),AA228+Y229,"INSUFFICIENT FUNDS")))</f>
        <v/>
      </c>
      <c r="AB229" t="str">
        <f>IF(V229&gt;Scenario!$B$11,"",IF(V$2&lt;&gt;"Ready",V$2,IF(ISNUMBER(Z229),"OK","INSUFFICIENT FUNDS")))</f>
        <v/>
      </c>
      <c r="AC229">
        <v>225</v>
      </c>
      <c r="AD229" s="6" t="str">
        <f>IF(AC229&gt;Scenario!$B$11,"",IF(AC$2&lt;&gt;"Ready",AC$2,IF(AI228="OK",AG228,"INSUFFICIENT FUNDS")))</f>
        <v/>
      </c>
      <c r="AE229" s="6" t="str">
        <f>IF(AC229&gt;Scenario!$B$11,"",IF(AC$2&lt;&gt;"Ready",AC$2,IF(ISNUMBER(AD229),IF(AND(AC229&gt;=Scenario!$B$10,MOD(AC229-Scenario!$B$10,Scenario!$B$18)=0),Scenario!$B$8,0),"INSUFFICIENT FUNDS")))</f>
        <v/>
      </c>
      <c r="AF229" s="6" t="str">
        <f>IF(AC229&gt;Scenario!$B$11,"",IF(AC$2&lt;&gt;"Ready",AC$2,IF(ISNUMBER(AD229),(AD229+AE229)*(N('Option C'!$E$14)+N('Option C'!$E$15)+IF(Scenario!$B$13="Gross",0,0))/12+((N('Option C'!$E$12)+N('Option C'!$E$13))/12+IF(AND(AC229&gt;=Scenario!$B$10,MOD(AC229-Scenario!$B$10,Scenario!$B$18)=0),N('Option C'!$E$17)*N('Option C'!$E$18)+N('Option C'!$E$20),0)+IF(AC229=1,N('Option C'!$E$17)*N('Option C'!$E$19)+N('Option C'!$E$21),0)+IF(AC229=Scenario!$B$11,N('Option C'!$E$22),0)),"INSUFFICIENT FUNDS")))</f>
        <v/>
      </c>
      <c r="AG229" s="6" t="str">
        <f>IF(AC229&gt;Scenario!$B$11,"",IF(AC$2&lt;&gt;"Ready",AC$2,IF(ISNUMBER(AD229),IF((AD229+AE229)*(1+Scenario!$B$12/12)-AF229&lt;0,"INSUFFICIENT FUNDS",(AD229+AE229)*(1+Scenario!$B$12/12)-AF229),"INSUFFICIENT FUNDS")))</f>
        <v/>
      </c>
      <c r="AH229" s="6" t="str">
        <f>IF(AC229&gt;Scenario!$B$11,"",IF(AC$2&lt;&gt;"Ready",AC$2,IF(ISNUMBER(AG229),AH228+AF229,"INSUFFICIENT FUNDS")))</f>
        <v/>
      </c>
      <c r="AI229" t="str">
        <f>IF(AC229&gt;Scenario!$B$11,"",IF(AC$2&lt;&gt;"Ready",AC$2,IF(ISNUMBER(AG229),"OK","INSUFFICIENT FUNDS")))</f>
        <v/>
      </c>
      <c r="AJ229">
        <v>225</v>
      </c>
      <c r="AK229" s="6" t="str">
        <f>IF(AJ229&gt;Scenario!$B$11,"",IF(AJ$2&lt;&gt;"Ready",AJ$2,IF(AP228="OK",AN228,"INSUFFICIENT FUNDS")))</f>
        <v/>
      </c>
      <c r="AL229" s="6" t="str">
        <f>IF(AJ229&gt;Scenario!$B$11,"",IF(AJ$2&lt;&gt;"Ready",AJ$2,IF(ISNUMBER(AK229),IF(AND(AJ229&gt;=Scenario!$B$10,MOD(AJ229-Scenario!$B$10,Scenario!$B$18)=0),Scenario!$B$8,0),"INSUFFICIENT FUNDS")))</f>
        <v/>
      </c>
      <c r="AM229" s="6" t="str">
        <f>IF(AJ229&gt;Scenario!$B$11,"",IF(AJ$2&lt;&gt;"Ready",AJ$2,IF(ISNUMBER(AK229),(AK229+AL229)*(0+0+IF(Scenario!$B$13="Gross",0,0))/12+((0+0)/12+IF(AND(AJ229&gt;=Scenario!$B$10,MOD(AJ229-Scenario!$B$10,Scenario!$B$18)=0),0*0+0,0)+IF(AJ229=1,0*0+0,0)+IF(AJ229=Scenario!$B$11,0,0)),"INSUFFICIENT FUNDS")))</f>
        <v/>
      </c>
      <c r="AN229" s="6" t="str">
        <f>IF(AJ229&gt;Scenario!$B$11,"",IF(AJ$2&lt;&gt;"Ready",AJ$2,IF(ISNUMBER(AK229),IF((AK229+AL229)*(1+Scenario!$B$12/12)-AM229&lt;0,"INSUFFICIENT FUNDS",(AK229+AL229)*(1+Scenario!$B$12/12)-AM229),"INSUFFICIENT FUNDS")))</f>
        <v/>
      </c>
      <c r="AO229" s="6" t="str">
        <f>IF(AJ229&gt;Scenario!$B$11,"",IF(AJ$2&lt;&gt;"Ready",AJ$2,IF(ISNUMBER(AN229),AO228+AM229,"INSUFFICIENT FUNDS")))</f>
        <v/>
      </c>
      <c r="AP229" t="str">
        <f>IF(AJ229&gt;Scenario!$B$11,"",IF(AJ$2&lt;&gt;"Ready",AJ$2,IF(ISNUMBER(AN229),"OK","INSUFFICIENT FUNDS")))</f>
        <v/>
      </c>
    </row>
    <row r="230" spans="1:42" ht="32.1" customHeight="1" x14ac:dyDescent="0.2">
      <c r="A230">
        <v>226</v>
      </c>
      <c r="B230" s="6" t="str">
        <f>IF(A230&gt;Scenario!$B$11,"",IF(A$2&lt;&gt;"Ready",A$2,IF(G229="OK",E229,"INSUFFICIENT FUNDS")))</f>
        <v/>
      </c>
      <c r="C230" s="6" t="str">
        <f>IF(A230&gt;Scenario!$B$11,"",IF(A$2&lt;&gt;"Ready",A$2,IF(ISNUMBER(B230),IF(AND(A230&gt;=Scenario!$B$10,MOD(A230-Scenario!$B$10,Scenario!$B$18)=0),Scenario!$B$8,0),"INSUFFICIENT FUNDS")))</f>
        <v/>
      </c>
      <c r="D230" s="6" t="str">
        <f>IF(A230&gt;Scenario!$B$11,"",IF(A$2&lt;&gt;"Ready",A$2,IF(ISNUMBER(B230),(B230+C230)*(N('Option C'!$E$14)+N('Option C'!$E$15)+IF(Scenario!$B$13="Gross",N('Option C'!$E$16),0))/12+((N('Option C'!$E$12)+N('Option C'!$E$13))/12+IF(AND(A230&gt;=Scenario!$B$10,MOD(A230-Scenario!$B$10,Scenario!$B$18)=0),N('Option C'!$E$17)*N('Option C'!$E$18)+N('Option C'!$E$20),0)+IF(A230=1,N('Option C'!$E$17)*N('Option C'!$E$19)+N('Option C'!$E$21),0)+IF(A230=Scenario!$B$11,N('Option C'!$E$22),0)),"INSUFFICIENT FUNDS")))</f>
        <v/>
      </c>
      <c r="E230" s="6" t="str">
        <f>IF(A230&gt;Scenario!$B$11,"",IF(A$2&lt;&gt;"Ready",A$2,IF(ISNUMBER(B230),IF((B230+C230)*(1+Scenario!$B$12/12)-D230&lt;0,"INSUFFICIENT FUNDS",(B230+C230)*(1+Scenario!$B$12/12)-D230),"INSUFFICIENT FUNDS")))</f>
        <v/>
      </c>
      <c r="F230" s="6" t="str">
        <f>IF(A230&gt;Scenario!$B$11,"",IF(A$2&lt;&gt;"Ready",A$2,IF(ISNUMBER(E230),F229+D230,"INSUFFICIENT FUNDS")))</f>
        <v/>
      </c>
      <c r="G230" t="str">
        <f>IF(A230&gt;Scenario!$B$11,"",IF(A$2&lt;&gt;"Ready",A$2,IF(ISNUMBER(E230),"OK","INSUFFICIENT FUNDS")))</f>
        <v/>
      </c>
      <c r="H230">
        <v>226</v>
      </c>
      <c r="I230" s="6" t="str">
        <f>IF(H230&gt;Scenario!$B$11,"",IF(H$2&lt;&gt;"Ready",H$2,IF(N229="OK",L229,"INSUFFICIENT FUNDS")))</f>
        <v/>
      </c>
      <c r="J230" s="6" t="str">
        <f>IF(H230&gt;Scenario!$B$11,"",IF(H$2&lt;&gt;"Ready",H$2,IF(ISNUMBER(I230),IF(AND(H230&gt;=Scenario!$B$10,MOD(H230-Scenario!$B$10,Scenario!$B$18)=0),Scenario!$B$8,0),"INSUFFICIENT FUNDS")))</f>
        <v/>
      </c>
      <c r="K230" s="6" t="str">
        <f>IF(H230&gt;Scenario!$B$11,"",IF(H$2&lt;&gt;"Ready",H$2,IF(ISNUMBER(I230),(I230+J230)*(N('Option C'!$E$14)+N('Option C'!$E$15)+IF(Scenario!$B$13="Gross",N('Option C'!$E$16),0))/12+((0+0)/12+IF(AND(H230&gt;=Scenario!$B$10,MOD(H230-Scenario!$B$10,Scenario!$B$18)=0),N('Option C'!$E$17)*N('Option C'!$E$18)+N('Option C'!$E$20),0)+IF(H230=1,N('Option C'!$E$17)*N('Option C'!$E$19)+N('Option C'!$E$21),0)+IF(H230=Scenario!$B$11,N('Option C'!$E$22),0)),"INSUFFICIENT FUNDS")))</f>
        <v/>
      </c>
      <c r="L230" s="6" t="str">
        <f>IF(H230&gt;Scenario!$B$11,"",IF(H$2&lt;&gt;"Ready",H$2,IF(ISNUMBER(I230),IF((I230+J230)*(1+Scenario!$B$12/12)-K230&lt;0,"INSUFFICIENT FUNDS",(I230+J230)*(1+Scenario!$B$12/12)-K230),"INSUFFICIENT FUNDS")))</f>
        <v/>
      </c>
      <c r="M230" s="6" t="str">
        <f>IF(H230&gt;Scenario!$B$11,"",IF(H$2&lt;&gt;"Ready",H$2,IF(ISNUMBER(L230),M229+K230,"INSUFFICIENT FUNDS")))</f>
        <v/>
      </c>
      <c r="N230" t="str">
        <f>IF(H230&gt;Scenario!$B$11,"",IF(H$2&lt;&gt;"Ready",H$2,IF(ISNUMBER(L230),"OK","INSUFFICIENT FUNDS")))</f>
        <v/>
      </c>
      <c r="O230">
        <v>226</v>
      </c>
      <c r="P230" s="6" t="str">
        <f>IF(O230&gt;Scenario!$B$11,"",IF(O$2&lt;&gt;"Ready",O$2,IF(U229="OK",S229,"INSUFFICIENT FUNDS")))</f>
        <v/>
      </c>
      <c r="Q230" s="6" t="str">
        <f>IF(O230&gt;Scenario!$B$11,"",IF(O$2&lt;&gt;"Ready",O$2,IF(ISNUMBER(P230),IF(AND(O230&gt;=Scenario!$B$10,MOD(O230-Scenario!$B$10,Scenario!$B$18)=0),Scenario!$B$8,0),"INSUFFICIENT FUNDS")))</f>
        <v/>
      </c>
      <c r="R230" s="6" t="str">
        <f>IF(O230&gt;Scenario!$B$11,"",IF(O$2&lt;&gt;"Ready",O$2,IF(ISNUMBER(P230),(P230+Q230)*(0+N('Option C'!$E$15)+IF(Scenario!$B$13="Gross",N('Option C'!$E$16),0))/12+((N('Option C'!$E$12)+N('Option C'!$E$13))/12+IF(AND(O230&gt;=Scenario!$B$10,MOD(O230-Scenario!$B$10,Scenario!$B$18)=0),N('Option C'!$E$17)*N('Option C'!$E$18)+N('Option C'!$E$20),0)+IF(O230=1,N('Option C'!$E$17)*N('Option C'!$E$19)+N('Option C'!$E$21),0)+IF(O230=Scenario!$B$11,N('Option C'!$E$22),0)),"INSUFFICIENT FUNDS")))</f>
        <v/>
      </c>
      <c r="S230" s="6" t="str">
        <f>IF(O230&gt;Scenario!$B$11,"",IF(O$2&lt;&gt;"Ready",O$2,IF(ISNUMBER(P230),IF((P230+Q230)*(1+Scenario!$B$12/12)-R230&lt;0,"INSUFFICIENT FUNDS",(P230+Q230)*(1+Scenario!$B$12/12)-R230),"INSUFFICIENT FUNDS")))</f>
        <v/>
      </c>
      <c r="T230" s="6" t="str">
        <f>IF(O230&gt;Scenario!$B$11,"",IF(O$2&lt;&gt;"Ready",O$2,IF(ISNUMBER(S230),T229+R230,"INSUFFICIENT FUNDS")))</f>
        <v/>
      </c>
      <c r="U230" t="str">
        <f>IF(O230&gt;Scenario!$B$11,"",IF(O$2&lt;&gt;"Ready",O$2,IF(ISNUMBER(S230),"OK","INSUFFICIENT FUNDS")))</f>
        <v/>
      </c>
      <c r="V230">
        <v>226</v>
      </c>
      <c r="W230" s="6" t="str">
        <f>IF(V230&gt;Scenario!$B$11,"",IF(V$2&lt;&gt;"Ready",V$2,IF(AB229="OK",Z229,"INSUFFICIENT FUNDS")))</f>
        <v/>
      </c>
      <c r="X230" s="6" t="str">
        <f>IF(V230&gt;Scenario!$B$11,"",IF(V$2&lt;&gt;"Ready",V$2,IF(ISNUMBER(W230),IF(AND(V230&gt;=Scenario!$B$10,MOD(V230-Scenario!$B$10,Scenario!$B$18)=0),Scenario!$B$8,0),"INSUFFICIENT FUNDS")))</f>
        <v/>
      </c>
      <c r="Y230" s="6" t="str">
        <f>IF(V230&gt;Scenario!$B$11,"",IF(V$2&lt;&gt;"Ready",V$2,IF(ISNUMBER(W230),(W230+X230)*(N('Option C'!$E$14)+N('Option C'!$E$15)+IF(Scenario!$B$13="Gross",N('Option C'!$E$16),0))/12+((N('Option C'!$E$12)+N('Option C'!$E$13))/12+IF(AND(V230&gt;=Scenario!$B$10,MOD(V230-Scenario!$B$10,Scenario!$B$18)=0),0*0+0,0)+IF(V230=1,0*0+0,0)+IF(V230=Scenario!$B$11,0,0)),"INSUFFICIENT FUNDS")))</f>
        <v/>
      </c>
      <c r="Z230" s="6" t="str">
        <f>IF(V230&gt;Scenario!$B$11,"",IF(V$2&lt;&gt;"Ready",V$2,IF(ISNUMBER(W230),IF((W230+X230)*(1+Scenario!$B$12/12)-Y230&lt;0,"INSUFFICIENT FUNDS",(W230+X230)*(1+Scenario!$B$12/12)-Y230),"INSUFFICIENT FUNDS")))</f>
        <v/>
      </c>
      <c r="AA230" s="6" t="str">
        <f>IF(V230&gt;Scenario!$B$11,"",IF(V$2&lt;&gt;"Ready",V$2,IF(ISNUMBER(Z230),AA229+Y230,"INSUFFICIENT FUNDS")))</f>
        <v/>
      </c>
      <c r="AB230" t="str">
        <f>IF(V230&gt;Scenario!$B$11,"",IF(V$2&lt;&gt;"Ready",V$2,IF(ISNUMBER(Z230),"OK","INSUFFICIENT FUNDS")))</f>
        <v/>
      </c>
      <c r="AC230">
        <v>226</v>
      </c>
      <c r="AD230" s="6" t="str">
        <f>IF(AC230&gt;Scenario!$B$11,"",IF(AC$2&lt;&gt;"Ready",AC$2,IF(AI229="OK",AG229,"INSUFFICIENT FUNDS")))</f>
        <v/>
      </c>
      <c r="AE230" s="6" t="str">
        <f>IF(AC230&gt;Scenario!$B$11,"",IF(AC$2&lt;&gt;"Ready",AC$2,IF(ISNUMBER(AD230),IF(AND(AC230&gt;=Scenario!$B$10,MOD(AC230-Scenario!$B$10,Scenario!$B$18)=0),Scenario!$B$8,0),"INSUFFICIENT FUNDS")))</f>
        <v/>
      </c>
      <c r="AF230" s="6" t="str">
        <f>IF(AC230&gt;Scenario!$B$11,"",IF(AC$2&lt;&gt;"Ready",AC$2,IF(ISNUMBER(AD230),(AD230+AE230)*(N('Option C'!$E$14)+N('Option C'!$E$15)+IF(Scenario!$B$13="Gross",0,0))/12+((N('Option C'!$E$12)+N('Option C'!$E$13))/12+IF(AND(AC230&gt;=Scenario!$B$10,MOD(AC230-Scenario!$B$10,Scenario!$B$18)=0),N('Option C'!$E$17)*N('Option C'!$E$18)+N('Option C'!$E$20),0)+IF(AC230=1,N('Option C'!$E$17)*N('Option C'!$E$19)+N('Option C'!$E$21),0)+IF(AC230=Scenario!$B$11,N('Option C'!$E$22),0)),"INSUFFICIENT FUNDS")))</f>
        <v/>
      </c>
      <c r="AG230" s="6" t="str">
        <f>IF(AC230&gt;Scenario!$B$11,"",IF(AC$2&lt;&gt;"Ready",AC$2,IF(ISNUMBER(AD230),IF((AD230+AE230)*(1+Scenario!$B$12/12)-AF230&lt;0,"INSUFFICIENT FUNDS",(AD230+AE230)*(1+Scenario!$B$12/12)-AF230),"INSUFFICIENT FUNDS")))</f>
        <v/>
      </c>
      <c r="AH230" s="6" t="str">
        <f>IF(AC230&gt;Scenario!$B$11,"",IF(AC$2&lt;&gt;"Ready",AC$2,IF(ISNUMBER(AG230),AH229+AF230,"INSUFFICIENT FUNDS")))</f>
        <v/>
      </c>
      <c r="AI230" t="str">
        <f>IF(AC230&gt;Scenario!$B$11,"",IF(AC$2&lt;&gt;"Ready",AC$2,IF(ISNUMBER(AG230),"OK","INSUFFICIENT FUNDS")))</f>
        <v/>
      </c>
      <c r="AJ230">
        <v>226</v>
      </c>
      <c r="AK230" s="6" t="str">
        <f>IF(AJ230&gt;Scenario!$B$11,"",IF(AJ$2&lt;&gt;"Ready",AJ$2,IF(AP229="OK",AN229,"INSUFFICIENT FUNDS")))</f>
        <v/>
      </c>
      <c r="AL230" s="6" t="str">
        <f>IF(AJ230&gt;Scenario!$B$11,"",IF(AJ$2&lt;&gt;"Ready",AJ$2,IF(ISNUMBER(AK230),IF(AND(AJ230&gt;=Scenario!$B$10,MOD(AJ230-Scenario!$B$10,Scenario!$B$18)=0),Scenario!$B$8,0),"INSUFFICIENT FUNDS")))</f>
        <v/>
      </c>
      <c r="AM230" s="6" t="str">
        <f>IF(AJ230&gt;Scenario!$B$11,"",IF(AJ$2&lt;&gt;"Ready",AJ$2,IF(ISNUMBER(AK230),(AK230+AL230)*(0+0+IF(Scenario!$B$13="Gross",0,0))/12+((0+0)/12+IF(AND(AJ230&gt;=Scenario!$B$10,MOD(AJ230-Scenario!$B$10,Scenario!$B$18)=0),0*0+0,0)+IF(AJ230=1,0*0+0,0)+IF(AJ230=Scenario!$B$11,0,0)),"INSUFFICIENT FUNDS")))</f>
        <v/>
      </c>
      <c r="AN230" s="6" t="str">
        <f>IF(AJ230&gt;Scenario!$B$11,"",IF(AJ$2&lt;&gt;"Ready",AJ$2,IF(ISNUMBER(AK230),IF((AK230+AL230)*(1+Scenario!$B$12/12)-AM230&lt;0,"INSUFFICIENT FUNDS",(AK230+AL230)*(1+Scenario!$B$12/12)-AM230),"INSUFFICIENT FUNDS")))</f>
        <v/>
      </c>
      <c r="AO230" s="6" t="str">
        <f>IF(AJ230&gt;Scenario!$B$11,"",IF(AJ$2&lt;&gt;"Ready",AJ$2,IF(ISNUMBER(AN230),AO229+AM230,"INSUFFICIENT FUNDS")))</f>
        <v/>
      </c>
      <c r="AP230" t="str">
        <f>IF(AJ230&gt;Scenario!$B$11,"",IF(AJ$2&lt;&gt;"Ready",AJ$2,IF(ISNUMBER(AN230),"OK","INSUFFICIENT FUNDS")))</f>
        <v/>
      </c>
    </row>
    <row r="231" spans="1:42" ht="32.1" customHeight="1" x14ac:dyDescent="0.2">
      <c r="A231">
        <v>227</v>
      </c>
      <c r="B231" s="6" t="str">
        <f>IF(A231&gt;Scenario!$B$11,"",IF(A$2&lt;&gt;"Ready",A$2,IF(G230="OK",E230,"INSUFFICIENT FUNDS")))</f>
        <v/>
      </c>
      <c r="C231" s="6" t="str">
        <f>IF(A231&gt;Scenario!$B$11,"",IF(A$2&lt;&gt;"Ready",A$2,IF(ISNUMBER(B231),IF(AND(A231&gt;=Scenario!$B$10,MOD(A231-Scenario!$B$10,Scenario!$B$18)=0),Scenario!$B$8,0),"INSUFFICIENT FUNDS")))</f>
        <v/>
      </c>
      <c r="D231" s="6" t="str">
        <f>IF(A231&gt;Scenario!$B$11,"",IF(A$2&lt;&gt;"Ready",A$2,IF(ISNUMBER(B231),(B231+C231)*(N('Option C'!$E$14)+N('Option C'!$E$15)+IF(Scenario!$B$13="Gross",N('Option C'!$E$16),0))/12+((N('Option C'!$E$12)+N('Option C'!$E$13))/12+IF(AND(A231&gt;=Scenario!$B$10,MOD(A231-Scenario!$B$10,Scenario!$B$18)=0),N('Option C'!$E$17)*N('Option C'!$E$18)+N('Option C'!$E$20),0)+IF(A231=1,N('Option C'!$E$17)*N('Option C'!$E$19)+N('Option C'!$E$21),0)+IF(A231=Scenario!$B$11,N('Option C'!$E$22),0)),"INSUFFICIENT FUNDS")))</f>
        <v/>
      </c>
      <c r="E231" s="6" t="str">
        <f>IF(A231&gt;Scenario!$B$11,"",IF(A$2&lt;&gt;"Ready",A$2,IF(ISNUMBER(B231),IF((B231+C231)*(1+Scenario!$B$12/12)-D231&lt;0,"INSUFFICIENT FUNDS",(B231+C231)*(1+Scenario!$B$12/12)-D231),"INSUFFICIENT FUNDS")))</f>
        <v/>
      </c>
      <c r="F231" s="6" t="str">
        <f>IF(A231&gt;Scenario!$B$11,"",IF(A$2&lt;&gt;"Ready",A$2,IF(ISNUMBER(E231),F230+D231,"INSUFFICIENT FUNDS")))</f>
        <v/>
      </c>
      <c r="G231" t="str">
        <f>IF(A231&gt;Scenario!$B$11,"",IF(A$2&lt;&gt;"Ready",A$2,IF(ISNUMBER(E231),"OK","INSUFFICIENT FUNDS")))</f>
        <v/>
      </c>
      <c r="H231">
        <v>227</v>
      </c>
      <c r="I231" s="6" t="str">
        <f>IF(H231&gt;Scenario!$B$11,"",IF(H$2&lt;&gt;"Ready",H$2,IF(N230="OK",L230,"INSUFFICIENT FUNDS")))</f>
        <v/>
      </c>
      <c r="J231" s="6" t="str">
        <f>IF(H231&gt;Scenario!$B$11,"",IF(H$2&lt;&gt;"Ready",H$2,IF(ISNUMBER(I231),IF(AND(H231&gt;=Scenario!$B$10,MOD(H231-Scenario!$B$10,Scenario!$B$18)=0),Scenario!$B$8,0),"INSUFFICIENT FUNDS")))</f>
        <v/>
      </c>
      <c r="K231" s="6" t="str">
        <f>IF(H231&gt;Scenario!$B$11,"",IF(H$2&lt;&gt;"Ready",H$2,IF(ISNUMBER(I231),(I231+J231)*(N('Option C'!$E$14)+N('Option C'!$E$15)+IF(Scenario!$B$13="Gross",N('Option C'!$E$16),0))/12+((0+0)/12+IF(AND(H231&gt;=Scenario!$B$10,MOD(H231-Scenario!$B$10,Scenario!$B$18)=0),N('Option C'!$E$17)*N('Option C'!$E$18)+N('Option C'!$E$20),0)+IF(H231=1,N('Option C'!$E$17)*N('Option C'!$E$19)+N('Option C'!$E$21),0)+IF(H231=Scenario!$B$11,N('Option C'!$E$22),0)),"INSUFFICIENT FUNDS")))</f>
        <v/>
      </c>
      <c r="L231" s="6" t="str">
        <f>IF(H231&gt;Scenario!$B$11,"",IF(H$2&lt;&gt;"Ready",H$2,IF(ISNUMBER(I231),IF((I231+J231)*(1+Scenario!$B$12/12)-K231&lt;0,"INSUFFICIENT FUNDS",(I231+J231)*(1+Scenario!$B$12/12)-K231),"INSUFFICIENT FUNDS")))</f>
        <v/>
      </c>
      <c r="M231" s="6" t="str">
        <f>IF(H231&gt;Scenario!$B$11,"",IF(H$2&lt;&gt;"Ready",H$2,IF(ISNUMBER(L231),M230+K231,"INSUFFICIENT FUNDS")))</f>
        <v/>
      </c>
      <c r="N231" t="str">
        <f>IF(H231&gt;Scenario!$B$11,"",IF(H$2&lt;&gt;"Ready",H$2,IF(ISNUMBER(L231),"OK","INSUFFICIENT FUNDS")))</f>
        <v/>
      </c>
      <c r="O231">
        <v>227</v>
      </c>
      <c r="P231" s="6" t="str">
        <f>IF(O231&gt;Scenario!$B$11,"",IF(O$2&lt;&gt;"Ready",O$2,IF(U230="OK",S230,"INSUFFICIENT FUNDS")))</f>
        <v/>
      </c>
      <c r="Q231" s="6" t="str">
        <f>IF(O231&gt;Scenario!$B$11,"",IF(O$2&lt;&gt;"Ready",O$2,IF(ISNUMBER(P231),IF(AND(O231&gt;=Scenario!$B$10,MOD(O231-Scenario!$B$10,Scenario!$B$18)=0),Scenario!$B$8,0),"INSUFFICIENT FUNDS")))</f>
        <v/>
      </c>
      <c r="R231" s="6" t="str">
        <f>IF(O231&gt;Scenario!$B$11,"",IF(O$2&lt;&gt;"Ready",O$2,IF(ISNUMBER(P231),(P231+Q231)*(0+N('Option C'!$E$15)+IF(Scenario!$B$13="Gross",N('Option C'!$E$16),0))/12+((N('Option C'!$E$12)+N('Option C'!$E$13))/12+IF(AND(O231&gt;=Scenario!$B$10,MOD(O231-Scenario!$B$10,Scenario!$B$18)=0),N('Option C'!$E$17)*N('Option C'!$E$18)+N('Option C'!$E$20),0)+IF(O231=1,N('Option C'!$E$17)*N('Option C'!$E$19)+N('Option C'!$E$21),0)+IF(O231=Scenario!$B$11,N('Option C'!$E$22),0)),"INSUFFICIENT FUNDS")))</f>
        <v/>
      </c>
      <c r="S231" s="6" t="str">
        <f>IF(O231&gt;Scenario!$B$11,"",IF(O$2&lt;&gt;"Ready",O$2,IF(ISNUMBER(P231),IF((P231+Q231)*(1+Scenario!$B$12/12)-R231&lt;0,"INSUFFICIENT FUNDS",(P231+Q231)*(1+Scenario!$B$12/12)-R231),"INSUFFICIENT FUNDS")))</f>
        <v/>
      </c>
      <c r="T231" s="6" t="str">
        <f>IF(O231&gt;Scenario!$B$11,"",IF(O$2&lt;&gt;"Ready",O$2,IF(ISNUMBER(S231),T230+R231,"INSUFFICIENT FUNDS")))</f>
        <v/>
      </c>
      <c r="U231" t="str">
        <f>IF(O231&gt;Scenario!$B$11,"",IF(O$2&lt;&gt;"Ready",O$2,IF(ISNUMBER(S231),"OK","INSUFFICIENT FUNDS")))</f>
        <v/>
      </c>
      <c r="V231">
        <v>227</v>
      </c>
      <c r="W231" s="6" t="str">
        <f>IF(V231&gt;Scenario!$B$11,"",IF(V$2&lt;&gt;"Ready",V$2,IF(AB230="OK",Z230,"INSUFFICIENT FUNDS")))</f>
        <v/>
      </c>
      <c r="X231" s="6" t="str">
        <f>IF(V231&gt;Scenario!$B$11,"",IF(V$2&lt;&gt;"Ready",V$2,IF(ISNUMBER(W231),IF(AND(V231&gt;=Scenario!$B$10,MOD(V231-Scenario!$B$10,Scenario!$B$18)=0),Scenario!$B$8,0),"INSUFFICIENT FUNDS")))</f>
        <v/>
      </c>
      <c r="Y231" s="6" t="str">
        <f>IF(V231&gt;Scenario!$B$11,"",IF(V$2&lt;&gt;"Ready",V$2,IF(ISNUMBER(W231),(W231+X231)*(N('Option C'!$E$14)+N('Option C'!$E$15)+IF(Scenario!$B$13="Gross",N('Option C'!$E$16),0))/12+((N('Option C'!$E$12)+N('Option C'!$E$13))/12+IF(AND(V231&gt;=Scenario!$B$10,MOD(V231-Scenario!$B$10,Scenario!$B$18)=0),0*0+0,0)+IF(V231=1,0*0+0,0)+IF(V231=Scenario!$B$11,0,0)),"INSUFFICIENT FUNDS")))</f>
        <v/>
      </c>
      <c r="Z231" s="6" t="str">
        <f>IF(V231&gt;Scenario!$B$11,"",IF(V$2&lt;&gt;"Ready",V$2,IF(ISNUMBER(W231),IF((W231+X231)*(1+Scenario!$B$12/12)-Y231&lt;0,"INSUFFICIENT FUNDS",(W231+X231)*(1+Scenario!$B$12/12)-Y231),"INSUFFICIENT FUNDS")))</f>
        <v/>
      </c>
      <c r="AA231" s="6" t="str">
        <f>IF(V231&gt;Scenario!$B$11,"",IF(V$2&lt;&gt;"Ready",V$2,IF(ISNUMBER(Z231),AA230+Y231,"INSUFFICIENT FUNDS")))</f>
        <v/>
      </c>
      <c r="AB231" t="str">
        <f>IF(V231&gt;Scenario!$B$11,"",IF(V$2&lt;&gt;"Ready",V$2,IF(ISNUMBER(Z231),"OK","INSUFFICIENT FUNDS")))</f>
        <v/>
      </c>
      <c r="AC231">
        <v>227</v>
      </c>
      <c r="AD231" s="6" t="str">
        <f>IF(AC231&gt;Scenario!$B$11,"",IF(AC$2&lt;&gt;"Ready",AC$2,IF(AI230="OK",AG230,"INSUFFICIENT FUNDS")))</f>
        <v/>
      </c>
      <c r="AE231" s="6" t="str">
        <f>IF(AC231&gt;Scenario!$B$11,"",IF(AC$2&lt;&gt;"Ready",AC$2,IF(ISNUMBER(AD231),IF(AND(AC231&gt;=Scenario!$B$10,MOD(AC231-Scenario!$B$10,Scenario!$B$18)=0),Scenario!$B$8,0),"INSUFFICIENT FUNDS")))</f>
        <v/>
      </c>
      <c r="AF231" s="6" t="str">
        <f>IF(AC231&gt;Scenario!$B$11,"",IF(AC$2&lt;&gt;"Ready",AC$2,IF(ISNUMBER(AD231),(AD231+AE231)*(N('Option C'!$E$14)+N('Option C'!$E$15)+IF(Scenario!$B$13="Gross",0,0))/12+((N('Option C'!$E$12)+N('Option C'!$E$13))/12+IF(AND(AC231&gt;=Scenario!$B$10,MOD(AC231-Scenario!$B$10,Scenario!$B$18)=0),N('Option C'!$E$17)*N('Option C'!$E$18)+N('Option C'!$E$20),0)+IF(AC231=1,N('Option C'!$E$17)*N('Option C'!$E$19)+N('Option C'!$E$21),0)+IF(AC231=Scenario!$B$11,N('Option C'!$E$22),0)),"INSUFFICIENT FUNDS")))</f>
        <v/>
      </c>
      <c r="AG231" s="6" t="str">
        <f>IF(AC231&gt;Scenario!$B$11,"",IF(AC$2&lt;&gt;"Ready",AC$2,IF(ISNUMBER(AD231),IF((AD231+AE231)*(1+Scenario!$B$12/12)-AF231&lt;0,"INSUFFICIENT FUNDS",(AD231+AE231)*(1+Scenario!$B$12/12)-AF231),"INSUFFICIENT FUNDS")))</f>
        <v/>
      </c>
      <c r="AH231" s="6" t="str">
        <f>IF(AC231&gt;Scenario!$B$11,"",IF(AC$2&lt;&gt;"Ready",AC$2,IF(ISNUMBER(AG231),AH230+AF231,"INSUFFICIENT FUNDS")))</f>
        <v/>
      </c>
      <c r="AI231" t="str">
        <f>IF(AC231&gt;Scenario!$B$11,"",IF(AC$2&lt;&gt;"Ready",AC$2,IF(ISNUMBER(AG231),"OK","INSUFFICIENT FUNDS")))</f>
        <v/>
      </c>
      <c r="AJ231">
        <v>227</v>
      </c>
      <c r="AK231" s="6" t="str">
        <f>IF(AJ231&gt;Scenario!$B$11,"",IF(AJ$2&lt;&gt;"Ready",AJ$2,IF(AP230="OK",AN230,"INSUFFICIENT FUNDS")))</f>
        <v/>
      </c>
      <c r="AL231" s="6" t="str">
        <f>IF(AJ231&gt;Scenario!$B$11,"",IF(AJ$2&lt;&gt;"Ready",AJ$2,IF(ISNUMBER(AK231),IF(AND(AJ231&gt;=Scenario!$B$10,MOD(AJ231-Scenario!$B$10,Scenario!$B$18)=0),Scenario!$B$8,0),"INSUFFICIENT FUNDS")))</f>
        <v/>
      </c>
      <c r="AM231" s="6" t="str">
        <f>IF(AJ231&gt;Scenario!$B$11,"",IF(AJ$2&lt;&gt;"Ready",AJ$2,IF(ISNUMBER(AK231),(AK231+AL231)*(0+0+IF(Scenario!$B$13="Gross",0,0))/12+((0+0)/12+IF(AND(AJ231&gt;=Scenario!$B$10,MOD(AJ231-Scenario!$B$10,Scenario!$B$18)=0),0*0+0,0)+IF(AJ231=1,0*0+0,0)+IF(AJ231=Scenario!$B$11,0,0)),"INSUFFICIENT FUNDS")))</f>
        <v/>
      </c>
      <c r="AN231" s="6" t="str">
        <f>IF(AJ231&gt;Scenario!$B$11,"",IF(AJ$2&lt;&gt;"Ready",AJ$2,IF(ISNUMBER(AK231),IF((AK231+AL231)*(1+Scenario!$B$12/12)-AM231&lt;0,"INSUFFICIENT FUNDS",(AK231+AL231)*(1+Scenario!$B$12/12)-AM231),"INSUFFICIENT FUNDS")))</f>
        <v/>
      </c>
      <c r="AO231" s="6" t="str">
        <f>IF(AJ231&gt;Scenario!$B$11,"",IF(AJ$2&lt;&gt;"Ready",AJ$2,IF(ISNUMBER(AN231),AO230+AM231,"INSUFFICIENT FUNDS")))</f>
        <v/>
      </c>
      <c r="AP231" t="str">
        <f>IF(AJ231&gt;Scenario!$B$11,"",IF(AJ$2&lt;&gt;"Ready",AJ$2,IF(ISNUMBER(AN231),"OK","INSUFFICIENT FUNDS")))</f>
        <v/>
      </c>
    </row>
    <row r="232" spans="1:42" ht="32.1" customHeight="1" x14ac:dyDescent="0.2">
      <c r="A232">
        <v>228</v>
      </c>
      <c r="B232" s="6" t="str">
        <f>IF(A232&gt;Scenario!$B$11,"",IF(A$2&lt;&gt;"Ready",A$2,IF(G231="OK",E231,"INSUFFICIENT FUNDS")))</f>
        <v/>
      </c>
      <c r="C232" s="6" t="str">
        <f>IF(A232&gt;Scenario!$B$11,"",IF(A$2&lt;&gt;"Ready",A$2,IF(ISNUMBER(B232),IF(AND(A232&gt;=Scenario!$B$10,MOD(A232-Scenario!$B$10,Scenario!$B$18)=0),Scenario!$B$8,0),"INSUFFICIENT FUNDS")))</f>
        <v/>
      </c>
      <c r="D232" s="6" t="str">
        <f>IF(A232&gt;Scenario!$B$11,"",IF(A$2&lt;&gt;"Ready",A$2,IF(ISNUMBER(B232),(B232+C232)*(N('Option C'!$E$14)+N('Option C'!$E$15)+IF(Scenario!$B$13="Gross",N('Option C'!$E$16),0))/12+((N('Option C'!$E$12)+N('Option C'!$E$13))/12+IF(AND(A232&gt;=Scenario!$B$10,MOD(A232-Scenario!$B$10,Scenario!$B$18)=0),N('Option C'!$E$17)*N('Option C'!$E$18)+N('Option C'!$E$20),0)+IF(A232=1,N('Option C'!$E$17)*N('Option C'!$E$19)+N('Option C'!$E$21),0)+IF(A232=Scenario!$B$11,N('Option C'!$E$22),0)),"INSUFFICIENT FUNDS")))</f>
        <v/>
      </c>
      <c r="E232" s="6" t="str">
        <f>IF(A232&gt;Scenario!$B$11,"",IF(A$2&lt;&gt;"Ready",A$2,IF(ISNUMBER(B232),IF((B232+C232)*(1+Scenario!$B$12/12)-D232&lt;0,"INSUFFICIENT FUNDS",(B232+C232)*(1+Scenario!$B$12/12)-D232),"INSUFFICIENT FUNDS")))</f>
        <v/>
      </c>
      <c r="F232" s="6" t="str">
        <f>IF(A232&gt;Scenario!$B$11,"",IF(A$2&lt;&gt;"Ready",A$2,IF(ISNUMBER(E232),F231+D232,"INSUFFICIENT FUNDS")))</f>
        <v/>
      </c>
      <c r="G232" t="str">
        <f>IF(A232&gt;Scenario!$B$11,"",IF(A$2&lt;&gt;"Ready",A$2,IF(ISNUMBER(E232),"OK","INSUFFICIENT FUNDS")))</f>
        <v/>
      </c>
      <c r="H232">
        <v>228</v>
      </c>
      <c r="I232" s="6" t="str">
        <f>IF(H232&gt;Scenario!$B$11,"",IF(H$2&lt;&gt;"Ready",H$2,IF(N231="OK",L231,"INSUFFICIENT FUNDS")))</f>
        <v/>
      </c>
      <c r="J232" s="6" t="str">
        <f>IF(H232&gt;Scenario!$B$11,"",IF(H$2&lt;&gt;"Ready",H$2,IF(ISNUMBER(I232),IF(AND(H232&gt;=Scenario!$B$10,MOD(H232-Scenario!$B$10,Scenario!$B$18)=0),Scenario!$B$8,0),"INSUFFICIENT FUNDS")))</f>
        <v/>
      </c>
      <c r="K232" s="6" t="str">
        <f>IF(H232&gt;Scenario!$B$11,"",IF(H$2&lt;&gt;"Ready",H$2,IF(ISNUMBER(I232),(I232+J232)*(N('Option C'!$E$14)+N('Option C'!$E$15)+IF(Scenario!$B$13="Gross",N('Option C'!$E$16),0))/12+((0+0)/12+IF(AND(H232&gt;=Scenario!$B$10,MOD(H232-Scenario!$B$10,Scenario!$B$18)=0),N('Option C'!$E$17)*N('Option C'!$E$18)+N('Option C'!$E$20),0)+IF(H232=1,N('Option C'!$E$17)*N('Option C'!$E$19)+N('Option C'!$E$21),0)+IF(H232=Scenario!$B$11,N('Option C'!$E$22),0)),"INSUFFICIENT FUNDS")))</f>
        <v/>
      </c>
      <c r="L232" s="6" t="str">
        <f>IF(H232&gt;Scenario!$B$11,"",IF(H$2&lt;&gt;"Ready",H$2,IF(ISNUMBER(I232),IF((I232+J232)*(1+Scenario!$B$12/12)-K232&lt;0,"INSUFFICIENT FUNDS",(I232+J232)*(1+Scenario!$B$12/12)-K232),"INSUFFICIENT FUNDS")))</f>
        <v/>
      </c>
      <c r="M232" s="6" t="str">
        <f>IF(H232&gt;Scenario!$B$11,"",IF(H$2&lt;&gt;"Ready",H$2,IF(ISNUMBER(L232),M231+K232,"INSUFFICIENT FUNDS")))</f>
        <v/>
      </c>
      <c r="N232" t="str">
        <f>IF(H232&gt;Scenario!$B$11,"",IF(H$2&lt;&gt;"Ready",H$2,IF(ISNUMBER(L232),"OK","INSUFFICIENT FUNDS")))</f>
        <v/>
      </c>
      <c r="O232">
        <v>228</v>
      </c>
      <c r="P232" s="6" t="str">
        <f>IF(O232&gt;Scenario!$B$11,"",IF(O$2&lt;&gt;"Ready",O$2,IF(U231="OK",S231,"INSUFFICIENT FUNDS")))</f>
        <v/>
      </c>
      <c r="Q232" s="6" t="str">
        <f>IF(O232&gt;Scenario!$B$11,"",IF(O$2&lt;&gt;"Ready",O$2,IF(ISNUMBER(P232),IF(AND(O232&gt;=Scenario!$B$10,MOD(O232-Scenario!$B$10,Scenario!$B$18)=0),Scenario!$B$8,0),"INSUFFICIENT FUNDS")))</f>
        <v/>
      </c>
      <c r="R232" s="6" t="str">
        <f>IF(O232&gt;Scenario!$B$11,"",IF(O$2&lt;&gt;"Ready",O$2,IF(ISNUMBER(P232),(P232+Q232)*(0+N('Option C'!$E$15)+IF(Scenario!$B$13="Gross",N('Option C'!$E$16),0))/12+((N('Option C'!$E$12)+N('Option C'!$E$13))/12+IF(AND(O232&gt;=Scenario!$B$10,MOD(O232-Scenario!$B$10,Scenario!$B$18)=0),N('Option C'!$E$17)*N('Option C'!$E$18)+N('Option C'!$E$20),0)+IF(O232=1,N('Option C'!$E$17)*N('Option C'!$E$19)+N('Option C'!$E$21),0)+IF(O232=Scenario!$B$11,N('Option C'!$E$22),0)),"INSUFFICIENT FUNDS")))</f>
        <v/>
      </c>
      <c r="S232" s="6" t="str">
        <f>IF(O232&gt;Scenario!$B$11,"",IF(O$2&lt;&gt;"Ready",O$2,IF(ISNUMBER(P232),IF((P232+Q232)*(1+Scenario!$B$12/12)-R232&lt;0,"INSUFFICIENT FUNDS",(P232+Q232)*(1+Scenario!$B$12/12)-R232),"INSUFFICIENT FUNDS")))</f>
        <v/>
      </c>
      <c r="T232" s="6" t="str">
        <f>IF(O232&gt;Scenario!$B$11,"",IF(O$2&lt;&gt;"Ready",O$2,IF(ISNUMBER(S232),T231+R232,"INSUFFICIENT FUNDS")))</f>
        <v/>
      </c>
      <c r="U232" t="str">
        <f>IF(O232&gt;Scenario!$B$11,"",IF(O$2&lt;&gt;"Ready",O$2,IF(ISNUMBER(S232),"OK","INSUFFICIENT FUNDS")))</f>
        <v/>
      </c>
      <c r="V232">
        <v>228</v>
      </c>
      <c r="W232" s="6" t="str">
        <f>IF(V232&gt;Scenario!$B$11,"",IF(V$2&lt;&gt;"Ready",V$2,IF(AB231="OK",Z231,"INSUFFICIENT FUNDS")))</f>
        <v/>
      </c>
      <c r="X232" s="6" t="str">
        <f>IF(V232&gt;Scenario!$B$11,"",IF(V$2&lt;&gt;"Ready",V$2,IF(ISNUMBER(W232),IF(AND(V232&gt;=Scenario!$B$10,MOD(V232-Scenario!$B$10,Scenario!$B$18)=0),Scenario!$B$8,0),"INSUFFICIENT FUNDS")))</f>
        <v/>
      </c>
      <c r="Y232" s="6" t="str">
        <f>IF(V232&gt;Scenario!$B$11,"",IF(V$2&lt;&gt;"Ready",V$2,IF(ISNUMBER(W232),(W232+X232)*(N('Option C'!$E$14)+N('Option C'!$E$15)+IF(Scenario!$B$13="Gross",N('Option C'!$E$16),0))/12+((N('Option C'!$E$12)+N('Option C'!$E$13))/12+IF(AND(V232&gt;=Scenario!$B$10,MOD(V232-Scenario!$B$10,Scenario!$B$18)=0),0*0+0,0)+IF(V232=1,0*0+0,0)+IF(V232=Scenario!$B$11,0,0)),"INSUFFICIENT FUNDS")))</f>
        <v/>
      </c>
      <c r="Z232" s="6" t="str">
        <f>IF(V232&gt;Scenario!$B$11,"",IF(V$2&lt;&gt;"Ready",V$2,IF(ISNUMBER(W232),IF((W232+X232)*(1+Scenario!$B$12/12)-Y232&lt;0,"INSUFFICIENT FUNDS",(W232+X232)*(1+Scenario!$B$12/12)-Y232),"INSUFFICIENT FUNDS")))</f>
        <v/>
      </c>
      <c r="AA232" s="6" t="str">
        <f>IF(V232&gt;Scenario!$B$11,"",IF(V$2&lt;&gt;"Ready",V$2,IF(ISNUMBER(Z232),AA231+Y232,"INSUFFICIENT FUNDS")))</f>
        <v/>
      </c>
      <c r="AB232" t="str">
        <f>IF(V232&gt;Scenario!$B$11,"",IF(V$2&lt;&gt;"Ready",V$2,IF(ISNUMBER(Z232),"OK","INSUFFICIENT FUNDS")))</f>
        <v/>
      </c>
      <c r="AC232">
        <v>228</v>
      </c>
      <c r="AD232" s="6" t="str">
        <f>IF(AC232&gt;Scenario!$B$11,"",IF(AC$2&lt;&gt;"Ready",AC$2,IF(AI231="OK",AG231,"INSUFFICIENT FUNDS")))</f>
        <v/>
      </c>
      <c r="AE232" s="6" t="str">
        <f>IF(AC232&gt;Scenario!$B$11,"",IF(AC$2&lt;&gt;"Ready",AC$2,IF(ISNUMBER(AD232),IF(AND(AC232&gt;=Scenario!$B$10,MOD(AC232-Scenario!$B$10,Scenario!$B$18)=0),Scenario!$B$8,0),"INSUFFICIENT FUNDS")))</f>
        <v/>
      </c>
      <c r="AF232" s="6" t="str">
        <f>IF(AC232&gt;Scenario!$B$11,"",IF(AC$2&lt;&gt;"Ready",AC$2,IF(ISNUMBER(AD232),(AD232+AE232)*(N('Option C'!$E$14)+N('Option C'!$E$15)+IF(Scenario!$B$13="Gross",0,0))/12+((N('Option C'!$E$12)+N('Option C'!$E$13))/12+IF(AND(AC232&gt;=Scenario!$B$10,MOD(AC232-Scenario!$B$10,Scenario!$B$18)=0),N('Option C'!$E$17)*N('Option C'!$E$18)+N('Option C'!$E$20),0)+IF(AC232=1,N('Option C'!$E$17)*N('Option C'!$E$19)+N('Option C'!$E$21),0)+IF(AC232=Scenario!$B$11,N('Option C'!$E$22),0)),"INSUFFICIENT FUNDS")))</f>
        <v/>
      </c>
      <c r="AG232" s="6" t="str">
        <f>IF(AC232&gt;Scenario!$B$11,"",IF(AC$2&lt;&gt;"Ready",AC$2,IF(ISNUMBER(AD232),IF((AD232+AE232)*(1+Scenario!$B$12/12)-AF232&lt;0,"INSUFFICIENT FUNDS",(AD232+AE232)*(1+Scenario!$B$12/12)-AF232),"INSUFFICIENT FUNDS")))</f>
        <v/>
      </c>
      <c r="AH232" s="6" t="str">
        <f>IF(AC232&gt;Scenario!$B$11,"",IF(AC$2&lt;&gt;"Ready",AC$2,IF(ISNUMBER(AG232),AH231+AF232,"INSUFFICIENT FUNDS")))</f>
        <v/>
      </c>
      <c r="AI232" t="str">
        <f>IF(AC232&gt;Scenario!$B$11,"",IF(AC$2&lt;&gt;"Ready",AC$2,IF(ISNUMBER(AG232),"OK","INSUFFICIENT FUNDS")))</f>
        <v/>
      </c>
      <c r="AJ232">
        <v>228</v>
      </c>
      <c r="AK232" s="6" t="str">
        <f>IF(AJ232&gt;Scenario!$B$11,"",IF(AJ$2&lt;&gt;"Ready",AJ$2,IF(AP231="OK",AN231,"INSUFFICIENT FUNDS")))</f>
        <v/>
      </c>
      <c r="AL232" s="6" t="str">
        <f>IF(AJ232&gt;Scenario!$B$11,"",IF(AJ$2&lt;&gt;"Ready",AJ$2,IF(ISNUMBER(AK232),IF(AND(AJ232&gt;=Scenario!$B$10,MOD(AJ232-Scenario!$B$10,Scenario!$B$18)=0),Scenario!$B$8,0),"INSUFFICIENT FUNDS")))</f>
        <v/>
      </c>
      <c r="AM232" s="6" t="str">
        <f>IF(AJ232&gt;Scenario!$B$11,"",IF(AJ$2&lt;&gt;"Ready",AJ$2,IF(ISNUMBER(AK232),(AK232+AL232)*(0+0+IF(Scenario!$B$13="Gross",0,0))/12+((0+0)/12+IF(AND(AJ232&gt;=Scenario!$B$10,MOD(AJ232-Scenario!$B$10,Scenario!$B$18)=0),0*0+0,0)+IF(AJ232=1,0*0+0,0)+IF(AJ232=Scenario!$B$11,0,0)),"INSUFFICIENT FUNDS")))</f>
        <v/>
      </c>
      <c r="AN232" s="6" t="str">
        <f>IF(AJ232&gt;Scenario!$B$11,"",IF(AJ$2&lt;&gt;"Ready",AJ$2,IF(ISNUMBER(AK232),IF((AK232+AL232)*(1+Scenario!$B$12/12)-AM232&lt;0,"INSUFFICIENT FUNDS",(AK232+AL232)*(1+Scenario!$B$12/12)-AM232),"INSUFFICIENT FUNDS")))</f>
        <v/>
      </c>
      <c r="AO232" s="6" t="str">
        <f>IF(AJ232&gt;Scenario!$B$11,"",IF(AJ$2&lt;&gt;"Ready",AJ$2,IF(ISNUMBER(AN232),AO231+AM232,"INSUFFICIENT FUNDS")))</f>
        <v/>
      </c>
      <c r="AP232" t="str">
        <f>IF(AJ232&gt;Scenario!$B$11,"",IF(AJ$2&lt;&gt;"Ready",AJ$2,IF(ISNUMBER(AN232),"OK","INSUFFICIENT FUNDS")))</f>
        <v/>
      </c>
    </row>
    <row r="233" spans="1:42" ht="32.1" customHeight="1" x14ac:dyDescent="0.2">
      <c r="A233">
        <v>229</v>
      </c>
      <c r="B233" s="6" t="str">
        <f>IF(A233&gt;Scenario!$B$11,"",IF(A$2&lt;&gt;"Ready",A$2,IF(G232="OK",E232,"INSUFFICIENT FUNDS")))</f>
        <v/>
      </c>
      <c r="C233" s="6" t="str">
        <f>IF(A233&gt;Scenario!$B$11,"",IF(A$2&lt;&gt;"Ready",A$2,IF(ISNUMBER(B233),IF(AND(A233&gt;=Scenario!$B$10,MOD(A233-Scenario!$B$10,Scenario!$B$18)=0),Scenario!$B$8,0),"INSUFFICIENT FUNDS")))</f>
        <v/>
      </c>
      <c r="D233" s="6" t="str">
        <f>IF(A233&gt;Scenario!$B$11,"",IF(A$2&lt;&gt;"Ready",A$2,IF(ISNUMBER(B233),(B233+C233)*(N('Option C'!$E$14)+N('Option C'!$E$15)+IF(Scenario!$B$13="Gross",N('Option C'!$E$16),0))/12+((N('Option C'!$E$12)+N('Option C'!$E$13))/12+IF(AND(A233&gt;=Scenario!$B$10,MOD(A233-Scenario!$B$10,Scenario!$B$18)=0),N('Option C'!$E$17)*N('Option C'!$E$18)+N('Option C'!$E$20),0)+IF(A233=1,N('Option C'!$E$17)*N('Option C'!$E$19)+N('Option C'!$E$21),0)+IF(A233=Scenario!$B$11,N('Option C'!$E$22),0)),"INSUFFICIENT FUNDS")))</f>
        <v/>
      </c>
      <c r="E233" s="6" t="str">
        <f>IF(A233&gt;Scenario!$B$11,"",IF(A$2&lt;&gt;"Ready",A$2,IF(ISNUMBER(B233),IF((B233+C233)*(1+Scenario!$B$12/12)-D233&lt;0,"INSUFFICIENT FUNDS",(B233+C233)*(1+Scenario!$B$12/12)-D233),"INSUFFICIENT FUNDS")))</f>
        <v/>
      </c>
      <c r="F233" s="6" t="str">
        <f>IF(A233&gt;Scenario!$B$11,"",IF(A$2&lt;&gt;"Ready",A$2,IF(ISNUMBER(E233),F232+D233,"INSUFFICIENT FUNDS")))</f>
        <v/>
      </c>
      <c r="G233" t="str">
        <f>IF(A233&gt;Scenario!$B$11,"",IF(A$2&lt;&gt;"Ready",A$2,IF(ISNUMBER(E233),"OK","INSUFFICIENT FUNDS")))</f>
        <v/>
      </c>
      <c r="H233">
        <v>229</v>
      </c>
      <c r="I233" s="6" t="str">
        <f>IF(H233&gt;Scenario!$B$11,"",IF(H$2&lt;&gt;"Ready",H$2,IF(N232="OK",L232,"INSUFFICIENT FUNDS")))</f>
        <v/>
      </c>
      <c r="J233" s="6" t="str">
        <f>IF(H233&gt;Scenario!$B$11,"",IF(H$2&lt;&gt;"Ready",H$2,IF(ISNUMBER(I233),IF(AND(H233&gt;=Scenario!$B$10,MOD(H233-Scenario!$B$10,Scenario!$B$18)=0),Scenario!$B$8,0),"INSUFFICIENT FUNDS")))</f>
        <v/>
      </c>
      <c r="K233" s="6" t="str">
        <f>IF(H233&gt;Scenario!$B$11,"",IF(H$2&lt;&gt;"Ready",H$2,IF(ISNUMBER(I233),(I233+J233)*(N('Option C'!$E$14)+N('Option C'!$E$15)+IF(Scenario!$B$13="Gross",N('Option C'!$E$16),0))/12+((0+0)/12+IF(AND(H233&gt;=Scenario!$B$10,MOD(H233-Scenario!$B$10,Scenario!$B$18)=0),N('Option C'!$E$17)*N('Option C'!$E$18)+N('Option C'!$E$20),0)+IF(H233=1,N('Option C'!$E$17)*N('Option C'!$E$19)+N('Option C'!$E$21),0)+IF(H233=Scenario!$B$11,N('Option C'!$E$22),0)),"INSUFFICIENT FUNDS")))</f>
        <v/>
      </c>
      <c r="L233" s="6" t="str">
        <f>IF(H233&gt;Scenario!$B$11,"",IF(H$2&lt;&gt;"Ready",H$2,IF(ISNUMBER(I233),IF((I233+J233)*(1+Scenario!$B$12/12)-K233&lt;0,"INSUFFICIENT FUNDS",(I233+J233)*(1+Scenario!$B$12/12)-K233),"INSUFFICIENT FUNDS")))</f>
        <v/>
      </c>
      <c r="M233" s="6" t="str">
        <f>IF(H233&gt;Scenario!$B$11,"",IF(H$2&lt;&gt;"Ready",H$2,IF(ISNUMBER(L233),M232+K233,"INSUFFICIENT FUNDS")))</f>
        <v/>
      </c>
      <c r="N233" t="str">
        <f>IF(H233&gt;Scenario!$B$11,"",IF(H$2&lt;&gt;"Ready",H$2,IF(ISNUMBER(L233),"OK","INSUFFICIENT FUNDS")))</f>
        <v/>
      </c>
      <c r="O233">
        <v>229</v>
      </c>
      <c r="P233" s="6" t="str">
        <f>IF(O233&gt;Scenario!$B$11,"",IF(O$2&lt;&gt;"Ready",O$2,IF(U232="OK",S232,"INSUFFICIENT FUNDS")))</f>
        <v/>
      </c>
      <c r="Q233" s="6" t="str">
        <f>IF(O233&gt;Scenario!$B$11,"",IF(O$2&lt;&gt;"Ready",O$2,IF(ISNUMBER(P233),IF(AND(O233&gt;=Scenario!$B$10,MOD(O233-Scenario!$B$10,Scenario!$B$18)=0),Scenario!$B$8,0),"INSUFFICIENT FUNDS")))</f>
        <v/>
      </c>
      <c r="R233" s="6" t="str">
        <f>IF(O233&gt;Scenario!$B$11,"",IF(O$2&lt;&gt;"Ready",O$2,IF(ISNUMBER(P233),(P233+Q233)*(0+N('Option C'!$E$15)+IF(Scenario!$B$13="Gross",N('Option C'!$E$16),0))/12+((N('Option C'!$E$12)+N('Option C'!$E$13))/12+IF(AND(O233&gt;=Scenario!$B$10,MOD(O233-Scenario!$B$10,Scenario!$B$18)=0),N('Option C'!$E$17)*N('Option C'!$E$18)+N('Option C'!$E$20),0)+IF(O233=1,N('Option C'!$E$17)*N('Option C'!$E$19)+N('Option C'!$E$21),0)+IF(O233=Scenario!$B$11,N('Option C'!$E$22),0)),"INSUFFICIENT FUNDS")))</f>
        <v/>
      </c>
      <c r="S233" s="6" t="str">
        <f>IF(O233&gt;Scenario!$B$11,"",IF(O$2&lt;&gt;"Ready",O$2,IF(ISNUMBER(P233),IF((P233+Q233)*(1+Scenario!$B$12/12)-R233&lt;0,"INSUFFICIENT FUNDS",(P233+Q233)*(1+Scenario!$B$12/12)-R233),"INSUFFICIENT FUNDS")))</f>
        <v/>
      </c>
      <c r="T233" s="6" t="str">
        <f>IF(O233&gt;Scenario!$B$11,"",IF(O$2&lt;&gt;"Ready",O$2,IF(ISNUMBER(S233),T232+R233,"INSUFFICIENT FUNDS")))</f>
        <v/>
      </c>
      <c r="U233" t="str">
        <f>IF(O233&gt;Scenario!$B$11,"",IF(O$2&lt;&gt;"Ready",O$2,IF(ISNUMBER(S233),"OK","INSUFFICIENT FUNDS")))</f>
        <v/>
      </c>
      <c r="V233">
        <v>229</v>
      </c>
      <c r="W233" s="6" t="str">
        <f>IF(V233&gt;Scenario!$B$11,"",IF(V$2&lt;&gt;"Ready",V$2,IF(AB232="OK",Z232,"INSUFFICIENT FUNDS")))</f>
        <v/>
      </c>
      <c r="X233" s="6" t="str">
        <f>IF(V233&gt;Scenario!$B$11,"",IF(V$2&lt;&gt;"Ready",V$2,IF(ISNUMBER(W233),IF(AND(V233&gt;=Scenario!$B$10,MOD(V233-Scenario!$B$10,Scenario!$B$18)=0),Scenario!$B$8,0),"INSUFFICIENT FUNDS")))</f>
        <v/>
      </c>
      <c r="Y233" s="6" t="str">
        <f>IF(V233&gt;Scenario!$B$11,"",IF(V$2&lt;&gt;"Ready",V$2,IF(ISNUMBER(W233),(W233+X233)*(N('Option C'!$E$14)+N('Option C'!$E$15)+IF(Scenario!$B$13="Gross",N('Option C'!$E$16),0))/12+((N('Option C'!$E$12)+N('Option C'!$E$13))/12+IF(AND(V233&gt;=Scenario!$B$10,MOD(V233-Scenario!$B$10,Scenario!$B$18)=0),0*0+0,0)+IF(V233=1,0*0+0,0)+IF(V233=Scenario!$B$11,0,0)),"INSUFFICIENT FUNDS")))</f>
        <v/>
      </c>
      <c r="Z233" s="6" t="str">
        <f>IF(V233&gt;Scenario!$B$11,"",IF(V$2&lt;&gt;"Ready",V$2,IF(ISNUMBER(W233),IF((W233+X233)*(1+Scenario!$B$12/12)-Y233&lt;0,"INSUFFICIENT FUNDS",(W233+X233)*(1+Scenario!$B$12/12)-Y233),"INSUFFICIENT FUNDS")))</f>
        <v/>
      </c>
      <c r="AA233" s="6" t="str">
        <f>IF(V233&gt;Scenario!$B$11,"",IF(V$2&lt;&gt;"Ready",V$2,IF(ISNUMBER(Z233),AA232+Y233,"INSUFFICIENT FUNDS")))</f>
        <v/>
      </c>
      <c r="AB233" t="str">
        <f>IF(V233&gt;Scenario!$B$11,"",IF(V$2&lt;&gt;"Ready",V$2,IF(ISNUMBER(Z233),"OK","INSUFFICIENT FUNDS")))</f>
        <v/>
      </c>
      <c r="AC233">
        <v>229</v>
      </c>
      <c r="AD233" s="6" t="str">
        <f>IF(AC233&gt;Scenario!$B$11,"",IF(AC$2&lt;&gt;"Ready",AC$2,IF(AI232="OK",AG232,"INSUFFICIENT FUNDS")))</f>
        <v/>
      </c>
      <c r="AE233" s="6" t="str">
        <f>IF(AC233&gt;Scenario!$B$11,"",IF(AC$2&lt;&gt;"Ready",AC$2,IF(ISNUMBER(AD233),IF(AND(AC233&gt;=Scenario!$B$10,MOD(AC233-Scenario!$B$10,Scenario!$B$18)=0),Scenario!$B$8,0),"INSUFFICIENT FUNDS")))</f>
        <v/>
      </c>
      <c r="AF233" s="6" t="str">
        <f>IF(AC233&gt;Scenario!$B$11,"",IF(AC$2&lt;&gt;"Ready",AC$2,IF(ISNUMBER(AD233),(AD233+AE233)*(N('Option C'!$E$14)+N('Option C'!$E$15)+IF(Scenario!$B$13="Gross",0,0))/12+((N('Option C'!$E$12)+N('Option C'!$E$13))/12+IF(AND(AC233&gt;=Scenario!$B$10,MOD(AC233-Scenario!$B$10,Scenario!$B$18)=0),N('Option C'!$E$17)*N('Option C'!$E$18)+N('Option C'!$E$20),0)+IF(AC233=1,N('Option C'!$E$17)*N('Option C'!$E$19)+N('Option C'!$E$21),0)+IF(AC233=Scenario!$B$11,N('Option C'!$E$22),0)),"INSUFFICIENT FUNDS")))</f>
        <v/>
      </c>
      <c r="AG233" s="6" t="str">
        <f>IF(AC233&gt;Scenario!$B$11,"",IF(AC$2&lt;&gt;"Ready",AC$2,IF(ISNUMBER(AD233),IF((AD233+AE233)*(1+Scenario!$B$12/12)-AF233&lt;0,"INSUFFICIENT FUNDS",(AD233+AE233)*(1+Scenario!$B$12/12)-AF233),"INSUFFICIENT FUNDS")))</f>
        <v/>
      </c>
      <c r="AH233" s="6" t="str">
        <f>IF(AC233&gt;Scenario!$B$11,"",IF(AC$2&lt;&gt;"Ready",AC$2,IF(ISNUMBER(AG233),AH232+AF233,"INSUFFICIENT FUNDS")))</f>
        <v/>
      </c>
      <c r="AI233" t="str">
        <f>IF(AC233&gt;Scenario!$B$11,"",IF(AC$2&lt;&gt;"Ready",AC$2,IF(ISNUMBER(AG233),"OK","INSUFFICIENT FUNDS")))</f>
        <v/>
      </c>
      <c r="AJ233">
        <v>229</v>
      </c>
      <c r="AK233" s="6" t="str">
        <f>IF(AJ233&gt;Scenario!$B$11,"",IF(AJ$2&lt;&gt;"Ready",AJ$2,IF(AP232="OK",AN232,"INSUFFICIENT FUNDS")))</f>
        <v/>
      </c>
      <c r="AL233" s="6" t="str">
        <f>IF(AJ233&gt;Scenario!$B$11,"",IF(AJ$2&lt;&gt;"Ready",AJ$2,IF(ISNUMBER(AK233),IF(AND(AJ233&gt;=Scenario!$B$10,MOD(AJ233-Scenario!$B$10,Scenario!$B$18)=0),Scenario!$B$8,0),"INSUFFICIENT FUNDS")))</f>
        <v/>
      </c>
      <c r="AM233" s="6" t="str">
        <f>IF(AJ233&gt;Scenario!$B$11,"",IF(AJ$2&lt;&gt;"Ready",AJ$2,IF(ISNUMBER(AK233),(AK233+AL233)*(0+0+IF(Scenario!$B$13="Gross",0,0))/12+((0+0)/12+IF(AND(AJ233&gt;=Scenario!$B$10,MOD(AJ233-Scenario!$B$10,Scenario!$B$18)=0),0*0+0,0)+IF(AJ233=1,0*0+0,0)+IF(AJ233=Scenario!$B$11,0,0)),"INSUFFICIENT FUNDS")))</f>
        <v/>
      </c>
      <c r="AN233" s="6" t="str">
        <f>IF(AJ233&gt;Scenario!$B$11,"",IF(AJ$2&lt;&gt;"Ready",AJ$2,IF(ISNUMBER(AK233),IF((AK233+AL233)*(1+Scenario!$B$12/12)-AM233&lt;0,"INSUFFICIENT FUNDS",(AK233+AL233)*(1+Scenario!$B$12/12)-AM233),"INSUFFICIENT FUNDS")))</f>
        <v/>
      </c>
      <c r="AO233" s="6" t="str">
        <f>IF(AJ233&gt;Scenario!$B$11,"",IF(AJ$2&lt;&gt;"Ready",AJ$2,IF(ISNUMBER(AN233),AO232+AM233,"INSUFFICIENT FUNDS")))</f>
        <v/>
      </c>
      <c r="AP233" t="str">
        <f>IF(AJ233&gt;Scenario!$B$11,"",IF(AJ$2&lt;&gt;"Ready",AJ$2,IF(ISNUMBER(AN233),"OK","INSUFFICIENT FUNDS")))</f>
        <v/>
      </c>
    </row>
    <row r="234" spans="1:42" ht="32.1" customHeight="1" x14ac:dyDescent="0.2">
      <c r="A234">
        <v>230</v>
      </c>
      <c r="B234" s="6" t="str">
        <f>IF(A234&gt;Scenario!$B$11,"",IF(A$2&lt;&gt;"Ready",A$2,IF(G233="OK",E233,"INSUFFICIENT FUNDS")))</f>
        <v/>
      </c>
      <c r="C234" s="6" t="str">
        <f>IF(A234&gt;Scenario!$B$11,"",IF(A$2&lt;&gt;"Ready",A$2,IF(ISNUMBER(B234),IF(AND(A234&gt;=Scenario!$B$10,MOD(A234-Scenario!$B$10,Scenario!$B$18)=0),Scenario!$B$8,0),"INSUFFICIENT FUNDS")))</f>
        <v/>
      </c>
      <c r="D234" s="6" t="str">
        <f>IF(A234&gt;Scenario!$B$11,"",IF(A$2&lt;&gt;"Ready",A$2,IF(ISNUMBER(B234),(B234+C234)*(N('Option C'!$E$14)+N('Option C'!$E$15)+IF(Scenario!$B$13="Gross",N('Option C'!$E$16),0))/12+((N('Option C'!$E$12)+N('Option C'!$E$13))/12+IF(AND(A234&gt;=Scenario!$B$10,MOD(A234-Scenario!$B$10,Scenario!$B$18)=0),N('Option C'!$E$17)*N('Option C'!$E$18)+N('Option C'!$E$20),0)+IF(A234=1,N('Option C'!$E$17)*N('Option C'!$E$19)+N('Option C'!$E$21),0)+IF(A234=Scenario!$B$11,N('Option C'!$E$22),0)),"INSUFFICIENT FUNDS")))</f>
        <v/>
      </c>
      <c r="E234" s="6" t="str">
        <f>IF(A234&gt;Scenario!$B$11,"",IF(A$2&lt;&gt;"Ready",A$2,IF(ISNUMBER(B234),IF((B234+C234)*(1+Scenario!$B$12/12)-D234&lt;0,"INSUFFICIENT FUNDS",(B234+C234)*(1+Scenario!$B$12/12)-D234),"INSUFFICIENT FUNDS")))</f>
        <v/>
      </c>
      <c r="F234" s="6" t="str">
        <f>IF(A234&gt;Scenario!$B$11,"",IF(A$2&lt;&gt;"Ready",A$2,IF(ISNUMBER(E234),F233+D234,"INSUFFICIENT FUNDS")))</f>
        <v/>
      </c>
      <c r="G234" t="str">
        <f>IF(A234&gt;Scenario!$B$11,"",IF(A$2&lt;&gt;"Ready",A$2,IF(ISNUMBER(E234),"OK","INSUFFICIENT FUNDS")))</f>
        <v/>
      </c>
      <c r="H234">
        <v>230</v>
      </c>
      <c r="I234" s="6" t="str">
        <f>IF(H234&gt;Scenario!$B$11,"",IF(H$2&lt;&gt;"Ready",H$2,IF(N233="OK",L233,"INSUFFICIENT FUNDS")))</f>
        <v/>
      </c>
      <c r="J234" s="6" t="str">
        <f>IF(H234&gt;Scenario!$B$11,"",IF(H$2&lt;&gt;"Ready",H$2,IF(ISNUMBER(I234),IF(AND(H234&gt;=Scenario!$B$10,MOD(H234-Scenario!$B$10,Scenario!$B$18)=0),Scenario!$B$8,0),"INSUFFICIENT FUNDS")))</f>
        <v/>
      </c>
      <c r="K234" s="6" t="str">
        <f>IF(H234&gt;Scenario!$B$11,"",IF(H$2&lt;&gt;"Ready",H$2,IF(ISNUMBER(I234),(I234+J234)*(N('Option C'!$E$14)+N('Option C'!$E$15)+IF(Scenario!$B$13="Gross",N('Option C'!$E$16),0))/12+((0+0)/12+IF(AND(H234&gt;=Scenario!$B$10,MOD(H234-Scenario!$B$10,Scenario!$B$18)=0),N('Option C'!$E$17)*N('Option C'!$E$18)+N('Option C'!$E$20),0)+IF(H234=1,N('Option C'!$E$17)*N('Option C'!$E$19)+N('Option C'!$E$21),0)+IF(H234=Scenario!$B$11,N('Option C'!$E$22),0)),"INSUFFICIENT FUNDS")))</f>
        <v/>
      </c>
      <c r="L234" s="6" t="str">
        <f>IF(H234&gt;Scenario!$B$11,"",IF(H$2&lt;&gt;"Ready",H$2,IF(ISNUMBER(I234),IF((I234+J234)*(1+Scenario!$B$12/12)-K234&lt;0,"INSUFFICIENT FUNDS",(I234+J234)*(1+Scenario!$B$12/12)-K234),"INSUFFICIENT FUNDS")))</f>
        <v/>
      </c>
      <c r="M234" s="6" t="str">
        <f>IF(H234&gt;Scenario!$B$11,"",IF(H$2&lt;&gt;"Ready",H$2,IF(ISNUMBER(L234),M233+K234,"INSUFFICIENT FUNDS")))</f>
        <v/>
      </c>
      <c r="N234" t="str">
        <f>IF(H234&gt;Scenario!$B$11,"",IF(H$2&lt;&gt;"Ready",H$2,IF(ISNUMBER(L234),"OK","INSUFFICIENT FUNDS")))</f>
        <v/>
      </c>
      <c r="O234">
        <v>230</v>
      </c>
      <c r="P234" s="6" t="str">
        <f>IF(O234&gt;Scenario!$B$11,"",IF(O$2&lt;&gt;"Ready",O$2,IF(U233="OK",S233,"INSUFFICIENT FUNDS")))</f>
        <v/>
      </c>
      <c r="Q234" s="6" t="str">
        <f>IF(O234&gt;Scenario!$B$11,"",IF(O$2&lt;&gt;"Ready",O$2,IF(ISNUMBER(P234),IF(AND(O234&gt;=Scenario!$B$10,MOD(O234-Scenario!$B$10,Scenario!$B$18)=0),Scenario!$B$8,0),"INSUFFICIENT FUNDS")))</f>
        <v/>
      </c>
      <c r="R234" s="6" t="str">
        <f>IF(O234&gt;Scenario!$B$11,"",IF(O$2&lt;&gt;"Ready",O$2,IF(ISNUMBER(P234),(P234+Q234)*(0+N('Option C'!$E$15)+IF(Scenario!$B$13="Gross",N('Option C'!$E$16),0))/12+((N('Option C'!$E$12)+N('Option C'!$E$13))/12+IF(AND(O234&gt;=Scenario!$B$10,MOD(O234-Scenario!$B$10,Scenario!$B$18)=0),N('Option C'!$E$17)*N('Option C'!$E$18)+N('Option C'!$E$20),0)+IF(O234=1,N('Option C'!$E$17)*N('Option C'!$E$19)+N('Option C'!$E$21),0)+IF(O234=Scenario!$B$11,N('Option C'!$E$22),0)),"INSUFFICIENT FUNDS")))</f>
        <v/>
      </c>
      <c r="S234" s="6" t="str">
        <f>IF(O234&gt;Scenario!$B$11,"",IF(O$2&lt;&gt;"Ready",O$2,IF(ISNUMBER(P234),IF((P234+Q234)*(1+Scenario!$B$12/12)-R234&lt;0,"INSUFFICIENT FUNDS",(P234+Q234)*(1+Scenario!$B$12/12)-R234),"INSUFFICIENT FUNDS")))</f>
        <v/>
      </c>
      <c r="T234" s="6" t="str">
        <f>IF(O234&gt;Scenario!$B$11,"",IF(O$2&lt;&gt;"Ready",O$2,IF(ISNUMBER(S234),T233+R234,"INSUFFICIENT FUNDS")))</f>
        <v/>
      </c>
      <c r="U234" t="str">
        <f>IF(O234&gt;Scenario!$B$11,"",IF(O$2&lt;&gt;"Ready",O$2,IF(ISNUMBER(S234),"OK","INSUFFICIENT FUNDS")))</f>
        <v/>
      </c>
      <c r="V234">
        <v>230</v>
      </c>
      <c r="W234" s="6" t="str">
        <f>IF(V234&gt;Scenario!$B$11,"",IF(V$2&lt;&gt;"Ready",V$2,IF(AB233="OK",Z233,"INSUFFICIENT FUNDS")))</f>
        <v/>
      </c>
      <c r="X234" s="6" t="str">
        <f>IF(V234&gt;Scenario!$B$11,"",IF(V$2&lt;&gt;"Ready",V$2,IF(ISNUMBER(W234),IF(AND(V234&gt;=Scenario!$B$10,MOD(V234-Scenario!$B$10,Scenario!$B$18)=0),Scenario!$B$8,0),"INSUFFICIENT FUNDS")))</f>
        <v/>
      </c>
      <c r="Y234" s="6" t="str">
        <f>IF(V234&gt;Scenario!$B$11,"",IF(V$2&lt;&gt;"Ready",V$2,IF(ISNUMBER(W234),(W234+X234)*(N('Option C'!$E$14)+N('Option C'!$E$15)+IF(Scenario!$B$13="Gross",N('Option C'!$E$16),0))/12+((N('Option C'!$E$12)+N('Option C'!$E$13))/12+IF(AND(V234&gt;=Scenario!$B$10,MOD(V234-Scenario!$B$10,Scenario!$B$18)=0),0*0+0,0)+IF(V234=1,0*0+0,0)+IF(V234=Scenario!$B$11,0,0)),"INSUFFICIENT FUNDS")))</f>
        <v/>
      </c>
      <c r="Z234" s="6" t="str">
        <f>IF(V234&gt;Scenario!$B$11,"",IF(V$2&lt;&gt;"Ready",V$2,IF(ISNUMBER(W234),IF((W234+X234)*(1+Scenario!$B$12/12)-Y234&lt;0,"INSUFFICIENT FUNDS",(W234+X234)*(1+Scenario!$B$12/12)-Y234),"INSUFFICIENT FUNDS")))</f>
        <v/>
      </c>
      <c r="AA234" s="6" t="str">
        <f>IF(V234&gt;Scenario!$B$11,"",IF(V$2&lt;&gt;"Ready",V$2,IF(ISNUMBER(Z234),AA233+Y234,"INSUFFICIENT FUNDS")))</f>
        <v/>
      </c>
      <c r="AB234" t="str">
        <f>IF(V234&gt;Scenario!$B$11,"",IF(V$2&lt;&gt;"Ready",V$2,IF(ISNUMBER(Z234),"OK","INSUFFICIENT FUNDS")))</f>
        <v/>
      </c>
      <c r="AC234">
        <v>230</v>
      </c>
      <c r="AD234" s="6" t="str">
        <f>IF(AC234&gt;Scenario!$B$11,"",IF(AC$2&lt;&gt;"Ready",AC$2,IF(AI233="OK",AG233,"INSUFFICIENT FUNDS")))</f>
        <v/>
      </c>
      <c r="AE234" s="6" t="str">
        <f>IF(AC234&gt;Scenario!$B$11,"",IF(AC$2&lt;&gt;"Ready",AC$2,IF(ISNUMBER(AD234),IF(AND(AC234&gt;=Scenario!$B$10,MOD(AC234-Scenario!$B$10,Scenario!$B$18)=0),Scenario!$B$8,0),"INSUFFICIENT FUNDS")))</f>
        <v/>
      </c>
      <c r="AF234" s="6" t="str">
        <f>IF(AC234&gt;Scenario!$B$11,"",IF(AC$2&lt;&gt;"Ready",AC$2,IF(ISNUMBER(AD234),(AD234+AE234)*(N('Option C'!$E$14)+N('Option C'!$E$15)+IF(Scenario!$B$13="Gross",0,0))/12+((N('Option C'!$E$12)+N('Option C'!$E$13))/12+IF(AND(AC234&gt;=Scenario!$B$10,MOD(AC234-Scenario!$B$10,Scenario!$B$18)=0),N('Option C'!$E$17)*N('Option C'!$E$18)+N('Option C'!$E$20),0)+IF(AC234=1,N('Option C'!$E$17)*N('Option C'!$E$19)+N('Option C'!$E$21),0)+IF(AC234=Scenario!$B$11,N('Option C'!$E$22),0)),"INSUFFICIENT FUNDS")))</f>
        <v/>
      </c>
      <c r="AG234" s="6" t="str">
        <f>IF(AC234&gt;Scenario!$B$11,"",IF(AC$2&lt;&gt;"Ready",AC$2,IF(ISNUMBER(AD234),IF((AD234+AE234)*(1+Scenario!$B$12/12)-AF234&lt;0,"INSUFFICIENT FUNDS",(AD234+AE234)*(1+Scenario!$B$12/12)-AF234),"INSUFFICIENT FUNDS")))</f>
        <v/>
      </c>
      <c r="AH234" s="6" t="str">
        <f>IF(AC234&gt;Scenario!$B$11,"",IF(AC$2&lt;&gt;"Ready",AC$2,IF(ISNUMBER(AG234),AH233+AF234,"INSUFFICIENT FUNDS")))</f>
        <v/>
      </c>
      <c r="AI234" t="str">
        <f>IF(AC234&gt;Scenario!$B$11,"",IF(AC$2&lt;&gt;"Ready",AC$2,IF(ISNUMBER(AG234),"OK","INSUFFICIENT FUNDS")))</f>
        <v/>
      </c>
      <c r="AJ234">
        <v>230</v>
      </c>
      <c r="AK234" s="6" t="str">
        <f>IF(AJ234&gt;Scenario!$B$11,"",IF(AJ$2&lt;&gt;"Ready",AJ$2,IF(AP233="OK",AN233,"INSUFFICIENT FUNDS")))</f>
        <v/>
      </c>
      <c r="AL234" s="6" t="str">
        <f>IF(AJ234&gt;Scenario!$B$11,"",IF(AJ$2&lt;&gt;"Ready",AJ$2,IF(ISNUMBER(AK234),IF(AND(AJ234&gt;=Scenario!$B$10,MOD(AJ234-Scenario!$B$10,Scenario!$B$18)=0),Scenario!$B$8,0),"INSUFFICIENT FUNDS")))</f>
        <v/>
      </c>
      <c r="AM234" s="6" t="str">
        <f>IF(AJ234&gt;Scenario!$B$11,"",IF(AJ$2&lt;&gt;"Ready",AJ$2,IF(ISNUMBER(AK234),(AK234+AL234)*(0+0+IF(Scenario!$B$13="Gross",0,0))/12+((0+0)/12+IF(AND(AJ234&gt;=Scenario!$B$10,MOD(AJ234-Scenario!$B$10,Scenario!$B$18)=0),0*0+0,0)+IF(AJ234=1,0*0+0,0)+IF(AJ234=Scenario!$B$11,0,0)),"INSUFFICIENT FUNDS")))</f>
        <v/>
      </c>
      <c r="AN234" s="6" t="str">
        <f>IF(AJ234&gt;Scenario!$B$11,"",IF(AJ$2&lt;&gt;"Ready",AJ$2,IF(ISNUMBER(AK234),IF((AK234+AL234)*(1+Scenario!$B$12/12)-AM234&lt;0,"INSUFFICIENT FUNDS",(AK234+AL234)*(1+Scenario!$B$12/12)-AM234),"INSUFFICIENT FUNDS")))</f>
        <v/>
      </c>
      <c r="AO234" s="6" t="str">
        <f>IF(AJ234&gt;Scenario!$B$11,"",IF(AJ$2&lt;&gt;"Ready",AJ$2,IF(ISNUMBER(AN234),AO233+AM234,"INSUFFICIENT FUNDS")))</f>
        <v/>
      </c>
      <c r="AP234" t="str">
        <f>IF(AJ234&gt;Scenario!$B$11,"",IF(AJ$2&lt;&gt;"Ready",AJ$2,IF(ISNUMBER(AN234),"OK","INSUFFICIENT FUNDS")))</f>
        <v/>
      </c>
    </row>
    <row r="235" spans="1:42" ht="32.1" customHeight="1" x14ac:dyDescent="0.2">
      <c r="A235">
        <v>231</v>
      </c>
      <c r="B235" s="6" t="str">
        <f>IF(A235&gt;Scenario!$B$11,"",IF(A$2&lt;&gt;"Ready",A$2,IF(G234="OK",E234,"INSUFFICIENT FUNDS")))</f>
        <v/>
      </c>
      <c r="C235" s="6" t="str">
        <f>IF(A235&gt;Scenario!$B$11,"",IF(A$2&lt;&gt;"Ready",A$2,IF(ISNUMBER(B235),IF(AND(A235&gt;=Scenario!$B$10,MOD(A235-Scenario!$B$10,Scenario!$B$18)=0),Scenario!$B$8,0),"INSUFFICIENT FUNDS")))</f>
        <v/>
      </c>
      <c r="D235" s="6" t="str">
        <f>IF(A235&gt;Scenario!$B$11,"",IF(A$2&lt;&gt;"Ready",A$2,IF(ISNUMBER(B235),(B235+C235)*(N('Option C'!$E$14)+N('Option C'!$E$15)+IF(Scenario!$B$13="Gross",N('Option C'!$E$16),0))/12+((N('Option C'!$E$12)+N('Option C'!$E$13))/12+IF(AND(A235&gt;=Scenario!$B$10,MOD(A235-Scenario!$B$10,Scenario!$B$18)=0),N('Option C'!$E$17)*N('Option C'!$E$18)+N('Option C'!$E$20),0)+IF(A235=1,N('Option C'!$E$17)*N('Option C'!$E$19)+N('Option C'!$E$21),0)+IF(A235=Scenario!$B$11,N('Option C'!$E$22),0)),"INSUFFICIENT FUNDS")))</f>
        <v/>
      </c>
      <c r="E235" s="6" t="str">
        <f>IF(A235&gt;Scenario!$B$11,"",IF(A$2&lt;&gt;"Ready",A$2,IF(ISNUMBER(B235),IF((B235+C235)*(1+Scenario!$B$12/12)-D235&lt;0,"INSUFFICIENT FUNDS",(B235+C235)*(1+Scenario!$B$12/12)-D235),"INSUFFICIENT FUNDS")))</f>
        <v/>
      </c>
      <c r="F235" s="6" t="str">
        <f>IF(A235&gt;Scenario!$B$11,"",IF(A$2&lt;&gt;"Ready",A$2,IF(ISNUMBER(E235),F234+D235,"INSUFFICIENT FUNDS")))</f>
        <v/>
      </c>
      <c r="G235" t="str">
        <f>IF(A235&gt;Scenario!$B$11,"",IF(A$2&lt;&gt;"Ready",A$2,IF(ISNUMBER(E235),"OK","INSUFFICIENT FUNDS")))</f>
        <v/>
      </c>
      <c r="H235">
        <v>231</v>
      </c>
      <c r="I235" s="6" t="str">
        <f>IF(H235&gt;Scenario!$B$11,"",IF(H$2&lt;&gt;"Ready",H$2,IF(N234="OK",L234,"INSUFFICIENT FUNDS")))</f>
        <v/>
      </c>
      <c r="J235" s="6" t="str">
        <f>IF(H235&gt;Scenario!$B$11,"",IF(H$2&lt;&gt;"Ready",H$2,IF(ISNUMBER(I235),IF(AND(H235&gt;=Scenario!$B$10,MOD(H235-Scenario!$B$10,Scenario!$B$18)=0),Scenario!$B$8,0),"INSUFFICIENT FUNDS")))</f>
        <v/>
      </c>
      <c r="K235" s="6" t="str">
        <f>IF(H235&gt;Scenario!$B$11,"",IF(H$2&lt;&gt;"Ready",H$2,IF(ISNUMBER(I235),(I235+J235)*(N('Option C'!$E$14)+N('Option C'!$E$15)+IF(Scenario!$B$13="Gross",N('Option C'!$E$16),0))/12+((0+0)/12+IF(AND(H235&gt;=Scenario!$B$10,MOD(H235-Scenario!$B$10,Scenario!$B$18)=0),N('Option C'!$E$17)*N('Option C'!$E$18)+N('Option C'!$E$20),0)+IF(H235=1,N('Option C'!$E$17)*N('Option C'!$E$19)+N('Option C'!$E$21),0)+IF(H235=Scenario!$B$11,N('Option C'!$E$22),0)),"INSUFFICIENT FUNDS")))</f>
        <v/>
      </c>
      <c r="L235" s="6" t="str">
        <f>IF(H235&gt;Scenario!$B$11,"",IF(H$2&lt;&gt;"Ready",H$2,IF(ISNUMBER(I235),IF((I235+J235)*(1+Scenario!$B$12/12)-K235&lt;0,"INSUFFICIENT FUNDS",(I235+J235)*(1+Scenario!$B$12/12)-K235),"INSUFFICIENT FUNDS")))</f>
        <v/>
      </c>
      <c r="M235" s="6" t="str">
        <f>IF(H235&gt;Scenario!$B$11,"",IF(H$2&lt;&gt;"Ready",H$2,IF(ISNUMBER(L235),M234+K235,"INSUFFICIENT FUNDS")))</f>
        <v/>
      </c>
      <c r="N235" t="str">
        <f>IF(H235&gt;Scenario!$B$11,"",IF(H$2&lt;&gt;"Ready",H$2,IF(ISNUMBER(L235),"OK","INSUFFICIENT FUNDS")))</f>
        <v/>
      </c>
      <c r="O235">
        <v>231</v>
      </c>
      <c r="P235" s="6" t="str">
        <f>IF(O235&gt;Scenario!$B$11,"",IF(O$2&lt;&gt;"Ready",O$2,IF(U234="OK",S234,"INSUFFICIENT FUNDS")))</f>
        <v/>
      </c>
      <c r="Q235" s="6" t="str">
        <f>IF(O235&gt;Scenario!$B$11,"",IF(O$2&lt;&gt;"Ready",O$2,IF(ISNUMBER(P235),IF(AND(O235&gt;=Scenario!$B$10,MOD(O235-Scenario!$B$10,Scenario!$B$18)=0),Scenario!$B$8,0),"INSUFFICIENT FUNDS")))</f>
        <v/>
      </c>
      <c r="R235" s="6" t="str">
        <f>IF(O235&gt;Scenario!$B$11,"",IF(O$2&lt;&gt;"Ready",O$2,IF(ISNUMBER(P235),(P235+Q235)*(0+N('Option C'!$E$15)+IF(Scenario!$B$13="Gross",N('Option C'!$E$16),0))/12+((N('Option C'!$E$12)+N('Option C'!$E$13))/12+IF(AND(O235&gt;=Scenario!$B$10,MOD(O235-Scenario!$B$10,Scenario!$B$18)=0),N('Option C'!$E$17)*N('Option C'!$E$18)+N('Option C'!$E$20),0)+IF(O235=1,N('Option C'!$E$17)*N('Option C'!$E$19)+N('Option C'!$E$21),0)+IF(O235=Scenario!$B$11,N('Option C'!$E$22),0)),"INSUFFICIENT FUNDS")))</f>
        <v/>
      </c>
      <c r="S235" s="6" t="str">
        <f>IF(O235&gt;Scenario!$B$11,"",IF(O$2&lt;&gt;"Ready",O$2,IF(ISNUMBER(P235),IF((P235+Q235)*(1+Scenario!$B$12/12)-R235&lt;0,"INSUFFICIENT FUNDS",(P235+Q235)*(1+Scenario!$B$12/12)-R235),"INSUFFICIENT FUNDS")))</f>
        <v/>
      </c>
      <c r="T235" s="6" t="str">
        <f>IF(O235&gt;Scenario!$B$11,"",IF(O$2&lt;&gt;"Ready",O$2,IF(ISNUMBER(S235),T234+R235,"INSUFFICIENT FUNDS")))</f>
        <v/>
      </c>
      <c r="U235" t="str">
        <f>IF(O235&gt;Scenario!$B$11,"",IF(O$2&lt;&gt;"Ready",O$2,IF(ISNUMBER(S235),"OK","INSUFFICIENT FUNDS")))</f>
        <v/>
      </c>
      <c r="V235">
        <v>231</v>
      </c>
      <c r="W235" s="6" t="str">
        <f>IF(V235&gt;Scenario!$B$11,"",IF(V$2&lt;&gt;"Ready",V$2,IF(AB234="OK",Z234,"INSUFFICIENT FUNDS")))</f>
        <v/>
      </c>
      <c r="X235" s="6" t="str">
        <f>IF(V235&gt;Scenario!$B$11,"",IF(V$2&lt;&gt;"Ready",V$2,IF(ISNUMBER(W235),IF(AND(V235&gt;=Scenario!$B$10,MOD(V235-Scenario!$B$10,Scenario!$B$18)=0),Scenario!$B$8,0),"INSUFFICIENT FUNDS")))</f>
        <v/>
      </c>
      <c r="Y235" s="6" t="str">
        <f>IF(V235&gt;Scenario!$B$11,"",IF(V$2&lt;&gt;"Ready",V$2,IF(ISNUMBER(W235),(W235+X235)*(N('Option C'!$E$14)+N('Option C'!$E$15)+IF(Scenario!$B$13="Gross",N('Option C'!$E$16),0))/12+((N('Option C'!$E$12)+N('Option C'!$E$13))/12+IF(AND(V235&gt;=Scenario!$B$10,MOD(V235-Scenario!$B$10,Scenario!$B$18)=0),0*0+0,0)+IF(V235=1,0*0+0,0)+IF(V235=Scenario!$B$11,0,0)),"INSUFFICIENT FUNDS")))</f>
        <v/>
      </c>
      <c r="Z235" s="6" t="str">
        <f>IF(V235&gt;Scenario!$B$11,"",IF(V$2&lt;&gt;"Ready",V$2,IF(ISNUMBER(W235),IF((W235+X235)*(1+Scenario!$B$12/12)-Y235&lt;0,"INSUFFICIENT FUNDS",(W235+X235)*(1+Scenario!$B$12/12)-Y235),"INSUFFICIENT FUNDS")))</f>
        <v/>
      </c>
      <c r="AA235" s="6" t="str">
        <f>IF(V235&gt;Scenario!$B$11,"",IF(V$2&lt;&gt;"Ready",V$2,IF(ISNUMBER(Z235),AA234+Y235,"INSUFFICIENT FUNDS")))</f>
        <v/>
      </c>
      <c r="AB235" t="str">
        <f>IF(V235&gt;Scenario!$B$11,"",IF(V$2&lt;&gt;"Ready",V$2,IF(ISNUMBER(Z235),"OK","INSUFFICIENT FUNDS")))</f>
        <v/>
      </c>
      <c r="AC235">
        <v>231</v>
      </c>
      <c r="AD235" s="6" t="str">
        <f>IF(AC235&gt;Scenario!$B$11,"",IF(AC$2&lt;&gt;"Ready",AC$2,IF(AI234="OK",AG234,"INSUFFICIENT FUNDS")))</f>
        <v/>
      </c>
      <c r="AE235" s="6" t="str">
        <f>IF(AC235&gt;Scenario!$B$11,"",IF(AC$2&lt;&gt;"Ready",AC$2,IF(ISNUMBER(AD235),IF(AND(AC235&gt;=Scenario!$B$10,MOD(AC235-Scenario!$B$10,Scenario!$B$18)=0),Scenario!$B$8,0),"INSUFFICIENT FUNDS")))</f>
        <v/>
      </c>
      <c r="AF235" s="6" t="str">
        <f>IF(AC235&gt;Scenario!$B$11,"",IF(AC$2&lt;&gt;"Ready",AC$2,IF(ISNUMBER(AD235),(AD235+AE235)*(N('Option C'!$E$14)+N('Option C'!$E$15)+IF(Scenario!$B$13="Gross",0,0))/12+((N('Option C'!$E$12)+N('Option C'!$E$13))/12+IF(AND(AC235&gt;=Scenario!$B$10,MOD(AC235-Scenario!$B$10,Scenario!$B$18)=0),N('Option C'!$E$17)*N('Option C'!$E$18)+N('Option C'!$E$20),0)+IF(AC235=1,N('Option C'!$E$17)*N('Option C'!$E$19)+N('Option C'!$E$21),0)+IF(AC235=Scenario!$B$11,N('Option C'!$E$22),0)),"INSUFFICIENT FUNDS")))</f>
        <v/>
      </c>
      <c r="AG235" s="6" t="str">
        <f>IF(AC235&gt;Scenario!$B$11,"",IF(AC$2&lt;&gt;"Ready",AC$2,IF(ISNUMBER(AD235),IF((AD235+AE235)*(1+Scenario!$B$12/12)-AF235&lt;0,"INSUFFICIENT FUNDS",(AD235+AE235)*(1+Scenario!$B$12/12)-AF235),"INSUFFICIENT FUNDS")))</f>
        <v/>
      </c>
      <c r="AH235" s="6" t="str">
        <f>IF(AC235&gt;Scenario!$B$11,"",IF(AC$2&lt;&gt;"Ready",AC$2,IF(ISNUMBER(AG235),AH234+AF235,"INSUFFICIENT FUNDS")))</f>
        <v/>
      </c>
      <c r="AI235" t="str">
        <f>IF(AC235&gt;Scenario!$B$11,"",IF(AC$2&lt;&gt;"Ready",AC$2,IF(ISNUMBER(AG235),"OK","INSUFFICIENT FUNDS")))</f>
        <v/>
      </c>
      <c r="AJ235">
        <v>231</v>
      </c>
      <c r="AK235" s="6" t="str">
        <f>IF(AJ235&gt;Scenario!$B$11,"",IF(AJ$2&lt;&gt;"Ready",AJ$2,IF(AP234="OK",AN234,"INSUFFICIENT FUNDS")))</f>
        <v/>
      </c>
      <c r="AL235" s="6" t="str">
        <f>IF(AJ235&gt;Scenario!$B$11,"",IF(AJ$2&lt;&gt;"Ready",AJ$2,IF(ISNUMBER(AK235),IF(AND(AJ235&gt;=Scenario!$B$10,MOD(AJ235-Scenario!$B$10,Scenario!$B$18)=0),Scenario!$B$8,0),"INSUFFICIENT FUNDS")))</f>
        <v/>
      </c>
      <c r="AM235" s="6" t="str">
        <f>IF(AJ235&gt;Scenario!$B$11,"",IF(AJ$2&lt;&gt;"Ready",AJ$2,IF(ISNUMBER(AK235),(AK235+AL235)*(0+0+IF(Scenario!$B$13="Gross",0,0))/12+((0+0)/12+IF(AND(AJ235&gt;=Scenario!$B$10,MOD(AJ235-Scenario!$B$10,Scenario!$B$18)=0),0*0+0,0)+IF(AJ235=1,0*0+0,0)+IF(AJ235=Scenario!$B$11,0,0)),"INSUFFICIENT FUNDS")))</f>
        <v/>
      </c>
      <c r="AN235" s="6" t="str">
        <f>IF(AJ235&gt;Scenario!$B$11,"",IF(AJ$2&lt;&gt;"Ready",AJ$2,IF(ISNUMBER(AK235),IF((AK235+AL235)*(1+Scenario!$B$12/12)-AM235&lt;0,"INSUFFICIENT FUNDS",(AK235+AL235)*(1+Scenario!$B$12/12)-AM235),"INSUFFICIENT FUNDS")))</f>
        <v/>
      </c>
      <c r="AO235" s="6" t="str">
        <f>IF(AJ235&gt;Scenario!$B$11,"",IF(AJ$2&lt;&gt;"Ready",AJ$2,IF(ISNUMBER(AN235),AO234+AM235,"INSUFFICIENT FUNDS")))</f>
        <v/>
      </c>
      <c r="AP235" t="str">
        <f>IF(AJ235&gt;Scenario!$B$11,"",IF(AJ$2&lt;&gt;"Ready",AJ$2,IF(ISNUMBER(AN235),"OK","INSUFFICIENT FUNDS")))</f>
        <v/>
      </c>
    </row>
    <row r="236" spans="1:42" ht="32.1" customHeight="1" x14ac:dyDescent="0.2">
      <c r="A236">
        <v>232</v>
      </c>
      <c r="B236" s="6" t="str">
        <f>IF(A236&gt;Scenario!$B$11,"",IF(A$2&lt;&gt;"Ready",A$2,IF(G235="OK",E235,"INSUFFICIENT FUNDS")))</f>
        <v/>
      </c>
      <c r="C236" s="6" t="str">
        <f>IF(A236&gt;Scenario!$B$11,"",IF(A$2&lt;&gt;"Ready",A$2,IF(ISNUMBER(B236),IF(AND(A236&gt;=Scenario!$B$10,MOD(A236-Scenario!$B$10,Scenario!$B$18)=0),Scenario!$B$8,0),"INSUFFICIENT FUNDS")))</f>
        <v/>
      </c>
      <c r="D236" s="6" t="str">
        <f>IF(A236&gt;Scenario!$B$11,"",IF(A$2&lt;&gt;"Ready",A$2,IF(ISNUMBER(B236),(B236+C236)*(N('Option C'!$E$14)+N('Option C'!$E$15)+IF(Scenario!$B$13="Gross",N('Option C'!$E$16),0))/12+((N('Option C'!$E$12)+N('Option C'!$E$13))/12+IF(AND(A236&gt;=Scenario!$B$10,MOD(A236-Scenario!$B$10,Scenario!$B$18)=0),N('Option C'!$E$17)*N('Option C'!$E$18)+N('Option C'!$E$20),0)+IF(A236=1,N('Option C'!$E$17)*N('Option C'!$E$19)+N('Option C'!$E$21),0)+IF(A236=Scenario!$B$11,N('Option C'!$E$22),0)),"INSUFFICIENT FUNDS")))</f>
        <v/>
      </c>
      <c r="E236" s="6" t="str">
        <f>IF(A236&gt;Scenario!$B$11,"",IF(A$2&lt;&gt;"Ready",A$2,IF(ISNUMBER(B236),IF((B236+C236)*(1+Scenario!$B$12/12)-D236&lt;0,"INSUFFICIENT FUNDS",(B236+C236)*(1+Scenario!$B$12/12)-D236),"INSUFFICIENT FUNDS")))</f>
        <v/>
      </c>
      <c r="F236" s="6" t="str">
        <f>IF(A236&gt;Scenario!$B$11,"",IF(A$2&lt;&gt;"Ready",A$2,IF(ISNUMBER(E236),F235+D236,"INSUFFICIENT FUNDS")))</f>
        <v/>
      </c>
      <c r="G236" t="str">
        <f>IF(A236&gt;Scenario!$B$11,"",IF(A$2&lt;&gt;"Ready",A$2,IF(ISNUMBER(E236),"OK","INSUFFICIENT FUNDS")))</f>
        <v/>
      </c>
      <c r="H236">
        <v>232</v>
      </c>
      <c r="I236" s="6" t="str">
        <f>IF(H236&gt;Scenario!$B$11,"",IF(H$2&lt;&gt;"Ready",H$2,IF(N235="OK",L235,"INSUFFICIENT FUNDS")))</f>
        <v/>
      </c>
      <c r="J236" s="6" t="str">
        <f>IF(H236&gt;Scenario!$B$11,"",IF(H$2&lt;&gt;"Ready",H$2,IF(ISNUMBER(I236),IF(AND(H236&gt;=Scenario!$B$10,MOD(H236-Scenario!$B$10,Scenario!$B$18)=0),Scenario!$B$8,0),"INSUFFICIENT FUNDS")))</f>
        <v/>
      </c>
      <c r="K236" s="6" t="str">
        <f>IF(H236&gt;Scenario!$B$11,"",IF(H$2&lt;&gt;"Ready",H$2,IF(ISNUMBER(I236),(I236+J236)*(N('Option C'!$E$14)+N('Option C'!$E$15)+IF(Scenario!$B$13="Gross",N('Option C'!$E$16),0))/12+((0+0)/12+IF(AND(H236&gt;=Scenario!$B$10,MOD(H236-Scenario!$B$10,Scenario!$B$18)=0),N('Option C'!$E$17)*N('Option C'!$E$18)+N('Option C'!$E$20),0)+IF(H236=1,N('Option C'!$E$17)*N('Option C'!$E$19)+N('Option C'!$E$21),0)+IF(H236=Scenario!$B$11,N('Option C'!$E$22),0)),"INSUFFICIENT FUNDS")))</f>
        <v/>
      </c>
      <c r="L236" s="6" t="str">
        <f>IF(H236&gt;Scenario!$B$11,"",IF(H$2&lt;&gt;"Ready",H$2,IF(ISNUMBER(I236),IF((I236+J236)*(1+Scenario!$B$12/12)-K236&lt;0,"INSUFFICIENT FUNDS",(I236+J236)*(1+Scenario!$B$12/12)-K236),"INSUFFICIENT FUNDS")))</f>
        <v/>
      </c>
      <c r="M236" s="6" t="str">
        <f>IF(H236&gt;Scenario!$B$11,"",IF(H$2&lt;&gt;"Ready",H$2,IF(ISNUMBER(L236),M235+K236,"INSUFFICIENT FUNDS")))</f>
        <v/>
      </c>
      <c r="N236" t="str">
        <f>IF(H236&gt;Scenario!$B$11,"",IF(H$2&lt;&gt;"Ready",H$2,IF(ISNUMBER(L236),"OK","INSUFFICIENT FUNDS")))</f>
        <v/>
      </c>
      <c r="O236">
        <v>232</v>
      </c>
      <c r="P236" s="6" t="str">
        <f>IF(O236&gt;Scenario!$B$11,"",IF(O$2&lt;&gt;"Ready",O$2,IF(U235="OK",S235,"INSUFFICIENT FUNDS")))</f>
        <v/>
      </c>
      <c r="Q236" s="6" t="str">
        <f>IF(O236&gt;Scenario!$B$11,"",IF(O$2&lt;&gt;"Ready",O$2,IF(ISNUMBER(P236),IF(AND(O236&gt;=Scenario!$B$10,MOD(O236-Scenario!$B$10,Scenario!$B$18)=0),Scenario!$B$8,0),"INSUFFICIENT FUNDS")))</f>
        <v/>
      </c>
      <c r="R236" s="6" t="str">
        <f>IF(O236&gt;Scenario!$B$11,"",IF(O$2&lt;&gt;"Ready",O$2,IF(ISNUMBER(P236),(P236+Q236)*(0+N('Option C'!$E$15)+IF(Scenario!$B$13="Gross",N('Option C'!$E$16),0))/12+((N('Option C'!$E$12)+N('Option C'!$E$13))/12+IF(AND(O236&gt;=Scenario!$B$10,MOD(O236-Scenario!$B$10,Scenario!$B$18)=0),N('Option C'!$E$17)*N('Option C'!$E$18)+N('Option C'!$E$20),0)+IF(O236=1,N('Option C'!$E$17)*N('Option C'!$E$19)+N('Option C'!$E$21),0)+IF(O236=Scenario!$B$11,N('Option C'!$E$22),0)),"INSUFFICIENT FUNDS")))</f>
        <v/>
      </c>
      <c r="S236" s="6" t="str">
        <f>IF(O236&gt;Scenario!$B$11,"",IF(O$2&lt;&gt;"Ready",O$2,IF(ISNUMBER(P236),IF((P236+Q236)*(1+Scenario!$B$12/12)-R236&lt;0,"INSUFFICIENT FUNDS",(P236+Q236)*(1+Scenario!$B$12/12)-R236),"INSUFFICIENT FUNDS")))</f>
        <v/>
      </c>
      <c r="T236" s="6" t="str">
        <f>IF(O236&gt;Scenario!$B$11,"",IF(O$2&lt;&gt;"Ready",O$2,IF(ISNUMBER(S236),T235+R236,"INSUFFICIENT FUNDS")))</f>
        <v/>
      </c>
      <c r="U236" t="str">
        <f>IF(O236&gt;Scenario!$B$11,"",IF(O$2&lt;&gt;"Ready",O$2,IF(ISNUMBER(S236),"OK","INSUFFICIENT FUNDS")))</f>
        <v/>
      </c>
      <c r="V236">
        <v>232</v>
      </c>
      <c r="W236" s="6" t="str">
        <f>IF(V236&gt;Scenario!$B$11,"",IF(V$2&lt;&gt;"Ready",V$2,IF(AB235="OK",Z235,"INSUFFICIENT FUNDS")))</f>
        <v/>
      </c>
      <c r="X236" s="6" t="str">
        <f>IF(V236&gt;Scenario!$B$11,"",IF(V$2&lt;&gt;"Ready",V$2,IF(ISNUMBER(W236),IF(AND(V236&gt;=Scenario!$B$10,MOD(V236-Scenario!$B$10,Scenario!$B$18)=0),Scenario!$B$8,0),"INSUFFICIENT FUNDS")))</f>
        <v/>
      </c>
      <c r="Y236" s="6" t="str">
        <f>IF(V236&gt;Scenario!$B$11,"",IF(V$2&lt;&gt;"Ready",V$2,IF(ISNUMBER(W236),(W236+X236)*(N('Option C'!$E$14)+N('Option C'!$E$15)+IF(Scenario!$B$13="Gross",N('Option C'!$E$16),0))/12+((N('Option C'!$E$12)+N('Option C'!$E$13))/12+IF(AND(V236&gt;=Scenario!$B$10,MOD(V236-Scenario!$B$10,Scenario!$B$18)=0),0*0+0,0)+IF(V236=1,0*0+0,0)+IF(V236=Scenario!$B$11,0,0)),"INSUFFICIENT FUNDS")))</f>
        <v/>
      </c>
      <c r="Z236" s="6" t="str">
        <f>IF(V236&gt;Scenario!$B$11,"",IF(V$2&lt;&gt;"Ready",V$2,IF(ISNUMBER(W236),IF((W236+X236)*(1+Scenario!$B$12/12)-Y236&lt;0,"INSUFFICIENT FUNDS",(W236+X236)*(1+Scenario!$B$12/12)-Y236),"INSUFFICIENT FUNDS")))</f>
        <v/>
      </c>
      <c r="AA236" s="6" t="str">
        <f>IF(V236&gt;Scenario!$B$11,"",IF(V$2&lt;&gt;"Ready",V$2,IF(ISNUMBER(Z236),AA235+Y236,"INSUFFICIENT FUNDS")))</f>
        <v/>
      </c>
      <c r="AB236" t="str">
        <f>IF(V236&gt;Scenario!$B$11,"",IF(V$2&lt;&gt;"Ready",V$2,IF(ISNUMBER(Z236),"OK","INSUFFICIENT FUNDS")))</f>
        <v/>
      </c>
      <c r="AC236">
        <v>232</v>
      </c>
      <c r="AD236" s="6" t="str">
        <f>IF(AC236&gt;Scenario!$B$11,"",IF(AC$2&lt;&gt;"Ready",AC$2,IF(AI235="OK",AG235,"INSUFFICIENT FUNDS")))</f>
        <v/>
      </c>
      <c r="AE236" s="6" t="str">
        <f>IF(AC236&gt;Scenario!$B$11,"",IF(AC$2&lt;&gt;"Ready",AC$2,IF(ISNUMBER(AD236),IF(AND(AC236&gt;=Scenario!$B$10,MOD(AC236-Scenario!$B$10,Scenario!$B$18)=0),Scenario!$B$8,0),"INSUFFICIENT FUNDS")))</f>
        <v/>
      </c>
      <c r="AF236" s="6" t="str">
        <f>IF(AC236&gt;Scenario!$B$11,"",IF(AC$2&lt;&gt;"Ready",AC$2,IF(ISNUMBER(AD236),(AD236+AE236)*(N('Option C'!$E$14)+N('Option C'!$E$15)+IF(Scenario!$B$13="Gross",0,0))/12+((N('Option C'!$E$12)+N('Option C'!$E$13))/12+IF(AND(AC236&gt;=Scenario!$B$10,MOD(AC236-Scenario!$B$10,Scenario!$B$18)=0),N('Option C'!$E$17)*N('Option C'!$E$18)+N('Option C'!$E$20),0)+IF(AC236=1,N('Option C'!$E$17)*N('Option C'!$E$19)+N('Option C'!$E$21),0)+IF(AC236=Scenario!$B$11,N('Option C'!$E$22),0)),"INSUFFICIENT FUNDS")))</f>
        <v/>
      </c>
      <c r="AG236" s="6" t="str">
        <f>IF(AC236&gt;Scenario!$B$11,"",IF(AC$2&lt;&gt;"Ready",AC$2,IF(ISNUMBER(AD236),IF((AD236+AE236)*(1+Scenario!$B$12/12)-AF236&lt;0,"INSUFFICIENT FUNDS",(AD236+AE236)*(1+Scenario!$B$12/12)-AF236),"INSUFFICIENT FUNDS")))</f>
        <v/>
      </c>
      <c r="AH236" s="6" t="str">
        <f>IF(AC236&gt;Scenario!$B$11,"",IF(AC$2&lt;&gt;"Ready",AC$2,IF(ISNUMBER(AG236),AH235+AF236,"INSUFFICIENT FUNDS")))</f>
        <v/>
      </c>
      <c r="AI236" t="str">
        <f>IF(AC236&gt;Scenario!$B$11,"",IF(AC$2&lt;&gt;"Ready",AC$2,IF(ISNUMBER(AG236),"OK","INSUFFICIENT FUNDS")))</f>
        <v/>
      </c>
      <c r="AJ236">
        <v>232</v>
      </c>
      <c r="AK236" s="6" t="str">
        <f>IF(AJ236&gt;Scenario!$B$11,"",IF(AJ$2&lt;&gt;"Ready",AJ$2,IF(AP235="OK",AN235,"INSUFFICIENT FUNDS")))</f>
        <v/>
      </c>
      <c r="AL236" s="6" t="str">
        <f>IF(AJ236&gt;Scenario!$B$11,"",IF(AJ$2&lt;&gt;"Ready",AJ$2,IF(ISNUMBER(AK236),IF(AND(AJ236&gt;=Scenario!$B$10,MOD(AJ236-Scenario!$B$10,Scenario!$B$18)=0),Scenario!$B$8,0),"INSUFFICIENT FUNDS")))</f>
        <v/>
      </c>
      <c r="AM236" s="6" t="str">
        <f>IF(AJ236&gt;Scenario!$B$11,"",IF(AJ$2&lt;&gt;"Ready",AJ$2,IF(ISNUMBER(AK236),(AK236+AL236)*(0+0+IF(Scenario!$B$13="Gross",0,0))/12+((0+0)/12+IF(AND(AJ236&gt;=Scenario!$B$10,MOD(AJ236-Scenario!$B$10,Scenario!$B$18)=0),0*0+0,0)+IF(AJ236=1,0*0+0,0)+IF(AJ236=Scenario!$B$11,0,0)),"INSUFFICIENT FUNDS")))</f>
        <v/>
      </c>
      <c r="AN236" s="6" t="str">
        <f>IF(AJ236&gt;Scenario!$B$11,"",IF(AJ$2&lt;&gt;"Ready",AJ$2,IF(ISNUMBER(AK236),IF((AK236+AL236)*(1+Scenario!$B$12/12)-AM236&lt;0,"INSUFFICIENT FUNDS",(AK236+AL236)*(1+Scenario!$B$12/12)-AM236),"INSUFFICIENT FUNDS")))</f>
        <v/>
      </c>
      <c r="AO236" s="6" t="str">
        <f>IF(AJ236&gt;Scenario!$B$11,"",IF(AJ$2&lt;&gt;"Ready",AJ$2,IF(ISNUMBER(AN236),AO235+AM236,"INSUFFICIENT FUNDS")))</f>
        <v/>
      </c>
      <c r="AP236" t="str">
        <f>IF(AJ236&gt;Scenario!$B$11,"",IF(AJ$2&lt;&gt;"Ready",AJ$2,IF(ISNUMBER(AN236),"OK","INSUFFICIENT FUNDS")))</f>
        <v/>
      </c>
    </row>
    <row r="237" spans="1:42" ht="32.1" customHeight="1" x14ac:dyDescent="0.2">
      <c r="A237">
        <v>233</v>
      </c>
      <c r="B237" s="6" t="str">
        <f>IF(A237&gt;Scenario!$B$11,"",IF(A$2&lt;&gt;"Ready",A$2,IF(G236="OK",E236,"INSUFFICIENT FUNDS")))</f>
        <v/>
      </c>
      <c r="C237" s="6" t="str">
        <f>IF(A237&gt;Scenario!$B$11,"",IF(A$2&lt;&gt;"Ready",A$2,IF(ISNUMBER(B237),IF(AND(A237&gt;=Scenario!$B$10,MOD(A237-Scenario!$B$10,Scenario!$B$18)=0),Scenario!$B$8,0),"INSUFFICIENT FUNDS")))</f>
        <v/>
      </c>
      <c r="D237" s="6" t="str">
        <f>IF(A237&gt;Scenario!$B$11,"",IF(A$2&lt;&gt;"Ready",A$2,IF(ISNUMBER(B237),(B237+C237)*(N('Option C'!$E$14)+N('Option C'!$E$15)+IF(Scenario!$B$13="Gross",N('Option C'!$E$16),0))/12+((N('Option C'!$E$12)+N('Option C'!$E$13))/12+IF(AND(A237&gt;=Scenario!$B$10,MOD(A237-Scenario!$B$10,Scenario!$B$18)=0),N('Option C'!$E$17)*N('Option C'!$E$18)+N('Option C'!$E$20),0)+IF(A237=1,N('Option C'!$E$17)*N('Option C'!$E$19)+N('Option C'!$E$21),0)+IF(A237=Scenario!$B$11,N('Option C'!$E$22),0)),"INSUFFICIENT FUNDS")))</f>
        <v/>
      </c>
      <c r="E237" s="6" t="str">
        <f>IF(A237&gt;Scenario!$B$11,"",IF(A$2&lt;&gt;"Ready",A$2,IF(ISNUMBER(B237),IF((B237+C237)*(1+Scenario!$B$12/12)-D237&lt;0,"INSUFFICIENT FUNDS",(B237+C237)*(1+Scenario!$B$12/12)-D237),"INSUFFICIENT FUNDS")))</f>
        <v/>
      </c>
      <c r="F237" s="6" t="str">
        <f>IF(A237&gt;Scenario!$B$11,"",IF(A$2&lt;&gt;"Ready",A$2,IF(ISNUMBER(E237),F236+D237,"INSUFFICIENT FUNDS")))</f>
        <v/>
      </c>
      <c r="G237" t="str">
        <f>IF(A237&gt;Scenario!$B$11,"",IF(A$2&lt;&gt;"Ready",A$2,IF(ISNUMBER(E237),"OK","INSUFFICIENT FUNDS")))</f>
        <v/>
      </c>
      <c r="H237">
        <v>233</v>
      </c>
      <c r="I237" s="6" t="str">
        <f>IF(H237&gt;Scenario!$B$11,"",IF(H$2&lt;&gt;"Ready",H$2,IF(N236="OK",L236,"INSUFFICIENT FUNDS")))</f>
        <v/>
      </c>
      <c r="J237" s="6" t="str">
        <f>IF(H237&gt;Scenario!$B$11,"",IF(H$2&lt;&gt;"Ready",H$2,IF(ISNUMBER(I237),IF(AND(H237&gt;=Scenario!$B$10,MOD(H237-Scenario!$B$10,Scenario!$B$18)=0),Scenario!$B$8,0),"INSUFFICIENT FUNDS")))</f>
        <v/>
      </c>
      <c r="K237" s="6" t="str">
        <f>IF(H237&gt;Scenario!$B$11,"",IF(H$2&lt;&gt;"Ready",H$2,IF(ISNUMBER(I237),(I237+J237)*(N('Option C'!$E$14)+N('Option C'!$E$15)+IF(Scenario!$B$13="Gross",N('Option C'!$E$16),0))/12+((0+0)/12+IF(AND(H237&gt;=Scenario!$B$10,MOD(H237-Scenario!$B$10,Scenario!$B$18)=0),N('Option C'!$E$17)*N('Option C'!$E$18)+N('Option C'!$E$20),0)+IF(H237=1,N('Option C'!$E$17)*N('Option C'!$E$19)+N('Option C'!$E$21),0)+IF(H237=Scenario!$B$11,N('Option C'!$E$22),0)),"INSUFFICIENT FUNDS")))</f>
        <v/>
      </c>
      <c r="L237" s="6" t="str">
        <f>IF(H237&gt;Scenario!$B$11,"",IF(H$2&lt;&gt;"Ready",H$2,IF(ISNUMBER(I237),IF((I237+J237)*(1+Scenario!$B$12/12)-K237&lt;0,"INSUFFICIENT FUNDS",(I237+J237)*(1+Scenario!$B$12/12)-K237),"INSUFFICIENT FUNDS")))</f>
        <v/>
      </c>
      <c r="M237" s="6" t="str">
        <f>IF(H237&gt;Scenario!$B$11,"",IF(H$2&lt;&gt;"Ready",H$2,IF(ISNUMBER(L237),M236+K237,"INSUFFICIENT FUNDS")))</f>
        <v/>
      </c>
      <c r="N237" t="str">
        <f>IF(H237&gt;Scenario!$B$11,"",IF(H$2&lt;&gt;"Ready",H$2,IF(ISNUMBER(L237),"OK","INSUFFICIENT FUNDS")))</f>
        <v/>
      </c>
      <c r="O237">
        <v>233</v>
      </c>
      <c r="P237" s="6" t="str">
        <f>IF(O237&gt;Scenario!$B$11,"",IF(O$2&lt;&gt;"Ready",O$2,IF(U236="OK",S236,"INSUFFICIENT FUNDS")))</f>
        <v/>
      </c>
      <c r="Q237" s="6" t="str">
        <f>IF(O237&gt;Scenario!$B$11,"",IF(O$2&lt;&gt;"Ready",O$2,IF(ISNUMBER(P237),IF(AND(O237&gt;=Scenario!$B$10,MOD(O237-Scenario!$B$10,Scenario!$B$18)=0),Scenario!$B$8,0),"INSUFFICIENT FUNDS")))</f>
        <v/>
      </c>
      <c r="R237" s="6" t="str">
        <f>IF(O237&gt;Scenario!$B$11,"",IF(O$2&lt;&gt;"Ready",O$2,IF(ISNUMBER(P237),(P237+Q237)*(0+N('Option C'!$E$15)+IF(Scenario!$B$13="Gross",N('Option C'!$E$16),0))/12+((N('Option C'!$E$12)+N('Option C'!$E$13))/12+IF(AND(O237&gt;=Scenario!$B$10,MOD(O237-Scenario!$B$10,Scenario!$B$18)=0),N('Option C'!$E$17)*N('Option C'!$E$18)+N('Option C'!$E$20),0)+IF(O237=1,N('Option C'!$E$17)*N('Option C'!$E$19)+N('Option C'!$E$21),0)+IF(O237=Scenario!$B$11,N('Option C'!$E$22),0)),"INSUFFICIENT FUNDS")))</f>
        <v/>
      </c>
      <c r="S237" s="6" t="str">
        <f>IF(O237&gt;Scenario!$B$11,"",IF(O$2&lt;&gt;"Ready",O$2,IF(ISNUMBER(P237),IF((P237+Q237)*(1+Scenario!$B$12/12)-R237&lt;0,"INSUFFICIENT FUNDS",(P237+Q237)*(1+Scenario!$B$12/12)-R237),"INSUFFICIENT FUNDS")))</f>
        <v/>
      </c>
      <c r="T237" s="6" t="str">
        <f>IF(O237&gt;Scenario!$B$11,"",IF(O$2&lt;&gt;"Ready",O$2,IF(ISNUMBER(S237),T236+R237,"INSUFFICIENT FUNDS")))</f>
        <v/>
      </c>
      <c r="U237" t="str">
        <f>IF(O237&gt;Scenario!$B$11,"",IF(O$2&lt;&gt;"Ready",O$2,IF(ISNUMBER(S237),"OK","INSUFFICIENT FUNDS")))</f>
        <v/>
      </c>
      <c r="V237">
        <v>233</v>
      </c>
      <c r="W237" s="6" t="str">
        <f>IF(V237&gt;Scenario!$B$11,"",IF(V$2&lt;&gt;"Ready",V$2,IF(AB236="OK",Z236,"INSUFFICIENT FUNDS")))</f>
        <v/>
      </c>
      <c r="X237" s="6" t="str">
        <f>IF(V237&gt;Scenario!$B$11,"",IF(V$2&lt;&gt;"Ready",V$2,IF(ISNUMBER(W237),IF(AND(V237&gt;=Scenario!$B$10,MOD(V237-Scenario!$B$10,Scenario!$B$18)=0),Scenario!$B$8,0),"INSUFFICIENT FUNDS")))</f>
        <v/>
      </c>
      <c r="Y237" s="6" t="str">
        <f>IF(V237&gt;Scenario!$B$11,"",IF(V$2&lt;&gt;"Ready",V$2,IF(ISNUMBER(W237),(W237+X237)*(N('Option C'!$E$14)+N('Option C'!$E$15)+IF(Scenario!$B$13="Gross",N('Option C'!$E$16),0))/12+((N('Option C'!$E$12)+N('Option C'!$E$13))/12+IF(AND(V237&gt;=Scenario!$B$10,MOD(V237-Scenario!$B$10,Scenario!$B$18)=0),0*0+0,0)+IF(V237=1,0*0+0,0)+IF(V237=Scenario!$B$11,0,0)),"INSUFFICIENT FUNDS")))</f>
        <v/>
      </c>
      <c r="Z237" s="6" t="str">
        <f>IF(V237&gt;Scenario!$B$11,"",IF(V$2&lt;&gt;"Ready",V$2,IF(ISNUMBER(W237),IF((W237+X237)*(1+Scenario!$B$12/12)-Y237&lt;0,"INSUFFICIENT FUNDS",(W237+X237)*(1+Scenario!$B$12/12)-Y237),"INSUFFICIENT FUNDS")))</f>
        <v/>
      </c>
      <c r="AA237" s="6" t="str">
        <f>IF(V237&gt;Scenario!$B$11,"",IF(V$2&lt;&gt;"Ready",V$2,IF(ISNUMBER(Z237),AA236+Y237,"INSUFFICIENT FUNDS")))</f>
        <v/>
      </c>
      <c r="AB237" t="str">
        <f>IF(V237&gt;Scenario!$B$11,"",IF(V$2&lt;&gt;"Ready",V$2,IF(ISNUMBER(Z237),"OK","INSUFFICIENT FUNDS")))</f>
        <v/>
      </c>
      <c r="AC237">
        <v>233</v>
      </c>
      <c r="AD237" s="6" t="str">
        <f>IF(AC237&gt;Scenario!$B$11,"",IF(AC$2&lt;&gt;"Ready",AC$2,IF(AI236="OK",AG236,"INSUFFICIENT FUNDS")))</f>
        <v/>
      </c>
      <c r="AE237" s="6" t="str">
        <f>IF(AC237&gt;Scenario!$B$11,"",IF(AC$2&lt;&gt;"Ready",AC$2,IF(ISNUMBER(AD237),IF(AND(AC237&gt;=Scenario!$B$10,MOD(AC237-Scenario!$B$10,Scenario!$B$18)=0),Scenario!$B$8,0),"INSUFFICIENT FUNDS")))</f>
        <v/>
      </c>
      <c r="AF237" s="6" t="str">
        <f>IF(AC237&gt;Scenario!$B$11,"",IF(AC$2&lt;&gt;"Ready",AC$2,IF(ISNUMBER(AD237),(AD237+AE237)*(N('Option C'!$E$14)+N('Option C'!$E$15)+IF(Scenario!$B$13="Gross",0,0))/12+((N('Option C'!$E$12)+N('Option C'!$E$13))/12+IF(AND(AC237&gt;=Scenario!$B$10,MOD(AC237-Scenario!$B$10,Scenario!$B$18)=0),N('Option C'!$E$17)*N('Option C'!$E$18)+N('Option C'!$E$20),0)+IF(AC237=1,N('Option C'!$E$17)*N('Option C'!$E$19)+N('Option C'!$E$21),0)+IF(AC237=Scenario!$B$11,N('Option C'!$E$22),0)),"INSUFFICIENT FUNDS")))</f>
        <v/>
      </c>
      <c r="AG237" s="6" t="str">
        <f>IF(AC237&gt;Scenario!$B$11,"",IF(AC$2&lt;&gt;"Ready",AC$2,IF(ISNUMBER(AD237),IF((AD237+AE237)*(1+Scenario!$B$12/12)-AF237&lt;0,"INSUFFICIENT FUNDS",(AD237+AE237)*(1+Scenario!$B$12/12)-AF237),"INSUFFICIENT FUNDS")))</f>
        <v/>
      </c>
      <c r="AH237" s="6" t="str">
        <f>IF(AC237&gt;Scenario!$B$11,"",IF(AC$2&lt;&gt;"Ready",AC$2,IF(ISNUMBER(AG237),AH236+AF237,"INSUFFICIENT FUNDS")))</f>
        <v/>
      </c>
      <c r="AI237" t="str">
        <f>IF(AC237&gt;Scenario!$B$11,"",IF(AC$2&lt;&gt;"Ready",AC$2,IF(ISNUMBER(AG237),"OK","INSUFFICIENT FUNDS")))</f>
        <v/>
      </c>
      <c r="AJ237">
        <v>233</v>
      </c>
      <c r="AK237" s="6" t="str">
        <f>IF(AJ237&gt;Scenario!$B$11,"",IF(AJ$2&lt;&gt;"Ready",AJ$2,IF(AP236="OK",AN236,"INSUFFICIENT FUNDS")))</f>
        <v/>
      </c>
      <c r="AL237" s="6" t="str">
        <f>IF(AJ237&gt;Scenario!$B$11,"",IF(AJ$2&lt;&gt;"Ready",AJ$2,IF(ISNUMBER(AK237),IF(AND(AJ237&gt;=Scenario!$B$10,MOD(AJ237-Scenario!$B$10,Scenario!$B$18)=0),Scenario!$B$8,0),"INSUFFICIENT FUNDS")))</f>
        <v/>
      </c>
      <c r="AM237" s="6" t="str">
        <f>IF(AJ237&gt;Scenario!$B$11,"",IF(AJ$2&lt;&gt;"Ready",AJ$2,IF(ISNUMBER(AK237),(AK237+AL237)*(0+0+IF(Scenario!$B$13="Gross",0,0))/12+((0+0)/12+IF(AND(AJ237&gt;=Scenario!$B$10,MOD(AJ237-Scenario!$B$10,Scenario!$B$18)=0),0*0+0,0)+IF(AJ237=1,0*0+0,0)+IF(AJ237=Scenario!$B$11,0,0)),"INSUFFICIENT FUNDS")))</f>
        <v/>
      </c>
      <c r="AN237" s="6" t="str">
        <f>IF(AJ237&gt;Scenario!$B$11,"",IF(AJ$2&lt;&gt;"Ready",AJ$2,IF(ISNUMBER(AK237),IF((AK237+AL237)*(1+Scenario!$B$12/12)-AM237&lt;0,"INSUFFICIENT FUNDS",(AK237+AL237)*(1+Scenario!$B$12/12)-AM237),"INSUFFICIENT FUNDS")))</f>
        <v/>
      </c>
      <c r="AO237" s="6" t="str">
        <f>IF(AJ237&gt;Scenario!$B$11,"",IF(AJ$2&lt;&gt;"Ready",AJ$2,IF(ISNUMBER(AN237),AO236+AM237,"INSUFFICIENT FUNDS")))</f>
        <v/>
      </c>
      <c r="AP237" t="str">
        <f>IF(AJ237&gt;Scenario!$B$11,"",IF(AJ$2&lt;&gt;"Ready",AJ$2,IF(ISNUMBER(AN237),"OK","INSUFFICIENT FUNDS")))</f>
        <v/>
      </c>
    </row>
    <row r="238" spans="1:42" ht="32.1" customHeight="1" x14ac:dyDescent="0.2">
      <c r="A238">
        <v>234</v>
      </c>
      <c r="B238" s="6" t="str">
        <f>IF(A238&gt;Scenario!$B$11,"",IF(A$2&lt;&gt;"Ready",A$2,IF(G237="OK",E237,"INSUFFICIENT FUNDS")))</f>
        <v/>
      </c>
      <c r="C238" s="6" t="str">
        <f>IF(A238&gt;Scenario!$B$11,"",IF(A$2&lt;&gt;"Ready",A$2,IF(ISNUMBER(B238),IF(AND(A238&gt;=Scenario!$B$10,MOD(A238-Scenario!$B$10,Scenario!$B$18)=0),Scenario!$B$8,0),"INSUFFICIENT FUNDS")))</f>
        <v/>
      </c>
      <c r="D238" s="6" t="str">
        <f>IF(A238&gt;Scenario!$B$11,"",IF(A$2&lt;&gt;"Ready",A$2,IF(ISNUMBER(B238),(B238+C238)*(N('Option C'!$E$14)+N('Option C'!$E$15)+IF(Scenario!$B$13="Gross",N('Option C'!$E$16),0))/12+((N('Option C'!$E$12)+N('Option C'!$E$13))/12+IF(AND(A238&gt;=Scenario!$B$10,MOD(A238-Scenario!$B$10,Scenario!$B$18)=0),N('Option C'!$E$17)*N('Option C'!$E$18)+N('Option C'!$E$20),0)+IF(A238=1,N('Option C'!$E$17)*N('Option C'!$E$19)+N('Option C'!$E$21),0)+IF(A238=Scenario!$B$11,N('Option C'!$E$22),0)),"INSUFFICIENT FUNDS")))</f>
        <v/>
      </c>
      <c r="E238" s="6" t="str">
        <f>IF(A238&gt;Scenario!$B$11,"",IF(A$2&lt;&gt;"Ready",A$2,IF(ISNUMBER(B238),IF((B238+C238)*(1+Scenario!$B$12/12)-D238&lt;0,"INSUFFICIENT FUNDS",(B238+C238)*(1+Scenario!$B$12/12)-D238),"INSUFFICIENT FUNDS")))</f>
        <v/>
      </c>
      <c r="F238" s="6" t="str">
        <f>IF(A238&gt;Scenario!$B$11,"",IF(A$2&lt;&gt;"Ready",A$2,IF(ISNUMBER(E238),F237+D238,"INSUFFICIENT FUNDS")))</f>
        <v/>
      </c>
      <c r="G238" t="str">
        <f>IF(A238&gt;Scenario!$B$11,"",IF(A$2&lt;&gt;"Ready",A$2,IF(ISNUMBER(E238),"OK","INSUFFICIENT FUNDS")))</f>
        <v/>
      </c>
      <c r="H238">
        <v>234</v>
      </c>
      <c r="I238" s="6" t="str">
        <f>IF(H238&gt;Scenario!$B$11,"",IF(H$2&lt;&gt;"Ready",H$2,IF(N237="OK",L237,"INSUFFICIENT FUNDS")))</f>
        <v/>
      </c>
      <c r="J238" s="6" t="str">
        <f>IF(H238&gt;Scenario!$B$11,"",IF(H$2&lt;&gt;"Ready",H$2,IF(ISNUMBER(I238),IF(AND(H238&gt;=Scenario!$B$10,MOD(H238-Scenario!$B$10,Scenario!$B$18)=0),Scenario!$B$8,0),"INSUFFICIENT FUNDS")))</f>
        <v/>
      </c>
      <c r="K238" s="6" t="str">
        <f>IF(H238&gt;Scenario!$B$11,"",IF(H$2&lt;&gt;"Ready",H$2,IF(ISNUMBER(I238),(I238+J238)*(N('Option C'!$E$14)+N('Option C'!$E$15)+IF(Scenario!$B$13="Gross",N('Option C'!$E$16),0))/12+((0+0)/12+IF(AND(H238&gt;=Scenario!$B$10,MOD(H238-Scenario!$B$10,Scenario!$B$18)=0),N('Option C'!$E$17)*N('Option C'!$E$18)+N('Option C'!$E$20),0)+IF(H238=1,N('Option C'!$E$17)*N('Option C'!$E$19)+N('Option C'!$E$21),0)+IF(H238=Scenario!$B$11,N('Option C'!$E$22),0)),"INSUFFICIENT FUNDS")))</f>
        <v/>
      </c>
      <c r="L238" s="6" t="str">
        <f>IF(H238&gt;Scenario!$B$11,"",IF(H$2&lt;&gt;"Ready",H$2,IF(ISNUMBER(I238),IF((I238+J238)*(1+Scenario!$B$12/12)-K238&lt;0,"INSUFFICIENT FUNDS",(I238+J238)*(1+Scenario!$B$12/12)-K238),"INSUFFICIENT FUNDS")))</f>
        <v/>
      </c>
      <c r="M238" s="6" t="str">
        <f>IF(H238&gt;Scenario!$B$11,"",IF(H$2&lt;&gt;"Ready",H$2,IF(ISNUMBER(L238),M237+K238,"INSUFFICIENT FUNDS")))</f>
        <v/>
      </c>
      <c r="N238" t="str">
        <f>IF(H238&gt;Scenario!$B$11,"",IF(H$2&lt;&gt;"Ready",H$2,IF(ISNUMBER(L238),"OK","INSUFFICIENT FUNDS")))</f>
        <v/>
      </c>
      <c r="O238">
        <v>234</v>
      </c>
      <c r="P238" s="6" t="str">
        <f>IF(O238&gt;Scenario!$B$11,"",IF(O$2&lt;&gt;"Ready",O$2,IF(U237="OK",S237,"INSUFFICIENT FUNDS")))</f>
        <v/>
      </c>
      <c r="Q238" s="6" t="str">
        <f>IF(O238&gt;Scenario!$B$11,"",IF(O$2&lt;&gt;"Ready",O$2,IF(ISNUMBER(P238),IF(AND(O238&gt;=Scenario!$B$10,MOD(O238-Scenario!$B$10,Scenario!$B$18)=0),Scenario!$B$8,0),"INSUFFICIENT FUNDS")))</f>
        <v/>
      </c>
      <c r="R238" s="6" t="str">
        <f>IF(O238&gt;Scenario!$B$11,"",IF(O$2&lt;&gt;"Ready",O$2,IF(ISNUMBER(P238),(P238+Q238)*(0+N('Option C'!$E$15)+IF(Scenario!$B$13="Gross",N('Option C'!$E$16),0))/12+((N('Option C'!$E$12)+N('Option C'!$E$13))/12+IF(AND(O238&gt;=Scenario!$B$10,MOD(O238-Scenario!$B$10,Scenario!$B$18)=0),N('Option C'!$E$17)*N('Option C'!$E$18)+N('Option C'!$E$20),0)+IF(O238=1,N('Option C'!$E$17)*N('Option C'!$E$19)+N('Option C'!$E$21),0)+IF(O238=Scenario!$B$11,N('Option C'!$E$22),0)),"INSUFFICIENT FUNDS")))</f>
        <v/>
      </c>
      <c r="S238" s="6" t="str">
        <f>IF(O238&gt;Scenario!$B$11,"",IF(O$2&lt;&gt;"Ready",O$2,IF(ISNUMBER(P238),IF((P238+Q238)*(1+Scenario!$B$12/12)-R238&lt;0,"INSUFFICIENT FUNDS",(P238+Q238)*(1+Scenario!$B$12/12)-R238),"INSUFFICIENT FUNDS")))</f>
        <v/>
      </c>
      <c r="T238" s="6" t="str">
        <f>IF(O238&gt;Scenario!$B$11,"",IF(O$2&lt;&gt;"Ready",O$2,IF(ISNUMBER(S238),T237+R238,"INSUFFICIENT FUNDS")))</f>
        <v/>
      </c>
      <c r="U238" t="str">
        <f>IF(O238&gt;Scenario!$B$11,"",IF(O$2&lt;&gt;"Ready",O$2,IF(ISNUMBER(S238),"OK","INSUFFICIENT FUNDS")))</f>
        <v/>
      </c>
      <c r="V238">
        <v>234</v>
      </c>
      <c r="W238" s="6" t="str">
        <f>IF(V238&gt;Scenario!$B$11,"",IF(V$2&lt;&gt;"Ready",V$2,IF(AB237="OK",Z237,"INSUFFICIENT FUNDS")))</f>
        <v/>
      </c>
      <c r="X238" s="6" t="str">
        <f>IF(V238&gt;Scenario!$B$11,"",IF(V$2&lt;&gt;"Ready",V$2,IF(ISNUMBER(W238),IF(AND(V238&gt;=Scenario!$B$10,MOD(V238-Scenario!$B$10,Scenario!$B$18)=0),Scenario!$B$8,0),"INSUFFICIENT FUNDS")))</f>
        <v/>
      </c>
      <c r="Y238" s="6" t="str">
        <f>IF(V238&gt;Scenario!$B$11,"",IF(V$2&lt;&gt;"Ready",V$2,IF(ISNUMBER(W238),(W238+X238)*(N('Option C'!$E$14)+N('Option C'!$E$15)+IF(Scenario!$B$13="Gross",N('Option C'!$E$16),0))/12+((N('Option C'!$E$12)+N('Option C'!$E$13))/12+IF(AND(V238&gt;=Scenario!$B$10,MOD(V238-Scenario!$B$10,Scenario!$B$18)=0),0*0+0,0)+IF(V238=1,0*0+0,0)+IF(V238=Scenario!$B$11,0,0)),"INSUFFICIENT FUNDS")))</f>
        <v/>
      </c>
      <c r="Z238" s="6" t="str">
        <f>IF(V238&gt;Scenario!$B$11,"",IF(V$2&lt;&gt;"Ready",V$2,IF(ISNUMBER(W238),IF((W238+X238)*(1+Scenario!$B$12/12)-Y238&lt;0,"INSUFFICIENT FUNDS",(W238+X238)*(1+Scenario!$B$12/12)-Y238),"INSUFFICIENT FUNDS")))</f>
        <v/>
      </c>
      <c r="AA238" s="6" t="str">
        <f>IF(V238&gt;Scenario!$B$11,"",IF(V$2&lt;&gt;"Ready",V$2,IF(ISNUMBER(Z238),AA237+Y238,"INSUFFICIENT FUNDS")))</f>
        <v/>
      </c>
      <c r="AB238" t="str">
        <f>IF(V238&gt;Scenario!$B$11,"",IF(V$2&lt;&gt;"Ready",V$2,IF(ISNUMBER(Z238),"OK","INSUFFICIENT FUNDS")))</f>
        <v/>
      </c>
      <c r="AC238">
        <v>234</v>
      </c>
      <c r="AD238" s="6" t="str">
        <f>IF(AC238&gt;Scenario!$B$11,"",IF(AC$2&lt;&gt;"Ready",AC$2,IF(AI237="OK",AG237,"INSUFFICIENT FUNDS")))</f>
        <v/>
      </c>
      <c r="AE238" s="6" t="str">
        <f>IF(AC238&gt;Scenario!$B$11,"",IF(AC$2&lt;&gt;"Ready",AC$2,IF(ISNUMBER(AD238),IF(AND(AC238&gt;=Scenario!$B$10,MOD(AC238-Scenario!$B$10,Scenario!$B$18)=0),Scenario!$B$8,0),"INSUFFICIENT FUNDS")))</f>
        <v/>
      </c>
      <c r="AF238" s="6" t="str">
        <f>IF(AC238&gt;Scenario!$B$11,"",IF(AC$2&lt;&gt;"Ready",AC$2,IF(ISNUMBER(AD238),(AD238+AE238)*(N('Option C'!$E$14)+N('Option C'!$E$15)+IF(Scenario!$B$13="Gross",0,0))/12+((N('Option C'!$E$12)+N('Option C'!$E$13))/12+IF(AND(AC238&gt;=Scenario!$B$10,MOD(AC238-Scenario!$B$10,Scenario!$B$18)=0),N('Option C'!$E$17)*N('Option C'!$E$18)+N('Option C'!$E$20),0)+IF(AC238=1,N('Option C'!$E$17)*N('Option C'!$E$19)+N('Option C'!$E$21),0)+IF(AC238=Scenario!$B$11,N('Option C'!$E$22),0)),"INSUFFICIENT FUNDS")))</f>
        <v/>
      </c>
      <c r="AG238" s="6" t="str">
        <f>IF(AC238&gt;Scenario!$B$11,"",IF(AC$2&lt;&gt;"Ready",AC$2,IF(ISNUMBER(AD238),IF((AD238+AE238)*(1+Scenario!$B$12/12)-AF238&lt;0,"INSUFFICIENT FUNDS",(AD238+AE238)*(1+Scenario!$B$12/12)-AF238),"INSUFFICIENT FUNDS")))</f>
        <v/>
      </c>
      <c r="AH238" s="6" t="str">
        <f>IF(AC238&gt;Scenario!$B$11,"",IF(AC$2&lt;&gt;"Ready",AC$2,IF(ISNUMBER(AG238),AH237+AF238,"INSUFFICIENT FUNDS")))</f>
        <v/>
      </c>
      <c r="AI238" t="str">
        <f>IF(AC238&gt;Scenario!$B$11,"",IF(AC$2&lt;&gt;"Ready",AC$2,IF(ISNUMBER(AG238),"OK","INSUFFICIENT FUNDS")))</f>
        <v/>
      </c>
      <c r="AJ238">
        <v>234</v>
      </c>
      <c r="AK238" s="6" t="str">
        <f>IF(AJ238&gt;Scenario!$B$11,"",IF(AJ$2&lt;&gt;"Ready",AJ$2,IF(AP237="OK",AN237,"INSUFFICIENT FUNDS")))</f>
        <v/>
      </c>
      <c r="AL238" s="6" t="str">
        <f>IF(AJ238&gt;Scenario!$B$11,"",IF(AJ$2&lt;&gt;"Ready",AJ$2,IF(ISNUMBER(AK238),IF(AND(AJ238&gt;=Scenario!$B$10,MOD(AJ238-Scenario!$B$10,Scenario!$B$18)=0),Scenario!$B$8,0),"INSUFFICIENT FUNDS")))</f>
        <v/>
      </c>
      <c r="AM238" s="6" t="str">
        <f>IF(AJ238&gt;Scenario!$B$11,"",IF(AJ$2&lt;&gt;"Ready",AJ$2,IF(ISNUMBER(AK238),(AK238+AL238)*(0+0+IF(Scenario!$B$13="Gross",0,0))/12+((0+0)/12+IF(AND(AJ238&gt;=Scenario!$B$10,MOD(AJ238-Scenario!$B$10,Scenario!$B$18)=0),0*0+0,0)+IF(AJ238=1,0*0+0,0)+IF(AJ238=Scenario!$B$11,0,0)),"INSUFFICIENT FUNDS")))</f>
        <v/>
      </c>
      <c r="AN238" s="6" t="str">
        <f>IF(AJ238&gt;Scenario!$B$11,"",IF(AJ$2&lt;&gt;"Ready",AJ$2,IF(ISNUMBER(AK238),IF((AK238+AL238)*(1+Scenario!$B$12/12)-AM238&lt;0,"INSUFFICIENT FUNDS",(AK238+AL238)*(1+Scenario!$B$12/12)-AM238),"INSUFFICIENT FUNDS")))</f>
        <v/>
      </c>
      <c r="AO238" s="6" t="str">
        <f>IF(AJ238&gt;Scenario!$B$11,"",IF(AJ$2&lt;&gt;"Ready",AJ$2,IF(ISNUMBER(AN238),AO237+AM238,"INSUFFICIENT FUNDS")))</f>
        <v/>
      </c>
      <c r="AP238" t="str">
        <f>IF(AJ238&gt;Scenario!$B$11,"",IF(AJ$2&lt;&gt;"Ready",AJ$2,IF(ISNUMBER(AN238),"OK","INSUFFICIENT FUNDS")))</f>
        <v/>
      </c>
    </row>
    <row r="239" spans="1:42" ht="32.1" customHeight="1" x14ac:dyDescent="0.2">
      <c r="A239">
        <v>235</v>
      </c>
      <c r="B239" s="6" t="str">
        <f>IF(A239&gt;Scenario!$B$11,"",IF(A$2&lt;&gt;"Ready",A$2,IF(G238="OK",E238,"INSUFFICIENT FUNDS")))</f>
        <v/>
      </c>
      <c r="C239" s="6" t="str">
        <f>IF(A239&gt;Scenario!$B$11,"",IF(A$2&lt;&gt;"Ready",A$2,IF(ISNUMBER(B239),IF(AND(A239&gt;=Scenario!$B$10,MOD(A239-Scenario!$B$10,Scenario!$B$18)=0),Scenario!$B$8,0),"INSUFFICIENT FUNDS")))</f>
        <v/>
      </c>
      <c r="D239" s="6" t="str">
        <f>IF(A239&gt;Scenario!$B$11,"",IF(A$2&lt;&gt;"Ready",A$2,IF(ISNUMBER(B239),(B239+C239)*(N('Option C'!$E$14)+N('Option C'!$E$15)+IF(Scenario!$B$13="Gross",N('Option C'!$E$16),0))/12+((N('Option C'!$E$12)+N('Option C'!$E$13))/12+IF(AND(A239&gt;=Scenario!$B$10,MOD(A239-Scenario!$B$10,Scenario!$B$18)=0),N('Option C'!$E$17)*N('Option C'!$E$18)+N('Option C'!$E$20),0)+IF(A239=1,N('Option C'!$E$17)*N('Option C'!$E$19)+N('Option C'!$E$21),0)+IF(A239=Scenario!$B$11,N('Option C'!$E$22),0)),"INSUFFICIENT FUNDS")))</f>
        <v/>
      </c>
      <c r="E239" s="6" t="str">
        <f>IF(A239&gt;Scenario!$B$11,"",IF(A$2&lt;&gt;"Ready",A$2,IF(ISNUMBER(B239),IF((B239+C239)*(1+Scenario!$B$12/12)-D239&lt;0,"INSUFFICIENT FUNDS",(B239+C239)*(1+Scenario!$B$12/12)-D239),"INSUFFICIENT FUNDS")))</f>
        <v/>
      </c>
      <c r="F239" s="6" t="str">
        <f>IF(A239&gt;Scenario!$B$11,"",IF(A$2&lt;&gt;"Ready",A$2,IF(ISNUMBER(E239),F238+D239,"INSUFFICIENT FUNDS")))</f>
        <v/>
      </c>
      <c r="G239" t="str">
        <f>IF(A239&gt;Scenario!$B$11,"",IF(A$2&lt;&gt;"Ready",A$2,IF(ISNUMBER(E239),"OK","INSUFFICIENT FUNDS")))</f>
        <v/>
      </c>
      <c r="H239">
        <v>235</v>
      </c>
      <c r="I239" s="6" t="str">
        <f>IF(H239&gt;Scenario!$B$11,"",IF(H$2&lt;&gt;"Ready",H$2,IF(N238="OK",L238,"INSUFFICIENT FUNDS")))</f>
        <v/>
      </c>
      <c r="J239" s="6" t="str">
        <f>IF(H239&gt;Scenario!$B$11,"",IF(H$2&lt;&gt;"Ready",H$2,IF(ISNUMBER(I239),IF(AND(H239&gt;=Scenario!$B$10,MOD(H239-Scenario!$B$10,Scenario!$B$18)=0),Scenario!$B$8,0),"INSUFFICIENT FUNDS")))</f>
        <v/>
      </c>
      <c r="K239" s="6" t="str">
        <f>IF(H239&gt;Scenario!$B$11,"",IF(H$2&lt;&gt;"Ready",H$2,IF(ISNUMBER(I239),(I239+J239)*(N('Option C'!$E$14)+N('Option C'!$E$15)+IF(Scenario!$B$13="Gross",N('Option C'!$E$16),0))/12+((0+0)/12+IF(AND(H239&gt;=Scenario!$B$10,MOD(H239-Scenario!$B$10,Scenario!$B$18)=0),N('Option C'!$E$17)*N('Option C'!$E$18)+N('Option C'!$E$20),0)+IF(H239=1,N('Option C'!$E$17)*N('Option C'!$E$19)+N('Option C'!$E$21),0)+IF(H239=Scenario!$B$11,N('Option C'!$E$22),0)),"INSUFFICIENT FUNDS")))</f>
        <v/>
      </c>
      <c r="L239" s="6" t="str">
        <f>IF(H239&gt;Scenario!$B$11,"",IF(H$2&lt;&gt;"Ready",H$2,IF(ISNUMBER(I239),IF((I239+J239)*(1+Scenario!$B$12/12)-K239&lt;0,"INSUFFICIENT FUNDS",(I239+J239)*(1+Scenario!$B$12/12)-K239),"INSUFFICIENT FUNDS")))</f>
        <v/>
      </c>
      <c r="M239" s="6" t="str">
        <f>IF(H239&gt;Scenario!$B$11,"",IF(H$2&lt;&gt;"Ready",H$2,IF(ISNUMBER(L239),M238+K239,"INSUFFICIENT FUNDS")))</f>
        <v/>
      </c>
      <c r="N239" t="str">
        <f>IF(H239&gt;Scenario!$B$11,"",IF(H$2&lt;&gt;"Ready",H$2,IF(ISNUMBER(L239),"OK","INSUFFICIENT FUNDS")))</f>
        <v/>
      </c>
      <c r="O239">
        <v>235</v>
      </c>
      <c r="P239" s="6" t="str">
        <f>IF(O239&gt;Scenario!$B$11,"",IF(O$2&lt;&gt;"Ready",O$2,IF(U238="OK",S238,"INSUFFICIENT FUNDS")))</f>
        <v/>
      </c>
      <c r="Q239" s="6" t="str">
        <f>IF(O239&gt;Scenario!$B$11,"",IF(O$2&lt;&gt;"Ready",O$2,IF(ISNUMBER(P239),IF(AND(O239&gt;=Scenario!$B$10,MOD(O239-Scenario!$B$10,Scenario!$B$18)=0),Scenario!$B$8,0),"INSUFFICIENT FUNDS")))</f>
        <v/>
      </c>
      <c r="R239" s="6" t="str">
        <f>IF(O239&gt;Scenario!$B$11,"",IF(O$2&lt;&gt;"Ready",O$2,IF(ISNUMBER(P239),(P239+Q239)*(0+N('Option C'!$E$15)+IF(Scenario!$B$13="Gross",N('Option C'!$E$16),0))/12+((N('Option C'!$E$12)+N('Option C'!$E$13))/12+IF(AND(O239&gt;=Scenario!$B$10,MOD(O239-Scenario!$B$10,Scenario!$B$18)=0),N('Option C'!$E$17)*N('Option C'!$E$18)+N('Option C'!$E$20),0)+IF(O239=1,N('Option C'!$E$17)*N('Option C'!$E$19)+N('Option C'!$E$21),0)+IF(O239=Scenario!$B$11,N('Option C'!$E$22),0)),"INSUFFICIENT FUNDS")))</f>
        <v/>
      </c>
      <c r="S239" s="6" t="str">
        <f>IF(O239&gt;Scenario!$B$11,"",IF(O$2&lt;&gt;"Ready",O$2,IF(ISNUMBER(P239),IF((P239+Q239)*(1+Scenario!$B$12/12)-R239&lt;0,"INSUFFICIENT FUNDS",(P239+Q239)*(1+Scenario!$B$12/12)-R239),"INSUFFICIENT FUNDS")))</f>
        <v/>
      </c>
      <c r="T239" s="6" t="str">
        <f>IF(O239&gt;Scenario!$B$11,"",IF(O$2&lt;&gt;"Ready",O$2,IF(ISNUMBER(S239),T238+R239,"INSUFFICIENT FUNDS")))</f>
        <v/>
      </c>
      <c r="U239" t="str">
        <f>IF(O239&gt;Scenario!$B$11,"",IF(O$2&lt;&gt;"Ready",O$2,IF(ISNUMBER(S239),"OK","INSUFFICIENT FUNDS")))</f>
        <v/>
      </c>
      <c r="V239">
        <v>235</v>
      </c>
      <c r="W239" s="6" t="str">
        <f>IF(V239&gt;Scenario!$B$11,"",IF(V$2&lt;&gt;"Ready",V$2,IF(AB238="OK",Z238,"INSUFFICIENT FUNDS")))</f>
        <v/>
      </c>
      <c r="X239" s="6" t="str">
        <f>IF(V239&gt;Scenario!$B$11,"",IF(V$2&lt;&gt;"Ready",V$2,IF(ISNUMBER(W239),IF(AND(V239&gt;=Scenario!$B$10,MOD(V239-Scenario!$B$10,Scenario!$B$18)=0),Scenario!$B$8,0),"INSUFFICIENT FUNDS")))</f>
        <v/>
      </c>
      <c r="Y239" s="6" t="str">
        <f>IF(V239&gt;Scenario!$B$11,"",IF(V$2&lt;&gt;"Ready",V$2,IF(ISNUMBER(W239),(W239+X239)*(N('Option C'!$E$14)+N('Option C'!$E$15)+IF(Scenario!$B$13="Gross",N('Option C'!$E$16),0))/12+((N('Option C'!$E$12)+N('Option C'!$E$13))/12+IF(AND(V239&gt;=Scenario!$B$10,MOD(V239-Scenario!$B$10,Scenario!$B$18)=0),0*0+0,0)+IF(V239=1,0*0+0,0)+IF(V239=Scenario!$B$11,0,0)),"INSUFFICIENT FUNDS")))</f>
        <v/>
      </c>
      <c r="Z239" s="6" t="str">
        <f>IF(V239&gt;Scenario!$B$11,"",IF(V$2&lt;&gt;"Ready",V$2,IF(ISNUMBER(W239),IF((W239+X239)*(1+Scenario!$B$12/12)-Y239&lt;0,"INSUFFICIENT FUNDS",(W239+X239)*(1+Scenario!$B$12/12)-Y239),"INSUFFICIENT FUNDS")))</f>
        <v/>
      </c>
      <c r="AA239" s="6" t="str">
        <f>IF(V239&gt;Scenario!$B$11,"",IF(V$2&lt;&gt;"Ready",V$2,IF(ISNUMBER(Z239),AA238+Y239,"INSUFFICIENT FUNDS")))</f>
        <v/>
      </c>
      <c r="AB239" t="str">
        <f>IF(V239&gt;Scenario!$B$11,"",IF(V$2&lt;&gt;"Ready",V$2,IF(ISNUMBER(Z239),"OK","INSUFFICIENT FUNDS")))</f>
        <v/>
      </c>
      <c r="AC239">
        <v>235</v>
      </c>
      <c r="AD239" s="6" t="str">
        <f>IF(AC239&gt;Scenario!$B$11,"",IF(AC$2&lt;&gt;"Ready",AC$2,IF(AI238="OK",AG238,"INSUFFICIENT FUNDS")))</f>
        <v/>
      </c>
      <c r="AE239" s="6" t="str">
        <f>IF(AC239&gt;Scenario!$B$11,"",IF(AC$2&lt;&gt;"Ready",AC$2,IF(ISNUMBER(AD239),IF(AND(AC239&gt;=Scenario!$B$10,MOD(AC239-Scenario!$B$10,Scenario!$B$18)=0),Scenario!$B$8,0),"INSUFFICIENT FUNDS")))</f>
        <v/>
      </c>
      <c r="AF239" s="6" t="str">
        <f>IF(AC239&gt;Scenario!$B$11,"",IF(AC$2&lt;&gt;"Ready",AC$2,IF(ISNUMBER(AD239),(AD239+AE239)*(N('Option C'!$E$14)+N('Option C'!$E$15)+IF(Scenario!$B$13="Gross",0,0))/12+((N('Option C'!$E$12)+N('Option C'!$E$13))/12+IF(AND(AC239&gt;=Scenario!$B$10,MOD(AC239-Scenario!$B$10,Scenario!$B$18)=0),N('Option C'!$E$17)*N('Option C'!$E$18)+N('Option C'!$E$20),0)+IF(AC239=1,N('Option C'!$E$17)*N('Option C'!$E$19)+N('Option C'!$E$21),0)+IF(AC239=Scenario!$B$11,N('Option C'!$E$22),0)),"INSUFFICIENT FUNDS")))</f>
        <v/>
      </c>
      <c r="AG239" s="6" t="str">
        <f>IF(AC239&gt;Scenario!$B$11,"",IF(AC$2&lt;&gt;"Ready",AC$2,IF(ISNUMBER(AD239),IF((AD239+AE239)*(1+Scenario!$B$12/12)-AF239&lt;0,"INSUFFICIENT FUNDS",(AD239+AE239)*(1+Scenario!$B$12/12)-AF239),"INSUFFICIENT FUNDS")))</f>
        <v/>
      </c>
      <c r="AH239" s="6" t="str">
        <f>IF(AC239&gt;Scenario!$B$11,"",IF(AC$2&lt;&gt;"Ready",AC$2,IF(ISNUMBER(AG239),AH238+AF239,"INSUFFICIENT FUNDS")))</f>
        <v/>
      </c>
      <c r="AI239" t="str">
        <f>IF(AC239&gt;Scenario!$B$11,"",IF(AC$2&lt;&gt;"Ready",AC$2,IF(ISNUMBER(AG239),"OK","INSUFFICIENT FUNDS")))</f>
        <v/>
      </c>
      <c r="AJ239">
        <v>235</v>
      </c>
      <c r="AK239" s="6" t="str">
        <f>IF(AJ239&gt;Scenario!$B$11,"",IF(AJ$2&lt;&gt;"Ready",AJ$2,IF(AP238="OK",AN238,"INSUFFICIENT FUNDS")))</f>
        <v/>
      </c>
      <c r="AL239" s="6" t="str">
        <f>IF(AJ239&gt;Scenario!$B$11,"",IF(AJ$2&lt;&gt;"Ready",AJ$2,IF(ISNUMBER(AK239),IF(AND(AJ239&gt;=Scenario!$B$10,MOD(AJ239-Scenario!$B$10,Scenario!$B$18)=0),Scenario!$B$8,0),"INSUFFICIENT FUNDS")))</f>
        <v/>
      </c>
      <c r="AM239" s="6" t="str">
        <f>IF(AJ239&gt;Scenario!$B$11,"",IF(AJ$2&lt;&gt;"Ready",AJ$2,IF(ISNUMBER(AK239),(AK239+AL239)*(0+0+IF(Scenario!$B$13="Gross",0,0))/12+((0+0)/12+IF(AND(AJ239&gt;=Scenario!$B$10,MOD(AJ239-Scenario!$B$10,Scenario!$B$18)=0),0*0+0,0)+IF(AJ239=1,0*0+0,0)+IF(AJ239=Scenario!$B$11,0,0)),"INSUFFICIENT FUNDS")))</f>
        <v/>
      </c>
      <c r="AN239" s="6" t="str">
        <f>IF(AJ239&gt;Scenario!$B$11,"",IF(AJ$2&lt;&gt;"Ready",AJ$2,IF(ISNUMBER(AK239),IF((AK239+AL239)*(1+Scenario!$B$12/12)-AM239&lt;0,"INSUFFICIENT FUNDS",(AK239+AL239)*(1+Scenario!$B$12/12)-AM239),"INSUFFICIENT FUNDS")))</f>
        <v/>
      </c>
      <c r="AO239" s="6" t="str">
        <f>IF(AJ239&gt;Scenario!$B$11,"",IF(AJ$2&lt;&gt;"Ready",AJ$2,IF(ISNUMBER(AN239),AO238+AM239,"INSUFFICIENT FUNDS")))</f>
        <v/>
      </c>
      <c r="AP239" t="str">
        <f>IF(AJ239&gt;Scenario!$B$11,"",IF(AJ$2&lt;&gt;"Ready",AJ$2,IF(ISNUMBER(AN239),"OK","INSUFFICIENT FUNDS")))</f>
        <v/>
      </c>
    </row>
    <row r="240" spans="1:42" ht="32.1" customHeight="1" x14ac:dyDescent="0.2">
      <c r="A240">
        <v>236</v>
      </c>
      <c r="B240" s="6" t="str">
        <f>IF(A240&gt;Scenario!$B$11,"",IF(A$2&lt;&gt;"Ready",A$2,IF(G239="OK",E239,"INSUFFICIENT FUNDS")))</f>
        <v/>
      </c>
      <c r="C240" s="6" t="str">
        <f>IF(A240&gt;Scenario!$B$11,"",IF(A$2&lt;&gt;"Ready",A$2,IF(ISNUMBER(B240),IF(AND(A240&gt;=Scenario!$B$10,MOD(A240-Scenario!$B$10,Scenario!$B$18)=0),Scenario!$B$8,0),"INSUFFICIENT FUNDS")))</f>
        <v/>
      </c>
      <c r="D240" s="6" t="str">
        <f>IF(A240&gt;Scenario!$B$11,"",IF(A$2&lt;&gt;"Ready",A$2,IF(ISNUMBER(B240),(B240+C240)*(N('Option C'!$E$14)+N('Option C'!$E$15)+IF(Scenario!$B$13="Gross",N('Option C'!$E$16),0))/12+((N('Option C'!$E$12)+N('Option C'!$E$13))/12+IF(AND(A240&gt;=Scenario!$B$10,MOD(A240-Scenario!$B$10,Scenario!$B$18)=0),N('Option C'!$E$17)*N('Option C'!$E$18)+N('Option C'!$E$20),0)+IF(A240=1,N('Option C'!$E$17)*N('Option C'!$E$19)+N('Option C'!$E$21),0)+IF(A240=Scenario!$B$11,N('Option C'!$E$22),0)),"INSUFFICIENT FUNDS")))</f>
        <v/>
      </c>
      <c r="E240" s="6" t="str">
        <f>IF(A240&gt;Scenario!$B$11,"",IF(A$2&lt;&gt;"Ready",A$2,IF(ISNUMBER(B240),IF((B240+C240)*(1+Scenario!$B$12/12)-D240&lt;0,"INSUFFICIENT FUNDS",(B240+C240)*(1+Scenario!$B$12/12)-D240),"INSUFFICIENT FUNDS")))</f>
        <v/>
      </c>
      <c r="F240" s="6" t="str">
        <f>IF(A240&gt;Scenario!$B$11,"",IF(A$2&lt;&gt;"Ready",A$2,IF(ISNUMBER(E240),F239+D240,"INSUFFICIENT FUNDS")))</f>
        <v/>
      </c>
      <c r="G240" t="str">
        <f>IF(A240&gt;Scenario!$B$11,"",IF(A$2&lt;&gt;"Ready",A$2,IF(ISNUMBER(E240),"OK","INSUFFICIENT FUNDS")))</f>
        <v/>
      </c>
      <c r="H240">
        <v>236</v>
      </c>
      <c r="I240" s="6" t="str">
        <f>IF(H240&gt;Scenario!$B$11,"",IF(H$2&lt;&gt;"Ready",H$2,IF(N239="OK",L239,"INSUFFICIENT FUNDS")))</f>
        <v/>
      </c>
      <c r="J240" s="6" t="str">
        <f>IF(H240&gt;Scenario!$B$11,"",IF(H$2&lt;&gt;"Ready",H$2,IF(ISNUMBER(I240),IF(AND(H240&gt;=Scenario!$B$10,MOD(H240-Scenario!$B$10,Scenario!$B$18)=0),Scenario!$B$8,0),"INSUFFICIENT FUNDS")))</f>
        <v/>
      </c>
      <c r="K240" s="6" t="str">
        <f>IF(H240&gt;Scenario!$B$11,"",IF(H$2&lt;&gt;"Ready",H$2,IF(ISNUMBER(I240),(I240+J240)*(N('Option C'!$E$14)+N('Option C'!$E$15)+IF(Scenario!$B$13="Gross",N('Option C'!$E$16),0))/12+((0+0)/12+IF(AND(H240&gt;=Scenario!$B$10,MOD(H240-Scenario!$B$10,Scenario!$B$18)=0),N('Option C'!$E$17)*N('Option C'!$E$18)+N('Option C'!$E$20),0)+IF(H240=1,N('Option C'!$E$17)*N('Option C'!$E$19)+N('Option C'!$E$21),0)+IF(H240=Scenario!$B$11,N('Option C'!$E$22),0)),"INSUFFICIENT FUNDS")))</f>
        <v/>
      </c>
      <c r="L240" s="6" t="str">
        <f>IF(H240&gt;Scenario!$B$11,"",IF(H$2&lt;&gt;"Ready",H$2,IF(ISNUMBER(I240),IF((I240+J240)*(1+Scenario!$B$12/12)-K240&lt;0,"INSUFFICIENT FUNDS",(I240+J240)*(1+Scenario!$B$12/12)-K240),"INSUFFICIENT FUNDS")))</f>
        <v/>
      </c>
      <c r="M240" s="6" t="str">
        <f>IF(H240&gt;Scenario!$B$11,"",IF(H$2&lt;&gt;"Ready",H$2,IF(ISNUMBER(L240),M239+K240,"INSUFFICIENT FUNDS")))</f>
        <v/>
      </c>
      <c r="N240" t="str">
        <f>IF(H240&gt;Scenario!$B$11,"",IF(H$2&lt;&gt;"Ready",H$2,IF(ISNUMBER(L240),"OK","INSUFFICIENT FUNDS")))</f>
        <v/>
      </c>
      <c r="O240">
        <v>236</v>
      </c>
      <c r="P240" s="6" t="str">
        <f>IF(O240&gt;Scenario!$B$11,"",IF(O$2&lt;&gt;"Ready",O$2,IF(U239="OK",S239,"INSUFFICIENT FUNDS")))</f>
        <v/>
      </c>
      <c r="Q240" s="6" t="str">
        <f>IF(O240&gt;Scenario!$B$11,"",IF(O$2&lt;&gt;"Ready",O$2,IF(ISNUMBER(P240),IF(AND(O240&gt;=Scenario!$B$10,MOD(O240-Scenario!$B$10,Scenario!$B$18)=0),Scenario!$B$8,0),"INSUFFICIENT FUNDS")))</f>
        <v/>
      </c>
      <c r="R240" s="6" t="str">
        <f>IF(O240&gt;Scenario!$B$11,"",IF(O$2&lt;&gt;"Ready",O$2,IF(ISNUMBER(P240),(P240+Q240)*(0+N('Option C'!$E$15)+IF(Scenario!$B$13="Gross",N('Option C'!$E$16),0))/12+((N('Option C'!$E$12)+N('Option C'!$E$13))/12+IF(AND(O240&gt;=Scenario!$B$10,MOD(O240-Scenario!$B$10,Scenario!$B$18)=0),N('Option C'!$E$17)*N('Option C'!$E$18)+N('Option C'!$E$20),0)+IF(O240=1,N('Option C'!$E$17)*N('Option C'!$E$19)+N('Option C'!$E$21),0)+IF(O240=Scenario!$B$11,N('Option C'!$E$22),0)),"INSUFFICIENT FUNDS")))</f>
        <v/>
      </c>
      <c r="S240" s="6" t="str">
        <f>IF(O240&gt;Scenario!$B$11,"",IF(O$2&lt;&gt;"Ready",O$2,IF(ISNUMBER(P240),IF((P240+Q240)*(1+Scenario!$B$12/12)-R240&lt;0,"INSUFFICIENT FUNDS",(P240+Q240)*(1+Scenario!$B$12/12)-R240),"INSUFFICIENT FUNDS")))</f>
        <v/>
      </c>
      <c r="T240" s="6" t="str">
        <f>IF(O240&gt;Scenario!$B$11,"",IF(O$2&lt;&gt;"Ready",O$2,IF(ISNUMBER(S240),T239+R240,"INSUFFICIENT FUNDS")))</f>
        <v/>
      </c>
      <c r="U240" t="str">
        <f>IF(O240&gt;Scenario!$B$11,"",IF(O$2&lt;&gt;"Ready",O$2,IF(ISNUMBER(S240),"OK","INSUFFICIENT FUNDS")))</f>
        <v/>
      </c>
      <c r="V240">
        <v>236</v>
      </c>
      <c r="W240" s="6" t="str">
        <f>IF(V240&gt;Scenario!$B$11,"",IF(V$2&lt;&gt;"Ready",V$2,IF(AB239="OK",Z239,"INSUFFICIENT FUNDS")))</f>
        <v/>
      </c>
      <c r="X240" s="6" t="str">
        <f>IF(V240&gt;Scenario!$B$11,"",IF(V$2&lt;&gt;"Ready",V$2,IF(ISNUMBER(W240),IF(AND(V240&gt;=Scenario!$B$10,MOD(V240-Scenario!$B$10,Scenario!$B$18)=0),Scenario!$B$8,0),"INSUFFICIENT FUNDS")))</f>
        <v/>
      </c>
      <c r="Y240" s="6" t="str">
        <f>IF(V240&gt;Scenario!$B$11,"",IF(V$2&lt;&gt;"Ready",V$2,IF(ISNUMBER(W240),(W240+X240)*(N('Option C'!$E$14)+N('Option C'!$E$15)+IF(Scenario!$B$13="Gross",N('Option C'!$E$16),0))/12+((N('Option C'!$E$12)+N('Option C'!$E$13))/12+IF(AND(V240&gt;=Scenario!$B$10,MOD(V240-Scenario!$B$10,Scenario!$B$18)=0),0*0+0,0)+IF(V240=1,0*0+0,0)+IF(V240=Scenario!$B$11,0,0)),"INSUFFICIENT FUNDS")))</f>
        <v/>
      </c>
      <c r="Z240" s="6" t="str">
        <f>IF(V240&gt;Scenario!$B$11,"",IF(V$2&lt;&gt;"Ready",V$2,IF(ISNUMBER(W240),IF((W240+X240)*(1+Scenario!$B$12/12)-Y240&lt;0,"INSUFFICIENT FUNDS",(W240+X240)*(1+Scenario!$B$12/12)-Y240),"INSUFFICIENT FUNDS")))</f>
        <v/>
      </c>
      <c r="AA240" s="6" t="str">
        <f>IF(V240&gt;Scenario!$B$11,"",IF(V$2&lt;&gt;"Ready",V$2,IF(ISNUMBER(Z240),AA239+Y240,"INSUFFICIENT FUNDS")))</f>
        <v/>
      </c>
      <c r="AB240" t="str">
        <f>IF(V240&gt;Scenario!$B$11,"",IF(V$2&lt;&gt;"Ready",V$2,IF(ISNUMBER(Z240),"OK","INSUFFICIENT FUNDS")))</f>
        <v/>
      </c>
      <c r="AC240">
        <v>236</v>
      </c>
      <c r="AD240" s="6" t="str">
        <f>IF(AC240&gt;Scenario!$B$11,"",IF(AC$2&lt;&gt;"Ready",AC$2,IF(AI239="OK",AG239,"INSUFFICIENT FUNDS")))</f>
        <v/>
      </c>
      <c r="AE240" s="6" t="str">
        <f>IF(AC240&gt;Scenario!$B$11,"",IF(AC$2&lt;&gt;"Ready",AC$2,IF(ISNUMBER(AD240),IF(AND(AC240&gt;=Scenario!$B$10,MOD(AC240-Scenario!$B$10,Scenario!$B$18)=0),Scenario!$B$8,0),"INSUFFICIENT FUNDS")))</f>
        <v/>
      </c>
      <c r="AF240" s="6" t="str">
        <f>IF(AC240&gt;Scenario!$B$11,"",IF(AC$2&lt;&gt;"Ready",AC$2,IF(ISNUMBER(AD240),(AD240+AE240)*(N('Option C'!$E$14)+N('Option C'!$E$15)+IF(Scenario!$B$13="Gross",0,0))/12+((N('Option C'!$E$12)+N('Option C'!$E$13))/12+IF(AND(AC240&gt;=Scenario!$B$10,MOD(AC240-Scenario!$B$10,Scenario!$B$18)=0),N('Option C'!$E$17)*N('Option C'!$E$18)+N('Option C'!$E$20),0)+IF(AC240=1,N('Option C'!$E$17)*N('Option C'!$E$19)+N('Option C'!$E$21),0)+IF(AC240=Scenario!$B$11,N('Option C'!$E$22),0)),"INSUFFICIENT FUNDS")))</f>
        <v/>
      </c>
      <c r="AG240" s="6" t="str">
        <f>IF(AC240&gt;Scenario!$B$11,"",IF(AC$2&lt;&gt;"Ready",AC$2,IF(ISNUMBER(AD240),IF((AD240+AE240)*(1+Scenario!$B$12/12)-AF240&lt;0,"INSUFFICIENT FUNDS",(AD240+AE240)*(1+Scenario!$B$12/12)-AF240),"INSUFFICIENT FUNDS")))</f>
        <v/>
      </c>
      <c r="AH240" s="6" t="str">
        <f>IF(AC240&gt;Scenario!$B$11,"",IF(AC$2&lt;&gt;"Ready",AC$2,IF(ISNUMBER(AG240),AH239+AF240,"INSUFFICIENT FUNDS")))</f>
        <v/>
      </c>
      <c r="AI240" t="str">
        <f>IF(AC240&gt;Scenario!$B$11,"",IF(AC$2&lt;&gt;"Ready",AC$2,IF(ISNUMBER(AG240),"OK","INSUFFICIENT FUNDS")))</f>
        <v/>
      </c>
      <c r="AJ240">
        <v>236</v>
      </c>
      <c r="AK240" s="6" t="str">
        <f>IF(AJ240&gt;Scenario!$B$11,"",IF(AJ$2&lt;&gt;"Ready",AJ$2,IF(AP239="OK",AN239,"INSUFFICIENT FUNDS")))</f>
        <v/>
      </c>
      <c r="AL240" s="6" t="str">
        <f>IF(AJ240&gt;Scenario!$B$11,"",IF(AJ$2&lt;&gt;"Ready",AJ$2,IF(ISNUMBER(AK240),IF(AND(AJ240&gt;=Scenario!$B$10,MOD(AJ240-Scenario!$B$10,Scenario!$B$18)=0),Scenario!$B$8,0),"INSUFFICIENT FUNDS")))</f>
        <v/>
      </c>
      <c r="AM240" s="6" t="str">
        <f>IF(AJ240&gt;Scenario!$B$11,"",IF(AJ$2&lt;&gt;"Ready",AJ$2,IF(ISNUMBER(AK240),(AK240+AL240)*(0+0+IF(Scenario!$B$13="Gross",0,0))/12+((0+0)/12+IF(AND(AJ240&gt;=Scenario!$B$10,MOD(AJ240-Scenario!$B$10,Scenario!$B$18)=0),0*0+0,0)+IF(AJ240=1,0*0+0,0)+IF(AJ240=Scenario!$B$11,0,0)),"INSUFFICIENT FUNDS")))</f>
        <v/>
      </c>
      <c r="AN240" s="6" t="str">
        <f>IF(AJ240&gt;Scenario!$B$11,"",IF(AJ$2&lt;&gt;"Ready",AJ$2,IF(ISNUMBER(AK240),IF((AK240+AL240)*(1+Scenario!$B$12/12)-AM240&lt;0,"INSUFFICIENT FUNDS",(AK240+AL240)*(1+Scenario!$B$12/12)-AM240),"INSUFFICIENT FUNDS")))</f>
        <v/>
      </c>
      <c r="AO240" s="6" t="str">
        <f>IF(AJ240&gt;Scenario!$B$11,"",IF(AJ$2&lt;&gt;"Ready",AJ$2,IF(ISNUMBER(AN240),AO239+AM240,"INSUFFICIENT FUNDS")))</f>
        <v/>
      </c>
      <c r="AP240" t="str">
        <f>IF(AJ240&gt;Scenario!$B$11,"",IF(AJ$2&lt;&gt;"Ready",AJ$2,IF(ISNUMBER(AN240),"OK","INSUFFICIENT FUNDS")))</f>
        <v/>
      </c>
    </row>
    <row r="241" spans="1:42" ht="32.1" customHeight="1" x14ac:dyDescent="0.2">
      <c r="A241">
        <v>237</v>
      </c>
      <c r="B241" s="6" t="str">
        <f>IF(A241&gt;Scenario!$B$11,"",IF(A$2&lt;&gt;"Ready",A$2,IF(G240="OK",E240,"INSUFFICIENT FUNDS")))</f>
        <v/>
      </c>
      <c r="C241" s="6" t="str">
        <f>IF(A241&gt;Scenario!$B$11,"",IF(A$2&lt;&gt;"Ready",A$2,IF(ISNUMBER(B241),IF(AND(A241&gt;=Scenario!$B$10,MOD(A241-Scenario!$B$10,Scenario!$B$18)=0),Scenario!$B$8,0),"INSUFFICIENT FUNDS")))</f>
        <v/>
      </c>
      <c r="D241" s="6" t="str">
        <f>IF(A241&gt;Scenario!$B$11,"",IF(A$2&lt;&gt;"Ready",A$2,IF(ISNUMBER(B241),(B241+C241)*(N('Option C'!$E$14)+N('Option C'!$E$15)+IF(Scenario!$B$13="Gross",N('Option C'!$E$16),0))/12+((N('Option C'!$E$12)+N('Option C'!$E$13))/12+IF(AND(A241&gt;=Scenario!$B$10,MOD(A241-Scenario!$B$10,Scenario!$B$18)=0),N('Option C'!$E$17)*N('Option C'!$E$18)+N('Option C'!$E$20),0)+IF(A241=1,N('Option C'!$E$17)*N('Option C'!$E$19)+N('Option C'!$E$21),0)+IF(A241=Scenario!$B$11,N('Option C'!$E$22),0)),"INSUFFICIENT FUNDS")))</f>
        <v/>
      </c>
      <c r="E241" s="6" t="str">
        <f>IF(A241&gt;Scenario!$B$11,"",IF(A$2&lt;&gt;"Ready",A$2,IF(ISNUMBER(B241),IF((B241+C241)*(1+Scenario!$B$12/12)-D241&lt;0,"INSUFFICIENT FUNDS",(B241+C241)*(1+Scenario!$B$12/12)-D241),"INSUFFICIENT FUNDS")))</f>
        <v/>
      </c>
      <c r="F241" s="6" t="str">
        <f>IF(A241&gt;Scenario!$B$11,"",IF(A$2&lt;&gt;"Ready",A$2,IF(ISNUMBER(E241),F240+D241,"INSUFFICIENT FUNDS")))</f>
        <v/>
      </c>
      <c r="G241" t="str">
        <f>IF(A241&gt;Scenario!$B$11,"",IF(A$2&lt;&gt;"Ready",A$2,IF(ISNUMBER(E241),"OK","INSUFFICIENT FUNDS")))</f>
        <v/>
      </c>
      <c r="H241">
        <v>237</v>
      </c>
      <c r="I241" s="6" t="str">
        <f>IF(H241&gt;Scenario!$B$11,"",IF(H$2&lt;&gt;"Ready",H$2,IF(N240="OK",L240,"INSUFFICIENT FUNDS")))</f>
        <v/>
      </c>
      <c r="J241" s="6" t="str">
        <f>IF(H241&gt;Scenario!$B$11,"",IF(H$2&lt;&gt;"Ready",H$2,IF(ISNUMBER(I241),IF(AND(H241&gt;=Scenario!$B$10,MOD(H241-Scenario!$B$10,Scenario!$B$18)=0),Scenario!$B$8,0),"INSUFFICIENT FUNDS")))</f>
        <v/>
      </c>
      <c r="K241" s="6" t="str">
        <f>IF(H241&gt;Scenario!$B$11,"",IF(H$2&lt;&gt;"Ready",H$2,IF(ISNUMBER(I241),(I241+J241)*(N('Option C'!$E$14)+N('Option C'!$E$15)+IF(Scenario!$B$13="Gross",N('Option C'!$E$16),0))/12+((0+0)/12+IF(AND(H241&gt;=Scenario!$B$10,MOD(H241-Scenario!$B$10,Scenario!$B$18)=0),N('Option C'!$E$17)*N('Option C'!$E$18)+N('Option C'!$E$20),0)+IF(H241=1,N('Option C'!$E$17)*N('Option C'!$E$19)+N('Option C'!$E$21),0)+IF(H241=Scenario!$B$11,N('Option C'!$E$22),0)),"INSUFFICIENT FUNDS")))</f>
        <v/>
      </c>
      <c r="L241" s="6" t="str">
        <f>IF(H241&gt;Scenario!$B$11,"",IF(H$2&lt;&gt;"Ready",H$2,IF(ISNUMBER(I241),IF((I241+J241)*(1+Scenario!$B$12/12)-K241&lt;0,"INSUFFICIENT FUNDS",(I241+J241)*(1+Scenario!$B$12/12)-K241),"INSUFFICIENT FUNDS")))</f>
        <v/>
      </c>
      <c r="M241" s="6" t="str">
        <f>IF(H241&gt;Scenario!$B$11,"",IF(H$2&lt;&gt;"Ready",H$2,IF(ISNUMBER(L241),M240+K241,"INSUFFICIENT FUNDS")))</f>
        <v/>
      </c>
      <c r="N241" t="str">
        <f>IF(H241&gt;Scenario!$B$11,"",IF(H$2&lt;&gt;"Ready",H$2,IF(ISNUMBER(L241),"OK","INSUFFICIENT FUNDS")))</f>
        <v/>
      </c>
      <c r="O241">
        <v>237</v>
      </c>
      <c r="P241" s="6" t="str">
        <f>IF(O241&gt;Scenario!$B$11,"",IF(O$2&lt;&gt;"Ready",O$2,IF(U240="OK",S240,"INSUFFICIENT FUNDS")))</f>
        <v/>
      </c>
      <c r="Q241" s="6" t="str">
        <f>IF(O241&gt;Scenario!$B$11,"",IF(O$2&lt;&gt;"Ready",O$2,IF(ISNUMBER(P241),IF(AND(O241&gt;=Scenario!$B$10,MOD(O241-Scenario!$B$10,Scenario!$B$18)=0),Scenario!$B$8,0),"INSUFFICIENT FUNDS")))</f>
        <v/>
      </c>
      <c r="R241" s="6" t="str">
        <f>IF(O241&gt;Scenario!$B$11,"",IF(O$2&lt;&gt;"Ready",O$2,IF(ISNUMBER(P241),(P241+Q241)*(0+N('Option C'!$E$15)+IF(Scenario!$B$13="Gross",N('Option C'!$E$16),0))/12+((N('Option C'!$E$12)+N('Option C'!$E$13))/12+IF(AND(O241&gt;=Scenario!$B$10,MOD(O241-Scenario!$B$10,Scenario!$B$18)=0),N('Option C'!$E$17)*N('Option C'!$E$18)+N('Option C'!$E$20),0)+IF(O241=1,N('Option C'!$E$17)*N('Option C'!$E$19)+N('Option C'!$E$21),0)+IF(O241=Scenario!$B$11,N('Option C'!$E$22),0)),"INSUFFICIENT FUNDS")))</f>
        <v/>
      </c>
      <c r="S241" s="6" t="str">
        <f>IF(O241&gt;Scenario!$B$11,"",IF(O$2&lt;&gt;"Ready",O$2,IF(ISNUMBER(P241),IF((P241+Q241)*(1+Scenario!$B$12/12)-R241&lt;0,"INSUFFICIENT FUNDS",(P241+Q241)*(1+Scenario!$B$12/12)-R241),"INSUFFICIENT FUNDS")))</f>
        <v/>
      </c>
      <c r="T241" s="6" t="str">
        <f>IF(O241&gt;Scenario!$B$11,"",IF(O$2&lt;&gt;"Ready",O$2,IF(ISNUMBER(S241),T240+R241,"INSUFFICIENT FUNDS")))</f>
        <v/>
      </c>
      <c r="U241" t="str">
        <f>IF(O241&gt;Scenario!$B$11,"",IF(O$2&lt;&gt;"Ready",O$2,IF(ISNUMBER(S241),"OK","INSUFFICIENT FUNDS")))</f>
        <v/>
      </c>
      <c r="V241">
        <v>237</v>
      </c>
      <c r="W241" s="6" t="str">
        <f>IF(V241&gt;Scenario!$B$11,"",IF(V$2&lt;&gt;"Ready",V$2,IF(AB240="OK",Z240,"INSUFFICIENT FUNDS")))</f>
        <v/>
      </c>
      <c r="X241" s="6" t="str">
        <f>IF(V241&gt;Scenario!$B$11,"",IF(V$2&lt;&gt;"Ready",V$2,IF(ISNUMBER(W241),IF(AND(V241&gt;=Scenario!$B$10,MOD(V241-Scenario!$B$10,Scenario!$B$18)=0),Scenario!$B$8,0),"INSUFFICIENT FUNDS")))</f>
        <v/>
      </c>
      <c r="Y241" s="6" t="str">
        <f>IF(V241&gt;Scenario!$B$11,"",IF(V$2&lt;&gt;"Ready",V$2,IF(ISNUMBER(W241),(W241+X241)*(N('Option C'!$E$14)+N('Option C'!$E$15)+IF(Scenario!$B$13="Gross",N('Option C'!$E$16),0))/12+((N('Option C'!$E$12)+N('Option C'!$E$13))/12+IF(AND(V241&gt;=Scenario!$B$10,MOD(V241-Scenario!$B$10,Scenario!$B$18)=0),0*0+0,0)+IF(V241=1,0*0+0,0)+IF(V241=Scenario!$B$11,0,0)),"INSUFFICIENT FUNDS")))</f>
        <v/>
      </c>
      <c r="Z241" s="6" t="str">
        <f>IF(V241&gt;Scenario!$B$11,"",IF(V$2&lt;&gt;"Ready",V$2,IF(ISNUMBER(W241),IF((W241+X241)*(1+Scenario!$B$12/12)-Y241&lt;0,"INSUFFICIENT FUNDS",(W241+X241)*(1+Scenario!$B$12/12)-Y241),"INSUFFICIENT FUNDS")))</f>
        <v/>
      </c>
      <c r="AA241" s="6" t="str">
        <f>IF(V241&gt;Scenario!$B$11,"",IF(V$2&lt;&gt;"Ready",V$2,IF(ISNUMBER(Z241),AA240+Y241,"INSUFFICIENT FUNDS")))</f>
        <v/>
      </c>
      <c r="AB241" t="str">
        <f>IF(V241&gt;Scenario!$B$11,"",IF(V$2&lt;&gt;"Ready",V$2,IF(ISNUMBER(Z241),"OK","INSUFFICIENT FUNDS")))</f>
        <v/>
      </c>
      <c r="AC241">
        <v>237</v>
      </c>
      <c r="AD241" s="6" t="str">
        <f>IF(AC241&gt;Scenario!$B$11,"",IF(AC$2&lt;&gt;"Ready",AC$2,IF(AI240="OK",AG240,"INSUFFICIENT FUNDS")))</f>
        <v/>
      </c>
      <c r="AE241" s="6" t="str">
        <f>IF(AC241&gt;Scenario!$B$11,"",IF(AC$2&lt;&gt;"Ready",AC$2,IF(ISNUMBER(AD241),IF(AND(AC241&gt;=Scenario!$B$10,MOD(AC241-Scenario!$B$10,Scenario!$B$18)=0),Scenario!$B$8,0),"INSUFFICIENT FUNDS")))</f>
        <v/>
      </c>
      <c r="AF241" s="6" t="str">
        <f>IF(AC241&gt;Scenario!$B$11,"",IF(AC$2&lt;&gt;"Ready",AC$2,IF(ISNUMBER(AD241),(AD241+AE241)*(N('Option C'!$E$14)+N('Option C'!$E$15)+IF(Scenario!$B$13="Gross",0,0))/12+((N('Option C'!$E$12)+N('Option C'!$E$13))/12+IF(AND(AC241&gt;=Scenario!$B$10,MOD(AC241-Scenario!$B$10,Scenario!$B$18)=0),N('Option C'!$E$17)*N('Option C'!$E$18)+N('Option C'!$E$20),0)+IF(AC241=1,N('Option C'!$E$17)*N('Option C'!$E$19)+N('Option C'!$E$21),0)+IF(AC241=Scenario!$B$11,N('Option C'!$E$22),0)),"INSUFFICIENT FUNDS")))</f>
        <v/>
      </c>
      <c r="AG241" s="6" t="str">
        <f>IF(AC241&gt;Scenario!$B$11,"",IF(AC$2&lt;&gt;"Ready",AC$2,IF(ISNUMBER(AD241),IF((AD241+AE241)*(1+Scenario!$B$12/12)-AF241&lt;0,"INSUFFICIENT FUNDS",(AD241+AE241)*(1+Scenario!$B$12/12)-AF241),"INSUFFICIENT FUNDS")))</f>
        <v/>
      </c>
      <c r="AH241" s="6" t="str">
        <f>IF(AC241&gt;Scenario!$B$11,"",IF(AC$2&lt;&gt;"Ready",AC$2,IF(ISNUMBER(AG241),AH240+AF241,"INSUFFICIENT FUNDS")))</f>
        <v/>
      </c>
      <c r="AI241" t="str">
        <f>IF(AC241&gt;Scenario!$B$11,"",IF(AC$2&lt;&gt;"Ready",AC$2,IF(ISNUMBER(AG241),"OK","INSUFFICIENT FUNDS")))</f>
        <v/>
      </c>
      <c r="AJ241">
        <v>237</v>
      </c>
      <c r="AK241" s="6" t="str">
        <f>IF(AJ241&gt;Scenario!$B$11,"",IF(AJ$2&lt;&gt;"Ready",AJ$2,IF(AP240="OK",AN240,"INSUFFICIENT FUNDS")))</f>
        <v/>
      </c>
      <c r="AL241" s="6" t="str">
        <f>IF(AJ241&gt;Scenario!$B$11,"",IF(AJ$2&lt;&gt;"Ready",AJ$2,IF(ISNUMBER(AK241),IF(AND(AJ241&gt;=Scenario!$B$10,MOD(AJ241-Scenario!$B$10,Scenario!$B$18)=0),Scenario!$B$8,0),"INSUFFICIENT FUNDS")))</f>
        <v/>
      </c>
      <c r="AM241" s="6" t="str">
        <f>IF(AJ241&gt;Scenario!$B$11,"",IF(AJ$2&lt;&gt;"Ready",AJ$2,IF(ISNUMBER(AK241),(AK241+AL241)*(0+0+IF(Scenario!$B$13="Gross",0,0))/12+((0+0)/12+IF(AND(AJ241&gt;=Scenario!$B$10,MOD(AJ241-Scenario!$B$10,Scenario!$B$18)=0),0*0+0,0)+IF(AJ241=1,0*0+0,0)+IF(AJ241=Scenario!$B$11,0,0)),"INSUFFICIENT FUNDS")))</f>
        <v/>
      </c>
      <c r="AN241" s="6" t="str">
        <f>IF(AJ241&gt;Scenario!$B$11,"",IF(AJ$2&lt;&gt;"Ready",AJ$2,IF(ISNUMBER(AK241),IF((AK241+AL241)*(1+Scenario!$B$12/12)-AM241&lt;0,"INSUFFICIENT FUNDS",(AK241+AL241)*(1+Scenario!$B$12/12)-AM241),"INSUFFICIENT FUNDS")))</f>
        <v/>
      </c>
      <c r="AO241" s="6" t="str">
        <f>IF(AJ241&gt;Scenario!$B$11,"",IF(AJ$2&lt;&gt;"Ready",AJ$2,IF(ISNUMBER(AN241),AO240+AM241,"INSUFFICIENT FUNDS")))</f>
        <v/>
      </c>
      <c r="AP241" t="str">
        <f>IF(AJ241&gt;Scenario!$B$11,"",IF(AJ$2&lt;&gt;"Ready",AJ$2,IF(ISNUMBER(AN241),"OK","INSUFFICIENT FUNDS")))</f>
        <v/>
      </c>
    </row>
    <row r="242" spans="1:42" ht="32.1" customHeight="1" x14ac:dyDescent="0.2">
      <c r="A242">
        <v>238</v>
      </c>
      <c r="B242" s="6" t="str">
        <f>IF(A242&gt;Scenario!$B$11,"",IF(A$2&lt;&gt;"Ready",A$2,IF(G241="OK",E241,"INSUFFICIENT FUNDS")))</f>
        <v/>
      </c>
      <c r="C242" s="6" t="str">
        <f>IF(A242&gt;Scenario!$B$11,"",IF(A$2&lt;&gt;"Ready",A$2,IF(ISNUMBER(B242),IF(AND(A242&gt;=Scenario!$B$10,MOD(A242-Scenario!$B$10,Scenario!$B$18)=0),Scenario!$B$8,0),"INSUFFICIENT FUNDS")))</f>
        <v/>
      </c>
      <c r="D242" s="6" t="str">
        <f>IF(A242&gt;Scenario!$B$11,"",IF(A$2&lt;&gt;"Ready",A$2,IF(ISNUMBER(B242),(B242+C242)*(N('Option C'!$E$14)+N('Option C'!$E$15)+IF(Scenario!$B$13="Gross",N('Option C'!$E$16),0))/12+((N('Option C'!$E$12)+N('Option C'!$E$13))/12+IF(AND(A242&gt;=Scenario!$B$10,MOD(A242-Scenario!$B$10,Scenario!$B$18)=0),N('Option C'!$E$17)*N('Option C'!$E$18)+N('Option C'!$E$20),0)+IF(A242=1,N('Option C'!$E$17)*N('Option C'!$E$19)+N('Option C'!$E$21),0)+IF(A242=Scenario!$B$11,N('Option C'!$E$22),0)),"INSUFFICIENT FUNDS")))</f>
        <v/>
      </c>
      <c r="E242" s="6" t="str">
        <f>IF(A242&gt;Scenario!$B$11,"",IF(A$2&lt;&gt;"Ready",A$2,IF(ISNUMBER(B242),IF((B242+C242)*(1+Scenario!$B$12/12)-D242&lt;0,"INSUFFICIENT FUNDS",(B242+C242)*(1+Scenario!$B$12/12)-D242),"INSUFFICIENT FUNDS")))</f>
        <v/>
      </c>
      <c r="F242" s="6" t="str">
        <f>IF(A242&gt;Scenario!$B$11,"",IF(A$2&lt;&gt;"Ready",A$2,IF(ISNUMBER(E242),F241+D242,"INSUFFICIENT FUNDS")))</f>
        <v/>
      </c>
      <c r="G242" t="str">
        <f>IF(A242&gt;Scenario!$B$11,"",IF(A$2&lt;&gt;"Ready",A$2,IF(ISNUMBER(E242),"OK","INSUFFICIENT FUNDS")))</f>
        <v/>
      </c>
      <c r="H242">
        <v>238</v>
      </c>
      <c r="I242" s="6" t="str">
        <f>IF(H242&gt;Scenario!$B$11,"",IF(H$2&lt;&gt;"Ready",H$2,IF(N241="OK",L241,"INSUFFICIENT FUNDS")))</f>
        <v/>
      </c>
      <c r="J242" s="6" t="str">
        <f>IF(H242&gt;Scenario!$B$11,"",IF(H$2&lt;&gt;"Ready",H$2,IF(ISNUMBER(I242),IF(AND(H242&gt;=Scenario!$B$10,MOD(H242-Scenario!$B$10,Scenario!$B$18)=0),Scenario!$B$8,0),"INSUFFICIENT FUNDS")))</f>
        <v/>
      </c>
      <c r="K242" s="6" t="str">
        <f>IF(H242&gt;Scenario!$B$11,"",IF(H$2&lt;&gt;"Ready",H$2,IF(ISNUMBER(I242),(I242+J242)*(N('Option C'!$E$14)+N('Option C'!$E$15)+IF(Scenario!$B$13="Gross",N('Option C'!$E$16),0))/12+((0+0)/12+IF(AND(H242&gt;=Scenario!$B$10,MOD(H242-Scenario!$B$10,Scenario!$B$18)=0),N('Option C'!$E$17)*N('Option C'!$E$18)+N('Option C'!$E$20),0)+IF(H242=1,N('Option C'!$E$17)*N('Option C'!$E$19)+N('Option C'!$E$21),0)+IF(H242=Scenario!$B$11,N('Option C'!$E$22),0)),"INSUFFICIENT FUNDS")))</f>
        <v/>
      </c>
      <c r="L242" s="6" t="str">
        <f>IF(H242&gt;Scenario!$B$11,"",IF(H$2&lt;&gt;"Ready",H$2,IF(ISNUMBER(I242),IF((I242+J242)*(1+Scenario!$B$12/12)-K242&lt;0,"INSUFFICIENT FUNDS",(I242+J242)*(1+Scenario!$B$12/12)-K242),"INSUFFICIENT FUNDS")))</f>
        <v/>
      </c>
      <c r="M242" s="6" t="str">
        <f>IF(H242&gt;Scenario!$B$11,"",IF(H$2&lt;&gt;"Ready",H$2,IF(ISNUMBER(L242),M241+K242,"INSUFFICIENT FUNDS")))</f>
        <v/>
      </c>
      <c r="N242" t="str">
        <f>IF(H242&gt;Scenario!$B$11,"",IF(H$2&lt;&gt;"Ready",H$2,IF(ISNUMBER(L242),"OK","INSUFFICIENT FUNDS")))</f>
        <v/>
      </c>
      <c r="O242">
        <v>238</v>
      </c>
      <c r="P242" s="6" t="str">
        <f>IF(O242&gt;Scenario!$B$11,"",IF(O$2&lt;&gt;"Ready",O$2,IF(U241="OK",S241,"INSUFFICIENT FUNDS")))</f>
        <v/>
      </c>
      <c r="Q242" s="6" t="str">
        <f>IF(O242&gt;Scenario!$B$11,"",IF(O$2&lt;&gt;"Ready",O$2,IF(ISNUMBER(P242),IF(AND(O242&gt;=Scenario!$B$10,MOD(O242-Scenario!$B$10,Scenario!$B$18)=0),Scenario!$B$8,0),"INSUFFICIENT FUNDS")))</f>
        <v/>
      </c>
      <c r="R242" s="6" t="str">
        <f>IF(O242&gt;Scenario!$B$11,"",IF(O$2&lt;&gt;"Ready",O$2,IF(ISNUMBER(P242),(P242+Q242)*(0+N('Option C'!$E$15)+IF(Scenario!$B$13="Gross",N('Option C'!$E$16),0))/12+((N('Option C'!$E$12)+N('Option C'!$E$13))/12+IF(AND(O242&gt;=Scenario!$B$10,MOD(O242-Scenario!$B$10,Scenario!$B$18)=0),N('Option C'!$E$17)*N('Option C'!$E$18)+N('Option C'!$E$20),0)+IF(O242=1,N('Option C'!$E$17)*N('Option C'!$E$19)+N('Option C'!$E$21),0)+IF(O242=Scenario!$B$11,N('Option C'!$E$22),0)),"INSUFFICIENT FUNDS")))</f>
        <v/>
      </c>
      <c r="S242" s="6" t="str">
        <f>IF(O242&gt;Scenario!$B$11,"",IF(O$2&lt;&gt;"Ready",O$2,IF(ISNUMBER(P242),IF((P242+Q242)*(1+Scenario!$B$12/12)-R242&lt;0,"INSUFFICIENT FUNDS",(P242+Q242)*(1+Scenario!$B$12/12)-R242),"INSUFFICIENT FUNDS")))</f>
        <v/>
      </c>
      <c r="T242" s="6" t="str">
        <f>IF(O242&gt;Scenario!$B$11,"",IF(O$2&lt;&gt;"Ready",O$2,IF(ISNUMBER(S242),T241+R242,"INSUFFICIENT FUNDS")))</f>
        <v/>
      </c>
      <c r="U242" t="str">
        <f>IF(O242&gt;Scenario!$B$11,"",IF(O$2&lt;&gt;"Ready",O$2,IF(ISNUMBER(S242),"OK","INSUFFICIENT FUNDS")))</f>
        <v/>
      </c>
      <c r="V242">
        <v>238</v>
      </c>
      <c r="W242" s="6" t="str">
        <f>IF(V242&gt;Scenario!$B$11,"",IF(V$2&lt;&gt;"Ready",V$2,IF(AB241="OK",Z241,"INSUFFICIENT FUNDS")))</f>
        <v/>
      </c>
      <c r="X242" s="6" t="str">
        <f>IF(V242&gt;Scenario!$B$11,"",IF(V$2&lt;&gt;"Ready",V$2,IF(ISNUMBER(W242),IF(AND(V242&gt;=Scenario!$B$10,MOD(V242-Scenario!$B$10,Scenario!$B$18)=0),Scenario!$B$8,0),"INSUFFICIENT FUNDS")))</f>
        <v/>
      </c>
      <c r="Y242" s="6" t="str">
        <f>IF(V242&gt;Scenario!$B$11,"",IF(V$2&lt;&gt;"Ready",V$2,IF(ISNUMBER(W242),(W242+X242)*(N('Option C'!$E$14)+N('Option C'!$E$15)+IF(Scenario!$B$13="Gross",N('Option C'!$E$16),0))/12+((N('Option C'!$E$12)+N('Option C'!$E$13))/12+IF(AND(V242&gt;=Scenario!$B$10,MOD(V242-Scenario!$B$10,Scenario!$B$18)=0),0*0+0,0)+IF(V242=1,0*0+0,0)+IF(V242=Scenario!$B$11,0,0)),"INSUFFICIENT FUNDS")))</f>
        <v/>
      </c>
      <c r="Z242" s="6" t="str">
        <f>IF(V242&gt;Scenario!$B$11,"",IF(V$2&lt;&gt;"Ready",V$2,IF(ISNUMBER(W242),IF((W242+X242)*(1+Scenario!$B$12/12)-Y242&lt;0,"INSUFFICIENT FUNDS",(W242+X242)*(1+Scenario!$B$12/12)-Y242),"INSUFFICIENT FUNDS")))</f>
        <v/>
      </c>
      <c r="AA242" s="6" t="str">
        <f>IF(V242&gt;Scenario!$B$11,"",IF(V$2&lt;&gt;"Ready",V$2,IF(ISNUMBER(Z242),AA241+Y242,"INSUFFICIENT FUNDS")))</f>
        <v/>
      </c>
      <c r="AB242" t="str">
        <f>IF(V242&gt;Scenario!$B$11,"",IF(V$2&lt;&gt;"Ready",V$2,IF(ISNUMBER(Z242),"OK","INSUFFICIENT FUNDS")))</f>
        <v/>
      </c>
      <c r="AC242">
        <v>238</v>
      </c>
      <c r="AD242" s="6" t="str">
        <f>IF(AC242&gt;Scenario!$B$11,"",IF(AC$2&lt;&gt;"Ready",AC$2,IF(AI241="OK",AG241,"INSUFFICIENT FUNDS")))</f>
        <v/>
      </c>
      <c r="AE242" s="6" t="str">
        <f>IF(AC242&gt;Scenario!$B$11,"",IF(AC$2&lt;&gt;"Ready",AC$2,IF(ISNUMBER(AD242),IF(AND(AC242&gt;=Scenario!$B$10,MOD(AC242-Scenario!$B$10,Scenario!$B$18)=0),Scenario!$B$8,0),"INSUFFICIENT FUNDS")))</f>
        <v/>
      </c>
      <c r="AF242" s="6" t="str">
        <f>IF(AC242&gt;Scenario!$B$11,"",IF(AC$2&lt;&gt;"Ready",AC$2,IF(ISNUMBER(AD242),(AD242+AE242)*(N('Option C'!$E$14)+N('Option C'!$E$15)+IF(Scenario!$B$13="Gross",0,0))/12+((N('Option C'!$E$12)+N('Option C'!$E$13))/12+IF(AND(AC242&gt;=Scenario!$B$10,MOD(AC242-Scenario!$B$10,Scenario!$B$18)=0),N('Option C'!$E$17)*N('Option C'!$E$18)+N('Option C'!$E$20),0)+IF(AC242=1,N('Option C'!$E$17)*N('Option C'!$E$19)+N('Option C'!$E$21),0)+IF(AC242=Scenario!$B$11,N('Option C'!$E$22),0)),"INSUFFICIENT FUNDS")))</f>
        <v/>
      </c>
      <c r="AG242" s="6" t="str">
        <f>IF(AC242&gt;Scenario!$B$11,"",IF(AC$2&lt;&gt;"Ready",AC$2,IF(ISNUMBER(AD242),IF((AD242+AE242)*(1+Scenario!$B$12/12)-AF242&lt;0,"INSUFFICIENT FUNDS",(AD242+AE242)*(1+Scenario!$B$12/12)-AF242),"INSUFFICIENT FUNDS")))</f>
        <v/>
      </c>
      <c r="AH242" s="6" t="str">
        <f>IF(AC242&gt;Scenario!$B$11,"",IF(AC$2&lt;&gt;"Ready",AC$2,IF(ISNUMBER(AG242),AH241+AF242,"INSUFFICIENT FUNDS")))</f>
        <v/>
      </c>
      <c r="AI242" t="str">
        <f>IF(AC242&gt;Scenario!$B$11,"",IF(AC$2&lt;&gt;"Ready",AC$2,IF(ISNUMBER(AG242),"OK","INSUFFICIENT FUNDS")))</f>
        <v/>
      </c>
      <c r="AJ242">
        <v>238</v>
      </c>
      <c r="AK242" s="6" t="str">
        <f>IF(AJ242&gt;Scenario!$B$11,"",IF(AJ$2&lt;&gt;"Ready",AJ$2,IF(AP241="OK",AN241,"INSUFFICIENT FUNDS")))</f>
        <v/>
      </c>
      <c r="AL242" s="6" t="str">
        <f>IF(AJ242&gt;Scenario!$B$11,"",IF(AJ$2&lt;&gt;"Ready",AJ$2,IF(ISNUMBER(AK242),IF(AND(AJ242&gt;=Scenario!$B$10,MOD(AJ242-Scenario!$B$10,Scenario!$B$18)=0),Scenario!$B$8,0),"INSUFFICIENT FUNDS")))</f>
        <v/>
      </c>
      <c r="AM242" s="6" t="str">
        <f>IF(AJ242&gt;Scenario!$B$11,"",IF(AJ$2&lt;&gt;"Ready",AJ$2,IF(ISNUMBER(AK242),(AK242+AL242)*(0+0+IF(Scenario!$B$13="Gross",0,0))/12+((0+0)/12+IF(AND(AJ242&gt;=Scenario!$B$10,MOD(AJ242-Scenario!$B$10,Scenario!$B$18)=0),0*0+0,0)+IF(AJ242=1,0*0+0,0)+IF(AJ242=Scenario!$B$11,0,0)),"INSUFFICIENT FUNDS")))</f>
        <v/>
      </c>
      <c r="AN242" s="6" t="str">
        <f>IF(AJ242&gt;Scenario!$B$11,"",IF(AJ$2&lt;&gt;"Ready",AJ$2,IF(ISNUMBER(AK242),IF((AK242+AL242)*(1+Scenario!$B$12/12)-AM242&lt;0,"INSUFFICIENT FUNDS",(AK242+AL242)*(1+Scenario!$B$12/12)-AM242),"INSUFFICIENT FUNDS")))</f>
        <v/>
      </c>
      <c r="AO242" s="6" t="str">
        <f>IF(AJ242&gt;Scenario!$B$11,"",IF(AJ$2&lt;&gt;"Ready",AJ$2,IF(ISNUMBER(AN242),AO241+AM242,"INSUFFICIENT FUNDS")))</f>
        <v/>
      </c>
      <c r="AP242" t="str">
        <f>IF(AJ242&gt;Scenario!$B$11,"",IF(AJ$2&lt;&gt;"Ready",AJ$2,IF(ISNUMBER(AN242),"OK","INSUFFICIENT FUNDS")))</f>
        <v/>
      </c>
    </row>
    <row r="243" spans="1:42" ht="32.1" customHeight="1" x14ac:dyDescent="0.2">
      <c r="A243">
        <v>239</v>
      </c>
      <c r="B243" s="6" t="str">
        <f>IF(A243&gt;Scenario!$B$11,"",IF(A$2&lt;&gt;"Ready",A$2,IF(G242="OK",E242,"INSUFFICIENT FUNDS")))</f>
        <v/>
      </c>
      <c r="C243" s="6" t="str">
        <f>IF(A243&gt;Scenario!$B$11,"",IF(A$2&lt;&gt;"Ready",A$2,IF(ISNUMBER(B243),IF(AND(A243&gt;=Scenario!$B$10,MOD(A243-Scenario!$B$10,Scenario!$B$18)=0),Scenario!$B$8,0),"INSUFFICIENT FUNDS")))</f>
        <v/>
      </c>
      <c r="D243" s="6" t="str">
        <f>IF(A243&gt;Scenario!$B$11,"",IF(A$2&lt;&gt;"Ready",A$2,IF(ISNUMBER(B243),(B243+C243)*(N('Option C'!$E$14)+N('Option C'!$E$15)+IF(Scenario!$B$13="Gross",N('Option C'!$E$16),0))/12+((N('Option C'!$E$12)+N('Option C'!$E$13))/12+IF(AND(A243&gt;=Scenario!$B$10,MOD(A243-Scenario!$B$10,Scenario!$B$18)=0),N('Option C'!$E$17)*N('Option C'!$E$18)+N('Option C'!$E$20),0)+IF(A243=1,N('Option C'!$E$17)*N('Option C'!$E$19)+N('Option C'!$E$21),0)+IF(A243=Scenario!$B$11,N('Option C'!$E$22),0)),"INSUFFICIENT FUNDS")))</f>
        <v/>
      </c>
      <c r="E243" s="6" t="str">
        <f>IF(A243&gt;Scenario!$B$11,"",IF(A$2&lt;&gt;"Ready",A$2,IF(ISNUMBER(B243),IF((B243+C243)*(1+Scenario!$B$12/12)-D243&lt;0,"INSUFFICIENT FUNDS",(B243+C243)*(1+Scenario!$B$12/12)-D243),"INSUFFICIENT FUNDS")))</f>
        <v/>
      </c>
      <c r="F243" s="6" t="str">
        <f>IF(A243&gt;Scenario!$B$11,"",IF(A$2&lt;&gt;"Ready",A$2,IF(ISNUMBER(E243),F242+D243,"INSUFFICIENT FUNDS")))</f>
        <v/>
      </c>
      <c r="G243" t="str">
        <f>IF(A243&gt;Scenario!$B$11,"",IF(A$2&lt;&gt;"Ready",A$2,IF(ISNUMBER(E243),"OK","INSUFFICIENT FUNDS")))</f>
        <v/>
      </c>
      <c r="H243">
        <v>239</v>
      </c>
      <c r="I243" s="6" t="str">
        <f>IF(H243&gt;Scenario!$B$11,"",IF(H$2&lt;&gt;"Ready",H$2,IF(N242="OK",L242,"INSUFFICIENT FUNDS")))</f>
        <v/>
      </c>
      <c r="J243" s="6" t="str">
        <f>IF(H243&gt;Scenario!$B$11,"",IF(H$2&lt;&gt;"Ready",H$2,IF(ISNUMBER(I243),IF(AND(H243&gt;=Scenario!$B$10,MOD(H243-Scenario!$B$10,Scenario!$B$18)=0),Scenario!$B$8,0),"INSUFFICIENT FUNDS")))</f>
        <v/>
      </c>
      <c r="K243" s="6" t="str">
        <f>IF(H243&gt;Scenario!$B$11,"",IF(H$2&lt;&gt;"Ready",H$2,IF(ISNUMBER(I243),(I243+J243)*(N('Option C'!$E$14)+N('Option C'!$E$15)+IF(Scenario!$B$13="Gross",N('Option C'!$E$16),0))/12+((0+0)/12+IF(AND(H243&gt;=Scenario!$B$10,MOD(H243-Scenario!$B$10,Scenario!$B$18)=0),N('Option C'!$E$17)*N('Option C'!$E$18)+N('Option C'!$E$20),0)+IF(H243=1,N('Option C'!$E$17)*N('Option C'!$E$19)+N('Option C'!$E$21),0)+IF(H243=Scenario!$B$11,N('Option C'!$E$22),0)),"INSUFFICIENT FUNDS")))</f>
        <v/>
      </c>
      <c r="L243" s="6" t="str">
        <f>IF(H243&gt;Scenario!$B$11,"",IF(H$2&lt;&gt;"Ready",H$2,IF(ISNUMBER(I243),IF((I243+J243)*(1+Scenario!$B$12/12)-K243&lt;0,"INSUFFICIENT FUNDS",(I243+J243)*(1+Scenario!$B$12/12)-K243),"INSUFFICIENT FUNDS")))</f>
        <v/>
      </c>
      <c r="M243" s="6" t="str">
        <f>IF(H243&gt;Scenario!$B$11,"",IF(H$2&lt;&gt;"Ready",H$2,IF(ISNUMBER(L243),M242+K243,"INSUFFICIENT FUNDS")))</f>
        <v/>
      </c>
      <c r="N243" t="str">
        <f>IF(H243&gt;Scenario!$B$11,"",IF(H$2&lt;&gt;"Ready",H$2,IF(ISNUMBER(L243),"OK","INSUFFICIENT FUNDS")))</f>
        <v/>
      </c>
      <c r="O243">
        <v>239</v>
      </c>
      <c r="P243" s="6" t="str">
        <f>IF(O243&gt;Scenario!$B$11,"",IF(O$2&lt;&gt;"Ready",O$2,IF(U242="OK",S242,"INSUFFICIENT FUNDS")))</f>
        <v/>
      </c>
      <c r="Q243" s="6" t="str">
        <f>IF(O243&gt;Scenario!$B$11,"",IF(O$2&lt;&gt;"Ready",O$2,IF(ISNUMBER(P243),IF(AND(O243&gt;=Scenario!$B$10,MOD(O243-Scenario!$B$10,Scenario!$B$18)=0),Scenario!$B$8,0),"INSUFFICIENT FUNDS")))</f>
        <v/>
      </c>
      <c r="R243" s="6" t="str">
        <f>IF(O243&gt;Scenario!$B$11,"",IF(O$2&lt;&gt;"Ready",O$2,IF(ISNUMBER(P243),(P243+Q243)*(0+N('Option C'!$E$15)+IF(Scenario!$B$13="Gross",N('Option C'!$E$16),0))/12+((N('Option C'!$E$12)+N('Option C'!$E$13))/12+IF(AND(O243&gt;=Scenario!$B$10,MOD(O243-Scenario!$B$10,Scenario!$B$18)=0),N('Option C'!$E$17)*N('Option C'!$E$18)+N('Option C'!$E$20),0)+IF(O243=1,N('Option C'!$E$17)*N('Option C'!$E$19)+N('Option C'!$E$21),0)+IF(O243=Scenario!$B$11,N('Option C'!$E$22),0)),"INSUFFICIENT FUNDS")))</f>
        <v/>
      </c>
      <c r="S243" s="6" t="str">
        <f>IF(O243&gt;Scenario!$B$11,"",IF(O$2&lt;&gt;"Ready",O$2,IF(ISNUMBER(P243),IF((P243+Q243)*(1+Scenario!$B$12/12)-R243&lt;0,"INSUFFICIENT FUNDS",(P243+Q243)*(1+Scenario!$B$12/12)-R243),"INSUFFICIENT FUNDS")))</f>
        <v/>
      </c>
      <c r="T243" s="6" t="str">
        <f>IF(O243&gt;Scenario!$B$11,"",IF(O$2&lt;&gt;"Ready",O$2,IF(ISNUMBER(S243),T242+R243,"INSUFFICIENT FUNDS")))</f>
        <v/>
      </c>
      <c r="U243" t="str">
        <f>IF(O243&gt;Scenario!$B$11,"",IF(O$2&lt;&gt;"Ready",O$2,IF(ISNUMBER(S243),"OK","INSUFFICIENT FUNDS")))</f>
        <v/>
      </c>
      <c r="V243">
        <v>239</v>
      </c>
      <c r="W243" s="6" t="str">
        <f>IF(V243&gt;Scenario!$B$11,"",IF(V$2&lt;&gt;"Ready",V$2,IF(AB242="OK",Z242,"INSUFFICIENT FUNDS")))</f>
        <v/>
      </c>
      <c r="X243" s="6" t="str">
        <f>IF(V243&gt;Scenario!$B$11,"",IF(V$2&lt;&gt;"Ready",V$2,IF(ISNUMBER(W243),IF(AND(V243&gt;=Scenario!$B$10,MOD(V243-Scenario!$B$10,Scenario!$B$18)=0),Scenario!$B$8,0),"INSUFFICIENT FUNDS")))</f>
        <v/>
      </c>
      <c r="Y243" s="6" t="str">
        <f>IF(V243&gt;Scenario!$B$11,"",IF(V$2&lt;&gt;"Ready",V$2,IF(ISNUMBER(W243),(W243+X243)*(N('Option C'!$E$14)+N('Option C'!$E$15)+IF(Scenario!$B$13="Gross",N('Option C'!$E$16),0))/12+((N('Option C'!$E$12)+N('Option C'!$E$13))/12+IF(AND(V243&gt;=Scenario!$B$10,MOD(V243-Scenario!$B$10,Scenario!$B$18)=0),0*0+0,0)+IF(V243=1,0*0+0,0)+IF(V243=Scenario!$B$11,0,0)),"INSUFFICIENT FUNDS")))</f>
        <v/>
      </c>
      <c r="Z243" s="6" t="str">
        <f>IF(V243&gt;Scenario!$B$11,"",IF(V$2&lt;&gt;"Ready",V$2,IF(ISNUMBER(W243),IF((W243+X243)*(1+Scenario!$B$12/12)-Y243&lt;0,"INSUFFICIENT FUNDS",(W243+X243)*(1+Scenario!$B$12/12)-Y243),"INSUFFICIENT FUNDS")))</f>
        <v/>
      </c>
      <c r="AA243" s="6" t="str">
        <f>IF(V243&gt;Scenario!$B$11,"",IF(V$2&lt;&gt;"Ready",V$2,IF(ISNUMBER(Z243),AA242+Y243,"INSUFFICIENT FUNDS")))</f>
        <v/>
      </c>
      <c r="AB243" t="str">
        <f>IF(V243&gt;Scenario!$B$11,"",IF(V$2&lt;&gt;"Ready",V$2,IF(ISNUMBER(Z243),"OK","INSUFFICIENT FUNDS")))</f>
        <v/>
      </c>
      <c r="AC243">
        <v>239</v>
      </c>
      <c r="AD243" s="6" t="str">
        <f>IF(AC243&gt;Scenario!$B$11,"",IF(AC$2&lt;&gt;"Ready",AC$2,IF(AI242="OK",AG242,"INSUFFICIENT FUNDS")))</f>
        <v/>
      </c>
      <c r="AE243" s="6" t="str">
        <f>IF(AC243&gt;Scenario!$B$11,"",IF(AC$2&lt;&gt;"Ready",AC$2,IF(ISNUMBER(AD243),IF(AND(AC243&gt;=Scenario!$B$10,MOD(AC243-Scenario!$B$10,Scenario!$B$18)=0),Scenario!$B$8,0),"INSUFFICIENT FUNDS")))</f>
        <v/>
      </c>
      <c r="AF243" s="6" t="str">
        <f>IF(AC243&gt;Scenario!$B$11,"",IF(AC$2&lt;&gt;"Ready",AC$2,IF(ISNUMBER(AD243),(AD243+AE243)*(N('Option C'!$E$14)+N('Option C'!$E$15)+IF(Scenario!$B$13="Gross",0,0))/12+((N('Option C'!$E$12)+N('Option C'!$E$13))/12+IF(AND(AC243&gt;=Scenario!$B$10,MOD(AC243-Scenario!$B$10,Scenario!$B$18)=0),N('Option C'!$E$17)*N('Option C'!$E$18)+N('Option C'!$E$20),0)+IF(AC243=1,N('Option C'!$E$17)*N('Option C'!$E$19)+N('Option C'!$E$21),0)+IF(AC243=Scenario!$B$11,N('Option C'!$E$22),0)),"INSUFFICIENT FUNDS")))</f>
        <v/>
      </c>
      <c r="AG243" s="6" t="str">
        <f>IF(AC243&gt;Scenario!$B$11,"",IF(AC$2&lt;&gt;"Ready",AC$2,IF(ISNUMBER(AD243),IF((AD243+AE243)*(1+Scenario!$B$12/12)-AF243&lt;0,"INSUFFICIENT FUNDS",(AD243+AE243)*(1+Scenario!$B$12/12)-AF243),"INSUFFICIENT FUNDS")))</f>
        <v/>
      </c>
      <c r="AH243" s="6" t="str">
        <f>IF(AC243&gt;Scenario!$B$11,"",IF(AC$2&lt;&gt;"Ready",AC$2,IF(ISNUMBER(AG243),AH242+AF243,"INSUFFICIENT FUNDS")))</f>
        <v/>
      </c>
      <c r="AI243" t="str">
        <f>IF(AC243&gt;Scenario!$B$11,"",IF(AC$2&lt;&gt;"Ready",AC$2,IF(ISNUMBER(AG243),"OK","INSUFFICIENT FUNDS")))</f>
        <v/>
      </c>
      <c r="AJ243">
        <v>239</v>
      </c>
      <c r="AK243" s="6" t="str">
        <f>IF(AJ243&gt;Scenario!$B$11,"",IF(AJ$2&lt;&gt;"Ready",AJ$2,IF(AP242="OK",AN242,"INSUFFICIENT FUNDS")))</f>
        <v/>
      </c>
      <c r="AL243" s="6" t="str">
        <f>IF(AJ243&gt;Scenario!$B$11,"",IF(AJ$2&lt;&gt;"Ready",AJ$2,IF(ISNUMBER(AK243),IF(AND(AJ243&gt;=Scenario!$B$10,MOD(AJ243-Scenario!$B$10,Scenario!$B$18)=0),Scenario!$B$8,0),"INSUFFICIENT FUNDS")))</f>
        <v/>
      </c>
      <c r="AM243" s="6" t="str">
        <f>IF(AJ243&gt;Scenario!$B$11,"",IF(AJ$2&lt;&gt;"Ready",AJ$2,IF(ISNUMBER(AK243),(AK243+AL243)*(0+0+IF(Scenario!$B$13="Gross",0,0))/12+((0+0)/12+IF(AND(AJ243&gt;=Scenario!$B$10,MOD(AJ243-Scenario!$B$10,Scenario!$B$18)=0),0*0+0,0)+IF(AJ243=1,0*0+0,0)+IF(AJ243=Scenario!$B$11,0,0)),"INSUFFICIENT FUNDS")))</f>
        <v/>
      </c>
      <c r="AN243" s="6" t="str">
        <f>IF(AJ243&gt;Scenario!$B$11,"",IF(AJ$2&lt;&gt;"Ready",AJ$2,IF(ISNUMBER(AK243),IF((AK243+AL243)*(1+Scenario!$B$12/12)-AM243&lt;0,"INSUFFICIENT FUNDS",(AK243+AL243)*(1+Scenario!$B$12/12)-AM243),"INSUFFICIENT FUNDS")))</f>
        <v/>
      </c>
      <c r="AO243" s="6" t="str">
        <f>IF(AJ243&gt;Scenario!$B$11,"",IF(AJ$2&lt;&gt;"Ready",AJ$2,IF(ISNUMBER(AN243),AO242+AM243,"INSUFFICIENT FUNDS")))</f>
        <v/>
      </c>
      <c r="AP243" t="str">
        <f>IF(AJ243&gt;Scenario!$B$11,"",IF(AJ$2&lt;&gt;"Ready",AJ$2,IF(ISNUMBER(AN243),"OK","INSUFFICIENT FUNDS")))</f>
        <v/>
      </c>
    </row>
    <row r="244" spans="1:42" ht="32.1" customHeight="1" x14ac:dyDescent="0.2">
      <c r="A244">
        <v>240</v>
      </c>
      <c r="B244" s="6" t="str">
        <f>IF(A244&gt;Scenario!$B$11,"",IF(A$2&lt;&gt;"Ready",A$2,IF(G243="OK",E243,"INSUFFICIENT FUNDS")))</f>
        <v/>
      </c>
      <c r="C244" s="6" t="str">
        <f>IF(A244&gt;Scenario!$B$11,"",IF(A$2&lt;&gt;"Ready",A$2,IF(ISNUMBER(B244),IF(AND(A244&gt;=Scenario!$B$10,MOD(A244-Scenario!$B$10,Scenario!$B$18)=0),Scenario!$B$8,0),"INSUFFICIENT FUNDS")))</f>
        <v/>
      </c>
      <c r="D244" s="6" t="str">
        <f>IF(A244&gt;Scenario!$B$11,"",IF(A$2&lt;&gt;"Ready",A$2,IF(ISNUMBER(B244),(B244+C244)*(N('Option C'!$E$14)+N('Option C'!$E$15)+IF(Scenario!$B$13="Gross",N('Option C'!$E$16),0))/12+((N('Option C'!$E$12)+N('Option C'!$E$13))/12+IF(AND(A244&gt;=Scenario!$B$10,MOD(A244-Scenario!$B$10,Scenario!$B$18)=0),N('Option C'!$E$17)*N('Option C'!$E$18)+N('Option C'!$E$20),0)+IF(A244=1,N('Option C'!$E$17)*N('Option C'!$E$19)+N('Option C'!$E$21),0)+IF(A244=Scenario!$B$11,N('Option C'!$E$22),0)),"INSUFFICIENT FUNDS")))</f>
        <v/>
      </c>
      <c r="E244" s="6" t="str">
        <f>IF(A244&gt;Scenario!$B$11,"",IF(A$2&lt;&gt;"Ready",A$2,IF(ISNUMBER(B244),IF((B244+C244)*(1+Scenario!$B$12/12)-D244&lt;0,"INSUFFICIENT FUNDS",(B244+C244)*(1+Scenario!$B$12/12)-D244),"INSUFFICIENT FUNDS")))</f>
        <v/>
      </c>
      <c r="F244" s="6" t="str">
        <f>IF(A244&gt;Scenario!$B$11,"",IF(A$2&lt;&gt;"Ready",A$2,IF(ISNUMBER(E244),F243+D244,"INSUFFICIENT FUNDS")))</f>
        <v/>
      </c>
      <c r="G244" t="str">
        <f>IF(A244&gt;Scenario!$B$11,"",IF(A$2&lt;&gt;"Ready",A$2,IF(ISNUMBER(E244),"OK","INSUFFICIENT FUNDS")))</f>
        <v/>
      </c>
      <c r="H244">
        <v>240</v>
      </c>
      <c r="I244" s="6" t="str">
        <f>IF(H244&gt;Scenario!$B$11,"",IF(H$2&lt;&gt;"Ready",H$2,IF(N243="OK",L243,"INSUFFICIENT FUNDS")))</f>
        <v/>
      </c>
      <c r="J244" s="6" t="str">
        <f>IF(H244&gt;Scenario!$B$11,"",IF(H$2&lt;&gt;"Ready",H$2,IF(ISNUMBER(I244),IF(AND(H244&gt;=Scenario!$B$10,MOD(H244-Scenario!$B$10,Scenario!$B$18)=0),Scenario!$B$8,0),"INSUFFICIENT FUNDS")))</f>
        <v/>
      </c>
      <c r="K244" s="6" t="str">
        <f>IF(H244&gt;Scenario!$B$11,"",IF(H$2&lt;&gt;"Ready",H$2,IF(ISNUMBER(I244),(I244+J244)*(N('Option C'!$E$14)+N('Option C'!$E$15)+IF(Scenario!$B$13="Gross",N('Option C'!$E$16),0))/12+((0+0)/12+IF(AND(H244&gt;=Scenario!$B$10,MOD(H244-Scenario!$B$10,Scenario!$B$18)=0),N('Option C'!$E$17)*N('Option C'!$E$18)+N('Option C'!$E$20),0)+IF(H244=1,N('Option C'!$E$17)*N('Option C'!$E$19)+N('Option C'!$E$21),0)+IF(H244=Scenario!$B$11,N('Option C'!$E$22),0)),"INSUFFICIENT FUNDS")))</f>
        <v/>
      </c>
      <c r="L244" s="6" t="str">
        <f>IF(H244&gt;Scenario!$B$11,"",IF(H$2&lt;&gt;"Ready",H$2,IF(ISNUMBER(I244),IF((I244+J244)*(1+Scenario!$B$12/12)-K244&lt;0,"INSUFFICIENT FUNDS",(I244+J244)*(1+Scenario!$B$12/12)-K244),"INSUFFICIENT FUNDS")))</f>
        <v/>
      </c>
      <c r="M244" s="6" t="str">
        <f>IF(H244&gt;Scenario!$B$11,"",IF(H$2&lt;&gt;"Ready",H$2,IF(ISNUMBER(L244),M243+K244,"INSUFFICIENT FUNDS")))</f>
        <v/>
      </c>
      <c r="N244" t="str">
        <f>IF(H244&gt;Scenario!$B$11,"",IF(H$2&lt;&gt;"Ready",H$2,IF(ISNUMBER(L244),"OK","INSUFFICIENT FUNDS")))</f>
        <v/>
      </c>
      <c r="O244">
        <v>240</v>
      </c>
      <c r="P244" s="6" t="str">
        <f>IF(O244&gt;Scenario!$B$11,"",IF(O$2&lt;&gt;"Ready",O$2,IF(U243="OK",S243,"INSUFFICIENT FUNDS")))</f>
        <v/>
      </c>
      <c r="Q244" s="6" t="str">
        <f>IF(O244&gt;Scenario!$B$11,"",IF(O$2&lt;&gt;"Ready",O$2,IF(ISNUMBER(P244),IF(AND(O244&gt;=Scenario!$B$10,MOD(O244-Scenario!$B$10,Scenario!$B$18)=0),Scenario!$B$8,0),"INSUFFICIENT FUNDS")))</f>
        <v/>
      </c>
      <c r="R244" s="6" t="str">
        <f>IF(O244&gt;Scenario!$B$11,"",IF(O$2&lt;&gt;"Ready",O$2,IF(ISNUMBER(P244),(P244+Q244)*(0+N('Option C'!$E$15)+IF(Scenario!$B$13="Gross",N('Option C'!$E$16),0))/12+((N('Option C'!$E$12)+N('Option C'!$E$13))/12+IF(AND(O244&gt;=Scenario!$B$10,MOD(O244-Scenario!$B$10,Scenario!$B$18)=0),N('Option C'!$E$17)*N('Option C'!$E$18)+N('Option C'!$E$20),0)+IF(O244=1,N('Option C'!$E$17)*N('Option C'!$E$19)+N('Option C'!$E$21),0)+IF(O244=Scenario!$B$11,N('Option C'!$E$22),0)),"INSUFFICIENT FUNDS")))</f>
        <v/>
      </c>
      <c r="S244" s="6" t="str">
        <f>IF(O244&gt;Scenario!$B$11,"",IF(O$2&lt;&gt;"Ready",O$2,IF(ISNUMBER(P244),IF((P244+Q244)*(1+Scenario!$B$12/12)-R244&lt;0,"INSUFFICIENT FUNDS",(P244+Q244)*(1+Scenario!$B$12/12)-R244),"INSUFFICIENT FUNDS")))</f>
        <v/>
      </c>
      <c r="T244" s="6" t="str">
        <f>IF(O244&gt;Scenario!$B$11,"",IF(O$2&lt;&gt;"Ready",O$2,IF(ISNUMBER(S244),T243+R244,"INSUFFICIENT FUNDS")))</f>
        <v/>
      </c>
      <c r="U244" t="str">
        <f>IF(O244&gt;Scenario!$B$11,"",IF(O$2&lt;&gt;"Ready",O$2,IF(ISNUMBER(S244),"OK","INSUFFICIENT FUNDS")))</f>
        <v/>
      </c>
      <c r="V244">
        <v>240</v>
      </c>
      <c r="W244" s="6" t="str">
        <f>IF(V244&gt;Scenario!$B$11,"",IF(V$2&lt;&gt;"Ready",V$2,IF(AB243="OK",Z243,"INSUFFICIENT FUNDS")))</f>
        <v/>
      </c>
      <c r="X244" s="6" t="str">
        <f>IF(V244&gt;Scenario!$B$11,"",IF(V$2&lt;&gt;"Ready",V$2,IF(ISNUMBER(W244),IF(AND(V244&gt;=Scenario!$B$10,MOD(V244-Scenario!$B$10,Scenario!$B$18)=0),Scenario!$B$8,0),"INSUFFICIENT FUNDS")))</f>
        <v/>
      </c>
      <c r="Y244" s="6" t="str">
        <f>IF(V244&gt;Scenario!$B$11,"",IF(V$2&lt;&gt;"Ready",V$2,IF(ISNUMBER(W244),(W244+X244)*(N('Option C'!$E$14)+N('Option C'!$E$15)+IF(Scenario!$B$13="Gross",N('Option C'!$E$16),0))/12+((N('Option C'!$E$12)+N('Option C'!$E$13))/12+IF(AND(V244&gt;=Scenario!$B$10,MOD(V244-Scenario!$B$10,Scenario!$B$18)=0),0*0+0,0)+IF(V244=1,0*0+0,0)+IF(V244=Scenario!$B$11,0,0)),"INSUFFICIENT FUNDS")))</f>
        <v/>
      </c>
      <c r="Z244" s="6" t="str">
        <f>IF(V244&gt;Scenario!$B$11,"",IF(V$2&lt;&gt;"Ready",V$2,IF(ISNUMBER(W244),IF((W244+X244)*(1+Scenario!$B$12/12)-Y244&lt;0,"INSUFFICIENT FUNDS",(W244+X244)*(1+Scenario!$B$12/12)-Y244),"INSUFFICIENT FUNDS")))</f>
        <v/>
      </c>
      <c r="AA244" s="6" t="str">
        <f>IF(V244&gt;Scenario!$B$11,"",IF(V$2&lt;&gt;"Ready",V$2,IF(ISNUMBER(Z244),AA243+Y244,"INSUFFICIENT FUNDS")))</f>
        <v/>
      </c>
      <c r="AB244" t="str">
        <f>IF(V244&gt;Scenario!$B$11,"",IF(V$2&lt;&gt;"Ready",V$2,IF(ISNUMBER(Z244),"OK","INSUFFICIENT FUNDS")))</f>
        <v/>
      </c>
      <c r="AC244">
        <v>240</v>
      </c>
      <c r="AD244" s="6" t="str">
        <f>IF(AC244&gt;Scenario!$B$11,"",IF(AC$2&lt;&gt;"Ready",AC$2,IF(AI243="OK",AG243,"INSUFFICIENT FUNDS")))</f>
        <v/>
      </c>
      <c r="AE244" s="6" t="str">
        <f>IF(AC244&gt;Scenario!$B$11,"",IF(AC$2&lt;&gt;"Ready",AC$2,IF(ISNUMBER(AD244),IF(AND(AC244&gt;=Scenario!$B$10,MOD(AC244-Scenario!$B$10,Scenario!$B$18)=0),Scenario!$B$8,0),"INSUFFICIENT FUNDS")))</f>
        <v/>
      </c>
      <c r="AF244" s="6" t="str">
        <f>IF(AC244&gt;Scenario!$B$11,"",IF(AC$2&lt;&gt;"Ready",AC$2,IF(ISNUMBER(AD244),(AD244+AE244)*(N('Option C'!$E$14)+N('Option C'!$E$15)+IF(Scenario!$B$13="Gross",0,0))/12+((N('Option C'!$E$12)+N('Option C'!$E$13))/12+IF(AND(AC244&gt;=Scenario!$B$10,MOD(AC244-Scenario!$B$10,Scenario!$B$18)=0),N('Option C'!$E$17)*N('Option C'!$E$18)+N('Option C'!$E$20),0)+IF(AC244=1,N('Option C'!$E$17)*N('Option C'!$E$19)+N('Option C'!$E$21),0)+IF(AC244=Scenario!$B$11,N('Option C'!$E$22),0)),"INSUFFICIENT FUNDS")))</f>
        <v/>
      </c>
      <c r="AG244" s="6" t="str">
        <f>IF(AC244&gt;Scenario!$B$11,"",IF(AC$2&lt;&gt;"Ready",AC$2,IF(ISNUMBER(AD244),IF((AD244+AE244)*(1+Scenario!$B$12/12)-AF244&lt;0,"INSUFFICIENT FUNDS",(AD244+AE244)*(1+Scenario!$B$12/12)-AF244),"INSUFFICIENT FUNDS")))</f>
        <v/>
      </c>
      <c r="AH244" s="6" t="str">
        <f>IF(AC244&gt;Scenario!$B$11,"",IF(AC$2&lt;&gt;"Ready",AC$2,IF(ISNUMBER(AG244),AH243+AF244,"INSUFFICIENT FUNDS")))</f>
        <v/>
      </c>
      <c r="AI244" t="str">
        <f>IF(AC244&gt;Scenario!$B$11,"",IF(AC$2&lt;&gt;"Ready",AC$2,IF(ISNUMBER(AG244),"OK","INSUFFICIENT FUNDS")))</f>
        <v/>
      </c>
      <c r="AJ244">
        <v>240</v>
      </c>
      <c r="AK244" s="6" t="str">
        <f>IF(AJ244&gt;Scenario!$B$11,"",IF(AJ$2&lt;&gt;"Ready",AJ$2,IF(AP243="OK",AN243,"INSUFFICIENT FUNDS")))</f>
        <v/>
      </c>
      <c r="AL244" s="6" t="str">
        <f>IF(AJ244&gt;Scenario!$B$11,"",IF(AJ$2&lt;&gt;"Ready",AJ$2,IF(ISNUMBER(AK244),IF(AND(AJ244&gt;=Scenario!$B$10,MOD(AJ244-Scenario!$B$10,Scenario!$B$18)=0),Scenario!$B$8,0),"INSUFFICIENT FUNDS")))</f>
        <v/>
      </c>
      <c r="AM244" s="6" t="str">
        <f>IF(AJ244&gt;Scenario!$B$11,"",IF(AJ$2&lt;&gt;"Ready",AJ$2,IF(ISNUMBER(AK244),(AK244+AL244)*(0+0+IF(Scenario!$B$13="Gross",0,0))/12+((0+0)/12+IF(AND(AJ244&gt;=Scenario!$B$10,MOD(AJ244-Scenario!$B$10,Scenario!$B$18)=0),0*0+0,0)+IF(AJ244=1,0*0+0,0)+IF(AJ244=Scenario!$B$11,0,0)),"INSUFFICIENT FUNDS")))</f>
        <v/>
      </c>
      <c r="AN244" s="6" t="str">
        <f>IF(AJ244&gt;Scenario!$B$11,"",IF(AJ$2&lt;&gt;"Ready",AJ$2,IF(ISNUMBER(AK244),IF((AK244+AL244)*(1+Scenario!$B$12/12)-AM244&lt;0,"INSUFFICIENT FUNDS",(AK244+AL244)*(1+Scenario!$B$12/12)-AM244),"INSUFFICIENT FUNDS")))</f>
        <v/>
      </c>
      <c r="AO244" s="6" t="str">
        <f>IF(AJ244&gt;Scenario!$B$11,"",IF(AJ$2&lt;&gt;"Ready",AJ$2,IF(ISNUMBER(AN244),AO243+AM244,"INSUFFICIENT FUNDS")))</f>
        <v/>
      </c>
      <c r="AP244" t="str">
        <f>IF(AJ244&gt;Scenario!$B$11,"",IF(AJ$2&lt;&gt;"Ready",AJ$2,IF(ISNUMBER(AN244),"OK","INSUFFICIENT FUNDS")))</f>
        <v/>
      </c>
    </row>
    <row r="245" spans="1:42" ht="32.1" customHeight="1" x14ac:dyDescent="0.2">
      <c r="A245">
        <v>241</v>
      </c>
      <c r="B245" s="6" t="str">
        <f>IF(A245&gt;Scenario!$B$11,"",IF(A$2&lt;&gt;"Ready",A$2,IF(G244="OK",E244,"INSUFFICIENT FUNDS")))</f>
        <v/>
      </c>
      <c r="C245" s="6" t="str">
        <f>IF(A245&gt;Scenario!$B$11,"",IF(A$2&lt;&gt;"Ready",A$2,IF(ISNUMBER(B245),IF(AND(A245&gt;=Scenario!$B$10,MOD(A245-Scenario!$B$10,Scenario!$B$18)=0),Scenario!$B$8,0),"INSUFFICIENT FUNDS")))</f>
        <v/>
      </c>
      <c r="D245" s="6" t="str">
        <f>IF(A245&gt;Scenario!$B$11,"",IF(A$2&lt;&gt;"Ready",A$2,IF(ISNUMBER(B245),(B245+C245)*(N('Option C'!$E$14)+N('Option C'!$E$15)+IF(Scenario!$B$13="Gross",N('Option C'!$E$16),0))/12+((N('Option C'!$E$12)+N('Option C'!$E$13))/12+IF(AND(A245&gt;=Scenario!$B$10,MOD(A245-Scenario!$B$10,Scenario!$B$18)=0),N('Option C'!$E$17)*N('Option C'!$E$18)+N('Option C'!$E$20),0)+IF(A245=1,N('Option C'!$E$17)*N('Option C'!$E$19)+N('Option C'!$E$21),0)+IF(A245=Scenario!$B$11,N('Option C'!$E$22),0)),"INSUFFICIENT FUNDS")))</f>
        <v/>
      </c>
      <c r="E245" s="6" t="str">
        <f>IF(A245&gt;Scenario!$B$11,"",IF(A$2&lt;&gt;"Ready",A$2,IF(ISNUMBER(B245),IF((B245+C245)*(1+Scenario!$B$12/12)-D245&lt;0,"INSUFFICIENT FUNDS",(B245+C245)*(1+Scenario!$B$12/12)-D245),"INSUFFICIENT FUNDS")))</f>
        <v/>
      </c>
      <c r="F245" s="6" t="str">
        <f>IF(A245&gt;Scenario!$B$11,"",IF(A$2&lt;&gt;"Ready",A$2,IF(ISNUMBER(E245),F244+D245,"INSUFFICIENT FUNDS")))</f>
        <v/>
      </c>
      <c r="G245" t="str">
        <f>IF(A245&gt;Scenario!$B$11,"",IF(A$2&lt;&gt;"Ready",A$2,IF(ISNUMBER(E245),"OK","INSUFFICIENT FUNDS")))</f>
        <v/>
      </c>
      <c r="H245">
        <v>241</v>
      </c>
      <c r="I245" s="6" t="str">
        <f>IF(H245&gt;Scenario!$B$11,"",IF(H$2&lt;&gt;"Ready",H$2,IF(N244="OK",L244,"INSUFFICIENT FUNDS")))</f>
        <v/>
      </c>
      <c r="J245" s="6" t="str">
        <f>IF(H245&gt;Scenario!$B$11,"",IF(H$2&lt;&gt;"Ready",H$2,IF(ISNUMBER(I245),IF(AND(H245&gt;=Scenario!$B$10,MOD(H245-Scenario!$B$10,Scenario!$B$18)=0),Scenario!$B$8,0),"INSUFFICIENT FUNDS")))</f>
        <v/>
      </c>
      <c r="K245" s="6" t="str">
        <f>IF(H245&gt;Scenario!$B$11,"",IF(H$2&lt;&gt;"Ready",H$2,IF(ISNUMBER(I245),(I245+J245)*(N('Option C'!$E$14)+N('Option C'!$E$15)+IF(Scenario!$B$13="Gross",N('Option C'!$E$16),0))/12+((0+0)/12+IF(AND(H245&gt;=Scenario!$B$10,MOD(H245-Scenario!$B$10,Scenario!$B$18)=0),N('Option C'!$E$17)*N('Option C'!$E$18)+N('Option C'!$E$20),0)+IF(H245=1,N('Option C'!$E$17)*N('Option C'!$E$19)+N('Option C'!$E$21),0)+IF(H245=Scenario!$B$11,N('Option C'!$E$22),0)),"INSUFFICIENT FUNDS")))</f>
        <v/>
      </c>
      <c r="L245" s="6" t="str">
        <f>IF(H245&gt;Scenario!$B$11,"",IF(H$2&lt;&gt;"Ready",H$2,IF(ISNUMBER(I245),IF((I245+J245)*(1+Scenario!$B$12/12)-K245&lt;0,"INSUFFICIENT FUNDS",(I245+J245)*(1+Scenario!$B$12/12)-K245),"INSUFFICIENT FUNDS")))</f>
        <v/>
      </c>
      <c r="M245" s="6" t="str">
        <f>IF(H245&gt;Scenario!$B$11,"",IF(H$2&lt;&gt;"Ready",H$2,IF(ISNUMBER(L245),M244+K245,"INSUFFICIENT FUNDS")))</f>
        <v/>
      </c>
      <c r="N245" t="str">
        <f>IF(H245&gt;Scenario!$B$11,"",IF(H$2&lt;&gt;"Ready",H$2,IF(ISNUMBER(L245),"OK","INSUFFICIENT FUNDS")))</f>
        <v/>
      </c>
      <c r="O245">
        <v>241</v>
      </c>
      <c r="P245" s="6" t="str">
        <f>IF(O245&gt;Scenario!$B$11,"",IF(O$2&lt;&gt;"Ready",O$2,IF(U244="OK",S244,"INSUFFICIENT FUNDS")))</f>
        <v/>
      </c>
      <c r="Q245" s="6" t="str">
        <f>IF(O245&gt;Scenario!$B$11,"",IF(O$2&lt;&gt;"Ready",O$2,IF(ISNUMBER(P245),IF(AND(O245&gt;=Scenario!$B$10,MOD(O245-Scenario!$B$10,Scenario!$B$18)=0),Scenario!$B$8,0),"INSUFFICIENT FUNDS")))</f>
        <v/>
      </c>
      <c r="R245" s="6" t="str">
        <f>IF(O245&gt;Scenario!$B$11,"",IF(O$2&lt;&gt;"Ready",O$2,IF(ISNUMBER(P245),(P245+Q245)*(0+N('Option C'!$E$15)+IF(Scenario!$B$13="Gross",N('Option C'!$E$16),0))/12+((N('Option C'!$E$12)+N('Option C'!$E$13))/12+IF(AND(O245&gt;=Scenario!$B$10,MOD(O245-Scenario!$B$10,Scenario!$B$18)=0),N('Option C'!$E$17)*N('Option C'!$E$18)+N('Option C'!$E$20),0)+IF(O245=1,N('Option C'!$E$17)*N('Option C'!$E$19)+N('Option C'!$E$21),0)+IF(O245=Scenario!$B$11,N('Option C'!$E$22),0)),"INSUFFICIENT FUNDS")))</f>
        <v/>
      </c>
      <c r="S245" s="6" t="str">
        <f>IF(O245&gt;Scenario!$B$11,"",IF(O$2&lt;&gt;"Ready",O$2,IF(ISNUMBER(P245),IF((P245+Q245)*(1+Scenario!$B$12/12)-R245&lt;0,"INSUFFICIENT FUNDS",(P245+Q245)*(1+Scenario!$B$12/12)-R245),"INSUFFICIENT FUNDS")))</f>
        <v/>
      </c>
      <c r="T245" s="6" t="str">
        <f>IF(O245&gt;Scenario!$B$11,"",IF(O$2&lt;&gt;"Ready",O$2,IF(ISNUMBER(S245),T244+R245,"INSUFFICIENT FUNDS")))</f>
        <v/>
      </c>
      <c r="U245" t="str">
        <f>IF(O245&gt;Scenario!$B$11,"",IF(O$2&lt;&gt;"Ready",O$2,IF(ISNUMBER(S245),"OK","INSUFFICIENT FUNDS")))</f>
        <v/>
      </c>
      <c r="V245">
        <v>241</v>
      </c>
      <c r="W245" s="6" t="str">
        <f>IF(V245&gt;Scenario!$B$11,"",IF(V$2&lt;&gt;"Ready",V$2,IF(AB244="OK",Z244,"INSUFFICIENT FUNDS")))</f>
        <v/>
      </c>
      <c r="X245" s="6" t="str">
        <f>IF(V245&gt;Scenario!$B$11,"",IF(V$2&lt;&gt;"Ready",V$2,IF(ISNUMBER(W245),IF(AND(V245&gt;=Scenario!$B$10,MOD(V245-Scenario!$B$10,Scenario!$B$18)=0),Scenario!$B$8,0),"INSUFFICIENT FUNDS")))</f>
        <v/>
      </c>
      <c r="Y245" s="6" t="str">
        <f>IF(V245&gt;Scenario!$B$11,"",IF(V$2&lt;&gt;"Ready",V$2,IF(ISNUMBER(W245),(W245+X245)*(N('Option C'!$E$14)+N('Option C'!$E$15)+IF(Scenario!$B$13="Gross",N('Option C'!$E$16),0))/12+((N('Option C'!$E$12)+N('Option C'!$E$13))/12+IF(AND(V245&gt;=Scenario!$B$10,MOD(V245-Scenario!$B$10,Scenario!$B$18)=0),0*0+0,0)+IF(V245=1,0*0+0,0)+IF(V245=Scenario!$B$11,0,0)),"INSUFFICIENT FUNDS")))</f>
        <v/>
      </c>
      <c r="Z245" s="6" t="str">
        <f>IF(V245&gt;Scenario!$B$11,"",IF(V$2&lt;&gt;"Ready",V$2,IF(ISNUMBER(W245),IF((W245+X245)*(1+Scenario!$B$12/12)-Y245&lt;0,"INSUFFICIENT FUNDS",(W245+X245)*(1+Scenario!$B$12/12)-Y245),"INSUFFICIENT FUNDS")))</f>
        <v/>
      </c>
      <c r="AA245" s="6" t="str">
        <f>IF(V245&gt;Scenario!$B$11,"",IF(V$2&lt;&gt;"Ready",V$2,IF(ISNUMBER(Z245),AA244+Y245,"INSUFFICIENT FUNDS")))</f>
        <v/>
      </c>
      <c r="AB245" t="str">
        <f>IF(V245&gt;Scenario!$B$11,"",IF(V$2&lt;&gt;"Ready",V$2,IF(ISNUMBER(Z245),"OK","INSUFFICIENT FUNDS")))</f>
        <v/>
      </c>
      <c r="AC245">
        <v>241</v>
      </c>
      <c r="AD245" s="6" t="str">
        <f>IF(AC245&gt;Scenario!$B$11,"",IF(AC$2&lt;&gt;"Ready",AC$2,IF(AI244="OK",AG244,"INSUFFICIENT FUNDS")))</f>
        <v/>
      </c>
      <c r="AE245" s="6" t="str">
        <f>IF(AC245&gt;Scenario!$B$11,"",IF(AC$2&lt;&gt;"Ready",AC$2,IF(ISNUMBER(AD245),IF(AND(AC245&gt;=Scenario!$B$10,MOD(AC245-Scenario!$B$10,Scenario!$B$18)=0),Scenario!$B$8,0),"INSUFFICIENT FUNDS")))</f>
        <v/>
      </c>
      <c r="AF245" s="6" t="str">
        <f>IF(AC245&gt;Scenario!$B$11,"",IF(AC$2&lt;&gt;"Ready",AC$2,IF(ISNUMBER(AD245),(AD245+AE245)*(N('Option C'!$E$14)+N('Option C'!$E$15)+IF(Scenario!$B$13="Gross",0,0))/12+((N('Option C'!$E$12)+N('Option C'!$E$13))/12+IF(AND(AC245&gt;=Scenario!$B$10,MOD(AC245-Scenario!$B$10,Scenario!$B$18)=0),N('Option C'!$E$17)*N('Option C'!$E$18)+N('Option C'!$E$20),0)+IF(AC245=1,N('Option C'!$E$17)*N('Option C'!$E$19)+N('Option C'!$E$21),0)+IF(AC245=Scenario!$B$11,N('Option C'!$E$22),0)),"INSUFFICIENT FUNDS")))</f>
        <v/>
      </c>
      <c r="AG245" s="6" t="str">
        <f>IF(AC245&gt;Scenario!$B$11,"",IF(AC$2&lt;&gt;"Ready",AC$2,IF(ISNUMBER(AD245),IF((AD245+AE245)*(1+Scenario!$B$12/12)-AF245&lt;0,"INSUFFICIENT FUNDS",(AD245+AE245)*(1+Scenario!$B$12/12)-AF245),"INSUFFICIENT FUNDS")))</f>
        <v/>
      </c>
      <c r="AH245" s="6" t="str">
        <f>IF(AC245&gt;Scenario!$B$11,"",IF(AC$2&lt;&gt;"Ready",AC$2,IF(ISNUMBER(AG245),AH244+AF245,"INSUFFICIENT FUNDS")))</f>
        <v/>
      </c>
      <c r="AI245" t="str">
        <f>IF(AC245&gt;Scenario!$B$11,"",IF(AC$2&lt;&gt;"Ready",AC$2,IF(ISNUMBER(AG245),"OK","INSUFFICIENT FUNDS")))</f>
        <v/>
      </c>
      <c r="AJ245">
        <v>241</v>
      </c>
      <c r="AK245" s="6" t="str">
        <f>IF(AJ245&gt;Scenario!$B$11,"",IF(AJ$2&lt;&gt;"Ready",AJ$2,IF(AP244="OK",AN244,"INSUFFICIENT FUNDS")))</f>
        <v/>
      </c>
      <c r="AL245" s="6" t="str">
        <f>IF(AJ245&gt;Scenario!$B$11,"",IF(AJ$2&lt;&gt;"Ready",AJ$2,IF(ISNUMBER(AK245),IF(AND(AJ245&gt;=Scenario!$B$10,MOD(AJ245-Scenario!$B$10,Scenario!$B$18)=0),Scenario!$B$8,0),"INSUFFICIENT FUNDS")))</f>
        <v/>
      </c>
      <c r="AM245" s="6" t="str">
        <f>IF(AJ245&gt;Scenario!$B$11,"",IF(AJ$2&lt;&gt;"Ready",AJ$2,IF(ISNUMBER(AK245),(AK245+AL245)*(0+0+IF(Scenario!$B$13="Gross",0,0))/12+((0+0)/12+IF(AND(AJ245&gt;=Scenario!$B$10,MOD(AJ245-Scenario!$B$10,Scenario!$B$18)=0),0*0+0,0)+IF(AJ245=1,0*0+0,0)+IF(AJ245=Scenario!$B$11,0,0)),"INSUFFICIENT FUNDS")))</f>
        <v/>
      </c>
      <c r="AN245" s="6" t="str">
        <f>IF(AJ245&gt;Scenario!$B$11,"",IF(AJ$2&lt;&gt;"Ready",AJ$2,IF(ISNUMBER(AK245),IF((AK245+AL245)*(1+Scenario!$B$12/12)-AM245&lt;0,"INSUFFICIENT FUNDS",(AK245+AL245)*(1+Scenario!$B$12/12)-AM245),"INSUFFICIENT FUNDS")))</f>
        <v/>
      </c>
      <c r="AO245" s="6" t="str">
        <f>IF(AJ245&gt;Scenario!$B$11,"",IF(AJ$2&lt;&gt;"Ready",AJ$2,IF(ISNUMBER(AN245),AO244+AM245,"INSUFFICIENT FUNDS")))</f>
        <v/>
      </c>
      <c r="AP245" t="str">
        <f>IF(AJ245&gt;Scenario!$B$11,"",IF(AJ$2&lt;&gt;"Ready",AJ$2,IF(ISNUMBER(AN245),"OK","INSUFFICIENT FUNDS")))</f>
        <v/>
      </c>
    </row>
    <row r="246" spans="1:42" ht="32.1" customHeight="1" x14ac:dyDescent="0.2">
      <c r="A246">
        <v>242</v>
      </c>
      <c r="B246" s="6" t="str">
        <f>IF(A246&gt;Scenario!$B$11,"",IF(A$2&lt;&gt;"Ready",A$2,IF(G245="OK",E245,"INSUFFICIENT FUNDS")))</f>
        <v/>
      </c>
      <c r="C246" s="6" t="str">
        <f>IF(A246&gt;Scenario!$B$11,"",IF(A$2&lt;&gt;"Ready",A$2,IF(ISNUMBER(B246),IF(AND(A246&gt;=Scenario!$B$10,MOD(A246-Scenario!$B$10,Scenario!$B$18)=0),Scenario!$B$8,0),"INSUFFICIENT FUNDS")))</f>
        <v/>
      </c>
      <c r="D246" s="6" t="str">
        <f>IF(A246&gt;Scenario!$B$11,"",IF(A$2&lt;&gt;"Ready",A$2,IF(ISNUMBER(B246),(B246+C246)*(N('Option C'!$E$14)+N('Option C'!$E$15)+IF(Scenario!$B$13="Gross",N('Option C'!$E$16),0))/12+((N('Option C'!$E$12)+N('Option C'!$E$13))/12+IF(AND(A246&gt;=Scenario!$B$10,MOD(A246-Scenario!$B$10,Scenario!$B$18)=0),N('Option C'!$E$17)*N('Option C'!$E$18)+N('Option C'!$E$20),0)+IF(A246=1,N('Option C'!$E$17)*N('Option C'!$E$19)+N('Option C'!$E$21),0)+IF(A246=Scenario!$B$11,N('Option C'!$E$22),0)),"INSUFFICIENT FUNDS")))</f>
        <v/>
      </c>
      <c r="E246" s="6" t="str">
        <f>IF(A246&gt;Scenario!$B$11,"",IF(A$2&lt;&gt;"Ready",A$2,IF(ISNUMBER(B246),IF((B246+C246)*(1+Scenario!$B$12/12)-D246&lt;0,"INSUFFICIENT FUNDS",(B246+C246)*(1+Scenario!$B$12/12)-D246),"INSUFFICIENT FUNDS")))</f>
        <v/>
      </c>
      <c r="F246" s="6" t="str">
        <f>IF(A246&gt;Scenario!$B$11,"",IF(A$2&lt;&gt;"Ready",A$2,IF(ISNUMBER(E246),F245+D246,"INSUFFICIENT FUNDS")))</f>
        <v/>
      </c>
      <c r="G246" t="str">
        <f>IF(A246&gt;Scenario!$B$11,"",IF(A$2&lt;&gt;"Ready",A$2,IF(ISNUMBER(E246),"OK","INSUFFICIENT FUNDS")))</f>
        <v/>
      </c>
      <c r="H246">
        <v>242</v>
      </c>
      <c r="I246" s="6" t="str">
        <f>IF(H246&gt;Scenario!$B$11,"",IF(H$2&lt;&gt;"Ready",H$2,IF(N245="OK",L245,"INSUFFICIENT FUNDS")))</f>
        <v/>
      </c>
      <c r="J246" s="6" t="str">
        <f>IF(H246&gt;Scenario!$B$11,"",IF(H$2&lt;&gt;"Ready",H$2,IF(ISNUMBER(I246),IF(AND(H246&gt;=Scenario!$B$10,MOD(H246-Scenario!$B$10,Scenario!$B$18)=0),Scenario!$B$8,0),"INSUFFICIENT FUNDS")))</f>
        <v/>
      </c>
      <c r="K246" s="6" t="str">
        <f>IF(H246&gt;Scenario!$B$11,"",IF(H$2&lt;&gt;"Ready",H$2,IF(ISNUMBER(I246),(I246+J246)*(N('Option C'!$E$14)+N('Option C'!$E$15)+IF(Scenario!$B$13="Gross",N('Option C'!$E$16),0))/12+((0+0)/12+IF(AND(H246&gt;=Scenario!$B$10,MOD(H246-Scenario!$B$10,Scenario!$B$18)=0),N('Option C'!$E$17)*N('Option C'!$E$18)+N('Option C'!$E$20),0)+IF(H246=1,N('Option C'!$E$17)*N('Option C'!$E$19)+N('Option C'!$E$21),0)+IF(H246=Scenario!$B$11,N('Option C'!$E$22),0)),"INSUFFICIENT FUNDS")))</f>
        <v/>
      </c>
      <c r="L246" s="6" t="str">
        <f>IF(H246&gt;Scenario!$B$11,"",IF(H$2&lt;&gt;"Ready",H$2,IF(ISNUMBER(I246),IF((I246+J246)*(1+Scenario!$B$12/12)-K246&lt;0,"INSUFFICIENT FUNDS",(I246+J246)*(1+Scenario!$B$12/12)-K246),"INSUFFICIENT FUNDS")))</f>
        <v/>
      </c>
      <c r="M246" s="6" t="str">
        <f>IF(H246&gt;Scenario!$B$11,"",IF(H$2&lt;&gt;"Ready",H$2,IF(ISNUMBER(L246),M245+K246,"INSUFFICIENT FUNDS")))</f>
        <v/>
      </c>
      <c r="N246" t="str">
        <f>IF(H246&gt;Scenario!$B$11,"",IF(H$2&lt;&gt;"Ready",H$2,IF(ISNUMBER(L246),"OK","INSUFFICIENT FUNDS")))</f>
        <v/>
      </c>
      <c r="O246">
        <v>242</v>
      </c>
      <c r="P246" s="6" t="str">
        <f>IF(O246&gt;Scenario!$B$11,"",IF(O$2&lt;&gt;"Ready",O$2,IF(U245="OK",S245,"INSUFFICIENT FUNDS")))</f>
        <v/>
      </c>
      <c r="Q246" s="6" t="str">
        <f>IF(O246&gt;Scenario!$B$11,"",IF(O$2&lt;&gt;"Ready",O$2,IF(ISNUMBER(P246),IF(AND(O246&gt;=Scenario!$B$10,MOD(O246-Scenario!$B$10,Scenario!$B$18)=0),Scenario!$B$8,0),"INSUFFICIENT FUNDS")))</f>
        <v/>
      </c>
      <c r="R246" s="6" t="str">
        <f>IF(O246&gt;Scenario!$B$11,"",IF(O$2&lt;&gt;"Ready",O$2,IF(ISNUMBER(P246),(P246+Q246)*(0+N('Option C'!$E$15)+IF(Scenario!$B$13="Gross",N('Option C'!$E$16),0))/12+((N('Option C'!$E$12)+N('Option C'!$E$13))/12+IF(AND(O246&gt;=Scenario!$B$10,MOD(O246-Scenario!$B$10,Scenario!$B$18)=0),N('Option C'!$E$17)*N('Option C'!$E$18)+N('Option C'!$E$20),0)+IF(O246=1,N('Option C'!$E$17)*N('Option C'!$E$19)+N('Option C'!$E$21),0)+IF(O246=Scenario!$B$11,N('Option C'!$E$22),0)),"INSUFFICIENT FUNDS")))</f>
        <v/>
      </c>
      <c r="S246" s="6" t="str">
        <f>IF(O246&gt;Scenario!$B$11,"",IF(O$2&lt;&gt;"Ready",O$2,IF(ISNUMBER(P246),IF((P246+Q246)*(1+Scenario!$B$12/12)-R246&lt;0,"INSUFFICIENT FUNDS",(P246+Q246)*(1+Scenario!$B$12/12)-R246),"INSUFFICIENT FUNDS")))</f>
        <v/>
      </c>
      <c r="T246" s="6" t="str">
        <f>IF(O246&gt;Scenario!$B$11,"",IF(O$2&lt;&gt;"Ready",O$2,IF(ISNUMBER(S246),T245+R246,"INSUFFICIENT FUNDS")))</f>
        <v/>
      </c>
      <c r="U246" t="str">
        <f>IF(O246&gt;Scenario!$B$11,"",IF(O$2&lt;&gt;"Ready",O$2,IF(ISNUMBER(S246),"OK","INSUFFICIENT FUNDS")))</f>
        <v/>
      </c>
      <c r="V246">
        <v>242</v>
      </c>
      <c r="W246" s="6" t="str">
        <f>IF(V246&gt;Scenario!$B$11,"",IF(V$2&lt;&gt;"Ready",V$2,IF(AB245="OK",Z245,"INSUFFICIENT FUNDS")))</f>
        <v/>
      </c>
      <c r="X246" s="6" t="str">
        <f>IF(V246&gt;Scenario!$B$11,"",IF(V$2&lt;&gt;"Ready",V$2,IF(ISNUMBER(W246),IF(AND(V246&gt;=Scenario!$B$10,MOD(V246-Scenario!$B$10,Scenario!$B$18)=0),Scenario!$B$8,0),"INSUFFICIENT FUNDS")))</f>
        <v/>
      </c>
      <c r="Y246" s="6" t="str">
        <f>IF(V246&gt;Scenario!$B$11,"",IF(V$2&lt;&gt;"Ready",V$2,IF(ISNUMBER(W246),(W246+X246)*(N('Option C'!$E$14)+N('Option C'!$E$15)+IF(Scenario!$B$13="Gross",N('Option C'!$E$16),0))/12+((N('Option C'!$E$12)+N('Option C'!$E$13))/12+IF(AND(V246&gt;=Scenario!$B$10,MOD(V246-Scenario!$B$10,Scenario!$B$18)=0),0*0+0,0)+IF(V246=1,0*0+0,0)+IF(V246=Scenario!$B$11,0,0)),"INSUFFICIENT FUNDS")))</f>
        <v/>
      </c>
      <c r="Z246" s="6" t="str">
        <f>IF(V246&gt;Scenario!$B$11,"",IF(V$2&lt;&gt;"Ready",V$2,IF(ISNUMBER(W246),IF((W246+X246)*(1+Scenario!$B$12/12)-Y246&lt;0,"INSUFFICIENT FUNDS",(W246+X246)*(1+Scenario!$B$12/12)-Y246),"INSUFFICIENT FUNDS")))</f>
        <v/>
      </c>
      <c r="AA246" s="6" t="str">
        <f>IF(V246&gt;Scenario!$B$11,"",IF(V$2&lt;&gt;"Ready",V$2,IF(ISNUMBER(Z246),AA245+Y246,"INSUFFICIENT FUNDS")))</f>
        <v/>
      </c>
      <c r="AB246" t="str">
        <f>IF(V246&gt;Scenario!$B$11,"",IF(V$2&lt;&gt;"Ready",V$2,IF(ISNUMBER(Z246),"OK","INSUFFICIENT FUNDS")))</f>
        <v/>
      </c>
      <c r="AC246">
        <v>242</v>
      </c>
      <c r="AD246" s="6" t="str">
        <f>IF(AC246&gt;Scenario!$B$11,"",IF(AC$2&lt;&gt;"Ready",AC$2,IF(AI245="OK",AG245,"INSUFFICIENT FUNDS")))</f>
        <v/>
      </c>
      <c r="AE246" s="6" t="str">
        <f>IF(AC246&gt;Scenario!$B$11,"",IF(AC$2&lt;&gt;"Ready",AC$2,IF(ISNUMBER(AD246),IF(AND(AC246&gt;=Scenario!$B$10,MOD(AC246-Scenario!$B$10,Scenario!$B$18)=0),Scenario!$B$8,0),"INSUFFICIENT FUNDS")))</f>
        <v/>
      </c>
      <c r="AF246" s="6" t="str">
        <f>IF(AC246&gt;Scenario!$B$11,"",IF(AC$2&lt;&gt;"Ready",AC$2,IF(ISNUMBER(AD246),(AD246+AE246)*(N('Option C'!$E$14)+N('Option C'!$E$15)+IF(Scenario!$B$13="Gross",0,0))/12+((N('Option C'!$E$12)+N('Option C'!$E$13))/12+IF(AND(AC246&gt;=Scenario!$B$10,MOD(AC246-Scenario!$B$10,Scenario!$B$18)=0),N('Option C'!$E$17)*N('Option C'!$E$18)+N('Option C'!$E$20),0)+IF(AC246=1,N('Option C'!$E$17)*N('Option C'!$E$19)+N('Option C'!$E$21),0)+IF(AC246=Scenario!$B$11,N('Option C'!$E$22),0)),"INSUFFICIENT FUNDS")))</f>
        <v/>
      </c>
      <c r="AG246" s="6" t="str">
        <f>IF(AC246&gt;Scenario!$B$11,"",IF(AC$2&lt;&gt;"Ready",AC$2,IF(ISNUMBER(AD246),IF((AD246+AE246)*(1+Scenario!$B$12/12)-AF246&lt;0,"INSUFFICIENT FUNDS",(AD246+AE246)*(1+Scenario!$B$12/12)-AF246),"INSUFFICIENT FUNDS")))</f>
        <v/>
      </c>
      <c r="AH246" s="6" t="str">
        <f>IF(AC246&gt;Scenario!$B$11,"",IF(AC$2&lt;&gt;"Ready",AC$2,IF(ISNUMBER(AG246),AH245+AF246,"INSUFFICIENT FUNDS")))</f>
        <v/>
      </c>
      <c r="AI246" t="str">
        <f>IF(AC246&gt;Scenario!$B$11,"",IF(AC$2&lt;&gt;"Ready",AC$2,IF(ISNUMBER(AG246),"OK","INSUFFICIENT FUNDS")))</f>
        <v/>
      </c>
      <c r="AJ246">
        <v>242</v>
      </c>
      <c r="AK246" s="6" t="str">
        <f>IF(AJ246&gt;Scenario!$B$11,"",IF(AJ$2&lt;&gt;"Ready",AJ$2,IF(AP245="OK",AN245,"INSUFFICIENT FUNDS")))</f>
        <v/>
      </c>
      <c r="AL246" s="6" t="str">
        <f>IF(AJ246&gt;Scenario!$B$11,"",IF(AJ$2&lt;&gt;"Ready",AJ$2,IF(ISNUMBER(AK246),IF(AND(AJ246&gt;=Scenario!$B$10,MOD(AJ246-Scenario!$B$10,Scenario!$B$18)=0),Scenario!$B$8,0),"INSUFFICIENT FUNDS")))</f>
        <v/>
      </c>
      <c r="AM246" s="6" t="str">
        <f>IF(AJ246&gt;Scenario!$B$11,"",IF(AJ$2&lt;&gt;"Ready",AJ$2,IF(ISNUMBER(AK246),(AK246+AL246)*(0+0+IF(Scenario!$B$13="Gross",0,0))/12+((0+0)/12+IF(AND(AJ246&gt;=Scenario!$B$10,MOD(AJ246-Scenario!$B$10,Scenario!$B$18)=0),0*0+0,0)+IF(AJ246=1,0*0+0,0)+IF(AJ246=Scenario!$B$11,0,0)),"INSUFFICIENT FUNDS")))</f>
        <v/>
      </c>
      <c r="AN246" s="6" t="str">
        <f>IF(AJ246&gt;Scenario!$B$11,"",IF(AJ$2&lt;&gt;"Ready",AJ$2,IF(ISNUMBER(AK246),IF((AK246+AL246)*(1+Scenario!$B$12/12)-AM246&lt;0,"INSUFFICIENT FUNDS",(AK246+AL246)*(1+Scenario!$B$12/12)-AM246),"INSUFFICIENT FUNDS")))</f>
        <v/>
      </c>
      <c r="AO246" s="6" t="str">
        <f>IF(AJ246&gt;Scenario!$B$11,"",IF(AJ$2&lt;&gt;"Ready",AJ$2,IF(ISNUMBER(AN246),AO245+AM246,"INSUFFICIENT FUNDS")))</f>
        <v/>
      </c>
      <c r="AP246" t="str">
        <f>IF(AJ246&gt;Scenario!$B$11,"",IF(AJ$2&lt;&gt;"Ready",AJ$2,IF(ISNUMBER(AN246),"OK","INSUFFICIENT FUNDS")))</f>
        <v/>
      </c>
    </row>
    <row r="247" spans="1:42" ht="32.1" customHeight="1" x14ac:dyDescent="0.2">
      <c r="A247">
        <v>243</v>
      </c>
      <c r="B247" s="6" t="str">
        <f>IF(A247&gt;Scenario!$B$11,"",IF(A$2&lt;&gt;"Ready",A$2,IF(G246="OK",E246,"INSUFFICIENT FUNDS")))</f>
        <v/>
      </c>
      <c r="C247" s="6" t="str">
        <f>IF(A247&gt;Scenario!$B$11,"",IF(A$2&lt;&gt;"Ready",A$2,IF(ISNUMBER(B247),IF(AND(A247&gt;=Scenario!$B$10,MOD(A247-Scenario!$B$10,Scenario!$B$18)=0),Scenario!$B$8,0),"INSUFFICIENT FUNDS")))</f>
        <v/>
      </c>
      <c r="D247" s="6" t="str">
        <f>IF(A247&gt;Scenario!$B$11,"",IF(A$2&lt;&gt;"Ready",A$2,IF(ISNUMBER(B247),(B247+C247)*(N('Option C'!$E$14)+N('Option C'!$E$15)+IF(Scenario!$B$13="Gross",N('Option C'!$E$16),0))/12+((N('Option C'!$E$12)+N('Option C'!$E$13))/12+IF(AND(A247&gt;=Scenario!$B$10,MOD(A247-Scenario!$B$10,Scenario!$B$18)=0),N('Option C'!$E$17)*N('Option C'!$E$18)+N('Option C'!$E$20),0)+IF(A247=1,N('Option C'!$E$17)*N('Option C'!$E$19)+N('Option C'!$E$21),0)+IF(A247=Scenario!$B$11,N('Option C'!$E$22),0)),"INSUFFICIENT FUNDS")))</f>
        <v/>
      </c>
      <c r="E247" s="6" t="str">
        <f>IF(A247&gt;Scenario!$B$11,"",IF(A$2&lt;&gt;"Ready",A$2,IF(ISNUMBER(B247),IF((B247+C247)*(1+Scenario!$B$12/12)-D247&lt;0,"INSUFFICIENT FUNDS",(B247+C247)*(1+Scenario!$B$12/12)-D247),"INSUFFICIENT FUNDS")))</f>
        <v/>
      </c>
      <c r="F247" s="6" t="str">
        <f>IF(A247&gt;Scenario!$B$11,"",IF(A$2&lt;&gt;"Ready",A$2,IF(ISNUMBER(E247),F246+D247,"INSUFFICIENT FUNDS")))</f>
        <v/>
      </c>
      <c r="G247" t="str">
        <f>IF(A247&gt;Scenario!$B$11,"",IF(A$2&lt;&gt;"Ready",A$2,IF(ISNUMBER(E247),"OK","INSUFFICIENT FUNDS")))</f>
        <v/>
      </c>
      <c r="H247">
        <v>243</v>
      </c>
      <c r="I247" s="6" t="str">
        <f>IF(H247&gt;Scenario!$B$11,"",IF(H$2&lt;&gt;"Ready",H$2,IF(N246="OK",L246,"INSUFFICIENT FUNDS")))</f>
        <v/>
      </c>
      <c r="J247" s="6" t="str">
        <f>IF(H247&gt;Scenario!$B$11,"",IF(H$2&lt;&gt;"Ready",H$2,IF(ISNUMBER(I247),IF(AND(H247&gt;=Scenario!$B$10,MOD(H247-Scenario!$B$10,Scenario!$B$18)=0),Scenario!$B$8,0),"INSUFFICIENT FUNDS")))</f>
        <v/>
      </c>
      <c r="K247" s="6" t="str">
        <f>IF(H247&gt;Scenario!$B$11,"",IF(H$2&lt;&gt;"Ready",H$2,IF(ISNUMBER(I247),(I247+J247)*(N('Option C'!$E$14)+N('Option C'!$E$15)+IF(Scenario!$B$13="Gross",N('Option C'!$E$16),0))/12+((0+0)/12+IF(AND(H247&gt;=Scenario!$B$10,MOD(H247-Scenario!$B$10,Scenario!$B$18)=0),N('Option C'!$E$17)*N('Option C'!$E$18)+N('Option C'!$E$20),0)+IF(H247=1,N('Option C'!$E$17)*N('Option C'!$E$19)+N('Option C'!$E$21),0)+IF(H247=Scenario!$B$11,N('Option C'!$E$22),0)),"INSUFFICIENT FUNDS")))</f>
        <v/>
      </c>
      <c r="L247" s="6" t="str">
        <f>IF(H247&gt;Scenario!$B$11,"",IF(H$2&lt;&gt;"Ready",H$2,IF(ISNUMBER(I247),IF((I247+J247)*(1+Scenario!$B$12/12)-K247&lt;0,"INSUFFICIENT FUNDS",(I247+J247)*(1+Scenario!$B$12/12)-K247),"INSUFFICIENT FUNDS")))</f>
        <v/>
      </c>
      <c r="M247" s="6" t="str">
        <f>IF(H247&gt;Scenario!$B$11,"",IF(H$2&lt;&gt;"Ready",H$2,IF(ISNUMBER(L247),M246+K247,"INSUFFICIENT FUNDS")))</f>
        <v/>
      </c>
      <c r="N247" t="str">
        <f>IF(H247&gt;Scenario!$B$11,"",IF(H$2&lt;&gt;"Ready",H$2,IF(ISNUMBER(L247),"OK","INSUFFICIENT FUNDS")))</f>
        <v/>
      </c>
      <c r="O247">
        <v>243</v>
      </c>
      <c r="P247" s="6" t="str">
        <f>IF(O247&gt;Scenario!$B$11,"",IF(O$2&lt;&gt;"Ready",O$2,IF(U246="OK",S246,"INSUFFICIENT FUNDS")))</f>
        <v/>
      </c>
      <c r="Q247" s="6" t="str">
        <f>IF(O247&gt;Scenario!$B$11,"",IF(O$2&lt;&gt;"Ready",O$2,IF(ISNUMBER(P247),IF(AND(O247&gt;=Scenario!$B$10,MOD(O247-Scenario!$B$10,Scenario!$B$18)=0),Scenario!$B$8,0),"INSUFFICIENT FUNDS")))</f>
        <v/>
      </c>
      <c r="R247" s="6" t="str">
        <f>IF(O247&gt;Scenario!$B$11,"",IF(O$2&lt;&gt;"Ready",O$2,IF(ISNUMBER(P247),(P247+Q247)*(0+N('Option C'!$E$15)+IF(Scenario!$B$13="Gross",N('Option C'!$E$16),0))/12+((N('Option C'!$E$12)+N('Option C'!$E$13))/12+IF(AND(O247&gt;=Scenario!$B$10,MOD(O247-Scenario!$B$10,Scenario!$B$18)=0),N('Option C'!$E$17)*N('Option C'!$E$18)+N('Option C'!$E$20),0)+IF(O247=1,N('Option C'!$E$17)*N('Option C'!$E$19)+N('Option C'!$E$21),0)+IF(O247=Scenario!$B$11,N('Option C'!$E$22),0)),"INSUFFICIENT FUNDS")))</f>
        <v/>
      </c>
      <c r="S247" s="6" t="str">
        <f>IF(O247&gt;Scenario!$B$11,"",IF(O$2&lt;&gt;"Ready",O$2,IF(ISNUMBER(P247),IF((P247+Q247)*(1+Scenario!$B$12/12)-R247&lt;0,"INSUFFICIENT FUNDS",(P247+Q247)*(1+Scenario!$B$12/12)-R247),"INSUFFICIENT FUNDS")))</f>
        <v/>
      </c>
      <c r="T247" s="6" t="str">
        <f>IF(O247&gt;Scenario!$B$11,"",IF(O$2&lt;&gt;"Ready",O$2,IF(ISNUMBER(S247),T246+R247,"INSUFFICIENT FUNDS")))</f>
        <v/>
      </c>
      <c r="U247" t="str">
        <f>IF(O247&gt;Scenario!$B$11,"",IF(O$2&lt;&gt;"Ready",O$2,IF(ISNUMBER(S247),"OK","INSUFFICIENT FUNDS")))</f>
        <v/>
      </c>
      <c r="V247">
        <v>243</v>
      </c>
      <c r="W247" s="6" t="str">
        <f>IF(V247&gt;Scenario!$B$11,"",IF(V$2&lt;&gt;"Ready",V$2,IF(AB246="OK",Z246,"INSUFFICIENT FUNDS")))</f>
        <v/>
      </c>
      <c r="X247" s="6" t="str">
        <f>IF(V247&gt;Scenario!$B$11,"",IF(V$2&lt;&gt;"Ready",V$2,IF(ISNUMBER(W247),IF(AND(V247&gt;=Scenario!$B$10,MOD(V247-Scenario!$B$10,Scenario!$B$18)=0),Scenario!$B$8,0),"INSUFFICIENT FUNDS")))</f>
        <v/>
      </c>
      <c r="Y247" s="6" t="str">
        <f>IF(V247&gt;Scenario!$B$11,"",IF(V$2&lt;&gt;"Ready",V$2,IF(ISNUMBER(W247),(W247+X247)*(N('Option C'!$E$14)+N('Option C'!$E$15)+IF(Scenario!$B$13="Gross",N('Option C'!$E$16),0))/12+((N('Option C'!$E$12)+N('Option C'!$E$13))/12+IF(AND(V247&gt;=Scenario!$B$10,MOD(V247-Scenario!$B$10,Scenario!$B$18)=0),0*0+0,0)+IF(V247=1,0*0+0,0)+IF(V247=Scenario!$B$11,0,0)),"INSUFFICIENT FUNDS")))</f>
        <v/>
      </c>
      <c r="Z247" s="6" t="str">
        <f>IF(V247&gt;Scenario!$B$11,"",IF(V$2&lt;&gt;"Ready",V$2,IF(ISNUMBER(W247),IF((W247+X247)*(1+Scenario!$B$12/12)-Y247&lt;0,"INSUFFICIENT FUNDS",(W247+X247)*(1+Scenario!$B$12/12)-Y247),"INSUFFICIENT FUNDS")))</f>
        <v/>
      </c>
      <c r="AA247" s="6" t="str">
        <f>IF(V247&gt;Scenario!$B$11,"",IF(V$2&lt;&gt;"Ready",V$2,IF(ISNUMBER(Z247),AA246+Y247,"INSUFFICIENT FUNDS")))</f>
        <v/>
      </c>
      <c r="AB247" t="str">
        <f>IF(V247&gt;Scenario!$B$11,"",IF(V$2&lt;&gt;"Ready",V$2,IF(ISNUMBER(Z247),"OK","INSUFFICIENT FUNDS")))</f>
        <v/>
      </c>
      <c r="AC247">
        <v>243</v>
      </c>
      <c r="AD247" s="6" t="str">
        <f>IF(AC247&gt;Scenario!$B$11,"",IF(AC$2&lt;&gt;"Ready",AC$2,IF(AI246="OK",AG246,"INSUFFICIENT FUNDS")))</f>
        <v/>
      </c>
      <c r="AE247" s="6" t="str">
        <f>IF(AC247&gt;Scenario!$B$11,"",IF(AC$2&lt;&gt;"Ready",AC$2,IF(ISNUMBER(AD247),IF(AND(AC247&gt;=Scenario!$B$10,MOD(AC247-Scenario!$B$10,Scenario!$B$18)=0),Scenario!$B$8,0),"INSUFFICIENT FUNDS")))</f>
        <v/>
      </c>
      <c r="AF247" s="6" t="str">
        <f>IF(AC247&gt;Scenario!$B$11,"",IF(AC$2&lt;&gt;"Ready",AC$2,IF(ISNUMBER(AD247),(AD247+AE247)*(N('Option C'!$E$14)+N('Option C'!$E$15)+IF(Scenario!$B$13="Gross",0,0))/12+((N('Option C'!$E$12)+N('Option C'!$E$13))/12+IF(AND(AC247&gt;=Scenario!$B$10,MOD(AC247-Scenario!$B$10,Scenario!$B$18)=0),N('Option C'!$E$17)*N('Option C'!$E$18)+N('Option C'!$E$20),0)+IF(AC247=1,N('Option C'!$E$17)*N('Option C'!$E$19)+N('Option C'!$E$21),0)+IF(AC247=Scenario!$B$11,N('Option C'!$E$22),0)),"INSUFFICIENT FUNDS")))</f>
        <v/>
      </c>
      <c r="AG247" s="6" t="str">
        <f>IF(AC247&gt;Scenario!$B$11,"",IF(AC$2&lt;&gt;"Ready",AC$2,IF(ISNUMBER(AD247),IF((AD247+AE247)*(1+Scenario!$B$12/12)-AF247&lt;0,"INSUFFICIENT FUNDS",(AD247+AE247)*(1+Scenario!$B$12/12)-AF247),"INSUFFICIENT FUNDS")))</f>
        <v/>
      </c>
      <c r="AH247" s="6" t="str">
        <f>IF(AC247&gt;Scenario!$B$11,"",IF(AC$2&lt;&gt;"Ready",AC$2,IF(ISNUMBER(AG247),AH246+AF247,"INSUFFICIENT FUNDS")))</f>
        <v/>
      </c>
      <c r="AI247" t="str">
        <f>IF(AC247&gt;Scenario!$B$11,"",IF(AC$2&lt;&gt;"Ready",AC$2,IF(ISNUMBER(AG247),"OK","INSUFFICIENT FUNDS")))</f>
        <v/>
      </c>
      <c r="AJ247">
        <v>243</v>
      </c>
      <c r="AK247" s="6" t="str">
        <f>IF(AJ247&gt;Scenario!$B$11,"",IF(AJ$2&lt;&gt;"Ready",AJ$2,IF(AP246="OK",AN246,"INSUFFICIENT FUNDS")))</f>
        <v/>
      </c>
      <c r="AL247" s="6" t="str">
        <f>IF(AJ247&gt;Scenario!$B$11,"",IF(AJ$2&lt;&gt;"Ready",AJ$2,IF(ISNUMBER(AK247),IF(AND(AJ247&gt;=Scenario!$B$10,MOD(AJ247-Scenario!$B$10,Scenario!$B$18)=0),Scenario!$B$8,0),"INSUFFICIENT FUNDS")))</f>
        <v/>
      </c>
      <c r="AM247" s="6" t="str">
        <f>IF(AJ247&gt;Scenario!$B$11,"",IF(AJ$2&lt;&gt;"Ready",AJ$2,IF(ISNUMBER(AK247),(AK247+AL247)*(0+0+IF(Scenario!$B$13="Gross",0,0))/12+((0+0)/12+IF(AND(AJ247&gt;=Scenario!$B$10,MOD(AJ247-Scenario!$B$10,Scenario!$B$18)=0),0*0+0,0)+IF(AJ247=1,0*0+0,0)+IF(AJ247=Scenario!$B$11,0,0)),"INSUFFICIENT FUNDS")))</f>
        <v/>
      </c>
      <c r="AN247" s="6" t="str">
        <f>IF(AJ247&gt;Scenario!$B$11,"",IF(AJ$2&lt;&gt;"Ready",AJ$2,IF(ISNUMBER(AK247),IF((AK247+AL247)*(1+Scenario!$B$12/12)-AM247&lt;0,"INSUFFICIENT FUNDS",(AK247+AL247)*(1+Scenario!$B$12/12)-AM247),"INSUFFICIENT FUNDS")))</f>
        <v/>
      </c>
      <c r="AO247" s="6" t="str">
        <f>IF(AJ247&gt;Scenario!$B$11,"",IF(AJ$2&lt;&gt;"Ready",AJ$2,IF(ISNUMBER(AN247),AO246+AM247,"INSUFFICIENT FUNDS")))</f>
        <v/>
      </c>
      <c r="AP247" t="str">
        <f>IF(AJ247&gt;Scenario!$B$11,"",IF(AJ$2&lt;&gt;"Ready",AJ$2,IF(ISNUMBER(AN247),"OK","INSUFFICIENT FUNDS")))</f>
        <v/>
      </c>
    </row>
    <row r="248" spans="1:42" ht="32.1" customHeight="1" x14ac:dyDescent="0.2">
      <c r="A248">
        <v>244</v>
      </c>
      <c r="B248" s="6" t="str">
        <f>IF(A248&gt;Scenario!$B$11,"",IF(A$2&lt;&gt;"Ready",A$2,IF(G247="OK",E247,"INSUFFICIENT FUNDS")))</f>
        <v/>
      </c>
      <c r="C248" s="6" t="str">
        <f>IF(A248&gt;Scenario!$B$11,"",IF(A$2&lt;&gt;"Ready",A$2,IF(ISNUMBER(B248),IF(AND(A248&gt;=Scenario!$B$10,MOD(A248-Scenario!$B$10,Scenario!$B$18)=0),Scenario!$B$8,0),"INSUFFICIENT FUNDS")))</f>
        <v/>
      </c>
      <c r="D248" s="6" t="str">
        <f>IF(A248&gt;Scenario!$B$11,"",IF(A$2&lt;&gt;"Ready",A$2,IF(ISNUMBER(B248),(B248+C248)*(N('Option C'!$E$14)+N('Option C'!$E$15)+IF(Scenario!$B$13="Gross",N('Option C'!$E$16),0))/12+((N('Option C'!$E$12)+N('Option C'!$E$13))/12+IF(AND(A248&gt;=Scenario!$B$10,MOD(A248-Scenario!$B$10,Scenario!$B$18)=0),N('Option C'!$E$17)*N('Option C'!$E$18)+N('Option C'!$E$20),0)+IF(A248=1,N('Option C'!$E$17)*N('Option C'!$E$19)+N('Option C'!$E$21),0)+IF(A248=Scenario!$B$11,N('Option C'!$E$22),0)),"INSUFFICIENT FUNDS")))</f>
        <v/>
      </c>
      <c r="E248" s="6" t="str">
        <f>IF(A248&gt;Scenario!$B$11,"",IF(A$2&lt;&gt;"Ready",A$2,IF(ISNUMBER(B248),IF((B248+C248)*(1+Scenario!$B$12/12)-D248&lt;0,"INSUFFICIENT FUNDS",(B248+C248)*(1+Scenario!$B$12/12)-D248),"INSUFFICIENT FUNDS")))</f>
        <v/>
      </c>
      <c r="F248" s="6" t="str">
        <f>IF(A248&gt;Scenario!$B$11,"",IF(A$2&lt;&gt;"Ready",A$2,IF(ISNUMBER(E248),F247+D248,"INSUFFICIENT FUNDS")))</f>
        <v/>
      </c>
      <c r="G248" t="str">
        <f>IF(A248&gt;Scenario!$B$11,"",IF(A$2&lt;&gt;"Ready",A$2,IF(ISNUMBER(E248),"OK","INSUFFICIENT FUNDS")))</f>
        <v/>
      </c>
      <c r="H248">
        <v>244</v>
      </c>
      <c r="I248" s="6" t="str">
        <f>IF(H248&gt;Scenario!$B$11,"",IF(H$2&lt;&gt;"Ready",H$2,IF(N247="OK",L247,"INSUFFICIENT FUNDS")))</f>
        <v/>
      </c>
      <c r="J248" s="6" t="str">
        <f>IF(H248&gt;Scenario!$B$11,"",IF(H$2&lt;&gt;"Ready",H$2,IF(ISNUMBER(I248),IF(AND(H248&gt;=Scenario!$B$10,MOD(H248-Scenario!$B$10,Scenario!$B$18)=0),Scenario!$B$8,0),"INSUFFICIENT FUNDS")))</f>
        <v/>
      </c>
      <c r="K248" s="6" t="str">
        <f>IF(H248&gt;Scenario!$B$11,"",IF(H$2&lt;&gt;"Ready",H$2,IF(ISNUMBER(I248),(I248+J248)*(N('Option C'!$E$14)+N('Option C'!$E$15)+IF(Scenario!$B$13="Gross",N('Option C'!$E$16),0))/12+((0+0)/12+IF(AND(H248&gt;=Scenario!$B$10,MOD(H248-Scenario!$B$10,Scenario!$B$18)=0),N('Option C'!$E$17)*N('Option C'!$E$18)+N('Option C'!$E$20),0)+IF(H248=1,N('Option C'!$E$17)*N('Option C'!$E$19)+N('Option C'!$E$21),0)+IF(H248=Scenario!$B$11,N('Option C'!$E$22),0)),"INSUFFICIENT FUNDS")))</f>
        <v/>
      </c>
      <c r="L248" s="6" t="str">
        <f>IF(H248&gt;Scenario!$B$11,"",IF(H$2&lt;&gt;"Ready",H$2,IF(ISNUMBER(I248),IF((I248+J248)*(1+Scenario!$B$12/12)-K248&lt;0,"INSUFFICIENT FUNDS",(I248+J248)*(1+Scenario!$B$12/12)-K248),"INSUFFICIENT FUNDS")))</f>
        <v/>
      </c>
      <c r="M248" s="6" t="str">
        <f>IF(H248&gt;Scenario!$B$11,"",IF(H$2&lt;&gt;"Ready",H$2,IF(ISNUMBER(L248),M247+K248,"INSUFFICIENT FUNDS")))</f>
        <v/>
      </c>
      <c r="N248" t="str">
        <f>IF(H248&gt;Scenario!$B$11,"",IF(H$2&lt;&gt;"Ready",H$2,IF(ISNUMBER(L248),"OK","INSUFFICIENT FUNDS")))</f>
        <v/>
      </c>
      <c r="O248">
        <v>244</v>
      </c>
      <c r="P248" s="6" t="str">
        <f>IF(O248&gt;Scenario!$B$11,"",IF(O$2&lt;&gt;"Ready",O$2,IF(U247="OK",S247,"INSUFFICIENT FUNDS")))</f>
        <v/>
      </c>
      <c r="Q248" s="6" t="str">
        <f>IF(O248&gt;Scenario!$B$11,"",IF(O$2&lt;&gt;"Ready",O$2,IF(ISNUMBER(P248),IF(AND(O248&gt;=Scenario!$B$10,MOD(O248-Scenario!$B$10,Scenario!$B$18)=0),Scenario!$B$8,0),"INSUFFICIENT FUNDS")))</f>
        <v/>
      </c>
      <c r="R248" s="6" t="str">
        <f>IF(O248&gt;Scenario!$B$11,"",IF(O$2&lt;&gt;"Ready",O$2,IF(ISNUMBER(P248),(P248+Q248)*(0+N('Option C'!$E$15)+IF(Scenario!$B$13="Gross",N('Option C'!$E$16),0))/12+((N('Option C'!$E$12)+N('Option C'!$E$13))/12+IF(AND(O248&gt;=Scenario!$B$10,MOD(O248-Scenario!$B$10,Scenario!$B$18)=0),N('Option C'!$E$17)*N('Option C'!$E$18)+N('Option C'!$E$20),0)+IF(O248=1,N('Option C'!$E$17)*N('Option C'!$E$19)+N('Option C'!$E$21),0)+IF(O248=Scenario!$B$11,N('Option C'!$E$22),0)),"INSUFFICIENT FUNDS")))</f>
        <v/>
      </c>
      <c r="S248" s="6" t="str">
        <f>IF(O248&gt;Scenario!$B$11,"",IF(O$2&lt;&gt;"Ready",O$2,IF(ISNUMBER(P248),IF((P248+Q248)*(1+Scenario!$B$12/12)-R248&lt;0,"INSUFFICIENT FUNDS",(P248+Q248)*(1+Scenario!$B$12/12)-R248),"INSUFFICIENT FUNDS")))</f>
        <v/>
      </c>
      <c r="T248" s="6" t="str">
        <f>IF(O248&gt;Scenario!$B$11,"",IF(O$2&lt;&gt;"Ready",O$2,IF(ISNUMBER(S248),T247+R248,"INSUFFICIENT FUNDS")))</f>
        <v/>
      </c>
      <c r="U248" t="str">
        <f>IF(O248&gt;Scenario!$B$11,"",IF(O$2&lt;&gt;"Ready",O$2,IF(ISNUMBER(S248),"OK","INSUFFICIENT FUNDS")))</f>
        <v/>
      </c>
      <c r="V248">
        <v>244</v>
      </c>
      <c r="W248" s="6" t="str">
        <f>IF(V248&gt;Scenario!$B$11,"",IF(V$2&lt;&gt;"Ready",V$2,IF(AB247="OK",Z247,"INSUFFICIENT FUNDS")))</f>
        <v/>
      </c>
      <c r="X248" s="6" t="str">
        <f>IF(V248&gt;Scenario!$B$11,"",IF(V$2&lt;&gt;"Ready",V$2,IF(ISNUMBER(W248),IF(AND(V248&gt;=Scenario!$B$10,MOD(V248-Scenario!$B$10,Scenario!$B$18)=0),Scenario!$B$8,0),"INSUFFICIENT FUNDS")))</f>
        <v/>
      </c>
      <c r="Y248" s="6" t="str">
        <f>IF(V248&gt;Scenario!$B$11,"",IF(V$2&lt;&gt;"Ready",V$2,IF(ISNUMBER(W248),(W248+X248)*(N('Option C'!$E$14)+N('Option C'!$E$15)+IF(Scenario!$B$13="Gross",N('Option C'!$E$16),0))/12+((N('Option C'!$E$12)+N('Option C'!$E$13))/12+IF(AND(V248&gt;=Scenario!$B$10,MOD(V248-Scenario!$B$10,Scenario!$B$18)=0),0*0+0,0)+IF(V248=1,0*0+0,0)+IF(V248=Scenario!$B$11,0,0)),"INSUFFICIENT FUNDS")))</f>
        <v/>
      </c>
      <c r="Z248" s="6" t="str">
        <f>IF(V248&gt;Scenario!$B$11,"",IF(V$2&lt;&gt;"Ready",V$2,IF(ISNUMBER(W248),IF((W248+X248)*(1+Scenario!$B$12/12)-Y248&lt;0,"INSUFFICIENT FUNDS",(W248+X248)*(1+Scenario!$B$12/12)-Y248),"INSUFFICIENT FUNDS")))</f>
        <v/>
      </c>
      <c r="AA248" s="6" t="str">
        <f>IF(V248&gt;Scenario!$B$11,"",IF(V$2&lt;&gt;"Ready",V$2,IF(ISNUMBER(Z248),AA247+Y248,"INSUFFICIENT FUNDS")))</f>
        <v/>
      </c>
      <c r="AB248" t="str">
        <f>IF(V248&gt;Scenario!$B$11,"",IF(V$2&lt;&gt;"Ready",V$2,IF(ISNUMBER(Z248),"OK","INSUFFICIENT FUNDS")))</f>
        <v/>
      </c>
      <c r="AC248">
        <v>244</v>
      </c>
      <c r="AD248" s="6" t="str">
        <f>IF(AC248&gt;Scenario!$B$11,"",IF(AC$2&lt;&gt;"Ready",AC$2,IF(AI247="OK",AG247,"INSUFFICIENT FUNDS")))</f>
        <v/>
      </c>
      <c r="AE248" s="6" t="str">
        <f>IF(AC248&gt;Scenario!$B$11,"",IF(AC$2&lt;&gt;"Ready",AC$2,IF(ISNUMBER(AD248),IF(AND(AC248&gt;=Scenario!$B$10,MOD(AC248-Scenario!$B$10,Scenario!$B$18)=0),Scenario!$B$8,0),"INSUFFICIENT FUNDS")))</f>
        <v/>
      </c>
      <c r="AF248" s="6" t="str">
        <f>IF(AC248&gt;Scenario!$B$11,"",IF(AC$2&lt;&gt;"Ready",AC$2,IF(ISNUMBER(AD248),(AD248+AE248)*(N('Option C'!$E$14)+N('Option C'!$E$15)+IF(Scenario!$B$13="Gross",0,0))/12+((N('Option C'!$E$12)+N('Option C'!$E$13))/12+IF(AND(AC248&gt;=Scenario!$B$10,MOD(AC248-Scenario!$B$10,Scenario!$B$18)=0),N('Option C'!$E$17)*N('Option C'!$E$18)+N('Option C'!$E$20),0)+IF(AC248=1,N('Option C'!$E$17)*N('Option C'!$E$19)+N('Option C'!$E$21),0)+IF(AC248=Scenario!$B$11,N('Option C'!$E$22),0)),"INSUFFICIENT FUNDS")))</f>
        <v/>
      </c>
      <c r="AG248" s="6" t="str">
        <f>IF(AC248&gt;Scenario!$B$11,"",IF(AC$2&lt;&gt;"Ready",AC$2,IF(ISNUMBER(AD248),IF((AD248+AE248)*(1+Scenario!$B$12/12)-AF248&lt;0,"INSUFFICIENT FUNDS",(AD248+AE248)*(1+Scenario!$B$12/12)-AF248),"INSUFFICIENT FUNDS")))</f>
        <v/>
      </c>
      <c r="AH248" s="6" t="str">
        <f>IF(AC248&gt;Scenario!$B$11,"",IF(AC$2&lt;&gt;"Ready",AC$2,IF(ISNUMBER(AG248),AH247+AF248,"INSUFFICIENT FUNDS")))</f>
        <v/>
      </c>
      <c r="AI248" t="str">
        <f>IF(AC248&gt;Scenario!$B$11,"",IF(AC$2&lt;&gt;"Ready",AC$2,IF(ISNUMBER(AG248),"OK","INSUFFICIENT FUNDS")))</f>
        <v/>
      </c>
      <c r="AJ248">
        <v>244</v>
      </c>
      <c r="AK248" s="6" t="str">
        <f>IF(AJ248&gt;Scenario!$B$11,"",IF(AJ$2&lt;&gt;"Ready",AJ$2,IF(AP247="OK",AN247,"INSUFFICIENT FUNDS")))</f>
        <v/>
      </c>
      <c r="AL248" s="6" t="str">
        <f>IF(AJ248&gt;Scenario!$B$11,"",IF(AJ$2&lt;&gt;"Ready",AJ$2,IF(ISNUMBER(AK248),IF(AND(AJ248&gt;=Scenario!$B$10,MOD(AJ248-Scenario!$B$10,Scenario!$B$18)=0),Scenario!$B$8,0),"INSUFFICIENT FUNDS")))</f>
        <v/>
      </c>
      <c r="AM248" s="6" t="str">
        <f>IF(AJ248&gt;Scenario!$B$11,"",IF(AJ$2&lt;&gt;"Ready",AJ$2,IF(ISNUMBER(AK248),(AK248+AL248)*(0+0+IF(Scenario!$B$13="Gross",0,0))/12+((0+0)/12+IF(AND(AJ248&gt;=Scenario!$B$10,MOD(AJ248-Scenario!$B$10,Scenario!$B$18)=0),0*0+0,0)+IF(AJ248=1,0*0+0,0)+IF(AJ248=Scenario!$B$11,0,0)),"INSUFFICIENT FUNDS")))</f>
        <v/>
      </c>
      <c r="AN248" s="6" t="str">
        <f>IF(AJ248&gt;Scenario!$B$11,"",IF(AJ$2&lt;&gt;"Ready",AJ$2,IF(ISNUMBER(AK248),IF((AK248+AL248)*(1+Scenario!$B$12/12)-AM248&lt;0,"INSUFFICIENT FUNDS",(AK248+AL248)*(1+Scenario!$B$12/12)-AM248),"INSUFFICIENT FUNDS")))</f>
        <v/>
      </c>
      <c r="AO248" s="6" t="str">
        <f>IF(AJ248&gt;Scenario!$B$11,"",IF(AJ$2&lt;&gt;"Ready",AJ$2,IF(ISNUMBER(AN248),AO247+AM248,"INSUFFICIENT FUNDS")))</f>
        <v/>
      </c>
      <c r="AP248" t="str">
        <f>IF(AJ248&gt;Scenario!$B$11,"",IF(AJ$2&lt;&gt;"Ready",AJ$2,IF(ISNUMBER(AN248),"OK","INSUFFICIENT FUNDS")))</f>
        <v/>
      </c>
    </row>
    <row r="249" spans="1:42" ht="32.1" customHeight="1" x14ac:dyDescent="0.2">
      <c r="A249">
        <v>245</v>
      </c>
      <c r="B249" s="6" t="str">
        <f>IF(A249&gt;Scenario!$B$11,"",IF(A$2&lt;&gt;"Ready",A$2,IF(G248="OK",E248,"INSUFFICIENT FUNDS")))</f>
        <v/>
      </c>
      <c r="C249" s="6" t="str">
        <f>IF(A249&gt;Scenario!$B$11,"",IF(A$2&lt;&gt;"Ready",A$2,IF(ISNUMBER(B249),IF(AND(A249&gt;=Scenario!$B$10,MOD(A249-Scenario!$B$10,Scenario!$B$18)=0),Scenario!$B$8,0),"INSUFFICIENT FUNDS")))</f>
        <v/>
      </c>
      <c r="D249" s="6" t="str">
        <f>IF(A249&gt;Scenario!$B$11,"",IF(A$2&lt;&gt;"Ready",A$2,IF(ISNUMBER(B249),(B249+C249)*(N('Option C'!$E$14)+N('Option C'!$E$15)+IF(Scenario!$B$13="Gross",N('Option C'!$E$16),0))/12+((N('Option C'!$E$12)+N('Option C'!$E$13))/12+IF(AND(A249&gt;=Scenario!$B$10,MOD(A249-Scenario!$B$10,Scenario!$B$18)=0),N('Option C'!$E$17)*N('Option C'!$E$18)+N('Option C'!$E$20),0)+IF(A249=1,N('Option C'!$E$17)*N('Option C'!$E$19)+N('Option C'!$E$21),0)+IF(A249=Scenario!$B$11,N('Option C'!$E$22),0)),"INSUFFICIENT FUNDS")))</f>
        <v/>
      </c>
      <c r="E249" s="6" t="str">
        <f>IF(A249&gt;Scenario!$B$11,"",IF(A$2&lt;&gt;"Ready",A$2,IF(ISNUMBER(B249),IF((B249+C249)*(1+Scenario!$B$12/12)-D249&lt;0,"INSUFFICIENT FUNDS",(B249+C249)*(1+Scenario!$B$12/12)-D249),"INSUFFICIENT FUNDS")))</f>
        <v/>
      </c>
      <c r="F249" s="6" t="str">
        <f>IF(A249&gt;Scenario!$B$11,"",IF(A$2&lt;&gt;"Ready",A$2,IF(ISNUMBER(E249),F248+D249,"INSUFFICIENT FUNDS")))</f>
        <v/>
      </c>
      <c r="G249" t="str">
        <f>IF(A249&gt;Scenario!$B$11,"",IF(A$2&lt;&gt;"Ready",A$2,IF(ISNUMBER(E249),"OK","INSUFFICIENT FUNDS")))</f>
        <v/>
      </c>
      <c r="H249">
        <v>245</v>
      </c>
      <c r="I249" s="6" t="str">
        <f>IF(H249&gt;Scenario!$B$11,"",IF(H$2&lt;&gt;"Ready",H$2,IF(N248="OK",L248,"INSUFFICIENT FUNDS")))</f>
        <v/>
      </c>
      <c r="J249" s="6" t="str">
        <f>IF(H249&gt;Scenario!$B$11,"",IF(H$2&lt;&gt;"Ready",H$2,IF(ISNUMBER(I249),IF(AND(H249&gt;=Scenario!$B$10,MOD(H249-Scenario!$B$10,Scenario!$B$18)=0),Scenario!$B$8,0),"INSUFFICIENT FUNDS")))</f>
        <v/>
      </c>
      <c r="K249" s="6" t="str">
        <f>IF(H249&gt;Scenario!$B$11,"",IF(H$2&lt;&gt;"Ready",H$2,IF(ISNUMBER(I249),(I249+J249)*(N('Option C'!$E$14)+N('Option C'!$E$15)+IF(Scenario!$B$13="Gross",N('Option C'!$E$16),0))/12+((0+0)/12+IF(AND(H249&gt;=Scenario!$B$10,MOD(H249-Scenario!$B$10,Scenario!$B$18)=0),N('Option C'!$E$17)*N('Option C'!$E$18)+N('Option C'!$E$20),0)+IF(H249=1,N('Option C'!$E$17)*N('Option C'!$E$19)+N('Option C'!$E$21),0)+IF(H249=Scenario!$B$11,N('Option C'!$E$22),0)),"INSUFFICIENT FUNDS")))</f>
        <v/>
      </c>
      <c r="L249" s="6" t="str">
        <f>IF(H249&gt;Scenario!$B$11,"",IF(H$2&lt;&gt;"Ready",H$2,IF(ISNUMBER(I249),IF((I249+J249)*(1+Scenario!$B$12/12)-K249&lt;0,"INSUFFICIENT FUNDS",(I249+J249)*(1+Scenario!$B$12/12)-K249),"INSUFFICIENT FUNDS")))</f>
        <v/>
      </c>
      <c r="M249" s="6" t="str">
        <f>IF(H249&gt;Scenario!$B$11,"",IF(H$2&lt;&gt;"Ready",H$2,IF(ISNUMBER(L249),M248+K249,"INSUFFICIENT FUNDS")))</f>
        <v/>
      </c>
      <c r="N249" t="str">
        <f>IF(H249&gt;Scenario!$B$11,"",IF(H$2&lt;&gt;"Ready",H$2,IF(ISNUMBER(L249),"OK","INSUFFICIENT FUNDS")))</f>
        <v/>
      </c>
      <c r="O249">
        <v>245</v>
      </c>
      <c r="P249" s="6" t="str">
        <f>IF(O249&gt;Scenario!$B$11,"",IF(O$2&lt;&gt;"Ready",O$2,IF(U248="OK",S248,"INSUFFICIENT FUNDS")))</f>
        <v/>
      </c>
      <c r="Q249" s="6" t="str">
        <f>IF(O249&gt;Scenario!$B$11,"",IF(O$2&lt;&gt;"Ready",O$2,IF(ISNUMBER(P249),IF(AND(O249&gt;=Scenario!$B$10,MOD(O249-Scenario!$B$10,Scenario!$B$18)=0),Scenario!$B$8,0),"INSUFFICIENT FUNDS")))</f>
        <v/>
      </c>
      <c r="R249" s="6" t="str">
        <f>IF(O249&gt;Scenario!$B$11,"",IF(O$2&lt;&gt;"Ready",O$2,IF(ISNUMBER(P249),(P249+Q249)*(0+N('Option C'!$E$15)+IF(Scenario!$B$13="Gross",N('Option C'!$E$16),0))/12+((N('Option C'!$E$12)+N('Option C'!$E$13))/12+IF(AND(O249&gt;=Scenario!$B$10,MOD(O249-Scenario!$B$10,Scenario!$B$18)=0),N('Option C'!$E$17)*N('Option C'!$E$18)+N('Option C'!$E$20),0)+IF(O249=1,N('Option C'!$E$17)*N('Option C'!$E$19)+N('Option C'!$E$21),0)+IF(O249=Scenario!$B$11,N('Option C'!$E$22),0)),"INSUFFICIENT FUNDS")))</f>
        <v/>
      </c>
      <c r="S249" s="6" t="str">
        <f>IF(O249&gt;Scenario!$B$11,"",IF(O$2&lt;&gt;"Ready",O$2,IF(ISNUMBER(P249),IF((P249+Q249)*(1+Scenario!$B$12/12)-R249&lt;0,"INSUFFICIENT FUNDS",(P249+Q249)*(1+Scenario!$B$12/12)-R249),"INSUFFICIENT FUNDS")))</f>
        <v/>
      </c>
      <c r="T249" s="6" t="str">
        <f>IF(O249&gt;Scenario!$B$11,"",IF(O$2&lt;&gt;"Ready",O$2,IF(ISNUMBER(S249),T248+R249,"INSUFFICIENT FUNDS")))</f>
        <v/>
      </c>
      <c r="U249" t="str">
        <f>IF(O249&gt;Scenario!$B$11,"",IF(O$2&lt;&gt;"Ready",O$2,IF(ISNUMBER(S249),"OK","INSUFFICIENT FUNDS")))</f>
        <v/>
      </c>
      <c r="V249">
        <v>245</v>
      </c>
      <c r="W249" s="6" t="str">
        <f>IF(V249&gt;Scenario!$B$11,"",IF(V$2&lt;&gt;"Ready",V$2,IF(AB248="OK",Z248,"INSUFFICIENT FUNDS")))</f>
        <v/>
      </c>
      <c r="X249" s="6" t="str">
        <f>IF(V249&gt;Scenario!$B$11,"",IF(V$2&lt;&gt;"Ready",V$2,IF(ISNUMBER(W249),IF(AND(V249&gt;=Scenario!$B$10,MOD(V249-Scenario!$B$10,Scenario!$B$18)=0),Scenario!$B$8,0),"INSUFFICIENT FUNDS")))</f>
        <v/>
      </c>
      <c r="Y249" s="6" t="str">
        <f>IF(V249&gt;Scenario!$B$11,"",IF(V$2&lt;&gt;"Ready",V$2,IF(ISNUMBER(W249),(W249+X249)*(N('Option C'!$E$14)+N('Option C'!$E$15)+IF(Scenario!$B$13="Gross",N('Option C'!$E$16),0))/12+((N('Option C'!$E$12)+N('Option C'!$E$13))/12+IF(AND(V249&gt;=Scenario!$B$10,MOD(V249-Scenario!$B$10,Scenario!$B$18)=0),0*0+0,0)+IF(V249=1,0*0+0,0)+IF(V249=Scenario!$B$11,0,0)),"INSUFFICIENT FUNDS")))</f>
        <v/>
      </c>
      <c r="Z249" s="6" t="str">
        <f>IF(V249&gt;Scenario!$B$11,"",IF(V$2&lt;&gt;"Ready",V$2,IF(ISNUMBER(W249),IF((W249+X249)*(1+Scenario!$B$12/12)-Y249&lt;0,"INSUFFICIENT FUNDS",(W249+X249)*(1+Scenario!$B$12/12)-Y249),"INSUFFICIENT FUNDS")))</f>
        <v/>
      </c>
      <c r="AA249" s="6" t="str">
        <f>IF(V249&gt;Scenario!$B$11,"",IF(V$2&lt;&gt;"Ready",V$2,IF(ISNUMBER(Z249),AA248+Y249,"INSUFFICIENT FUNDS")))</f>
        <v/>
      </c>
      <c r="AB249" t="str">
        <f>IF(V249&gt;Scenario!$B$11,"",IF(V$2&lt;&gt;"Ready",V$2,IF(ISNUMBER(Z249),"OK","INSUFFICIENT FUNDS")))</f>
        <v/>
      </c>
      <c r="AC249">
        <v>245</v>
      </c>
      <c r="AD249" s="6" t="str">
        <f>IF(AC249&gt;Scenario!$B$11,"",IF(AC$2&lt;&gt;"Ready",AC$2,IF(AI248="OK",AG248,"INSUFFICIENT FUNDS")))</f>
        <v/>
      </c>
      <c r="AE249" s="6" t="str">
        <f>IF(AC249&gt;Scenario!$B$11,"",IF(AC$2&lt;&gt;"Ready",AC$2,IF(ISNUMBER(AD249),IF(AND(AC249&gt;=Scenario!$B$10,MOD(AC249-Scenario!$B$10,Scenario!$B$18)=0),Scenario!$B$8,0),"INSUFFICIENT FUNDS")))</f>
        <v/>
      </c>
      <c r="AF249" s="6" t="str">
        <f>IF(AC249&gt;Scenario!$B$11,"",IF(AC$2&lt;&gt;"Ready",AC$2,IF(ISNUMBER(AD249),(AD249+AE249)*(N('Option C'!$E$14)+N('Option C'!$E$15)+IF(Scenario!$B$13="Gross",0,0))/12+((N('Option C'!$E$12)+N('Option C'!$E$13))/12+IF(AND(AC249&gt;=Scenario!$B$10,MOD(AC249-Scenario!$B$10,Scenario!$B$18)=0),N('Option C'!$E$17)*N('Option C'!$E$18)+N('Option C'!$E$20),0)+IF(AC249=1,N('Option C'!$E$17)*N('Option C'!$E$19)+N('Option C'!$E$21),0)+IF(AC249=Scenario!$B$11,N('Option C'!$E$22),0)),"INSUFFICIENT FUNDS")))</f>
        <v/>
      </c>
      <c r="AG249" s="6" t="str">
        <f>IF(AC249&gt;Scenario!$B$11,"",IF(AC$2&lt;&gt;"Ready",AC$2,IF(ISNUMBER(AD249),IF((AD249+AE249)*(1+Scenario!$B$12/12)-AF249&lt;0,"INSUFFICIENT FUNDS",(AD249+AE249)*(1+Scenario!$B$12/12)-AF249),"INSUFFICIENT FUNDS")))</f>
        <v/>
      </c>
      <c r="AH249" s="6" t="str">
        <f>IF(AC249&gt;Scenario!$B$11,"",IF(AC$2&lt;&gt;"Ready",AC$2,IF(ISNUMBER(AG249),AH248+AF249,"INSUFFICIENT FUNDS")))</f>
        <v/>
      </c>
      <c r="AI249" t="str">
        <f>IF(AC249&gt;Scenario!$B$11,"",IF(AC$2&lt;&gt;"Ready",AC$2,IF(ISNUMBER(AG249),"OK","INSUFFICIENT FUNDS")))</f>
        <v/>
      </c>
      <c r="AJ249">
        <v>245</v>
      </c>
      <c r="AK249" s="6" t="str">
        <f>IF(AJ249&gt;Scenario!$B$11,"",IF(AJ$2&lt;&gt;"Ready",AJ$2,IF(AP248="OK",AN248,"INSUFFICIENT FUNDS")))</f>
        <v/>
      </c>
      <c r="AL249" s="6" t="str">
        <f>IF(AJ249&gt;Scenario!$B$11,"",IF(AJ$2&lt;&gt;"Ready",AJ$2,IF(ISNUMBER(AK249),IF(AND(AJ249&gt;=Scenario!$B$10,MOD(AJ249-Scenario!$B$10,Scenario!$B$18)=0),Scenario!$B$8,0),"INSUFFICIENT FUNDS")))</f>
        <v/>
      </c>
      <c r="AM249" s="6" t="str">
        <f>IF(AJ249&gt;Scenario!$B$11,"",IF(AJ$2&lt;&gt;"Ready",AJ$2,IF(ISNUMBER(AK249),(AK249+AL249)*(0+0+IF(Scenario!$B$13="Gross",0,0))/12+((0+0)/12+IF(AND(AJ249&gt;=Scenario!$B$10,MOD(AJ249-Scenario!$B$10,Scenario!$B$18)=0),0*0+0,0)+IF(AJ249=1,0*0+0,0)+IF(AJ249=Scenario!$B$11,0,0)),"INSUFFICIENT FUNDS")))</f>
        <v/>
      </c>
      <c r="AN249" s="6" t="str">
        <f>IF(AJ249&gt;Scenario!$B$11,"",IF(AJ$2&lt;&gt;"Ready",AJ$2,IF(ISNUMBER(AK249),IF((AK249+AL249)*(1+Scenario!$B$12/12)-AM249&lt;0,"INSUFFICIENT FUNDS",(AK249+AL249)*(1+Scenario!$B$12/12)-AM249),"INSUFFICIENT FUNDS")))</f>
        <v/>
      </c>
      <c r="AO249" s="6" t="str">
        <f>IF(AJ249&gt;Scenario!$B$11,"",IF(AJ$2&lt;&gt;"Ready",AJ$2,IF(ISNUMBER(AN249),AO248+AM249,"INSUFFICIENT FUNDS")))</f>
        <v/>
      </c>
      <c r="AP249" t="str">
        <f>IF(AJ249&gt;Scenario!$B$11,"",IF(AJ$2&lt;&gt;"Ready",AJ$2,IF(ISNUMBER(AN249),"OK","INSUFFICIENT FUNDS")))</f>
        <v/>
      </c>
    </row>
    <row r="250" spans="1:42" ht="32.1" customHeight="1" x14ac:dyDescent="0.2">
      <c r="A250">
        <v>246</v>
      </c>
      <c r="B250" s="6" t="str">
        <f>IF(A250&gt;Scenario!$B$11,"",IF(A$2&lt;&gt;"Ready",A$2,IF(G249="OK",E249,"INSUFFICIENT FUNDS")))</f>
        <v/>
      </c>
      <c r="C250" s="6" t="str">
        <f>IF(A250&gt;Scenario!$B$11,"",IF(A$2&lt;&gt;"Ready",A$2,IF(ISNUMBER(B250),IF(AND(A250&gt;=Scenario!$B$10,MOD(A250-Scenario!$B$10,Scenario!$B$18)=0),Scenario!$B$8,0),"INSUFFICIENT FUNDS")))</f>
        <v/>
      </c>
      <c r="D250" s="6" t="str">
        <f>IF(A250&gt;Scenario!$B$11,"",IF(A$2&lt;&gt;"Ready",A$2,IF(ISNUMBER(B250),(B250+C250)*(N('Option C'!$E$14)+N('Option C'!$E$15)+IF(Scenario!$B$13="Gross",N('Option C'!$E$16),0))/12+((N('Option C'!$E$12)+N('Option C'!$E$13))/12+IF(AND(A250&gt;=Scenario!$B$10,MOD(A250-Scenario!$B$10,Scenario!$B$18)=0),N('Option C'!$E$17)*N('Option C'!$E$18)+N('Option C'!$E$20),0)+IF(A250=1,N('Option C'!$E$17)*N('Option C'!$E$19)+N('Option C'!$E$21),0)+IF(A250=Scenario!$B$11,N('Option C'!$E$22),0)),"INSUFFICIENT FUNDS")))</f>
        <v/>
      </c>
      <c r="E250" s="6" t="str">
        <f>IF(A250&gt;Scenario!$B$11,"",IF(A$2&lt;&gt;"Ready",A$2,IF(ISNUMBER(B250),IF((B250+C250)*(1+Scenario!$B$12/12)-D250&lt;0,"INSUFFICIENT FUNDS",(B250+C250)*(1+Scenario!$B$12/12)-D250),"INSUFFICIENT FUNDS")))</f>
        <v/>
      </c>
      <c r="F250" s="6" t="str">
        <f>IF(A250&gt;Scenario!$B$11,"",IF(A$2&lt;&gt;"Ready",A$2,IF(ISNUMBER(E250),F249+D250,"INSUFFICIENT FUNDS")))</f>
        <v/>
      </c>
      <c r="G250" t="str">
        <f>IF(A250&gt;Scenario!$B$11,"",IF(A$2&lt;&gt;"Ready",A$2,IF(ISNUMBER(E250),"OK","INSUFFICIENT FUNDS")))</f>
        <v/>
      </c>
      <c r="H250">
        <v>246</v>
      </c>
      <c r="I250" s="6" t="str">
        <f>IF(H250&gt;Scenario!$B$11,"",IF(H$2&lt;&gt;"Ready",H$2,IF(N249="OK",L249,"INSUFFICIENT FUNDS")))</f>
        <v/>
      </c>
      <c r="J250" s="6" t="str">
        <f>IF(H250&gt;Scenario!$B$11,"",IF(H$2&lt;&gt;"Ready",H$2,IF(ISNUMBER(I250),IF(AND(H250&gt;=Scenario!$B$10,MOD(H250-Scenario!$B$10,Scenario!$B$18)=0),Scenario!$B$8,0),"INSUFFICIENT FUNDS")))</f>
        <v/>
      </c>
      <c r="K250" s="6" t="str">
        <f>IF(H250&gt;Scenario!$B$11,"",IF(H$2&lt;&gt;"Ready",H$2,IF(ISNUMBER(I250),(I250+J250)*(N('Option C'!$E$14)+N('Option C'!$E$15)+IF(Scenario!$B$13="Gross",N('Option C'!$E$16),0))/12+((0+0)/12+IF(AND(H250&gt;=Scenario!$B$10,MOD(H250-Scenario!$B$10,Scenario!$B$18)=0),N('Option C'!$E$17)*N('Option C'!$E$18)+N('Option C'!$E$20),0)+IF(H250=1,N('Option C'!$E$17)*N('Option C'!$E$19)+N('Option C'!$E$21),0)+IF(H250=Scenario!$B$11,N('Option C'!$E$22),0)),"INSUFFICIENT FUNDS")))</f>
        <v/>
      </c>
      <c r="L250" s="6" t="str">
        <f>IF(H250&gt;Scenario!$B$11,"",IF(H$2&lt;&gt;"Ready",H$2,IF(ISNUMBER(I250),IF((I250+J250)*(1+Scenario!$B$12/12)-K250&lt;0,"INSUFFICIENT FUNDS",(I250+J250)*(1+Scenario!$B$12/12)-K250),"INSUFFICIENT FUNDS")))</f>
        <v/>
      </c>
      <c r="M250" s="6" t="str">
        <f>IF(H250&gt;Scenario!$B$11,"",IF(H$2&lt;&gt;"Ready",H$2,IF(ISNUMBER(L250),M249+K250,"INSUFFICIENT FUNDS")))</f>
        <v/>
      </c>
      <c r="N250" t="str">
        <f>IF(H250&gt;Scenario!$B$11,"",IF(H$2&lt;&gt;"Ready",H$2,IF(ISNUMBER(L250),"OK","INSUFFICIENT FUNDS")))</f>
        <v/>
      </c>
      <c r="O250">
        <v>246</v>
      </c>
      <c r="P250" s="6" t="str">
        <f>IF(O250&gt;Scenario!$B$11,"",IF(O$2&lt;&gt;"Ready",O$2,IF(U249="OK",S249,"INSUFFICIENT FUNDS")))</f>
        <v/>
      </c>
      <c r="Q250" s="6" t="str">
        <f>IF(O250&gt;Scenario!$B$11,"",IF(O$2&lt;&gt;"Ready",O$2,IF(ISNUMBER(P250),IF(AND(O250&gt;=Scenario!$B$10,MOD(O250-Scenario!$B$10,Scenario!$B$18)=0),Scenario!$B$8,0),"INSUFFICIENT FUNDS")))</f>
        <v/>
      </c>
      <c r="R250" s="6" t="str">
        <f>IF(O250&gt;Scenario!$B$11,"",IF(O$2&lt;&gt;"Ready",O$2,IF(ISNUMBER(P250),(P250+Q250)*(0+N('Option C'!$E$15)+IF(Scenario!$B$13="Gross",N('Option C'!$E$16),0))/12+((N('Option C'!$E$12)+N('Option C'!$E$13))/12+IF(AND(O250&gt;=Scenario!$B$10,MOD(O250-Scenario!$B$10,Scenario!$B$18)=0),N('Option C'!$E$17)*N('Option C'!$E$18)+N('Option C'!$E$20),0)+IF(O250=1,N('Option C'!$E$17)*N('Option C'!$E$19)+N('Option C'!$E$21),0)+IF(O250=Scenario!$B$11,N('Option C'!$E$22),0)),"INSUFFICIENT FUNDS")))</f>
        <v/>
      </c>
      <c r="S250" s="6" t="str">
        <f>IF(O250&gt;Scenario!$B$11,"",IF(O$2&lt;&gt;"Ready",O$2,IF(ISNUMBER(P250),IF((P250+Q250)*(1+Scenario!$B$12/12)-R250&lt;0,"INSUFFICIENT FUNDS",(P250+Q250)*(1+Scenario!$B$12/12)-R250),"INSUFFICIENT FUNDS")))</f>
        <v/>
      </c>
      <c r="T250" s="6" t="str">
        <f>IF(O250&gt;Scenario!$B$11,"",IF(O$2&lt;&gt;"Ready",O$2,IF(ISNUMBER(S250),T249+R250,"INSUFFICIENT FUNDS")))</f>
        <v/>
      </c>
      <c r="U250" t="str">
        <f>IF(O250&gt;Scenario!$B$11,"",IF(O$2&lt;&gt;"Ready",O$2,IF(ISNUMBER(S250),"OK","INSUFFICIENT FUNDS")))</f>
        <v/>
      </c>
      <c r="V250">
        <v>246</v>
      </c>
      <c r="W250" s="6" t="str">
        <f>IF(V250&gt;Scenario!$B$11,"",IF(V$2&lt;&gt;"Ready",V$2,IF(AB249="OK",Z249,"INSUFFICIENT FUNDS")))</f>
        <v/>
      </c>
      <c r="X250" s="6" t="str">
        <f>IF(V250&gt;Scenario!$B$11,"",IF(V$2&lt;&gt;"Ready",V$2,IF(ISNUMBER(W250),IF(AND(V250&gt;=Scenario!$B$10,MOD(V250-Scenario!$B$10,Scenario!$B$18)=0),Scenario!$B$8,0),"INSUFFICIENT FUNDS")))</f>
        <v/>
      </c>
      <c r="Y250" s="6" t="str">
        <f>IF(V250&gt;Scenario!$B$11,"",IF(V$2&lt;&gt;"Ready",V$2,IF(ISNUMBER(W250),(W250+X250)*(N('Option C'!$E$14)+N('Option C'!$E$15)+IF(Scenario!$B$13="Gross",N('Option C'!$E$16),0))/12+((N('Option C'!$E$12)+N('Option C'!$E$13))/12+IF(AND(V250&gt;=Scenario!$B$10,MOD(V250-Scenario!$B$10,Scenario!$B$18)=0),0*0+0,0)+IF(V250=1,0*0+0,0)+IF(V250=Scenario!$B$11,0,0)),"INSUFFICIENT FUNDS")))</f>
        <v/>
      </c>
      <c r="Z250" s="6" t="str">
        <f>IF(V250&gt;Scenario!$B$11,"",IF(V$2&lt;&gt;"Ready",V$2,IF(ISNUMBER(W250),IF((W250+X250)*(1+Scenario!$B$12/12)-Y250&lt;0,"INSUFFICIENT FUNDS",(W250+X250)*(1+Scenario!$B$12/12)-Y250),"INSUFFICIENT FUNDS")))</f>
        <v/>
      </c>
      <c r="AA250" s="6" t="str">
        <f>IF(V250&gt;Scenario!$B$11,"",IF(V$2&lt;&gt;"Ready",V$2,IF(ISNUMBER(Z250),AA249+Y250,"INSUFFICIENT FUNDS")))</f>
        <v/>
      </c>
      <c r="AB250" t="str">
        <f>IF(V250&gt;Scenario!$B$11,"",IF(V$2&lt;&gt;"Ready",V$2,IF(ISNUMBER(Z250),"OK","INSUFFICIENT FUNDS")))</f>
        <v/>
      </c>
      <c r="AC250">
        <v>246</v>
      </c>
      <c r="AD250" s="6" t="str">
        <f>IF(AC250&gt;Scenario!$B$11,"",IF(AC$2&lt;&gt;"Ready",AC$2,IF(AI249="OK",AG249,"INSUFFICIENT FUNDS")))</f>
        <v/>
      </c>
      <c r="AE250" s="6" t="str">
        <f>IF(AC250&gt;Scenario!$B$11,"",IF(AC$2&lt;&gt;"Ready",AC$2,IF(ISNUMBER(AD250),IF(AND(AC250&gt;=Scenario!$B$10,MOD(AC250-Scenario!$B$10,Scenario!$B$18)=0),Scenario!$B$8,0),"INSUFFICIENT FUNDS")))</f>
        <v/>
      </c>
      <c r="AF250" s="6" t="str">
        <f>IF(AC250&gt;Scenario!$B$11,"",IF(AC$2&lt;&gt;"Ready",AC$2,IF(ISNUMBER(AD250),(AD250+AE250)*(N('Option C'!$E$14)+N('Option C'!$E$15)+IF(Scenario!$B$13="Gross",0,0))/12+((N('Option C'!$E$12)+N('Option C'!$E$13))/12+IF(AND(AC250&gt;=Scenario!$B$10,MOD(AC250-Scenario!$B$10,Scenario!$B$18)=0),N('Option C'!$E$17)*N('Option C'!$E$18)+N('Option C'!$E$20),0)+IF(AC250=1,N('Option C'!$E$17)*N('Option C'!$E$19)+N('Option C'!$E$21),0)+IF(AC250=Scenario!$B$11,N('Option C'!$E$22),0)),"INSUFFICIENT FUNDS")))</f>
        <v/>
      </c>
      <c r="AG250" s="6" t="str">
        <f>IF(AC250&gt;Scenario!$B$11,"",IF(AC$2&lt;&gt;"Ready",AC$2,IF(ISNUMBER(AD250),IF((AD250+AE250)*(1+Scenario!$B$12/12)-AF250&lt;0,"INSUFFICIENT FUNDS",(AD250+AE250)*(1+Scenario!$B$12/12)-AF250),"INSUFFICIENT FUNDS")))</f>
        <v/>
      </c>
      <c r="AH250" s="6" t="str">
        <f>IF(AC250&gt;Scenario!$B$11,"",IF(AC$2&lt;&gt;"Ready",AC$2,IF(ISNUMBER(AG250),AH249+AF250,"INSUFFICIENT FUNDS")))</f>
        <v/>
      </c>
      <c r="AI250" t="str">
        <f>IF(AC250&gt;Scenario!$B$11,"",IF(AC$2&lt;&gt;"Ready",AC$2,IF(ISNUMBER(AG250),"OK","INSUFFICIENT FUNDS")))</f>
        <v/>
      </c>
      <c r="AJ250">
        <v>246</v>
      </c>
      <c r="AK250" s="6" t="str">
        <f>IF(AJ250&gt;Scenario!$B$11,"",IF(AJ$2&lt;&gt;"Ready",AJ$2,IF(AP249="OK",AN249,"INSUFFICIENT FUNDS")))</f>
        <v/>
      </c>
      <c r="AL250" s="6" t="str">
        <f>IF(AJ250&gt;Scenario!$B$11,"",IF(AJ$2&lt;&gt;"Ready",AJ$2,IF(ISNUMBER(AK250),IF(AND(AJ250&gt;=Scenario!$B$10,MOD(AJ250-Scenario!$B$10,Scenario!$B$18)=0),Scenario!$B$8,0),"INSUFFICIENT FUNDS")))</f>
        <v/>
      </c>
      <c r="AM250" s="6" t="str">
        <f>IF(AJ250&gt;Scenario!$B$11,"",IF(AJ$2&lt;&gt;"Ready",AJ$2,IF(ISNUMBER(AK250),(AK250+AL250)*(0+0+IF(Scenario!$B$13="Gross",0,0))/12+((0+0)/12+IF(AND(AJ250&gt;=Scenario!$B$10,MOD(AJ250-Scenario!$B$10,Scenario!$B$18)=0),0*0+0,0)+IF(AJ250=1,0*0+0,0)+IF(AJ250=Scenario!$B$11,0,0)),"INSUFFICIENT FUNDS")))</f>
        <v/>
      </c>
      <c r="AN250" s="6" t="str">
        <f>IF(AJ250&gt;Scenario!$B$11,"",IF(AJ$2&lt;&gt;"Ready",AJ$2,IF(ISNUMBER(AK250),IF((AK250+AL250)*(1+Scenario!$B$12/12)-AM250&lt;0,"INSUFFICIENT FUNDS",(AK250+AL250)*(1+Scenario!$B$12/12)-AM250),"INSUFFICIENT FUNDS")))</f>
        <v/>
      </c>
      <c r="AO250" s="6" t="str">
        <f>IF(AJ250&gt;Scenario!$B$11,"",IF(AJ$2&lt;&gt;"Ready",AJ$2,IF(ISNUMBER(AN250),AO249+AM250,"INSUFFICIENT FUNDS")))</f>
        <v/>
      </c>
      <c r="AP250" t="str">
        <f>IF(AJ250&gt;Scenario!$B$11,"",IF(AJ$2&lt;&gt;"Ready",AJ$2,IF(ISNUMBER(AN250),"OK","INSUFFICIENT FUNDS")))</f>
        <v/>
      </c>
    </row>
    <row r="251" spans="1:42" ht="32.1" customHeight="1" x14ac:dyDescent="0.2">
      <c r="A251">
        <v>247</v>
      </c>
      <c r="B251" s="6" t="str">
        <f>IF(A251&gt;Scenario!$B$11,"",IF(A$2&lt;&gt;"Ready",A$2,IF(G250="OK",E250,"INSUFFICIENT FUNDS")))</f>
        <v/>
      </c>
      <c r="C251" s="6" t="str">
        <f>IF(A251&gt;Scenario!$B$11,"",IF(A$2&lt;&gt;"Ready",A$2,IF(ISNUMBER(B251),IF(AND(A251&gt;=Scenario!$B$10,MOD(A251-Scenario!$B$10,Scenario!$B$18)=0),Scenario!$B$8,0),"INSUFFICIENT FUNDS")))</f>
        <v/>
      </c>
      <c r="D251" s="6" t="str">
        <f>IF(A251&gt;Scenario!$B$11,"",IF(A$2&lt;&gt;"Ready",A$2,IF(ISNUMBER(B251),(B251+C251)*(N('Option C'!$E$14)+N('Option C'!$E$15)+IF(Scenario!$B$13="Gross",N('Option C'!$E$16),0))/12+((N('Option C'!$E$12)+N('Option C'!$E$13))/12+IF(AND(A251&gt;=Scenario!$B$10,MOD(A251-Scenario!$B$10,Scenario!$B$18)=0),N('Option C'!$E$17)*N('Option C'!$E$18)+N('Option C'!$E$20),0)+IF(A251=1,N('Option C'!$E$17)*N('Option C'!$E$19)+N('Option C'!$E$21),0)+IF(A251=Scenario!$B$11,N('Option C'!$E$22),0)),"INSUFFICIENT FUNDS")))</f>
        <v/>
      </c>
      <c r="E251" s="6" t="str">
        <f>IF(A251&gt;Scenario!$B$11,"",IF(A$2&lt;&gt;"Ready",A$2,IF(ISNUMBER(B251),IF((B251+C251)*(1+Scenario!$B$12/12)-D251&lt;0,"INSUFFICIENT FUNDS",(B251+C251)*(1+Scenario!$B$12/12)-D251),"INSUFFICIENT FUNDS")))</f>
        <v/>
      </c>
      <c r="F251" s="6" t="str">
        <f>IF(A251&gt;Scenario!$B$11,"",IF(A$2&lt;&gt;"Ready",A$2,IF(ISNUMBER(E251),F250+D251,"INSUFFICIENT FUNDS")))</f>
        <v/>
      </c>
      <c r="G251" t="str">
        <f>IF(A251&gt;Scenario!$B$11,"",IF(A$2&lt;&gt;"Ready",A$2,IF(ISNUMBER(E251),"OK","INSUFFICIENT FUNDS")))</f>
        <v/>
      </c>
      <c r="H251">
        <v>247</v>
      </c>
      <c r="I251" s="6" t="str">
        <f>IF(H251&gt;Scenario!$B$11,"",IF(H$2&lt;&gt;"Ready",H$2,IF(N250="OK",L250,"INSUFFICIENT FUNDS")))</f>
        <v/>
      </c>
      <c r="J251" s="6" t="str">
        <f>IF(H251&gt;Scenario!$B$11,"",IF(H$2&lt;&gt;"Ready",H$2,IF(ISNUMBER(I251),IF(AND(H251&gt;=Scenario!$B$10,MOD(H251-Scenario!$B$10,Scenario!$B$18)=0),Scenario!$B$8,0),"INSUFFICIENT FUNDS")))</f>
        <v/>
      </c>
      <c r="K251" s="6" t="str">
        <f>IF(H251&gt;Scenario!$B$11,"",IF(H$2&lt;&gt;"Ready",H$2,IF(ISNUMBER(I251),(I251+J251)*(N('Option C'!$E$14)+N('Option C'!$E$15)+IF(Scenario!$B$13="Gross",N('Option C'!$E$16),0))/12+((0+0)/12+IF(AND(H251&gt;=Scenario!$B$10,MOD(H251-Scenario!$B$10,Scenario!$B$18)=0),N('Option C'!$E$17)*N('Option C'!$E$18)+N('Option C'!$E$20),0)+IF(H251=1,N('Option C'!$E$17)*N('Option C'!$E$19)+N('Option C'!$E$21),0)+IF(H251=Scenario!$B$11,N('Option C'!$E$22),0)),"INSUFFICIENT FUNDS")))</f>
        <v/>
      </c>
      <c r="L251" s="6" t="str">
        <f>IF(H251&gt;Scenario!$B$11,"",IF(H$2&lt;&gt;"Ready",H$2,IF(ISNUMBER(I251),IF((I251+J251)*(1+Scenario!$B$12/12)-K251&lt;0,"INSUFFICIENT FUNDS",(I251+J251)*(1+Scenario!$B$12/12)-K251),"INSUFFICIENT FUNDS")))</f>
        <v/>
      </c>
      <c r="M251" s="6" t="str">
        <f>IF(H251&gt;Scenario!$B$11,"",IF(H$2&lt;&gt;"Ready",H$2,IF(ISNUMBER(L251),M250+K251,"INSUFFICIENT FUNDS")))</f>
        <v/>
      </c>
      <c r="N251" t="str">
        <f>IF(H251&gt;Scenario!$B$11,"",IF(H$2&lt;&gt;"Ready",H$2,IF(ISNUMBER(L251),"OK","INSUFFICIENT FUNDS")))</f>
        <v/>
      </c>
      <c r="O251">
        <v>247</v>
      </c>
      <c r="P251" s="6" t="str">
        <f>IF(O251&gt;Scenario!$B$11,"",IF(O$2&lt;&gt;"Ready",O$2,IF(U250="OK",S250,"INSUFFICIENT FUNDS")))</f>
        <v/>
      </c>
      <c r="Q251" s="6" t="str">
        <f>IF(O251&gt;Scenario!$B$11,"",IF(O$2&lt;&gt;"Ready",O$2,IF(ISNUMBER(P251),IF(AND(O251&gt;=Scenario!$B$10,MOD(O251-Scenario!$B$10,Scenario!$B$18)=0),Scenario!$B$8,0),"INSUFFICIENT FUNDS")))</f>
        <v/>
      </c>
      <c r="R251" s="6" t="str">
        <f>IF(O251&gt;Scenario!$B$11,"",IF(O$2&lt;&gt;"Ready",O$2,IF(ISNUMBER(P251),(P251+Q251)*(0+N('Option C'!$E$15)+IF(Scenario!$B$13="Gross",N('Option C'!$E$16),0))/12+((N('Option C'!$E$12)+N('Option C'!$E$13))/12+IF(AND(O251&gt;=Scenario!$B$10,MOD(O251-Scenario!$B$10,Scenario!$B$18)=0),N('Option C'!$E$17)*N('Option C'!$E$18)+N('Option C'!$E$20),0)+IF(O251=1,N('Option C'!$E$17)*N('Option C'!$E$19)+N('Option C'!$E$21),0)+IF(O251=Scenario!$B$11,N('Option C'!$E$22),0)),"INSUFFICIENT FUNDS")))</f>
        <v/>
      </c>
      <c r="S251" s="6" t="str">
        <f>IF(O251&gt;Scenario!$B$11,"",IF(O$2&lt;&gt;"Ready",O$2,IF(ISNUMBER(P251),IF((P251+Q251)*(1+Scenario!$B$12/12)-R251&lt;0,"INSUFFICIENT FUNDS",(P251+Q251)*(1+Scenario!$B$12/12)-R251),"INSUFFICIENT FUNDS")))</f>
        <v/>
      </c>
      <c r="T251" s="6" t="str">
        <f>IF(O251&gt;Scenario!$B$11,"",IF(O$2&lt;&gt;"Ready",O$2,IF(ISNUMBER(S251),T250+R251,"INSUFFICIENT FUNDS")))</f>
        <v/>
      </c>
      <c r="U251" t="str">
        <f>IF(O251&gt;Scenario!$B$11,"",IF(O$2&lt;&gt;"Ready",O$2,IF(ISNUMBER(S251),"OK","INSUFFICIENT FUNDS")))</f>
        <v/>
      </c>
      <c r="V251">
        <v>247</v>
      </c>
      <c r="W251" s="6" t="str">
        <f>IF(V251&gt;Scenario!$B$11,"",IF(V$2&lt;&gt;"Ready",V$2,IF(AB250="OK",Z250,"INSUFFICIENT FUNDS")))</f>
        <v/>
      </c>
      <c r="X251" s="6" t="str">
        <f>IF(V251&gt;Scenario!$B$11,"",IF(V$2&lt;&gt;"Ready",V$2,IF(ISNUMBER(W251),IF(AND(V251&gt;=Scenario!$B$10,MOD(V251-Scenario!$B$10,Scenario!$B$18)=0),Scenario!$B$8,0),"INSUFFICIENT FUNDS")))</f>
        <v/>
      </c>
      <c r="Y251" s="6" t="str">
        <f>IF(V251&gt;Scenario!$B$11,"",IF(V$2&lt;&gt;"Ready",V$2,IF(ISNUMBER(W251),(W251+X251)*(N('Option C'!$E$14)+N('Option C'!$E$15)+IF(Scenario!$B$13="Gross",N('Option C'!$E$16),0))/12+((N('Option C'!$E$12)+N('Option C'!$E$13))/12+IF(AND(V251&gt;=Scenario!$B$10,MOD(V251-Scenario!$B$10,Scenario!$B$18)=0),0*0+0,0)+IF(V251=1,0*0+0,0)+IF(V251=Scenario!$B$11,0,0)),"INSUFFICIENT FUNDS")))</f>
        <v/>
      </c>
      <c r="Z251" s="6" t="str">
        <f>IF(V251&gt;Scenario!$B$11,"",IF(V$2&lt;&gt;"Ready",V$2,IF(ISNUMBER(W251),IF((W251+X251)*(1+Scenario!$B$12/12)-Y251&lt;0,"INSUFFICIENT FUNDS",(W251+X251)*(1+Scenario!$B$12/12)-Y251),"INSUFFICIENT FUNDS")))</f>
        <v/>
      </c>
      <c r="AA251" s="6" t="str">
        <f>IF(V251&gt;Scenario!$B$11,"",IF(V$2&lt;&gt;"Ready",V$2,IF(ISNUMBER(Z251),AA250+Y251,"INSUFFICIENT FUNDS")))</f>
        <v/>
      </c>
      <c r="AB251" t="str">
        <f>IF(V251&gt;Scenario!$B$11,"",IF(V$2&lt;&gt;"Ready",V$2,IF(ISNUMBER(Z251),"OK","INSUFFICIENT FUNDS")))</f>
        <v/>
      </c>
      <c r="AC251">
        <v>247</v>
      </c>
      <c r="AD251" s="6" t="str">
        <f>IF(AC251&gt;Scenario!$B$11,"",IF(AC$2&lt;&gt;"Ready",AC$2,IF(AI250="OK",AG250,"INSUFFICIENT FUNDS")))</f>
        <v/>
      </c>
      <c r="AE251" s="6" t="str">
        <f>IF(AC251&gt;Scenario!$B$11,"",IF(AC$2&lt;&gt;"Ready",AC$2,IF(ISNUMBER(AD251),IF(AND(AC251&gt;=Scenario!$B$10,MOD(AC251-Scenario!$B$10,Scenario!$B$18)=0),Scenario!$B$8,0),"INSUFFICIENT FUNDS")))</f>
        <v/>
      </c>
      <c r="AF251" s="6" t="str">
        <f>IF(AC251&gt;Scenario!$B$11,"",IF(AC$2&lt;&gt;"Ready",AC$2,IF(ISNUMBER(AD251),(AD251+AE251)*(N('Option C'!$E$14)+N('Option C'!$E$15)+IF(Scenario!$B$13="Gross",0,0))/12+((N('Option C'!$E$12)+N('Option C'!$E$13))/12+IF(AND(AC251&gt;=Scenario!$B$10,MOD(AC251-Scenario!$B$10,Scenario!$B$18)=0),N('Option C'!$E$17)*N('Option C'!$E$18)+N('Option C'!$E$20),0)+IF(AC251=1,N('Option C'!$E$17)*N('Option C'!$E$19)+N('Option C'!$E$21),0)+IF(AC251=Scenario!$B$11,N('Option C'!$E$22),0)),"INSUFFICIENT FUNDS")))</f>
        <v/>
      </c>
      <c r="AG251" s="6" t="str">
        <f>IF(AC251&gt;Scenario!$B$11,"",IF(AC$2&lt;&gt;"Ready",AC$2,IF(ISNUMBER(AD251),IF((AD251+AE251)*(1+Scenario!$B$12/12)-AF251&lt;0,"INSUFFICIENT FUNDS",(AD251+AE251)*(1+Scenario!$B$12/12)-AF251),"INSUFFICIENT FUNDS")))</f>
        <v/>
      </c>
      <c r="AH251" s="6" t="str">
        <f>IF(AC251&gt;Scenario!$B$11,"",IF(AC$2&lt;&gt;"Ready",AC$2,IF(ISNUMBER(AG251),AH250+AF251,"INSUFFICIENT FUNDS")))</f>
        <v/>
      </c>
      <c r="AI251" t="str">
        <f>IF(AC251&gt;Scenario!$B$11,"",IF(AC$2&lt;&gt;"Ready",AC$2,IF(ISNUMBER(AG251),"OK","INSUFFICIENT FUNDS")))</f>
        <v/>
      </c>
      <c r="AJ251">
        <v>247</v>
      </c>
      <c r="AK251" s="6" t="str">
        <f>IF(AJ251&gt;Scenario!$B$11,"",IF(AJ$2&lt;&gt;"Ready",AJ$2,IF(AP250="OK",AN250,"INSUFFICIENT FUNDS")))</f>
        <v/>
      </c>
      <c r="AL251" s="6" t="str">
        <f>IF(AJ251&gt;Scenario!$B$11,"",IF(AJ$2&lt;&gt;"Ready",AJ$2,IF(ISNUMBER(AK251),IF(AND(AJ251&gt;=Scenario!$B$10,MOD(AJ251-Scenario!$B$10,Scenario!$B$18)=0),Scenario!$B$8,0),"INSUFFICIENT FUNDS")))</f>
        <v/>
      </c>
      <c r="AM251" s="6" t="str">
        <f>IF(AJ251&gt;Scenario!$B$11,"",IF(AJ$2&lt;&gt;"Ready",AJ$2,IF(ISNUMBER(AK251),(AK251+AL251)*(0+0+IF(Scenario!$B$13="Gross",0,0))/12+((0+0)/12+IF(AND(AJ251&gt;=Scenario!$B$10,MOD(AJ251-Scenario!$B$10,Scenario!$B$18)=0),0*0+0,0)+IF(AJ251=1,0*0+0,0)+IF(AJ251=Scenario!$B$11,0,0)),"INSUFFICIENT FUNDS")))</f>
        <v/>
      </c>
      <c r="AN251" s="6" t="str">
        <f>IF(AJ251&gt;Scenario!$B$11,"",IF(AJ$2&lt;&gt;"Ready",AJ$2,IF(ISNUMBER(AK251),IF((AK251+AL251)*(1+Scenario!$B$12/12)-AM251&lt;0,"INSUFFICIENT FUNDS",(AK251+AL251)*(1+Scenario!$B$12/12)-AM251),"INSUFFICIENT FUNDS")))</f>
        <v/>
      </c>
      <c r="AO251" s="6" t="str">
        <f>IF(AJ251&gt;Scenario!$B$11,"",IF(AJ$2&lt;&gt;"Ready",AJ$2,IF(ISNUMBER(AN251),AO250+AM251,"INSUFFICIENT FUNDS")))</f>
        <v/>
      </c>
      <c r="AP251" t="str">
        <f>IF(AJ251&gt;Scenario!$B$11,"",IF(AJ$2&lt;&gt;"Ready",AJ$2,IF(ISNUMBER(AN251),"OK","INSUFFICIENT FUNDS")))</f>
        <v/>
      </c>
    </row>
    <row r="252" spans="1:42" ht="32.1" customHeight="1" x14ac:dyDescent="0.2">
      <c r="A252">
        <v>248</v>
      </c>
      <c r="B252" s="6" t="str">
        <f>IF(A252&gt;Scenario!$B$11,"",IF(A$2&lt;&gt;"Ready",A$2,IF(G251="OK",E251,"INSUFFICIENT FUNDS")))</f>
        <v/>
      </c>
      <c r="C252" s="6" t="str">
        <f>IF(A252&gt;Scenario!$B$11,"",IF(A$2&lt;&gt;"Ready",A$2,IF(ISNUMBER(B252),IF(AND(A252&gt;=Scenario!$B$10,MOD(A252-Scenario!$B$10,Scenario!$B$18)=0),Scenario!$B$8,0),"INSUFFICIENT FUNDS")))</f>
        <v/>
      </c>
      <c r="D252" s="6" t="str">
        <f>IF(A252&gt;Scenario!$B$11,"",IF(A$2&lt;&gt;"Ready",A$2,IF(ISNUMBER(B252),(B252+C252)*(N('Option C'!$E$14)+N('Option C'!$E$15)+IF(Scenario!$B$13="Gross",N('Option C'!$E$16),0))/12+((N('Option C'!$E$12)+N('Option C'!$E$13))/12+IF(AND(A252&gt;=Scenario!$B$10,MOD(A252-Scenario!$B$10,Scenario!$B$18)=0),N('Option C'!$E$17)*N('Option C'!$E$18)+N('Option C'!$E$20),0)+IF(A252=1,N('Option C'!$E$17)*N('Option C'!$E$19)+N('Option C'!$E$21),0)+IF(A252=Scenario!$B$11,N('Option C'!$E$22),0)),"INSUFFICIENT FUNDS")))</f>
        <v/>
      </c>
      <c r="E252" s="6" t="str">
        <f>IF(A252&gt;Scenario!$B$11,"",IF(A$2&lt;&gt;"Ready",A$2,IF(ISNUMBER(B252),IF((B252+C252)*(1+Scenario!$B$12/12)-D252&lt;0,"INSUFFICIENT FUNDS",(B252+C252)*(1+Scenario!$B$12/12)-D252),"INSUFFICIENT FUNDS")))</f>
        <v/>
      </c>
      <c r="F252" s="6" t="str">
        <f>IF(A252&gt;Scenario!$B$11,"",IF(A$2&lt;&gt;"Ready",A$2,IF(ISNUMBER(E252),F251+D252,"INSUFFICIENT FUNDS")))</f>
        <v/>
      </c>
      <c r="G252" t="str">
        <f>IF(A252&gt;Scenario!$B$11,"",IF(A$2&lt;&gt;"Ready",A$2,IF(ISNUMBER(E252),"OK","INSUFFICIENT FUNDS")))</f>
        <v/>
      </c>
      <c r="H252">
        <v>248</v>
      </c>
      <c r="I252" s="6" t="str">
        <f>IF(H252&gt;Scenario!$B$11,"",IF(H$2&lt;&gt;"Ready",H$2,IF(N251="OK",L251,"INSUFFICIENT FUNDS")))</f>
        <v/>
      </c>
      <c r="J252" s="6" t="str">
        <f>IF(H252&gt;Scenario!$B$11,"",IF(H$2&lt;&gt;"Ready",H$2,IF(ISNUMBER(I252),IF(AND(H252&gt;=Scenario!$B$10,MOD(H252-Scenario!$B$10,Scenario!$B$18)=0),Scenario!$B$8,0),"INSUFFICIENT FUNDS")))</f>
        <v/>
      </c>
      <c r="K252" s="6" t="str">
        <f>IF(H252&gt;Scenario!$B$11,"",IF(H$2&lt;&gt;"Ready",H$2,IF(ISNUMBER(I252),(I252+J252)*(N('Option C'!$E$14)+N('Option C'!$E$15)+IF(Scenario!$B$13="Gross",N('Option C'!$E$16),0))/12+((0+0)/12+IF(AND(H252&gt;=Scenario!$B$10,MOD(H252-Scenario!$B$10,Scenario!$B$18)=0),N('Option C'!$E$17)*N('Option C'!$E$18)+N('Option C'!$E$20),0)+IF(H252=1,N('Option C'!$E$17)*N('Option C'!$E$19)+N('Option C'!$E$21),0)+IF(H252=Scenario!$B$11,N('Option C'!$E$22),0)),"INSUFFICIENT FUNDS")))</f>
        <v/>
      </c>
      <c r="L252" s="6" t="str">
        <f>IF(H252&gt;Scenario!$B$11,"",IF(H$2&lt;&gt;"Ready",H$2,IF(ISNUMBER(I252),IF((I252+J252)*(1+Scenario!$B$12/12)-K252&lt;0,"INSUFFICIENT FUNDS",(I252+J252)*(1+Scenario!$B$12/12)-K252),"INSUFFICIENT FUNDS")))</f>
        <v/>
      </c>
      <c r="M252" s="6" t="str">
        <f>IF(H252&gt;Scenario!$B$11,"",IF(H$2&lt;&gt;"Ready",H$2,IF(ISNUMBER(L252),M251+K252,"INSUFFICIENT FUNDS")))</f>
        <v/>
      </c>
      <c r="N252" t="str">
        <f>IF(H252&gt;Scenario!$B$11,"",IF(H$2&lt;&gt;"Ready",H$2,IF(ISNUMBER(L252),"OK","INSUFFICIENT FUNDS")))</f>
        <v/>
      </c>
      <c r="O252">
        <v>248</v>
      </c>
      <c r="P252" s="6" t="str">
        <f>IF(O252&gt;Scenario!$B$11,"",IF(O$2&lt;&gt;"Ready",O$2,IF(U251="OK",S251,"INSUFFICIENT FUNDS")))</f>
        <v/>
      </c>
      <c r="Q252" s="6" t="str">
        <f>IF(O252&gt;Scenario!$B$11,"",IF(O$2&lt;&gt;"Ready",O$2,IF(ISNUMBER(P252),IF(AND(O252&gt;=Scenario!$B$10,MOD(O252-Scenario!$B$10,Scenario!$B$18)=0),Scenario!$B$8,0),"INSUFFICIENT FUNDS")))</f>
        <v/>
      </c>
      <c r="R252" s="6" t="str">
        <f>IF(O252&gt;Scenario!$B$11,"",IF(O$2&lt;&gt;"Ready",O$2,IF(ISNUMBER(P252),(P252+Q252)*(0+N('Option C'!$E$15)+IF(Scenario!$B$13="Gross",N('Option C'!$E$16),0))/12+((N('Option C'!$E$12)+N('Option C'!$E$13))/12+IF(AND(O252&gt;=Scenario!$B$10,MOD(O252-Scenario!$B$10,Scenario!$B$18)=0),N('Option C'!$E$17)*N('Option C'!$E$18)+N('Option C'!$E$20),0)+IF(O252=1,N('Option C'!$E$17)*N('Option C'!$E$19)+N('Option C'!$E$21),0)+IF(O252=Scenario!$B$11,N('Option C'!$E$22),0)),"INSUFFICIENT FUNDS")))</f>
        <v/>
      </c>
      <c r="S252" s="6" t="str">
        <f>IF(O252&gt;Scenario!$B$11,"",IF(O$2&lt;&gt;"Ready",O$2,IF(ISNUMBER(P252),IF((P252+Q252)*(1+Scenario!$B$12/12)-R252&lt;0,"INSUFFICIENT FUNDS",(P252+Q252)*(1+Scenario!$B$12/12)-R252),"INSUFFICIENT FUNDS")))</f>
        <v/>
      </c>
      <c r="T252" s="6" t="str">
        <f>IF(O252&gt;Scenario!$B$11,"",IF(O$2&lt;&gt;"Ready",O$2,IF(ISNUMBER(S252),T251+R252,"INSUFFICIENT FUNDS")))</f>
        <v/>
      </c>
      <c r="U252" t="str">
        <f>IF(O252&gt;Scenario!$B$11,"",IF(O$2&lt;&gt;"Ready",O$2,IF(ISNUMBER(S252),"OK","INSUFFICIENT FUNDS")))</f>
        <v/>
      </c>
      <c r="V252">
        <v>248</v>
      </c>
      <c r="W252" s="6" t="str">
        <f>IF(V252&gt;Scenario!$B$11,"",IF(V$2&lt;&gt;"Ready",V$2,IF(AB251="OK",Z251,"INSUFFICIENT FUNDS")))</f>
        <v/>
      </c>
      <c r="X252" s="6" t="str">
        <f>IF(V252&gt;Scenario!$B$11,"",IF(V$2&lt;&gt;"Ready",V$2,IF(ISNUMBER(W252),IF(AND(V252&gt;=Scenario!$B$10,MOD(V252-Scenario!$B$10,Scenario!$B$18)=0),Scenario!$B$8,0),"INSUFFICIENT FUNDS")))</f>
        <v/>
      </c>
      <c r="Y252" s="6" t="str">
        <f>IF(V252&gt;Scenario!$B$11,"",IF(V$2&lt;&gt;"Ready",V$2,IF(ISNUMBER(W252),(W252+X252)*(N('Option C'!$E$14)+N('Option C'!$E$15)+IF(Scenario!$B$13="Gross",N('Option C'!$E$16),0))/12+((N('Option C'!$E$12)+N('Option C'!$E$13))/12+IF(AND(V252&gt;=Scenario!$B$10,MOD(V252-Scenario!$B$10,Scenario!$B$18)=0),0*0+0,0)+IF(V252=1,0*0+0,0)+IF(V252=Scenario!$B$11,0,0)),"INSUFFICIENT FUNDS")))</f>
        <v/>
      </c>
      <c r="Z252" s="6" t="str">
        <f>IF(V252&gt;Scenario!$B$11,"",IF(V$2&lt;&gt;"Ready",V$2,IF(ISNUMBER(W252),IF((W252+X252)*(1+Scenario!$B$12/12)-Y252&lt;0,"INSUFFICIENT FUNDS",(W252+X252)*(1+Scenario!$B$12/12)-Y252),"INSUFFICIENT FUNDS")))</f>
        <v/>
      </c>
      <c r="AA252" s="6" t="str">
        <f>IF(V252&gt;Scenario!$B$11,"",IF(V$2&lt;&gt;"Ready",V$2,IF(ISNUMBER(Z252),AA251+Y252,"INSUFFICIENT FUNDS")))</f>
        <v/>
      </c>
      <c r="AB252" t="str">
        <f>IF(V252&gt;Scenario!$B$11,"",IF(V$2&lt;&gt;"Ready",V$2,IF(ISNUMBER(Z252),"OK","INSUFFICIENT FUNDS")))</f>
        <v/>
      </c>
      <c r="AC252">
        <v>248</v>
      </c>
      <c r="AD252" s="6" t="str">
        <f>IF(AC252&gt;Scenario!$B$11,"",IF(AC$2&lt;&gt;"Ready",AC$2,IF(AI251="OK",AG251,"INSUFFICIENT FUNDS")))</f>
        <v/>
      </c>
      <c r="AE252" s="6" t="str">
        <f>IF(AC252&gt;Scenario!$B$11,"",IF(AC$2&lt;&gt;"Ready",AC$2,IF(ISNUMBER(AD252),IF(AND(AC252&gt;=Scenario!$B$10,MOD(AC252-Scenario!$B$10,Scenario!$B$18)=0),Scenario!$B$8,0),"INSUFFICIENT FUNDS")))</f>
        <v/>
      </c>
      <c r="AF252" s="6" t="str">
        <f>IF(AC252&gt;Scenario!$B$11,"",IF(AC$2&lt;&gt;"Ready",AC$2,IF(ISNUMBER(AD252),(AD252+AE252)*(N('Option C'!$E$14)+N('Option C'!$E$15)+IF(Scenario!$B$13="Gross",0,0))/12+((N('Option C'!$E$12)+N('Option C'!$E$13))/12+IF(AND(AC252&gt;=Scenario!$B$10,MOD(AC252-Scenario!$B$10,Scenario!$B$18)=0),N('Option C'!$E$17)*N('Option C'!$E$18)+N('Option C'!$E$20),0)+IF(AC252=1,N('Option C'!$E$17)*N('Option C'!$E$19)+N('Option C'!$E$21),0)+IF(AC252=Scenario!$B$11,N('Option C'!$E$22),0)),"INSUFFICIENT FUNDS")))</f>
        <v/>
      </c>
      <c r="AG252" s="6" t="str">
        <f>IF(AC252&gt;Scenario!$B$11,"",IF(AC$2&lt;&gt;"Ready",AC$2,IF(ISNUMBER(AD252),IF((AD252+AE252)*(1+Scenario!$B$12/12)-AF252&lt;0,"INSUFFICIENT FUNDS",(AD252+AE252)*(1+Scenario!$B$12/12)-AF252),"INSUFFICIENT FUNDS")))</f>
        <v/>
      </c>
      <c r="AH252" s="6" t="str">
        <f>IF(AC252&gt;Scenario!$B$11,"",IF(AC$2&lt;&gt;"Ready",AC$2,IF(ISNUMBER(AG252),AH251+AF252,"INSUFFICIENT FUNDS")))</f>
        <v/>
      </c>
      <c r="AI252" t="str">
        <f>IF(AC252&gt;Scenario!$B$11,"",IF(AC$2&lt;&gt;"Ready",AC$2,IF(ISNUMBER(AG252),"OK","INSUFFICIENT FUNDS")))</f>
        <v/>
      </c>
      <c r="AJ252">
        <v>248</v>
      </c>
      <c r="AK252" s="6" t="str">
        <f>IF(AJ252&gt;Scenario!$B$11,"",IF(AJ$2&lt;&gt;"Ready",AJ$2,IF(AP251="OK",AN251,"INSUFFICIENT FUNDS")))</f>
        <v/>
      </c>
      <c r="AL252" s="6" t="str">
        <f>IF(AJ252&gt;Scenario!$B$11,"",IF(AJ$2&lt;&gt;"Ready",AJ$2,IF(ISNUMBER(AK252),IF(AND(AJ252&gt;=Scenario!$B$10,MOD(AJ252-Scenario!$B$10,Scenario!$B$18)=0),Scenario!$B$8,0),"INSUFFICIENT FUNDS")))</f>
        <v/>
      </c>
      <c r="AM252" s="6" t="str">
        <f>IF(AJ252&gt;Scenario!$B$11,"",IF(AJ$2&lt;&gt;"Ready",AJ$2,IF(ISNUMBER(AK252),(AK252+AL252)*(0+0+IF(Scenario!$B$13="Gross",0,0))/12+((0+0)/12+IF(AND(AJ252&gt;=Scenario!$B$10,MOD(AJ252-Scenario!$B$10,Scenario!$B$18)=0),0*0+0,0)+IF(AJ252=1,0*0+0,0)+IF(AJ252=Scenario!$B$11,0,0)),"INSUFFICIENT FUNDS")))</f>
        <v/>
      </c>
      <c r="AN252" s="6" t="str">
        <f>IF(AJ252&gt;Scenario!$B$11,"",IF(AJ$2&lt;&gt;"Ready",AJ$2,IF(ISNUMBER(AK252),IF((AK252+AL252)*(1+Scenario!$B$12/12)-AM252&lt;0,"INSUFFICIENT FUNDS",(AK252+AL252)*(1+Scenario!$B$12/12)-AM252),"INSUFFICIENT FUNDS")))</f>
        <v/>
      </c>
      <c r="AO252" s="6" t="str">
        <f>IF(AJ252&gt;Scenario!$B$11,"",IF(AJ$2&lt;&gt;"Ready",AJ$2,IF(ISNUMBER(AN252),AO251+AM252,"INSUFFICIENT FUNDS")))</f>
        <v/>
      </c>
      <c r="AP252" t="str">
        <f>IF(AJ252&gt;Scenario!$B$11,"",IF(AJ$2&lt;&gt;"Ready",AJ$2,IF(ISNUMBER(AN252),"OK","INSUFFICIENT FUNDS")))</f>
        <v/>
      </c>
    </row>
    <row r="253" spans="1:42" ht="32.1" customHeight="1" x14ac:dyDescent="0.2">
      <c r="A253">
        <v>249</v>
      </c>
      <c r="B253" s="6" t="str">
        <f>IF(A253&gt;Scenario!$B$11,"",IF(A$2&lt;&gt;"Ready",A$2,IF(G252="OK",E252,"INSUFFICIENT FUNDS")))</f>
        <v/>
      </c>
      <c r="C253" s="6" t="str">
        <f>IF(A253&gt;Scenario!$B$11,"",IF(A$2&lt;&gt;"Ready",A$2,IF(ISNUMBER(B253),IF(AND(A253&gt;=Scenario!$B$10,MOD(A253-Scenario!$B$10,Scenario!$B$18)=0),Scenario!$B$8,0),"INSUFFICIENT FUNDS")))</f>
        <v/>
      </c>
      <c r="D253" s="6" t="str">
        <f>IF(A253&gt;Scenario!$B$11,"",IF(A$2&lt;&gt;"Ready",A$2,IF(ISNUMBER(B253),(B253+C253)*(N('Option C'!$E$14)+N('Option C'!$E$15)+IF(Scenario!$B$13="Gross",N('Option C'!$E$16),0))/12+((N('Option C'!$E$12)+N('Option C'!$E$13))/12+IF(AND(A253&gt;=Scenario!$B$10,MOD(A253-Scenario!$B$10,Scenario!$B$18)=0),N('Option C'!$E$17)*N('Option C'!$E$18)+N('Option C'!$E$20),0)+IF(A253=1,N('Option C'!$E$17)*N('Option C'!$E$19)+N('Option C'!$E$21),0)+IF(A253=Scenario!$B$11,N('Option C'!$E$22),0)),"INSUFFICIENT FUNDS")))</f>
        <v/>
      </c>
      <c r="E253" s="6" t="str">
        <f>IF(A253&gt;Scenario!$B$11,"",IF(A$2&lt;&gt;"Ready",A$2,IF(ISNUMBER(B253),IF((B253+C253)*(1+Scenario!$B$12/12)-D253&lt;0,"INSUFFICIENT FUNDS",(B253+C253)*(1+Scenario!$B$12/12)-D253),"INSUFFICIENT FUNDS")))</f>
        <v/>
      </c>
      <c r="F253" s="6" t="str">
        <f>IF(A253&gt;Scenario!$B$11,"",IF(A$2&lt;&gt;"Ready",A$2,IF(ISNUMBER(E253),F252+D253,"INSUFFICIENT FUNDS")))</f>
        <v/>
      </c>
      <c r="G253" t="str">
        <f>IF(A253&gt;Scenario!$B$11,"",IF(A$2&lt;&gt;"Ready",A$2,IF(ISNUMBER(E253),"OK","INSUFFICIENT FUNDS")))</f>
        <v/>
      </c>
      <c r="H253">
        <v>249</v>
      </c>
      <c r="I253" s="6" t="str">
        <f>IF(H253&gt;Scenario!$B$11,"",IF(H$2&lt;&gt;"Ready",H$2,IF(N252="OK",L252,"INSUFFICIENT FUNDS")))</f>
        <v/>
      </c>
      <c r="J253" s="6" t="str">
        <f>IF(H253&gt;Scenario!$B$11,"",IF(H$2&lt;&gt;"Ready",H$2,IF(ISNUMBER(I253),IF(AND(H253&gt;=Scenario!$B$10,MOD(H253-Scenario!$B$10,Scenario!$B$18)=0),Scenario!$B$8,0),"INSUFFICIENT FUNDS")))</f>
        <v/>
      </c>
      <c r="K253" s="6" t="str">
        <f>IF(H253&gt;Scenario!$B$11,"",IF(H$2&lt;&gt;"Ready",H$2,IF(ISNUMBER(I253),(I253+J253)*(N('Option C'!$E$14)+N('Option C'!$E$15)+IF(Scenario!$B$13="Gross",N('Option C'!$E$16),0))/12+((0+0)/12+IF(AND(H253&gt;=Scenario!$B$10,MOD(H253-Scenario!$B$10,Scenario!$B$18)=0),N('Option C'!$E$17)*N('Option C'!$E$18)+N('Option C'!$E$20),0)+IF(H253=1,N('Option C'!$E$17)*N('Option C'!$E$19)+N('Option C'!$E$21),0)+IF(H253=Scenario!$B$11,N('Option C'!$E$22),0)),"INSUFFICIENT FUNDS")))</f>
        <v/>
      </c>
      <c r="L253" s="6" t="str">
        <f>IF(H253&gt;Scenario!$B$11,"",IF(H$2&lt;&gt;"Ready",H$2,IF(ISNUMBER(I253),IF((I253+J253)*(1+Scenario!$B$12/12)-K253&lt;0,"INSUFFICIENT FUNDS",(I253+J253)*(1+Scenario!$B$12/12)-K253),"INSUFFICIENT FUNDS")))</f>
        <v/>
      </c>
      <c r="M253" s="6" t="str">
        <f>IF(H253&gt;Scenario!$B$11,"",IF(H$2&lt;&gt;"Ready",H$2,IF(ISNUMBER(L253),M252+K253,"INSUFFICIENT FUNDS")))</f>
        <v/>
      </c>
      <c r="N253" t="str">
        <f>IF(H253&gt;Scenario!$B$11,"",IF(H$2&lt;&gt;"Ready",H$2,IF(ISNUMBER(L253),"OK","INSUFFICIENT FUNDS")))</f>
        <v/>
      </c>
      <c r="O253">
        <v>249</v>
      </c>
      <c r="P253" s="6" t="str">
        <f>IF(O253&gt;Scenario!$B$11,"",IF(O$2&lt;&gt;"Ready",O$2,IF(U252="OK",S252,"INSUFFICIENT FUNDS")))</f>
        <v/>
      </c>
      <c r="Q253" s="6" t="str">
        <f>IF(O253&gt;Scenario!$B$11,"",IF(O$2&lt;&gt;"Ready",O$2,IF(ISNUMBER(P253),IF(AND(O253&gt;=Scenario!$B$10,MOD(O253-Scenario!$B$10,Scenario!$B$18)=0),Scenario!$B$8,0),"INSUFFICIENT FUNDS")))</f>
        <v/>
      </c>
      <c r="R253" s="6" t="str">
        <f>IF(O253&gt;Scenario!$B$11,"",IF(O$2&lt;&gt;"Ready",O$2,IF(ISNUMBER(P253),(P253+Q253)*(0+N('Option C'!$E$15)+IF(Scenario!$B$13="Gross",N('Option C'!$E$16),0))/12+((N('Option C'!$E$12)+N('Option C'!$E$13))/12+IF(AND(O253&gt;=Scenario!$B$10,MOD(O253-Scenario!$B$10,Scenario!$B$18)=0),N('Option C'!$E$17)*N('Option C'!$E$18)+N('Option C'!$E$20),0)+IF(O253=1,N('Option C'!$E$17)*N('Option C'!$E$19)+N('Option C'!$E$21),0)+IF(O253=Scenario!$B$11,N('Option C'!$E$22),0)),"INSUFFICIENT FUNDS")))</f>
        <v/>
      </c>
      <c r="S253" s="6" t="str">
        <f>IF(O253&gt;Scenario!$B$11,"",IF(O$2&lt;&gt;"Ready",O$2,IF(ISNUMBER(P253),IF((P253+Q253)*(1+Scenario!$B$12/12)-R253&lt;0,"INSUFFICIENT FUNDS",(P253+Q253)*(1+Scenario!$B$12/12)-R253),"INSUFFICIENT FUNDS")))</f>
        <v/>
      </c>
      <c r="T253" s="6" t="str">
        <f>IF(O253&gt;Scenario!$B$11,"",IF(O$2&lt;&gt;"Ready",O$2,IF(ISNUMBER(S253),T252+R253,"INSUFFICIENT FUNDS")))</f>
        <v/>
      </c>
      <c r="U253" t="str">
        <f>IF(O253&gt;Scenario!$B$11,"",IF(O$2&lt;&gt;"Ready",O$2,IF(ISNUMBER(S253),"OK","INSUFFICIENT FUNDS")))</f>
        <v/>
      </c>
      <c r="V253">
        <v>249</v>
      </c>
      <c r="W253" s="6" t="str">
        <f>IF(V253&gt;Scenario!$B$11,"",IF(V$2&lt;&gt;"Ready",V$2,IF(AB252="OK",Z252,"INSUFFICIENT FUNDS")))</f>
        <v/>
      </c>
      <c r="X253" s="6" t="str">
        <f>IF(V253&gt;Scenario!$B$11,"",IF(V$2&lt;&gt;"Ready",V$2,IF(ISNUMBER(W253),IF(AND(V253&gt;=Scenario!$B$10,MOD(V253-Scenario!$B$10,Scenario!$B$18)=0),Scenario!$B$8,0),"INSUFFICIENT FUNDS")))</f>
        <v/>
      </c>
      <c r="Y253" s="6" t="str">
        <f>IF(V253&gt;Scenario!$B$11,"",IF(V$2&lt;&gt;"Ready",V$2,IF(ISNUMBER(W253),(W253+X253)*(N('Option C'!$E$14)+N('Option C'!$E$15)+IF(Scenario!$B$13="Gross",N('Option C'!$E$16),0))/12+((N('Option C'!$E$12)+N('Option C'!$E$13))/12+IF(AND(V253&gt;=Scenario!$B$10,MOD(V253-Scenario!$B$10,Scenario!$B$18)=0),0*0+0,0)+IF(V253=1,0*0+0,0)+IF(V253=Scenario!$B$11,0,0)),"INSUFFICIENT FUNDS")))</f>
        <v/>
      </c>
      <c r="Z253" s="6" t="str">
        <f>IF(V253&gt;Scenario!$B$11,"",IF(V$2&lt;&gt;"Ready",V$2,IF(ISNUMBER(W253),IF((W253+X253)*(1+Scenario!$B$12/12)-Y253&lt;0,"INSUFFICIENT FUNDS",(W253+X253)*(1+Scenario!$B$12/12)-Y253),"INSUFFICIENT FUNDS")))</f>
        <v/>
      </c>
      <c r="AA253" s="6" t="str">
        <f>IF(V253&gt;Scenario!$B$11,"",IF(V$2&lt;&gt;"Ready",V$2,IF(ISNUMBER(Z253),AA252+Y253,"INSUFFICIENT FUNDS")))</f>
        <v/>
      </c>
      <c r="AB253" t="str">
        <f>IF(V253&gt;Scenario!$B$11,"",IF(V$2&lt;&gt;"Ready",V$2,IF(ISNUMBER(Z253),"OK","INSUFFICIENT FUNDS")))</f>
        <v/>
      </c>
      <c r="AC253">
        <v>249</v>
      </c>
      <c r="AD253" s="6" t="str">
        <f>IF(AC253&gt;Scenario!$B$11,"",IF(AC$2&lt;&gt;"Ready",AC$2,IF(AI252="OK",AG252,"INSUFFICIENT FUNDS")))</f>
        <v/>
      </c>
      <c r="AE253" s="6" t="str">
        <f>IF(AC253&gt;Scenario!$B$11,"",IF(AC$2&lt;&gt;"Ready",AC$2,IF(ISNUMBER(AD253),IF(AND(AC253&gt;=Scenario!$B$10,MOD(AC253-Scenario!$B$10,Scenario!$B$18)=0),Scenario!$B$8,0),"INSUFFICIENT FUNDS")))</f>
        <v/>
      </c>
      <c r="AF253" s="6" t="str">
        <f>IF(AC253&gt;Scenario!$B$11,"",IF(AC$2&lt;&gt;"Ready",AC$2,IF(ISNUMBER(AD253),(AD253+AE253)*(N('Option C'!$E$14)+N('Option C'!$E$15)+IF(Scenario!$B$13="Gross",0,0))/12+((N('Option C'!$E$12)+N('Option C'!$E$13))/12+IF(AND(AC253&gt;=Scenario!$B$10,MOD(AC253-Scenario!$B$10,Scenario!$B$18)=0),N('Option C'!$E$17)*N('Option C'!$E$18)+N('Option C'!$E$20),0)+IF(AC253=1,N('Option C'!$E$17)*N('Option C'!$E$19)+N('Option C'!$E$21),0)+IF(AC253=Scenario!$B$11,N('Option C'!$E$22),0)),"INSUFFICIENT FUNDS")))</f>
        <v/>
      </c>
      <c r="AG253" s="6" t="str">
        <f>IF(AC253&gt;Scenario!$B$11,"",IF(AC$2&lt;&gt;"Ready",AC$2,IF(ISNUMBER(AD253),IF((AD253+AE253)*(1+Scenario!$B$12/12)-AF253&lt;0,"INSUFFICIENT FUNDS",(AD253+AE253)*(1+Scenario!$B$12/12)-AF253),"INSUFFICIENT FUNDS")))</f>
        <v/>
      </c>
      <c r="AH253" s="6" t="str">
        <f>IF(AC253&gt;Scenario!$B$11,"",IF(AC$2&lt;&gt;"Ready",AC$2,IF(ISNUMBER(AG253),AH252+AF253,"INSUFFICIENT FUNDS")))</f>
        <v/>
      </c>
      <c r="AI253" t="str">
        <f>IF(AC253&gt;Scenario!$B$11,"",IF(AC$2&lt;&gt;"Ready",AC$2,IF(ISNUMBER(AG253),"OK","INSUFFICIENT FUNDS")))</f>
        <v/>
      </c>
      <c r="AJ253">
        <v>249</v>
      </c>
      <c r="AK253" s="6" t="str">
        <f>IF(AJ253&gt;Scenario!$B$11,"",IF(AJ$2&lt;&gt;"Ready",AJ$2,IF(AP252="OK",AN252,"INSUFFICIENT FUNDS")))</f>
        <v/>
      </c>
      <c r="AL253" s="6" t="str">
        <f>IF(AJ253&gt;Scenario!$B$11,"",IF(AJ$2&lt;&gt;"Ready",AJ$2,IF(ISNUMBER(AK253),IF(AND(AJ253&gt;=Scenario!$B$10,MOD(AJ253-Scenario!$B$10,Scenario!$B$18)=0),Scenario!$B$8,0),"INSUFFICIENT FUNDS")))</f>
        <v/>
      </c>
      <c r="AM253" s="6" t="str">
        <f>IF(AJ253&gt;Scenario!$B$11,"",IF(AJ$2&lt;&gt;"Ready",AJ$2,IF(ISNUMBER(AK253),(AK253+AL253)*(0+0+IF(Scenario!$B$13="Gross",0,0))/12+((0+0)/12+IF(AND(AJ253&gt;=Scenario!$B$10,MOD(AJ253-Scenario!$B$10,Scenario!$B$18)=0),0*0+0,0)+IF(AJ253=1,0*0+0,0)+IF(AJ253=Scenario!$B$11,0,0)),"INSUFFICIENT FUNDS")))</f>
        <v/>
      </c>
      <c r="AN253" s="6" t="str">
        <f>IF(AJ253&gt;Scenario!$B$11,"",IF(AJ$2&lt;&gt;"Ready",AJ$2,IF(ISNUMBER(AK253),IF((AK253+AL253)*(1+Scenario!$B$12/12)-AM253&lt;0,"INSUFFICIENT FUNDS",(AK253+AL253)*(1+Scenario!$B$12/12)-AM253),"INSUFFICIENT FUNDS")))</f>
        <v/>
      </c>
      <c r="AO253" s="6" t="str">
        <f>IF(AJ253&gt;Scenario!$B$11,"",IF(AJ$2&lt;&gt;"Ready",AJ$2,IF(ISNUMBER(AN253),AO252+AM253,"INSUFFICIENT FUNDS")))</f>
        <v/>
      </c>
      <c r="AP253" t="str">
        <f>IF(AJ253&gt;Scenario!$B$11,"",IF(AJ$2&lt;&gt;"Ready",AJ$2,IF(ISNUMBER(AN253),"OK","INSUFFICIENT FUNDS")))</f>
        <v/>
      </c>
    </row>
    <row r="254" spans="1:42" ht="32.1" customHeight="1" x14ac:dyDescent="0.2">
      <c r="A254">
        <v>250</v>
      </c>
      <c r="B254" s="6" t="str">
        <f>IF(A254&gt;Scenario!$B$11,"",IF(A$2&lt;&gt;"Ready",A$2,IF(G253="OK",E253,"INSUFFICIENT FUNDS")))</f>
        <v/>
      </c>
      <c r="C254" s="6" t="str">
        <f>IF(A254&gt;Scenario!$B$11,"",IF(A$2&lt;&gt;"Ready",A$2,IF(ISNUMBER(B254),IF(AND(A254&gt;=Scenario!$B$10,MOD(A254-Scenario!$B$10,Scenario!$B$18)=0),Scenario!$B$8,0),"INSUFFICIENT FUNDS")))</f>
        <v/>
      </c>
      <c r="D254" s="6" t="str">
        <f>IF(A254&gt;Scenario!$B$11,"",IF(A$2&lt;&gt;"Ready",A$2,IF(ISNUMBER(B254),(B254+C254)*(N('Option C'!$E$14)+N('Option C'!$E$15)+IF(Scenario!$B$13="Gross",N('Option C'!$E$16),0))/12+((N('Option C'!$E$12)+N('Option C'!$E$13))/12+IF(AND(A254&gt;=Scenario!$B$10,MOD(A254-Scenario!$B$10,Scenario!$B$18)=0),N('Option C'!$E$17)*N('Option C'!$E$18)+N('Option C'!$E$20),0)+IF(A254=1,N('Option C'!$E$17)*N('Option C'!$E$19)+N('Option C'!$E$21),0)+IF(A254=Scenario!$B$11,N('Option C'!$E$22),0)),"INSUFFICIENT FUNDS")))</f>
        <v/>
      </c>
      <c r="E254" s="6" t="str">
        <f>IF(A254&gt;Scenario!$B$11,"",IF(A$2&lt;&gt;"Ready",A$2,IF(ISNUMBER(B254),IF((B254+C254)*(1+Scenario!$B$12/12)-D254&lt;0,"INSUFFICIENT FUNDS",(B254+C254)*(1+Scenario!$B$12/12)-D254),"INSUFFICIENT FUNDS")))</f>
        <v/>
      </c>
      <c r="F254" s="6" t="str">
        <f>IF(A254&gt;Scenario!$B$11,"",IF(A$2&lt;&gt;"Ready",A$2,IF(ISNUMBER(E254),F253+D254,"INSUFFICIENT FUNDS")))</f>
        <v/>
      </c>
      <c r="G254" t="str">
        <f>IF(A254&gt;Scenario!$B$11,"",IF(A$2&lt;&gt;"Ready",A$2,IF(ISNUMBER(E254),"OK","INSUFFICIENT FUNDS")))</f>
        <v/>
      </c>
      <c r="H254">
        <v>250</v>
      </c>
      <c r="I254" s="6" t="str">
        <f>IF(H254&gt;Scenario!$B$11,"",IF(H$2&lt;&gt;"Ready",H$2,IF(N253="OK",L253,"INSUFFICIENT FUNDS")))</f>
        <v/>
      </c>
      <c r="J254" s="6" t="str">
        <f>IF(H254&gt;Scenario!$B$11,"",IF(H$2&lt;&gt;"Ready",H$2,IF(ISNUMBER(I254),IF(AND(H254&gt;=Scenario!$B$10,MOD(H254-Scenario!$B$10,Scenario!$B$18)=0),Scenario!$B$8,0),"INSUFFICIENT FUNDS")))</f>
        <v/>
      </c>
      <c r="K254" s="6" t="str">
        <f>IF(H254&gt;Scenario!$B$11,"",IF(H$2&lt;&gt;"Ready",H$2,IF(ISNUMBER(I254),(I254+J254)*(N('Option C'!$E$14)+N('Option C'!$E$15)+IF(Scenario!$B$13="Gross",N('Option C'!$E$16),0))/12+((0+0)/12+IF(AND(H254&gt;=Scenario!$B$10,MOD(H254-Scenario!$B$10,Scenario!$B$18)=0),N('Option C'!$E$17)*N('Option C'!$E$18)+N('Option C'!$E$20),0)+IF(H254=1,N('Option C'!$E$17)*N('Option C'!$E$19)+N('Option C'!$E$21),0)+IF(H254=Scenario!$B$11,N('Option C'!$E$22),0)),"INSUFFICIENT FUNDS")))</f>
        <v/>
      </c>
      <c r="L254" s="6" t="str">
        <f>IF(H254&gt;Scenario!$B$11,"",IF(H$2&lt;&gt;"Ready",H$2,IF(ISNUMBER(I254),IF((I254+J254)*(1+Scenario!$B$12/12)-K254&lt;0,"INSUFFICIENT FUNDS",(I254+J254)*(1+Scenario!$B$12/12)-K254),"INSUFFICIENT FUNDS")))</f>
        <v/>
      </c>
      <c r="M254" s="6" t="str">
        <f>IF(H254&gt;Scenario!$B$11,"",IF(H$2&lt;&gt;"Ready",H$2,IF(ISNUMBER(L254),M253+K254,"INSUFFICIENT FUNDS")))</f>
        <v/>
      </c>
      <c r="N254" t="str">
        <f>IF(H254&gt;Scenario!$B$11,"",IF(H$2&lt;&gt;"Ready",H$2,IF(ISNUMBER(L254),"OK","INSUFFICIENT FUNDS")))</f>
        <v/>
      </c>
      <c r="O254">
        <v>250</v>
      </c>
      <c r="P254" s="6" t="str">
        <f>IF(O254&gt;Scenario!$B$11,"",IF(O$2&lt;&gt;"Ready",O$2,IF(U253="OK",S253,"INSUFFICIENT FUNDS")))</f>
        <v/>
      </c>
      <c r="Q254" s="6" t="str">
        <f>IF(O254&gt;Scenario!$B$11,"",IF(O$2&lt;&gt;"Ready",O$2,IF(ISNUMBER(P254),IF(AND(O254&gt;=Scenario!$B$10,MOD(O254-Scenario!$B$10,Scenario!$B$18)=0),Scenario!$B$8,0),"INSUFFICIENT FUNDS")))</f>
        <v/>
      </c>
      <c r="R254" s="6" t="str">
        <f>IF(O254&gt;Scenario!$B$11,"",IF(O$2&lt;&gt;"Ready",O$2,IF(ISNUMBER(P254),(P254+Q254)*(0+N('Option C'!$E$15)+IF(Scenario!$B$13="Gross",N('Option C'!$E$16),0))/12+((N('Option C'!$E$12)+N('Option C'!$E$13))/12+IF(AND(O254&gt;=Scenario!$B$10,MOD(O254-Scenario!$B$10,Scenario!$B$18)=0),N('Option C'!$E$17)*N('Option C'!$E$18)+N('Option C'!$E$20),0)+IF(O254=1,N('Option C'!$E$17)*N('Option C'!$E$19)+N('Option C'!$E$21),0)+IF(O254=Scenario!$B$11,N('Option C'!$E$22),0)),"INSUFFICIENT FUNDS")))</f>
        <v/>
      </c>
      <c r="S254" s="6" t="str">
        <f>IF(O254&gt;Scenario!$B$11,"",IF(O$2&lt;&gt;"Ready",O$2,IF(ISNUMBER(P254),IF((P254+Q254)*(1+Scenario!$B$12/12)-R254&lt;0,"INSUFFICIENT FUNDS",(P254+Q254)*(1+Scenario!$B$12/12)-R254),"INSUFFICIENT FUNDS")))</f>
        <v/>
      </c>
      <c r="T254" s="6" t="str">
        <f>IF(O254&gt;Scenario!$B$11,"",IF(O$2&lt;&gt;"Ready",O$2,IF(ISNUMBER(S254),T253+R254,"INSUFFICIENT FUNDS")))</f>
        <v/>
      </c>
      <c r="U254" t="str">
        <f>IF(O254&gt;Scenario!$B$11,"",IF(O$2&lt;&gt;"Ready",O$2,IF(ISNUMBER(S254),"OK","INSUFFICIENT FUNDS")))</f>
        <v/>
      </c>
      <c r="V254">
        <v>250</v>
      </c>
      <c r="W254" s="6" t="str">
        <f>IF(V254&gt;Scenario!$B$11,"",IF(V$2&lt;&gt;"Ready",V$2,IF(AB253="OK",Z253,"INSUFFICIENT FUNDS")))</f>
        <v/>
      </c>
      <c r="X254" s="6" t="str">
        <f>IF(V254&gt;Scenario!$B$11,"",IF(V$2&lt;&gt;"Ready",V$2,IF(ISNUMBER(W254),IF(AND(V254&gt;=Scenario!$B$10,MOD(V254-Scenario!$B$10,Scenario!$B$18)=0),Scenario!$B$8,0),"INSUFFICIENT FUNDS")))</f>
        <v/>
      </c>
      <c r="Y254" s="6" t="str">
        <f>IF(V254&gt;Scenario!$B$11,"",IF(V$2&lt;&gt;"Ready",V$2,IF(ISNUMBER(W254),(W254+X254)*(N('Option C'!$E$14)+N('Option C'!$E$15)+IF(Scenario!$B$13="Gross",N('Option C'!$E$16),0))/12+((N('Option C'!$E$12)+N('Option C'!$E$13))/12+IF(AND(V254&gt;=Scenario!$B$10,MOD(V254-Scenario!$B$10,Scenario!$B$18)=0),0*0+0,0)+IF(V254=1,0*0+0,0)+IF(V254=Scenario!$B$11,0,0)),"INSUFFICIENT FUNDS")))</f>
        <v/>
      </c>
      <c r="Z254" s="6" t="str">
        <f>IF(V254&gt;Scenario!$B$11,"",IF(V$2&lt;&gt;"Ready",V$2,IF(ISNUMBER(W254),IF((W254+X254)*(1+Scenario!$B$12/12)-Y254&lt;0,"INSUFFICIENT FUNDS",(W254+X254)*(1+Scenario!$B$12/12)-Y254),"INSUFFICIENT FUNDS")))</f>
        <v/>
      </c>
      <c r="AA254" s="6" t="str">
        <f>IF(V254&gt;Scenario!$B$11,"",IF(V$2&lt;&gt;"Ready",V$2,IF(ISNUMBER(Z254),AA253+Y254,"INSUFFICIENT FUNDS")))</f>
        <v/>
      </c>
      <c r="AB254" t="str">
        <f>IF(V254&gt;Scenario!$B$11,"",IF(V$2&lt;&gt;"Ready",V$2,IF(ISNUMBER(Z254),"OK","INSUFFICIENT FUNDS")))</f>
        <v/>
      </c>
      <c r="AC254">
        <v>250</v>
      </c>
      <c r="AD254" s="6" t="str">
        <f>IF(AC254&gt;Scenario!$B$11,"",IF(AC$2&lt;&gt;"Ready",AC$2,IF(AI253="OK",AG253,"INSUFFICIENT FUNDS")))</f>
        <v/>
      </c>
      <c r="AE254" s="6" t="str">
        <f>IF(AC254&gt;Scenario!$B$11,"",IF(AC$2&lt;&gt;"Ready",AC$2,IF(ISNUMBER(AD254),IF(AND(AC254&gt;=Scenario!$B$10,MOD(AC254-Scenario!$B$10,Scenario!$B$18)=0),Scenario!$B$8,0),"INSUFFICIENT FUNDS")))</f>
        <v/>
      </c>
      <c r="AF254" s="6" t="str">
        <f>IF(AC254&gt;Scenario!$B$11,"",IF(AC$2&lt;&gt;"Ready",AC$2,IF(ISNUMBER(AD254),(AD254+AE254)*(N('Option C'!$E$14)+N('Option C'!$E$15)+IF(Scenario!$B$13="Gross",0,0))/12+((N('Option C'!$E$12)+N('Option C'!$E$13))/12+IF(AND(AC254&gt;=Scenario!$B$10,MOD(AC254-Scenario!$B$10,Scenario!$B$18)=0),N('Option C'!$E$17)*N('Option C'!$E$18)+N('Option C'!$E$20),0)+IF(AC254=1,N('Option C'!$E$17)*N('Option C'!$E$19)+N('Option C'!$E$21),0)+IF(AC254=Scenario!$B$11,N('Option C'!$E$22),0)),"INSUFFICIENT FUNDS")))</f>
        <v/>
      </c>
      <c r="AG254" s="6" t="str">
        <f>IF(AC254&gt;Scenario!$B$11,"",IF(AC$2&lt;&gt;"Ready",AC$2,IF(ISNUMBER(AD254),IF((AD254+AE254)*(1+Scenario!$B$12/12)-AF254&lt;0,"INSUFFICIENT FUNDS",(AD254+AE254)*(1+Scenario!$B$12/12)-AF254),"INSUFFICIENT FUNDS")))</f>
        <v/>
      </c>
      <c r="AH254" s="6" t="str">
        <f>IF(AC254&gt;Scenario!$B$11,"",IF(AC$2&lt;&gt;"Ready",AC$2,IF(ISNUMBER(AG254),AH253+AF254,"INSUFFICIENT FUNDS")))</f>
        <v/>
      </c>
      <c r="AI254" t="str">
        <f>IF(AC254&gt;Scenario!$B$11,"",IF(AC$2&lt;&gt;"Ready",AC$2,IF(ISNUMBER(AG254),"OK","INSUFFICIENT FUNDS")))</f>
        <v/>
      </c>
      <c r="AJ254">
        <v>250</v>
      </c>
      <c r="AK254" s="6" t="str">
        <f>IF(AJ254&gt;Scenario!$B$11,"",IF(AJ$2&lt;&gt;"Ready",AJ$2,IF(AP253="OK",AN253,"INSUFFICIENT FUNDS")))</f>
        <v/>
      </c>
      <c r="AL254" s="6" t="str">
        <f>IF(AJ254&gt;Scenario!$B$11,"",IF(AJ$2&lt;&gt;"Ready",AJ$2,IF(ISNUMBER(AK254),IF(AND(AJ254&gt;=Scenario!$B$10,MOD(AJ254-Scenario!$B$10,Scenario!$B$18)=0),Scenario!$B$8,0),"INSUFFICIENT FUNDS")))</f>
        <v/>
      </c>
      <c r="AM254" s="6" t="str">
        <f>IF(AJ254&gt;Scenario!$B$11,"",IF(AJ$2&lt;&gt;"Ready",AJ$2,IF(ISNUMBER(AK254),(AK254+AL254)*(0+0+IF(Scenario!$B$13="Gross",0,0))/12+((0+0)/12+IF(AND(AJ254&gt;=Scenario!$B$10,MOD(AJ254-Scenario!$B$10,Scenario!$B$18)=0),0*0+0,0)+IF(AJ254=1,0*0+0,0)+IF(AJ254=Scenario!$B$11,0,0)),"INSUFFICIENT FUNDS")))</f>
        <v/>
      </c>
      <c r="AN254" s="6" t="str">
        <f>IF(AJ254&gt;Scenario!$B$11,"",IF(AJ$2&lt;&gt;"Ready",AJ$2,IF(ISNUMBER(AK254),IF((AK254+AL254)*(1+Scenario!$B$12/12)-AM254&lt;0,"INSUFFICIENT FUNDS",(AK254+AL254)*(1+Scenario!$B$12/12)-AM254),"INSUFFICIENT FUNDS")))</f>
        <v/>
      </c>
      <c r="AO254" s="6" t="str">
        <f>IF(AJ254&gt;Scenario!$B$11,"",IF(AJ$2&lt;&gt;"Ready",AJ$2,IF(ISNUMBER(AN254),AO253+AM254,"INSUFFICIENT FUNDS")))</f>
        <v/>
      </c>
      <c r="AP254" t="str">
        <f>IF(AJ254&gt;Scenario!$B$11,"",IF(AJ$2&lt;&gt;"Ready",AJ$2,IF(ISNUMBER(AN254),"OK","INSUFFICIENT FUNDS")))</f>
        <v/>
      </c>
    </row>
    <row r="255" spans="1:42" ht="32.1" customHeight="1" x14ac:dyDescent="0.2">
      <c r="A255">
        <v>251</v>
      </c>
      <c r="B255" s="6" t="str">
        <f>IF(A255&gt;Scenario!$B$11,"",IF(A$2&lt;&gt;"Ready",A$2,IF(G254="OK",E254,"INSUFFICIENT FUNDS")))</f>
        <v/>
      </c>
      <c r="C255" s="6" t="str">
        <f>IF(A255&gt;Scenario!$B$11,"",IF(A$2&lt;&gt;"Ready",A$2,IF(ISNUMBER(B255),IF(AND(A255&gt;=Scenario!$B$10,MOD(A255-Scenario!$B$10,Scenario!$B$18)=0),Scenario!$B$8,0),"INSUFFICIENT FUNDS")))</f>
        <v/>
      </c>
      <c r="D255" s="6" t="str">
        <f>IF(A255&gt;Scenario!$B$11,"",IF(A$2&lt;&gt;"Ready",A$2,IF(ISNUMBER(B255),(B255+C255)*(N('Option C'!$E$14)+N('Option C'!$E$15)+IF(Scenario!$B$13="Gross",N('Option C'!$E$16),0))/12+((N('Option C'!$E$12)+N('Option C'!$E$13))/12+IF(AND(A255&gt;=Scenario!$B$10,MOD(A255-Scenario!$B$10,Scenario!$B$18)=0),N('Option C'!$E$17)*N('Option C'!$E$18)+N('Option C'!$E$20),0)+IF(A255=1,N('Option C'!$E$17)*N('Option C'!$E$19)+N('Option C'!$E$21),0)+IF(A255=Scenario!$B$11,N('Option C'!$E$22),0)),"INSUFFICIENT FUNDS")))</f>
        <v/>
      </c>
      <c r="E255" s="6" t="str">
        <f>IF(A255&gt;Scenario!$B$11,"",IF(A$2&lt;&gt;"Ready",A$2,IF(ISNUMBER(B255),IF((B255+C255)*(1+Scenario!$B$12/12)-D255&lt;0,"INSUFFICIENT FUNDS",(B255+C255)*(1+Scenario!$B$12/12)-D255),"INSUFFICIENT FUNDS")))</f>
        <v/>
      </c>
      <c r="F255" s="6" t="str">
        <f>IF(A255&gt;Scenario!$B$11,"",IF(A$2&lt;&gt;"Ready",A$2,IF(ISNUMBER(E255),F254+D255,"INSUFFICIENT FUNDS")))</f>
        <v/>
      </c>
      <c r="G255" t="str">
        <f>IF(A255&gt;Scenario!$B$11,"",IF(A$2&lt;&gt;"Ready",A$2,IF(ISNUMBER(E255),"OK","INSUFFICIENT FUNDS")))</f>
        <v/>
      </c>
      <c r="H255">
        <v>251</v>
      </c>
      <c r="I255" s="6" t="str">
        <f>IF(H255&gt;Scenario!$B$11,"",IF(H$2&lt;&gt;"Ready",H$2,IF(N254="OK",L254,"INSUFFICIENT FUNDS")))</f>
        <v/>
      </c>
      <c r="J255" s="6" t="str">
        <f>IF(H255&gt;Scenario!$B$11,"",IF(H$2&lt;&gt;"Ready",H$2,IF(ISNUMBER(I255),IF(AND(H255&gt;=Scenario!$B$10,MOD(H255-Scenario!$B$10,Scenario!$B$18)=0),Scenario!$B$8,0),"INSUFFICIENT FUNDS")))</f>
        <v/>
      </c>
      <c r="K255" s="6" t="str">
        <f>IF(H255&gt;Scenario!$B$11,"",IF(H$2&lt;&gt;"Ready",H$2,IF(ISNUMBER(I255),(I255+J255)*(N('Option C'!$E$14)+N('Option C'!$E$15)+IF(Scenario!$B$13="Gross",N('Option C'!$E$16),0))/12+((0+0)/12+IF(AND(H255&gt;=Scenario!$B$10,MOD(H255-Scenario!$B$10,Scenario!$B$18)=0),N('Option C'!$E$17)*N('Option C'!$E$18)+N('Option C'!$E$20),0)+IF(H255=1,N('Option C'!$E$17)*N('Option C'!$E$19)+N('Option C'!$E$21),0)+IF(H255=Scenario!$B$11,N('Option C'!$E$22),0)),"INSUFFICIENT FUNDS")))</f>
        <v/>
      </c>
      <c r="L255" s="6" t="str">
        <f>IF(H255&gt;Scenario!$B$11,"",IF(H$2&lt;&gt;"Ready",H$2,IF(ISNUMBER(I255),IF((I255+J255)*(1+Scenario!$B$12/12)-K255&lt;0,"INSUFFICIENT FUNDS",(I255+J255)*(1+Scenario!$B$12/12)-K255),"INSUFFICIENT FUNDS")))</f>
        <v/>
      </c>
      <c r="M255" s="6" t="str">
        <f>IF(H255&gt;Scenario!$B$11,"",IF(H$2&lt;&gt;"Ready",H$2,IF(ISNUMBER(L255),M254+K255,"INSUFFICIENT FUNDS")))</f>
        <v/>
      </c>
      <c r="N255" t="str">
        <f>IF(H255&gt;Scenario!$B$11,"",IF(H$2&lt;&gt;"Ready",H$2,IF(ISNUMBER(L255),"OK","INSUFFICIENT FUNDS")))</f>
        <v/>
      </c>
      <c r="O255">
        <v>251</v>
      </c>
      <c r="P255" s="6" t="str">
        <f>IF(O255&gt;Scenario!$B$11,"",IF(O$2&lt;&gt;"Ready",O$2,IF(U254="OK",S254,"INSUFFICIENT FUNDS")))</f>
        <v/>
      </c>
      <c r="Q255" s="6" t="str">
        <f>IF(O255&gt;Scenario!$B$11,"",IF(O$2&lt;&gt;"Ready",O$2,IF(ISNUMBER(P255),IF(AND(O255&gt;=Scenario!$B$10,MOD(O255-Scenario!$B$10,Scenario!$B$18)=0),Scenario!$B$8,0),"INSUFFICIENT FUNDS")))</f>
        <v/>
      </c>
      <c r="R255" s="6" t="str">
        <f>IF(O255&gt;Scenario!$B$11,"",IF(O$2&lt;&gt;"Ready",O$2,IF(ISNUMBER(P255),(P255+Q255)*(0+N('Option C'!$E$15)+IF(Scenario!$B$13="Gross",N('Option C'!$E$16),0))/12+((N('Option C'!$E$12)+N('Option C'!$E$13))/12+IF(AND(O255&gt;=Scenario!$B$10,MOD(O255-Scenario!$B$10,Scenario!$B$18)=0),N('Option C'!$E$17)*N('Option C'!$E$18)+N('Option C'!$E$20),0)+IF(O255=1,N('Option C'!$E$17)*N('Option C'!$E$19)+N('Option C'!$E$21),0)+IF(O255=Scenario!$B$11,N('Option C'!$E$22),0)),"INSUFFICIENT FUNDS")))</f>
        <v/>
      </c>
      <c r="S255" s="6" t="str">
        <f>IF(O255&gt;Scenario!$B$11,"",IF(O$2&lt;&gt;"Ready",O$2,IF(ISNUMBER(P255),IF((P255+Q255)*(1+Scenario!$B$12/12)-R255&lt;0,"INSUFFICIENT FUNDS",(P255+Q255)*(1+Scenario!$B$12/12)-R255),"INSUFFICIENT FUNDS")))</f>
        <v/>
      </c>
      <c r="T255" s="6" t="str">
        <f>IF(O255&gt;Scenario!$B$11,"",IF(O$2&lt;&gt;"Ready",O$2,IF(ISNUMBER(S255),T254+R255,"INSUFFICIENT FUNDS")))</f>
        <v/>
      </c>
      <c r="U255" t="str">
        <f>IF(O255&gt;Scenario!$B$11,"",IF(O$2&lt;&gt;"Ready",O$2,IF(ISNUMBER(S255),"OK","INSUFFICIENT FUNDS")))</f>
        <v/>
      </c>
      <c r="V255">
        <v>251</v>
      </c>
      <c r="W255" s="6" t="str">
        <f>IF(V255&gt;Scenario!$B$11,"",IF(V$2&lt;&gt;"Ready",V$2,IF(AB254="OK",Z254,"INSUFFICIENT FUNDS")))</f>
        <v/>
      </c>
      <c r="X255" s="6" t="str">
        <f>IF(V255&gt;Scenario!$B$11,"",IF(V$2&lt;&gt;"Ready",V$2,IF(ISNUMBER(W255),IF(AND(V255&gt;=Scenario!$B$10,MOD(V255-Scenario!$B$10,Scenario!$B$18)=0),Scenario!$B$8,0),"INSUFFICIENT FUNDS")))</f>
        <v/>
      </c>
      <c r="Y255" s="6" t="str">
        <f>IF(V255&gt;Scenario!$B$11,"",IF(V$2&lt;&gt;"Ready",V$2,IF(ISNUMBER(W255),(W255+X255)*(N('Option C'!$E$14)+N('Option C'!$E$15)+IF(Scenario!$B$13="Gross",N('Option C'!$E$16),0))/12+((N('Option C'!$E$12)+N('Option C'!$E$13))/12+IF(AND(V255&gt;=Scenario!$B$10,MOD(V255-Scenario!$B$10,Scenario!$B$18)=0),0*0+0,0)+IF(V255=1,0*0+0,0)+IF(V255=Scenario!$B$11,0,0)),"INSUFFICIENT FUNDS")))</f>
        <v/>
      </c>
      <c r="Z255" s="6" t="str">
        <f>IF(V255&gt;Scenario!$B$11,"",IF(V$2&lt;&gt;"Ready",V$2,IF(ISNUMBER(W255),IF((W255+X255)*(1+Scenario!$B$12/12)-Y255&lt;0,"INSUFFICIENT FUNDS",(W255+X255)*(1+Scenario!$B$12/12)-Y255),"INSUFFICIENT FUNDS")))</f>
        <v/>
      </c>
      <c r="AA255" s="6" t="str">
        <f>IF(V255&gt;Scenario!$B$11,"",IF(V$2&lt;&gt;"Ready",V$2,IF(ISNUMBER(Z255),AA254+Y255,"INSUFFICIENT FUNDS")))</f>
        <v/>
      </c>
      <c r="AB255" t="str">
        <f>IF(V255&gt;Scenario!$B$11,"",IF(V$2&lt;&gt;"Ready",V$2,IF(ISNUMBER(Z255),"OK","INSUFFICIENT FUNDS")))</f>
        <v/>
      </c>
      <c r="AC255">
        <v>251</v>
      </c>
      <c r="AD255" s="6" t="str">
        <f>IF(AC255&gt;Scenario!$B$11,"",IF(AC$2&lt;&gt;"Ready",AC$2,IF(AI254="OK",AG254,"INSUFFICIENT FUNDS")))</f>
        <v/>
      </c>
      <c r="AE255" s="6" t="str">
        <f>IF(AC255&gt;Scenario!$B$11,"",IF(AC$2&lt;&gt;"Ready",AC$2,IF(ISNUMBER(AD255),IF(AND(AC255&gt;=Scenario!$B$10,MOD(AC255-Scenario!$B$10,Scenario!$B$18)=0),Scenario!$B$8,0),"INSUFFICIENT FUNDS")))</f>
        <v/>
      </c>
      <c r="AF255" s="6" t="str">
        <f>IF(AC255&gt;Scenario!$B$11,"",IF(AC$2&lt;&gt;"Ready",AC$2,IF(ISNUMBER(AD255),(AD255+AE255)*(N('Option C'!$E$14)+N('Option C'!$E$15)+IF(Scenario!$B$13="Gross",0,0))/12+((N('Option C'!$E$12)+N('Option C'!$E$13))/12+IF(AND(AC255&gt;=Scenario!$B$10,MOD(AC255-Scenario!$B$10,Scenario!$B$18)=0),N('Option C'!$E$17)*N('Option C'!$E$18)+N('Option C'!$E$20),0)+IF(AC255=1,N('Option C'!$E$17)*N('Option C'!$E$19)+N('Option C'!$E$21),0)+IF(AC255=Scenario!$B$11,N('Option C'!$E$22),0)),"INSUFFICIENT FUNDS")))</f>
        <v/>
      </c>
      <c r="AG255" s="6" t="str">
        <f>IF(AC255&gt;Scenario!$B$11,"",IF(AC$2&lt;&gt;"Ready",AC$2,IF(ISNUMBER(AD255),IF((AD255+AE255)*(1+Scenario!$B$12/12)-AF255&lt;0,"INSUFFICIENT FUNDS",(AD255+AE255)*(1+Scenario!$B$12/12)-AF255),"INSUFFICIENT FUNDS")))</f>
        <v/>
      </c>
      <c r="AH255" s="6" t="str">
        <f>IF(AC255&gt;Scenario!$B$11,"",IF(AC$2&lt;&gt;"Ready",AC$2,IF(ISNUMBER(AG255),AH254+AF255,"INSUFFICIENT FUNDS")))</f>
        <v/>
      </c>
      <c r="AI255" t="str">
        <f>IF(AC255&gt;Scenario!$B$11,"",IF(AC$2&lt;&gt;"Ready",AC$2,IF(ISNUMBER(AG255),"OK","INSUFFICIENT FUNDS")))</f>
        <v/>
      </c>
      <c r="AJ255">
        <v>251</v>
      </c>
      <c r="AK255" s="6" t="str">
        <f>IF(AJ255&gt;Scenario!$B$11,"",IF(AJ$2&lt;&gt;"Ready",AJ$2,IF(AP254="OK",AN254,"INSUFFICIENT FUNDS")))</f>
        <v/>
      </c>
      <c r="AL255" s="6" t="str">
        <f>IF(AJ255&gt;Scenario!$B$11,"",IF(AJ$2&lt;&gt;"Ready",AJ$2,IF(ISNUMBER(AK255),IF(AND(AJ255&gt;=Scenario!$B$10,MOD(AJ255-Scenario!$B$10,Scenario!$B$18)=0),Scenario!$B$8,0),"INSUFFICIENT FUNDS")))</f>
        <v/>
      </c>
      <c r="AM255" s="6" t="str">
        <f>IF(AJ255&gt;Scenario!$B$11,"",IF(AJ$2&lt;&gt;"Ready",AJ$2,IF(ISNUMBER(AK255),(AK255+AL255)*(0+0+IF(Scenario!$B$13="Gross",0,0))/12+((0+0)/12+IF(AND(AJ255&gt;=Scenario!$B$10,MOD(AJ255-Scenario!$B$10,Scenario!$B$18)=0),0*0+0,0)+IF(AJ255=1,0*0+0,0)+IF(AJ255=Scenario!$B$11,0,0)),"INSUFFICIENT FUNDS")))</f>
        <v/>
      </c>
      <c r="AN255" s="6" t="str">
        <f>IF(AJ255&gt;Scenario!$B$11,"",IF(AJ$2&lt;&gt;"Ready",AJ$2,IF(ISNUMBER(AK255),IF((AK255+AL255)*(1+Scenario!$B$12/12)-AM255&lt;0,"INSUFFICIENT FUNDS",(AK255+AL255)*(1+Scenario!$B$12/12)-AM255),"INSUFFICIENT FUNDS")))</f>
        <v/>
      </c>
      <c r="AO255" s="6" t="str">
        <f>IF(AJ255&gt;Scenario!$B$11,"",IF(AJ$2&lt;&gt;"Ready",AJ$2,IF(ISNUMBER(AN255),AO254+AM255,"INSUFFICIENT FUNDS")))</f>
        <v/>
      </c>
      <c r="AP255" t="str">
        <f>IF(AJ255&gt;Scenario!$B$11,"",IF(AJ$2&lt;&gt;"Ready",AJ$2,IF(ISNUMBER(AN255),"OK","INSUFFICIENT FUNDS")))</f>
        <v/>
      </c>
    </row>
    <row r="256" spans="1:42" ht="32.1" customHeight="1" x14ac:dyDescent="0.2">
      <c r="A256">
        <v>252</v>
      </c>
      <c r="B256" s="6" t="str">
        <f>IF(A256&gt;Scenario!$B$11,"",IF(A$2&lt;&gt;"Ready",A$2,IF(G255="OK",E255,"INSUFFICIENT FUNDS")))</f>
        <v/>
      </c>
      <c r="C256" s="6" t="str">
        <f>IF(A256&gt;Scenario!$B$11,"",IF(A$2&lt;&gt;"Ready",A$2,IF(ISNUMBER(B256),IF(AND(A256&gt;=Scenario!$B$10,MOD(A256-Scenario!$B$10,Scenario!$B$18)=0),Scenario!$B$8,0),"INSUFFICIENT FUNDS")))</f>
        <v/>
      </c>
      <c r="D256" s="6" t="str">
        <f>IF(A256&gt;Scenario!$B$11,"",IF(A$2&lt;&gt;"Ready",A$2,IF(ISNUMBER(B256),(B256+C256)*(N('Option C'!$E$14)+N('Option C'!$E$15)+IF(Scenario!$B$13="Gross",N('Option C'!$E$16),0))/12+((N('Option C'!$E$12)+N('Option C'!$E$13))/12+IF(AND(A256&gt;=Scenario!$B$10,MOD(A256-Scenario!$B$10,Scenario!$B$18)=0),N('Option C'!$E$17)*N('Option C'!$E$18)+N('Option C'!$E$20),0)+IF(A256=1,N('Option C'!$E$17)*N('Option C'!$E$19)+N('Option C'!$E$21),0)+IF(A256=Scenario!$B$11,N('Option C'!$E$22),0)),"INSUFFICIENT FUNDS")))</f>
        <v/>
      </c>
      <c r="E256" s="6" t="str">
        <f>IF(A256&gt;Scenario!$B$11,"",IF(A$2&lt;&gt;"Ready",A$2,IF(ISNUMBER(B256),IF((B256+C256)*(1+Scenario!$B$12/12)-D256&lt;0,"INSUFFICIENT FUNDS",(B256+C256)*(1+Scenario!$B$12/12)-D256),"INSUFFICIENT FUNDS")))</f>
        <v/>
      </c>
      <c r="F256" s="6" t="str">
        <f>IF(A256&gt;Scenario!$B$11,"",IF(A$2&lt;&gt;"Ready",A$2,IF(ISNUMBER(E256),F255+D256,"INSUFFICIENT FUNDS")))</f>
        <v/>
      </c>
      <c r="G256" t="str">
        <f>IF(A256&gt;Scenario!$B$11,"",IF(A$2&lt;&gt;"Ready",A$2,IF(ISNUMBER(E256),"OK","INSUFFICIENT FUNDS")))</f>
        <v/>
      </c>
      <c r="H256">
        <v>252</v>
      </c>
      <c r="I256" s="6" t="str">
        <f>IF(H256&gt;Scenario!$B$11,"",IF(H$2&lt;&gt;"Ready",H$2,IF(N255="OK",L255,"INSUFFICIENT FUNDS")))</f>
        <v/>
      </c>
      <c r="J256" s="6" t="str">
        <f>IF(H256&gt;Scenario!$B$11,"",IF(H$2&lt;&gt;"Ready",H$2,IF(ISNUMBER(I256),IF(AND(H256&gt;=Scenario!$B$10,MOD(H256-Scenario!$B$10,Scenario!$B$18)=0),Scenario!$B$8,0),"INSUFFICIENT FUNDS")))</f>
        <v/>
      </c>
      <c r="K256" s="6" t="str">
        <f>IF(H256&gt;Scenario!$B$11,"",IF(H$2&lt;&gt;"Ready",H$2,IF(ISNUMBER(I256),(I256+J256)*(N('Option C'!$E$14)+N('Option C'!$E$15)+IF(Scenario!$B$13="Gross",N('Option C'!$E$16),0))/12+((0+0)/12+IF(AND(H256&gt;=Scenario!$B$10,MOD(H256-Scenario!$B$10,Scenario!$B$18)=0),N('Option C'!$E$17)*N('Option C'!$E$18)+N('Option C'!$E$20),0)+IF(H256=1,N('Option C'!$E$17)*N('Option C'!$E$19)+N('Option C'!$E$21),0)+IF(H256=Scenario!$B$11,N('Option C'!$E$22),0)),"INSUFFICIENT FUNDS")))</f>
        <v/>
      </c>
      <c r="L256" s="6" t="str">
        <f>IF(H256&gt;Scenario!$B$11,"",IF(H$2&lt;&gt;"Ready",H$2,IF(ISNUMBER(I256),IF((I256+J256)*(1+Scenario!$B$12/12)-K256&lt;0,"INSUFFICIENT FUNDS",(I256+J256)*(1+Scenario!$B$12/12)-K256),"INSUFFICIENT FUNDS")))</f>
        <v/>
      </c>
      <c r="M256" s="6" t="str">
        <f>IF(H256&gt;Scenario!$B$11,"",IF(H$2&lt;&gt;"Ready",H$2,IF(ISNUMBER(L256),M255+K256,"INSUFFICIENT FUNDS")))</f>
        <v/>
      </c>
      <c r="N256" t="str">
        <f>IF(H256&gt;Scenario!$B$11,"",IF(H$2&lt;&gt;"Ready",H$2,IF(ISNUMBER(L256),"OK","INSUFFICIENT FUNDS")))</f>
        <v/>
      </c>
      <c r="O256">
        <v>252</v>
      </c>
      <c r="P256" s="6" t="str">
        <f>IF(O256&gt;Scenario!$B$11,"",IF(O$2&lt;&gt;"Ready",O$2,IF(U255="OK",S255,"INSUFFICIENT FUNDS")))</f>
        <v/>
      </c>
      <c r="Q256" s="6" t="str">
        <f>IF(O256&gt;Scenario!$B$11,"",IF(O$2&lt;&gt;"Ready",O$2,IF(ISNUMBER(P256),IF(AND(O256&gt;=Scenario!$B$10,MOD(O256-Scenario!$B$10,Scenario!$B$18)=0),Scenario!$B$8,0),"INSUFFICIENT FUNDS")))</f>
        <v/>
      </c>
      <c r="R256" s="6" t="str">
        <f>IF(O256&gt;Scenario!$B$11,"",IF(O$2&lt;&gt;"Ready",O$2,IF(ISNUMBER(P256),(P256+Q256)*(0+N('Option C'!$E$15)+IF(Scenario!$B$13="Gross",N('Option C'!$E$16),0))/12+((N('Option C'!$E$12)+N('Option C'!$E$13))/12+IF(AND(O256&gt;=Scenario!$B$10,MOD(O256-Scenario!$B$10,Scenario!$B$18)=0),N('Option C'!$E$17)*N('Option C'!$E$18)+N('Option C'!$E$20),0)+IF(O256=1,N('Option C'!$E$17)*N('Option C'!$E$19)+N('Option C'!$E$21),0)+IF(O256=Scenario!$B$11,N('Option C'!$E$22),0)),"INSUFFICIENT FUNDS")))</f>
        <v/>
      </c>
      <c r="S256" s="6" t="str">
        <f>IF(O256&gt;Scenario!$B$11,"",IF(O$2&lt;&gt;"Ready",O$2,IF(ISNUMBER(P256),IF((P256+Q256)*(1+Scenario!$B$12/12)-R256&lt;0,"INSUFFICIENT FUNDS",(P256+Q256)*(1+Scenario!$B$12/12)-R256),"INSUFFICIENT FUNDS")))</f>
        <v/>
      </c>
      <c r="T256" s="6" t="str">
        <f>IF(O256&gt;Scenario!$B$11,"",IF(O$2&lt;&gt;"Ready",O$2,IF(ISNUMBER(S256),T255+R256,"INSUFFICIENT FUNDS")))</f>
        <v/>
      </c>
      <c r="U256" t="str">
        <f>IF(O256&gt;Scenario!$B$11,"",IF(O$2&lt;&gt;"Ready",O$2,IF(ISNUMBER(S256),"OK","INSUFFICIENT FUNDS")))</f>
        <v/>
      </c>
      <c r="V256">
        <v>252</v>
      </c>
      <c r="W256" s="6" t="str">
        <f>IF(V256&gt;Scenario!$B$11,"",IF(V$2&lt;&gt;"Ready",V$2,IF(AB255="OK",Z255,"INSUFFICIENT FUNDS")))</f>
        <v/>
      </c>
      <c r="X256" s="6" t="str">
        <f>IF(V256&gt;Scenario!$B$11,"",IF(V$2&lt;&gt;"Ready",V$2,IF(ISNUMBER(W256),IF(AND(V256&gt;=Scenario!$B$10,MOD(V256-Scenario!$B$10,Scenario!$B$18)=0),Scenario!$B$8,0),"INSUFFICIENT FUNDS")))</f>
        <v/>
      </c>
      <c r="Y256" s="6" t="str">
        <f>IF(V256&gt;Scenario!$B$11,"",IF(V$2&lt;&gt;"Ready",V$2,IF(ISNUMBER(W256),(W256+X256)*(N('Option C'!$E$14)+N('Option C'!$E$15)+IF(Scenario!$B$13="Gross",N('Option C'!$E$16),0))/12+((N('Option C'!$E$12)+N('Option C'!$E$13))/12+IF(AND(V256&gt;=Scenario!$B$10,MOD(V256-Scenario!$B$10,Scenario!$B$18)=0),0*0+0,0)+IF(V256=1,0*0+0,0)+IF(V256=Scenario!$B$11,0,0)),"INSUFFICIENT FUNDS")))</f>
        <v/>
      </c>
      <c r="Z256" s="6" t="str">
        <f>IF(V256&gt;Scenario!$B$11,"",IF(V$2&lt;&gt;"Ready",V$2,IF(ISNUMBER(W256),IF((W256+X256)*(1+Scenario!$B$12/12)-Y256&lt;0,"INSUFFICIENT FUNDS",(W256+X256)*(1+Scenario!$B$12/12)-Y256),"INSUFFICIENT FUNDS")))</f>
        <v/>
      </c>
      <c r="AA256" s="6" t="str">
        <f>IF(V256&gt;Scenario!$B$11,"",IF(V$2&lt;&gt;"Ready",V$2,IF(ISNUMBER(Z256),AA255+Y256,"INSUFFICIENT FUNDS")))</f>
        <v/>
      </c>
      <c r="AB256" t="str">
        <f>IF(V256&gt;Scenario!$B$11,"",IF(V$2&lt;&gt;"Ready",V$2,IF(ISNUMBER(Z256),"OK","INSUFFICIENT FUNDS")))</f>
        <v/>
      </c>
      <c r="AC256">
        <v>252</v>
      </c>
      <c r="AD256" s="6" t="str">
        <f>IF(AC256&gt;Scenario!$B$11,"",IF(AC$2&lt;&gt;"Ready",AC$2,IF(AI255="OK",AG255,"INSUFFICIENT FUNDS")))</f>
        <v/>
      </c>
      <c r="AE256" s="6" t="str">
        <f>IF(AC256&gt;Scenario!$B$11,"",IF(AC$2&lt;&gt;"Ready",AC$2,IF(ISNUMBER(AD256),IF(AND(AC256&gt;=Scenario!$B$10,MOD(AC256-Scenario!$B$10,Scenario!$B$18)=0),Scenario!$B$8,0),"INSUFFICIENT FUNDS")))</f>
        <v/>
      </c>
      <c r="AF256" s="6" t="str">
        <f>IF(AC256&gt;Scenario!$B$11,"",IF(AC$2&lt;&gt;"Ready",AC$2,IF(ISNUMBER(AD256),(AD256+AE256)*(N('Option C'!$E$14)+N('Option C'!$E$15)+IF(Scenario!$B$13="Gross",0,0))/12+((N('Option C'!$E$12)+N('Option C'!$E$13))/12+IF(AND(AC256&gt;=Scenario!$B$10,MOD(AC256-Scenario!$B$10,Scenario!$B$18)=0),N('Option C'!$E$17)*N('Option C'!$E$18)+N('Option C'!$E$20),0)+IF(AC256=1,N('Option C'!$E$17)*N('Option C'!$E$19)+N('Option C'!$E$21),0)+IF(AC256=Scenario!$B$11,N('Option C'!$E$22),0)),"INSUFFICIENT FUNDS")))</f>
        <v/>
      </c>
      <c r="AG256" s="6" t="str">
        <f>IF(AC256&gt;Scenario!$B$11,"",IF(AC$2&lt;&gt;"Ready",AC$2,IF(ISNUMBER(AD256),IF((AD256+AE256)*(1+Scenario!$B$12/12)-AF256&lt;0,"INSUFFICIENT FUNDS",(AD256+AE256)*(1+Scenario!$B$12/12)-AF256),"INSUFFICIENT FUNDS")))</f>
        <v/>
      </c>
      <c r="AH256" s="6" t="str">
        <f>IF(AC256&gt;Scenario!$B$11,"",IF(AC$2&lt;&gt;"Ready",AC$2,IF(ISNUMBER(AG256),AH255+AF256,"INSUFFICIENT FUNDS")))</f>
        <v/>
      </c>
      <c r="AI256" t="str">
        <f>IF(AC256&gt;Scenario!$B$11,"",IF(AC$2&lt;&gt;"Ready",AC$2,IF(ISNUMBER(AG256),"OK","INSUFFICIENT FUNDS")))</f>
        <v/>
      </c>
      <c r="AJ256">
        <v>252</v>
      </c>
      <c r="AK256" s="6" t="str">
        <f>IF(AJ256&gt;Scenario!$B$11,"",IF(AJ$2&lt;&gt;"Ready",AJ$2,IF(AP255="OK",AN255,"INSUFFICIENT FUNDS")))</f>
        <v/>
      </c>
      <c r="AL256" s="6" t="str">
        <f>IF(AJ256&gt;Scenario!$B$11,"",IF(AJ$2&lt;&gt;"Ready",AJ$2,IF(ISNUMBER(AK256),IF(AND(AJ256&gt;=Scenario!$B$10,MOD(AJ256-Scenario!$B$10,Scenario!$B$18)=0),Scenario!$B$8,0),"INSUFFICIENT FUNDS")))</f>
        <v/>
      </c>
      <c r="AM256" s="6" t="str">
        <f>IF(AJ256&gt;Scenario!$B$11,"",IF(AJ$2&lt;&gt;"Ready",AJ$2,IF(ISNUMBER(AK256),(AK256+AL256)*(0+0+IF(Scenario!$B$13="Gross",0,0))/12+((0+0)/12+IF(AND(AJ256&gt;=Scenario!$B$10,MOD(AJ256-Scenario!$B$10,Scenario!$B$18)=0),0*0+0,0)+IF(AJ256=1,0*0+0,0)+IF(AJ256=Scenario!$B$11,0,0)),"INSUFFICIENT FUNDS")))</f>
        <v/>
      </c>
      <c r="AN256" s="6" t="str">
        <f>IF(AJ256&gt;Scenario!$B$11,"",IF(AJ$2&lt;&gt;"Ready",AJ$2,IF(ISNUMBER(AK256),IF((AK256+AL256)*(1+Scenario!$B$12/12)-AM256&lt;0,"INSUFFICIENT FUNDS",(AK256+AL256)*(1+Scenario!$B$12/12)-AM256),"INSUFFICIENT FUNDS")))</f>
        <v/>
      </c>
      <c r="AO256" s="6" t="str">
        <f>IF(AJ256&gt;Scenario!$B$11,"",IF(AJ$2&lt;&gt;"Ready",AJ$2,IF(ISNUMBER(AN256),AO255+AM256,"INSUFFICIENT FUNDS")))</f>
        <v/>
      </c>
      <c r="AP256" t="str">
        <f>IF(AJ256&gt;Scenario!$B$11,"",IF(AJ$2&lt;&gt;"Ready",AJ$2,IF(ISNUMBER(AN256),"OK","INSUFFICIENT FUNDS")))</f>
        <v/>
      </c>
    </row>
    <row r="257" spans="1:42" ht="32.1" customHeight="1" x14ac:dyDescent="0.2">
      <c r="A257">
        <v>253</v>
      </c>
      <c r="B257" s="6" t="str">
        <f>IF(A257&gt;Scenario!$B$11,"",IF(A$2&lt;&gt;"Ready",A$2,IF(G256="OK",E256,"INSUFFICIENT FUNDS")))</f>
        <v/>
      </c>
      <c r="C257" s="6" t="str">
        <f>IF(A257&gt;Scenario!$B$11,"",IF(A$2&lt;&gt;"Ready",A$2,IF(ISNUMBER(B257),IF(AND(A257&gt;=Scenario!$B$10,MOD(A257-Scenario!$B$10,Scenario!$B$18)=0),Scenario!$B$8,0),"INSUFFICIENT FUNDS")))</f>
        <v/>
      </c>
      <c r="D257" s="6" t="str">
        <f>IF(A257&gt;Scenario!$B$11,"",IF(A$2&lt;&gt;"Ready",A$2,IF(ISNUMBER(B257),(B257+C257)*(N('Option C'!$E$14)+N('Option C'!$E$15)+IF(Scenario!$B$13="Gross",N('Option C'!$E$16),0))/12+((N('Option C'!$E$12)+N('Option C'!$E$13))/12+IF(AND(A257&gt;=Scenario!$B$10,MOD(A257-Scenario!$B$10,Scenario!$B$18)=0),N('Option C'!$E$17)*N('Option C'!$E$18)+N('Option C'!$E$20),0)+IF(A257=1,N('Option C'!$E$17)*N('Option C'!$E$19)+N('Option C'!$E$21),0)+IF(A257=Scenario!$B$11,N('Option C'!$E$22),0)),"INSUFFICIENT FUNDS")))</f>
        <v/>
      </c>
      <c r="E257" s="6" t="str">
        <f>IF(A257&gt;Scenario!$B$11,"",IF(A$2&lt;&gt;"Ready",A$2,IF(ISNUMBER(B257),IF((B257+C257)*(1+Scenario!$B$12/12)-D257&lt;0,"INSUFFICIENT FUNDS",(B257+C257)*(1+Scenario!$B$12/12)-D257),"INSUFFICIENT FUNDS")))</f>
        <v/>
      </c>
      <c r="F257" s="6" t="str">
        <f>IF(A257&gt;Scenario!$B$11,"",IF(A$2&lt;&gt;"Ready",A$2,IF(ISNUMBER(E257),F256+D257,"INSUFFICIENT FUNDS")))</f>
        <v/>
      </c>
      <c r="G257" t="str">
        <f>IF(A257&gt;Scenario!$B$11,"",IF(A$2&lt;&gt;"Ready",A$2,IF(ISNUMBER(E257),"OK","INSUFFICIENT FUNDS")))</f>
        <v/>
      </c>
      <c r="H257">
        <v>253</v>
      </c>
      <c r="I257" s="6" t="str">
        <f>IF(H257&gt;Scenario!$B$11,"",IF(H$2&lt;&gt;"Ready",H$2,IF(N256="OK",L256,"INSUFFICIENT FUNDS")))</f>
        <v/>
      </c>
      <c r="J257" s="6" t="str">
        <f>IF(H257&gt;Scenario!$B$11,"",IF(H$2&lt;&gt;"Ready",H$2,IF(ISNUMBER(I257),IF(AND(H257&gt;=Scenario!$B$10,MOD(H257-Scenario!$B$10,Scenario!$B$18)=0),Scenario!$B$8,0),"INSUFFICIENT FUNDS")))</f>
        <v/>
      </c>
      <c r="K257" s="6" t="str">
        <f>IF(H257&gt;Scenario!$B$11,"",IF(H$2&lt;&gt;"Ready",H$2,IF(ISNUMBER(I257),(I257+J257)*(N('Option C'!$E$14)+N('Option C'!$E$15)+IF(Scenario!$B$13="Gross",N('Option C'!$E$16),0))/12+((0+0)/12+IF(AND(H257&gt;=Scenario!$B$10,MOD(H257-Scenario!$B$10,Scenario!$B$18)=0),N('Option C'!$E$17)*N('Option C'!$E$18)+N('Option C'!$E$20),0)+IF(H257=1,N('Option C'!$E$17)*N('Option C'!$E$19)+N('Option C'!$E$21),0)+IF(H257=Scenario!$B$11,N('Option C'!$E$22),0)),"INSUFFICIENT FUNDS")))</f>
        <v/>
      </c>
      <c r="L257" s="6" t="str">
        <f>IF(H257&gt;Scenario!$B$11,"",IF(H$2&lt;&gt;"Ready",H$2,IF(ISNUMBER(I257),IF((I257+J257)*(1+Scenario!$B$12/12)-K257&lt;0,"INSUFFICIENT FUNDS",(I257+J257)*(1+Scenario!$B$12/12)-K257),"INSUFFICIENT FUNDS")))</f>
        <v/>
      </c>
      <c r="M257" s="6" t="str">
        <f>IF(H257&gt;Scenario!$B$11,"",IF(H$2&lt;&gt;"Ready",H$2,IF(ISNUMBER(L257),M256+K257,"INSUFFICIENT FUNDS")))</f>
        <v/>
      </c>
      <c r="N257" t="str">
        <f>IF(H257&gt;Scenario!$B$11,"",IF(H$2&lt;&gt;"Ready",H$2,IF(ISNUMBER(L257),"OK","INSUFFICIENT FUNDS")))</f>
        <v/>
      </c>
      <c r="O257">
        <v>253</v>
      </c>
      <c r="P257" s="6" t="str">
        <f>IF(O257&gt;Scenario!$B$11,"",IF(O$2&lt;&gt;"Ready",O$2,IF(U256="OK",S256,"INSUFFICIENT FUNDS")))</f>
        <v/>
      </c>
      <c r="Q257" s="6" t="str">
        <f>IF(O257&gt;Scenario!$B$11,"",IF(O$2&lt;&gt;"Ready",O$2,IF(ISNUMBER(P257),IF(AND(O257&gt;=Scenario!$B$10,MOD(O257-Scenario!$B$10,Scenario!$B$18)=0),Scenario!$B$8,0),"INSUFFICIENT FUNDS")))</f>
        <v/>
      </c>
      <c r="R257" s="6" t="str">
        <f>IF(O257&gt;Scenario!$B$11,"",IF(O$2&lt;&gt;"Ready",O$2,IF(ISNUMBER(P257),(P257+Q257)*(0+N('Option C'!$E$15)+IF(Scenario!$B$13="Gross",N('Option C'!$E$16),0))/12+((N('Option C'!$E$12)+N('Option C'!$E$13))/12+IF(AND(O257&gt;=Scenario!$B$10,MOD(O257-Scenario!$B$10,Scenario!$B$18)=0),N('Option C'!$E$17)*N('Option C'!$E$18)+N('Option C'!$E$20),0)+IF(O257=1,N('Option C'!$E$17)*N('Option C'!$E$19)+N('Option C'!$E$21),0)+IF(O257=Scenario!$B$11,N('Option C'!$E$22),0)),"INSUFFICIENT FUNDS")))</f>
        <v/>
      </c>
      <c r="S257" s="6" t="str">
        <f>IF(O257&gt;Scenario!$B$11,"",IF(O$2&lt;&gt;"Ready",O$2,IF(ISNUMBER(P257),IF((P257+Q257)*(1+Scenario!$B$12/12)-R257&lt;0,"INSUFFICIENT FUNDS",(P257+Q257)*(1+Scenario!$B$12/12)-R257),"INSUFFICIENT FUNDS")))</f>
        <v/>
      </c>
      <c r="T257" s="6" t="str">
        <f>IF(O257&gt;Scenario!$B$11,"",IF(O$2&lt;&gt;"Ready",O$2,IF(ISNUMBER(S257),T256+R257,"INSUFFICIENT FUNDS")))</f>
        <v/>
      </c>
      <c r="U257" t="str">
        <f>IF(O257&gt;Scenario!$B$11,"",IF(O$2&lt;&gt;"Ready",O$2,IF(ISNUMBER(S257),"OK","INSUFFICIENT FUNDS")))</f>
        <v/>
      </c>
      <c r="V257">
        <v>253</v>
      </c>
      <c r="W257" s="6" t="str">
        <f>IF(V257&gt;Scenario!$B$11,"",IF(V$2&lt;&gt;"Ready",V$2,IF(AB256="OK",Z256,"INSUFFICIENT FUNDS")))</f>
        <v/>
      </c>
      <c r="X257" s="6" t="str">
        <f>IF(V257&gt;Scenario!$B$11,"",IF(V$2&lt;&gt;"Ready",V$2,IF(ISNUMBER(W257),IF(AND(V257&gt;=Scenario!$B$10,MOD(V257-Scenario!$B$10,Scenario!$B$18)=0),Scenario!$B$8,0),"INSUFFICIENT FUNDS")))</f>
        <v/>
      </c>
      <c r="Y257" s="6" t="str">
        <f>IF(V257&gt;Scenario!$B$11,"",IF(V$2&lt;&gt;"Ready",V$2,IF(ISNUMBER(W257),(W257+X257)*(N('Option C'!$E$14)+N('Option C'!$E$15)+IF(Scenario!$B$13="Gross",N('Option C'!$E$16),0))/12+((N('Option C'!$E$12)+N('Option C'!$E$13))/12+IF(AND(V257&gt;=Scenario!$B$10,MOD(V257-Scenario!$B$10,Scenario!$B$18)=0),0*0+0,0)+IF(V257=1,0*0+0,0)+IF(V257=Scenario!$B$11,0,0)),"INSUFFICIENT FUNDS")))</f>
        <v/>
      </c>
      <c r="Z257" s="6" t="str">
        <f>IF(V257&gt;Scenario!$B$11,"",IF(V$2&lt;&gt;"Ready",V$2,IF(ISNUMBER(W257),IF((W257+X257)*(1+Scenario!$B$12/12)-Y257&lt;0,"INSUFFICIENT FUNDS",(W257+X257)*(1+Scenario!$B$12/12)-Y257),"INSUFFICIENT FUNDS")))</f>
        <v/>
      </c>
      <c r="AA257" s="6" t="str">
        <f>IF(V257&gt;Scenario!$B$11,"",IF(V$2&lt;&gt;"Ready",V$2,IF(ISNUMBER(Z257),AA256+Y257,"INSUFFICIENT FUNDS")))</f>
        <v/>
      </c>
      <c r="AB257" t="str">
        <f>IF(V257&gt;Scenario!$B$11,"",IF(V$2&lt;&gt;"Ready",V$2,IF(ISNUMBER(Z257),"OK","INSUFFICIENT FUNDS")))</f>
        <v/>
      </c>
      <c r="AC257">
        <v>253</v>
      </c>
      <c r="AD257" s="6" t="str">
        <f>IF(AC257&gt;Scenario!$B$11,"",IF(AC$2&lt;&gt;"Ready",AC$2,IF(AI256="OK",AG256,"INSUFFICIENT FUNDS")))</f>
        <v/>
      </c>
      <c r="AE257" s="6" t="str">
        <f>IF(AC257&gt;Scenario!$B$11,"",IF(AC$2&lt;&gt;"Ready",AC$2,IF(ISNUMBER(AD257),IF(AND(AC257&gt;=Scenario!$B$10,MOD(AC257-Scenario!$B$10,Scenario!$B$18)=0),Scenario!$B$8,0),"INSUFFICIENT FUNDS")))</f>
        <v/>
      </c>
      <c r="AF257" s="6" t="str">
        <f>IF(AC257&gt;Scenario!$B$11,"",IF(AC$2&lt;&gt;"Ready",AC$2,IF(ISNUMBER(AD257),(AD257+AE257)*(N('Option C'!$E$14)+N('Option C'!$E$15)+IF(Scenario!$B$13="Gross",0,0))/12+((N('Option C'!$E$12)+N('Option C'!$E$13))/12+IF(AND(AC257&gt;=Scenario!$B$10,MOD(AC257-Scenario!$B$10,Scenario!$B$18)=0),N('Option C'!$E$17)*N('Option C'!$E$18)+N('Option C'!$E$20),0)+IF(AC257=1,N('Option C'!$E$17)*N('Option C'!$E$19)+N('Option C'!$E$21),0)+IF(AC257=Scenario!$B$11,N('Option C'!$E$22),0)),"INSUFFICIENT FUNDS")))</f>
        <v/>
      </c>
      <c r="AG257" s="6" t="str">
        <f>IF(AC257&gt;Scenario!$B$11,"",IF(AC$2&lt;&gt;"Ready",AC$2,IF(ISNUMBER(AD257),IF((AD257+AE257)*(1+Scenario!$B$12/12)-AF257&lt;0,"INSUFFICIENT FUNDS",(AD257+AE257)*(1+Scenario!$B$12/12)-AF257),"INSUFFICIENT FUNDS")))</f>
        <v/>
      </c>
      <c r="AH257" s="6" t="str">
        <f>IF(AC257&gt;Scenario!$B$11,"",IF(AC$2&lt;&gt;"Ready",AC$2,IF(ISNUMBER(AG257),AH256+AF257,"INSUFFICIENT FUNDS")))</f>
        <v/>
      </c>
      <c r="AI257" t="str">
        <f>IF(AC257&gt;Scenario!$B$11,"",IF(AC$2&lt;&gt;"Ready",AC$2,IF(ISNUMBER(AG257),"OK","INSUFFICIENT FUNDS")))</f>
        <v/>
      </c>
      <c r="AJ257">
        <v>253</v>
      </c>
      <c r="AK257" s="6" t="str">
        <f>IF(AJ257&gt;Scenario!$B$11,"",IF(AJ$2&lt;&gt;"Ready",AJ$2,IF(AP256="OK",AN256,"INSUFFICIENT FUNDS")))</f>
        <v/>
      </c>
      <c r="AL257" s="6" t="str">
        <f>IF(AJ257&gt;Scenario!$B$11,"",IF(AJ$2&lt;&gt;"Ready",AJ$2,IF(ISNUMBER(AK257),IF(AND(AJ257&gt;=Scenario!$B$10,MOD(AJ257-Scenario!$B$10,Scenario!$B$18)=0),Scenario!$B$8,0),"INSUFFICIENT FUNDS")))</f>
        <v/>
      </c>
      <c r="AM257" s="6" t="str">
        <f>IF(AJ257&gt;Scenario!$B$11,"",IF(AJ$2&lt;&gt;"Ready",AJ$2,IF(ISNUMBER(AK257),(AK257+AL257)*(0+0+IF(Scenario!$B$13="Gross",0,0))/12+((0+0)/12+IF(AND(AJ257&gt;=Scenario!$B$10,MOD(AJ257-Scenario!$B$10,Scenario!$B$18)=0),0*0+0,0)+IF(AJ257=1,0*0+0,0)+IF(AJ257=Scenario!$B$11,0,0)),"INSUFFICIENT FUNDS")))</f>
        <v/>
      </c>
      <c r="AN257" s="6" t="str">
        <f>IF(AJ257&gt;Scenario!$B$11,"",IF(AJ$2&lt;&gt;"Ready",AJ$2,IF(ISNUMBER(AK257),IF((AK257+AL257)*(1+Scenario!$B$12/12)-AM257&lt;0,"INSUFFICIENT FUNDS",(AK257+AL257)*(1+Scenario!$B$12/12)-AM257),"INSUFFICIENT FUNDS")))</f>
        <v/>
      </c>
      <c r="AO257" s="6" t="str">
        <f>IF(AJ257&gt;Scenario!$B$11,"",IF(AJ$2&lt;&gt;"Ready",AJ$2,IF(ISNUMBER(AN257),AO256+AM257,"INSUFFICIENT FUNDS")))</f>
        <v/>
      </c>
      <c r="AP257" t="str">
        <f>IF(AJ257&gt;Scenario!$B$11,"",IF(AJ$2&lt;&gt;"Ready",AJ$2,IF(ISNUMBER(AN257),"OK","INSUFFICIENT FUNDS")))</f>
        <v/>
      </c>
    </row>
    <row r="258" spans="1:42" ht="32.1" customHeight="1" x14ac:dyDescent="0.2">
      <c r="A258">
        <v>254</v>
      </c>
      <c r="B258" s="6" t="str">
        <f>IF(A258&gt;Scenario!$B$11,"",IF(A$2&lt;&gt;"Ready",A$2,IF(G257="OK",E257,"INSUFFICIENT FUNDS")))</f>
        <v/>
      </c>
      <c r="C258" s="6" t="str">
        <f>IF(A258&gt;Scenario!$B$11,"",IF(A$2&lt;&gt;"Ready",A$2,IF(ISNUMBER(B258),IF(AND(A258&gt;=Scenario!$B$10,MOD(A258-Scenario!$B$10,Scenario!$B$18)=0),Scenario!$B$8,0),"INSUFFICIENT FUNDS")))</f>
        <v/>
      </c>
      <c r="D258" s="6" t="str">
        <f>IF(A258&gt;Scenario!$B$11,"",IF(A$2&lt;&gt;"Ready",A$2,IF(ISNUMBER(B258),(B258+C258)*(N('Option C'!$E$14)+N('Option C'!$E$15)+IF(Scenario!$B$13="Gross",N('Option C'!$E$16),0))/12+((N('Option C'!$E$12)+N('Option C'!$E$13))/12+IF(AND(A258&gt;=Scenario!$B$10,MOD(A258-Scenario!$B$10,Scenario!$B$18)=0),N('Option C'!$E$17)*N('Option C'!$E$18)+N('Option C'!$E$20),0)+IF(A258=1,N('Option C'!$E$17)*N('Option C'!$E$19)+N('Option C'!$E$21),0)+IF(A258=Scenario!$B$11,N('Option C'!$E$22),0)),"INSUFFICIENT FUNDS")))</f>
        <v/>
      </c>
      <c r="E258" s="6" t="str">
        <f>IF(A258&gt;Scenario!$B$11,"",IF(A$2&lt;&gt;"Ready",A$2,IF(ISNUMBER(B258),IF((B258+C258)*(1+Scenario!$B$12/12)-D258&lt;0,"INSUFFICIENT FUNDS",(B258+C258)*(1+Scenario!$B$12/12)-D258),"INSUFFICIENT FUNDS")))</f>
        <v/>
      </c>
      <c r="F258" s="6" t="str">
        <f>IF(A258&gt;Scenario!$B$11,"",IF(A$2&lt;&gt;"Ready",A$2,IF(ISNUMBER(E258),F257+D258,"INSUFFICIENT FUNDS")))</f>
        <v/>
      </c>
      <c r="G258" t="str">
        <f>IF(A258&gt;Scenario!$B$11,"",IF(A$2&lt;&gt;"Ready",A$2,IF(ISNUMBER(E258),"OK","INSUFFICIENT FUNDS")))</f>
        <v/>
      </c>
      <c r="H258">
        <v>254</v>
      </c>
      <c r="I258" s="6" t="str">
        <f>IF(H258&gt;Scenario!$B$11,"",IF(H$2&lt;&gt;"Ready",H$2,IF(N257="OK",L257,"INSUFFICIENT FUNDS")))</f>
        <v/>
      </c>
      <c r="J258" s="6" t="str">
        <f>IF(H258&gt;Scenario!$B$11,"",IF(H$2&lt;&gt;"Ready",H$2,IF(ISNUMBER(I258),IF(AND(H258&gt;=Scenario!$B$10,MOD(H258-Scenario!$B$10,Scenario!$B$18)=0),Scenario!$B$8,0),"INSUFFICIENT FUNDS")))</f>
        <v/>
      </c>
      <c r="K258" s="6" t="str">
        <f>IF(H258&gt;Scenario!$B$11,"",IF(H$2&lt;&gt;"Ready",H$2,IF(ISNUMBER(I258),(I258+J258)*(N('Option C'!$E$14)+N('Option C'!$E$15)+IF(Scenario!$B$13="Gross",N('Option C'!$E$16),0))/12+((0+0)/12+IF(AND(H258&gt;=Scenario!$B$10,MOD(H258-Scenario!$B$10,Scenario!$B$18)=0),N('Option C'!$E$17)*N('Option C'!$E$18)+N('Option C'!$E$20),0)+IF(H258=1,N('Option C'!$E$17)*N('Option C'!$E$19)+N('Option C'!$E$21),0)+IF(H258=Scenario!$B$11,N('Option C'!$E$22),0)),"INSUFFICIENT FUNDS")))</f>
        <v/>
      </c>
      <c r="L258" s="6" t="str">
        <f>IF(H258&gt;Scenario!$B$11,"",IF(H$2&lt;&gt;"Ready",H$2,IF(ISNUMBER(I258),IF((I258+J258)*(1+Scenario!$B$12/12)-K258&lt;0,"INSUFFICIENT FUNDS",(I258+J258)*(1+Scenario!$B$12/12)-K258),"INSUFFICIENT FUNDS")))</f>
        <v/>
      </c>
      <c r="M258" s="6" t="str">
        <f>IF(H258&gt;Scenario!$B$11,"",IF(H$2&lt;&gt;"Ready",H$2,IF(ISNUMBER(L258),M257+K258,"INSUFFICIENT FUNDS")))</f>
        <v/>
      </c>
      <c r="N258" t="str">
        <f>IF(H258&gt;Scenario!$B$11,"",IF(H$2&lt;&gt;"Ready",H$2,IF(ISNUMBER(L258),"OK","INSUFFICIENT FUNDS")))</f>
        <v/>
      </c>
      <c r="O258">
        <v>254</v>
      </c>
      <c r="P258" s="6" t="str">
        <f>IF(O258&gt;Scenario!$B$11,"",IF(O$2&lt;&gt;"Ready",O$2,IF(U257="OK",S257,"INSUFFICIENT FUNDS")))</f>
        <v/>
      </c>
      <c r="Q258" s="6" t="str">
        <f>IF(O258&gt;Scenario!$B$11,"",IF(O$2&lt;&gt;"Ready",O$2,IF(ISNUMBER(P258),IF(AND(O258&gt;=Scenario!$B$10,MOD(O258-Scenario!$B$10,Scenario!$B$18)=0),Scenario!$B$8,0),"INSUFFICIENT FUNDS")))</f>
        <v/>
      </c>
      <c r="R258" s="6" t="str">
        <f>IF(O258&gt;Scenario!$B$11,"",IF(O$2&lt;&gt;"Ready",O$2,IF(ISNUMBER(P258),(P258+Q258)*(0+N('Option C'!$E$15)+IF(Scenario!$B$13="Gross",N('Option C'!$E$16),0))/12+((N('Option C'!$E$12)+N('Option C'!$E$13))/12+IF(AND(O258&gt;=Scenario!$B$10,MOD(O258-Scenario!$B$10,Scenario!$B$18)=0),N('Option C'!$E$17)*N('Option C'!$E$18)+N('Option C'!$E$20),0)+IF(O258=1,N('Option C'!$E$17)*N('Option C'!$E$19)+N('Option C'!$E$21),0)+IF(O258=Scenario!$B$11,N('Option C'!$E$22),0)),"INSUFFICIENT FUNDS")))</f>
        <v/>
      </c>
      <c r="S258" s="6" t="str">
        <f>IF(O258&gt;Scenario!$B$11,"",IF(O$2&lt;&gt;"Ready",O$2,IF(ISNUMBER(P258),IF((P258+Q258)*(1+Scenario!$B$12/12)-R258&lt;0,"INSUFFICIENT FUNDS",(P258+Q258)*(1+Scenario!$B$12/12)-R258),"INSUFFICIENT FUNDS")))</f>
        <v/>
      </c>
      <c r="T258" s="6" t="str">
        <f>IF(O258&gt;Scenario!$B$11,"",IF(O$2&lt;&gt;"Ready",O$2,IF(ISNUMBER(S258),T257+R258,"INSUFFICIENT FUNDS")))</f>
        <v/>
      </c>
      <c r="U258" t="str">
        <f>IF(O258&gt;Scenario!$B$11,"",IF(O$2&lt;&gt;"Ready",O$2,IF(ISNUMBER(S258),"OK","INSUFFICIENT FUNDS")))</f>
        <v/>
      </c>
      <c r="V258">
        <v>254</v>
      </c>
      <c r="W258" s="6" t="str">
        <f>IF(V258&gt;Scenario!$B$11,"",IF(V$2&lt;&gt;"Ready",V$2,IF(AB257="OK",Z257,"INSUFFICIENT FUNDS")))</f>
        <v/>
      </c>
      <c r="X258" s="6" t="str">
        <f>IF(V258&gt;Scenario!$B$11,"",IF(V$2&lt;&gt;"Ready",V$2,IF(ISNUMBER(W258),IF(AND(V258&gt;=Scenario!$B$10,MOD(V258-Scenario!$B$10,Scenario!$B$18)=0),Scenario!$B$8,0),"INSUFFICIENT FUNDS")))</f>
        <v/>
      </c>
      <c r="Y258" s="6" t="str">
        <f>IF(V258&gt;Scenario!$B$11,"",IF(V$2&lt;&gt;"Ready",V$2,IF(ISNUMBER(W258),(W258+X258)*(N('Option C'!$E$14)+N('Option C'!$E$15)+IF(Scenario!$B$13="Gross",N('Option C'!$E$16),0))/12+((N('Option C'!$E$12)+N('Option C'!$E$13))/12+IF(AND(V258&gt;=Scenario!$B$10,MOD(V258-Scenario!$B$10,Scenario!$B$18)=0),0*0+0,0)+IF(V258=1,0*0+0,0)+IF(V258=Scenario!$B$11,0,0)),"INSUFFICIENT FUNDS")))</f>
        <v/>
      </c>
      <c r="Z258" s="6" t="str">
        <f>IF(V258&gt;Scenario!$B$11,"",IF(V$2&lt;&gt;"Ready",V$2,IF(ISNUMBER(W258),IF((W258+X258)*(1+Scenario!$B$12/12)-Y258&lt;0,"INSUFFICIENT FUNDS",(W258+X258)*(1+Scenario!$B$12/12)-Y258),"INSUFFICIENT FUNDS")))</f>
        <v/>
      </c>
      <c r="AA258" s="6" t="str">
        <f>IF(V258&gt;Scenario!$B$11,"",IF(V$2&lt;&gt;"Ready",V$2,IF(ISNUMBER(Z258),AA257+Y258,"INSUFFICIENT FUNDS")))</f>
        <v/>
      </c>
      <c r="AB258" t="str">
        <f>IF(V258&gt;Scenario!$B$11,"",IF(V$2&lt;&gt;"Ready",V$2,IF(ISNUMBER(Z258),"OK","INSUFFICIENT FUNDS")))</f>
        <v/>
      </c>
      <c r="AC258">
        <v>254</v>
      </c>
      <c r="AD258" s="6" t="str">
        <f>IF(AC258&gt;Scenario!$B$11,"",IF(AC$2&lt;&gt;"Ready",AC$2,IF(AI257="OK",AG257,"INSUFFICIENT FUNDS")))</f>
        <v/>
      </c>
      <c r="AE258" s="6" t="str">
        <f>IF(AC258&gt;Scenario!$B$11,"",IF(AC$2&lt;&gt;"Ready",AC$2,IF(ISNUMBER(AD258),IF(AND(AC258&gt;=Scenario!$B$10,MOD(AC258-Scenario!$B$10,Scenario!$B$18)=0),Scenario!$B$8,0),"INSUFFICIENT FUNDS")))</f>
        <v/>
      </c>
      <c r="AF258" s="6" t="str">
        <f>IF(AC258&gt;Scenario!$B$11,"",IF(AC$2&lt;&gt;"Ready",AC$2,IF(ISNUMBER(AD258),(AD258+AE258)*(N('Option C'!$E$14)+N('Option C'!$E$15)+IF(Scenario!$B$13="Gross",0,0))/12+((N('Option C'!$E$12)+N('Option C'!$E$13))/12+IF(AND(AC258&gt;=Scenario!$B$10,MOD(AC258-Scenario!$B$10,Scenario!$B$18)=0),N('Option C'!$E$17)*N('Option C'!$E$18)+N('Option C'!$E$20),0)+IF(AC258=1,N('Option C'!$E$17)*N('Option C'!$E$19)+N('Option C'!$E$21),0)+IF(AC258=Scenario!$B$11,N('Option C'!$E$22),0)),"INSUFFICIENT FUNDS")))</f>
        <v/>
      </c>
      <c r="AG258" s="6" t="str">
        <f>IF(AC258&gt;Scenario!$B$11,"",IF(AC$2&lt;&gt;"Ready",AC$2,IF(ISNUMBER(AD258),IF((AD258+AE258)*(1+Scenario!$B$12/12)-AF258&lt;0,"INSUFFICIENT FUNDS",(AD258+AE258)*(1+Scenario!$B$12/12)-AF258),"INSUFFICIENT FUNDS")))</f>
        <v/>
      </c>
      <c r="AH258" s="6" t="str">
        <f>IF(AC258&gt;Scenario!$B$11,"",IF(AC$2&lt;&gt;"Ready",AC$2,IF(ISNUMBER(AG258),AH257+AF258,"INSUFFICIENT FUNDS")))</f>
        <v/>
      </c>
      <c r="AI258" t="str">
        <f>IF(AC258&gt;Scenario!$B$11,"",IF(AC$2&lt;&gt;"Ready",AC$2,IF(ISNUMBER(AG258),"OK","INSUFFICIENT FUNDS")))</f>
        <v/>
      </c>
      <c r="AJ258">
        <v>254</v>
      </c>
      <c r="AK258" s="6" t="str">
        <f>IF(AJ258&gt;Scenario!$B$11,"",IF(AJ$2&lt;&gt;"Ready",AJ$2,IF(AP257="OK",AN257,"INSUFFICIENT FUNDS")))</f>
        <v/>
      </c>
      <c r="AL258" s="6" t="str">
        <f>IF(AJ258&gt;Scenario!$B$11,"",IF(AJ$2&lt;&gt;"Ready",AJ$2,IF(ISNUMBER(AK258),IF(AND(AJ258&gt;=Scenario!$B$10,MOD(AJ258-Scenario!$B$10,Scenario!$B$18)=0),Scenario!$B$8,0),"INSUFFICIENT FUNDS")))</f>
        <v/>
      </c>
      <c r="AM258" s="6" t="str">
        <f>IF(AJ258&gt;Scenario!$B$11,"",IF(AJ$2&lt;&gt;"Ready",AJ$2,IF(ISNUMBER(AK258),(AK258+AL258)*(0+0+IF(Scenario!$B$13="Gross",0,0))/12+((0+0)/12+IF(AND(AJ258&gt;=Scenario!$B$10,MOD(AJ258-Scenario!$B$10,Scenario!$B$18)=0),0*0+0,0)+IF(AJ258=1,0*0+0,0)+IF(AJ258=Scenario!$B$11,0,0)),"INSUFFICIENT FUNDS")))</f>
        <v/>
      </c>
      <c r="AN258" s="6" t="str">
        <f>IF(AJ258&gt;Scenario!$B$11,"",IF(AJ$2&lt;&gt;"Ready",AJ$2,IF(ISNUMBER(AK258),IF((AK258+AL258)*(1+Scenario!$B$12/12)-AM258&lt;0,"INSUFFICIENT FUNDS",(AK258+AL258)*(1+Scenario!$B$12/12)-AM258),"INSUFFICIENT FUNDS")))</f>
        <v/>
      </c>
      <c r="AO258" s="6" t="str">
        <f>IF(AJ258&gt;Scenario!$B$11,"",IF(AJ$2&lt;&gt;"Ready",AJ$2,IF(ISNUMBER(AN258),AO257+AM258,"INSUFFICIENT FUNDS")))</f>
        <v/>
      </c>
      <c r="AP258" t="str">
        <f>IF(AJ258&gt;Scenario!$B$11,"",IF(AJ$2&lt;&gt;"Ready",AJ$2,IF(ISNUMBER(AN258),"OK","INSUFFICIENT FUNDS")))</f>
        <v/>
      </c>
    </row>
    <row r="259" spans="1:42" ht="32.1" customHeight="1" x14ac:dyDescent="0.2">
      <c r="A259">
        <v>255</v>
      </c>
      <c r="B259" s="6" t="str">
        <f>IF(A259&gt;Scenario!$B$11,"",IF(A$2&lt;&gt;"Ready",A$2,IF(G258="OK",E258,"INSUFFICIENT FUNDS")))</f>
        <v/>
      </c>
      <c r="C259" s="6" t="str">
        <f>IF(A259&gt;Scenario!$B$11,"",IF(A$2&lt;&gt;"Ready",A$2,IF(ISNUMBER(B259),IF(AND(A259&gt;=Scenario!$B$10,MOD(A259-Scenario!$B$10,Scenario!$B$18)=0),Scenario!$B$8,0),"INSUFFICIENT FUNDS")))</f>
        <v/>
      </c>
      <c r="D259" s="6" t="str">
        <f>IF(A259&gt;Scenario!$B$11,"",IF(A$2&lt;&gt;"Ready",A$2,IF(ISNUMBER(B259),(B259+C259)*(N('Option C'!$E$14)+N('Option C'!$E$15)+IF(Scenario!$B$13="Gross",N('Option C'!$E$16),0))/12+((N('Option C'!$E$12)+N('Option C'!$E$13))/12+IF(AND(A259&gt;=Scenario!$B$10,MOD(A259-Scenario!$B$10,Scenario!$B$18)=0),N('Option C'!$E$17)*N('Option C'!$E$18)+N('Option C'!$E$20),0)+IF(A259=1,N('Option C'!$E$17)*N('Option C'!$E$19)+N('Option C'!$E$21),0)+IF(A259=Scenario!$B$11,N('Option C'!$E$22),0)),"INSUFFICIENT FUNDS")))</f>
        <v/>
      </c>
      <c r="E259" s="6" t="str">
        <f>IF(A259&gt;Scenario!$B$11,"",IF(A$2&lt;&gt;"Ready",A$2,IF(ISNUMBER(B259),IF((B259+C259)*(1+Scenario!$B$12/12)-D259&lt;0,"INSUFFICIENT FUNDS",(B259+C259)*(1+Scenario!$B$12/12)-D259),"INSUFFICIENT FUNDS")))</f>
        <v/>
      </c>
      <c r="F259" s="6" t="str">
        <f>IF(A259&gt;Scenario!$B$11,"",IF(A$2&lt;&gt;"Ready",A$2,IF(ISNUMBER(E259),F258+D259,"INSUFFICIENT FUNDS")))</f>
        <v/>
      </c>
      <c r="G259" t="str">
        <f>IF(A259&gt;Scenario!$B$11,"",IF(A$2&lt;&gt;"Ready",A$2,IF(ISNUMBER(E259),"OK","INSUFFICIENT FUNDS")))</f>
        <v/>
      </c>
      <c r="H259">
        <v>255</v>
      </c>
      <c r="I259" s="6" t="str">
        <f>IF(H259&gt;Scenario!$B$11,"",IF(H$2&lt;&gt;"Ready",H$2,IF(N258="OK",L258,"INSUFFICIENT FUNDS")))</f>
        <v/>
      </c>
      <c r="J259" s="6" t="str">
        <f>IF(H259&gt;Scenario!$B$11,"",IF(H$2&lt;&gt;"Ready",H$2,IF(ISNUMBER(I259),IF(AND(H259&gt;=Scenario!$B$10,MOD(H259-Scenario!$B$10,Scenario!$B$18)=0),Scenario!$B$8,0),"INSUFFICIENT FUNDS")))</f>
        <v/>
      </c>
      <c r="K259" s="6" t="str">
        <f>IF(H259&gt;Scenario!$B$11,"",IF(H$2&lt;&gt;"Ready",H$2,IF(ISNUMBER(I259),(I259+J259)*(N('Option C'!$E$14)+N('Option C'!$E$15)+IF(Scenario!$B$13="Gross",N('Option C'!$E$16),0))/12+((0+0)/12+IF(AND(H259&gt;=Scenario!$B$10,MOD(H259-Scenario!$B$10,Scenario!$B$18)=0),N('Option C'!$E$17)*N('Option C'!$E$18)+N('Option C'!$E$20),0)+IF(H259=1,N('Option C'!$E$17)*N('Option C'!$E$19)+N('Option C'!$E$21),0)+IF(H259=Scenario!$B$11,N('Option C'!$E$22),0)),"INSUFFICIENT FUNDS")))</f>
        <v/>
      </c>
      <c r="L259" s="6" t="str">
        <f>IF(H259&gt;Scenario!$B$11,"",IF(H$2&lt;&gt;"Ready",H$2,IF(ISNUMBER(I259),IF((I259+J259)*(1+Scenario!$B$12/12)-K259&lt;0,"INSUFFICIENT FUNDS",(I259+J259)*(1+Scenario!$B$12/12)-K259),"INSUFFICIENT FUNDS")))</f>
        <v/>
      </c>
      <c r="M259" s="6" t="str">
        <f>IF(H259&gt;Scenario!$B$11,"",IF(H$2&lt;&gt;"Ready",H$2,IF(ISNUMBER(L259),M258+K259,"INSUFFICIENT FUNDS")))</f>
        <v/>
      </c>
      <c r="N259" t="str">
        <f>IF(H259&gt;Scenario!$B$11,"",IF(H$2&lt;&gt;"Ready",H$2,IF(ISNUMBER(L259),"OK","INSUFFICIENT FUNDS")))</f>
        <v/>
      </c>
      <c r="O259">
        <v>255</v>
      </c>
      <c r="P259" s="6" t="str">
        <f>IF(O259&gt;Scenario!$B$11,"",IF(O$2&lt;&gt;"Ready",O$2,IF(U258="OK",S258,"INSUFFICIENT FUNDS")))</f>
        <v/>
      </c>
      <c r="Q259" s="6" t="str">
        <f>IF(O259&gt;Scenario!$B$11,"",IF(O$2&lt;&gt;"Ready",O$2,IF(ISNUMBER(P259),IF(AND(O259&gt;=Scenario!$B$10,MOD(O259-Scenario!$B$10,Scenario!$B$18)=0),Scenario!$B$8,0),"INSUFFICIENT FUNDS")))</f>
        <v/>
      </c>
      <c r="R259" s="6" t="str">
        <f>IF(O259&gt;Scenario!$B$11,"",IF(O$2&lt;&gt;"Ready",O$2,IF(ISNUMBER(P259),(P259+Q259)*(0+N('Option C'!$E$15)+IF(Scenario!$B$13="Gross",N('Option C'!$E$16),0))/12+((N('Option C'!$E$12)+N('Option C'!$E$13))/12+IF(AND(O259&gt;=Scenario!$B$10,MOD(O259-Scenario!$B$10,Scenario!$B$18)=0),N('Option C'!$E$17)*N('Option C'!$E$18)+N('Option C'!$E$20),0)+IF(O259=1,N('Option C'!$E$17)*N('Option C'!$E$19)+N('Option C'!$E$21),0)+IF(O259=Scenario!$B$11,N('Option C'!$E$22),0)),"INSUFFICIENT FUNDS")))</f>
        <v/>
      </c>
      <c r="S259" s="6" t="str">
        <f>IF(O259&gt;Scenario!$B$11,"",IF(O$2&lt;&gt;"Ready",O$2,IF(ISNUMBER(P259),IF((P259+Q259)*(1+Scenario!$B$12/12)-R259&lt;0,"INSUFFICIENT FUNDS",(P259+Q259)*(1+Scenario!$B$12/12)-R259),"INSUFFICIENT FUNDS")))</f>
        <v/>
      </c>
      <c r="T259" s="6" t="str">
        <f>IF(O259&gt;Scenario!$B$11,"",IF(O$2&lt;&gt;"Ready",O$2,IF(ISNUMBER(S259),T258+R259,"INSUFFICIENT FUNDS")))</f>
        <v/>
      </c>
      <c r="U259" t="str">
        <f>IF(O259&gt;Scenario!$B$11,"",IF(O$2&lt;&gt;"Ready",O$2,IF(ISNUMBER(S259),"OK","INSUFFICIENT FUNDS")))</f>
        <v/>
      </c>
      <c r="V259">
        <v>255</v>
      </c>
      <c r="W259" s="6" t="str">
        <f>IF(V259&gt;Scenario!$B$11,"",IF(V$2&lt;&gt;"Ready",V$2,IF(AB258="OK",Z258,"INSUFFICIENT FUNDS")))</f>
        <v/>
      </c>
      <c r="X259" s="6" t="str">
        <f>IF(V259&gt;Scenario!$B$11,"",IF(V$2&lt;&gt;"Ready",V$2,IF(ISNUMBER(W259),IF(AND(V259&gt;=Scenario!$B$10,MOD(V259-Scenario!$B$10,Scenario!$B$18)=0),Scenario!$B$8,0),"INSUFFICIENT FUNDS")))</f>
        <v/>
      </c>
      <c r="Y259" s="6" t="str">
        <f>IF(V259&gt;Scenario!$B$11,"",IF(V$2&lt;&gt;"Ready",V$2,IF(ISNUMBER(W259),(W259+X259)*(N('Option C'!$E$14)+N('Option C'!$E$15)+IF(Scenario!$B$13="Gross",N('Option C'!$E$16),0))/12+((N('Option C'!$E$12)+N('Option C'!$E$13))/12+IF(AND(V259&gt;=Scenario!$B$10,MOD(V259-Scenario!$B$10,Scenario!$B$18)=0),0*0+0,0)+IF(V259=1,0*0+0,0)+IF(V259=Scenario!$B$11,0,0)),"INSUFFICIENT FUNDS")))</f>
        <v/>
      </c>
      <c r="Z259" s="6" t="str">
        <f>IF(V259&gt;Scenario!$B$11,"",IF(V$2&lt;&gt;"Ready",V$2,IF(ISNUMBER(W259),IF((W259+X259)*(1+Scenario!$B$12/12)-Y259&lt;0,"INSUFFICIENT FUNDS",(W259+X259)*(1+Scenario!$B$12/12)-Y259),"INSUFFICIENT FUNDS")))</f>
        <v/>
      </c>
      <c r="AA259" s="6" t="str">
        <f>IF(V259&gt;Scenario!$B$11,"",IF(V$2&lt;&gt;"Ready",V$2,IF(ISNUMBER(Z259),AA258+Y259,"INSUFFICIENT FUNDS")))</f>
        <v/>
      </c>
      <c r="AB259" t="str">
        <f>IF(V259&gt;Scenario!$B$11,"",IF(V$2&lt;&gt;"Ready",V$2,IF(ISNUMBER(Z259),"OK","INSUFFICIENT FUNDS")))</f>
        <v/>
      </c>
      <c r="AC259">
        <v>255</v>
      </c>
      <c r="AD259" s="6" t="str">
        <f>IF(AC259&gt;Scenario!$B$11,"",IF(AC$2&lt;&gt;"Ready",AC$2,IF(AI258="OK",AG258,"INSUFFICIENT FUNDS")))</f>
        <v/>
      </c>
      <c r="AE259" s="6" t="str">
        <f>IF(AC259&gt;Scenario!$B$11,"",IF(AC$2&lt;&gt;"Ready",AC$2,IF(ISNUMBER(AD259),IF(AND(AC259&gt;=Scenario!$B$10,MOD(AC259-Scenario!$B$10,Scenario!$B$18)=0),Scenario!$B$8,0),"INSUFFICIENT FUNDS")))</f>
        <v/>
      </c>
      <c r="AF259" s="6" t="str">
        <f>IF(AC259&gt;Scenario!$B$11,"",IF(AC$2&lt;&gt;"Ready",AC$2,IF(ISNUMBER(AD259),(AD259+AE259)*(N('Option C'!$E$14)+N('Option C'!$E$15)+IF(Scenario!$B$13="Gross",0,0))/12+((N('Option C'!$E$12)+N('Option C'!$E$13))/12+IF(AND(AC259&gt;=Scenario!$B$10,MOD(AC259-Scenario!$B$10,Scenario!$B$18)=0),N('Option C'!$E$17)*N('Option C'!$E$18)+N('Option C'!$E$20),0)+IF(AC259=1,N('Option C'!$E$17)*N('Option C'!$E$19)+N('Option C'!$E$21),0)+IF(AC259=Scenario!$B$11,N('Option C'!$E$22),0)),"INSUFFICIENT FUNDS")))</f>
        <v/>
      </c>
      <c r="AG259" s="6" t="str">
        <f>IF(AC259&gt;Scenario!$B$11,"",IF(AC$2&lt;&gt;"Ready",AC$2,IF(ISNUMBER(AD259),IF((AD259+AE259)*(1+Scenario!$B$12/12)-AF259&lt;0,"INSUFFICIENT FUNDS",(AD259+AE259)*(1+Scenario!$B$12/12)-AF259),"INSUFFICIENT FUNDS")))</f>
        <v/>
      </c>
      <c r="AH259" s="6" t="str">
        <f>IF(AC259&gt;Scenario!$B$11,"",IF(AC$2&lt;&gt;"Ready",AC$2,IF(ISNUMBER(AG259),AH258+AF259,"INSUFFICIENT FUNDS")))</f>
        <v/>
      </c>
      <c r="AI259" t="str">
        <f>IF(AC259&gt;Scenario!$B$11,"",IF(AC$2&lt;&gt;"Ready",AC$2,IF(ISNUMBER(AG259),"OK","INSUFFICIENT FUNDS")))</f>
        <v/>
      </c>
      <c r="AJ259">
        <v>255</v>
      </c>
      <c r="AK259" s="6" t="str">
        <f>IF(AJ259&gt;Scenario!$B$11,"",IF(AJ$2&lt;&gt;"Ready",AJ$2,IF(AP258="OK",AN258,"INSUFFICIENT FUNDS")))</f>
        <v/>
      </c>
      <c r="AL259" s="6" t="str">
        <f>IF(AJ259&gt;Scenario!$B$11,"",IF(AJ$2&lt;&gt;"Ready",AJ$2,IF(ISNUMBER(AK259),IF(AND(AJ259&gt;=Scenario!$B$10,MOD(AJ259-Scenario!$B$10,Scenario!$B$18)=0),Scenario!$B$8,0),"INSUFFICIENT FUNDS")))</f>
        <v/>
      </c>
      <c r="AM259" s="6" t="str">
        <f>IF(AJ259&gt;Scenario!$B$11,"",IF(AJ$2&lt;&gt;"Ready",AJ$2,IF(ISNUMBER(AK259),(AK259+AL259)*(0+0+IF(Scenario!$B$13="Gross",0,0))/12+((0+0)/12+IF(AND(AJ259&gt;=Scenario!$B$10,MOD(AJ259-Scenario!$B$10,Scenario!$B$18)=0),0*0+0,0)+IF(AJ259=1,0*0+0,0)+IF(AJ259=Scenario!$B$11,0,0)),"INSUFFICIENT FUNDS")))</f>
        <v/>
      </c>
      <c r="AN259" s="6" t="str">
        <f>IF(AJ259&gt;Scenario!$B$11,"",IF(AJ$2&lt;&gt;"Ready",AJ$2,IF(ISNUMBER(AK259),IF((AK259+AL259)*(1+Scenario!$B$12/12)-AM259&lt;0,"INSUFFICIENT FUNDS",(AK259+AL259)*(1+Scenario!$B$12/12)-AM259),"INSUFFICIENT FUNDS")))</f>
        <v/>
      </c>
      <c r="AO259" s="6" t="str">
        <f>IF(AJ259&gt;Scenario!$B$11,"",IF(AJ$2&lt;&gt;"Ready",AJ$2,IF(ISNUMBER(AN259),AO258+AM259,"INSUFFICIENT FUNDS")))</f>
        <v/>
      </c>
      <c r="AP259" t="str">
        <f>IF(AJ259&gt;Scenario!$B$11,"",IF(AJ$2&lt;&gt;"Ready",AJ$2,IF(ISNUMBER(AN259),"OK","INSUFFICIENT FUNDS")))</f>
        <v/>
      </c>
    </row>
    <row r="260" spans="1:42" ht="32.1" customHeight="1" x14ac:dyDescent="0.2">
      <c r="A260">
        <v>256</v>
      </c>
      <c r="B260" s="6" t="str">
        <f>IF(A260&gt;Scenario!$B$11,"",IF(A$2&lt;&gt;"Ready",A$2,IF(G259="OK",E259,"INSUFFICIENT FUNDS")))</f>
        <v/>
      </c>
      <c r="C260" s="6" t="str">
        <f>IF(A260&gt;Scenario!$B$11,"",IF(A$2&lt;&gt;"Ready",A$2,IF(ISNUMBER(B260),IF(AND(A260&gt;=Scenario!$B$10,MOD(A260-Scenario!$B$10,Scenario!$B$18)=0),Scenario!$B$8,0),"INSUFFICIENT FUNDS")))</f>
        <v/>
      </c>
      <c r="D260" s="6" t="str">
        <f>IF(A260&gt;Scenario!$B$11,"",IF(A$2&lt;&gt;"Ready",A$2,IF(ISNUMBER(B260),(B260+C260)*(N('Option C'!$E$14)+N('Option C'!$E$15)+IF(Scenario!$B$13="Gross",N('Option C'!$E$16),0))/12+((N('Option C'!$E$12)+N('Option C'!$E$13))/12+IF(AND(A260&gt;=Scenario!$B$10,MOD(A260-Scenario!$B$10,Scenario!$B$18)=0),N('Option C'!$E$17)*N('Option C'!$E$18)+N('Option C'!$E$20),0)+IF(A260=1,N('Option C'!$E$17)*N('Option C'!$E$19)+N('Option C'!$E$21),0)+IF(A260=Scenario!$B$11,N('Option C'!$E$22),0)),"INSUFFICIENT FUNDS")))</f>
        <v/>
      </c>
      <c r="E260" s="6" t="str">
        <f>IF(A260&gt;Scenario!$B$11,"",IF(A$2&lt;&gt;"Ready",A$2,IF(ISNUMBER(B260),IF((B260+C260)*(1+Scenario!$B$12/12)-D260&lt;0,"INSUFFICIENT FUNDS",(B260+C260)*(1+Scenario!$B$12/12)-D260),"INSUFFICIENT FUNDS")))</f>
        <v/>
      </c>
      <c r="F260" s="6" t="str">
        <f>IF(A260&gt;Scenario!$B$11,"",IF(A$2&lt;&gt;"Ready",A$2,IF(ISNUMBER(E260),F259+D260,"INSUFFICIENT FUNDS")))</f>
        <v/>
      </c>
      <c r="G260" t="str">
        <f>IF(A260&gt;Scenario!$B$11,"",IF(A$2&lt;&gt;"Ready",A$2,IF(ISNUMBER(E260),"OK","INSUFFICIENT FUNDS")))</f>
        <v/>
      </c>
      <c r="H260">
        <v>256</v>
      </c>
      <c r="I260" s="6" t="str">
        <f>IF(H260&gt;Scenario!$B$11,"",IF(H$2&lt;&gt;"Ready",H$2,IF(N259="OK",L259,"INSUFFICIENT FUNDS")))</f>
        <v/>
      </c>
      <c r="J260" s="6" t="str">
        <f>IF(H260&gt;Scenario!$B$11,"",IF(H$2&lt;&gt;"Ready",H$2,IF(ISNUMBER(I260),IF(AND(H260&gt;=Scenario!$B$10,MOD(H260-Scenario!$B$10,Scenario!$B$18)=0),Scenario!$B$8,0),"INSUFFICIENT FUNDS")))</f>
        <v/>
      </c>
      <c r="K260" s="6" t="str">
        <f>IF(H260&gt;Scenario!$B$11,"",IF(H$2&lt;&gt;"Ready",H$2,IF(ISNUMBER(I260),(I260+J260)*(N('Option C'!$E$14)+N('Option C'!$E$15)+IF(Scenario!$B$13="Gross",N('Option C'!$E$16),0))/12+((0+0)/12+IF(AND(H260&gt;=Scenario!$B$10,MOD(H260-Scenario!$B$10,Scenario!$B$18)=0),N('Option C'!$E$17)*N('Option C'!$E$18)+N('Option C'!$E$20),0)+IF(H260=1,N('Option C'!$E$17)*N('Option C'!$E$19)+N('Option C'!$E$21),0)+IF(H260=Scenario!$B$11,N('Option C'!$E$22),0)),"INSUFFICIENT FUNDS")))</f>
        <v/>
      </c>
      <c r="L260" s="6" t="str">
        <f>IF(H260&gt;Scenario!$B$11,"",IF(H$2&lt;&gt;"Ready",H$2,IF(ISNUMBER(I260),IF((I260+J260)*(1+Scenario!$B$12/12)-K260&lt;0,"INSUFFICIENT FUNDS",(I260+J260)*(1+Scenario!$B$12/12)-K260),"INSUFFICIENT FUNDS")))</f>
        <v/>
      </c>
      <c r="M260" s="6" t="str">
        <f>IF(H260&gt;Scenario!$B$11,"",IF(H$2&lt;&gt;"Ready",H$2,IF(ISNUMBER(L260),M259+K260,"INSUFFICIENT FUNDS")))</f>
        <v/>
      </c>
      <c r="N260" t="str">
        <f>IF(H260&gt;Scenario!$B$11,"",IF(H$2&lt;&gt;"Ready",H$2,IF(ISNUMBER(L260),"OK","INSUFFICIENT FUNDS")))</f>
        <v/>
      </c>
      <c r="O260">
        <v>256</v>
      </c>
      <c r="P260" s="6" t="str">
        <f>IF(O260&gt;Scenario!$B$11,"",IF(O$2&lt;&gt;"Ready",O$2,IF(U259="OK",S259,"INSUFFICIENT FUNDS")))</f>
        <v/>
      </c>
      <c r="Q260" s="6" t="str">
        <f>IF(O260&gt;Scenario!$B$11,"",IF(O$2&lt;&gt;"Ready",O$2,IF(ISNUMBER(P260),IF(AND(O260&gt;=Scenario!$B$10,MOD(O260-Scenario!$B$10,Scenario!$B$18)=0),Scenario!$B$8,0),"INSUFFICIENT FUNDS")))</f>
        <v/>
      </c>
      <c r="R260" s="6" t="str">
        <f>IF(O260&gt;Scenario!$B$11,"",IF(O$2&lt;&gt;"Ready",O$2,IF(ISNUMBER(P260),(P260+Q260)*(0+N('Option C'!$E$15)+IF(Scenario!$B$13="Gross",N('Option C'!$E$16),0))/12+((N('Option C'!$E$12)+N('Option C'!$E$13))/12+IF(AND(O260&gt;=Scenario!$B$10,MOD(O260-Scenario!$B$10,Scenario!$B$18)=0),N('Option C'!$E$17)*N('Option C'!$E$18)+N('Option C'!$E$20),0)+IF(O260=1,N('Option C'!$E$17)*N('Option C'!$E$19)+N('Option C'!$E$21),0)+IF(O260=Scenario!$B$11,N('Option C'!$E$22),0)),"INSUFFICIENT FUNDS")))</f>
        <v/>
      </c>
      <c r="S260" s="6" t="str">
        <f>IF(O260&gt;Scenario!$B$11,"",IF(O$2&lt;&gt;"Ready",O$2,IF(ISNUMBER(P260),IF((P260+Q260)*(1+Scenario!$B$12/12)-R260&lt;0,"INSUFFICIENT FUNDS",(P260+Q260)*(1+Scenario!$B$12/12)-R260),"INSUFFICIENT FUNDS")))</f>
        <v/>
      </c>
      <c r="T260" s="6" t="str">
        <f>IF(O260&gt;Scenario!$B$11,"",IF(O$2&lt;&gt;"Ready",O$2,IF(ISNUMBER(S260),T259+R260,"INSUFFICIENT FUNDS")))</f>
        <v/>
      </c>
      <c r="U260" t="str">
        <f>IF(O260&gt;Scenario!$B$11,"",IF(O$2&lt;&gt;"Ready",O$2,IF(ISNUMBER(S260),"OK","INSUFFICIENT FUNDS")))</f>
        <v/>
      </c>
      <c r="V260">
        <v>256</v>
      </c>
      <c r="W260" s="6" t="str">
        <f>IF(V260&gt;Scenario!$B$11,"",IF(V$2&lt;&gt;"Ready",V$2,IF(AB259="OK",Z259,"INSUFFICIENT FUNDS")))</f>
        <v/>
      </c>
      <c r="X260" s="6" t="str">
        <f>IF(V260&gt;Scenario!$B$11,"",IF(V$2&lt;&gt;"Ready",V$2,IF(ISNUMBER(W260),IF(AND(V260&gt;=Scenario!$B$10,MOD(V260-Scenario!$B$10,Scenario!$B$18)=0),Scenario!$B$8,0),"INSUFFICIENT FUNDS")))</f>
        <v/>
      </c>
      <c r="Y260" s="6" t="str">
        <f>IF(V260&gt;Scenario!$B$11,"",IF(V$2&lt;&gt;"Ready",V$2,IF(ISNUMBER(W260),(W260+X260)*(N('Option C'!$E$14)+N('Option C'!$E$15)+IF(Scenario!$B$13="Gross",N('Option C'!$E$16),0))/12+((N('Option C'!$E$12)+N('Option C'!$E$13))/12+IF(AND(V260&gt;=Scenario!$B$10,MOD(V260-Scenario!$B$10,Scenario!$B$18)=0),0*0+0,0)+IF(V260=1,0*0+0,0)+IF(V260=Scenario!$B$11,0,0)),"INSUFFICIENT FUNDS")))</f>
        <v/>
      </c>
      <c r="Z260" s="6" t="str">
        <f>IF(V260&gt;Scenario!$B$11,"",IF(V$2&lt;&gt;"Ready",V$2,IF(ISNUMBER(W260),IF((W260+X260)*(1+Scenario!$B$12/12)-Y260&lt;0,"INSUFFICIENT FUNDS",(W260+X260)*(1+Scenario!$B$12/12)-Y260),"INSUFFICIENT FUNDS")))</f>
        <v/>
      </c>
      <c r="AA260" s="6" t="str">
        <f>IF(V260&gt;Scenario!$B$11,"",IF(V$2&lt;&gt;"Ready",V$2,IF(ISNUMBER(Z260),AA259+Y260,"INSUFFICIENT FUNDS")))</f>
        <v/>
      </c>
      <c r="AB260" t="str">
        <f>IF(V260&gt;Scenario!$B$11,"",IF(V$2&lt;&gt;"Ready",V$2,IF(ISNUMBER(Z260),"OK","INSUFFICIENT FUNDS")))</f>
        <v/>
      </c>
      <c r="AC260">
        <v>256</v>
      </c>
      <c r="AD260" s="6" t="str">
        <f>IF(AC260&gt;Scenario!$B$11,"",IF(AC$2&lt;&gt;"Ready",AC$2,IF(AI259="OK",AG259,"INSUFFICIENT FUNDS")))</f>
        <v/>
      </c>
      <c r="AE260" s="6" t="str">
        <f>IF(AC260&gt;Scenario!$B$11,"",IF(AC$2&lt;&gt;"Ready",AC$2,IF(ISNUMBER(AD260),IF(AND(AC260&gt;=Scenario!$B$10,MOD(AC260-Scenario!$B$10,Scenario!$B$18)=0),Scenario!$B$8,0),"INSUFFICIENT FUNDS")))</f>
        <v/>
      </c>
      <c r="AF260" s="6" t="str">
        <f>IF(AC260&gt;Scenario!$B$11,"",IF(AC$2&lt;&gt;"Ready",AC$2,IF(ISNUMBER(AD260),(AD260+AE260)*(N('Option C'!$E$14)+N('Option C'!$E$15)+IF(Scenario!$B$13="Gross",0,0))/12+((N('Option C'!$E$12)+N('Option C'!$E$13))/12+IF(AND(AC260&gt;=Scenario!$B$10,MOD(AC260-Scenario!$B$10,Scenario!$B$18)=0),N('Option C'!$E$17)*N('Option C'!$E$18)+N('Option C'!$E$20),0)+IF(AC260=1,N('Option C'!$E$17)*N('Option C'!$E$19)+N('Option C'!$E$21),0)+IF(AC260=Scenario!$B$11,N('Option C'!$E$22),0)),"INSUFFICIENT FUNDS")))</f>
        <v/>
      </c>
      <c r="AG260" s="6" t="str">
        <f>IF(AC260&gt;Scenario!$B$11,"",IF(AC$2&lt;&gt;"Ready",AC$2,IF(ISNUMBER(AD260),IF((AD260+AE260)*(1+Scenario!$B$12/12)-AF260&lt;0,"INSUFFICIENT FUNDS",(AD260+AE260)*(1+Scenario!$B$12/12)-AF260),"INSUFFICIENT FUNDS")))</f>
        <v/>
      </c>
      <c r="AH260" s="6" t="str">
        <f>IF(AC260&gt;Scenario!$B$11,"",IF(AC$2&lt;&gt;"Ready",AC$2,IF(ISNUMBER(AG260),AH259+AF260,"INSUFFICIENT FUNDS")))</f>
        <v/>
      </c>
      <c r="AI260" t="str">
        <f>IF(AC260&gt;Scenario!$B$11,"",IF(AC$2&lt;&gt;"Ready",AC$2,IF(ISNUMBER(AG260),"OK","INSUFFICIENT FUNDS")))</f>
        <v/>
      </c>
      <c r="AJ260">
        <v>256</v>
      </c>
      <c r="AK260" s="6" t="str">
        <f>IF(AJ260&gt;Scenario!$B$11,"",IF(AJ$2&lt;&gt;"Ready",AJ$2,IF(AP259="OK",AN259,"INSUFFICIENT FUNDS")))</f>
        <v/>
      </c>
      <c r="AL260" s="6" t="str">
        <f>IF(AJ260&gt;Scenario!$B$11,"",IF(AJ$2&lt;&gt;"Ready",AJ$2,IF(ISNUMBER(AK260),IF(AND(AJ260&gt;=Scenario!$B$10,MOD(AJ260-Scenario!$B$10,Scenario!$B$18)=0),Scenario!$B$8,0),"INSUFFICIENT FUNDS")))</f>
        <v/>
      </c>
      <c r="AM260" s="6" t="str">
        <f>IF(AJ260&gt;Scenario!$B$11,"",IF(AJ$2&lt;&gt;"Ready",AJ$2,IF(ISNUMBER(AK260),(AK260+AL260)*(0+0+IF(Scenario!$B$13="Gross",0,0))/12+((0+0)/12+IF(AND(AJ260&gt;=Scenario!$B$10,MOD(AJ260-Scenario!$B$10,Scenario!$B$18)=0),0*0+0,0)+IF(AJ260=1,0*0+0,0)+IF(AJ260=Scenario!$B$11,0,0)),"INSUFFICIENT FUNDS")))</f>
        <v/>
      </c>
      <c r="AN260" s="6" t="str">
        <f>IF(AJ260&gt;Scenario!$B$11,"",IF(AJ$2&lt;&gt;"Ready",AJ$2,IF(ISNUMBER(AK260),IF((AK260+AL260)*(1+Scenario!$B$12/12)-AM260&lt;0,"INSUFFICIENT FUNDS",(AK260+AL260)*(1+Scenario!$B$12/12)-AM260),"INSUFFICIENT FUNDS")))</f>
        <v/>
      </c>
      <c r="AO260" s="6" t="str">
        <f>IF(AJ260&gt;Scenario!$B$11,"",IF(AJ$2&lt;&gt;"Ready",AJ$2,IF(ISNUMBER(AN260),AO259+AM260,"INSUFFICIENT FUNDS")))</f>
        <v/>
      </c>
      <c r="AP260" t="str">
        <f>IF(AJ260&gt;Scenario!$B$11,"",IF(AJ$2&lt;&gt;"Ready",AJ$2,IF(ISNUMBER(AN260),"OK","INSUFFICIENT FUNDS")))</f>
        <v/>
      </c>
    </row>
    <row r="261" spans="1:42" ht="32.1" customHeight="1" x14ac:dyDescent="0.2">
      <c r="A261">
        <v>257</v>
      </c>
      <c r="B261" s="6" t="str">
        <f>IF(A261&gt;Scenario!$B$11,"",IF(A$2&lt;&gt;"Ready",A$2,IF(G260="OK",E260,"INSUFFICIENT FUNDS")))</f>
        <v/>
      </c>
      <c r="C261" s="6" t="str">
        <f>IF(A261&gt;Scenario!$B$11,"",IF(A$2&lt;&gt;"Ready",A$2,IF(ISNUMBER(B261),IF(AND(A261&gt;=Scenario!$B$10,MOD(A261-Scenario!$B$10,Scenario!$B$18)=0),Scenario!$B$8,0),"INSUFFICIENT FUNDS")))</f>
        <v/>
      </c>
      <c r="D261" s="6" t="str">
        <f>IF(A261&gt;Scenario!$B$11,"",IF(A$2&lt;&gt;"Ready",A$2,IF(ISNUMBER(B261),(B261+C261)*(N('Option C'!$E$14)+N('Option C'!$E$15)+IF(Scenario!$B$13="Gross",N('Option C'!$E$16),0))/12+((N('Option C'!$E$12)+N('Option C'!$E$13))/12+IF(AND(A261&gt;=Scenario!$B$10,MOD(A261-Scenario!$B$10,Scenario!$B$18)=0),N('Option C'!$E$17)*N('Option C'!$E$18)+N('Option C'!$E$20),0)+IF(A261=1,N('Option C'!$E$17)*N('Option C'!$E$19)+N('Option C'!$E$21),0)+IF(A261=Scenario!$B$11,N('Option C'!$E$22),0)),"INSUFFICIENT FUNDS")))</f>
        <v/>
      </c>
      <c r="E261" s="6" t="str">
        <f>IF(A261&gt;Scenario!$B$11,"",IF(A$2&lt;&gt;"Ready",A$2,IF(ISNUMBER(B261),IF((B261+C261)*(1+Scenario!$B$12/12)-D261&lt;0,"INSUFFICIENT FUNDS",(B261+C261)*(1+Scenario!$B$12/12)-D261),"INSUFFICIENT FUNDS")))</f>
        <v/>
      </c>
      <c r="F261" s="6" t="str">
        <f>IF(A261&gt;Scenario!$B$11,"",IF(A$2&lt;&gt;"Ready",A$2,IF(ISNUMBER(E261),F260+D261,"INSUFFICIENT FUNDS")))</f>
        <v/>
      </c>
      <c r="G261" t="str">
        <f>IF(A261&gt;Scenario!$B$11,"",IF(A$2&lt;&gt;"Ready",A$2,IF(ISNUMBER(E261),"OK","INSUFFICIENT FUNDS")))</f>
        <v/>
      </c>
      <c r="H261">
        <v>257</v>
      </c>
      <c r="I261" s="6" t="str">
        <f>IF(H261&gt;Scenario!$B$11,"",IF(H$2&lt;&gt;"Ready",H$2,IF(N260="OK",L260,"INSUFFICIENT FUNDS")))</f>
        <v/>
      </c>
      <c r="J261" s="6" t="str">
        <f>IF(H261&gt;Scenario!$B$11,"",IF(H$2&lt;&gt;"Ready",H$2,IF(ISNUMBER(I261),IF(AND(H261&gt;=Scenario!$B$10,MOD(H261-Scenario!$B$10,Scenario!$B$18)=0),Scenario!$B$8,0),"INSUFFICIENT FUNDS")))</f>
        <v/>
      </c>
      <c r="K261" s="6" t="str">
        <f>IF(H261&gt;Scenario!$B$11,"",IF(H$2&lt;&gt;"Ready",H$2,IF(ISNUMBER(I261),(I261+J261)*(N('Option C'!$E$14)+N('Option C'!$E$15)+IF(Scenario!$B$13="Gross",N('Option C'!$E$16),0))/12+((0+0)/12+IF(AND(H261&gt;=Scenario!$B$10,MOD(H261-Scenario!$B$10,Scenario!$B$18)=0),N('Option C'!$E$17)*N('Option C'!$E$18)+N('Option C'!$E$20),0)+IF(H261=1,N('Option C'!$E$17)*N('Option C'!$E$19)+N('Option C'!$E$21),0)+IF(H261=Scenario!$B$11,N('Option C'!$E$22),0)),"INSUFFICIENT FUNDS")))</f>
        <v/>
      </c>
      <c r="L261" s="6" t="str">
        <f>IF(H261&gt;Scenario!$B$11,"",IF(H$2&lt;&gt;"Ready",H$2,IF(ISNUMBER(I261),IF((I261+J261)*(1+Scenario!$B$12/12)-K261&lt;0,"INSUFFICIENT FUNDS",(I261+J261)*(1+Scenario!$B$12/12)-K261),"INSUFFICIENT FUNDS")))</f>
        <v/>
      </c>
      <c r="M261" s="6" t="str">
        <f>IF(H261&gt;Scenario!$B$11,"",IF(H$2&lt;&gt;"Ready",H$2,IF(ISNUMBER(L261),M260+K261,"INSUFFICIENT FUNDS")))</f>
        <v/>
      </c>
      <c r="N261" t="str">
        <f>IF(H261&gt;Scenario!$B$11,"",IF(H$2&lt;&gt;"Ready",H$2,IF(ISNUMBER(L261),"OK","INSUFFICIENT FUNDS")))</f>
        <v/>
      </c>
      <c r="O261">
        <v>257</v>
      </c>
      <c r="P261" s="6" t="str">
        <f>IF(O261&gt;Scenario!$B$11,"",IF(O$2&lt;&gt;"Ready",O$2,IF(U260="OK",S260,"INSUFFICIENT FUNDS")))</f>
        <v/>
      </c>
      <c r="Q261" s="6" t="str">
        <f>IF(O261&gt;Scenario!$B$11,"",IF(O$2&lt;&gt;"Ready",O$2,IF(ISNUMBER(P261),IF(AND(O261&gt;=Scenario!$B$10,MOD(O261-Scenario!$B$10,Scenario!$B$18)=0),Scenario!$B$8,0),"INSUFFICIENT FUNDS")))</f>
        <v/>
      </c>
      <c r="R261" s="6" t="str">
        <f>IF(O261&gt;Scenario!$B$11,"",IF(O$2&lt;&gt;"Ready",O$2,IF(ISNUMBER(P261),(P261+Q261)*(0+N('Option C'!$E$15)+IF(Scenario!$B$13="Gross",N('Option C'!$E$16),0))/12+((N('Option C'!$E$12)+N('Option C'!$E$13))/12+IF(AND(O261&gt;=Scenario!$B$10,MOD(O261-Scenario!$B$10,Scenario!$B$18)=0),N('Option C'!$E$17)*N('Option C'!$E$18)+N('Option C'!$E$20),0)+IF(O261=1,N('Option C'!$E$17)*N('Option C'!$E$19)+N('Option C'!$E$21),0)+IF(O261=Scenario!$B$11,N('Option C'!$E$22),0)),"INSUFFICIENT FUNDS")))</f>
        <v/>
      </c>
      <c r="S261" s="6" t="str">
        <f>IF(O261&gt;Scenario!$B$11,"",IF(O$2&lt;&gt;"Ready",O$2,IF(ISNUMBER(P261),IF((P261+Q261)*(1+Scenario!$B$12/12)-R261&lt;0,"INSUFFICIENT FUNDS",(P261+Q261)*(1+Scenario!$B$12/12)-R261),"INSUFFICIENT FUNDS")))</f>
        <v/>
      </c>
      <c r="T261" s="6" t="str">
        <f>IF(O261&gt;Scenario!$B$11,"",IF(O$2&lt;&gt;"Ready",O$2,IF(ISNUMBER(S261),T260+R261,"INSUFFICIENT FUNDS")))</f>
        <v/>
      </c>
      <c r="U261" t="str">
        <f>IF(O261&gt;Scenario!$B$11,"",IF(O$2&lt;&gt;"Ready",O$2,IF(ISNUMBER(S261),"OK","INSUFFICIENT FUNDS")))</f>
        <v/>
      </c>
      <c r="V261">
        <v>257</v>
      </c>
      <c r="W261" s="6" t="str">
        <f>IF(V261&gt;Scenario!$B$11,"",IF(V$2&lt;&gt;"Ready",V$2,IF(AB260="OK",Z260,"INSUFFICIENT FUNDS")))</f>
        <v/>
      </c>
      <c r="X261" s="6" t="str">
        <f>IF(V261&gt;Scenario!$B$11,"",IF(V$2&lt;&gt;"Ready",V$2,IF(ISNUMBER(W261),IF(AND(V261&gt;=Scenario!$B$10,MOD(V261-Scenario!$B$10,Scenario!$B$18)=0),Scenario!$B$8,0),"INSUFFICIENT FUNDS")))</f>
        <v/>
      </c>
      <c r="Y261" s="6" t="str">
        <f>IF(V261&gt;Scenario!$B$11,"",IF(V$2&lt;&gt;"Ready",V$2,IF(ISNUMBER(W261),(W261+X261)*(N('Option C'!$E$14)+N('Option C'!$E$15)+IF(Scenario!$B$13="Gross",N('Option C'!$E$16),0))/12+((N('Option C'!$E$12)+N('Option C'!$E$13))/12+IF(AND(V261&gt;=Scenario!$B$10,MOD(V261-Scenario!$B$10,Scenario!$B$18)=0),0*0+0,0)+IF(V261=1,0*0+0,0)+IF(V261=Scenario!$B$11,0,0)),"INSUFFICIENT FUNDS")))</f>
        <v/>
      </c>
      <c r="Z261" s="6" t="str">
        <f>IF(V261&gt;Scenario!$B$11,"",IF(V$2&lt;&gt;"Ready",V$2,IF(ISNUMBER(W261),IF((W261+X261)*(1+Scenario!$B$12/12)-Y261&lt;0,"INSUFFICIENT FUNDS",(W261+X261)*(1+Scenario!$B$12/12)-Y261),"INSUFFICIENT FUNDS")))</f>
        <v/>
      </c>
      <c r="AA261" s="6" t="str">
        <f>IF(V261&gt;Scenario!$B$11,"",IF(V$2&lt;&gt;"Ready",V$2,IF(ISNUMBER(Z261),AA260+Y261,"INSUFFICIENT FUNDS")))</f>
        <v/>
      </c>
      <c r="AB261" t="str">
        <f>IF(V261&gt;Scenario!$B$11,"",IF(V$2&lt;&gt;"Ready",V$2,IF(ISNUMBER(Z261),"OK","INSUFFICIENT FUNDS")))</f>
        <v/>
      </c>
      <c r="AC261">
        <v>257</v>
      </c>
      <c r="AD261" s="6" t="str">
        <f>IF(AC261&gt;Scenario!$B$11,"",IF(AC$2&lt;&gt;"Ready",AC$2,IF(AI260="OK",AG260,"INSUFFICIENT FUNDS")))</f>
        <v/>
      </c>
      <c r="AE261" s="6" t="str">
        <f>IF(AC261&gt;Scenario!$B$11,"",IF(AC$2&lt;&gt;"Ready",AC$2,IF(ISNUMBER(AD261),IF(AND(AC261&gt;=Scenario!$B$10,MOD(AC261-Scenario!$B$10,Scenario!$B$18)=0),Scenario!$B$8,0),"INSUFFICIENT FUNDS")))</f>
        <v/>
      </c>
      <c r="AF261" s="6" t="str">
        <f>IF(AC261&gt;Scenario!$B$11,"",IF(AC$2&lt;&gt;"Ready",AC$2,IF(ISNUMBER(AD261),(AD261+AE261)*(N('Option C'!$E$14)+N('Option C'!$E$15)+IF(Scenario!$B$13="Gross",0,0))/12+((N('Option C'!$E$12)+N('Option C'!$E$13))/12+IF(AND(AC261&gt;=Scenario!$B$10,MOD(AC261-Scenario!$B$10,Scenario!$B$18)=0),N('Option C'!$E$17)*N('Option C'!$E$18)+N('Option C'!$E$20),0)+IF(AC261=1,N('Option C'!$E$17)*N('Option C'!$E$19)+N('Option C'!$E$21),0)+IF(AC261=Scenario!$B$11,N('Option C'!$E$22),0)),"INSUFFICIENT FUNDS")))</f>
        <v/>
      </c>
      <c r="AG261" s="6" t="str">
        <f>IF(AC261&gt;Scenario!$B$11,"",IF(AC$2&lt;&gt;"Ready",AC$2,IF(ISNUMBER(AD261),IF((AD261+AE261)*(1+Scenario!$B$12/12)-AF261&lt;0,"INSUFFICIENT FUNDS",(AD261+AE261)*(1+Scenario!$B$12/12)-AF261),"INSUFFICIENT FUNDS")))</f>
        <v/>
      </c>
      <c r="AH261" s="6" t="str">
        <f>IF(AC261&gt;Scenario!$B$11,"",IF(AC$2&lt;&gt;"Ready",AC$2,IF(ISNUMBER(AG261),AH260+AF261,"INSUFFICIENT FUNDS")))</f>
        <v/>
      </c>
      <c r="AI261" t="str">
        <f>IF(AC261&gt;Scenario!$B$11,"",IF(AC$2&lt;&gt;"Ready",AC$2,IF(ISNUMBER(AG261),"OK","INSUFFICIENT FUNDS")))</f>
        <v/>
      </c>
      <c r="AJ261">
        <v>257</v>
      </c>
      <c r="AK261" s="6" t="str">
        <f>IF(AJ261&gt;Scenario!$B$11,"",IF(AJ$2&lt;&gt;"Ready",AJ$2,IF(AP260="OK",AN260,"INSUFFICIENT FUNDS")))</f>
        <v/>
      </c>
      <c r="AL261" s="6" t="str">
        <f>IF(AJ261&gt;Scenario!$B$11,"",IF(AJ$2&lt;&gt;"Ready",AJ$2,IF(ISNUMBER(AK261),IF(AND(AJ261&gt;=Scenario!$B$10,MOD(AJ261-Scenario!$B$10,Scenario!$B$18)=0),Scenario!$B$8,0),"INSUFFICIENT FUNDS")))</f>
        <v/>
      </c>
      <c r="AM261" s="6" t="str">
        <f>IF(AJ261&gt;Scenario!$B$11,"",IF(AJ$2&lt;&gt;"Ready",AJ$2,IF(ISNUMBER(AK261),(AK261+AL261)*(0+0+IF(Scenario!$B$13="Gross",0,0))/12+((0+0)/12+IF(AND(AJ261&gt;=Scenario!$B$10,MOD(AJ261-Scenario!$B$10,Scenario!$B$18)=0),0*0+0,0)+IF(AJ261=1,0*0+0,0)+IF(AJ261=Scenario!$B$11,0,0)),"INSUFFICIENT FUNDS")))</f>
        <v/>
      </c>
      <c r="AN261" s="6" t="str">
        <f>IF(AJ261&gt;Scenario!$B$11,"",IF(AJ$2&lt;&gt;"Ready",AJ$2,IF(ISNUMBER(AK261),IF((AK261+AL261)*(1+Scenario!$B$12/12)-AM261&lt;0,"INSUFFICIENT FUNDS",(AK261+AL261)*(1+Scenario!$B$12/12)-AM261),"INSUFFICIENT FUNDS")))</f>
        <v/>
      </c>
      <c r="AO261" s="6" t="str">
        <f>IF(AJ261&gt;Scenario!$B$11,"",IF(AJ$2&lt;&gt;"Ready",AJ$2,IF(ISNUMBER(AN261),AO260+AM261,"INSUFFICIENT FUNDS")))</f>
        <v/>
      </c>
      <c r="AP261" t="str">
        <f>IF(AJ261&gt;Scenario!$B$11,"",IF(AJ$2&lt;&gt;"Ready",AJ$2,IF(ISNUMBER(AN261),"OK","INSUFFICIENT FUNDS")))</f>
        <v/>
      </c>
    </row>
    <row r="262" spans="1:42" ht="32.1" customHeight="1" x14ac:dyDescent="0.2">
      <c r="A262">
        <v>258</v>
      </c>
      <c r="B262" s="6" t="str">
        <f>IF(A262&gt;Scenario!$B$11,"",IF(A$2&lt;&gt;"Ready",A$2,IF(G261="OK",E261,"INSUFFICIENT FUNDS")))</f>
        <v/>
      </c>
      <c r="C262" s="6" t="str">
        <f>IF(A262&gt;Scenario!$B$11,"",IF(A$2&lt;&gt;"Ready",A$2,IF(ISNUMBER(B262),IF(AND(A262&gt;=Scenario!$B$10,MOD(A262-Scenario!$B$10,Scenario!$B$18)=0),Scenario!$B$8,0),"INSUFFICIENT FUNDS")))</f>
        <v/>
      </c>
      <c r="D262" s="6" t="str">
        <f>IF(A262&gt;Scenario!$B$11,"",IF(A$2&lt;&gt;"Ready",A$2,IF(ISNUMBER(B262),(B262+C262)*(N('Option C'!$E$14)+N('Option C'!$E$15)+IF(Scenario!$B$13="Gross",N('Option C'!$E$16),0))/12+((N('Option C'!$E$12)+N('Option C'!$E$13))/12+IF(AND(A262&gt;=Scenario!$B$10,MOD(A262-Scenario!$B$10,Scenario!$B$18)=0),N('Option C'!$E$17)*N('Option C'!$E$18)+N('Option C'!$E$20),0)+IF(A262=1,N('Option C'!$E$17)*N('Option C'!$E$19)+N('Option C'!$E$21),0)+IF(A262=Scenario!$B$11,N('Option C'!$E$22),0)),"INSUFFICIENT FUNDS")))</f>
        <v/>
      </c>
      <c r="E262" s="6" t="str">
        <f>IF(A262&gt;Scenario!$B$11,"",IF(A$2&lt;&gt;"Ready",A$2,IF(ISNUMBER(B262),IF((B262+C262)*(1+Scenario!$B$12/12)-D262&lt;0,"INSUFFICIENT FUNDS",(B262+C262)*(1+Scenario!$B$12/12)-D262),"INSUFFICIENT FUNDS")))</f>
        <v/>
      </c>
      <c r="F262" s="6" t="str">
        <f>IF(A262&gt;Scenario!$B$11,"",IF(A$2&lt;&gt;"Ready",A$2,IF(ISNUMBER(E262),F261+D262,"INSUFFICIENT FUNDS")))</f>
        <v/>
      </c>
      <c r="G262" t="str">
        <f>IF(A262&gt;Scenario!$B$11,"",IF(A$2&lt;&gt;"Ready",A$2,IF(ISNUMBER(E262),"OK","INSUFFICIENT FUNDS")))</f>
        <v/>
      </c>
      <c r="H262">
        <v>258</v>
      </c>
      <c r="I262" s="6" t="str">
        <f>IF(H262&gt;Scenario!$B$11,"",IF(H$2&lt;&gt;"Ready",H$2,IF(N261="OK",L261,"INSUFFICIENT FUNDS")))</f>
        <v/>
      </c>
      <c r="J262" s="6" t="str">
        <f>IF(H262&gt;Scenario!$B$11,"",IF(H$2&lt;&gt;"Ready",H$2,IF(ISNUMBER(I262),IF(AND(H262&gt;=Scenario!$B$10,MOD(H262-Scenario!$B$10,Scenario!$B$18)=0),Scenario!$B$8,0),"INSUFFICIENT FUNDS")))</f>
        <v/>
      </c>
      <c r="K262" s="6" t="str">
        <f>IF(H262&gt;Scenario!$B$11,"",IF(H$2&lt;&gt;"Ready",H$2,IF(ISNUMBER(I262),(I262+J262)*(N('Option C'!$E$14)+N('Option C'!$E$15)+IF(Scenario!$B$13="Gross",N('Option C'!$E$16),0))/12+((0+0)/12+IF(AND(H262&gt;=Scenario!$B$10,MOD(H262-Scenario!$B$10,Scenario!$B$18)=0),N('Option C'!$E$17)*N('Option C'!$E$18)+N('Option C'!$E$20),0)+IF(H262=1,N('Option C'!$E$17)*N('Option C'!$E$19)+N('Option C'!$E$21),0)+IF(H262=Scenario!$B$11,N('Option C'!$E$22),0)),"INSUFFICIENT FUNDS")))</f>
        <v/>
      </c>
      <c r="L262" s="6" t="str">
        <f>IF(H262&gt;Scenario!$B$11,"",IF(H$2&lt;&gt;"Ready",H$2,IF(ISNUMBER(I262),IF((I262+J262)*(1+Scenario!$B$12/12)-K262&lt;0,"INSUFFICIENT FUNDS",(I262+J262)*(1+Scenario!$B$12/12)-K262),"INSUFFICIENT FUNDS")))</f>
        <v/>
      </c>
      <c r="M262" s="6" t="str">
        <f>IF(H262&gt;Scenario!$B$11,"",IF(H$2&lt;&gt;"Ready",H$2,IF(ISNUMBER(L262),M261+K262,"INSUFFICIENT FUNDS")))</f>
        <v/>
      </c>
      <c r="N262" t="str">
        <f>IF(H262&gt;Scenario!$B$11,"",IF(H$2&lt;&gt;"Ready",H$2,IF(ISNUMBER(L262),"OK","INSUFFICIENT FUNDS")))</f>
        <v/>
      </c>
      <c r="O262">
        <v>258</v>
      </c>
      <c r="P262" s="6" t="str">
        <f>IF(O262&gt;Scenario!$B$11,"",IF(O$2&lt;&gt;"Ready",O$2,IF(U261="OK",S261,"INSUFFICIENT FUNDS")))</f>
        <v/>
      </c>
      <c r="Q262" s="6" t="str">
        <f>IF(O262&gt;Scenario!$B$11,"",IF(O$2&lt;&gt;"Ready",O$2,IF(ISNUMBER(P262),IF(AND(O262&gt;=Scenario!$B$10,MOD(O262-Scenario!$B$10,Scenario!$B$18)=0),Scenario!$B$8,0),"INSUFFICIENT FUNDS")))</f>
        <v/>
      </c>
      <c r="R262" s="6" t="str">
        <f>IF(O262&gt;Scenario!$B$11,"",IF(O$2&lt;&gt;"Ready",O$2,IF(ISNUMBER(P262),(P262+Q262)*(0+N('Option C'!$E$15)+IF(Scenario!$B$13="Gross",N('Option C'!$E$16),0))/12+((N('Option C'!$E$12)+N('Option C'!$E$13))/12+IF(AND(O262&gt;=Scenario!$B$10,MOD(O262-Scenario!$B$10,Scenario!$B$18)=0),N('Option C'!$E$17)*N('Option C'!$E$18)+N('Option C'!$E$20),0)+IF(O262=1,N('Option C'!$E$17)*N('Option C'!$E$19)+N('Option C'!$E$21),0)+IF(O262=Scenario!$B$11,N('Option C'!$E$22),0)),"INSUFFICIENT FUNDS")))</f>
        <v/>
      </c>
      <c r="S262" s="6" t="str">
        <f>IF(O262&gt;Scenario!$B$11,"",IF(O$2&lt;&gt;"Ready",O$2,IF(ISNUMBER(P262),IF((P262+Q262)*(1+Scenario!$B$12/12)-R262&lt;0,"INSUFFICIENT FUNDS",(P262+Q262)*(1+Scenario!$B$12/12)-R262),"INSUFFICIENT FUNDS")))</f>
        <v/>
      </c>
      <c r="T262" s="6" t="str">
        <f>IF(O262&gt;Scenario!$B$11,"",IF(O$2&lt;&gt;"Ready",O$2,IF(ISNUMBER(S262),T261+R262,"INSUFFICIENT FUNDS")))</f>
        <v/>
      </c>
      <c r="U262" t="str">
        <f>IF(O262&gt;Scenario!$B$11,"",IF(O$2&lt;&gt;"Ready",O$2,IF(ISNUMBER(S262),"OK","INSUFFICIENT FUNDS")))</f>
        <v/>
      </c>
      <c r="V262">
        <v>258</v>
      </c>
      <c r="W262" s="6" t="str">
        <f>IF(V262&gt;Scenario!$B$11,"",IF(V$2&lt;&gt;"Ready",V$2,IF(AB261="OK",Z261,"INSUFFICIENT FUNDS")))</f>
        <v/>
      </c>
      <c r="X262" s="6" t="str">
        <f>IF(V262&gt;Scenario!$B$11,"",IF(V$2&lt;&gt;"Ready",V$2,IF(ISNUMBER(W262),IF(AND(V262&gt;=Scenario!$B$10,MOD(V262-Scenario!$B$10,Scenario!$B$18)=0),Scenario!$B$8,0),"INSUFFICIENT FUNDS")))</f>
        <v/>
      </c>
      <c r="Y262" s="6" t="str">
        <f>IF(V262&gt;Scenario!$B$11,"",IF(V$2&lt;&gt;"Ready",V$2,IF(ISNUMBER(W262),(W262+X262)*(N('Option C'!$E$14)+N('Option C'!$E$15)+IF(Scenario!$B$13="Gross",N('Option C'!$E$16),0))/12+((N('Option C'!$E$12)+N('Option C'!$E$13))/12+IF(AND(V262&gt;=Scenario!$B$10,MOD(V262-Scenario!$B$10,Scenario!$B$18)=0),0*0+0,0)+IF(V262=1,0*0+0,0)+IF(V262=Scenario!$B$11,0,0)),"INSUFFICIENT FUNDS")))</f>
        <v/>
      </c>
      <c r="Z262" s="6" t="str">
        <f>IF(V262&gt;Scenario!$B$11,"",IF(V$2&lt;&gt;"Ready",V$2,IF(ISNUMBER(W262),IF((W262+X262)*(1+Scenario!$B$12/12)-Y262&lt;0,"INSUFFICIENT FUNDS",(W262+X262)*(1+Scenario!$B$12/12)-Y262),"INSUFFICIENT FUNDS")))</f>
        <v/>
      </c>
      <c r="AA262" s="6" t="str">
        <f>IF(V262&gt;Scenario!$B$11,"",IF(V$2&lt;&gt;"Ready",V$2,IF(ISNUMBER(Z262),AA261+Y262,"INSUFFICIENT FUNDS")))</f>
        <v/>
      </c>
      <c r="AB262" t="str">
        <f>IF(V262&gt;Scenario!$B$11,"",IF(V$2&lt;&gt;"Ready",V$2,IF(ISNUMBER(Z262),"OK","INSUFFICIENT FUNDS")))</f>
        <v/>
      </c>
      <c r="AC262">
        <v>258</v>
      </c>
      <c r="AD262" s="6" t="str">
        <f>IF(AC262&gt;Scenario!$B$11,"",IF(AC$2&lt;&gt;"Ready",AC$2,IF(AI261="OK",AG261,"INSUFFICIENT FUNDS")))</f>
        <v/>
      </c>
      <c r="AE262" s="6" t="str">
        <f>IF(AC262&gt;Scenario!$B$11,"",IF(AC$2&lt;&gt;"Ready",AC$2,IF(ISNUMBER(AD262),IF(AND(AC262&gt;=Scenario!$B$10,MOD(AC262-Scenario!$B$10,Scenario!$B$18)=0),Scenario!$B$8,0),"INSUFFICIENT FUNDS")))</f>
        <v/>
      </c>
      <c r="AF262" s="6" t="str">
        <f>IF(AC262&gt;Scenario!$B$11,"",IF(AC$2&lt;&gt;"Ready",AC$2,IF(ISNUMBER(AD262),(AD262+AE262)*(N('Option C'!$E$14)+N('Option C'!$E$15)+IF(Scenario!$B$13="Gross",0,0))/12+((N('Option C'!$E$12)+N('Option C'!$E$13))/12+IF(AND(AC262&gt;=Scenario!$B$10,MOD(AC262-Scenario!$B$10,Scenario!$B$18)=0),N('Option C'!$E$17)*N('Option C'!$E$18)+N('Option C'!$E$20),0)+IF(AC262=1,N('Option C'!$E$17)*N('Option C'!$E$19)+N('Option C'!$E$21),0)+IF(AC262=Scenario!$B$11,N('Option C'!$E$22),0)),"INSUFFICIENT FUNDS")))</f>
        <v/>
      </c>
      <c r="AG262" s="6" t="str">
        <f>IF(AC262&gt;Scenario!$B$11,"",IF(AC$2&lt;&gt;"Ready",AC$2,IF(ISNUMBER(AD262),IF((AD262+AE262)*(1+Scenario!$B$12/12)-AF262&lt;0,"INSUFFICIENT FUNDS",(AD262+AE262)*(1+Scenario!$B$12/12)-AF262),"INSUFFICIENT FUNDS")))</f>
        <v/>
      </c>
      <c r="AH262" s="6" t="str">
        <f>IF(AC262&gt;Scenario!$B$11,"",IF(AC$2&lt;&gt;"Ready",AC$2,IF(ISNUMBER(AG262),AH261+AF262,"INSUFFICIENT FUNDS")))</f>
        <v/>
      </c>
      <c r="AI262" t="str">
        <f>IF(AC262&gt;Scenario!$B$11,"",IF(AC$2&lt;&gt;"Ready",AC$2,IF(ISNUMBER(AG262),"OK","INSUFFICIENT FUNDS")))</f>
        <v/>
      </c>
      <c r="AJ262">
        <v>258</v>
      </c>
      <c r="AK262" s="6" t="str">
        <f>IF(AJ262&gt;Scenario!$B$11,"",IF(AJ$2&lt;&gt;"Ready",AJ$2,IF(AP261="OK",AN261,"INSUFFICIENT FUNDS")))</f>
        <v/>
      </c>
      <c r="AL262" s="6" t="str">
        <f>IF(AJ262&gt;Scenario!$B$11,"",IF(AJ$2&lt;&gt;"Ready",AJ$2,IF(ISNUMBER(AK262),IF(AND(AJ262&gt;=Scenario!$B$10,MOD(AJ262-Scenario!$B$10,Scenario!$B$18)=0),Scenario!$B$8,0),"INSUFFICIENT FUNDS")))</f>
        <v/>
      </c>
      <c r="AM262" s="6" t="str">
        <f>IF(AJ262&gt;Scenario!$B$11,"",IF(AJ$2&lt;&gt;"Ready",AJ$2,IF(ISNUMBER(AK262),(AK262+AL262)*(0+0+IF(Scenario!$B$13="Gross",0,0))/12+((0+0)/12+IF(AND(AJ262&gt;=Scenario!$B$10,MOD(AJ262-Scenario!$B$10,Scenario!$B$18)=0),0*0+0,0)+IF(AJ262=1,0*0+0,0)+IF(AJ262=Scenario!$B$11,0,0)),"INSUFFICIENT FUNDS")))</f>
        <v/>
      </c>
      <c r="AN262" s="6" t="str">
        <f>IF(AJ262&gt;Scenario!$B$11,"",IF(AJ$2&lt;&gt;"Ready",AJ$2,IF(ISNUMBER(AK262),IF((AK262+AL262)*(1+Scenario!$B$12/12)-AM262&lt;0,"INSUFFICIENT FUNDS",(AK262+AL262)*(1+Scenario!$B$12/12)-AM262),"INSUFFICIENT FUNDS")))</f>
        <v/>
      </c>
      <c r="AO262" s="6" t="str">
        <f>IF(AJ262&gt;Scenario!$B$11,"",IF(AJ$2&lt;&gt;"Ready",AJ$2,IF(ISNUMBER(AN262),AO261+AM262,"INSUFFICIENT FUNDS")))</f>
        <v/>
      </c>
      <c r="AP262" t="str">
        <f>IF(AJ262&gt;Scenario!$B$11,"",IF(AJ$2&lt;&gt;"Ready",AJ$2,IF(ISNUMBER(AN262),"OK","INSUFFICIENT FUNDS")))</f>
        <v/>
      </c>
    </row>
    <row r="263" spans="1:42" ht="32.1" customHeight="1" x14ac:dyDescent="0.2">
      <c r="A263">
        <v>259</v>
      </c>
      <c r="B263" s="6" t="str">
        <f>IF(A263&gt;Scenario!$B$11,"",IF(A$2&lt;&gt;"Ready",A$2,IF(G262="OK",E262,"INSUFFICIENT FUNDS")))</f>
        <v/>
      </c>
      <c r="C263" s="6" t="str">
        <f>IF(A263&gt;Scenario!$B$11,"",IF(A$2&lt;&gt;"Ready",A$2,IF(ISNUMBER(B263),IF(AND(A263&gt;=Scenario!$B$10,MOD(A263-Scenario!$B$10,Scenario!$B$18)=0),Scenario!$B$8,0),"INSUFFICIENT FUNDS")))</f>
        <v/>
      </c>
      <c r="D263" s="6" t="str">
        <f>IF(A263&gt;Scenario!$B$11,"",IF(A$2&lt;&gt;"Ready",A$2,IF(ISNUMBER(B263),(B263+C263)*(N('Option C'!$E$14)+N('Option C'!$E$15)+IF(Scenario!$B$13="Gross",N('Option C'!$E$16),0))/12+((N('Option C'!$E$12)+N('Option C'!$E$13))/12+IF(AND(A263&gt;=Scenario!$B$10,MOD(A263-Scenario!$B$10,Scenario!$B$18)=0),N('Option C'!$E$17)*N('Option C'!$E$18)+N('Option C'!$E$20),0)+IF(A263=1,N('Option C'!$E$17)*N('Option C'!$E$19)+N('Option C'!$E$21),0)+IF(A263=Scenario!$B$11,N('Option C'!$E$22),0)),"INSUFFICIENT FUNDS")))</f>
        <v/>
      </c>
      <c r="E263" s="6" t="str">
        <f>IF(A263&gt;Scenario!$B$11,"",IF(A$2&lt;&gt;"Ready",A$2,IF(ISNUMBER(B263),IF((B263+C263)*(1+Scenario!$B$12/12)-D263&lt;0,"INSUFFICIENT FUNDS",(B263+C263)*(1+Scenario!$B$12/12)-D263),"INSUFFICIENT FUNDS")))</f>
        <v/>
      </c>
      <c r="F263" s="6" t="str">
        <f>IF(A263&gt;Scenario!$B$11,"",IF(A$2&lt;&gt;"Ready",A$2,IF(ISNUMBER(E263),F262+D263,"INSUFFICIENT FUNDS")))</f>
        <v/>
      </c>
      <c r="G263" t="str">
        <f>IF(A263&gt;Scenario!$B$11,"",IF(A$2&lt;&gt;"Ready",A$2,IF(ISNUMBER(E263),"OK","INSUFFICIENT FUNDS")))</f>
        <v/>
      </c>
      <c r="H263">
        <v>259</v>
      </c>
      <c r="I263" s="6" t="str">
        <f>IF(H263&gt;Scenario!$B$11,"",IF(H$2&lt;&gt;"Ready",H$2,IF(N262="OK",L262,"INSUFFICIENT FUNDS")))</f>
        <v/>
      </c>
      <c r="J263" s="6" t="str">
        <f>IF(H263&gt;Scenario!$B$11,"",IF(H$2&lt;&gt;"Ready",H$2,IF(ISNUMBER(I263),IF(AND(H263&gt;=Scenario!$B$10,MOD(H263-Scenario!$B$10,Scenario!$B$18)=0),Scenario!$B$8,0),"INSUFFICIENT FUNDS")))</f>
        <v/>
      </c>
      <c r="K263" s="6" t="str">
        <f>IF(H263&gt;Scenario!$B$11,"",IF(H$2&lt;&gt;"Ready",H$2,IF(ISNUMBER(I263),(I263+J263)*(N('Option C'!$E$14)+N('Option C'!$E$15)+IF(Scenario!$B$13="Gross",N('Option C'!$E$16),0))/12+((0+0)/12+IF(AND(H263&gt;=Scenario!$B$10,MOD(H263-Scenario!$B$10,Scenario!$B$18)=0),N('Option C'!$E$17)*N('Option C'!$E$18)+N('Option C'!$E$20),0)+IF(H263=1,N('Option C'!$E$17)*N('Option C'!$E$19)+N('Option C'!$E$21),0)+IF(H263=Scenario!$B$11,N('Option C'!$E$22),0)),"INSUFFICIENT FUNDS")))</f>
        <v/>
      </c>
      <c r="L263" s="6" t="str">
        <f>IF(H263&gt;Scenario!$B$11,"",IF(H$2&lt;&gt;"Ready",H$2,IF(ISNUMBER(I263),IF((I263+J263)*(1+Scenario!$B$12/12)-K263&lt;0,"INSUFFICIENT FUNDS",(I263+J263)*(1+Scenario!$B$12/12)-K263),"INSUFFICIENT FUNDS")))</f>
        <v/>
      </c>
      <c r="M263" s="6" t="str">
        <f>IF(H263&gt;Scenario!$B$11,"",IF(H$2&lt;&gt;"Ready",H$2,IF(ISNUMBER(L263),M262+K263,"INSUFFICIENT FUNDS")))</f>
        <v/>
      </c>
      <c r="N263" t="str">
        <f>IF(H263&gt;Scenario!$B$11,"",IF(H$2&lt;&gt;"Ready",H$2,IF(ISNUMBER(L263),"OK","INSUFFICIENT FUNDS")))</f>
        <v/>
      </c>
      <c r="O263">
        <v>259</v>
      </c>
      <c r="P263" s="6" t="str">
        <f>IF(O263&gt;Scenario!$B$11,"",IF(O$2&lt;&gt;"Ready",O$2,IF(U262="OK",S262,"INSUFFICIENT FUNDS")))</f>
        <v/>
      </c>
      <c r="Q263" s="6" t="str">
        <f>IF(O263&gt;Scenario!$B$11,"",IF(O$2&lt;&gt;"Ready",O$2,IF(ISNUMBER(P263),IF(AND(O263&gt;=Scenario!$B$10,MOD(O263-Scenario!$B$10,Scenario!$B$18)=0),Scenario!$B$8,0),"INSUFFICIENT FUNDS")))</f>
        <v/>
      </c>
      <c r="R263" s="6" t="str">
        <f>IF(O263&gt;Scenario!$B$11,"",IF(O$2&lt;&gt;"Ready",O$2,IF(ISNUMBER(P263),(P263+Q263)*(0+N('Option C'!$E$15)+IF(Scenario!$B$13="Gross",N('Option C'!$E$16),0))/12+((N('Option C'!$E$12)+N('Option C'!$E$13))/12+IF(AND(O263&gt;=Scenario!$B$10,MOD(O263-Scenario!$B$10,Scenario!$B$18)=0),N('Option C'!$E$17)*N('Option C'!$E$18)+N('Option C'!$E$20),0)+IF(O263=1,N('Option C'!$E$17)*N('Option C'!$E$19)+N('Option C'!$E$21),0)+IF(O263=Scenario!$B$11,N('Option C'!$E$22),0)),"INSUFFICIENT FUNDS")))</f>
        <v/>
      </c>
      <c r="S263" s="6" t="str">
        <f>IF(O263&gt;Scenario!$B$11,"",IF(O$2&lt;&gt;"Ready",O$2,IF(ISNUMBER(P263),IF((P263+Q263)*(1+Scenario!$B$12/12)-R263&lt;0,"INSUFFICIENT FUNDS",(P263+Q263)*(1+Scenario!$B$12/12)-R263),"INSUFFICIENT FUNDS")))</f>
        <v/>
      </c>
      <c r="T263" s="6" t="str">
        <f>IF(O263&gt;Scenario!$B$11,"",IF(O$2&lt;&gt;"Ready",O$2,IF(ISNUMBER(S263),T262+R263,"INSUFFICIENT FUNDS")))</f>
        <v/>
      </c>
      <c r="U263" t="str">
        <f>IF(O263&gt;Scenario!$B$11,"",IF(O$2&lt;&gt;"Ready",O$2,IF(ISNUMBER(S263),"OK","INSUFFICIENT FUNDS")))</f>
        <v/>
      </c>
      <c r="V263">
        <v>259</v>
      </c>
      <c r="W263" s="6" t="str">
        <f>IF(V263&gt;Scenario!$B$11,"",IF(V$2&lt;&gt;"Ready",V$2,IF(AB262="OK",Z262,"INSUFFICIENT FUNDS")))</f>
        <v/>
      </c>
      <c r="X263" s="6" t="str">
        <f>IF(V263&gt;Scenario!$B$11,"",IF(V$2&lt;&gt;"Ready",V$2,IF(ISNUMBER(W263),IF(AND(V263&gt;=Scenario!$B$10,MOD(V263-Scenario!$B$10,Scenario!$B$18)=0),Scenario!$B$8,0),"INSUFFICIENT FUNDS")))</f>
        <v/>
      </c>
      <c r="Y263" s="6" t="str">
        <f>IF(V263&gt;Scenario!$B$11,"",IF(V$2&lt;&gt;"Ready",V$2,IF(ISNUMBER(W263),(W263+X263)*(N('Option C'!$E$14)+N('Option C'!$E$15)+IF(Scenario!$B$13="Gross",N('Option C'!$E$16),0))/12+((N('Option C'!$E$12)+N('Option C'!$E$13))/12+IF(AND(V263&gt;=Scenario!$B$10,MOD(V263-Scenario!$B$10,Scenario!$B$18)=0),0*0+0,0)+IF(V263=1,0*0+0,0)+IF(V263=Scenario!$B$11,0,0)),"INSUFFICIENT FUNDS")))</f>
        <v/>
      </c>
      <c r="Z263" s="6" t="str">
        <f>IF(V263&gt;Scenario!$B$11,"",IF(V$2&lt;&gt;"Ready",V$2,IF(ISNUMBER(W263),IF((W263+X263)*(1+Scenario!$B$12/12)-Y263&lt;0,"INSUFFICIENT FUNDS",(W263+X263)*(1+Scenario!$B$12/12)-Y263),"INSUFFICIENT FUNDS")))</f>
        <v/>
      </c>
      <c r="AA263" s="6" t="str">
        <f>IF(V263&gt;Scenario!$B$11,"",IF(V$2&lt;&gt;"Ready",V$2,IF(ISNUMBER(Z263),AA262+Y263,"INSUFFICIENT FUNDS")))</f>
        <v/>
      </c>
      <c r="AB263" t="str">
        <f>IF(V263&gt;Scenario!$B$11,"",IF(V$2&lt;&gt;"Ready",V$2,IF(ISNUMBER(Z263),"OK","INSUFFICIENT FUNDS")))</f>
        <v/>
      </c>
      <c r="AC263">
        <v>259</v>
      </c>
      <c r="AD263" s="6" t="str">
        <f>IF(AC263&gt;Scenario!$B$11,"",IF(AC$2&lt;&gt;"Ready",AC$2,IF(AI262="OK",AG262,"INSUFFICIENT FUNDS")))</f>
        <v/>
      </c>
      <c r="AE263" s="6" t="str">
        <f>IF(AC263&gt;Scenario!$B$11,"",IF(AC$2&lt;&gt;"Ready",AC$2,IF(ISNUMBER(AD263),IF(AND(AC263&gt;=Scenario!$B$10,MOD(AC263-Scenario!$B$10,Scenario!$B$18)=0),Scenario!$B$8,0),"INSUFFICIENT FUNDS")))</f>
        <v/>
      </c>
      <c r="AF263" s="6" t="str">
        <f>IF(AC263&gt;Scenario!$B$11,"",IF(AC$2&lt;&gt;"Ready",AC$2,IF(ISNUMBER(AD263),(AD263+AE263)*(N('Option C'!$E$14)+N('Option C'!$E$15)+IF(Scenario!$B$13="Gross",0,0))/12+((N('Option C'!$E$12)+N('Option C'!$E$13))/12+IF(AND(AC263&gt;=Scenario!$B$10,MOD(AC263-Scenario!$B$10,Scenario!$B$18)=0),N('Option C'!$E$17)*N('Option C'!$E$18)+N('Option C'!$E$20),0)+IF(AC263=1,N('Option C'!$E$17)*N('Option C'!$E$19)+N('Option C'!$E$21),0)+IF(AC263=Scenario!$B$11,N('Option C'!$E$22),0)),"INSUFFICIENT FUNDS")))</f>
        <v/>
      </c>
      <c r="AG263" s="6" t="str">
        <f>IF(AC263&gt;Scenario!$B$11,"",IF(AC$2&lt;&gt;"Ready",AC$2,IF(ISNUMBER(AD263),IF((AD263+AE263)*(1+Scenario!$B$12/12)-AF263&lt;0,"INSUFFICIENT FUNDS",(AD263+AE263)*(1+Scenario!$B$12/12)-AF263),"INSUFFICIENT FUNDS")))</f>
        <v/>
      </c>
      <c r="AH263" s="6" t="str">
        <f>IF(AC263&gt;Scenario!$B$11,"",IF(AC$2&lt;&gt;"Ready",AC$2,IF(ISNUMBER(AG263),AH262+AF263,"INSUFFICIENT FUNDS")))</f>
        <v/>
      </c>
      <c r="AI263" t="str">
        <f>IF(AC263&gt;Scenario!$B$11,"",IF(AC$2&lt;&gt;"Ready",AC$2,IF(ISNUMBER(AG263),"OK","INSUFFICIENT FUNDS")))</f>
        <v/>
      </c>
      <c r="AJ263">
        <v>259</v>
      </c>
      <c r="AK263" s="6" t="str">
        <f>IF(AJ263&gt;Scenario!$B$11,"",IF(AJ$2&lt;&gt;"Ready",AJ$2,IF(AP262="OK",AN262,"INSUFFICIENT FUNDS")))</f>
        <v/>
      </c>
      <c r="AL263" s="6" t="str">
        <f>IF(AJ263&gt;Scenario!$B$11,"",IF(AJ$2&lt;&gt;"Ready",AJ$2,IF(ISNUMBER(AK263),IF(AND(AJ263&gt;=Scenario!$B$10,MOD(AJ263-Scenario!$B$10,Scenario!$B$18)=0),Scenario!$B$8,0),"INSUFFICIENT FUNDS")))</f>
        <v/>
      </c>
      <c r="AM263" s="6" t="str">
        <f>IF(AJ263&gt;Scenario!$B$11,"",IF(AJ$2&lt;&gt;"Ready",AJ$2,IF(ISNUMBER(AK263),(AK263+AL263)*(0+0+IF(Scenario!$B$13="Gross",0,0))/12+((0+0)/12+IF(AND(AJ263&gt;=Scenario!$B$10,MOD(AJ263-Scenario!$B$10,Scenario!$B$18)=0),0*0+0,0)+IF(AJ263=1,0*0+0,0)+IF(AJ263=Scenario!$B$11,0,0)),"INSUFFICIENT FUNDS")))</f>
        <v/>
      </c>
      <c r="AN263" s="6" t="str">
        <f>IF(AJ263&gt;Scenario!$B$11,"",IF(AJ$2&lt;&gt;"Ready",AJ$2,IF(ISNUMBER(AK263),IF((AK263+AL263)*(1+Scenario!$B$12/12)-AM263&lt;0,"INSUFFICIENT FUNDS",(AK263+AL263)*(1+Scenario!$B$12/12)-AM263),"INSUFFICIENT FUNDS")))</f>
        <v/>
      </c>
      <c r="AO263" s="6" t="str">
        <f>IF(AJ263&gt;Scenario!$B$11,"",IF(AJ$2&lt;&gt;"Ready",AJ$2,IF(ISNUMBER(AN263),AO262+AM263,"INSUFFICIENT FUNDS")))</f>
        <v/>
      </c>
      <c r="AP263" t="str">
        <f>IF(AJ263&gt;Scenario!$B$11,"",IF(AJ$2&lt;&gt;"Ready",AJ$2,IF(ISNUMBER(AN263),"OK","INSUFFICIENT FUNDS")))</f>
        <v/>
      </c>
    </row>
    <row r="264" spans="1:42" ht="32.1" customHeight="1" x14ac:dyDescent="0.2">
      <c r="A264">
        <v>260</v>
      </c>
      <c r="B264" s="6" t="str">
        <f>IF(A264&gt;Scenario!$B$11,"",IF(A$2&lt;&gt;"Ready",A$2,IF(G263="OK",E263,"INSUFFICIENT FUNDS")))</f>
        <v/>
      </c>
      <c r="C264" s="6" t="str">
        <f>IF(A264&gt;Scenario!$B$11,"",IF(A$2&lt;&gt;"Ready",A$2,IF(ISNUMBER(B264),IF(AND(A264&gt;=Scenario!$B$10,MOD(A264-Scenario!$B$10,Scenario!$B$18)=0),Scenario!$B$8,0),"INSUFFICIENT FUNDS")))</f>
        <v/>
      </c>
      <c r="D264" s="6" t="str">
        <f>IF(A264&gt;Scenario!$B$11,"",IF(A$2&lt;&gt;"Ready",A$2,IF(ISNUMBER(B264),(B264+C264)*(N('Option C'!$E$14)+N('Option C'!$E$15)+IF(Scenario!$B$13="Gross",N('Option C'!$E$16),0))/12+((N('Option C'!$E$12)+N('Option C'!$E$13))/12+IF(AND(A264&gt;=Scenario!$B$10,MOD(A264-Scenario!$B$10,Scenario!$B$18)=0),N('Option C'!$E$17)*N('Option C'!$E$18)+N('Option C'!$E$20),0)+IF(A264=1,N('Option C'!$E$17)*N('Option C'!$E$19)+N('Option C'!$E$21),0)+IF(A264=Scenario!$B$11,N('Option C'!$E$22),0)),"INSUFFICIENT FUNDS")))</f>
        <v/>
      </c>
      <c r="E264" s="6" t="str">
        <f>IF(A264&gt;Scenario!$B$11,"",IF(A$2&lt;&gt;"Ready",A$2,IF(ISNUMBER(B264),IF((B264+C264)*(1+Scenario!$B$12/12)-D264&lt;0,"INSUFFICIENT FUNDS",(B264+C264)*(1+Scenario!$B$12/12)-D264),"INSUFFICIENT FUNDS")))</f>
        <v/>
      </c>
      <c r="F264" s="6" t="str">
        <f>IF(A264&gt;Scenario!$B$11,"",IF(A$2&lt;&gt;"Ready",A$2,IF(ISNUMBER(E264),F263+D264,"INSUFFICIENT FUNDS")))</f>
        <v/>
      </c>
      <c r="G264" t="str">
        <f>IF(A264&gt;Scenario!$B$11,"",IF(A$2&lt;&gt;"Ready",A$2,IF(ISNUMBER(E264),"OK","INSUFFICIENT FUNDS")))</f>
        <v/>
      </c>
      <c r="H264">
        <v>260</v>
      </c>
      <c r="I264" s="6" t="str">
        <f>IF(H264&gt;Scenario!$B$11,"",IF(H$2&lt;&gt;"Ready",H$2,IF(N263="OK",L263,"INSUFFICIENT FUNDS")))</f>
        <v/>
      </c>
      <c r="J264" s="6" t="str">
        <f>IF(H264&gt;Scenario!$B$11,"",IF(H$2&lt;&gt;"Ready",H$2,IF(ISNUMBER(I264),IF(AND(H264&gt;=Scenario!$B$10,MOD(H264-Scenario!$B$10,Scenario!$B$18)=0),Scenario!$B$8,0),"INSUFFICIENT FUNDS")))</f>
        <v/>
      </c>
      <c r="K264" s="6" t="str">
        <f>IF(H264&gt;Scenario!$B$11,"",IF(H$2&lt;&gt;"Ready",H$2,IF(ISNUMBER(I264),(I264+J264)*(N('Option C'!$E$14)+N('Option C'!$E$15)+IF(Scenario!$B$13="Gross",N('Option C'!$E$16),0))/12+((0+0)/12+IF(AND(H264&gt;=Scenario!$B$10,MOD(H264-Scenario!$B$10,Scenario!$B$18)=0),N('Option C'!$E$17)*N('Option C'!$E$18)+N('Option C'!$E$20),0)+IF(H264=1,N('Option C'!$E$17)*N('Option C'!$E$19)+N('Option C'!$E$21),0)+IF(H264=Scenario!$B$11,N('Option C'!$E$22),0)),"INSUFFICIENT FUNDS")))</f>
        <v/>
      </c>
      <c r="L264" s="6" t="str">
        <f>IF(H264&gt;Scenario!$B$11,"",IF(H$2&lt;&gt;"Ready",H$2,IF(ISNUMBER(I264),IF((I264+J264)*(1+Scenario!$B$12/12)-K264&lt;0,"INSUFFICIENT FUNDS",(I264+J264)*(1+Scenario!$B$12/12)-K264),"INSUFFICIENT FUNDS")))</f>
        <v/>
      </c>
      <c r="M264" s="6" t="str">
        <f>IF(H264&gt;Scenario!$B$11,"",IF(H$2&lt;&gt;"Ready",H$2,IF(ISNUMBER(L264),M263+K264,"INSUFFICIENT FUNDS")))</f>
        <v/>
      </c>
      <c r="N264" t="str">
        <f>IF(H264&gt;Scenario!$B$11,"",IF(H$2&lt;&gt;"Ready",H$2,IF(ISNUMBER(L264),"OK","INSUFFICIENT FUNDS")))</f>
        <v/>
      </c>
      <c r="O264">
        <v>260</v>
      </c>
      <c r="P264" s="6" t="str">
        <f>IF(O264&gt;Scenario!$B$11,"",IF(O$2&lt;&gt;"Ready",O$2,IF(U263="OK",S263,"INSUFFICIENT FUNDS")))</f>
        <v/>
      </c>
      <c r="Q264" s="6" t="str">
        <f>IF(O264&gt;Scenario!$B$11,"",IF(O$2&lt;&gt;"Ready",O$2,IF(ISNUMBER(P264),IF(AND(O264&gt;=Scenario!$B$10,MOD(O264-Scenario!$B$10,Scenario!$B$18)=0),Scenario!$B$8,0),"INSUFFICIENT FUNDS")))</f>
        <v/>
      </c>
      <c r="R264" s="6" t="str">
        <f>IF(O264&gt;Scenario!$B$11,"",IF(O$2&lt;&gt;"Ready",O$2,IF(ISNUMBER(P264),(P264+Q264)*(0+N('Option C'!$E$15)+IF(Scenario!$B$13="Gross",N('Option C'!$E$16),0))/12+((N('Option C'!$E$12)+N('Option C'!$E$13))/12+IF(AND(O264&gt;=Scenario!$B$10,MOD(O264-Scenario!$B$10,Scenario!$B$18)=0),N('Option C'!$E$17)*N('Option C'!$E$18)+N('Option C'!$E$20),0)+IF(O264=1,N('Option C'!$E$17)*N('Option C'!$E$19)+N('Option C'!$E$21),0)+IF(O264=Scenario!$B$11,N('Option C'!$E$22),0)),"INSUFFICIENT FUNDS")))</f>
        <v/>
      </c>
      <c r="S264" s="6" t="str">
        <f>IF(O264&gt;Scenario!$B$11,"",IF(O$2&lt;&gt;"Ready",O$2,IF(ISNUMBER(P264),IF((P264+Q264)*(1+Scenario!$B$12/12)-R264&lt;0,"INSUFFICIENT FUNDS",(P264+Q264)*(1+Scenario!$B$12/12)-R264),"INSUFFICIENT FUNDS")))</f>
        <v/>
      </c>
      <c r="T264" s="6" t="str">
        <f>IF(O264&gt;Scenario!$B$11,"",IF(O$2&lt;&gt;"Ready",O$2,IF(ISNUMBER(S264),T263+R264,"INSUFFICIENT FUNDS")))</f>
        <v/>
      </c>
      <c r="U264" t="str">
        <f>IF(O264&gt;Scenario!$B$11,"",IF(O$2&lt;&gt;"Ready",O$2,IF(ISNUMBER(S264),"OK","INSUFFICIENT FUNDS")))</f>
        <v/>
      </c>
      <c r="V264">
        <v>260</v>
      </c>
      <c r="W264" s="6" t="str">
        <f>IF(V264&gt;Scenario!$B$11,"",IF(V$2&lt;&gt;"Ready",V$2,IF(AB263="OK",Z263,"INSUFFICIENT FUNDS")))</f>
        <v/>
      </c>
      <c r="X264" s="6" t="str">
        <f>IF(V264&gt;Scenario!$B$11,"",IF(V$2&lt;&gt;"Ready",V$2,IF(ISNUMBER(W264),IF(AND(V264&gt;=Scenario!$B$10,MOD(V264-Scenario!$B$10,Scenario!$B$18)=0),Scenario!$B$8,0),"INSUFFICIENT FUNDS")))</f>
        <v/>
      </c>
      <c r="Y264" s="6" t="str">
        <f>IF(V264&gt;Scenario!$B$11,"",IF(V$2&lt;&gt;"Ready",V$2,IF(ISNUMBER(W264),(W264+X264)*(N('Option C'!$E$14)+N('Option C'!$E$15)+IF(Scenario!$B$13="Gross",N('Option C'!$E$16),0))/12+((N('Option C'!$E$12)+N('Option C'!$E$13))/12+IF(AND(V264&gt;=Scenario!$B$10,MOD(V264-Scenario!$B$10,Scenario!$B$18)=0),0*0+0,0)+IF(V264=1,0*0+0,0)+IF(V264=Scenario!$B$11,0,0)),"INSUFFICIENT FUNDS")))</f>
        <v/>
      </c>
      <c r="Z264" s="6" t="str">
        <f>IF(V264&gt;Scenario!$B$11,"",IF(V$2&lt;&gt;"Ready",V$2,IF(ISNUMBER(W264),IF((W264+X264)*(1+Scenario!$B$12/12)-Y264&lt;0,"INSUFFICIENT FUNDS",(W264+X264)*(1+Scenario!$B$12/12)-Y264),"INSUFFICIENT FUNDS")))</f>
        <v/>
      </c>
      <c r="AA264" s="6" t="str">
        <f>IF(V264&gt;Scenario!$B$11,"",IF(V$2&lt;&gt;"Ready",V$2,IF(ISNUMBER(Z264),AA263+Y264,"INSUFFICIENT FUNDS")))</f>
        <v/>
      </c>
      <c r="AB264" t="str">
        <f>IF(V264&gt;Scenario!$B$11,"",IF(V$2&lt;&gt;"Ready",V$2,IF(ISNUMBER(Z264),"OK","INSUFFICIENT FUNDS")))</f>
        <v/>
      </c>
      <c r="AC264">
        <v>260</v>
      </c>
      <c r="AD264" s="6" t="str">
        <f>IF(AC264&gt;Scenario!$B$11,"",IF(AC$2&lt;&gt;"Ready",AC$2,IF(AI263="OK",AG263,"INSUFFICIENT FUNDS")))</f>
        <v/>
      </c>
      <c r="AE264" s="6" t="str">
        <f>IF(AC264&gt;Scenario!$B$11,"",IF(AC$2&lt;&gt;"Ready",AC$2,IF(ISNUMBER(AD264),IF(AND(AC264&gt;=Scenario!$B$10,MOD(AC264-Scenario!$B$10,Scenario!$B$18)=0),Scenario!$B$8,0),"INSUFFICIENT FUNDS")))</f>
        <v/>
      </c>
      <c r="AF264" s="6" t="str">
        <f>IF(AC264&gt;Scenario!$B$11,"",IF(AC$2&lt;&gt;"Ready",AC$2,IF(ISNUMBER(AD264),(AD264+AE264)*(N('Option C'!$E$14)+N('Option C'!$E$15)+IF(Scenario!$B$13="Gross",0,0))/12+((N('Option C'!$E$12)+N('Option C'!$E$13))/12+IF(AND(AC264&gt;=Scenario!$B$10,MOD(AC264-Scenario!$B$10,Scenario!$B$18)=0),N('Option C'!$E$17)*N('Option C'!$E$18)+N('Option C'!$E$20),0)+IF(AC264=1,N('Option C'!$E$17)*N('Option C'!$E$19)+N('Option C'!$E$21),0)+IF(AC264=Scenario!$B$11,N('Option C'!$E$22),0)),"INSUFFICIENT FUNDS")))</f>
        <v/>
      </c>
      <c r="AG264" s="6" t="str">
        <f>IF(AC264&gt;Scenario!$B$11,"",IF(AC$2&lt;&gt;"Ready",AC$2,IF(ISNUMBER(AD264),IF((AD264+AE264)*(1+Scenario!$B$12/12)-AF264&lt;0,"INSUFFICIENT FUNDS",(AD264+AE264)*(1+Scenario!$B$12/12)-AF264),"INSUFFICIENT FUNDS")))</f>
        <v/>
      </c>
      <c r="AH264" s="6" t="str">
        <f>IF(AC264&gt;Scenario!$B$11,"",IF(AC$2&lt;&gt;"Ready",AC$2,IF(ISNUMBER(AG264),AH263+AF264,"INSUFFICIENT FUNDS")))</f>
        <v/>
      </c>
      <c r="AI264" t="str">
        <f>IF(AC264&gt;Scenario!$B$11,"",IF(AC$2&lt;&gt;"Ready",AC$2,IF(ISNUMBER(AG264),"OK","INSUFFICIENT FUNDS")))</f>
        <v/>
      </c>
      <c r="AJ264">
        <v>260</v>
      </c>
      <c r="AK264" s="6" t="str">
        <f>IF(AJ264&gt;Scenario!$B$11,"",IF(AJ$2&lt;&gt;"Ready",AJ$2,IF(AP263="OK",AN263,"INSUFFICIENT FUNDS")))</f>
        <v/>
      </c>
      <c r="AL264" s="6" t="str">
        <f>IF(AJ264&gt;Scenario!$B$11,"",IF(AJ$2&lt;&gt;"Ready",AJ$2,IF(ISNUMBER(AK264),IF(AND(AJ264&gt;=Scenario!$B$10,MOD(AJ264-Scenario!$B$10,Scenario!$B$18)=0),Scenario!$B$8,0),"INSUFFICIENT FUNDS")))</f>
        <v/>
      </c>
      <c r="AM264" s="6" t="str">
        <f>IF(AJ264&gt;Scenario!$B$11,"",IF(AJ$2&lt;&gt;"Ready",AJ$2,IF(ISNUMBER(AK264),(AK264+AL264)*(0+0+IF(Scenario!$B$13="Gross",0,0))/12+((0+0)/12+IF(AND(AJ264&gt;=Scenario!$B$10,MOD(AJ264-Scenario!$B$10,Scenario!$B$18)=0),0*0+0,0)+IF(AJ264=1,0*0+0,0)+IF(AJ264=Scenario!$B$11,0,0)),"INSUFFICIENT FUNDS")))</f>
        <v/>
      </c>
      <c r="AN264" s="6" t="str">
        <f>IF(AJ264&gt;Scenario!$B$11,"",IF(AJ$2&lt;&gt;"Ready",AJ$2,IF(ISNUMBER(AK264),IF((AK264+AL264)*(1+Scenario!$B$12/12)-AM264&lt;0,"INSUFFICIENT FUNDS",(AK264+AL264)*(1+Scenario!$B$12/12)-AM264),"INSUFFICIENT FUNDS")))</f>
        <v/>
      </c>
      <c r="AO264" s="6" t="str">
        <f>IF(AJ264&gt;Scenario!$B$11,"",IF(AJ$2&lt;&gt;"Ready",AJ$2,IF(ISNUMBER(AN264),AO263+AM264,"INSUFFICIENT FUNDS")))</f>
        <v/>
      </c>
      <c r="AP264" t="str">
        <f>IF(AJ264&gt;Scenario!$B$11,"",IF(AJ$2&lt;&gt;"Ready",AJ$2,IF(ISNUMBER(AN264),"OK","INSUFFICIENT FUNDS")))</f>
        <v/>
      </c>
    </row>
    <row r="265" spans="1:42" ht="32.1" customHeight="1" x14ac:dyDescent="0.2">
      <c r="A265">
        <v>261</v>
      </c>
      <c r="B265" s="6" t="str">
        <f>IF(A265&gt;Scenario!$B$11,"",IF(A$2&lt;&gt;"Ready",A$2,IF(G264="OK",E264,"INSUFFICIENT FUNDS")))</f>
        <v/>
      </c>
      <c r="C265" s="6" t="str">
        <f>IF(A265&gt;Scenario!$B$11,"",IF(A$2&lt;&gt;"Ready",A$2,IF(ISNUMBER(B265),IF(AND(A265&gt;=Scenario!$B$10,MOD(A265-Scenario!$B$10,Scenario!$B$18)=0),Scenario!$B$8,0),"INSUFFICIENT FUNDS")))</f>
        <v/>
      </c>
      <c r="D265" s="6" t="str">
        <f>IF(A265&gt;Scenario!$B$11,"",IF(A$2&lt;&gt;"Ready",A$2,IF(ISNUMBER(B265),(B265+C265)*(N('Option C'!$E$14)+N('Option C'!$E$15)+IF(Scenario!$B$13="Gross",N('Option C'!$E$16),0))/12+((N('Option C'!$E$12)+N('Option C'!$E$13))/12+IF(AND(A265&gt;=Scenario!$B$10,MOD(A265-Scenario!$B$10,Scenario!$B$18)=0),N('Option C'!$E$17)*N('Option C'!$E$18)+N('Option C'!$E$20),0)+IF(A265=1,N('Option C'!$E$17)*N('Option C'!$E$19)+N('Option C'!$E$21),0)+IF(A265=Scenario!$B$11,N('Option C'!$E$22),0)),"INSUFFICIENT FUNDS")))</f>
        <v/>
      </c>
      <c r="E265" s="6" t="str">
        <f>IF(A265&gt;Scenario!$B$11,"",IF(A$2&lt;&gt;"Ready",A$2,IF(ISNUMBER(B265),IF((B265+C265)*(1+Scenario!$B$12/12)-D265&lt;0,"INSUFFICIENT FUNDS",(B265+C265)*(1+Scenario!$B$12/12)-D265),"INSUFFICIENT FUNDS")))</f>
        <v/>
      </c>
      <c r="F265" s="6" t="str">
        <f>IF(A265&gt;Scenario!$B$11,"",IF(A$2&lt;&gt;"Ready",A$2,IF(ISNUMBER(E265),F264+D265,"INSUFFICIENT FUNDS")))</f>
        <v/>
      </c>
      <c r="G265" t="str">
        <f>IF(A265&gt;Scenario!$B$11,"",IF(A$2&lt;&gt;"Ready",A$2,IF(ISNUMBER(E265),"OK","INSUFFICIENT FUNDS")))</f>
        <v/>
      </c>
      <c r="H265">
        <v>261</v>
      </c>
      <c r="I265" s="6" t="str">
        <f>IF(H265&gt;Scenario!$B$11,"",IF(H$2&lt;&gt;"Ready",H$2,IF(N264="OK",L264,"INSUFFICIENT FUNDS")))</f>
        <v/>
      </c>
      <c r="J265" s="6" t="str">
        <f>IF(H265&gt;Scenario!$B$11,"",IF(H$2&lt;&gt;"Ready",H$2,IF(ISNUMBER(I265),IF(AND(H265&gt;=Scenario!$B$10,MOD(H265-Scenario!$B$10,Scenario!$B$18)=0),Scenario!$B$8,0),"INSUFFICIENT FUNDS")))</f>
        <v/>
      </c>
      <c r="K265" s="6" t="str">
        <f>IF(H265&gt;Scenario!$B$11,"",IF(H$2&lt;&gt;"Ready",H$2,IF(ISNUMBER(I265),(I265+J265)*(N('Option C'!$E$14)+N('Option C'!$E$15)+IF(Scenario!$B$13="Gross",N('Option C'!$E$16),0))/12+((0+0)/12+IF(AND(H265&gt;=Scenario!$B$10,MOD(H265-Scenario!$B$10,Scenario!$B$18)=0),N('Option C'!$E$17)*N('Option C'!$E$18)+N('Option C'!$E$20),0)+IF(H265=1,N('Option C'!$E$17)*N('Option C'!$E$19)+N('Option C'!$E$21),0)+IF(H265=Scenario!$B$11,N('Option C'!$E$22),0)),"INSUFFICIENT FUNDS")))</f>
        <v/>
      </c>
      <c r="L265" s="6" t="str">
        <f>IF(H265&gt;Scenario!$B$11,"",IF(H$2&lt;&gt;"Ready",H$2,IF(ISNUMBER(I265),IF((I265+J265)*(1+Scenario!$B$12/12)-K265&lt;0,"INSUFFICIENT FUNDS",(I265+J265)*(1+Scenario!$B$12/12)-K265),"INSUFFICIENT FUNDS")))</f>
        <v/>
      </c>
      <c r="M265" s="6" t="str">
        <f>IF(H265&gt;Scenario!$B$11,"",IF(H$2&lt;&gt;"Ready",H$2,IF(ISNUMBER(L265),M264+K265,"INSUFFICIENT FUNDS")))</f>
        <v/>
      </c>
      <c r="N265" t="str">
        <f>IF(H265&gt;Scenario!$B$11,"",IF(H$2&lt;&gt;"Ready",H$2,IF(ISNUMBER(L265),"OK","INSUFFICIENT FUNDS")))</f>
        <v/>
      </c>
      <c r="O265">
        <v>261</v>
      </c>
      <c r="P265" s="6" t="str">
        <f>IF(O265&gt;Scenario!$B$11,"",IF(O$2&lt;&gt;"Ready",O$2,IF(U264="OK",S264,"INSUFFICIENT FUNDS")))</f>
        <v/>
      </c>
      <c r="Q265" s="6" t="str">
        <f>IF(O265&gt;Scenario!$B$11,"",IF(O$2&lt;&gt;"Ready",O$2,IF(ISNUMBER(P265),IF(AND(O265&gt;=Scenario!$B$10,MOD(O265-Scenario!$B$10,Scenario!$B$18)=0),Scenario!$B$8,0),"INSUFFICIENT FUNDS")))</f>
        <v/>
      </c>
      <c r="R265" s="6" t="str">
        <f>IF(O265&gt;Scenario!$B$11,"",IF(O$2&lt;&gt;"Ready",O$2,IF(ISNUMBER(P265),(P265+Q265)*(0+N('Option C'!$E$15)+IF(Scenario!$B$13="Gross",N('Option C'!$E$16),0))/12+((N('Option C'!$E$12)+N('Option C'!$E$13))/12+IF(AND(O265&gt;=Scenario!$B$10,MOD(O265-Scenario!$B$10,Scenario!$B$18)=0),N('Option C'!$E$17)*N('Option C'!$E$18)+N('Option C'!$E$20),0)+IF(O265=1,N('Option C'!$E$17)*N('Option C'!$E$19)+N('Option C'!$E$21),0)+IF(O265=Scenario!$B$11,N('Option C'!$E$22),0)),"INSUFFICIENT FUNDS")))</f>
        <v/>
      </c>
      <c r="S265" s="6" t="str">
        <f>IF(O265&gt;Scenario!$B$11,"",IF(O$2&lt;&gt;"Ready",O$2,IF(ISNUMBER(P265),IF((P265+Q265)*(1+Scenario!$B$12/12)-R265&lt;0,"INSUFFICIENT FUNDS",(P265+Q265)*(1+Scenario!$B$12/12)-R265),"INSUFFICIENT FUNDS")))</f>
        <v/>
      </c>
      <c r="T265" s="6" t="str">
        <f>IF(O265&gt;Scenario!$B$11,"",IF(O$2&lt;&gt;"Ready",O$2,IF(ISNUMBER(S265),T264+R265,"INSUFFICIENT FUNDS")))</f>
        <v/>
      </c>
      <c r="U265" t="str">
        <f>IF(O265&gt;Scenario!$B$11,"",IF(O$2&lt;&gt;"Ready",O$2,IF(ISNUMBER(S265),"OK","INSUFFICIENT FUNDS")))</f>
        <v/>
      </c>
      <c r="V265">
        <v>261</v>
      </c>
      <c r="W265" s="6" t="str">
        <f>IF(V265&gt;Scenario!$B$11,"",IF(V$2&lt;&gt;"Ready",V$2,IF(AB264="OK",Z264,"INSUFFICIENT FUNDS")))</f>
        <v/>
      </c>
      <c r="X265" s="6" t="str">
        <f>IF(V265&gt;Scenario!$B$11,"",IF(V$2&lt;&gt;"Ready",V$2,IF(ISNUMBER(W265),IF(AND(V265&gt;=Scenario!$B$10,MOD(V265-Scenario!$B$10,Scenario!$B$18)=0),Scenario!$B$8,0),"INSUFFICIENT FUNDS")))</f>
        <v/>
      </c>
      <c r="Y265" s="6" t="str">
        <f>IF(V265&gt;Scenario!$B$11,"",IF(V$2&lt;&gt;"Ready",V$2,IF(ISNUMBER(W265),(W265+X265)*(N('Option C'!$E$14)+N('Option C'!$E$15)+IF(Scenario!$B$13="Gross",N('Option C'!$E$16),0))/12+((N('Option C'!$E$12)+N('Option C'!$E$13))/12+IF(AND(V265&gt;=Scenario!$B$10,MOD(V265-Scenario!$B$10,Scenario!$B$18)=0),0*0+0,0)+IF(V265=1,0*0+0,0)+IF(V265=Scenario!$B$11,0,0)),"INSUFFICIENT FUNDS")))</f>
        <v/>
      </c>
      <c r="Z265" s="6" t="str">
        <f>IF(V265&gt;Scenario!$B$11,"",IF(V$2&lt;&gt;"Ready",V$2,IF(ISNUMBER(W265),IF((W265+X265)*(1+Scenario!$B$12/12)-Y265&lt;0,"INSUFFICIENT FUNDS",(W265+X265)*(1+Scenario!$B$12/12)-Y265),"INSUFFICIENT FUNDS")))</f>
        <v/>
      </c>
      <c r="AA265" s="6" t="str">
        <f>IF(V265&gt;Scenario!$B$11,"",IF(V$2&lt;&gt;"Ready",V$2,IF(ISNUMBER(Z265),AA264+Y265,"INSUFFICIENT FUNDS")))</f>
        <v/>
      </c>
      <c r="AB265" t="str">
        <f>IF(V265&gt;Scenario!$B$11,"",IF(V$2&lt;&gt;"Ready",V$2,IF(ISNUMBER(Z265),"OK","INSUFFICIENT FUNDS")))</f>
        <v/>
      </c>
      <c r="AC265">
        <v>261</v>
      </c>
      <c r="AD265" s="6" t="str">
        <f>IF(AC265&gt;Scenario!$B$11,"",IF(AC$2&lt;&gt;"Ready",AC$2,IF(AI264="OK",AG264,"INSUFFICIENT FUNDS")))</f>
        <v/>
      </c>
      <c r="AE265" s="6" t="str">
        <f>IF(AC265&gt;Scenario!$B$11,"",IF(AC$2&lt;&gt;"Ready",AC$2,IF(ISNUMBER(AD265),IF(AND(AC265&gt;=Scenario!$B$10,MOD(AC265-Scenario!$B$10,Scenario!$B$18)=0),Scenario!$B$8,0),"INSUFFICIENT FUNDS")))</f>
        <v/>
      </c>
      <c r="AF265" s="6" t="str">
        <f>IF(AC265&gt;Scenario!$B$11,"",IF(AC$2&lt;&gt;"Ready",AC$2,IF(ISNUMBER(AD265),(AD265+AE265)*(N('Option C'!$E$14)+N('Option C'!$E$15)+IF(Scenario!$B$13="Gross",0,0))/12+((N('Option C'!$E$12)+N('Option C'!$E$13))/12+IF(AND(AC265&gt;=Scenario!$B$10,MOD(AC265-Scenario!$B$10,Scenario!$B$18)=0),N('Option C'!$E$17)*N('Option C'!$E$18)+N('Option C'!$E$20),0)+IF(AC265=1,N('Option C'!$E$17)*N('Option C'!$E$19)+N('Option C'!$E$21),0)+IF(AC265=Scenario!$B$11,N('Option C'!$E$22),0)),"INSUFFICIENT FUNDS")))</f>
        <v/>
      </c>
      <c r="AG265" s="6" t="str">
        <f>IF(AC265&gt;Scenario!$B$11,"",IF(AC$2&lt;&gt;"Ready",AC$2,IF(ISNUMBER(AD265),IF((AD265+AE265)*(1+Scenario!$B$12/12)-AF265&lt;0,"INSUFFICIENT FUNDS",(AD265+AE265)*(1+Scenario!$B$12/12)-AF265),"INSUFFICIENT FUNDS")))</f>
        <v/>
      </c>
      <c r="AH265" s="6" t="str">
        <f>IF(AC265&gt;Scenario!$B$11,"",IF(AC$2&lt;&gt;"Ready",AC$2,IF(ISNUMBER(AG265),AH264+AF265,"INSUFFICIENT FUNDS")))</f>
        <v/>
      </c>
      <c r="AI265" t="str">
        <f>IF(AC265&gt;Scenario!$B$11,"",IF(AC$2&lt;&gt;"Ready",AC$2,IF(ISNUMBER(AG265),"OK","INSUFFICIENT FUNDS")))</f>
        <v/>
      </c>
      <c r="AJ265">
        <v>261</v>
      </c>
      <c r="AK265" s="6" t="str">
        <f>IF(AJ265&gt;Scenario!$B$11,"",IF(AJ$2&lt;&gt;"Ready",AJ$2,IF(AP264="OK",AN264,"INSUFFICIENT FUNDS")))</f>
        <v/>
      </c>
      <c r="AL265" s="6" t="str">
        <f>IF(AJ265&gt;Scenario!$B$11,"",IF(AJ$2&lt;&gt;"Ready",AJ$2,IF(ISNUMBER(AK265),IF(AND(AJ265&gt;=Scenario!$B$10,MOD(AJ265-Scenario!$B$10,Scenario!$B$18)=0),Scenario!$B$8,0),"INSUFFICIENT FUNDS")))</f>
        <v/>
      </c>
      <c r="AM265" s="6" t="str">
        <f>IF(AJ265&gt;Scenario!$B$11,"",IF(AJ$2&lt;&gt;"Ready",AJ$2,IF(ISNUMBER(AK265),(AK265+AL265)*(0+0+IF(Scenario!$B$13="Gross",0,0))/12+((0+0)/12+IF(AND(AJ265&gt;=Scenario!$B$10,MOD(AJ265-Scenario!$B$10,Scenario!$B$18)=0),0*0+0,0)+IF(AJ265=1,0*0+0,0)+IF(AJ265=Scenario!$B$11,0,0)),"INSUFFICIENT FUNDS")))</f>
        <v/>
      </c>
      <c r="AN265" s="6" t="str">
        <f>IF(AJ265&gt;Scenario!$B$11,"",IF(AJ$2&lt;&gt;"Ready",AJ$2,IF(ISNUMBER(AK265),IF((AK265+AL265)*(1+Scenario!$B$12/12)-AM265&lt;0,"INSUFFICIENT FUNDS",(AK265+AL265)*(1+Scenario!$B$12/12)-AM265),"INSUFFICIENT FUNDS")))</f>
        <v/>
      </c>
      <c r="AO265" s="6" t="str">
        <f>IF(AJ265&gt;Scenario!$B$11,"",IF(AJ$2&lt;&gt;"Ready",AJ$2,IF(ISNUMBER(AN265),AO264+AM265,"INSUFFICIENT FUNDS")))</f>
        <v/>
      </c>
      <c r="AP265" t="str">
        <f>IF(AJ265&gt;Scenario!$B$11,"",IF(AJ$2&lt;&gt;"Ready",AJ$2,IF(ISNUMBER(AN265),"OK","INSUFFICIENT FUNDS")))</f>
        <v/>
      </c>
    </row>
    <row r="266" spans="1:42" ht="32.1" customHeight="1" x14ac:dyDescent="0.2">
      <c r="A266">
        <v>262</v>
      </c>
      <c r="B266" s="6" t="str">
        <f>IF(A266&gt;Scenario!$B$11,"",IF(A$2&lt;&gt;"Ready",A$2,IF(G265="OK",E265,"INSUFFICIENT FUNDS")))</f>
        <v/>
      </c>
      <c r="C266" s="6" t="str">
        <f>IF(A266&gt;Scenario!$B$11,"",IF(A$2&lt;&gt;"Ready",A$2,IF(ISNUMBER(B266),IF(AND(A266&gt;=Scenario!$B$10,MOD(A266-Scenario!$B$10,Scenario!$B$18)=0),Scenario!$B$8,0),"INSUFFICIENT FUNDS")))</f>
        <v/>
      </c>
      <c r="D266" s="6" t="str">
        <f>IF(A266&gt;Scenario!$B$11,"",IF(A$2&lt;&gt;"Ready",A$2,IF(ISNUMBER(B266),(B266+C266)*(N('Option C'!$E$14)+N('Option C'!$E$15)+IF(Scenario!$B$13="Gross",N('Option C'!$E$16),0))/12+((N('Option C'!$E$12)+N('Option C'!$E$13))/12+IF(AND(A266&gt;=Scenario!$B$10,MOD(A266-Scenario!$B$10,Scenario!$B$18)=0),N('Option C'!$E$17)*N('Option C'!$E$18)+N('Option C'!$E$20),0)+IF(A266=1,N('Option C'!$E$17)*N('Option C'!$E$19)+N('Option C'!$E$21),0)+IF(A266=Scenario!$B$11,N('Option C'!$E$22),0)),"INSUFFICIENT FUNDS")))</f>
        <v/>
      </c>
      <c r="E266" s="6" t="str">
        <f>IF(A266&gt;Scenario!$B$11,"",IF(A$2&lt;&gt;"Ready",A$2,IF(ISNUMBER(B266),IF((B266+C266)*(1+Scenario!$B$12/12)-D266&lt;0,"INSUFFICIENT FUNDS",(B266+C266)*(1+Scenario!$B$12/12)-D266),"INSUFFICIENT FUNDS")))</f>
        <v/>
      </c>
      <c r="F266" s="6" t="str">
        <f>IF(A266&gt;Scenario!$B$11,"",IF(A$2&lt;&gt;"Ready",A$2,IF(ISNUMBER(E266),F265+D266,"INSUFFICIENT FUNDS")))</f>
        <v/>
      </c>
      <c r="G266" t="str">
        <f>IF(A266&gt;Scenario!$B$11,"",IF(A$2&lt;&gt;"Ready",A$2,IF(ISNUMBER(E266),"OK","INSUFFICIENT FUNDS")))</f>
        <v/>
      </c>
      <c r="H266">
        <v>262</v>
      </c>
      <c r="I266" s="6" t="str">
        <f>IF(H266&gt;Scenario!$B$11,"",IF(H$2&lt;&gt;"Ready",H$2,IF(N265="OK",L265,"INSUFFICIENT FUNDS")))</f>
        <v/>
      </c>
      <c r="J266" s="6" t="str">
        <f>IF(H266&gt;Scenario!$B$11,"",IF(H$2&lt;&gt;"Ready",H$2,IF(ISNUMBER(I266),IF(AND(H266&gt;=Scenario!$B$10,MOD(H266-Scenario!$B$10,Scenario!$B$18)=0),Scenario!$B$8,0),"INSUFFICIENT FUNDS")))</f>
        <v/>
      </c>
      <c r="K266" s="6" t="str">
        <f>IF(H266&gt;Scenario!$B$11,"",IF(H$2&lt;&gt;"Ready",H$2,IF(ISNUMBER(I266),(I266+J266)*(N('Option C'!$E$14)+N('Option C'!$E$15)+IF(Scenario!$B$13="Gross",N('Option C'!$E$16),0))/12+((0+0)/12+IF(AND(H266&gt;=Scenario!$B$10,MOD(H266-Scenario!$B$10,Scenario!$B$18)=0),N('Option C'!$E$17)*N('Option C'!$E$18)+N('Option C'!$E$20),0)+IF(H266=1,N('Option C'!$E$17)*N('Option C'!$E$19)+N('Option C'!$E$21),0)+IF(H266=Scenario!$B$11,N('Option C'!$E$22),0)),"INSUFFICIENT FUNDS")))</f>
        <v/>
      </c>
      <c r="L266" s="6" t="str">
        <f>IF(H266&gt;Scenario!$B$11,"",IF(H$2&lt;&gt;"Ready",H$2,IF(ISNUMBER(I266),IF((I266+J266)*(1+Scenario!$B$12/12)-K266&lt;0,"INSUFFICIENT FUNDS",(I266+J266)*(1+Scenario!$B$12/12)-K266),"INSUFFICIENT FUNDS")))</f>
        <v/>
      </c>
      <c r="M266" s="6" t="str">
        <f>IF(H266&gt;Scenario!$B$11,"",IF(H$2&lt;&gt;"Ready",H$2,IF(ISNUMBER(L266),M265+K266,"INSUFFICIENT FUNDS")))</f>
        <v/>
      </c>
      <c r="N266" t="str">
        <f>IF(H266&gt;Scenario!$B$11,"",IF(H$2&lt;&gt;"Ready",H$2,IF(ISNUMBER(L266),"OK","INSUFFICIENT FUNDS")))</f>
        <v/>
      </c>
      <c r="O266">
        <v>262</v>
      </c>
      <c r="P266" s="6" t="str">
        <f>IF(O266&gt;Scenario!$B$11,"",IF(O$2&lt;&gt;"Ready",O$2,IF(U265="OK",S265,"INSUFFICIENT FUNDS")))</f>
        <v/>
      </c>
      <c r="Q266" s="6" t="str">
        <f>IF(O266&gt;Scenario!$B$11,"",IF(O$2&lt;&gt;"Ready",O$2,IF(ISNUMBER(P266),IF(AND(O266&gt;=Scenario!$B$10,MOD(O266-Scenario!$B$10,Scenario!$B$18)=0),Scenario!$B$8,0),"INSUFFICIENT FUNDS")))</f>
        <v/>
      </c>
      <c r="R266" s="6" t="str">
        <f>IF(O266&gt;Scenario!$B$11,"",IF(O$2&lt;&gt;"Ready",O$2,IF(ISNUMBER(P266),(P266+Q266)*(0+N('Option C'!$E$15)+IF(Scenario!$B$13="Gross",N('Option C'!$E$16),0))/12+((N('Option C'!$E$12)+N('Option C'!$E$13))/12+IF(AND(O266&gt;=Scenario!$B$10,MOD(O266-Scenario!$B$10,Scenario!$B$18)=0),N('Option C'!$E$17)*N('Option C'!$E$18)+N('Option C'!$E$20),0)+IF(O266=1,N('Option C'!$E$17)*N('Option C'!$E$19)+N('Option C'!$E$21),0)+IF(O266=Scenario!$B$11,N('Option C'!$E$22),0)),"INSUFFICIENT FUNDS")))</f>
        <v/>
      </c>
      <c r="S266" s="6" t="str">
        <f>IF(O266&gt;Scenario!$B$11,"",IF(O$2&lt;&gt;"Ready",O$2,IF(ISNUMBER(P266),IF((P266+Q266)*(1+Scenario!$B$12/12)-R266&lt;0,"INSUFFICIENT FUNDS",(P266+Q266)*(1+Scenario!$B$12/12)-R266),"INSUFFICIENT FUNDS")))</f>
        <v/>
      </c>
      <c r="T266" s="6" t="str">
        <f>IF(O266&gt;Scenario!$B$11,"",IF(O$2&lt;&gt;"Ready",O$2,IF(ISNUMBER(S266),T265+R266,"INSUFFICIENT FUNDS")))</f>
        <v/>
      </c>
      <c r="U266" t="str">
        <f>IF(O266&gt;Scenario!$B$11,"",IF(O$2&lt;&gt;"Ready",O$2,IF(ISNUMBER(S266),"OK","INSUFFICIENT FUNDS")))</f>
        <v/>
      </c>
      <c r="V266">
        <v>262</v>
      </c>
      <c r="W266" s="6" t="str">
        <f>IF(V266&gt;Scenario!$B$11,"",IF(V$2&lt;&gt;"Ready",V$2,IF(AB265="OK",Z265,"INSUFFICIENT FUNDS")))</f>
        <v/>
      </c>
      <c r="X266" s="6" t="str">
        <f>IF(V266&gt;Scenario!$B$11,"",IF(V$2&lt;&gt;"Ready",V$2,IF(ISNUMBER(W266),IF(AND(V266&gt;=Scenario!$B$10,MOD(V266-Scenario!$B$10,Scenario!$B$18)=0),Scenario!$B$8,0),"INSUFFICIENT FUNDS")))</f>
        <v/>
      </c>
      <c r="Y266" s="6" t="str">
        <f>IF(V266&gt;Scenario!$B$11,"",IF(V$2&lt;&gt;"Ready",V$2,IF(ISNUMBER(W266),(W266+X266)*(N('Option C'!$E$14)+N('Option C'!$E$15)+IF(Scenario!$B$13="Gross",N('Option C'!$E$16),0))/12+((N('Option C'!$E$12)+N('Option C'!$E$13))/12+IF(AND(V266&gt;=Scenario!$B$10,MOD(V266-Scenario!$B$10,Scenario!$B$18)=0),0*0+0,0)+IF(V266=1,0*0+0,0)+IF(V266=Scenario!$B$11,0,0)),"INSUFFICIENT FUNDS")))</f>
        <v/>
      </c>
      <c r="Z266" s="6" t="str">
        <f>IF(V266&gt;Scenario!$B$11,"",IF(V$2&lt;&gt;"Ready",V$2,IF(ISNUMBER(W266),IF((W266+X266)*(1+Scenario!$B$12/12)-Y266&lt;0,"INSUFFICIENT FUNDS",(W266+X266)*(1+Scenario!$B$12/12)-Y266),"INSUFFICIENT FUNDS")))</f>
        <v/>
      </c>
      <c r="AA266" s="6" t="str">
        <f>IF(V266&gt;Scenario!$B$11,"",IF(V$2&lt;&gt;"Ready",V$2,IF(ISNUMBER(Z266),AA265+Y266,"INSUFFICIENT FUNDS")))</f>
        <v/>
      </c>
      <c r="AB266" t="str">
        <f>IF(V266&gt;Scenario!$B$11,"",IF(V$2&lt;&gt;"Ready",V$2,IF(ISNUMBER(Z266),"OK","INSUFFICIENT FUNDS")))</f>
        <v/>
      </c>
      <c r="AC266">
        <v>262</v>
      </c>
      <c r="AD266" s="6" t="str">
        <f>IF(AC266&gt;Scenario!$B$11,"",IF(AC$2&lt;&gt;"Ready",AC$2,IF(AI265="OK",AG265,"INSUFFICIENT FUNDS")))</f>
        <v/>
      </c>
      <c r="AE266" s="6" t="str">
        <f>IF(AC266&gt;Scenario!$B$11,"",IF(AC$2&lt;&gt;"Ready",AC$2,IF(ISNUMBER(AD266),IF(AND(AC266&gt;=Scenario!$B$10,MOD(AC266-Scenario!$B$10,Scenario!$B$18)=0),Scenario!$B$8,0),"INSUFFICIENT FUNDS")))</f>
        <v/>
      </c>
      <c r="AF266" s="6" t="str">
        <f>IF(AC266&gt;Scenario!$B$11,"",IF(AC$2&lt;&gt;"Ready",AC$2,IF(ISNUMBER(AD266),(AD266+AE266)*(N('Option C'!$E$14)+N('Option C'!$E$15)+IF(Scenario!$B$13="Gross",0,0))/12+((N('Option C'!$E$12)+N('Option C'!$E$13))/12+IF(AND(AC266&gt;=Scenario!$B$10,MOD(AC266-Scenario!$B$10,Scenario!$B$18)=0),N('Option C'!$E$17)*N('Option C'!$E$18)+N('Option C'!$E$20),0)+IF(AC266=1,N('Option C'!$E$17)*N('Option C'!$E$19)+N('Option C'!$E$21),0)+IF(AC266=Scenario!$B$11,N('Option C'!$E$22),0)),"INSUFFICIENT FUNDS")))</f>
        <v/>
      </c>
      <c r="AG266" s="6" t="str">
        <f>IF(AC266&gt;Scenario!$B$11,"",IF(AC$2&lt;&gt;"Ready",AC$2,IF(ISNUMBER(AD266),IF((AD266+AE266)*(1+Scenario!$B$12/12)-AF266&lt;0,"INSUFFICIENT FUNDS",(AD266+AE266)*(1+Scenario!$B$12/12)-AF266),"INSUFFICIENT FUNDS")))</f>
        <v/>
      </c>
      <c r="AH266" s="6" t="str">
        <f>IF(AC266&gt;Scenario!$B$11,"",IF(AC$2&lt;&gt;"Ready",AC$2,IF(ISNUMBER(AG266),AH265+AF266,"INSUFFICIENT FUNDS")))</f>
        <v/>
      </c>
      <c r="AI266" t="str">
        <f>IF(AC266&gt;Scenario!$B$11,"",IF(AC$2&lt;&gt;"Ready",AC$2,IF(ISNUMBER(AG266),"OK","INSUFFICIENT FUNDS")))</f>
        <v/>
      </c>
      <c r="AJ266">
        <v>262</v>
      </c>
      <c r="AK266" s="6" t="str">
        <f>IF(AJ266&gt;Scenario!$B$11,"",IF(AJ$2&lt;&gt;"Ready",AJ$2,IF(AP265="OK",AN265,"INSUFFICIENT FUNDS")))</f>
        <v/>
      </c>
      <c r="AL266" s="6" t="str">
        <f>IF(AJ266&gt;Scenario!$B$11,"",IF(AJ$2&lt;&gt;"Ready",AJ$2,IF(ISNUMBER(AK266),IF(AND(AJ266&gt;=Scenario!$B$10,MOD(AJ266-Scenario!$B$10,Scenario!$B$18)=0),Scenario!$B$8,0),"INSUFFICIENT FUNDS")))</f>
        <v/>
      </c>
      <c r="AM266" s="6" t="str">
        <f>IF(AJ266&gt;Scenario!$B$11,"",IF(AJ$2&lt;&gt;"Ready",AJ$2,IF(ISNUMBER(AK266),(AK266+AL266)*(0+0+IF(Scenario!$B$13="Gross",0,0))/12+((0+0)/12+IF(AND(AJ266&gt;=Scenario!$B$10,MOD(AJ266-Scenario!$B$10,Scenario!$B$18)=0),0*0+0,0)+IF(AJ266=1,0*0+0,0)+IF(AJ266=Scenario!$B$11,0,0)),"INSUFFICIENT FUNDS")))</f>
        <v/>
      </c>
      <c r="AN266" s="6" t="str">
        <f>IF(AJ266&gt;Scenario!$B$11,"",IF(AJ$2&lt;&gt;"Ready",AJ$2,IF(ISNUMBER(AK266),IF((AK266+AL266)*(1+Scenario!$B$12/12)-AM266&lt;0,"INSUFFICIENT FUNDS",(AK266+AL266)*(1+Scenario!$B$12/12)-AM266),"INSUFFICIENT FUNDS")))</f>
        <v/>
      </c>
      <c r="AO266" s="6" t="str">
        <f>IF(AJ266&gt;Scenario!$B$11,"",IF(AJ$2&lt;&gt;"Ready",AJ$2,IF(ISNUMBER(AN266),AO265+AM266,"INSUFFICIENT FUNDS")))</f>
        <v/>
      </c>
      <c r="AP266" t="str">
        <f>IF(AJ266&gt;Scenario!$B$11,"",IF(AJ$2&lt;&gt;"Ready",AJ$2,IF(ISNUMBER(AN266),"OK","INSUFFICIENT FUNDS")))</f>
        <v/>
      </c>
    </row>
    <row r="267" spans="1:42" ht="32.1" customHeight="1" x14ac:dyDescent="0.2">
      <c r="A267">
        <v>263</v>
      </c>
      <c r="B267" s="6" t="str">
        <f>IF(A267&gt;Scenario!$B$11,"",IF(A$2&lt;&gt;"Ready",A$2,IF(G266="OK",E266,"INSUFFICIENT FUNDS")))</f>
        <v/>
      </c>
      <c r="C267" s="6" t="str">
        <f>IF(A267&gt;Scenario!$B$11,"",IF(A$2&lt;&gt;"Ready",A$2,IF(ISNUMBER(B267),IF(AND(A267&gt;=Scenario!$B$10,MOD(A267-Scenario!$B$10,Scenario!$B$18)=0),Scenario!$B$8,0),"INSUFFICIENT FUNDS")))</f>
        <v/>
      </c>
      <c r="D267" s="6" t="str">
        <f>IF(A267&gt;Scenario!$B$11,"",IF(A$2&lt;&gt;"Ready",A$2,IF(ISNUMBER(B267),(B267+C267)*(N('Option C'!$E$14)+N('Option C'!$E$15)+IF(Scenario!$B$13="Gross",N('Option C'!$E$16),0))/12+((N('Option C'!$E$12)+N('Option C'!$E$13))/12+IF(AND(A267&gt;=Scenario!$B$10,MOD(A267-Scenario!$B$10,Scenario!$B$18)=0),N('Option C'!$E$17)*N('Option C'!$E$18)+N('Option C'!$E$20),0)+IF(A267=1,N('Option C'!$E$17)*N('Option C'!$E$19)+N('Option C'!$E$21),0)+IF(A267=Scenario!$B$11,N('Option C'!$E$22),0)),"INSUFFICIENT FUNDS")))</f>
        <v/>
      </c>
      <c r="E267" s="6" t="str">
        <f>IF(A267&gt;Scenario!$B$11,"",IF(A$2&lt;&gt;"Ready",A$2,IF(ISNUMBER(B267),IF((B267+C267)*(1+Scenario!$B$12/12)-D267&lt;0,"INSUFFICIENT FUNDS",(B267+C267)*(1+Scenario!$B$12/12)-D267),"INSUFFICIENT FUNDS")))</f>
        <v/>
      </c>
      <c r="F267" s="6" t="str">
        <f>IF(A267&gt;Scenario!$B$11,"",IF(A$2&lt;&gt;"Ready",A$2,IF(ISNUMBER(E267),F266+D267,"INSUFFICIENT FUNDS")))</f>
        <v/>
      </c>
      <c r="G267" t="str">
        <f>IF(A267&gt;Scenario!$B$11,"",IF(A$2&lt;&gt;"Ready",A$2,IF(ISNUMBER(E267),"OK","INSUFFICIENT FUNDS")))</f>
        <v/>
      </c>
      <c r="H267">
        <v>263</v>
      </c>
      <c r="I267" s="6" t="str">
        <f>IF(H267&gt;Scenario!$B$11,"",IF(H$2&lt;&gt;"Ready",H$2,IF(N266="OK",L266,"INSUFFICIENT FUNDS")))</f>
        <v/>
      </c>
      <c r="J267" s="6" t="str">
        <f>IF(H267&gt;Scenario!$B$11,"",IF(H$2&lt;&gt;"Ready",H$2,IF(ISNUMBER(I267),IF(AND(H267&gt;=Scenario!$B$10,MOD(H267-Scenario!$B$10,Scenario!$B$18)=0),Scenario!$B$8,0),"INSUFFICIENT FUNDS")))</f>
        <v/>
      </c>
      <c r="K267" s="6" t="str">
        <f>IF(H267&gt;Scenario!$B$11,"",IF(H$2&lt;&gt;"Ready",H$2,IF(ISNUMBER(I267),(I267+J267)*(N('Option C'!$E$14)+N('Option C'!$E$15)+IF(Scenario!$B$13="Gross",N('Option C'!$E$16),0))/12+((0+0)/12+IF(AND(H267&gt;=Scenario!$B$10,MOD(H267-Scenario!$B$10,Scenario!$B$18)=0),N('Option C'!$E$17)*N('Option C'!$E$18)+N('Option C'!$E$20),0)+IF(H267=1,N('Option C'!$E$17)*N('Option C'!$E$19)+N('Option C'!$E$21),0)+IF(H267=Scenario!$B$11,N('Option C'!$E$22),0)),"INSUFFICIENT FUNDS")))</f>
        <v/>
      </c>
      <c r="L267" s="6" t="str">
        <f>IF(H267&gt;Scenario!$B$11,"",IF(H$2&lt;&gt;"Ready",H$2,IF(ISNUMBER(I267),IF((I267+J267)*(1+Scenario!$B$12/12)-K267&lt;0,"INSUFFICIENT FUNDS",(I267+J267)*(1+Scenario!$B$12/12)-K267),"INSUFFICIENT FUNDS")))</f>
        <v/>
      </c>
      <c r="M267" s="6" t="str">
        <f>IF(H267&gt;Scenario!$B$11,"",IF(H$2&lt;&gt;"Ready",H$2,IF(ISNUMBER(L267),M266+K267,"INSUFFICIENT FUNDS")))</f>
        <v/>
      </c>
      <c r="N267" t="str">
        <f>IF(H267&gt;Scenario!$B$11,"",IF(H$2&lt;&gt;"Ready",H$2,IF(ISNUMBER(L267),"OK","INSUFFICIENT FUNDS")))</f>
        <v/>
      </c>
      <c r="O267">
        <v>263</v>
      </c>
      <c r="P267" s="6" t="str">
        <f>IF(O267&gt;Scenario!$B$11,"",IF(O$2&lt;&gt;"Ready",O$2,IF(U266="OK",S266,"INSUFFICIENT FUNDS")))</f>
        <v/>
      </c>
      <c r="Q267" s="6" t="str">
        <f>IF(O267&gt;Scenario!$B$11,"",IF(O$2&lt;&gt;"Ready",O$2,IF(ISNUMBER(P267),IF(AND(O267&gt;=Scenario!$B$10,MOD(O267-Scenario!$B$10,Scenario!$B$18)=0),Scenario!$B$8,0),"INSUFFICIENT FUNDS")))</f>
        <v/>
      </c>
      <c r="R267" s="6" t="str">
        <f>IF(O267&gt;Scenario!$B$11,"",IF(O$2&lt;&gt;"Ready",O$2,IF(ISNUMBER(P267),(P267+Q267)*(0+N('Option C'!$E$15)+IF(Scenario!$B$13="Gross",N('Option C'!$E$16),0))/12+((N('Option C'!$E$12)+N('Option C'!$E$13))/12+IF(AND(O267&gt;=Scenario!$B$10,MOD(O267-Scenario!$B$10,Scenario!$B$18)=0),N('Option C'!$E$17)*N('Option C'!$E$18)+N('Option C'!$E$20),0)+IF(O267=1,N('Option C'!$E$17)*N('Option C'!$E$19)+N('Option C'!$E$21),0)+IF(O267=Scenario!$B$11,N('Option C'!$E$22),0)),"INSUFFICIENT FUNDS")))</f>
        <v/>
      </c>
      <c r="S267" s="6" t="str">
        <f>IF(O267&gt;Scenario!$B$11,"",IF(O$2&lt;&gt;"Ready",O$2,IF(ISNUMBER(P267),IF((P267+Q267)*(1+Scenario!$B$12/12)-R267&lt;0,"INSUFFICIENT FUNDS",(P267+Q267)*(1+Scenario!$B$12/12)-R267),"INSUFFICIENT FUNDS")))</f>
        <v/>
      </c>
      <c r="T267" s="6" t="str">
        <f>IF(O267&gt;Scenario!$B$11,"",IF(O$2&lt;&gt;"Ready",O$2,IF(ISNUMBER(S267),T266+R267,"INSUFFICIENT FUNDS")))</f>
        <v/>
      </c>
      <c r="U267" t="str">
        <f>IF(O267&gt;Scenario!$B$11,"",IF(O$2&lt;&gt;"Ready",O$2,IF(ISNUMBER(S267),"OK","INSUFFICIENT FUNDS")))</f>
        <v/>
      </c>
      <c r="V267">
        <v>263</v>
      </c>
      <c r="W267" s="6" t="str">
        <f>IF(V267&gt;Scenario!$B$11,"",IF(V$2&lt;&gt;"Ready",V$2,IF(AB266="OK",Z266,"INSUFFICIENT FUNDS")))</f>
        <v/>
      </c>
      <c r="X267" s="6" t="str">
        <f>IF(V267&gt;Scenario!$B$11,"",IF(V$2&lt;&gt;"Ready",V$2,IF(ISNUMBER(W267),IF(AND(V267&gt;=Scenario!$B$10,MOD(V267-Scenario!$B$10,Scenario!$B$18)=0),Scenario!$B$8,0),"INSUFFICIENT FUNDS")))</f>
        <v/>
      </c>
      <c r="Y267" s="6" t="str">
        <f>IF(V267&gt;Scenario!$B$11,"",IF(V$2&lt;&gt;"Ready",V$2,IF(ISNUMBER(W267),(W267+X267)*(N('Option C'!$E$14)+N('Option C'!$E$15)+IF(Scenario!$B$13="Gross",N('Option C'!$E$16),0))/12+((N('Option C'!$E$12)+N('Option C'!$E$13))/12+IF(AND(V267&gt;=Scenario!$B$10,MOD(V267-Scenario!$B$10,Scenario!$B$18)=0),0*0+0,0)+IF(V267=1,0*0+0,0)+IF(V267=Scenario!$B$11,0,0)),"INSUFFICIENT FUNDS")))</f>
        <v/>
      </c>
      <c r="Z267" s="6" t="str">
        <f>IF(V267&gt;Scenario!$B$11,"",IF(V$2&lt;&gt;"Ready",V$2,IF(ISNUMBER(W267),IF((W267+X267)*(1+Scenario!$B$12/12)-Y267&lt;0,"INSUFFICIENT FUNDS",(W267+X267)*(1+Scenario!$B$12/12)-Y267),"INSUFFICIENT FUNDS")))</f>
        <v/>
      </c>
      <c r="AA267" s="6" t="str">
        <f>IF(V267&gt;Scenario!$B$11,"",IF(V$2&lt;&gt;"Ready",V$2,IF(ISNUMBER(Z267),AA266+Y267,"INSUFFICIENT FUNDS")))</f>
        <v/>
      </c>
      <c r="AB267" t="str">
        <f>IF(V267&gt;Scenario!$B$11,"",IF(V$2&lt;&gt;"Ready",V$2,IF(ISNUMBER(Z267),"OK","INSUFFICIENT FUNDS")))</f>
        <v/>
      </c>
      <c r="AC267">
        <v>263</v>
      </c>
      <c r="AD267" s="6" t="str">
        <f>IF(AC267&gt;Scenario!$B$11,"",IF(AC$2&lt;&gt;"Ready",AC$2,IF(AI266="OK",AG266,"INSUFFICIENT FUNDS")))</f>
        <v/>
      </c>
      <c r="AE267" s="6" t="str">
        <f>IF(AC267&gt;Scenario!$B$11,"",IF(AC$2&lt;&gt;"Ready",AC$2,IF(ISNUMBER(AD267),IF(AND(AC267&gt;=Scenario!$B$10,MOD(AC267-Scenario!$B$10,Scenario!$B$18)=0),Scenario!$B$8,0),"INSUFFICIENT FUNDS")))</f>
        <v/>
      </c>
      <c r="AF267" s="6" t="str">
        <f>IF(AC267&gt;Scenario!$B$11,"",IF(AC$2&lt;&gt;"Ready",AC$2,IF(ISNUMBER(AD267),(AD267+AE267)*(N('Option C'!$E$14)+N('Option C'!$E$15)+IF(Scenario!$B$13="Gross",0,0))/12+((N('Option C'!$E$12)+N('Option C'!$E$13))/12+IF(AND(AC267&gt;=Scenario!$B$10,MOD(AC267-Scenario!$B$10,Scenario!$B$18)=0),N('Option C'!$E$17)*N('Option C'!$E$18)+N('Option C'!$E$20),0)+IF(AC267=1,N('Option C'!$E$17)*N('Option C'!$E$19)+N('Option C'!$E$21),0)+IF(AC267=Scenario!$B$11,N('Option C'!$E$22),0)),"INSUFFICIENT FUNDS")))</f>
        <v/>
      </c>
      <c r="AG267" s="6" t="str">
        <f>IF(AC267&gt;Scenario!$B$11,"",IF(AC$2&lt;&gt;"Ready",AC$2,IF(ISNUMBER(AD267),IF((AD267+AE267)*(1+Scenario!$B$12/12)-AF267&lt;0,"INSUFFICIENT FUNDS",(AD267+AE267)*(1+Scenario!$B$12/12)-AF267),"INSUFFICIENT FUNDS")))</f>
        <v/>
      </c>
      <c r="AH267" s="6" t="str">
        <f>IF(AC267&gt;Scenario!$B$11,"",IF(AC$2&lt;&gt;"Ready",AC$2,IF(ISNUMBER(AG267),AH266+AF267,"INSUFFICIENT FUNDS")))</f>
        <v/>
      </c>
      <c r="AI267" t="str">
        <f>IF(AC267&gt;Scenario!$B$11,"",IF(AC$2&lt;&gt;"Ready",AC$2,IF(ISNUMBER(AG267),"OK","INSUFFICIENT FUNDS")))</f>
        <v/>
      </c>
      <c r="AJ267">
        <v>263</v>
      </c>
      <c r="AK267" s="6" t="str">
        <f>IF(AJ267&gt;Scenario!$B$11,"",IF(AJ$2&lt;&gt;"Ready",AJ$2,IF(AP266="OK",AN266,"INSUFFICIENT FUNDS")))</f>
        <v/>
      </c>
      <c r="AL267" s="6" t="str">
        <f>IF(AJ267&gt;Scenario!$B$11,"",IF(AJ$2&lt;&gt;"Ready",AJ$2,IF(ISNUMBER(AK267),IF(AND(AJ267&gt;=Scenario!$B$10,MOD(AJ267-Scenario!$B$10,Scenario!$B$18)=0),Scenario!$B$8,0),"INSUFFICIENT FUNDS")))</f>
        <v/>
      </c>
      <c r="AM267" s="6" t="str">
        <f>IF(AJ267&gt;Scenario!$B$11,"",IF(AJ$2&lt;&gt;"Ready",AJ$2,IF(ISNUMBER(AK267),(AK267+AL267)*(0+0+IF(Scenario!$B$13="Gross",0,0))/12+((0+0)/12+IF(AND(AJ267&gt;=Scenario!$B$10,MOD(AJ267-Scenario!$B$10,Scenario!$B$18)=0),0*0+0,0)+IF(AJ267=1,0*0+0,0)+IF(AJ267=Scenario!$B$11,0,0)),"INSUFFICIENT FUNDS")))</f>
        <v/>
      </c>
      <c r="AN267" s="6" t="str">
        <f>IF(AJ267&gt;Scenario!$B$11,"",IF(AJ$2&lt;&gt;"Ready",AJ$2,IF(ISNUMBER(AK267),IF((AK267+AL267)*(1+Scenario!$B$12/12)-AM267&lt;0,"INSUFFICIENT FUNDS",(AK267+AL267)*(1+Scenario!$B$12/12)-AM267),"INSUFFICIENT FUNDS")))</f>
        <v/>
      </c>
      <c r="AO267" s="6" t="str">
        <f>IF(AJ267&gt;Scenario!$B$11,"",IF(AJ$2&lt;&gt;"Ready",AJ$2,IF(ISNUMBER(AN267),AO266+AM267,"INSUFFICIENT FUNDS")))</f>
        <v/>
      </c>
      <c r="AP267" t="str">
        <f>IF(AJ267&gt;Scenario!$B$11,"",IF(AJ$2&lt;&gt;"Ready",AJ$2,IF(ISNUMBER(AN267),"OK","INSUFFICIENT FUNDS")))</f>
        <v/>
      </c>
    </row>
    <row r="268" spans="1:42" ht="32.1" customHeight="1" x14ac:dyDescent="0.2">
      <c r="A268">
        <v>264</v>
      </c>
      <c r="B268" s="6" t="str">
        <f>IF(A268&gt;Scenario!$B$11,"",IF(A$2&lt;&gt;"Ready",A$2,IF(G267="OK",E267,"INSUFFICIENT FUNDS")))</f>
        <v/>
      </c>
      <c r="C268" s="6" t="str">
        <f>IF(A268&gt;Scenario!$B$11,"",IF(A$2&lt;&gt;"Ready",A$2,IF(ISNUMBER(B268),IF(AND(A268&gt;=Scenario!$B$10,MOD(A268-Scenario!$B$10,Scenario!$B$18)=0),Scenario!$B$8,0),"INSUFFICIENT FUNDS")))</f>
        <v/>
      </c>
      <c r="D268" s="6" t="str">
        <f>IF(A268&gt;Scenario!$B$11,"",IF(A$2&lt;&gt;"Ready",A$2,IF(ISNUMBER(B268),(B268+C268)*(N('Option C'!$E$14)+N('Option C'!$E$15)+IF(Scenario!$B$13="Gross",N('Option C'!$E$16),0))/12+((N('Option C'!$E$12)+N('Option C'!$E$13))/12+IF(AND(A268&gt;=Scenario!$B$10,MOD(A268-Scenario!$B$10,Scenario!$B$18)=0),N('Option C'!$E$17)*N('Option C'!$E$18)+N('Option C'!$E$20),0)+IF(A268=1,N('Option C'!$E$17)*N('Option C'!$E$19)+N('Option C'!$E$21),0)+IF(A268=Scenario!$B$11,N('Option C'!$E$22),0)),"INSUFFICIENT FUNDS")))</f>
        <v/>
      </c>
      <c r="E268" s="6" t="str">
        <f>IF(A268&gt;Scenario!$B$11,"",IF(A$2&lt;&gt;"Ready",A$2,IF(ISNUMBER(B268),IF((B268+C268)*(1+Scenario!$B$12/12)-D268&lt;0,"INSUFFICIENT FUNDS",(B268+C268)*(1+Scenario!$B$12/12)-D268),"INSUFFICIENT FUNDS")))</f>
        <v/>
      </c>
      <c r="F268" s="6" t="str">
        <f>IF(A268&gt;Scenario!$B$11,"",IF(A$2&lt;&gt;"Ready",A$2,IF(ISNUMBER(E268),F267+D268,"INSUFFICIENT FUNDS")))</f>
        <v/>
      </c>
      <c r="G268" t="str">
        <f>IF(A268&gt;Scenario!$B$11,"",IF(A$2&lt;&gt;"Ready",A$2,IF(ISNUMBER(E268),"OK","INSUFFICIENT FUNDS")))</f>
        <v/>
      </c>
      <c r="H268">
        <v>264</v>
      </c>
      <c r="I268" s="6" t="str">
        <f>IF(H268&gt;Scenario!$B$11,"",IF(H$2&lt;&gt;"Ready",H$2,IF(N267="OK",L267,"INSUFFICIENT FUNDS")))</f>
        <v/>
      </c>
      <c r="J268" s="6" t="str">
        <f>IF(H268&gt;Scenario!$B$11,"",IF(H$2&lt;&gt;"Ready",H$2,IF(ISNUMBER(I268),IF(AND(H268&gt;=Scenario!$B$10,MOD(H268-Scenario!$B$10,Scenario!$B$18)=0),Scenario!$B$8,0),"INSUFFICIENT FUNDS")))</f>
        <v/>
      </c>
      <c r="K268" s="6" t="str">
        <f>IF(H268&gt;Scenario!$B$11,"",IF(H$2&lt;&gt;"Ready",H$2,IF(ISNUMBER(I268),(I268+J268)*(N('Option C'!$E$14)+N('Option C'!$E$15)+IF(Scenario!$B$13="Gross",N('Option C'!$E$16),0))/12+((0+0)/12+IF(AND(H268&gt;=Scenario!$B$10,MOD(H268-Scenario!$B$10,Scenario!$B$18)=0),N('Option C'!$E$17)*N('Option C'!$E$18)+N('Option C'!$E$20),0)+IF(H268=1,N('Option C'!$E$17)*N('Option C'!$E$19)+N('Option C'!$E$21),0)+IF(H268=Scenario!$B$11,N('Option C'!$E$22),0)),"INSUFFICIENT FUNDS")))</f>
        <v/>
      </c>
      <c r="L268" s="6" t="str">
        <f>IF(H268&gt;Scenario!$B$11,"",IF(H$2&lt;&gt;"Ready",H$2,IF(ISNUMBER(I268),IF((I268+J268)*(1+Scenario!$B$12/12)-K268&lt;0,"INSUFFICIENT FUNDS",(I268+J268)*(1+Scenario!$B$12/12)-K268),"INSUFFICIENT FUNDS")))</f>
        <v/>
      </c>
      <c r="M268" s="6" t="str">
        <f>IF(H268&gt;Scenario!$B$11,"",IF(H$2&lt;&gt;"Ready",H$2,IF(ISNUMBER(L268),M267+K268,"INSUFFICIENT FUNDS")))</f>
        <v/>
      </c>
      <c r="N268" t="str">
        <f>IF(H268&gt;Scenario!$B$11,"",IF(H$2&lt;&gt;"Ready",H$2,IF(ISNUMBER(L268),"OK","INSUFFICIENT FUNDS")))</f>
        <v/>
      </c>
      <c r="O268">
        <v>264</v>
      </c>
      <c r="P268" s="6" t="str">
        <f>IF(O268&gt;Scenario!$B$11,"",IF(O$2&lt;&gt;"Ready",O$2,IF(U267="OK",S267,"INSUFFICIENT FUNDS")))</f>
        <v/>
      </c>
      <c r="Q268" s="6" t="str">
        <f>IF(O268&gt;Scenario!$B$11,"",IF(O$2&lt;&gt;"Ready",O$2,IF(ISNUMBER(P268),IF(AND(O268&gt;=Scenario!$B$10,MOD(O268-Scenario!$B$10,Scenario!$B$18)=0),Scenario!$B$8,0),"INSUFFICIENT FUNDS")))</f>
        <v/>
      </c>
      <c r="R268" s="6" t="str">
        <f>IF(O268&gt;Scenario!$B$11,"",IF(O$2&lt;&gt;"Ready",O$2,IF(ISNUMBER(P268),(P268+Q268)*(0+N('Option C'!$E$15)+IF(Scenario!$B$13="Gross",N('Option C'!$E$16),0))/12+((N('Option C'!$E$12)+N('Option C'!$E$13))/12+IF(AND(O268&gt;=Scenario!$B$10,MOD(O268-Scenario!$B$10,Scenario!$B$18)=0),N('Option C'!$E$17)*N('Option C'!$E$18)+N('Option C'!$E$20),0)+IF(O268=1,N('Option C'!$E$17)*N('Option C'!$E$19)+N('Option C'!$E$21),0)+IF(O268=Scenario!$B$11,N('Option C'!$E$22),0)),"INSUFFICIENT FUNDS")))</f>
        <v/>
      </c>
      <c r="S268" s="6" t="str">
        <f>IF(O268&gt;Scenario!$B$11,"",IF(O$2&lt;&gt;"Ready",O$2,IF(ISNUMBER(P268),IF((P268+Q268)*(1+Scenario!$B$12/12)-R268&lt;0,"INSUFFICIENT FUNDS",(P268+Q268)*(1+Scenario!$B$12/12)-R268),"INSUFFICIENT FUNDS")))</f>
        <v/>
      </c>
      <c r="T268" s="6" t="str">
        <f>IF(O268&gt;Scenario!$B$11,"",IF(O$2&lt;&gt;"Ready",O$2,IF(ISNUMBER(S268),T267+R268,"INSUFFICIENT FUNDS")))</f>
        <v/>
      </c>
      <c r="U268" t="str">
        <f>IF(O268&gt;Scenario!$B$11,"",IF(O$2&lt;&gt;"Ready",O$2,IF(ISNUMBER(S268),"OK","INSUFFICIENT FUNDS")))</f>
        <v/>
      </c>
      <c r="V268">
        <v>264</v>
      </c>
      <c r="W268" s="6" t="str">
        <f>IF(V268&gt;Scenario!$B$11,"",IF(V$2&lt;&gt;"Ready",V$2,IF(AB267="OK",Z267,"INSUFFICIENT FUNDS")))</f>
        <v/>
      </c>
      <c r="X268" s="6" t="str">
        <f>IF(V268&gt;Scenario!$B$11,"",IF(V$2&lt;&gt;"Ready",V$2,IF(ISNUMBER(W268),IF(AND(V268&gt;=Scenario!$B$10,MOD(V268-Scenario!$B$10,Scenario!$B$18)=0),Scenario!$B$8,0),"INSUFFICIENT FUNDS")))</f>
        <v/>
      </c>
      <c r="Y268" s="6" t="str">
        <f>IF(V268&gt;Scenario!$B$11,"",IF(V$2&lt;&gt;"Ready",V$2,IF(ISNUMBER(W268),(W268+X268)*(N('Option C'!$E$14)+N('Option C'!$E$15)+IF(Scenario!$B$13="Gross",N('Option C'!$E$16),0))/12+((N('Option C'!$E$12)+N('Option C'!$E$13))/12+IF(AND(V268&gt;=Scenario!$B$10,MOD(V268-Scenario!$B$10,Scenario!$B$18)=0),0*0+0,0)+IF(V268=1,0*0+0,0)+IF(V268=Scenario!$B$11,0,0)),"INSUFFICIENT FUNDS")))</f>
        <v/>
      </c>
      <c r="Z268" s="6" t="str">
        <f>IF(V268&gt;Scenario!$B$11,"",IF(V$2&lt;&gt;"Ready",V$2,IF(ISNUMBER(W268),IF((W268+X268)*(1+Scenario!$B$12/12)-Y268&lt;0,"INSUFFICIENT FUNDS",(W268+X268)*(1+Scenario!$B$12/12)-Y268),"INSUFFICIENT FUNDS")))</f>
        <v/>
      </c>
      <c r="AA268" s="6" t="str">
        <f>IF(V268&gt;Scenario!$B$11,"",IF(V$2&lt;&gt;"Ready",V$2,IF(ISNUMBER(Z268),AA267+Y268,"INSUFFICIENT FUNDS")))</f>
        <v/>
      </c>
      <c r="AB268" t="str">
        <f>IF(V268&gt;Scenario!$B$11,"",IF(V$2&lt;&gt;"Ready",V$2,IF(ISNUMBER(Z268),"OK","INSUFFICIENT FUNDS")))</f>
        <v/>
      </c>
      <c r="AC268">
        <v>264</v>
      </c>
      <c r="AD268" s="6" t="str">
        <f>IF(AC268&gt;Scenario!$B$11,"",IF(AC$2&lt;&gt;"Ready",AC$2,IF(AI267="OK",AG267,"INSUFFICIENT FUNDS")))</f>
        <v/>
      </c>
      <c r="AE268" s="6" t="str">
        <f>IF(AC268&gt;Scenario!$B$11,"",IF(AC$2&lt;&gt;"Ready",AC$2,IF(ISNUMBER(AD268),IF(AND(AC268&gt;=Scenario!$B$10,MOD(AC268-Scenario!$B$10,Scenario!$B$18)=0),Scenario!$B$8,0),"INSUFFICIENT FUNDS")))</f>
        <v/>
      </c>
      <c r="AF268" s="6" t="str">
        <f>IF(AC268&gt;Scenario!$B$11,"",IF(AC$2&lt;&gt;"Ready",AC$2,IF(ISNUMBER(AD268),(AD268+AE268)*(N('Option C'!$E$14)+N('Option C'!$E$15)+IF(Scenario!$B$13="Gross",0,0))/12+((N('Option C'!$E$12)+N('Option C'!$E$13))/12+IF(AND(AC268&gt;=Scenario!$B$10,MOD(AC268-Scenario!$B$10,Scenario!$B$18)=0),N('Option C'!$E$17)*N('Option C'!$E$18)+N('Option C'!$E$20),0)+IF(AC268=1,N('Option C'!$E$17)*N('Option C'!$E$19)+N('Option C'!$E$21),0)+IF(AC268=Scenario!$B$11,N('Option C'!$E$22),0)),"INSUFFICIENT FUNDS")))</f>
        <v/>
      </c>
      <c r="AG268" s="6" t="str">
        <f>IF(AC268&gt;Scenario!$B$11,"",IF(AC$2&lt;&gt;"Ready",AC$2,IF(ISNUMBER(AD268),IF((AD268+AE268)*(1+Scenario!$B$12/12)-AF268&lt;0,"INSUFFICIENT FUNDS",(AD268+AE268)*(1+Scenario!$B$12/12)-AF268),"INSUFFICIENT FUNDS")))</f>
        <v/>
      </c>
      <c r="AH268" s="6" t="str">
        <f>IF(AC268&gt;Scenario!$B$11,"",IF(AC$2&lt;&gt;"Ready",AC$2,IF(ISNUMBER(AG268),AH267+AF268,"INSUFFICIENT FUNDS")))</f>
        <v/>
      </c>
      <c r="AI268" t="str">
        <f>IF(AC268&gt;Scenario!$B$11,"",IF(AC$2&lt;&gt;"Ready",AC$2,IF(ISNUMBER(AG268),"OK","INSUFFICIENT FUNDS")))</f>
        <v/>
      </c>
      <c r="AJ268">
        <v>264</v>
      </c>
      <c r="AK268" s="6" t="str">
        <f>IF(AJ268&gt;Scenario!$B$11,"",IF(AJ$2&lt;&gt;"Ready",AJ$2,IF(AP267="OK",AN267,"INSUFFICIENT FUNDS")))</f>
        <v/>
      </c>
      <c r="AL268" s="6" t="str">
        <f>IF(AJ268&gt;Scenario!$B$11,"",IF(AJ$2&lt;&gt;"Ready",AJ$2,IF(ISNUMBER(AK268),IF(AND(AJ268&gt;=Scenario!$B$10,MOD(AJ268-Scenario!$B$10,Scenario!$B$18)=0),Scenario!$B$8,0),"INSUFFICIENT FUNDS")))</f>
        <v/>
      </c>
      <c r="AM268" s="6" t="str">
        <f>IF(AJ268&gt;Scenario!$B$11,"",IF(AJ$2&lt;&gt;"Ready",AJ$2,IF(ISNUMBER(AK268),(AK268+AL268)*(0+0+IF(Scenario!$B$13="Gross",0,0))/12+((0+0)/12+IF(AND(AJ268&gt;=Scenario!$B$10,MOD(AJ268-Scenario!$B$10,Scenario!$B$18)=0),0*0+0,0)+IF(AJ268=1,0*0+0,0)+IF(AJ268=Scenario!$B$11,0,0)),"INSUFFICIENT FUNDS")))</f>
        <v/>
      </c>
      <c r="AN268" s="6" t="str">
        <f>IF(AJ268&gt;Scenario!$B$11,"",IF(AJ$2&lt;&gt;"Ready",AJ$2,IF(ISNUMBER(AK268),IF((AK268+AL268)*(1+Scenario!$B$12/12)-AM268&lt;0,"INSUFFICIENT FUNDS",(AK268+AL268)*(1+Scenario!$B$12/12)-AM268),"INSUFFICIENT FUNDS")))</f>
        <v/>
      </c>
      <c r="AO268" s="6" t="str">
        <f>IF(AJ268&gt;Scenario!$B$11,"",IF(AJ$2&lt;&gt;"Ready",AJ$2,IF(ISNUMBER(AN268),AO267+AM268,"INSUFFICIENT FUNDS")))</f>
        <v/>
      </c>
      <c r="AP268" t="str">
        <f>IF(AJ268&gt;Scenario!$B$11,"",IF(AJ$2&lt;&gt;"Ready",AJ$2,IF(ISNUMBER(AN268),"OK","INSUFFICIENT FUNDS")))</f>
        <v/>
      </c>
    </row>
    <row r="269" spans="1:42" ht="32.1" customHeight="1" x14ac:dyDescent="0.2">
      <c r="A269">
        <v>265</v>
      </c>
      <c r="B269" s="6" t="str">
        <f>IF(A269&gt;Scenario!$B$11,"",IF(A$2&lt;&gt;"Ready",A$2,IF(G268="OK",E268,"INSUFFICIENT FUNDS")))</f>
        <v/>
      </c>
      <c r="C269" s="6" t="str">
        <f>IF(A269&gt;Scenario!$B$11,"",IF(A$2&lt;&gt;"Ready",A$2,IF(ISNUMBER(B269),IF(AND(A269&gt;=Scenario!$B$10,MOD(A269-Scenario!$B$10,Scenario!$B$18)=0),Scenario!$B$8,0),"INSUFFICIENT FUNDS")))</f>
        <v/>
      </c>
      <c r="D269" s="6" t="str">
        <f>IF(A269&gt;Scenario!$B$11,"",IF(A$2&lt;&gt;"Ready",A$2,IF(ISNUMBER(B269),(B269+C269)*(N('Option C'!$E$14)+N('Option C'!$E$15)+IF(Scenario!$B$13="Gross",N('Option C'!$E$16),0))/12+((N('Option C'!$E$12)+N('Option C'!$E$13))/12+IF(AND(A269&gt;=Scenario!$B$10,MOD(A269-Scenario!$B$10,Scenario!$B$18)=0),N('Option C'!$E$17)*N('Option C'!$E$18)+N('Option C'!$E$20),0)+IF(A269=1,N('Option C'!$E$17)*N('Option C'!$E$19)+N('Option C'!$E$21),0)+IF(A269=Scenario!$B$11,N('Option C'!$E$22),0)),"INSUFFICIENT FUNDS")))</f>
        <v/>
      </c>
      <c r="E269" s="6" t="str">
        <f>IF(A269&gt;Scenario!$B$11,"",IF(A$2&lt;&gt;"Ready",A$2,IF(ISNUMBER(B269),IF((B269+C269)*(1+Scenario!$B$12/12)-D269&lt;0,"INSUFFICIENT FUNDS",(B269+C269)*(1+Scenario!$B$12/12)-D269),"INSUFFICIENT FUNDS")))</f>
        <v/>
      </c>
      <c r="F269" s="6" t="str">
        <f>IF(A269&gt;Scenario!$B$11,"",IF(A$2&lt;&gt;"Ready",A$2,IF(ISNUMBER(E269),F268+D269,"INSUFFICIENT FUNDS")))</f>
        <v/>
      </c>
      <c r="G269" t="str">
        <f>IF(A269&gt;Scenario!$B$11,"",IF(A$2&lt;&gt;"Ready",A$2,IF(ISNUMBER(E269),"OK","INSUFFICIENT FUNDS")))</f>
        <v/>
      </c>
      <c r="H269">
        <v>265</v>
      </c>
      <c r="I269" s="6" t="str">
        <f>IF(H269&gt;Scenario!$B$11,"",IF(H$2&lt;&gt;"Ready",H$2,IF(N268="OK",L268,"INSUFFICIENT FUNDS")))</f>
        <v/>
      </c>
      <c r="J269" s="6" t="str">
        <f>IF(H269&gt;Scenario!$B$11,"",IF(H$2&lt;&gt;"Ready",H$2,IF(ISNUMBER(I269),IF(AND(H269&gt;=Scenario!$B$10,MOD(H269-Scenario!$B$10,Scenario!$B$18)=0),Scenario!$B$8,0),"INSUFFICIENT FUNDS")))</f>
        <v/>
      </c>
      <c r="K269" s="6" t="str">
        <f>IF(H269&gt;Scenario!$B$11,"",IF(H$2&lt;&gt;"Ready",H$2,IF(ISNUMBER(I269),(I269+J269)*(N('Option C'!$E$14)+N('Option C'!$E$15)+IF(Scenario!$B$13="Gross",N('Option C'!$E$16),0))/12+((0+0)/12+IF(AND(H269&gt;=Scenario!$B$10,MOD(H269-Scenario!$B$10,Scenario!$B$18)=0),N('Option C'!$E$17)*N('Option C'!$E$18)+N('Option C'!$E$20),0)+IF(H269=1,N('Option C'!$E$17)*N('Option C'!$E$19)+N('Option C'!$E$21),0)+IF(H269=Scenario!$B$11,N('Option C'!$E$22),0)),"INSUFFICIENT FUNDS")))</f>
        <v/>
      </c>
      <c r="L269" s="6" t="str">
        <f>IF(H269&gt;Scenario!$B$11,"",IF(H$2&lt;&gt;"Ready",H$2,IF(ISNUMBER(I269),IF((I269+J269)*(1+Scenario!$B$12/12)-K269&lt;0,"INSUFFICIENT FUNDS",(I269+J269)*(1+Scenario!$B$12/12)-K269),"INSUFFICIENT FUNDS")))</f>
        <v/>
      </c>
      <c r="M269" s="6" t="str">
        <f>IF(H269&gt;Scenario!$B$11,"",IF(H$2&lt;&gt;"Ready",H$2,IF(ISNUMBER(L269),M268+K269,"INSUFFICIENT FUNDS")))</f>
        <v/>
      </c>
      <c r="N269" t="str">
        <f>IF(H269&gt;Scenario!$B$11,"",IF(H$2&lt;&gt;"Ready",H$2,IF(ISNUMBER(L269),"OK","INSUFFICIENT FUNDS")))</f>
        <v/>
      </c>
      <c r="O269">
        <v>265</v>
      </c>
      <c r="P269" s="6" t="str">
        <f>IF(O269&gt;Scenario!$B$11,"",IF(O$2&lt;&gt;"Ready",O$2,IF(U268="OK",S268,"INSUFFICIENT FUNDS")))</f>
        <v/>
      </c>
      <c r="Q269" s="6" t="str">
        <f>IF(O269&gt;Scenario!$B$11,"",IF(O$2&lt;&gt;"Ready",O$2,IF(ISNUMBER(P269),IF(AND(O269&gt;=Scenario!$B$10,MOD(O269-Scenario!$B$10,Scenario!$B$18)=0),Scenario!$B$8,0),"INSUFFICIENT FUNDS")))</f>
        <v/>
      </c>
      <c r="R269" s="6" t="str">
        <f>IF(O269&gt;Scenario!$B$11,"",IF(O$2&lt;&gt;"Ready",O$2,IF(ISNUMBER(P269),(P269+Q269)*(0+N('Option C'!$E$15)+IF(Scenario!$B$13="Gross",N('Option C'!$E$16),0))/12+((N('Option C'!$E$12)+N('Option C'!$E$13))/12+IF(AND(O269&gt;=Scenario!$B$10,MOD(O269-Scenario!$B$10,Scenario!$B$18)=0),N('Option C'!$E$17)*N('Option C'!$E$18)+N('Option C'!$E$20),0)+IF(O269=1,N('Option C'!$E$17)*N('Option C'!$E$19)+N('Option C'!$E$21),0)+IF(O269=Scenario!$B$11,N('Option C'!$E$22),0)),"INSUFFICIENT FUNDS")))</f>
        <v/>
      </c>
      <c r="S269" s="6" t="str">
        <f>IF(O269&gt;Scenario!$B$11,"",IF(O$2&lt;&gt;"Ready",O$2,IF(ISNUMBER(P269),IF((P269+Q269)*(1+Scenario!$B$12/12)-R269&lt;0,"INSUFFICIENT FUNDS",(P269+Q269)*(1+Scenario!$B$12/12)-R269),"INSUFFICIENT FUNDS")))</f>
        <v/>
      </c>
      <c r="T269" s="6" t="str">
        <f>IF(O269&gt;Scenario!$B$11,"",IF(O$2&lt;&gt;"Ready",O$2,IF(ISNUMBER(S269),T268+R269,"INSUFFICIENT FUNDS")))</f>
        <v/>
      </c>
      <c r="U269" t="str">
        <f>IF(O269&gt;Scenario!$B$11,"",IF(O$2&lt;&gt;"Ready",O$2,IF(ISNUMBER(S269),"OK","INSUFFICIENT FUNDS")))</f>
        <v/>
      </c>
      <c r="V269">
        <v>265</v>
      </c>
      <c r="W269" s="6" t="str">
        <f>IF(V269&gt;Scenario!$B$11,"",IF(V$2&lt;&gt;"Ready",V$2,IF(AB268="OK",Z268,"INSUFFICIENT FUNDS")))</f>
        <v/>
      </c>
      <c r="X269" s="6" t="str">
        <f>IF(V269&gt;Scenario!$B$11,"",IF(V$2&lt;&gt;"Ready",V$2,IF(ISNUMBER(W269),IF(AND(V269&gt;=Scenario!$B$10,MOD(V269-Scenario!$B$10,Scenario!$B$18)=0),Scenario!$B$8,0),"INSUFFICIENT FUNDS")))</f>
        <v/>
      </c>
      <c r="Y269" s="6" t="str">
        <f>IF(V269&gt;Scenario!$B$11,"",IF(V$2&lt;&gt;"Ready",V$2,IF(ISNUMBER(W269),(W269+X269)*(N('Option C'!$E$14)+N('Option C'!$E$15)+IF(Scenario!$B$13="Gross",N('Option C'!$E$16),0))/12+((N('Option C'!$E$12)+N('Option C'!$E$13))/12+IF(AND(V269&gt;=Scenario!$B$10,MOD(V269-Scenario!$B$10,Scenario!$B$18)=0),0*0+0,0)+IF(V269=1,0*0+0,0)+IF(V269=Scenario!$B$11,0,0)),"INSUFFICIENT FUNDS")))</f>
        <v/>
      </c>
      <c r="Z269" s="6" t="str">
        <f>IF(V269&gt;Scenario!$B$11,"",IF(V$2&lt;&gt;"Ready",V$2,IF(ISNUMBER(W269),IF((W269+X269)*(1+Scenario!$B$12/12)-Y269&lt;0,"INSUFFICIENT FUNDS",(W269+X269)*(1+Scenario!$B$12/12)-Y269),"INSUFFICIENT FUNDS")))</f>
        <v/>
      </c>
      <c r="AA269" s="6" t="str">
        <f>IF(V269&gt;Scenario!$B$11,"",IF(V$2&lt;&gt;"Ready",V$2,IF(ISNUMBER(Z269),AA268+Y269,"INSUFFICIENT FUNDS")))</f>
        <v/>
      </c>
      <c r="AB269" t="str">
        <f>IF(V269&gt;Scenario!$B$11,"",IF(V$2&lt;&gt;"Ready",V$2,IF(ISNUMBER(Z269),"OK","INSUFFICIENT FUNDS")))</f>
        <v/>
      </c>
      <c r="AC269">
        <v>265</v>
      </c>
      <c r="AD269" s="6" t="str">
        <f>IF(AC269&gt;Scenario!$B$11,"",IF(AC$2&lt;&gt;"Ready",AC$2,IF(AI268="OK",AG268,"INSUFFICIENT FUNDS")))</f>
        <v/>
      </c>
      <c r="AE269" s="6" t="str">
        <f>IF(AC269&gt;Scenario!$B$11,"",IF(AC$2&lt;&gt;"Ready",AC$2,IF(ISNUMBER(AD269),IF(AND(AC269&gt;=Scenario!$B$10,MOD(AC269-Scenario!$B$10,Scenario!$B$18)=0),Scenario!$B$8,0),"INSUFFICIENT FUNDS")))</f>
        <v/>
      </c>
      <c r="AF269" s="6" t="str">
        <f>IF(AC269&gt;Scenario!$B$11,"",IF(AC$2&lt;&gt;"Ready",AC$2,IF(ISNUMBER(AD269),(AD269+AE269)*(N('Option C'!$E$14)+N('Option C'!$E$15)+IF(Scenario!$B$13="Gross",0,0))/12+((N('Option C'!$E$12)+N('Option C'!$E$13))/12+IF(AND(AC269&gt;=Scenario!$B$10,MOD(AC269-Scenario!$B$10,Scenario!$B$18)=0),N('Option C'!$E$17)*N('Option C'!$E$18)+N('Option C'!$E$20),0)+IF(AC269=1,N('Option C'!$E$17)*N('Option C'!$E$19)+N('Option C'!$E$21),0)+IF(AC269=Scenario!$B$11,N('Option C'!$E$22),0)),"INSUFFICIENT FUNDS")))</f>
        <v/>
      </c>
      <c r="AG269" s="6" t="str">
        <f>IF(AC269&gt;Scenario!$B$11,"",IF(AC$2&lt;&gt;"Ready",AC$2,IF(ISNUMBER(AD269),IF((AD269+AE269)*(1+Scenario!$B$12/12)-AF269&lt;0,"INSUFFICIENT FUNDS",(AD269+AE269)*(1+Scenario!$B$12/12)-AF269),"INSUFFICIENT FUNDS")))</f>
        <v/>
      </c>
      <c r="AH269" s="6" t="str">
        <f>IF(AC269&gt;Scenario!$B$11,"",IF(AC$2&lt;&gt;"Ready",AC$2,IF(ISNUMBER(AG269),AH268+AF269,"INSUFFICIENT FUNDS")))</f>
        <v/>
      </c>
      <c r="AI269" t="str">
        <f>IF(AC269&gt;Scenario!$B$11,"",IF(AC$2&lt;&gt;"Ready",AC$2,IF(ISNUMBER(AG269),"OK","INSUFFICIENT FUNDS")))</f>
        <v/>
      </c>
      <c r="AJ269">
        <v>265</v>
      </c>
      <c r="AK269" s="6" t="str">
        <f>IF(AJ269&gt;Scenario!$B$11,"",IF(AJ$2&lt;&gt;"Ready",AJ$2,IF(AP268="OK",AN268,"INSUFFICIENT FUNDS")))</f>
        <v/>
      </c>
      <c r="AL269" s="6" t="str">
        <f>IF(AJ269&gt;Scenario!$B$11,"",IF(AJ$2&lt;&gt;"Ready",AJ$2,IF(ISNUMBER(AK269),IF(AND(AJ269&gt;=Scenario!$B$10,MOD(AJ269-Scenario!$B$10,Scenario!$B$18)=0),Scenario!$B$8,0),"INSUFFICIENT FUNDS")))</f>
        <v/>
      </c>
      <c r="AM269" s="6" t="str">
        <f>IF(AJ269&gt;Scenario!$B$11,"",IF(AJ$2&lt;&gt;"Ready",AJ$2,IF(ISNUMBER(AK269),(AK269+AL269)*(0+0+IF(Scenario!$B$13="Gross",0,0))/12+((0+0)/12+IF(AND(AJ269&gt;=Scenario!$B$10,MOD(AJ269-Scenario!$B$10,Scenario!$B$18)=0),0*0+0,0)+IF(AJ269=1,0*0+0,0)+IF(AJ269=Scenario!$B$11,0,0)),"INSUFFICIENT FUNDS")))</f>
        <v/>
      </c>
      <c r="AN269" s="6" t="str">
        <f>IF(AJ269&gt;Scenario!$B$11,"",IF(AJ$2&lt;&gt;"Ready",AJ$2,IF(ISNUMBER(AK269),IF((AK269+AL269)*(1+Scenario!$B$12/12)-AM269&lt;0,"INSUFFICIENT FUNDS",(AK269+AL269)*(1+Scenario!$B$12/12)-AM269),"INSUFFICIENT FUNDS")))</f>
        <v/>
      </c>
      <c r="AO269" s="6" t="str">
        <f>IF(AJ269&gt;Scenario!$B$11,"",IF(AJ$2&lt;&gt;"Ready",AJ$2,IF(ISNUMBER(AN269),AO268+AM269,"INSUFFICIENT FUNDS")))</f>
        <v/>
      </c>
      <c r="AP269" t="str">
        <f>IF(AJ269&gt;Scenario!$B$11,"",IF(AJ$2&lt;&gt;"Ready",AJ$2,IF(ISNUMBER(AN269),"OK","INSUFFICIENT FUNDS")))</f>
        <v/>
      </c>
    </row>
    <row r="270" spans="1:42" ht="32.1" customHeight="1" x14ac:dyDescent="0.2">
      <c r="A270">
        <v>266</v>
      </c>
      <c r="B270" s="6" t="str">
        <f>IF(A270&gt;Scenario!$B$11,"",IF(A$2&lt;&gt;"Ready",A$2,IF(G269="OK",E269,"INSUFFICIENT FUNDS")))</f>
        <v/>
      </c>
      <c r="C270" s="6" t="str">
        <f>IF(A270&gt;Scenario!$B$11,"",IF(A$2&lt;&gt;"Ready",A$2,IF(ISNUMBER(B270),IF(AND(A270&gt;=Scenario!$B$10,MOD(A270-Scenario!$B$10,Scenario!$B$18)=0),Scenario!$B$8,0),"INSUFFICIENT FUNDS")))</f>
        <v/>
      </c>
      <c r="D270" s="6" t="str">
        <f>IF(A270&gt;Scenario!$B$11,"",IF(A$2&lt;&gt;"Ready",A$2,IF(ISNUMBER(B270),(B270+C270)*(N('Option C'!$E$14)+N('Option C'!$E$15)+IF(Scenario!$B$13="Gross",N('Option C'!$E$16),0))/12+((N('Option C'!$E$12)+N('Option C'!$E$13))/12+IF(AND(A270&gt;=Scenario!$B$10,MOD(A270-Scenario!$B$10,Scenario!$B$18)=0),N('Option C'!$E$17)*N('Option C'!$E$18)+N('Option C'!$E$20),0)+IF(A270=1,N('Option C'!$E$17)*N('Option C'!$E$19)+N('Option C'!$E$21),0)+IF(A270=Scenario!$B$11,N('Option C'!$E$22),0)),"INSUFFICIENT FUNDS")))</f>
        <v/>
      </c>
      <c r="E270" s="6" t="str">
        <f>IF(A270&gt;Scenario!$B$11,"",IF(A$2&lt;&gt;"Ready",A$2,IF(ISNUMBER(B270),IF((B270+C270)*(1+Scenario!$B$12/12)-D270&lt;0,"INSUFFICIENT FUNDS",(B270+C270)*(1+Scenario!$B$12/12)-D270),"INSUFFICIENT FUNDS")))</f>
        <v/>
      </c>
      <c r="F270" s="6" t="str">
        <f>IF(A270&gt;Scenario!$B$11,"",IF(A$2&lt;&gt;"Ready",A$2,IF(ISNUMBER(E270),F269+D270,"INSUFFICIENT FUNDS")))</f>
        <v/>
      </c>
      <c r="G270" t="str">
        <f>IF(A270&gt;Scenario!$B$11,"",IF(A$2&lt;&gt;"Ready",A$2,IF(ISNUMBER(E270),"OK","INSUFFICIENT FUNDS")))</f>
        <v/>
      </c>
      <c r="H270">
        <v>266</v>
      </c>
      <c r="I270" s="6" t="str">
        <f>IF(H270&gt;Scenario!$B$11,"",IF(H$2&lt;&gt;"Ready",H$2,IF(N269="OK",L269,"INSUFFICIENT FUNDS")))</f>
        <v/>
      </c>
      <c r="J270" s="6" t="str">
        <f>IF(H270&gt;Scenario!$B$11,"",IF(H$2&lt;&gt;"Ready",H$2,IF(ISNUMBER(I270),IF(AND(H270&gt;=Scenario!$B$10,MOD(H270-Scenario!$B$10,Scenario!$B$18)=0),Scenario!$B$8,0),"INSUFFICIENT FUNDS")))</f>
        <v/>
      </c>
      <c r="K270" s="6" t="str">
        <f>IF(H270&gt;Scenario!$B$11,"",IF(H$2&lt;&gt;"Ready",H$2,IF(ISNUMBER(I270),(I270+J270)*(N('Option C'!$E$14)+N('Option C'!$E$15)+IF(Scenario!$B$13="Gross",N('Option C'!$E$16),0))/12+((0+0)/12+IF(AND(H270&gt;=Scenario!$B$10,MOD(H270-Scenario!$B$10,Scenario!$B$18)=0),N('Option C'!$E$17)*N('Option C'!$E$18)+N('Option C'!$E$20),0)+IF(H270=1,N('Option C'!$E$17)*N('Option C'!$E$19)+N('Option C'!$E$21),0)+IF(H270=Scenario!$B$11,N('Option C'!$E$22),0)),"INSUFFICIENT FUNDS")))</f>
        <v/>
      </c>
      <c r="L270" s="6" t="str">
        <f>IF(H270&gt;Scenario!$B$11,"",IF(H$2&lt;&gt;"Ready",H$2,IF(ISNUMBER(I270),IF((I270+J270)*(1+Scenario!$B$12/12)-K270&lt;0,"INSUFFICIENT FUNDS",(I270+J270)*(1+Scenario!$B$12/12)-K270),"INSUFFICIENT FUNDS")))</f>
        <v/>
      </c>
      <c r="M270" s="6" t="str">
        <f>IF(H270&gt;Scenario!$B$11,"",IF(H$2&lt;&gt;"Ready",H$2,IF(ISNUMBER(L270),M269+K270,"INSUFFICIENT FUNDS")))</f>
        <v/>
      </c>
      <c r="N270" t="str">
        <f>IF(H270&gt;Scenario!$B$11,"",IF(H$2&lt;&gt;"Ready",H$2,IF(ISNUMBER(L270),"OK","INSUFFICIENT FUNDS")))</f>
        <v/>
      </c>
      <c r="O270">
        <v>266</v>
      </c>
      <c r="P270" s="6" t="str">
        <f>IF(O270&gt;Scenario!$B$11,"",IF(O$2&lt;&gt;"Ready",O$2,IF(U269="OK",S269,"INSUFFICIENT FUNDS")))</f>
        <v/>
      </c>
      <c r="Q270" s="6" t="str">
        <f>IF(O270&gt;Scenario!$B$11,"",IF(O$2&lt;&gt;"Ready",O$2,IF(ISNUMBER(P270),IF(AND(O270&gt;=Scenario!$B$10,MOD(O270-Scenario!$B$10,Scenario!$B$18)=0),Scenario!$B$8,0),"INSUFFICIENT FUNDS")))</f>
        <v/>
      </c>
      <c r="R270" s="6" t="str">
        <f>IF(O270&gt;Scenario!$B$11,"",IF(O$2&lt;&gt;"Ready",O$2,IF(ISNUMBER(P270),(P270+Q270)*(0+N('Option C'!$E$15)+IF(Scenario!$B$13="Gross",N('Option C'!$E$16),0))/12+((N('Option C'!$E$12)+N('Option C'!$E$13))/12+IF(AND(O270&gt;=Scenario!$B$10,MOD(O270-Scenario!$B$10,Scenario!$B$18)=0),N('Option C'!$E$17)*N('Option C'!$E$18)+N('Option C'!$E$20),0)+IF(O270=1,N('Option C'!$E$17)*N('Option C'!$E$19)+N('Option C'!$E$21),0)+IF(O270=Scenario!$B$11,N('Option C'!$E$22),0)),"INSUFFICIENT FUNDS")))</f>
        <v/>
      </c>
      <c r="S270" s="6" t="str">
        <f>IF(O270&gt;Scenario!$B$11,"",IF(O$2&lt;&gt;"Ready",O$2,IF(ISNUMBER(P270),IF((P270+Q270)*(1+Scenario!$B$12/12)-R270&lt;0,"INSUFFICIENT FUNDS",(P270+Q270)*(1+Scenario!$B$12/12)-R270),"INSUFFICIENT FUNDS")))</f>
        <v/>
      </c>
      <c r="T270" s="6" t="str">
        <f>IF(O270&gt;Scenario!$B$11,"",IF(O$2&lt;&gt;"Ready",O$2,IF(ISNUMBER(S270),T269+R270,"INSUFFICIENT FUNDS")))</f>
        <v/>
      </c>
      <c r="U270" t="str">
        <f>IF(O270&gt;Scenario!$B$11,"",IF(O$2&lt;&gt;"Ready",O$2,IF(ISNUMBER(S270),"OK","INSUFFICIENT FUNDS")))</f>
        <v/>
      </c>
      <c r="V270">
        <v>266</v>
      </c>
      <c r="W270" s="6" t="str">
        <f>IF(V270&gt;Scenario!$B$11,"",IF(V$2&lt;&gt;"Ready",V$2,IF(AB269="OK",Z269,"INSUFFICIENT FUNDS")))</f>
        <v/>
      </c>
      <c r="X270" s="6" t="str">
        <f>IF(V270&gt;Scenario!$B$11,"",IF(V$2&lt;&gt;"Ready",V$2,IF(ISNUMBER(W270),IF(AND(V270&gt;=Scenario!$B$10,MOD(V270-Scenario!$B$10,Scenario!$B$18)=0),Scenario!$B$8,0),"INSUFFICIENT FUNDS")))</f>
        <v/>
      </c>
      <c r="Y270" s="6" t="str">
        <f>IF(V270&gt;Scenario!$B$11,"",IF(V$2&lt;&gt;"Ready",V$2,IF(ISNUMBER(W270),(W270+X270)*(N('Option C'!$E$14)+N('Option C'!$E$15)+IF(Scenario!$B$13="Gross",N('Option C'!$E$16),0))/12+((N('Option C'!$E$12)+N('Option C'!$E$13))/12+IF(AND(V270&gt;=Scenario!$B$10,MOD(V270-Scenario!$B$10,Scenario!$B$18)=0),0*0+0,0)+IF(V270=1,0*0+0,0)+IF(V270=Scenario!$B$11,0,0)),"INSUFFICIENT FUNDS")))</f>
        <v/>
      </c>
      <c r="Z270" s="6" t="str">
        <f>IF(V270&gt;Scenario!$B$11,"",IF(V$2&lt;&gt;"Ready",V$2,IF(ISNUMBER(W270),IF((W270+X270)*(1+Scenario!$B$12/12)-Y270&lt;0,"INSUFFICIENT FUNDS",(W270+X270)*(1+Scenario!$B$12/12)-Y270),"INSUFFICIENT FUNDS")))</f>
        <v/>
      </c>
      <c r="AA270" s="6" t="str">
        <f>IF(V270&gt;Scenario!$B$11,"",IF(V$2&lt;&gt;"Ready",V$2,IF(ISNUMBER(Z270),AA269+Y270,"INSUFFICIENT FUNDS")))</f>
        <v/>
      </c>
      <c r="AB270" t="str">
        <f>IF(V270&gt;Scenario!$B$11,"",IF(V$2&lt;&gt;"Ready",V$2,IF(ISNUMBER(Z270),"OK","INSUFFICIENT FUNDS")))</f>
        <v/>
      </c>
      <c r="AC270">
        <v>266</v>
      </c>
      <c r="AD270" s="6" t="str">
        <f>IF(AC270&gt;Scenario!$B$11,"",IF(AC$2&lt;&gt;"Ready",AC$2,IF(AI269="OK",AG269,"INSUFFICIENT FUNDS")))</f>
        <v/>
      </c>
      <c r="AE270" s="6" t="str">
        <f>IF(AC270&gt;Scenario!$B$11,"",IF(AC$2&lt;&gt;"Ready",AC$2,IF(ISNUMBER(AD270),IF(AND(AC270&gt;=Scenario!$B$10,MOD(AC270-Scenario!$B$10,Scenario!$B$18)=0),Scenario!$B$8,0),"INSUFFICIENT FUNDS")))</f>
        <v/>
      </c>
      <c r="AF270" s="6" t="str">
        <f>IF(AC270&gt;Scenario!$B$11,"",IF(AC$2&lt;&gt;"Ready",AC$2,IF(ISNUMBER(AD270),(AD270+AE270)*(N('Option C'!$E$14)+N('Option C'!$E$15)+IF(Scenario!$B$13="Gross",0,0))/12+((N('Option C'!$E$12)+N('Option C'!$E$13))/12+IF(AND(AC270&gt;=Scenario!$B$10,MOD(AC270-Scenario!$B$10,Scenario!$B$18)=0),N('Option C'!$E$17)*N('Option C'!$E$18)+N('Option C'!$E$20),0)+IF(AC270=1,N('Option C'!$E$17)*N('Option C'!$E$19)+N('Option C'!$E$21),0)+IF(AC270=Scenario!$B$11,N('Option C'!$E$22),0)),"INSUFFICIENT FUNDS")))</f>
        <v/>
      </c>
      <c r="AG270" s="6" t="str">
        <f>IF(AC270&gt;Scenario!$B$11,"",IF(AC$2&lt;&gt;"Ready",AC$2,IF(ISNUMBER(AD270),IF((AD270+AE270)*(1+Scenario!$B$12/12)-AF270&lt;0,"INSUFFICIENT FUNDS",(AD270+AE270)*(1+Scenario!$B$12/12)-AF270),"INSUFFICIENT FUNDS")))</f>
        <v/>
      </c>
      <c r="AH270" s="6" t="str">
        <f>IF(AC270&gt;Scenario!$B$11,"",IF(AC$2&lt;&gt;"Ready",AC$2,IF(ISNUMBER(AG270),AH269+AF270,"INSUFFICIENT FUNDS")))</f>
        <v/>
      </c>
      <c r="AI270" t="str">
        <f>IF(AC270&gt;Scenario!$B$11,"",IF(AC$2&lt;&gt;"Ready",AC$2,IF(ISNUMBER(AG270),"OK","INSUFFICIENT FUNDS")))</f>
        <v/>
      </c>
      <c r="AJ270">
        <v>266</v>
      </c>
      <c r="AK270" s="6" t="str">
        <f>IF(AJ270&gt;Scenario!$B$11,"",IF(AJ$2&lt;&gt;"Ready",AJ$2,IF(AP269="OK",AN269,"INSUFFICIENT FUNDS")))</f>
        <v/>
      </c>
      <c r="AL270" s="6" t="str">
        <f>IF(AJ270&gt;Scenario!$B$11,"",IF(AJ$2&lt;&gt;"Ready",AJ$2,IF(ISNUMBER(AK270),IF(AND(AJ270&gt;=Scenario!$B$10,MOD(AJ270-Scenario!$B$10,Scenario!$B$18)=0),Scenario!$B$8,0),"INSUFFICIENT FUNDS")))</f>
        <v/>
      </c>
      <c r="AM270" s="6" t="str">
        <f>IF(AJ270&gt;Scenario!$B$11,"",IF(AJ$2&lt;&gt;"Ready",AJ$2,IF(ISNUMBER(AK270),(AK270+AL270)*(0+0+IF(Scenario!$B$13="Gross",0,0))/12+((0+0)/12+IF(AND(AJ270&gt;=Scenario!$B$10,MOD(AJ270-Scenario!$B$10,Scenario!$B$18)=0),0*0+0,0)+IF(AJ270=1,0*0+0,0)+IF(AJ270=Scenario!$B$11,0,0)),"INSUFFICIENT FUNDS")))</f>
        <v/>
      </c>
      <c r="AN270" s="6" t="str">
        <f>IF(AJ270&gt;Scenario!$B$11,"",IF(AJ$2&lt;&gt;"Ready",AJ$2,IF(ISNUMBER(AK270),IF((AK270+AL270)*(1+Scenario!$B$12/12)-AM270&lt;0,"INSUFFICIENT FUNDS",(AK270+AL270)*(1+Scenario!$B$12/12)-AM270),"INSUFFICIENT FUNDS")))</f>
        <v/>
      </c>
      <c r="AO270" s="6" t="str">
        <f>IF(AJ270&gt;Scenario!$B$11,"",IF(AJ$2&lt;&gt;"Ready",AJ$2,IF(ISNUMBER(AN270),AO269+AM270,"INSUFFICIENT FUNDS")))</f>
        <v/>
      </c>
      <c r="AP270" t="str">
        <f>IF(AJ270&gt;Scenario!$B$11,"",IF(AJ$2&lt;&gt;"Ready",AJ$2,IF(ISNUMBER(AN270),"OK","INSUFFICIENT FUNDS")))</f>
        <v/>
      </c>
    </row>
    <row r="271" spans="1:42" ht="32.1" customHeight="1" x14ac:dyDescent="0.2">
      <c r="A271">
        <v>267</v>
      </c>
      <c r="B271" s="6" t="str">
        <f>IF(A271&gt;Scenario!$B$11,"",IF(A$2&lt;&gt;"Ready",A$2,IF(G270="OK",E270,"INSUFFICIENT FUNDS")))</f>
        <v/>
      </c>
      <c r="C271" s="6" t="str">
        <f>IF(A271&gt;Scenario!$B$11,"",IF(A$2&lt;&gt;"Ready",A$2,IF(ISNUMBER(B271),IF(AND(A271&gt;=Scenario!$B$10,MOD(A271-Scenario!$B$10,Scenario!$B$18)=0),Scenario!$B$8,0),"INSUFFICIENT FUNDS")))</f>
        <v/>
      </c>
      <c r="D271" s="6" t="str">
        <f>IF(A271&gt;Scenario!$B$11,"",IF(A$2&lt;&gt;"Ready",A$2,IF(ISNUMBER(B271),(B271+C271)*(N('Option C'!$E$14)+N('Option C'!$E$15)+IF(Scenario!$B$13="Gross",N('Option C'!$E$16),0))/12+((N('Option C'!$E$12)+N('Option C'!$E$13))/12+IF(AND(A271&gt;=Scenario!$B$10,MOD(A271-Scenario!$B$10,Scenario!$B$18)=0),N('Option C'!$E$17)*N('Option C'!$E$18)+N('Option C'!$E$20),0)+IF(A271=1,N('Option C'!$E$17)*N('Option C'!$E$19)+N('Option C'!$E$21),0)+IF(A271=Scenario!$B$11,N('Option C'!$E$22),0)),"INSUFFICIENT FUNDS")))</f>
        <v/>
      </c>
      <c r="E271" s="6" t="str">
        <f>IF(A271&gt;Scenario!$B$11,"",IF(A$2&lt;&gt;"Ready",A$2,IF(ISNUMBER(B271),IF((B271+C271)*(1+Scenario!$B$12/12)-D271&lt;0,"INSUFFICIENT FUNDS",(B271+C271)*(1+Scenario!$B$12/12)-D271),"INSUFFICIENT FUNDS")))</f>
        <v/>
      </c>
      <c r="F271" s="6" t="str">
        <f>IF(A271&gt;Scenario!$B$11,"",IF(A$2&lt;&gt;"Ready",A$2,IF(ISNUMBER(E271),F270+D271,"INSUFFICIENT FUNDS")))</f>
        <v/>
      </c>
      <c r="G271" t="str">
        <f>IF(A271&gt;Scenario!$B$11,"",IF(A$2&lt;&gt;"Ready",A$2,IF(ISNUMBER(E271),"OK","INSUFFICIENT FUNDS")))</f>
        <v/>
      </c>
      <c r="H271">
        <v>267</v>
      </c>
      <c r="I271" s="6" t="str">
        <f>IF(H271&gt;Scenario!$B$11,"",IF(H$2&lt;&gt;"Ready",H$2,IF(N270="OK",L270,"INSUFFICIENT FUNDS")))</f>
        <v/>
      </c>
      <c r="J271" s="6" t="str">
        <f>IF(H271&gt;Scenario!$B$11,"",IF(H$2&lt;&gt;"Ready",H$2,IF(ISNUMBER(I271),IF(AND(H271&gt;=Scenario!$B$10,MOD(H271-Scenario!$B$10,Scenario!$B$18)=0),Scenario!$B$8,0),"INSUFFICIENT FUNDS")))</f>
        <v/>
      </c>
      <c r="K271" s="6" t="str">
        <f>IF(H271&gt;Scenario!$B$11,"",IF(H$2&lt;&gt;"Ready",H$2,IF(ISNUMBER(I271),(I271+J271)*(N('Option C'!$E$14)+N('Option C'!$E$15)+IF(Scenario!$B$13="Gross",N('Option C'!$E$16),0))/12+((0+0)/12+IF(AND(H271&gt;=Scenario!$B$10,MOD(H271-Scenario!$B$10,Scenario!$B$18)=0),N('Option C'!$E$17)*N('Option C'!$E$18)+N('Option C'!$E$20),0)+IF(H271=1,N('Option C'!$E$17)*N('Option C'!$E$19)+N('Option C'!$E$21),0)+IF(H271=Scenario!$B$11,N('Option C'!$E$22),0)),"INSUFFICIENT FUNDS")))</f>
        <v/>
      </c>
      <c r="L271" s="6" t="str">
        <f>IF(H271&gt;Scenario!$B$11,"",IF(H$2&lt;&gt;"Ready",H$2,IF(ISNUMBER(I271),IF((I271+J271)*(1+Scenario!$B$12/12)-K271&lt;0,"INSUFFICIENT FUNDS",(I271+J271)*(1+Scenario!$B$12/12)-K271),"INSUFFICIENT FUNDS")))</f>
        <v/>
      </c>
      <c r="M271" s="6" t="str">
        <f>IF(H271&gt;Scenario!$B$11,"",IF(H$2&lt;&gt;"Ready",H$2,IF(ISNUMBER(L271),M270+K271,"INSUFFICIENT FUNDS")))</f>
        <v/>
      </c>
      <c r="N271" t="str">
        <f>IF(H271&gt;Scenario!$B$11,"",IF(H$2&lt;&gt;"Ready",H$2,IF(ISNUMBER(L271),"OK","INSUFFICIENT FUNDS")))</f>
        <v/>
      </c>
      <c r="O271">
        <v>267</v>
      </c>
      <c r="P271" s="6" t="str">
        <f>IF(O271&gt;Scenario!$B$11,"",IF(O$2&lt;&gt;"Ready",O$2,IF(U270="OK",S270,"INSUFFICIENT FUNDS")))</f>
        <v/>
      </c>
      <c r="Q271" s="6" t="str">
        <f>IF(O271&gt;Scenario!$B$11,"",IF(O$2&lt;&gt;"Ready",O$2,IF(ISNUMBER(P271),IF(AND(O271&gt;=Scenario!$B$10,MOD(O271-Scenario!$B$10,Scenario!$B$18)=0),Scenario!$B$8,0),"INSUFFICIENT FUNDS")))</f>
        <v/>
      </c>
      <c r="R271" s="6" t="str">
        <f>IF(O271&gt;Scenario!$B$11,"",IF(O$2&lt;&gt;"Ready",O$2,IF(ISNUMBER(P271),(P271+Q271)*(0+N('Option C'!$E$15)+IF(Scenario!$B$13="Gross",N('Option C'!$E$16),0))/12+((N('Option C'!$E$12)+N('Option C'!$E$13))/12+IF(AND(O271&gt;=Scenario!$B$10,MOD(O271-Scenario!$B$10,Scenario!$B$18)=0),N('Option C'!$E$17)*N('Option C'!$E$18)+N('Option C'!$E$20),0)+IF(O271=1,N('Option C'!$E$17)*N('Option C'!$E$19)+N('Option C'!$E$21),0)+IF(O271=Scenario!$B$11,N('Option C'!$E$22),0)),"INSUFFICIENT FUNDS")))</f>
        <v/>
      </c>
      <c r="S271" s="6" t="str">
        <f>IF(O271&gt;Scenario!$B$11,"",IF(O$2&lt;&gt;"Ready",O$2,IF(ISNUMBER(P271),IF((P271+Q271)*(1+Scenario!$B$12/12)-R271&lt;0,"INSUFFICIENT FUNDS",(P271+Q271)*(1+Scenario!$B$12/12)-R271),"INSUFFICIENT FUNDS")))</f>
        <v/>
      </c>
      <c r="T271" s="6" t="str">
        <f>IF(O271&gt;Scenario!$B$11,"",IF(O$2&lt;&gt;"Ready",O$2,IF(ISNUMBER(S271),T270+R271,"INSUFFICIENT FUNDS")))</f>
        <v/>
      </c>
      <c r="U271" t="str">
        <f>IF(O271&gt;Scenario!$B$11,"",IF(O$2&lt;&gt;"Ready",O$2,IF(ISNUMBER(S271),"OK","INSUFFICIENT FUNDS")))</f>
        <v/>
      </c>
      <c r="V271">
        <v>267</v>
      </c>
      <c r="W271" s="6" t="str">
        <f>IF(V271&gt;Scenario!$B$11,"",IF(V$2&lt;&gt;"Ready",V$2,IF(AB270="OK",Z270,"INSUFFICIENT FUNDS")))</f>
        <v/>
      </c>
      <c r="X271" s="6" t="str">
        <f>IF(V271&gt;Scenario!$B$11,"",IF(V$2&lt;&gt;"Ready",V$2,IF(ISNUMBER(W271),IF(AND(V271&gt;=Scenario!$B$10,MOD(V271-Scenario!$B$10,Scenario!$B$18)=0),Scenario!$B$8,0),"INSUFFICIENT FUNDS")))</f>
        <v/>
      </c>
      <c r="Y271" s="6" t="str">
        <f>IF(V271&gt;Scenario!$B$11,"",IF(V$2&lt;&gt;"Ready",V$2,IF(ISNUMBER(W271),(W271+X271)*(N('Option C'!$E$14)+N('Option C'!$E$15)+IF(Scenario!$B$13="Gross",N('Option C'!$E$16),0))/12+((N('Option C'!$E$12)+N('Option C'!$E$13))/12+IF(AND(V271&gt;=Scenario!$B$10,MOD(V271-Scenario!$B$10,Scenario!$B$18)=0),0*0+0,0)+IF(V271=1,0*0+0,0)+IF(V271=Scenario!$B$11,0,0)),"INSUFFICIENT FUNDS")))</f>
        <v/>
      </c>
      <c r="Z271" s="6" t="str">
        <f>IF(V271&gt;Scenario!$B$11,"",IF(V$2&lt;&gt;"Ready",V$2,IF(ISNUMBER(W271),IF((W271+X271)*(1+Scenario!$B$12/12)-Y271&lt;0,"INSUFFICIENT FUNDS",(W271+X271)*(1+Scenario!$B$12/12)-Y271),"INSUFFICIENT FUNDS")))</f>
        <v/>
      </c>
      <c r="AA271" s="6" t="str">
        <f>IF(V271&gt;Scenario!$B$11,"",IF(V$2&lt;&gt;"Ready",V$2,IF(ISNUMBER(Z271),AA270+Y271,"INSUFFICIENT FUNDS")))</f>
        <v/>
      </c>
      <c r="AB271" t="str">
        <f>IF(V271&gt;Scenario!$B$11,"",IF(V$2&lt;&gt;"Ready",V$2,IF(ISNUMBER(Z271),"OK","INSUFFICIENT FUNDS")))</f>
        <v/>
      </c>
      <c r="AC271">
        <v>267</v>
      </c>
      <c r="AD271" s="6" t="str">
        <f>IF(AC271&gt;Scenario!$B$11,"",IF(AC$2&lt;&gt;"Ready",AC$2,IF(AI270="OK",AG270,"INSUFFICIENT FUNDS")))</f>
        <v/>
      </c>
      <c r="AE271" s="6" t="str">
        <f>IF(AC271&gt;Scenario!$B$11,"",IF(AC$2&lt;&gt;"Ready",AC$2,IF(ISNUMBER(AD271),IF(AND(AC271&gt;=Scenario!$B$10,MOD(AC271-Scenario!$B$10,Scenario!$B$18)=0),Scenario!$B$8,0),"INSUFFICIENT FUNDS")))</f>
        <v/>
      </c>
      <c r="AF271" s="6" t="str">
        <f>IF(AC271&gt;Scenario!$B$11,"",IF(AC$2&lt;&gt;"Ready",AC$2,IF(ISNUMBER(AD271),(AD271+AE271)*(N('Option C'!$E$14)+N('Option C'!$E$15)+IF(Scenario!$B$13="Gross",0,0))/12+((N('Option C'!$E$12)+N('Option C'!$E$13))/12+IF(AND(AC271&gt;=Scenario!$B$10,MOD(AC271-Scenario!$B$10,Scenario!$B$18)=0),N('Option C'!$E$17)*N('Option C'!$E$18)+N('Option C'!$E$20),0)+IF(AC271=1,N('Option C'!$E$17)*N('Option C'!$E$19)+N('Option C'!$E$21),0)+IF(AC271=Scenario!$B$11,N('Option C'!$E$22),0)),"INSUFFICIENT FUNDS")))</f>
        <v/>
      </c>
      <c r="AG271" s="6" t="str">
        <f>IF(AC271&gt;Scenario!$B$11,"",IF(AC$2&lt;&gt;"Ready",AC$2,IF(ISNUMBER(AD271),IF((AD271+AE271)*(1+Scenario!$B$12/12)-AF271&lt;0,"INSUFFICIENT FUNDS",(AD271+AE271)*(1+Scenario!$B$12/12)-AF271),"INSUFFICIENT FUNDS")))</f>
        <v/>
      </c>
      <c r="AH271" s="6" t="str">
        <f>IF(AC271&gt;Scenario!$B$11,"",IF(AC$2&lt;&gt;"Ready",AC$2,IF(ISNUMBER(AG271),AH270+AF271,"INSUFFICIENT FUNDS")))</f>
        <v/>
      </c>
      <c r="AI271" t="str">
        <f>IF(AC271&gt;Scenario!$B$11,"",IF(AC$2&lt;&gt;"Ready",AC$2,IF(ISNUMBER(AG271),"OK","INSUFFICIENT FUNDS")))</f>
        <v/>
      </c>
      <c r="AJ271">
        <v>267</v>
      </c>
      <c r="AK271" s="6" t="str">
        <f>IF(AJ271&gt;Scenario!$B$11,"",IF(AJ$2&lt;&gt;"Ready",AJ$2,IF(AP270="OK",AN270,"INSUFFICIENT FUNDS")))</f>
        <v/>
      </c>
      <c r="AL271" s="6" t="str">
        <f>IF(AJ271&gt;Scenario!$B$11,"",IF(AJ$2&lt;&gt;"Ready",AJ$2,IF(ISNUMBER(AK271),IF(AND(AJ271&gt;=Scenario!$B$10,MOD(AJ271-Scenario!$B$10,Scenario!$B$18)=0),Scenario!$B$8,0),"INSUFFICIENT FUNDS")))</f>
        <v/>
      </c>
      <c r="AM271" s="6" t="str">
        <f>IF(AJ271&gt;Scenario!$B$11,"",IF(AJ$2&lt;&gt;"Ready",AJ$2,IF(ISNUMBER(AK271),(AK271+AL271)*(0+0+IF(Scenario!$B$13="Gross",0,0))/12+((0+0)/12+IF(AND(AJ271&gt;=Scenario!$B$10,MOD(AJ271-Scenario!$B$10,Scenario!$B$18)=0),0*0+0,0)+IF(AJ271=1,0*0+0,0)+IF(AJ271=Scenario!$B$11,0,0)),"INSUFFICIENT FUNDS")))</f>
        <v/>
      </c>
      <c r="AN271" s="6" t="str">
        <f>IF(AJ271&gt;Scenario!$B$11,"",IF(AJ$2&lt;&gt;"Ready",AJ$2,IF(ISNUMBER(AK271),IF((AK271+AL271)*(1+Scenario!$B$12/12)-AM271&lt;0,"INSUFFICIENT FUNDS",(AK271+AL271)*(1+Scenario!$B$12/12)-AM271),"INSUFFICIENT FUNDS")))</f>
        <v/>
      </c>
      <c r="AO271" s="6" t="str">
        <f>IF(AJ271&gt;Scenario!$B$11,"",IF(AJ$2&lt;&gt;"Ready",AJ$2,IF(ISNUMBER(AN271),AO270+AM271,"INSUFFICIENT FUNDS")))</f>
        <v/>
      </c>
      <c r="AP271" t="str">
        <f>IF(AJ271&gt;Scenario!$B$11,"",IF(AJ$2&lt;&gt;"Ready",AJ$2,IF(ISNUMBER(AN271),"OK","INSUFFICIENT FUNDS")))</f>
        <v/>
      </c>
    </row>
    <row r="272" spans="1:42" ht="32.1" customHeight="1" x14ac:dyDescent="0.2">
      <c r="A272">
        <v>268</v>
      </c>
      <c r="B272" s="6" t="str">
        <f>IF(A272&gt;Scenario!$B$11,"",IF(A$2&lt;&gt;"Ready",A$2,IF(G271="OK",E271,"INSUFFICIENT FUNDS")))</f>
        <v/>
      </c>
      <c r="C272" s="6" t="str">
        <f>IF(A272&gt;Scenario!$B$11,"",IF(A$2&lt;&gt;"Ready",A$2,IF(ISNUMBER(B272),IF(AND(A272&gt;=Scenario!$B$10,MOD(A272-Scenario!$B$10,Scenario!$B$18)=0),Scenario!$B$8,0),"INSUFFICIENT FUNDS")))</f>
        <v/>
      </c>
      <c r="D272" s="6" t="str">
        <f>IF(A272&gt;Scenario!$B$11,"",IF(A$2&lt;&gt;"Ready",A$2,IF(ISNUMBER(B272),(B272+C272)*(N('Option C'!$E$14)+N('Option C'!$E$15)+IF(Scenario!$B$13="Gross",N('Option C'!$E$16),0))/12+((N('Option C'!$E$12)+N('Option C'!$E$13))/12+IF(AND(A272&gt;=Scenario!$B$10,MOD(A272-Scenario!$B$10,Scenario!$B$18)=0),N('Option C'!$E$17)*N('Option C'!$E$18)+N('Option C'!$E$20),0)+IF(A272=1,N('Option C'!$E$17)*N('Option C'!$E$19)+N('Option C'!$E$21),0)+IF(A272=Scenario!$B$11,N('Option C'!$E$22),0)),"INSUFFICIENT FUNDS")))</f>
        <v/>
      </c>
      <c r="E272" s="6" t="str">
        <f>IF(A272&gt;Scenario!$B$11,"",IF(A$2&lt;&gt;"Ready",A$2,IF(ISNUMBER(B272),IF((B272+C272)*(1+Scenario!$B$12/12)-D272&lt;0,"INSUFFICIENT FUNDS",(B272+C272)*(1+Scenario!$B$12/12)-D272),"INSUFFICIENT FUNDS")))</f>
        <v/>
      </c>
      <c r="F272" s="6" t="str">
        <f>IF(A272&gt;Scenario!$B$11,"",IF(A$2&lt;&gt;"Ready",A$2,IF(ISNUMBER(E272),F271+D272,"INSUFFICIENT FUNDS")))</f>
        <v/>
      </c>
      <c r="G272" t="str">
        <f>IF(A272&gt;Scenario!$B$11,"",IF(A$2&lt;&gt;"Ready",A$2,IF(ISNUMBER(E272),"OK","INSUFFICIENT FUNDS")))</f>
        <v/>
      </c>
      <c r="H272">
        <v>268</v>
      </c>
      <c r="I272" s="6" t="str">
        <f>IF(H272&gt;Scenario!$B$11,"",IF(H$2&lt;&gt;"Ready",H$2,IF(N271="OK",L271,"INSUFFICIENT FUNDS")))</f>
        <v/>
      </c>
      <c r="J272" s="6" t="str">
        <f>IF(H272&gt;Scenario!$B$11,"",IF(H$2&lt;&gt;"Ready",H$2,IF(ISNUMBER(I272),IF(AND(H272&gt;=Scenario!$B$10,MOD(H272-Scenario!$B$10,Scenario!$B$18)=0),Scenario!$B$8,0),"INSUFFICIENT FUNDS")))</f>
        <v/>
      </c>
      <c r="K272" s="6" t="str">
        <f>IF(H272&gt;Scenario!$B$11,"",IF(H$2&lt;&gt;"Ready",H$2,IF(ISNUMBER(I272),(I272+J272)*(N('Option C'!$E$14)+N('Option C'!$E$15)+IF(Scenario!$B$13="Gross",N('Option C'!$E$16),0))/12+((0+0)/12+IF(AND(H272&gt;=Scenario!$B$10,MOD(H272-Scenario!$B$10,Scenario!$B$18)=0),N('Option C'!$E$17)*N('Option C'!$E$18)+N('Option C'!$E$20),0)+IF(H272=1,N('Option C'!$E$17)*N('Option C'!$E$19)+N('Option C'!$E$21),0)+IF(H272=Scenario!$B$11,N('Option C'!$E$22),0)),"INSUFFICIENT FUNDS")))</f>
        <v/>
      </c>
      <c r="L272" s="6" t="str">
        <f>IF(H272&gt;Scenario!$B$11,"",IF(H$2&lt;&gt;"Ready",H$2,IF(ISNUMBER(I272),IF((I272+J272)*(1+Scenario!$B$12/12)-K272&lt;0,"INSUFFICIENT FUNDS",(I272+J272)*(1+Scenario!$B$12/12)-K272),"INSUFFICIENT FUNDS")))</f>
        <v/>
      </c>
      <c r="M272" s="6" t="str">
        <f>IF(H272&gt;Scenario!$B$11,"",IF(H$2&lt;&gt;"Ready",H$2,IF(ISNUMBER(L272),M271+K272,"INSUFFICIENT FUNDS")))</f>
        <v/>
      </c>
      <c r="N272" t="str">
        <f>IF(H272&gt;Scenario!$B$11,"",IF(H$2&lt;&gt;"Ready",H$2,IF(ISNUMBER(L272),"OK","INSUFFICIENT FUNDS")))</f>
        <v/>
      </c>
      <c r="O272">
        <v>268</v>
      </c>
      <c r="P272" s="6" t="str">
        <f>IF(O272&gt;Scenario!$B$11,"",IF(O$2&lt;&gt;"Ready",O$2,IF(U271="OK",S271,"INSUFFICIENT FUNDS")))</f>
        <v/>
      </c>
      <c r="Q272" s="6" t="str">
        <f>IF(O272&gt;Scenario!$B$11,"",IF(O$2&lt;&gt;"Ready",O$2,IF(ISNUMBER(P272),IF(AND(O272&gt;=Scenario!$B$10,MOD(O272-Scenario!$B$10,Scenario!$B$18)=0),Scenario!$B$8,0),"INSUFFICIENT FUNDS")))</f>
        <v/>
      </c>
      <c r="R272" s="6" t="str">
        <f>IF(O272&gt;Scenario!$B$11,"",IF(O$2&lt;&gt;"Ready",O$2,IF(ISNUMBER(P272),(P272+Q272)*(0+N('Option C'!$E$15)+IF(Scenario!$B$13="Gross",N('Option C'!$E$16),0))/12+((N('Option C'!$E$12)+N('Option C'!$E$13))/12+IF(AND(O272&gt;=Scenario!$B$10,MOD(O272-Scenario!$B$10,Scenario!$B$18)=0),N('Option C'!$E$17)*N('Option C'!$E$18)+N('Option C'!$E$20),0)+IF(O272=1,N('Option C'!$E$17)*N('Option C'!$E$19)+N('Option C'!$E$21),0)+IF(O272=Scenario!$B$11,N('Option C'!$E$22),0)),"INSUFFICIENT FUNDS")))</f>
        <v/>
      </c>
      <c r="S272" s="6" t="str">
        <f>IF(O272&gt;Scenario!$B$11,"",IF(O$2&lt;&gt;"Ready",O$2,IF(ISNUMBER(P272),IF((P272+Q272)*(1+Scenario!$B$12/12)-R272&lt;0,"INSUFFICIENT FUNDS",(P272+Q272)*(1+Scenario!$B$12/12)-R272),"INSUFFICIENT FUNDS")))</f>
        <v/>
      </c>
      <c r="T272" s="6" t="str">
        <f>IF(O272&gt;Scenario!$B$11,"",IF(O$2&lt;&gt;"Ready",O$2,IF(ISNUMBER(S272),T271+R272,"INSUFFICIENT FUNDS")))</f>
        <v/>
      </c>
      <c r="U272" t="str">
        <f>IF(O272&gt;Scenario!$B$11,"",IF(O$2&lt;&gt;"Ready",O$2,IF(ISNUMBER(S272),"OK","INSUFFICIENT FUNDS")))</f>
        <v/>
      </c>
      <c r="V272">
        <v>268</v>
      </c>
      <c r="W272" s="6" t="str">
        <f>IF(V272&gt;Scenario!$B$11,"",IF(V$2&lt;&gt;"Ready",V$2,IF(AB271="OK",Z271,"INSUFFICIENT FUNDS")))</f>
        <v/>
      </c>
      <c r="X272" s="6" t="str">
        <f>IF(V272&gt;Scenario!$B$11,"",IF(V$2&lt;&gt;"Ready",V$2,IF(ISNUMBER(W272),IF(AND(V272&gt;=Scenario!$B$10,MOD(V272-Scenario!$B$10,Scenario!$B$18)=0),Scenario!$B$8,0),"INSUFFICIENT FUNDS")))</f>
        <v/>
      </c>
      <c r="Y272" s="6" t="str">
        <f>IF(V272&gt;Scenario!$B$11,"",IF(V$2&lt;&gt;"Ready",V$2,IF(ISNUMBER(W272),(W272+X272)*(N('Option C'!$E$14)+N('Option C'!$E$15)+IF(Scenario!$B$13="Gross",N('Option C'!$E$16),0))/12+((N('Option C'!$E$12)+N('Option C'!$E$13))/12+IF(AND(V272&gt;=Scenario!$B$10,MOD(V272-Scenario!$B$10,Scenario!$B$18)=0),0*0+0,0)+IF(V272=1,0*0+0,0)+IF(V272=Scenario!$B$11,0,0)),"INSUFFICIENT FUNDS")))</f>
        <v/>
      </c>
      <c r="Z272" s="6" t="str">
        <f>IF(V272&gt;Scenario!$B$11,"",IF(V$2&lt;&gt;"Ready",V$2,IF(ISNUMBER(W272),IF((W272+X272)*(1+Scenario!$B$12/12)-Y272&lt;0,"INSUFFICIENT FUNDS",(W272+X272)*(1+Scenario!$B$12/12)-Y272),"INSUFFICIENT FUNDS")))</f>
        <v/>
      </c>
      <c r="AA272" s="6" t="str">
        <f>IF(V272&gt;Scenario!$B$11,"",IF(V$2&lt;&gt;"Ready",V$2,IF(ISNUMBER(Z272),AA271+Y272,"INSUFFICIENT FUNDS")))</f>
        <v/>
      </c>
      <c r="AB272" t="str">
        <f>IF(V272&gt;Scenario!$B$11,"",IF(V$2&lt;&gt;"Ready",V$2,IF(ISNUMBER(Z272),"OK","INSUFFICIENT FUNDS")))</f>
        <v/>
      </c>
      <c r="AC272">
        <v>268</v>
      </c>
      <c r="AD272" s="6" t="str">
        <f>IF(AC272&gt;Scenario!$B$11,"",IF(AC$2&lt;&gt;"Ready",AC$2,IF(AI271="OK",AG271,"INSUFFICIENT FUNDS")))</f>
        <v/>
      </c>
      <c r="AE272" s="6" t="str">
        <f>IF(AC272&gt;Scenario!$B$11,"",IF(AC$2&lt;&gt;"Ready",AC$2,IF(ISNUMBER(AD272),IF(AND(AC272&gt;=Scenario!$B$10,MOD(AC272-Scenario!$B$10,Scenario!$B$18)=0),Scenario!$B$8,0),"INSUFFICIENT FUNDS")))</f>
        <v/>
      </c>
      <c r="AF272" s="6" t="str">
        <f>IF(AC272&gt;Scenario!$B$11,"",IF(AC$2&lt;&gt;"Ready",AC$2,IF(ISNUMBER(AD272),(AD272+AE272)*(N('Option C'!$E$14)+N('Option C'!$E$15)+IF(Scenario!$B$13="Gross",0,0))/12+((N('Option C'!$E$12)+N('Option C'!$E$13))/12+IF(AND(AC272&gt;=Scenario!$B$10,MOD(AC272-Scenario!$B$10,Scenario!$B$18)=0),N('Option C'!$E$17)*N('Option C'!$E$18)+N('Option C'!$E$20),0)+IF(AC272=1,N('Option C'!$E$17)*N('Option C'!$E$19)+N('Option C'!$E$21),0)+IF(AC272=Scenario!$B$11,N('Option C'!$E$22),0)),"INSUFFICIENT FUNDS")))</f>
        <v/>
      </c>
      <c r="AG272" s="6" t="str">
        <f>IF(AC272&gt;Scenario!$B$11,"",IF(AC$2&lt;&gt;"Ready",AC$2,IF(ISNUMBER(AD272),IF((AD272+AE272)*(1+Scenario!$B$12/12)-AF272&lt;0,"INSUFFICIENT FUNDS",(AD272+AE272)*(1+Scenario!$B$12/12)-AF272),"INSUFFICIENT FUNDS")))</f>
        <v/>
      </c>
      <c r="AH272" s="6" t="str">
        <f>IF(AC272&gt;Scenario!$B$11,"",IF(AC$2&lt;&gt;"Ready",AC$2,IF(ISNUMBER(AG272),AH271+AF272,"INSUFFICIENT FUNDS")))</f>
        <v/>
      </c>
      <c r="AI272" t="str">
        <f>IF(AC272&gt;Scenario!$B$11,"",IF(AC$2&lt;&gt;"Ready",AC$2,IF(ISNUMBER(AG272),"OK","INSUFFICIENT FUNDS")))</f>
        <v/>
      </c>
      <c r="AJ272">
        <v>268</v>
      </c>
      <c r="AK272" s="6" t="str">
        <f>IF(AJ272&gt;Scenario!$B$11,"",IF(AJ$2&lt;&gt;"Ready",AJ$2,IF(AP271="OK",AN271,"INSUFFICIENT FUNDS")))</f>
        <v/>
      </c>
      <c r="AL272" s="6" t="str">
        <f>IF(AJ272&gt;Scenario!$B$11,"",IF(AJ$2&lt;&gt;"Ready",AJ$2,IF(ISNUMBER(AK272),IF(AND(AJ272&gt;=Scenario!$B$10,MOD(AJ272-Scenario!$B$10,Scenario!$B$18)=0),Scenario!$B$8,0),"INSUFFICIENT FUNDS")))</f>
        <v/>
      </c>
      <c r="AM272" s="6" t="str">
        <f>IF(AJ272&gt;Scenario!$B$11,"",IF(AJ$2&lt;&gt;"Ready",AJ$2,IF(ISNUMBER(AK272),(AK272+AL272)*(0+0+IF(Scenario!$B$13="Gross",0,0))/12+((0+0)/12+IF(AND(AJ272&gt;=Scenario!$B$10,MOD(AJ272-Scenario!$B$10,Scenario!$B$18)=0),0*0+0,0)+IF(AJ272=1,0*0+0,0)+IF(AJ272=Scenario!$B$11,0,0)),"INSUFFICIENT FUNDS")))</f>
        <v/>
      </c>
      <c r="AN272" s="6" t="str">
        <f>IF(AJ272&gt;Scenario!$B$11,"",IF(AJ$2&lt;&gt;"Ready",AJ$2,IF(ISNUMBER(AK272),IF((AK272+AL272)*(1+Scenario!$B$12/12)-AM272&lt;0,"INSUFFICIENT FUNDS",(AK272+AL272)*(1+Scenario!$B$12/12)-AM272),"INSUFFICIENT FUNDS")))</f>
        <v/>
      </c>
      <c r="AO272" s="6" t="str">
        <f>IF(AJ272&gt;Scenario!$B$11,"",IF(AJ$2&lt;&gt;"Ready",AJ$2,IF(ISNUMBER(AN272),AO271+AM272,"INSUFFICIENT FUNDS")))</f>
        <v/>
      </c>
      <c r="AP272" t="str">
        <f>IF(AJ272&gt;Scenario!$B$11,"",IF(AJ$2&lt;&gt;"Ready",AJ$2,IF(ISNUMBER(AN272),"OK","INSUFFICIENT FUNDS")))</f>
        <v/>
      </c>
    </row>
    <row r="273" spans="1:42" ht="32.1" customHeight="1" x14ac:dyDescent="0.2">
      <c r="A273">
        <v>269</v>
      </c>
      <c r="B273" s="6" t="str">
        <f>IF(A273&gt;Scenario!$B$11,"",IF(A$2&lt;&gt;"Ready",A$2,IF(G272="OK",E272,"INSUFFICIENT FUNDS")))</f>
        <v/>
      </c>
      <c r="C273" s="6" t="str">
        <f>IF(A273&gt;Scenario!$B$11,"",IF(A$2&lt;&gt;"Ready",A$2,IF(ISNUMBER(B273),IF(AND(A273&gt;=Scenario!$B$10,MOD(A273-Scenario!$B$10,Scenario!$B$18)=0),Scenario!$B$8,0),"INSUFFICIENT FUNDS")))</f>
        <v/>
      </c>
      <c r="D273" s="6" t="str">
        <f>IF(A273&gt;Scenario!$B$11,"",IF(A$2&lt;&gt;"Ready",A$2,IF(ISNUMBER(B273),(B273+C273)*(N('Option C'!$E$14)+N('Option C'!$E$15)+IF(Scenario!$B$13="Gross",N('Option C'!$E$16),0))/12+((N('Option C'!$E$12)+N('Option C'!$E$13))/12+IF(AND(A273&gt;=Scenario!$B$10,MOD(A273-Scenario!$B$10,Scenario!$B$18)=0),N('Option C'!$E$17)*N('Option C'!$E$18)+N('Option C'!$E$20),0)+IF(A273=1,N('Option C'!$E$17)*N('Option C'!$E$19)+N('Option C'!$E$21),0)+IF(A273=Scenario!$B$11,N('Option C'!$E$22),0)),"INSUFFICIENT FUNDS")))</f>
        <v/>
      </c>
      <c r="E273" s="6" t="str">
        <f>IF(A273&gt;Scenario!$B$11,"",IF(A$2&lt;&gt;"Ready",A$2,IF(ISNUMBER(B273),IF((B273+C273)*(1+Scenario!$B$12/12)-D273&lt;0,"INSUFFICIENT FUNDS",(B273+C273)*(1+Scenario!$B$12/12)-D273),"INSUFFICIENT FUNDS")))</f>
        <v/>
      </c>
      <c r="F273" s="6" t="str">
        <f>IF(A273&gt;Scenario!$B$11,"",IF(A$2&lt;&gt;"Ready",A$2,IF(ISNUMBER(E273),F272+D273,"INSUFFICIENT FUNDS")))</f>
        <v/>
      </c>
      <c r="G273" t="str">
        <f>IF(A273&gt;Scenario!$B$11,"",IF(A$2&lt;&gt;"Ready",A$2,IF(ISNUMBER(E273),"OK","INSUFFICIENT FUNDS")))</f>
        <v/>
      </c>
      <c r="H273">
        <v>269</v>
      </c>
      <c r="I273" s="6" t="str">
        <f>IF(H273&gt;Scenario!$B$11,"",IF(H$2&lt;&gt;"Ready",H$2,IF(N272="OK",L272,"INSUFFICIENT FUNDS")))</f>
        <v/>
      </c>
      <c r="J273" s="6" t="str">
        <f>IF(H273&gt;Scenario!$B$11,"",IF(H$2&lt;&gt;"Ready",H$2,IF(ISNUMBER(I273),IF(AND(H273&gt;=Scenario!$B$10,MOD(H273-Scenario!$B$10,Scenario!$B$18)=0),Scenario!$B$8,0),"INSUFFICIENT FUNDS")))</f>
        <v/>
      </c>
      <c r="K273" s="6" t="str">
        <f>IF(H273&gt;Scenario!$B$11,"",IF(H$2&lt;&gt;"Ready",H$2,IF(ISNUMBER(I273),(I273+J273)*(N('Option C'!$E$14)+N('Option C'!$E$15)+IF(Scenario!$B$13="Gross",N('Option C'!$E$16),0))/12+((0+0)/12+IF(AND(H273&gt;=Scenario!$B$10,MOD(H273-Scenario!$B$10,Scenario!$B$18)=0),N('Option C'!$E$17)*N('Option C'!$E$18)+N('Option C'!$E$20),0)+IF(H273=1,N('Option C'!$E$17)*N('Option C'!$E$19)+N('Option C'!$E$21),0)+IF(H273=Scenario!$B$11,N('Option C'!$E$22),0)),"INSUFFICIENT FUNDS")))</f>
        <v/>
      </c>
      <c r="L273" s="6" t="str">
        <f>IF(H273&gt;Scenario!$B$11,"",IF(H$2&lt;&gt;"Ready",H$2,IF(ISNUMBER(I273),IF((I273+J273)*(1+Scenario!$B$12/12)-K273&lt;0,"INSUFFICIENT FUNDS",(I273+J273)*(1+Scenario!$B$12/12)-K273),"INSUFFICIENT FUNDS")))</f>
        <v/>
      </c>
      <c r="M273" s="6" t="str">
        <f>IF(H273&gt;Scenario!$B$11,"",IF(H$2&lt;&gt;"Ready",H$2,IF(ISNUMBER(L273),M272+K273,"INSUFFICIENT FUNDS")))</f>
        <v/>
      </c>
      <c r="N273" t="str">
        <f>IF(H273&gt;Scenario!$B$11,"",IF(H$2&lt;&gt;"Ready",H$2,IF(ISNUMBER(L273),"OK","INSUFFICIENT FUNDS")))</f>
        <v/>
      </c>
      <c r="O273">
        <v>269</v>
      </c>
      <c r="P273" s="6" t="str">
        <f>IF(O273&gt;Scenario!$B$11,"",IF(O$2&lt;&gt;"Ready",O$2,IF(U272="OK",S272,"INSUFFICIENT FUNDS")))</f>
        <v/>
      </c>
      <c r="Q273" s="6" t="str">
        <f>IF(O273&gt;Scenario!$B$11,"",IF(O$2&lt;&gt;"Ready",O$2,IF(ISNUMBER(P273),IF(AND(O273&gt;=Scenario!$B$10,MOD(O273-Scenario!$B$10,Scenario!$B$18)=0),Scenario!$B$8,0),"INSUFFICIENT FUNDS")))</f>
        <v/>
      </c>
      <c r="R273" s="6" t="str">
        <f>IF(O273&gt;Scenario!$B$11,"",IF(O$2&lt;&gt;"Ready",O$2,IF(ISNUMBER(P273),(P273+Q273)*(0+N('Option C'!$E$15)+IF(Scenario!$B$13="Gross",N('Option C'!$E$16),0))/12+((N('Option C'!$E$12)+N('Option C'!$E$13))/12+IF(AND(O273&gt;=Scenario!$B$10,MOD(O273-Scenario!$B$10,Scenario!$B$18)=0),N('Option C'!$E$17)*N('Option C'!$E$18)+N('Option C'!$E$20),0)+IF(O273=1,N('Option C'!$E$17)*N('Option C'!$E$19)+N('Option C'!$E$21),0)+IF(O273=Scenario!$B$11,N('Option C'!$E$22),0)),"INSUFFICIENT FUNDS")))</f>
        <v/>
      </c>
      <c r="S273" s="6" t="str">
        <f>IF(O273&gt;Scenario!$B$11,"",IF(O$2&lt;&gt;"Ready",O$2,IF(ISNUMBER(P273),IF((P273+Q273)*(1+Scenario!$B$12/12)-R273&lt;0,"INSUFFICIENT FUNDS",(P273+Q273)*(1+Scenario!$B$12/12)-R273),"INSUFFICIENT FUNDS")))</f>
        <v/>
      </c>
      <c r="T273" s="6" t="str">
        <f>IF(O273&gt;Scenario!$B$11,"",IF(O$2&lt;&gt;"Ready",O$2,IF(ISNUMBER(S273),T272+R273,"INSUFFICIENT FUNDS")))</f>
        <v/>
      </c>
      <c r="U273" t="str">
        <f>IF(O273&gt;Scenario!$B$11,"",IF(O$2&lt;&gt;"Ready",O$2,IF(ISNUMBER(S273),"OK","INSUFFICIENT FUNDS")))</f>
        <v/>
      </c>
      <c r="V273">
        <v>269</v>
      </c>
      <c r="W273" s="6" t="str">
        <f>IF(V273&gt;Scenario!$B$11,"",IF(V$2&lt;&gt;"Ready",V$2,IF(AB272="OK",Z272,"INSUFFICIENT FUNDS")))</f>
        <v/>
      </c>
      <c r="X273" s="6" t="str">
        <f>IF(V273&gt;Scenario!$B$11,"",IF(V$2&lt;&gt;"Ready",V$2,IF(ISNUMBER(W273),IF(AND(V273&gt;=Scenario!$B$10,MOD(V273-Scenario!$B$10,Scenario!$B$18)=0),Scenario!$B$8,0),"INSUFFICIENT FUNDS")))</f>
        <v/>
      </c>
      <c r="Y273" s="6" t="str">
        <f>IF(V273&gt;Scenario!$B$11,"",IF(V$2&lt;&gt;"Ready",V$2,IF(ISNUMBER(W273),(W273+X273)*(N('Option C'!$E$14)+N('Option C'!$E$15)+IF(Scenario!$B$13="Gross",N('Option C'!$E$16),0))/12+((N('Option C'!$E$12)+N('Option C'!$E$13))/12+IF(AND(V273&gt;=Scenario!$B$10,MOD(V273-Scenario!$B$10,Scenario!$B$18)=0),0*0+0,0)+IF(V273=1,0*0+0,0)+IF(V273=Scenario!$B$11,0,0)),"INSUFFICIENT FUNDS")))</f>
        <v/>
      </c>
      <c r="Z273" s="6" t="str">
        <f>IF(V273&gt;Scenario!$B$11,"",IF(V$2&lt;&gt;"Ready",V$2,IF(ISNUMBER(W273),IF((W273+X273)*(1+Scenario!$B$12/12)-Y273&lt;0,"INSUFFICIENT FUNDS",(W273+X273)*(1+Scenario!$B$12/12)-Y273),"INSUFFICIENT FUNDS")))</f>
        <v/>
      </c>
      <c r="AA273" s="6" t="str">
        <f>IF(V273&gt;Scenario!$B$11,"",IF(V$2&lt;&gt;"Ready",V$2,IF(ISNUMBER(Z273),AA272+Y273,"INSUFFICIENT FUNDS")))</f>
        <v/>
      </c>
      <c r="AB273" t="str">
        <f>IF(V273&gt;Scenario!$B$11,"",IF(V$2&lt;&gt;"Ready",V$2,IF(ISNUMBER(Z273),"OK","INSUFFICIENT FUNDS")))</f>
        <v/>
      </c>
      <c r="AC273">
        <v>269</v>
      </c>
      <c r="AD273" s="6" t="str">
        <f>IF(AC273&gt;Scenario!$B$11,"",IF(AC$2&lt;&gt;"Ready",AC$2,IF(AI272="OK",AG272,"INSUFFICIENT FUNDS")))</f>
        <v/>
      </c>
      <c r="AE273" s="6" t="str">
        <f>IF(AC273&gt;Scenario!$B$11,"",IF(AC$2&lt;&gt;"Ready",AC$2,IF(ISNUMBER(AD273),IF(AND(AC273&gt;=Scenario!$B$10,MOD(AC273-Scenario!$B$10,Scenario!$B$18)=0),Scenario!$B$8,0),"INSUFFICIENT FUNDS")))</f>
        <v/>
      </c>
      <c r="AF273" s="6" t="str">
        <f>IF(AC273&gt;Scenario!$B$11,"",IF(AC$2&lt;&gt;"Ready",AC$2,IF(ISNUMBER(AD273),(AD273+AE273)*(N('Option C'!$E$14)+N('Option C'!$E$15)+IF(Scenario!$B$13="Gross",0,0))/12+((N('Option C'!$E$12)+N('Option C'!$E$13))/12+IF(AND(AC273&gt;=Scenario!$B$10,MOD(AC273-Scenario!$B$10,Scenario!$B$18)=0),N('Option C'!$E$17)*N('Option C'!$E$18)+N('Option C'!$E$20),0)+IF(AC273=1,N('Option C'!$E$17)*N('Option C'!$E$19)+N('Option C'!$E$21),0)+IF(AC273=Scenario!$B$11,N('Option C'!$E$22),0)),"INSUFFICIENT FUNDS")))</f>
        <v/>
      </c>
      <c r="AG273" s="6" t="str">
        <f>IF(AC273&gt;Scenario!$B$11,"",IF(AC$2&lt;&gt;"Ready",AC$2,IF(ISNUMBER(AD273),IF((AD273+AE273)*(1+Scenario!$B$12/12)-AF273&lt;0,"INSUFFICIENT FUNDS",(AD273+AE273)*(1+Scenario!$B$12/12)-AF273),"INSUFFICIENT FUNDS")))</f>
        <v/>
      </c>
      <c r="AH273" s="6" t="str">
        <f>IF(AC273&gt;Scenario!$B$11,"",IF(AC$2&lt;&gt;"Ready",AC$2,IF(ISNUMBER(AG273),AH272+AF273,"INSUFFICIENT FUNDS")))</f>
        <v/>
      </c>
      <c r="AI273" t="str">
        <f>IF(AC273&gt;Scenario!$B$11,"",IF(AC$2&lt;&gt;"Ready",AC$2,IF(ISNUMBER(AG273),"OK","INSUFFICIENT FUNDS")))</f>
        <v/>
      </c>
      <c r="AJ273">
        <v>269</v>
      </c>
      <c r="AK273" s="6" t="str">
        <f>IF(AJ273&gt;Scenario!$B$11,"",IF(AJ$2&lt;&gt;"Ready",AJ$2,IF(AP272="OK",AN272,"INSUFFICIENT FUNDS")))</f>
        <v/>
      </c>
      <c r="AL273" s="6" t="str">
        <f>IF(AJ273&gt;Scenario!$B$11,"",IF(AJ$2&lt;&gt;"Ready",AJ$2,IF(ISNUMBER(AK273),IF(AND(AJ273&gt;=Scenario!$B$10,MOD(AJ273-Scenario!$B$10,Scenario!$B$18)=0),Scenario!$B$8,0),"INSUFFICIENT FUNDS")))</f>
        <v/>
      </c>
      <c r="AM273" s="6" t="str">
        <f>IF(AJ273&gt;Scenario!$B$11,"",IF(AJ$2&lt;&gt;"Ready",AJ$2,IF(ISNUMBER(AK273),(AK273+AL273)*(0+0+IF(Scenario!$B$13="Gross",0,0))/12+((0+0)/12+IF(AND(AJ273&gt;=Scenario!$B$10,MOD(AJ273-Scenario!$B$10,Scenario!$B$18)=0),0*0+0,0)+IF(AJ273=1,0*0+0,0)+IF(AJ273=Scenario!$B$11,0,0)),"INSUFFICIENT FUNDS")))</f>
        <v/>
      </c>
      <c r="AN273" s="6" t="str">
        <f>IF(AJ273&gt;Scenario!$B$11,"",IF(AJ$2&lt;&gt;"Ready",AJ$2,IF(ISNUMBER(AK273),IF((AK273+AL273)*(1+Scenario!$B$12/12)-AM273&lt;0,"INSUFFICIENT FUNDS",(AK273+AL273)*(1+Scenario!$B$12/12)-AM273),"INSUFFICIENT FUNDS")))</f>
        <v/>
      </c>
      <c r="AO273" s="6" t="str">
        <f>IF(AJ273&gt;Scenario!$B$11,"",IF(AJ$2&lt;&gt;"Ready",AJ$2,IF(ISNUMBER(AN273),AO272+AM273,"INSUFFICIENT FUNDS")))</f>
        <v/>
      </c>
      <c r="AP273" t="str">
        <f>IF(AJ273&gt;Scenario!$B$11,"",IF(AJ$2&lt;&gt;"Ready",AJ$2,IF(ISNUMBER(AN273),"OK","INSUFFICIENT FUNDS")))</f>
        <v/>
      </c>
    </row>
    <row r="274" spans="1:42" ht="32.1" customHeight="1" x14ac:dyDescent="0.2">
      <c r="A274">
        <v>270</v>
      </c>
      <c r="B274" s="6" t="str">
        <f>IF(A274&gt;Scenario!$B$11,"",IF(A$2&lt;&gt;"Ready",A$2,IF(G273="OK",E273,"INSUFFICIENT FUNDS")))</f>
        <v/>
      </c>
      <c r="C274" s="6" t="str">
        <f>IF(A274&gt;Scenario!$B$11,"",IF(A$2&lt;&gt;"Ready",A$2,IF(ISNUMBER(B274),IF(AND(A274&gt;=Scenario!$B$10,MOD(A274-Scenario!$B$10,Scenario!$B$18)=0),Scenario!$B$8,0),"INSUFFICIENT FUNDS")))</f>
        <v/>
      </c>
      <c r="D274" s="6" t="str">
        <f>IF(A274&gt;Scenario!$B$11,"",IF(A$2&lt;&gt;"Ready",A$2,IF(ISNUMBER(B274),(B274+C274)*(N('Option C'!$E$14)+N('Option C'!$E$15)+IF(Scenario!$B$13="Gross",N('Option C'!$E$16),0))/12+((N('Option C'!$E$12)+N('Option C'!$E$13))/12+IF(AND(A274&gt;=Scenario!$B$10,MOD(A274-Scenario!$B$10,Scenario!$B$18)=0),N('Option C'!$E$17)*N('Option C'!$E$18)+N('Option C'!$E$20),0)+IF(A274=1,N('Option C'!$E$17)*N('Option C'!$E$19)+N('Option C'!$E$21),0)+IF(A274=Scenario!$B$11,N('Option C'!$E$22),0)),"INSUFFICIENT FUNDS")))</f>
        <v/>
      </c>
      <c r="E274" s="6" t="str">
        <f>IF(A274&gt;Scenario!$B$11,"",IF(A$2&lt;&gt;"Ready",A$2,IF(ISNUMBER(B274),IF((B274+C274)*(1+Scenario!$B$12/12)-D274&lt;0,"INSUFFICIENT FUNDS",(B274+C274)*(1+Scenario!$B$12/12)-D274),"INSUFFICIENT FUNDS")))</f>
        <v/>
      </c>
      <c r="F274" s="6" t="str">
        <f>IF(A274&gt;Scenario!$B$11,"",IF(A$2&lt;&gt;"Ready",A$2,IF(ISNUMBER(E274),F273+D274,"INSUFFICIENT FUNDS")))</f>
        <v/>
      </c>
      <c r="G274" t="str">
        <f>IF(A274&gt;Scenario!$B$11,"",IF(A$2&lt;&gt;"Ready",A$2,IF(ISNUMBER(E274),"OK","INSUFFICIENT FUNDS")))</f>
        <v/>
      </c>
      <c r="H274">
        <v>270</v>
      </c>
      <c r="I274" s="6" t="str">
        <f>IF(H274&gt;Scenario!$B$11,"",IF(H$2&lt;&gt;"Ready",H$2,IF(N273="OK",L273,"INSUFFICIENT FUNDS")))</f>
        <v/>
      </c>
      <c r="J274" s="6" t="str">
        <f>IF(H274&gt;Scenario!$B$11,"",IF(H$2&lt;&gt;"Ready",H$2,IF(ISNUMBER(I274),IF(AND(H274&gt;=Scenario!$B$10,MOD(H274-Scenario!$B$10,Scenario!$B$18)=0),Scenario!$B$8,0),"INSUFFICIENT FUNDS")))</f>
        <v/>
      </c>
      <c r="K274" s="6" t="str">
        <f>IF(H274&gt;Scenario!$B$11,"",IF(H$2&lt;&gt;"Ready",H$2,IF(ISNUMBER(I274),(I274+J274)*(N('Option C'!$E$14)+N('Option C'!$E$15)+IF(Scenario!$B$13="Gross",N('Option C'!$E$16),0))/12+((0+0)/12+IF(AND(H274&gt;=Scenario!$B$10,MOD(H274-Scenario!$B$10,Scenario!$B$18)=0),N('Option C'!$E$17)*N('Option C'!$E$18)+N('Option C'!$E$20),0)+IF(H274=1,N('Option C'!$E$17)*N('Option C'!$E$19)+N('Option C'!$E$21),0)+IF(H274=Scenario!$B$11,N('Option C'!$E$22),0)),"INSUFFICIENT FUNDS")))</f>
        <v/>
      </c>
      <c r="L274" s="6" t="str">
        <f>IF(H274&gt;Scenario!$B$11,"",IF(H$2&lt;&gt;"Ready",H$2,IF(ISNUMBER(I274),IF((I274+J274)*(1+Scenario!$B$12/12)-K274&lt;0,"INSUFFICIENT FUNDS",(I274+J274)*(1+Scenario!$B$12/12)-K274),"INSUFFICIENT FUNDS")))</f>
        <v/>
      </c>
      <c r="M274" s="6" t="str">
        <f>IF(H274&gt;Scenario!$B$11,"",IF(H$2&lt;&gt;"Ready",H$2,IF(ISNUMBER(L274),M273+K274,"INSUFFICIENT FUNDS")))</f>
        <v/>
      </c>
      <c r="N274" t="str">
        <f>IF(H274&gt;Scenario!$B$11,"",IF(H$2&lt;&gt;"Ready",H$2,IF(ISNUMBER(L274),"OK","INSUFFICIENT FUNDS")))</f>
        <v/>
      </c>
      <c r="O274">
        <v>270</v>
      </c>
      <c r="P274" s="6" t="str">
        <f>IF(O274&gt;Scenario!$B$11,"",IF(O$2&lt;&gt;"Ready",O$2,IF(U273="OK",S273,"INSUFFICIENT FUNDS")))</f>
        <v/>
      </c>
      <c r="Q274" s="6" t="str">
        <f>IF(O274&gt;Scenario!$B$11,"",IF(O$2&lt;&gt;"Ready",O$2,IF(ISNUMBER(P274),IF(AND(O274&gt;=Scenario!$B$10,MOD(O274-Scenario!$B$10,Scenario!$B$18)=0),Scenario!$B$8,0),"INSUFFICIENT FUNDS")))</f>
        <v/>
      </c>
      <c r="R274" s="6" t="str">
        <f>IF(O274&gt;Scenario!$B$11,"",IF(O$2&lt;&gt;"Ready",O$2,IF(ISNUMBER(P274),(P274+Q274)*(0+N('Option C'!$E$15)+IF(Scenario!$B$13="Gross",N('Option C'!$E$16),0))/12+((N('Option C'!$E$12)+N('Option C'!$E$13))/12+IF(AND(O274&gt;=Scenario!$B$10,MOD(O274-Scenario!$B$10,Scenario!$B$18)=0),N('Option C'!$E$17)*N('Option C'!$E$18)+N('Option C'!$E$20),0)+IF(O274=1,N('Option C'!$E$17)*N('Option C'!$E$19)+N('Option C'!$E$21),0)+IF(O274=Scenario!$B$11,N('Option C'!$E$22),0)),"INSUFFICIENT FUNDS")))</f>
        <v/>
      </c>
      <c r="S274" s="6" t="str">
        <f>IF(O274&gt;Scenario!$B$11,"",IF(O$2&lt;&gt;"Ready",O$2,IF(ISNUMBER(P274),IF((P274+Q274)*(1+Scenario!$B$12/12)-R274&lt;0,"INSUFFICIENT FUNDS",(P274+Q274)*(1+Scenario!$B$12/12)-R274),"INSUFFICIENT FUNDS")))</f>
        <v/>
      </c>
      <c r="T274" s="6" t="str">
        <f>IF(O274&gt;Scenario!$B$11,"",IF(O$2&lt;&gt;"Ready",O$2,IF(ISNUMBER(S274),T273+R274,"INSUFFICIENT FUNDS")))</f>
        <v/>
      </c>
      <c r="U274" t="str">
        <f>IF(O274&gt;Scenario!$B$11,"",IF(O$2&lt;&gt;"Ready",O$2,IF(ISNUMBER(S274),"OK","INSUFFICIENT FUNDS")))</f>
        <v/>
      </c>
      <c r="V274">
        <v>270</v>
      </c>
      <c r="W274" s="6" t="str">
        <f>IF(V274&gt;Scenario!$B$11,"",IF(V$2&lt;&gt;"Ready",V$2,IF(AB273="OK",Z273,"INSUFFICIENT FUNDS")))</f>
        <v/>
      </c>
      <c r="X274" s="6" t="str">
        <f>IF(V274&gt;Scenario!$B$11,"",IF(V$2&lt;&gt;"Ready",V$2,IF(ISNUMBER(W274),IF(AND(V274&gt;=Scenario!$B$10,MOD(V274-Scenario!$B$10,Scenario!$B$18)=0),Scenario!$B$8,0),"INSUFFICIENT FUNDS")))</f>
        <v/>
      </c>
      <c r="Y274" s="6" t="str">
        <f>IF(V274&gt;Scenario!$B$11,"",IF(V$2&lt;&gt;"Ready",V$2,IF(ISNUMBER(W274),(W274+X274)*(N('Option C'!$E$14)+N('Option C'!$E$15)+IF(Scenario!$B$13="Gross",N('Option C'!$E$16),0))/12+((N('Option C'!$E$12)+N('Option C'!$E$13))/12+IF(AND(V274&gt;=Scenario!$B$10,MOD(V274-Scenario!$B$10,Scenario!$B$18)=0),0*0+0,0)+IF(V274=1,0*0+0,0)+IF(V274=Scenario!$B$11,0,0)),"INSUFFICIENT FUNDS")))</f>
        <v/>
      </c>
      <c r="Z274" s="6" t="str">
        <f>IF(V274&gt;Scenario!$B$11,"",IF(V$2&lt;&gt;"Ready",V$2,IF(ISNUMBER(W274),IF((W274+X274)*(1+Scenario!$B$12/12)-Y274&lt;0,"INSUFFICIENT FUNDS",(W274+X274)*(1+Scenario!$B$12/12)-Y274),"INSUFFICIENT FUNDS")))</f>
        <v/>
      </c>
      <c r="AA274" s="6" t="str">
        <f>IF(V274&gt;Scenario!$B$11,"",IF(V$2&lt;&gt;"Ready",V$2,IF(ISNUMBER(Z274),AA273+Y274,"INSUFFICIENT FUNDS")))</f>
        <v/>
      </c>
      <c r="AB274" t="str">
        <f>IF(V274&gt;Scenario!$B$11,"",IF(V$2&lt;&gt;"Ready",V$2,IF(ISNUMBER(Z274),"OK","INSUFFICIENT FUNDS")))</f>
        <v/>
      </c>
      <c r="AC274">
        <v>270</v>
      </c>
      <c r="AD274" s="6" t="str">
        <f>IF(AC274&gt;Scenario!$B$11,"",IF(AC$2&lt;&gt;"Ready",AC$2,IF(AI273="OK",AG273,"INSUFFICIENT FUNDS")))</f>
        <v/>
      </c>
      <c r="AE274" s="6" t="str">
        <f>IF(AC274&gt;Scenario!$B$11,"",IF(AC$2&lt;&gt;"Ready",AC$2,IF(ISNUMBER(AD274),IF(AND(AC274&gt;=Scenario!$B$10,MOD(AC274-Scenario!$B$10,Scenario!$B$18)=0),Scenario!$B$8,0),"INSUFFICIENT FUNDS")))</f>
        <v/>
      </c>
      <c r="AF274" s="6" t="str">
        <f>IF(AC274&gt;Scenario!$B$11,"",IF(AC$2&lt;&gt;"Ready",AC$2,IF(ISNUMBER(AD274),(AD274+AE274)*(N('Option C'!$E$14)+N('Option C'!$E$15)+IF(Scenario!$B$13="Gross",0,0))/12+((N('Option C'!$E$12)+N('Option C'!$E$13))/12+IF(AND(AC274&gt;=Scenario!$B$10,MOD(AC274-Scenario!$B$10,Scenario!$B$18)=0),N('Option C'!$E$17)*N('Option C'!$E$18)+N('Option C'!$E$20),0)+IF(AC274=1,N('Option C'!$E$17)*N('Option C'!$E$19)+N('Option C'!$E$21),0)+IF(AC274=Scenario!$B$11,N('Option C'!$E$22),0)),"INSUFFICIENT FUNDS")))</f>
        <v/>
      </c>
      <c r="AG274" s="6" t="str">
        <f>IF(AC274&gt;Scenario!$B$11,"",IF(AC$2&lt;&gt;"Ready",AC$2,IF(ISNUMBER(AD274),IF((AD274+AE274)*(1+Scenario!$B$12/12)-AF274&lt;0,"INSUFFICIENT FUNDS",(AD274+AE274)*(1+Scenario!$B$12/12)-AF274),"INSUFFICIENT FUNDS")))</f>
        <v/>
      </c>
      <c r="AH274" s="6" t="str">
        <f>IF(AC274&gt;Scenario!$B$11,"",IF(AC$2&lt;&gt;"Ready",AC$2,IF(ISNUMBER(AG274),AH273+AF274,"INSUFFICIENT FUNDS")))</f>
        <v/>
      </c>
      <c r="AI274" t="str">
        <f>IF(AC274&gt;Scenario!$B$11,"",IF(AC$2&lt;&gt;"Ready",AC$2,IF(ISNUMBER(AG274),"OK","INSUFFICIENT FUNDS")))</f>
        <v/>
      </c>
      <c r="AJ274">
        <v>270</v>
      </c>
      <c r="AK274" s="6" t="str">
        <f>IF(AJ274&gt;Scenario!$B$11,"",IF(AJ$2&lt;&gt;"Ready",AJ$2,IF(AP273="OK",AN273,"INSUFFICIENT FUNDS")))</f>
        <v/>
      </c>
      <c r="AL274" s="6" t="str">
        <f>IF(AJ274&gt;Scenario!$B$11,"",IF(AJ$2&lt;&gt;"Ready",AJ$2,IF(ISNUMBER(AK274),IF(AND(AJ274&gt;=Scenario!$B$10,MOD(AJ274-Scenario!$B$10,Scenario!$B$18)=0),Scenario!$B$8,0),"INSUFFICIENT FUNDS")))</f>
        <v/>
      </c>
      <c r="AM274" s="6" t="str">
        <f>IF(AJ274&gt;Scenario!$B$11,"",IF(AJ$2&lt;&gt;"Ready",AJ$2,IF(ISNUMBER(AK274),(AK274+AL274)*(0+0+IF(Scenario!$B$13="Gross",0,0))/12+((0+0)/12+IF(AND(AJ274&gt;=Scenario!$B$10,MOD(AJ274-Scenario!$B$10,Scenario!$B$18)=0),0*0+0,0)+IF(AJ274=1,0*0+0,0)+IF(AJ274=Scenario!$B$11,0,0)),"INSUFFICIENT FUNDS")))</f>
        <v/>
      </c>
      <c r="AN274" s="6" t="str">
        <f>IF(AJ274&gt;Scenario!$B$11,"",IF(AJ$2&lt;&gt;"Ready",AJ$2,IF(ISNUMBER(AK274),IF((AK274+AL274)*(1+Scenario!$B$12/12)-AM274&lt;0,"INSUFFICIENT FUNDS",(AK274+AL274)*(1+Scenario!$B$12/12)-AM274),"INSUFFICIENT FUNDS")))</f>
        <v/>
      </c>
      <c r="AO274" s="6" t="str">
        <f>IF(AJ274&gt;Scenario!$B$11,"",IF(AJ$2&lt;&gt;"Ready",AJ$2,IF(ISNUMBER(AN274),AO273+AM274,"INSUFFICIENT FUNDS")))</f>
        <v/>
      </c>
      <c r="AP274" t="str">
        <f>IF(AJ274&gt;Scenario!$B$11,"",IF(AJ$2&lt;&gt;"Ready",AJ$2,IF(ISNUMBER(AN274),"OK","INSUFFICIENT FUNDS")))</f>
        <v/>
      </c>
    </row>
    <row r="275" spans="1:42" ht="32.1" customHeight="1" x14ac:dyDescent="0.2">
      <c r="A275">
        <v>271</v>
      </c>
      <c r="B275" s="6" t="str">
        <f>IF(A275&gt;Scenario!$B$11,"",IF(A$2&lt;&gt;"Ready",A$2,IF(G274="OK",E274,"INSUFFICIENT FUNDS")))</f>
        <v/>
      </c>
      <c r="C275" s="6" t="str">
        <f>IF(A275&gt;Scenario!$B$11,"",IF(A$2&lt;&gt;"Ready",A$2,IF(ISNUMBER(B275),IF(AND(A275&gt;=Scenario!$B$10,MOD(A275-Scenario!$B$10,Scenario!$B$18)=0),Scenario!$B$8,0),"INSUFFICIENT FUNDS")))</f>
        <v/>
      </c>
      <c r="D275" s="6" t="str">
        <f>IF(A275&gt;Scenario!$B$11,"",IF(A$2&lt;&gt;"Ready",A$2,IF(ISNUMBER(B275),(B275+C275)*(N('Option C'!$E$14)+N('Option C'!$E$15)+IF(Scenario!$B$13="Gross",N('Option C'!$E$16),0))/12+((N('Option C'!$E$12)+N('Option C'!$E$13))/12+IF(AND(A275&gt;=Scenario!$B$10,MOD(A275-Scenario!$B$10,Scenario!$B$18)=0),N('Option C'!$E$17)*N('Option C'!$E$18)+N('Option C'!$E$20),0)+IF(A275=1,N('Option C'!$E$17)*N('Option C'!$E$19)+N('Option C'!$E$21),0)+IF(A275=Scenario!$B$11,N('Option C'!$E$22),0)),"INSUFFICIENT FUNDS")))</f>
        <v/>
      </c>
      <c r="E275" s="6" t="str">
        <f>IF(A275&gt;Scenario!$B$11,"",IF(A$2&lt;&gt;"Ready",A$2,IF(ISNUMBER(B275),IF((B275+C275)*(1+Scenario!$B$12/12)-D275&lt;0,"INSUFFICIENT FUNDS",(B275+C275)*(1+Scenario!$B$12/12)-D275),"INSUFFICIENT FUNDS")))</f>
        <v/>
      </c>
      <c r="F275" s="6" t="str">
        <f>IF(A275&gt;Scenario!$B$11,"",IF(A$2&lt;&gt;"Ready",A$2,IF(ISNUMBER(E275),F274+D275,"INSUFFICIENT FUNDS")))</f>
        <v/>
      </c>
      <c r="G275" t="str">
        <f>IF(A275&gt;Scenario!$B$11,"",IF(A$2&lt;&gt;"Ready",A$2,IF(ISNUMBER(E275),"OK","INSUFFICIENT FUNDS")))</f>
        <v/>
      </c>
      <c r="H275">
        <v>271</v>
      </c>
      <c r="I275" s="6" t="str">
        <f>IF(H275&gt;Scenario!$B$11,"",IF(H$2&lt;&gt;"Ready",H$2,IF(N274="OK",L274,"INSUFFICIENT FUNDS")))</f>
        <v/>
      </c>
      <c r="J275" s="6" t="str">
        <f>IF(H275&gt;Scenario!$B$11,"",IF(H$2&lt;&gt;"Ready",H$2,IF(ISNUMBER(I275),IF(AND(H275&gt;=Scenario!$B$10,MOD(H275-Scenario!$B$10,Scenario!$B$18)=0),Scenario!$B$8,0),"INSUFFICIENT FUNDS")))</f>
        <v/>
      </c>
      <c r="K275" s="6" t="str">
        <f>IF(H275&gt;Scenario!$B$11,"",IF(H$2&lt;&gt;"Ready",H$2,IF(ISNUMBER(I275),(I275+J275)*(N('Option C'!$E$14)+N('Option C'!$E$15)+IF(Scenario!$B$13="Gross",N('Option C'!$E$16),0))/12+((0+0)/12+IF(AND(H275&gt;=Scenario!$B$10,MOD(H275-Scenario!$B$10,Scenario!$B$18)=0),N('Option C'!$E$17)*N('Option C'!$E$18)+N('Option C'!$E$20),0)+IF(H275=1,N('Option C'!$E$17)*N('Option C'!$E$19)+N('Option C'!$E$21),0)+IF(H275=Scenario!$B$11,N('Option C'!$E$22),0)),"INSUFFICIENT FUNDS")))</f>
        <v/>
      </c>
      <c r="L275" s="6" t="str">
        <f>IF(H275&gt;Scenario!$B$11,"",IF(H$2&lt;&gt;"Ready",H$2,IF(ISNUMBER(I275),IF((I275+J275)*(1+Scenario!$B$12/12)-K275&lt;0,"INSUFFICIENT FUNDS",(I275+J275)*(1+Scenario!$B$12/12)-K275),"INSUFFICIENT FUNDS")))</f>
        <v/>
      </c>
      <c r="M275" s="6" t="str">
        <f>IF(H275&gt;Scenario!$B$11,"",IF(H$2&lt;&gt;"Ready",H$2,IF(ISNUMBER(L275),M274+K275,"INSUFFICIENT FUNDS")))</f>
        <v/>
      </c>
      <c r="N275" t="str">
        <f>IF(H275&gt;Scenario!$B$11,"",IF(H$2&lt;&gt;"Ready",H$2,IF(ISNUMBER(L275),"OK","INSUFFICIENT FUNDS")))</f>
        <v/>
      </c>
      <c r="O275">
        <v>271</v>
      </c>
      <c r="P275" s="6" t="str">
        <f>IF(O275&gt;Scenario!$B$11,"",IF(O$2&lt;&gt;"Ready",O$2,IF(U274="OK",S274,"INSUFFICIENT FUNDS")))</f>
        <v/>
      </c>
      <c r="Q275" s="6" t="str">
        <f>IF(O275&gt;Scenario!$B$11,"",IF(O$2&lt;&gt;"Ready",O$2,IF(ISNUMBER(P275),IF(AND(O275&gt;=Scenario!$B$10,MOD(O275-Scenario!$B$10,Scenario!$B$18)=0),Scenario!$B$8,0),"INSUFFICIENT FUNDS")))</f>
        <v/>
      </c>
      <c r="R275" s="6" t="str">
        <f>IF(O275&gt;Scenario!$B$11,"",IF(O$2&lt;&gt;"Ready",O$2,IF(ISNUMBER(P275),(P275+Q275)*(0+N('Option C'!$E$15)+IF(Scenario!$B$13="Gross",N('Option C'!$E$16),0))/12+((N('Option C'!$E$12)+N('Option C'!$E$13))/12+IF(AND(O275&gt;=Scenario!$B$10,MOD(O275-Scenario!$B$10,Scenario!$B$18)=0),N('Option C'!$E$17)*N('Option C'!$E$18)+N('Option C'!$E$20),0)+IF(O275=1,N('Option C'!$E$17)*N('Option C'!$E$19)+N('Option C'!$E$21),0)+IF(O275=Scenario!$B$11,N('Option C'!$E$22),0)),"INSUFFICIENT FUNDS")))</f>
        <v/>
      </c>
      <c r="S275" s="6" t="str">
        <f>IF(O275&gt;Scenario!$B$11,"",IF(O$2&lt;&gt;"Ready",O$2,IF(ISNUMBER(P275),IF((P275+Q275)*(1+Scenario!$B$12/12)-R275&lt;0,"INSUFFICIENT FUNDS",(P275+Q275)*(1+Scenario!$B$12/12)-R275),"INSUFFICIENT FUNDS")))</f>
        <v/>
      </c>
      <c r="T275" s="6" t="str">
        <f>IF(O275&gt;Scenario!$B$11,"",IF(O$2&lt;&gt;"Ready",O$2,IF(ISNUMBER(S275),T274+R275,"INSUFFICIENT FUNDS")))</f>
        <v/>
      </c>
      <c r="U275" t="str">
        <f>IF(O275&gt;Scenario!$B$11,"",IF(O$2&lt;&gt;"Ready",O$2,IF(ISNUMBER(S275),"OK","INSUFFICIENT FUNDS")))</f>
        <v/>
      </c>
      <c r="V275">
        <v>271</v>
      </c>
      <c r="W275" s="6" t="str">
        <f>IF(V275&gt;Scenario!$B$11,"",IF(V$2&lt;&gt;"Ready",V$2,IF(AB274="OK",Z274,"INSUFFICIENT FUNDS")))</f>
        <v/>
      </c>
      <c r="X275" s="6" t="str">
        <f>IF(V275&gt;Scenario!$B$11,"",IF(V$2&lt;&gt;"Ready",V$2,IF(ISNUMBER(W275),IF(AND(V275&gt;=Scenario!$B$10,MOD(V275-Scenario!$B$10,Scenario!$B$18)=0),Scenario!$B$8,0),"INSUFFICIENT FUNDS")))</f>
        <v/>
      </c>
      <c r="Y275" s="6" t="str">
        <f>IF(V275&gt;Scenario!$B$11,"",IF(V$2&lt;&gt;"Ready",V$2,IF(ISNUMBER(W275),(W275+X275)*(N('Option C'!$E$14)+N('Option C'!$E$15)+IF(Scenario!$B$13="Gross",N('Option C'!$E$16),0))/12+((N('Option C'!$E$12)+N('Option C'!$E$13))/12+IF(AND(V275&gt;=Scenario!$B$10,MOD(V275-Scenario!$B$10,Scenario!$B$18)=0),0*0+0,0)+IF(V275=1,0*0+0,0)+IF(V275=Scenario!$B$11,0,0)),"INSUFFICIENT FUNDS")))</f>
        <v/>
      </c>
      <c r="Z275" s="6" t="str">
        <f>IF(V275&gt;Scenario!$B$11,"",IF(V$2&lt;&gt;"Ready",V$2,IF(ISNUMBER(W275),IF((W275+X275)*(1+Scenario!$B$12/12)-Y275&lt;0,"INSUFFICIENT FUNDS",(W275+X275)*(1+Scenario!$B$12/12)-Y275),"INSUFFICIENT FUNDS")))</f>
        <v/>
      </c>
      <c r="AA275" s="6" t="str">
        <f>IF(V275&gt;Scenario!$B$11,"",IF(V$2&lt;&gt;"Ready",V$2,IF(ISNUMBER(Z275),AA274+Y275,"INSUFFICIENT FUNDS")))</f>
        <v/>
      </c>
      <c r="AB275" t="str">
        <f>IF(V275&gt;Scenario!$B$11,"",IF(V$2&lt;&gt;"Ready",V$2,IF(ISNUMBER(Z275),"OK","INSUFFICIENT FUNDS")))</f>
        <v/>
      </c>
      <c r="AC275">
        <v>271</v>
      </c>
      <c r="AD275" s="6" t="str">
        <f>IF(AC275&gt;Scenario!$B$11,"",IF(AC$2&lt;&gt;"Ready",AC$2,IF(AI274="OK",AG274,"INSUFFICIENT FUNDS")))</f>
        <v/>
      </c>
      <c r="AE275" s="6" t="str">
        <f>IF(AC275&gt;Scenario!$B$11,"",IF(AC$2&lt;&gt;"Ready",AC$2,IF(ISNUMBER(AD275),IF(AND(AC275&gt;=Scenario!$B$10,MOD(AC275-Scenario!$B$10,Scenario!$B$18)=0),Scenario!$B$8,0),"INSUFFICIENT FUNDS")))</f>
        <v/>
      </c>
      <c r="AF275" s="6" t="str">
        <f>IF(AC275&gt;Scenario!$B$11,"",IF(AC$2&lt;&gt;"Ready",AC$2,IF(ISNUMBER(AD275),(AD275+AE275)*(N('Option C'!$E$14)+N('Option C'!$E$15)+IF(Scenario!$B$13="Gross",0,0))/12+((N('Option C'!$E$12)+N('Option C'!$E$13))/12+IF(AND(AC275&gt;=Scenario!$B$10,MOD(AC275-Scenario!$B$10,Scenario!$B$18)=0),N('Option C'!$E$17)*N('Option C'!$E$18)+N('Option C'!$E$20),0)+IF(AC275=1,N('Option C'!$E$17)*N('Option C'!$E$19)+N('Option C'!$E$21),0)+IF(AC275=Scenario!$B$11,N('Option C'!$E$22),0)),"INSUFFICIENT FUNDS")))</f>
        <v/>
      </c>
      <c r="AG275" s="6" t="str">
        <f>IF(AC275&gt;Scenario!$B$11,"",IF(AC$2&lt;&gt;"Ready",AC$2,IF(ISNUMBER(AD275),IF((AD275+AE275)*(1+Scenario!$B$12/12)-AF275&lt;0,"INSUFFICIENT FUNDS",(AD275+AE275)*(1+Scenario!$B$12/12)-AF275),"INSUFFICIENT FUNDS")))</f>
        <v/>
      </c>
      <c r="AH275" s="6" t="str">
        <f>IF(AC275&gt;Scenario!$B$11,"",IF(AC$2&lt;&gt;"Ready",AC$2,IF(ISNUMBER(AG275),AH274+AF275,"INSUFFICIENT FUNDS")))</f>
        <v/>
      </c>
      <c r="AI275" t="str">
        <f>IF(AC275&gt;Scenario!$B$11,"",IF(AC$2&lt;&gt;"Ready",AC$2,IF(ISNUMBER(AG275),"OK","INSUFFICIENT FUNDS")))</f>
        <v/>
      </c>
      <c r="AJ275">
        <v>271</v>
      </c>
      <c r="AK275" s="6" t="str">
        <f>IF(AJ275&gt;Scenario!$B$11,"",IF(AJ$2&lt;&gt;"Ready",AJ$2,IF(AP274="OK",AN274,"INSUFFICIENT FUNDS")))</f>
        <v/>
      </c>
      <c r="AL275" s="6" t="str">
        <f>IF(AJ275&gt;Scenario!$B$11,"",IF(AJ$2&lt;&gt;"Ready",AJ$2,IF(ISNUMBER(AK275),IF(AND(AJ275&gt;=Scenario!$B$10,MOD(AJ275-Scenario!$B$10,Scenario!$B$18)=0),Scenario!$B$8,0),"INSUFFICIENT FUNDS")))</f>
        <v/>
      </c>
      <c r="AM275" s="6" t="str">
        <f>IF(AJ275&gt;Scenario!$B$11,"",IF(AJ$2&lt;&gt;"Ready",AJ$2,IF(ISNUMBER(AK275),(AK275+AL275)*(0+0+IF(Scenario!$B$13="Gross",0,0))/12+((0+0)/12+IF(AND(AJ275&gt;=Scenario!$B$10,MOD(AJ275-Scenario!$B$10,Scenario!$B$18)=0),0*0+0,0)+IF(AJ275=1,0*0+0,0)+IF(AJ275=Scenario!$B$11,0,0)),"INSUFFICIENT FUNDS")))</f>
        <v/>
      </c>
      <c r="AN275" s="6" t="str">
        <f>IF(AJ275&gt;Scenario!$B$11,"",IF(AJ$2&lt;&gt;"Ready",AJ$2,IF(ISNUMBER(AK275),IF((AK275+AL275)*(1+Scenario!$B$12/12)-AM275&lt;0,"INSUFFICIENT FUNDS",(AK275+AL275)*(1+Scenario!$B$12/12)-AM275),"INSUFFICIENT FUNDS")))</f>
        <v/>
      </c>
      <c r="AO275" s="6" t="str">
        <f>IF(AJ275&gt;Scenario!$B$11,"",IF(AJ$2&lt;&gt;"Ready",AJ$2,IF(ISNUMBER(AN275),AO274+AM275,"INSUFFICIENT FUNDS")))</f>
        <v/>
      </c>
      <c r="AP275" t="str">
        <f>IF(AJ275&gt;Scenario!$B$11,"",IF(AJ$2&lt;&gt;"Ready",AJ$2,IF(ISNUMBER(AN275),"OK","INSUFFICIENT FUNDS")))</f>
        <v/>
      </c>
    </row>
    <row r="276" spans="1:42" ht="32.1" customHeight="1" x14ac:dyDescent="0.2">
      <c r="A276">
        <v>272</v>
      </c>
      <c r="B276" s="6" t="str">
        <f>IF(A276&gt;Scenario!$B$11,"",IF(A$2&lt;&gt;"Ready",A$2,IF(G275="OK",E275,"INSUFFICIENT FUNDS")))</f>
        <v/>
      </c>
      <c r="C276" s="6" t="str">
        <f>IF(A276&gt;Scenario!$B$11,"",IF(A$2&lt;&gt;"Ready",A$2,IF(ISNUMBER(B276),IF(AND(A276&gt;=Scenario!$B$10,MOD(A276-Scenario!$B$10,Scenario!$B$18)=0),Scenario!$B$8,0),"INSUFFICIENT FUNDS")))</f>
        <v/>
      </c>
      <c r="D276" s="6" t="str">
        <f>IF(A276&gt;Scenario!$B$11,"",IF(A$2&lt;&gt;"Ready",A$2,IF(ISNUMBER(B276),(B276+C276)*(N('Option C'!$E$14)+N('Option C'!$E$15)+IF(Scenario!$B$13="Gross",N('Option C'!$E$16),0))/12+((N('Option C'!$E$12)+N('Option C'!$E$13))/12+IF(AND(A276&gt;=Scenario!$B$10,MOD(A276-Scenario!$B$10,Scenario!$B$18)=0),N('Option C'!$E$17)*N('Option C'!$E$18)+N('Option C'!$E$20),0)+IF(A276=1,N('Option C'!$E$17)*N('Option C'!$E$19)+N('Option C'!$E$21),0)+IF(A276=Scenario!$B$11,N('Option C'!$E$22),0)),"INSUFFICIENT FUNDS")))</f>
        <v/>
      </c>
      <c r="E276" s="6" t="str">
        <f>IF(A276&gt;Scenario!$B$11,"",IF(A$2&lt;&gt;"Ready",A$2,IF(ISNUMBER(B276),IF((B276+C276)*(1+Scenario!$B$12/12)-D276&lt;0,"INSUFFICIENT FUNDS",(B276+C276)*(1+Scenario!$B$12/12)-D276),"INSUFFICIENT FUNDS")))</f>
        <v/>
      </c>
      <c r="F276" s="6" t="str">
        <f>IF(A276&gt;Scenario!$B$11,"",IF(A$2&lt;&gt;"Ready",A$2,IF(ISNUMBER(E276),F275+D276,"INSUFFICIENT FUNDS")))</f>
        <v/>
      </c>
      <c r="G276" t="str">
        <f>IF(A276&gt;Scenario!$B$11,"",IF(A$2&lt;&gt;"Ready",A$2,IF(ISNUMBER(E276),"OK","INSUFFICIENT FUNDS")))</f>
        <v/>
      </c>
      <c r="H276">
        <v>272</v>
      </c>
      <c r="I276" s="6" t="str">
        <f>IF(H276&gt;Scenario!$B$11,"",IF(H$2&lt;&gt;"Ready",H$2,IF(N275="OK",L275,"INSUFFICIENT FUNDS")))</f>
        <v/>
      </c>
      <c r="J276" s="6" t="str">
        <f>IF(H276&gt;Scenario!$B$11,"",IF(H$2&lt;&gt;"Ready",H$2,IF(ISNUMBER(I276),IF(AND(H276&gt;=Scenario!$B$10,MOD(H276-Scenario!$B$10,Scenario!$B$18)=0),Scenario!$B$8,0),"INSUFFICIENT FUNDS")))</f>
        <v/>
      </c>
      <c r="K276" s="6" t="str">
        <f>IF(H276&gt;Scenario!$B$11,"",IF(H$2&lt;&gt;"Ready",H$2,IF(ISNUMBER(I276),(I276+J276)*(N('Option C'!$E$14)+N('Option C'!$E$15)+IF(Scenario!$B$13="Gross",N('Option C'!$E$16),0))/12+((0+0)/12+IF(AND(H276&gt;=Scenario!$B$10,MOD(H276-Scenario!$B$10,Scenario!$B$18)=0),N('Option C'!$E$17)*N('Option C'!$E$18)+N('Option C'!$E$20),0)+IF(H276=1,N('Option C'!$E$17)*N('Option C'!$E$19)+N('Option C'!$E$21),0)+IF(H276=Scenario!$B$11,N('Option C'!$E$22),0)),"INSUFFICIENT FUNDS")))</f>
        <v/>
      </c>
      <c r="L276" s="6" t="str">
        <f>IF(H276&gt;Scenario!$B$11,"",IF(H$2&lt;&gt;"Ready",H$2,IF(ISNUMBER(I276),IF((I276+J276)*(1+Scenario!$B$12/12)-K276&lt;0,"INSUFFICIENT FUNDS",(I276+J276)*(1+Scenario!$B$12/12)-K276),"INSUFFICIENT FUNDS")))</f>
        <v/>
      </c>
      <c r="M276" s="6" t="str">
        <f>IF(H276&gt;Scenario!$B$11,"",IF(H$2&lt;&gt;"Ready",H$2,IF(ISNUMBER(L276),M275+K276,"INSUFFICIENT FUNDS")))</f>
        <v/>
      </c>
      <c r="N276" t="str">
        <f>IF(H276&gt;Scenario!$B$11,"",IF(H$2&lt;&gt;"Ready",H$2,IF(ISNUMBER(L276),"OK","INSUFFICIENT FUNDS")))</f>
        <v/>
      </c>
      <c r="O276">
        <v>272</v>
      </c>
      <c r="P276" s="6" t="str">
        <f>IF(O276&gt;Scenario!$B$11,"",IF(O$2&lt;&gt;"Ready",O$2,IF(U275="OK",S275,"INSUFFICIENT FUNDS")))</f>
        <v/>
      </c>
      <c r="Q276" s="6" t="str">
        <f>IF(O276&gt;Scenario!$B$11,"",IF(O$2&lt;&gt;"Ready",O$2,IF(ISNUMBER(P276),IF(AND(O276&gt;=Scenario!$B$10,MOD(O276-Scenario!$B$10,Scenario!$B$18)=0),Scenario!$B$8,0),"INSUFFICIENT FUNDS")))</f>
        <v/>
      </c>
      <c r="R276" s="6" t="str">
        <f>IF(O276&gt;Scenario!$B$11,"",IF(O$2&lt;&gt;"Ready",O$2,IF(ISNUMBER(P276),(P276+Q276)*(0+N('Option C'!$E$15)+IF(Scenario!$B$13="Gross",N('Option C'!$E$16),0))/12+((N('Option C'!$E$12)+N('Option C'!$E$13))/12+IF(AND(O276&gt;=Scenario!$B$10,MOD(O276-Scenario!$B$10,Scenario!$B$18)=0),N('Option C'!$E$17)*N('Option C'!$E$18)+N('Option C'!$E$20),0)+IF(O276=1,N('Option C'!$E$17)*N('Option C'!$E$19)+N('Option C'!$E$21),0)+IF(O276=Scenario!$B$11,N('Option C'!$E$22),0)),"INSUFFICIENT FUNDS")))</f>
        <v/>
      </c>
      <c r="S276" s="6" t="str">
        <f>IF(O276&gt;Scenario!$B$11,"",IF(O$2&lt;&gt;"Ready",O$2,IF(ISNUMBER(P276),IF((P276+Q276)*(1+Scenario!$B$12/12)-R276&lt;0,"INSUFFICIENT FUNDS",(P276+Q276)*(1+Scenario!$B$12/12)-R276),"INSUFFICIENT FUNDS")))</f>
        <v/>
      </c>
      <c r="T276" s="6" t="str">
        <f>IF(O276&gt;Scenario!$B$11,"",IF(O$2&lt;&gt;"Ready",O$2,IF(ISNUMBER(S276),T275+R276,"INSUFFICIENT FUNDS")))</f>
        <v/>
      </c>
      <c r="U276" t="str">
        <f>IF(O276&gt;Scenario!$B$11,"",IF(O$2&lt;&gt;"Ready",O$2,IF(ISNUMBER(S276),"OK","INSUFFICIENT FUNDS")))</f>
        <v/>
      </c>
      <c r="V276">
        <v>272</v>
      </c>
      <c r="W276" s="6" t="str">
        <f>IF(V276&gt;Scenario!$B$11,"",IF(V$2&lt;&gt;"Ready",V$2,IF(AB275="OK",Z275,"INSUFFICIENT FUNDS")))</f>
        <v/>
      </c>
      <c r="X276" s="6" t="str">
        <f>IF(V276&gt;Scenario!$B$11,"",IF(V$2&lt;&gt;"Ready",V$2,IF(ISNUMBER(W276),IF(AND(V276&gt;=Scenario!$B$10,MOD(V276-Scenario!$B$10,Scenario!$B$18)=0),Scenario!$B$8,0),"INSUFFICIENT FUNDS")))</f>
        <v/>
      </c>
      <c r="Y276" s="6" t="str">
        <f>IF(V276&gt;Scenario!$B$11,"",IF(V$2&lt;&gt;"Ready",V$2,IF(ISNUMBER(W276),(W276+X276)*(N('Option C'!$E$14)+N('Option C'!$E$15)+IF(Scenario!$B$13="Gross",N('Option C'!$E$16),0))/12+((N('Option C'!$E$12)+N('Option C'!$E$13))/12+IF(AND(V276&gt;=Scenario!$B$10,MOD(V276-Scenario!$B$10,Scenario!$B$18)=0),0*0+0,0)+IF(V276=1,0*0+0,0)+IF(V276=Scenario!$B$11,0,0)),"INSUFFICIENT FUNDS")))</f>
        <v/>
      </c>
      <c r="Z276" s="6" t="str">
        <f>IF(V276&gt;Scenario!$B$11,"",IF(V$2&lt;&gt;"Ready",V$2,IF(ISNUMBER(W276),IF((W276+X276)*(1+Scenario!$B$12/12)-Y276&lt;0,"INSUFFICIENT FUNDS",(W276+X276)*(1+Scenario!$B$12/12)-Y276),"INSUFFICIENT FUNDS")))</f>
        <v/>
      </c>
      <c r="AA276" s="6" t="str">
        <f>IF(V276&gt;Scenario!$B$11,"",IF(V$2&lt;&gt;"Ready",V$2,IF(ISNUMBER(Z276),AA275+Y276,"INSUFFICIENT FUNDS")))</f>
        <v/>
      </c>
      <c r="AB276" t="str">
        <f>IF(V276&gt;Scenario!$B$11,"",IF(V$2&lt;&gt;"Ready",V$2,IF(ISNUMBER(Z276),"OK","INSUFFICIENT FUNDS")))</f>
        <v/>
      </c>
      <c r="AC276">
        <v>272</v>
      </c>
      <c r="AD276" s="6" t="str">
        <f>IF(AC276&gt;Scenario!$B$11,"",IF(AC$2&lt;&gt;"Ready",AC$2,IF(AI275="OK",AG275,"INSUFFICIENT FUNDS")))</f>
        <v/>
      </c>
      <c r="AE276" s="6" t="str">
        <f>IF(AC276&gt;Scenario!$B$11,"",IF(AC$2&lt;&gt;"Ready",AC$2,IF(ISNUMBER(AD276),IF(AND(AC276&gt;=Scenario!$B$10,MOD(AC276-Scenario!$B$10,Scenario!$B$18)=0),Scenario!$B$8,0),"INSUFFICIENT FUNDS")))</f>
        <v/>
      </c>
      <c r="AF276" s="6" t="str">
        <f>IF(AC276&gt;Scenario!$B$11,"",IF(AC$2&lt;&gt;"Ready",AC$2,IF(ISNUMBER(AD276),(AD276+AE276)*(N('Option C'!$E$14)+N('Option C'!$E$15)+IF(Scenario!$B$13="Gross",0,0))/12+((N('Option C'!$E$12)+N('Option C'!$E$13))/12+IF(AND(AC276&gt;=Scenario!$B$10,MOD(AC276-Scenario!$B$10,Scenario!$B$18)=0),N('Option C'!$E$17)*N('Option C'!$E$18)+N('Option C'!$E$20),0)+IF(AC276=1,N('Option C'!$E$17)*N('Option C'!$E$19)+N('Option C'!$E$21),0)+IF(AC276=Scenario!$B$11,N('Option C'!$E$22),0)),"INSUFFICIENT FUNDS")))</f>
        <v/>
      </c>
      <c r="AG276" s="6" t="str">
        <f>IF(AC276&gt;Scenario!$B$11,"",IF(AC$2&lt;&gt;"Ready",AC$2,IF(ISNUMBER(AD276),IF((AD276+AE276)*(1+Scenario!$B$12/12)-AF276&lt;0,"INSUFFICIENT FUNDS",(AD276+AE276)*(1+Scenario!$B$12/12)-AF276),"INSUFFICIENT FUNDS")))</f>
        <v/>
      </c>
      <c r="AH276" s="6" t="str">
        <f>IF(AC276&gt;Scenario!$B$11,"",IF(AC$2&lt;&gt;"Ready",AC$2,IF(ISNUMBER(AG276),AH275+AF276,"INSUFFICIENT FUNDS")))</f>
        <v/>
      </c>
      <c r="AI276" t="str">
        <f>IF(AC276&gt;Scenario!$B$11,"",IF(AC$2&lt;&gt;"Ready",AC$2,IF(ISNUMBER(AG276),"OK","INSUFFICIENT FUNDS")))</f>
        <v/>
      </c>
      <c r="AJ276">
        <v>272</v>
      </c>
      <c r="AK276" s="6" t="str">
        <f>IF(AJ276&gt;Scenario!$B$11,"",IF(AJ$2&lt;&gt;"Ready",AJ$2,IF(AP275="OK",AN275,"INSUFFICIENT FUNDS")))</f>
        <v/>
      </c>
      <c r="AL276" s="6" t="str">
        <f>IF(AJ276&gt;Scenario!$B$11,"",IF(AJ$2&lt;&gt;"Ready",AJ$2,IF(ISNUMBER(AK276),IF(AND(AJ276&gt;=Scenario!$B$10,MOD(AJ276-Scenario!$B$10,Scenario!$B$18)=0),Scenario!$B$8,0),"INSUFFICIENT FUNDS")))</f>
        <v/>
      </c>
      <c r="AM276" s="6" t="str">
        <f>IF(AJ276&gt;Scenario!$B$11,"",IF(AJ$2&lt;&gt;"Ready",AJ$2,IF(ISNUMBER(AK276),(AK276+AL276)*(0+0+IF(Scenario!$B$13="Gross",0,0))/12+((0+0)/12+IF(AND(AJ276&gt;=Scenario!$B$10,MOD(AJ276-Scenario!$B$10,Scenario!$B$18)=0),0*0+0,0)+IF(AJ276=1,0*0+0,0)+IF(AJ276=Scenario!$B$11,0,0)),"INSUFFICIENT FUNDS")))</f>
        <v/>
      </c>
      <c r="AN276" s="6" t="str">
        <f>IF(AJ276&gt;Scenario!$B$11,"",IF(AJ$2&lt;&gt;"Ready",AJ$2,IF(ISNUMBER(AK276),IF((AK276+AL276)*(1+Scenario!$B$12/12)-AM276&lt;0,"INSUFFICIENT FUNDS",(AK276+AL276)*(1+Scenario!$B$12/12)-AM276),"INSUFFICIENT FUNDS")))</f>
        <v/>
      </c>
      <c r="AO276" s="6" t="str">
        <f>IF(AJ276&gt;Scenario!$B$11,"",IF(AJ$2&lt;&gt;"Ready",AJ$2,IF(ISNUMBER(AN276),AO275+AM276,"INSUFFICIENT FUNDS")))</f>
        <v/>
      </c>
      <c r="AP276" t="str">
        <f>IF(AJ276&gt;Scenario!$B$11,"",IF(AJ$2&lt;&gt;"Ready",AJ$2,IF(ISNUMBER(AN276),"OK","INSUFFICIENT FUNDS")))</f>
        <v/>
      </c>
    </row>
    <row r="277" spans="1:42" ht="32.1" customHeight="1" x14ac:dyDescent="0.2">
      <c r="A277">
        <v>273</v>
      </c>
      <c r="B277" s="6" t="str">
        <f>IF(A277&gt;Scenario!$B$11,"",IF(A$2&lt;&gt;"Ready",A$2,IF(G276="OK",E276,"INSUFFICIENT FUNDS")))</f>
        <v/>
      </c>
      <c r="C277" s="6" t="str">
        <f>IF(A277&gt;Scenario!$B$11,"",IF(A$2&lt;&gt;"Ready",A$2,IF(ISNUMBER(B277),IF(AND(A277&gt;=Scenario!$B$10,MOD(A277-Scenario!$B$10,Scenario!$B$18)=0),Scenario!$B$8,0),"INSUFFICIENT FUNDS")))</f>
        <v/>
      </c>
      <c r="D277" s="6" t="str">
        <f>IF(A277&gt;Scenario!$B$11,"",IF(A$2&lt;&gt;"Ready",A$2,IF(ISNUMBER(B277),(B277+C277)*(N('Option C'!$E$14)+N('Option C'!$E$15)+IF(Scenario!$B$13="Gross",N('Option C'!$E$16),0))/12+((N('Option C'!$E$12)+N('Option C'!$E$13))/12+IF(AND(A277&gt;=Scenario!$B$10,MOD(A277-Scenario!$B$10,Scenario!$B$18)=0),N('Option C'!$E$17)*N('Option C'!$E$18)+N('Option C'!$E$20),0)+IF(A277=1,N('Option C'!$E$17)*N('Option C'!$E$19)+N('Option C'!$E$21),0)+IF(A277=Scenario!$B$11,N('Option C'!$E$22),0)),"INSUFFICIENT FUNDS")))</f>
        <v/>
      </c>
      <c r="E277" s="6" t="str">
        <f>IF(A277&gt;Scenario!$B$11,"",IF(A$2&lt;&gt;"Ready",A$2,IF(ISNUMBER(B277),IF((B277+C277)*(1+Scenario!$B$12/12)-D277&lt;0,"INSUFFICIENT FUNDS",(B277+C277)*(1+Scenario!$B$12/12)-D277),"INSUFFICIENT FUNDS")))</f>
        <v/>
      </c>
      <c r="F277" s="6" t="str">
        <f>IF(A277&gt;Scenario!$B$11,"",IF(A$2&lt;&gt;"Ready",A$2,IF(ISNUMBER(E277),F276+D277,"INSUFFICIENT FUNDS")))</f>
        <v/>
      </c>
      <c r="G277" t="str">
        <f>IF(A277&gt;Scenario!$B$11,"",IF(A$2&lt;&gt;"Ready",A$2,IF(ISNUMBER(E277),"OK","INSUFFICIENT FUNDS")))</f>
        <v/>
      </c>
      <c r="H277">
        <v>273</v>
      </c>
      <c r="I277" s="6" t="str">
        <f>IF(H277&gt;Scenario!$B$11,"",IF(H$2&lt;&gt;"Ready",H$2,IF(N276="OK",L276,"INSUFFICIENT FUNDS")))</f>
        <v/>
      </c>
      <c r="J277" s="6" t="str">
        <f>IF(H277&gt;Scenario!$B$11,"",IF(H$2&lt;&gt;"Ready",H$2,IF(ISNUMBER(I277),IF(AND(H277&gt;=Scenario!$B$10,MOD(H277-Scenario!$B$10,Scenario!$B$18)=0),Scenario!$B$8,0),"INSUFFICIENT FUNDS")))</f>
        <v/>
      </c>
      <c r="K277" s="6" t="str">
        <f>IF(H277&gt;Scenario!$B$11,"",IF(H$2&lt;&gt;"Ready",H$2,IF(ISNUMBER(I277),(I277+J277)*(N('Option C'!$E$14)+N('Option C'!$E$15)+IF(Scenario!$B$13="Gross",N('Option C'!$E$16),0))/12+((0+0)/12+IF(AND(H277&gt;=Scenario!$B$10,MOD(H277-Scenario!$B$10,Scenario!$B$18)=0),N('Option C'!$E$17)*N('Option C'!$E$18)+N('Option C'!$E$20),0)+IF(H277=1,N('Option C'!$E$17)*N('Option C'!$E$19)+N('Option C'!$E$21),0)+IF(H277=Scenario!$B$11,N('Option C'!$E$22),0)),"INSUFFICIENT FUNDS")))</f>
        <v/>
      </c>
      <c r="L277" s="6" t="str">
        <f>IF(H277&gt;Scenario!$B$11,"",IF(H$2&lt;&gt;"Ready",H$2,IF(ISNUMBER(I277),IF((I277+J277)*(1+Scenario!$B$12/12)-K277&lt;0,"INSUFFICIENT FUNDS",(I277+J277)*(1+Scenario!$B$12/12)-K277),"INSUFFICIENT FUNDS")))</f>
        <v/>
      </c>
      <c r="M277" s="6" t="str">
        <f>IF(H277&gt;Scenario!$B$11,"",IF(H$2&lt;&gt;"Ready",H$2,IF(ISNUMBER(L277),M276+K277,"INSUFFICIENT FUNDS")))</f>
        <v/>
      </c>
      <c r="N277" t="str">
        <f>IF(H277&gt;Scenario!$B$11,"",IF(H$2&lt;&gt;"Ready",H$2,IF(ISNUMBER(L277),"OK","INSUFFICIENT FUNDS")))</f>
        <v/>
      </c>
      <c r="O277">
        <v>273</v>
      </c>
      <c r="P277" s="6" t="str">
        <f>IF(O277&gt;Scenario!$B$11,"",IF(O$2&lt;&gt;"Ready",O$2,IF(U276="OK",S276,"INSUFFICIENT FUNDS")))</f>
        <v/>
      </c>
      <c r="Q277" s="6" t="str">
        <f>IF(O277&gt;Scenario!$B$11,"",IF(O$2&lt;&gt;"Ready",O$2,IF(ISNUMBER(P277),IF(AND(O277&gt;=Scenario!$B$10,MOD(O277-Scenario!$B$10,Scenario!$B$18)=0),Scenario!$B$8,0),"INSUFFICIENT FUNDS")))</f>
        <v/>
      </c>
      <c r="R277" s="6" t="str">
        <f>IF(O277&gt;Scenario!$B$11,"",IF(O$2&lt;&gt;"Ready",O$2,IF(ISNUMBER(P277),(P277+Q277)*(0+N('Option C'!$E$15)+IF(Scenario!$B$13="Gross",N('Option C'!$E$16),0))/12+((N('Option C'!$E$12)+N('Option C'!$E$13))/12+IF(AND(O277&gt;=Scenario!$B$10,MOD(O277-Scenario!$B$10,Scenario!$B$18)=0),N('Option C'!$E$17)*N('Option C'!$E$18)+N('Option C'!$E$20),0)+IF(O277=1,N('Option C'!$E$17)*N('Option C'!$E$19)+N('Option C'!$E$21),0)+IF(O277=Scenario!$B$11,N('Option C'!$E$22),0)),"INSUFFICIENT FUNDS")))</f>
        <v/>
      </c>
      <c r="S277" s="6" t="str">
        <f>IF(O277&gt;Scenario!$B$11,"",IF(O$2&lt;&gt;"Ready",O$2,IF(ISNUMBER(P277),IF((P277+Q277)*(1+Scenario!$B$12/12)-R277&lt;0,"INSUFFICIENT FUNDS",(P277+Q277)*(1+Scenario!$B$12/12)-R277),"INSUFFICIENT FUNDS")))</f>
        <v/>
      </c>
      <c r="T277" s="6" t="str">
        <f>IF(O277&gt;Scenario!$B$11,"",IF(O$2&lt;&gt;"Ready",O$2,IF(ISNUMBER(S277),T276+R277,"INSUFFICIENT FUNDS")))</f>
        <v/>
      </c>
      <c r="U277" t="str">
        <f>IF(O277&gt;Scenario!$B$11,"",IF(O$2&lt;&gt;"Ready",O$2,IF(ISNUMBER(S277),"OK","INSUFFICIENT FUNDS")))</f>
        <v/>
      </c>
      <c r="V277">
        <v>273</v>
      </c>
      <c r="W277" s="6" t="str">
        <f>IF(V277&gt;Scenario!$B$11,"",IF(V$2&lt;&gt;"Ready",V$2,IF(AB276="OK",Z276,"INSUFFICIENT FUNDS")))</f>
        <v/>
      </c>
      <c r="X277" s="6" t="str">
        <f>IF(V277&gt;Scenario!$B$11,"",IF(V$2&lt;&gt;"Ready",V$2,IF(ISNUMBER(W277),IF(AND(V277&gt;=Scenario!$B$10,MOD(V277-Scenario!$B$10,Scenario!$B$18)=0),Scenario!$B$8,0),"INSUFFICIENT FUNDS")))</f>
        <v/>
      </c>
      <c r="Y277" s="6" t="str">
        <f>IF(V277&gt;Scenario!$B$11,"",IF(V$2&lt;&gt;"Ready",V$2,IF(ISNUMBER(W277),(W277+X277)*(N('Option C'!$E$14)+N('Option C'!$E$15)+IF(Scenario!$B$13="Gross",N('Option C'!$E$16),0))/12+((N('Option C'!$E$12)+N('Option C'!$E$13))/12+IF(AND(V277&gt;=Scenario!$B$10,MOD(V277-Scenario!$B$10,Scenario!$B$18)=0),0*0+0,0)+IF(V277=1,0*0+0,0)+IF(V277=Scenario!$B$11,0,0)),"INSUFFICIENT FUNDS")))</f>
        <v/>
      </c>
      <c r="Z277" s="6" t="str">
        <f>IF(V277&gt;Scenario!$B$11,"",IF(V$2&lt;&gt;"Ready",V$2,IF(ISNUMBER(W277),IF((W277+X277)*(1+Scenario!$B$12/12)-Y277&lt;0,"INSUFFICIENT FUNDS",(W277+X277)*(1+Scenario!$B$12/12)-Y277),"INSUFFICIENT FUNDS")))</f>
        <v/>
      </c>
      <c r="AA277" s="6" t="str">
        <f>IF(V277&gt;Scenario!$B$11,"",IF(V$2&lt;&gt;"Ready",V$2,IF(ISNUMBER(Z277),AA276+Y277,"INSUFFICIENT FUNDS")))</f>
        <v/>
      </c>
      <c r="AB277" t="str">
        <f>IF(V277&gt;Scenario!$B$11,"",IF(V$2&lt;&gt;"Ready",V$2,IF(ISNUMBER(Z277),"OK","INSUFFICIENT FUNDS")))</f>
        <v/>
      </c>
      <c r="AC277">
        <v>273</v>
      </c>
      <c r="AD277" s="6" t="str">
        <f>IF(AC277&gt;Scenario!$B$11,"",IF(AC$2&lt;&gt;"Ready",AC$2,IF(AI276="OK",AG276,"INSUFFICIENT FUNDS")))</f>
        <v/>
      </c>
      <c r="AE277" s="6" t="str">
        <f>IF(AC277&gt;Scenario!$B$11,"",IF(AC$2&lt;&gt;"Ready",AC$2,IF(ISNUMBER(AD277),IF(AND(AC277&gt;=Scenario!$B$10,MOD(AC277-Scenario!$B$10,Scenario!$B$18)=0),Scenario!$B$8,0),"INSUFFICIENT FUNDS")))</f>
        <v/>
      </c>
      <c r="AF277" s="6" t="str">
        <f>IF(AC277&gt;Scenario!$B$11,"",IF(AC$2&lt;&gt;"Ready",AC$2,IF(ISNUMBER(AD277),(AD277+AE277)*(N('Option C'!$E$14)+N('Option C'!$E$15)+IF(Scenario!$B$13="Gross",0,0))/12+((N('Option C'!$E$12)+N('Option C'!$E$13))/12+IF(AND(AC277&gt;=Scenario!$B$10,MOD(AC277-Scenario!$B$10,Scenario!$B$18)=0),N('Option C'!$E$17)*N('Option C'!$E$18)+N('Option C'!$E$20),0)+IF(AC277=1,N('Option C'!$E$17)*N('Option C'!$E$19)+N('Option C'!$E$21),0)+IF(AC277=Scenario!$B$11,N('Option C'!$E$22),0)),"INSUFFICIENT FUNDS")))</f>
        <v/>
      </c>
      <c r="AG277" s="6" t="str">
        <f>IF(AC277&gt;Scenario!$B$11,"",IF(AC$2&lt;&gt;"Ready",AC$2,IF(ISNUMBER(AD277),IF((AD277+AE277)*(1+Scenario!$B$12/12)-AF277&lt;0,"INSUFFICIENT FUNDS",(AD277+AE277)*(1+Scenario!$B$12/12)-AF277),"INSUFFICIENT FUNDS")))</f>
        <v/>
      </c>
      <c r="AH277" s="6" t="str">
        <f>IF(AC277&gt;Scenario!$B$11,"",IF(AC$2&lt;&gt;"Ready",AC$2,IF(ISNUMBER(AG277),AH276+AF277,"INSUFFICIENT FUNDS")))</f>
        <v/>
      </c>
      <c r="AI277" t="str">
        <f>IF(AC277&gt;Scenario!$B$11,"",IF(AC$2&lt;&gt;"Ready",AC$2,IF(ISNUMBER(AG277),"OK","INSUFFICIENT FUNDS")))</f>
        <v/>
      </c>
      <c r="AJ277">
        <v>273</v>
      </c>
      <c r="AK277" s="6" t="str">
        <f>IF(AJ277&gt;Scenario!$B$11,"",IF(AJ$2&lt;&gt;"Ready",AJ$2,IF(AP276="OK",AN276,"INSUFFICIENT FUNDS")))</f>
        <v/>
      </c>
      <c r="AL277" s="6" t="str">
        <f>IF(AJ277&gt;Scenario!$B$11,"",IF(AJ$2&lt;&gt;"Ready",AJ$2,IF(ISNUMBER(AK277),IF(AND(AJ277&gt;=Scenario!$B$10,MOD(AJ277-Scenario!$B$10,Scenario!$B$18)=0),Scenario!$B$8,0),"INSUFFICIENT FUNDS")))</f>
        <v/>
      </c>
      <c r="AM277" s="6" t="str">
        <f>IF(AJ277&gt;Scenario!$B$11,"",IF(AJ$2&lt;&gt;"Ready",AJ$2,IF(ISNUMBER(AK277),(AK277+AL277)*(0+0+IF(Scenario!$B$13="Gross",0,0))/12+((0+0)/12+IF(AND(AJ277&gt;=Scenario!$B$10,MOD(AJ277-Scenario!$B$10,Scenario!$B$18)=0),0*0+0,0)+IF(AJ277=1,0*0+0,0)+IF(AJ277=Scenario!$B$11,0,0)),"INSUFFICIENT FUNDS")))</f>
        <v/>
      </c>
      <c r="AN277" s="6" t="str">
        <f>IF(AJ277&gt;Scenario!$B$11,"",IF(AJ$2&lt;&gt;"Ready",AJ$2,IF(ISNUMBER(AK277),IF((AK277+AL277)*(1+Scenario!$B$12/12)-AM277&lt;0,"INSUFFICIENT FUNDS",(AK277+AL277)*(1+Scenario!$B$12/12)-AM277),"INSUFFICIENT FUNDS")))</f>
        <v/>
      </c>
      <c r="AO277" s="6" t="str">
        <f>IF(AJ277&gt;Scenario!$B$11,"",IF(AJ$2&lt;&gt;"Ready",AJ$2,IF(ISNUMBER(AN277),AO276+AM277,"INSUFFICIENT FUNDS")))</f>
        <v/>
      </c>
      <c r="AP277" t="str">
        <f>IF(AJ277&gt;Scenario!$B$11,"",IF(AJ$2&lt;&gt;"Ready",AJ$2,IF(ISNUMBER(AN277),"OK","INSUFFICIENT FUNDS")))</f>
        <v/>
      </c>
    </row>
    <row r="278" spans="1:42" ht="32.1" customHeight="1" x14ac:dyDescent="0.2">
      <c r="A278">
        <v>274</v>
      </c>
      <c r="B278" s="6" t="str">
        <f>IF(A278&gt;Scenario!$B$11,"",IF(A$2&lt;&gt;"Ready",A$2,IF(G277="OK",E277,"INSUFFICIENT FUNDS")))</f>
        <v/>
      </c>
      <c r="C278" s="6" t="str">
        <f>IF(A278&gt;Scenario!$B$11,"",IF(A$2&lt;&gt;"Ready",A$2,IF(ISNUMBER(B278),IF(AND(A278&gt;=Scenario!$B$10,MOD(A278-Scenario!$B$10,Scenario!$B$18)=0),Scenario!$B$8,0),"INSUFFICIENT FUNDS")))</f>
        <v/>
      </c>
      <c r="D278" s="6" t="str">
        <f>IF(A278&gt;Scenario!$B$11,"",IF(A$2&lt;&gt;"Ready",A$2,IF(ISNUMBER(B278),(B278+C278)*(N('Option C'!$E$14)+N('Option C'!$E$15)+IF(Scenario!$B$13="Gross",N('Option C'!$E$16),0))/12+((N('Option C'!$E$12)+N('Option C'!$E$13))/12+IF(AND(A278&gt;=Scenario!$B$10,MOD(A278-Scenario!$B$10,Scenario!$B$18)=0),N('Option C'!$E$17)*N('Option C'!$E$18)+N('Option C'!$E$20),0)+IF(A278=1,N('Option C'!$E$17)*N('Option C'!$E$19)+N('Option C'!$E$21),0)+IF(A278=Scenario!$B$11,N('Option C'!$E$22),0)),"INSUFFICIENT FUNDS")))</f>
        <v/>
      </c>
      <c r="E278" s="6" t="str">
        <f>IF(A278&gt;Scenario!$B$11,"",IF(A$2&lt;&gt;"Ready",A$2,IF(ISNUMBER(B278),IF((B278+C278)*(1+Scenario!$B$12/12)-D278&lt;0,"INSUFFICIENT FUNDS",(B278+C278)*(1+Scenario!$B$12/12)-D278),"INSUFFICIENT FUNDS")))</f>
        <v/>
      </c>
      <c r="F278" s="6" t="str">
        <f>IF(A278&gt;Scenario!$B$11,"",IF(A$2&lt;&gt;"Ready",A$2,IF(ISNUMBER(E278),F277+D278,"INSUFFICIENT FUNDS")))</f>
        <v/>
      </c>
      <c r="G278" t="str">
        <f>IF(A278&gt;Scenario!$B$11,"",IF(A$2&lt;&gt;"Ready",A$2,IF(ISNUMBER(E278),"OK","INSUFFICIENT FUNDS")))</f>
        <v/>
      </c>
      <c r="H278">
        <v>274</v>
      </c>
      <c r="I278" s="6" t="str">
        <f>IF(H278&gt;Scenario!$B$11,"",IF(H$2&lt;&gt;"Ready",H$2,IF(N277="OK",L277,"INSUFFICIENT FUNDS")))</f>
        <v/>
      </c>
      <c r="J278" s="6" t="str">
        <f>IF(H278&gt;Scenario!$B$11,"",IF(H$2&lt;&gt;"Ready",H$2,IF(ISNUMBER(I278),IF(AND(H278&gt;=Scenario!$B$10,MOD(H278-Scenario!$B$10,Scenario!$B$18)=0),Scenario!$B$8,0),"INSUFFICIENT FUNDS")))</f>
        <v/>
      </c>
      <c r="K278" s="6" t="str">
        <f>IF(H278&gt;Scenario!$B$11,"",IF(H$2&lt;&gt;"Ready",H$2,IF(ISNUMBER(I278),(I278+J278)*(N('Option C'!$E$14)+N('Option C'!$E$15)+IF(Scenario!$B$13="Gross",N('Option C'!$E$16),0))/12+((0+0)/12+IF(AND(H278&gt;=Scenario!$B$10,MOD(H278-Scenario!$B$10,Scenario!$B$18)=0),N('Option C'!$E$17)*N('Option C'!$E$18)+N('Option C'!$E$20),0)+IF(H278=1,N('Option C'!$E$17)*N('Option C'!$E$19)+N('Option C'!$E$21),0)+IF(H278=Scenario!$B$11,N('Option C'!$E$22),0)),"INSUFFICIENT FUNDS")))</f>
        <v/>
      </c>
      <c r="L278" s="6" t="str">
        <f>IF(H278&gt;Scenario!$B$11,"",IF(H$2&lt;&gt;"Ready",H$2,IF(ISNUMBER(I278),IF((I278+J278)*(1+Scenario!$B$12/12)-K278&lt;0,"INSUFFICIENT FUNDS",(I278+J278)*(1+Scenario!$B$12/12)-K278),"INSUFFICIENT FUNDS")))</f>
        <v/>
      </c>
      <c r="M278" s="6" t="str">
        <f>IF(H278&gt;Scenario!$B$11,"",IF(H$2&lt;&gt;"Ready",H$2,IF(ISNUMBER(L278),M277+K278,"INSUFFICIENT FUNDS")))</f>
        <v/>
      </c>
      <c r="N278" t="str">
        <f>IF(H278&gt;Scenario!$B$11,"",IF(H$2&lt;&gt;"Ready",H$2,IF(ISNUMBER(L278),"OK","INSUFFICIENT FUNDS")))</f>
        <v/>
      </c>
      <c r="O278">
        <v>274</v>
      </c>
      <c r="P278" s="6" t="str">
        <f>IF(O278&gt;Scenario!$B$11,"",IF(O$2&lt;&gt;"Ready",O$2,IF(U277="OK",S277,"INSUFFICIENT FUNDS")))</f>
        <v/>
      </c>
      <c r="Q278" s="6" t="str">
        <f>IF(O278&gt;Scenario!$B$11,"",IF(O$2&lt;&gt;"Ready",O$2,IF(ISNUMBER(P278),IF(AND(O278&gt;=Scenario!$B$10,MOD(O278-Scenario!$B$10,Scenario!$B$18)=0),Scenario!$B$8,0),"INSUFFICIENT FUNDS")))</f>
        <v/>
      </c>
      <c r="R278" s="6" t="str">
        <f>IF(O278&gt;Scenario!$B$11,"",IF(O$2&lt;&gt;"Ready",O$2,IF(ISNUMBER(P278),(P278+Q278)*(0+N('Option C'!$E$15)+IF(Scenario!$B$13="Gross",N('Option C'!$E$16),0))/12+((N('Option C'!$E$12)+N('Option C'!$E$13))/12+IF(AND(O278&gt;=Scenario!$B$10,MOD(O278-Scenario!$B$10,Scenario!$B$18)=0),N('Option C'!$E$17)*N('Option C'!$E$18)+N('Option C'!$E$20),0)+IF(O278=1,N('Option C'!$E$17)*N('Option C'!$E$19)+N('Option C'!$E$21),0)+IF(O278=Scenario!$B$11,N('Option C'!$E$22),0)),"INSUFFICIENT FUNDS")))</f>
        <v/>
      </c>
      <c r="S278" s="6" t="str">
        <f>IF(O278&gt;Scenario!$B$11,"",IF(O$2&lt;&gt;"Ready",O$2,IF(ISNUMBER(P278),IF((P278+Q278)*(1+Scenario!$B$12/12)-R278&lt;0,"INSUFFICIENT FUNDS",(P278+Q278)*(1+Scenario!$B$12/12)-R278),"INSUFFICIENT FUNDS")))</f>
        <v/>
      </c>
      <c r="T278" s="6" t="str">
        <f>IF(O278&gt;Scenario!$B$11,"",IF(O$2&lt;&gt;"Ready",O$2,IF(ISNUMBER(S278),T277+R278,"INSUFFICIENT FUNDS")))</f>
        <v/>
      </c>
      <c r="U278" t="str">
        <f>IF(O278&gt;Scenario!$B$11,"",IF(O$2&lt;&gt;"Ready",O$2,IF(ISNUMBER(S278),"OK","INSUFFICIENT FUNDS")))</f>
        <v/>
      </c>
      <c r="V278">
        <v>274</v>
      </c>
      <c r="W278" s="6" t="str">
        <f>IF(V278&gt;Scenario!$B$11,"",IF(V$2&lt;&gt;"Ready",V$2,IF(AB277="OK",Z277,"INSUFFICIENT FUNDS")))</f>
        <v/>
      </c>
      <c r="X278" s="6" t="str">
        <f>IF(V278&gt;Scenario!$B$11,"",IF(V$2&lt;&gt;"Ready",V$2,IF(ISNUMBER(W278),IF(AND(V278&gt;=Scenario!$B$10,MOD(V278-Scenario!$B$10,Scenario!$B$18)=0),Scenario!$B$8,0),"INSUFFICIENT FUNDS")))</f>
        <v/>
      </c>
      <c r="Y278" s="6" t="str">
        <f>IF(V278&gt;Scenario!$B$11,"",IF(V$2&lt;&gt;"Ready",V$2,IF(ISNUMBER(W278),(W278+X278)*(N('Option C'!$E$14)+N('Option C'!$E$15)+IF(Scenario!$B$13="Gross",N('Option C'!$E$16),0))/12+((N('Option C'!$E$12)+N('Option C'!$E$13))/12+IF(AND(V278&gt;=Scenario!$B$10,MOD(V278-Scenario!$B$10,Scenario!$B$18)=0),0*0+0,0)+IF(V278=1,0*0+0,0)+IF(V278=Scenario!$B$11,0,0)),"INSUFFICIENT FUNDS")))</f>
        <v/>
      </c>
      <c r="Z278" s="6" t="str">
        <f>IF(V278&gt;Scenario!$B$11,"",IF(V$2&lt;&gt;"Ready",V$2,IF(ISNUMBER(W278),IF((W278+X278)*(1+Scenario!$B$12/12)-Y278&lt;0,"INSUFFICIENT FUNDS",(W278+X278)*(1+Scenario!$B$12/12)-Y278),"INSUFFICIENT FUNDS")))</f>
        <v/>
      </c>
      <c r="AA278" s="6" t="str">
        <f>IF(V278&gt;Scenario!$B$11,"",IF(V$2&lt;&gt;"Ready",V$2,IF(ISNUMBER(Z278),AA277+Y278,"INSUFFICIENT FUNDS")))</f>
        <v/>
      </c>
      <c r="AB278" t="str">
        <f>IF(V278&gt;Scenario!$B$11,"",IF(V$2&lt;&gt;"Ready",V$2,IF(ISNUMBER(Z278),"OK","INSUFFICIENT FUNDS")))</f>
        <v/>
      </c>
      <c r="AC278">
        <v>274</v>
      </c>
      <c r="AD278" s="6" t="str">
        <f>IF(AC278&gt;Scenario!$B$11,"",IF(AC$2&lt;&gt;"Ready",AC$2,IF(AI277="OK",AG277,"INSUFFICIENT FUNDS")))</f>
        <v/>
      </c>
      <c r="AE278" s="6" t="str">
        <f>IF(AC278&gt;Scenario!$B$11,"",IF(AC$2&lt;&gt;"Ready",AC$2,IF(ISNUMBER(AD278),IF(AND(AC278&gt;=Scenario!$B$10,MOD(AC278-Scenario!$B$10,Scenario!$B$18)=0),Scenario!$B$8,0),"INSUFFICIENT FUNDS")))</f>
        <v/>
      </c>
      <c r="AF278" s="6" t="str">
        <f>IF(AC278&gt;Scenario!$B$11,"",IF(AC$2&lt;&gt;"Ready",AC$2,IF(ISNUMBER(AD278),(AD278+AE278)*(N('Option C'!$E$14)+N('Option C'!$E$15)+IF(Scenario!$B$13="Gross",0,0))/12+((N('Option C'!$E$12)+N('Option C'!$E$13))/12+IF(AND(AC278&gt;=Scenario!$B$10,MOD(AC278-Scenario!$B$10,Scenario!$B$18)=0),N('Option C'!$E$17)*N('Option C'!$E$18)+N('Option C'!$E$20),0)+IF(AC278=1,N('Option C'!$E$17)*N('Option C'!$E$19)+N('Option C'!$E$21),0)+IF(AC278=Scenario!$B$11,N('Option C'!$E$22),0)),"INSUFFICIENT FUNDS")))</f>
        <v/>
      </c>
      <c r="AG278" s="6" t="str">
        <f>IF(AC278&gt;Scenario!$B$11,"",IF(AC$2&lt;&gt;"Ready",AC$2,IF(ISNUMBER(AD278),IF((AD278+AE278)*(1+Scenario!$B$12/12)-AF278&lt;0,"INSUFFICIENT FUNDS",(AD278+AE278)*(1+Scenario!$B$12/12)-AF278),"INSUFFICIENT FUNDS")))</f>
        <v/>
      </c>
      <c r="AH278" s="6" t="str">
        <f>IF(AC278&gt;Scenario!$B$11,"",IF(AC$2&lt;&gt;"Ready",AC$2,IF(ISNUMBER(AG278),AH277+AF278,"INSUFFICIENT FUNDS")))</f>
        <v/>
      </c>
      <c r="AI278" t="str">
        <f>IF(AC278&gt;Scenario!$B$11,"",IF(AC$2&lt;&gt;"Ready",AC$2,IF(ISNUMBER(AG278),"OK","INSUFFICIENT FUNDS")))</f>
        <v/>
      </c>
      <c r="AJ278">
        <v>274</v>
      </c>
      <c r="AK278" s="6" t="str">
        <f>IF(AJ278&gt;Scenario!$B$11,"",IF(AJ$2&lt;&gt;"Ready",AJ$2,IF(AP277="OK",AN277,"INSUFFICIENT FUNDS")))</f>
        <v/>
      </c>
      <c r="AL278" s="6" t="str">
        <f>IF(AJ278&gt;Scenario!$B$11,"",IF(AJ$2&lt;&gt;"Ready",AJ$2,IF(ISNUMBER(AK278),IF(AND(AJ278&gt;=Scenario!$B$10,MOD(AJ278-Scenario!$B$10,Scenario!$B$18)=0),Scenario!$B$8,0),"INSUFFICIENT FUNDS")))</f>
        <v/>
      </c>
      <c r="AM278" s="6" t="str">
        <f>IF(AJ278&gt;Scenario!$B$11,"",IF(AJ$2&lt;&gt;"Ready",AJ$2,IF(ISNUMBER(AK278),(AK278+AL278)*(0+0+IF(Scenario!$B$13="Gross",0,0))/12+((0+0)/12+IF(AND(AJ278&gt;=Scenario!$B$10,MOD(AJ278-Scenario!$B$10,Scenario!$B$18)=0),0*0+0,0)+IF(AJ278=1,0*0+0,0)+IF(AJ278=Scenario!$B$11,0,0)),"INSUFFICIENT FUNDS")))</f>
        <v/>
      </c>
      <c r="AN278" s="6" t="str">
        <f>IF(AJ278&gt;Scenario!$B$11,"",IF(AJ$2&lt;&gt;"Ready",AJ$2,IF(ISNUMBER(AK278),IF((AK278+AL278)*(1+Scenario!$B$12/12)-AM278&lt;0,"INSUFFICIENT FUNDS",(AK278+AL278)*(1+Scenario!$B$12/12)-AM278),"INSUFFICIENT FUNDS")))</f>
        <v/>
      </c>
      <c r="AO278" s="6" t="str">
        <f>IF(AJ278&gt;Scenario!$B$11,"",IF(AJ$2&lt;&gt;"Ready",AJ$2,IF(ISNUMBER(AN278),AO277+AM278,"INSUFFICIENT FUNDS")))</f>
        <v/>
      </c>
      <c r="AP278" t="str">
        <f>IF(AJ278&gt;Scenario!$B$11,"",IF(AJ$2&lt;&gt;"Ready",AJ$2,IF(ISNUMBER(AN278),"OK","INSUFFICIENT FUNDS")))</f>
        <v/>
      </c>
    </row>
    <row r="279" spans="1:42" ht="32.1" customHeight="1" x14ac:dyDescent="0.2">
      <c r="A279">
        <v>275</v>
      </c>
      <c r="B279" s="6" t="str">
        <f>IF(A279&gt;Scenario!$B$11,"",IF(A$2&lt;&gt;"Ready",A$2,IF(G278="OK",E278,"INSUFFICIENT FUNDS")))</f>
        <v/>
      </c>
      <c r="C279" s="6" t="str">
        <f>IF(A279&gt;Scenario!$B$11,"",IF(A$2&lt;&gt;"Ready",A$2,IF(ISNUMBER(B279),IF(AND(A279&gt;=Scenario!$B$10,MOD(A279-Scenario!$B$10,Scenario!$B$18)=0),Scenario!$B$8,0),"INSUFFICIENT FUNDS")))</f>
        <v/>
      </c>
      <c r="D279" s="6" t="str">
        <f>IF(A279&gt;Scenario!$B$11,"",IF(A$2&lt;&gt;"Ready",A$2,IF(ISNUMBER(B279),(B279+C279)*(N('Option C'!$E$14)+N('Option C'!$E$15)+IF(Scenario!$B$13="Gross",N('Option C'!$E$16),0))/12+((N('Option C'!$E$12)+N('Option C'!$E$13))/12+IF(AND(A279&gt;=Scenario!$B$10,MOD(A279-Scenario!$B$10,Scenario!$B$18)=0),N('Option C'!$E$17)*N('Option C'!$E$18)+N('Option C'!$E$20),0)+IF(A279=1,N('Option C'!$E$17)*N('Option C'!$E$19)+N('Option C'!$E$21),0)+IF(A279=Scenario!$B$11,N('Option C'!$E$22),0)),"INSUFFICIENT FUNDS")))</f>
        <v/>
      </c>
      <c r="E279" s="6" t="str">
        <f>IF(A279&gt;Scenario!$B$11,"",IF(A$2&lt;&gt;"Ready",A$2,IF(ISNUMBER(B279),IF((B279+C279)*(1+Scenario!$B$12/12)-D279&lt;0,"INSUFFICIENT FUNDS",(B279+C279)*(1+Scenario!$B$12/12)-D279),"INSUFFICIENT FUNDS")))</f>
        <v/>
      </c>
      <c r="F279" s="6" t="str">
        <f>IF(A279&gt;Scenario!$B$11,"",IF(A$2&lt;&gt;"Ready",A$2,IF(ISNUMBER(E279),F278+D279,"INSUFFICIENT FUNDS")))</f>
        <v/>
      </c>
      <c r="G279" t="str">
        <f>IF(A279&gt;Scenario!$B$11,"",IF(A$2&lt;&gt;"Ready",A$2,IF(ISNUMBER(E279),"OK","INSUFFICIENT FUNDS")))</f>
        <v/>
      </c>
      <c r="H279">
        <v>275</v>
      </c>
      <c r="I279" s="6" t="str">
        <f>IF(H279&gt;Scenario!$B$11,"",IF(H$2&lt;&gt;"Ready",H$2,IF(N278="OK",L278,"INSUFFICIENT FUNDS")))</f>
        <v/>
      </c>
      <c r="J279" s="6" t="str">
        <f>IF(H279&gt;Scenario!$B$11,"",IF(H$2&lt;&gt;"Ready",H$2,IF(ISNUMBER(I279),IF(AND(H279&gt;=Scenario!$B$10,MOD(H279-Scenario!$B$10,Scenario!$B$18)=0),Scenario!$B$8,0),"INSUFFICIENT FUNDS")))</f>
        <v/>
      </c>
      <c r="K279" s="6" t="str">
        <f>IF(H279&gt;Scenario!$B$11,"",IF(H$2&lt;&gt;"Ready",H$2,IF(ISNUMBER(I279),(I279+J279)*(N('Option C'!$E$14)+N('Option C'!$E$15)+IF(Scenario!$B$13="Gross",N('Option C'!$E$16),0))/12+((0+0)/12+IF(AND(H279&gt;=Scenario!$B$10,MOD(H279-Scenario!$B$10,Scenario!$B$18)=0),N('Option C'!$E$17)*N('Option C'!$E$18)+N('Option C'!$E$20),0)+IF(H279=1,N('Option C'!$E$17)*N('Option C'!$E$19)+N('Option C'!$E$21),0)+IF(H279=Scenario!$B$11,N('Option C'!$E$22),0)),"INSUFFICIENT FUNDS")))</f>
        <v/>
      </c>
      <c r="L279" s="6" t="str">
        <f>IF(H279&gt;Scenario!$B$11,"",IF(H$2&lt;&gt;"Ready",H$2,IF(ISNUMBER(I279),IF((I279+J279)*(1+Scenario!$B$12/12)-K279&lt;0,"INSUFFICIENT FUNDS",(I279+J279)*(1+Scenario!$B$12/12)-K279),"INSUFFICIENT FUNDS")))</f>
        <v/>
      </c>
      <c r="M279" s="6" t="str">
        <f>IF(H279&gt;Scenario!$B$11,"",IF(H$2&lt;&gt;"Ready",H$2,IF(ISNUMBER(L279),M278+K279,"INSUFFICIENT FUNDS")))</f>
        <v/>
      </c>
      <c r="N279" t="str">
        <f>IF(H279&gt;Scenario!$B$11,"",IF(H$2&lt;&gt;"Ready",H$2,IF(ISNUMBER(L279),"OK","INSUFFICIENT FUNDS")))</f>
        <v/>
      </c>
      <c r="O279">
        <v>275</v>
      </c>
      <c r="P279" s="6" t="str">
        <f>IF(O279&gt;Scenario!$B$11,"",IF(O$2&lt;&gt;"Ready",O$2,IF(U278="OK",S278,"INSUFFICIENT FUNDS")))</f>
        <v/>
      </c>
      <c r="Q279" s="6" t="str">
        <f>IF(O279&gt;Scenario!$B$11,"",IF(O$2&lt;&gt;"Ready",O$2,IF(ISNUMBER(P279),IF(AND(O279&gt;=Scenario!$B$10,MOD(O279-Scenario!$B$10,Scenario!$B$18)=0),Scenario!$B$8,0),"INSUFFICIENT FUNDS")))</f>
        <v/>
      </c>
      <c r="R279" s="6" t="str">
        <f>IF(O279&gt;Scenario!$B$11,"",IF(O$2&lt;&gt;"Ready",O$2,IF(ISNUMBER(P279),(P279+Q279)*(0+N('Option C'!$E$15)+IF(Scenario!$B$13="Gross",N('Option C'!$E$16),0))/12+((N('Option C'!$E$12)+N('Option C'!$E$13))/12+IF(AND(O279&gt;=Scenario!$B$10,MOD(O279-Scenario!$B$10,Scenario!$B$18)=0),N('Option C'!$E$17)*N('Option C'!$E$18)+N('Option C'!$E$20),0)+IF(O279=1,N('Option C'!$E$17)*N('Option C'!$E$19)+N('Option C'!$E$21),0)+IF(O279=Scenario!$B$11,N('Option C'!$E$22),0)),"INSUFFICIENT FUNDS")))</f>
        <v/>
      </c>
      <c r="S279" s="6" t="str">
        <f>IF(O279&gt;Scenario!$B$11,"",IF(O$2&lt;&gt;"Ready",O$2,IF(ISNUMBER(P279),IF((P279+Q279)*(1+Scenario!$B$12/12)-R279&lt;0,"INSUFFICIENT FUNDS",(P279+Q279)*(1+Scenario!$B$12/12)-R279),"INSUFFICIENT FUNDS")))</f>
        <v/>
      </c>
      <c r="T279" s="6" t="str">
        <f>IF(O279&gt;Scenario!$B$11,"",IF(O$2&lt;&gt;"Ready",O$2,IF(ISNUMBER(S279),T278+R279,"INSUFFICIENT FUNDS")))</f>
        <v/>
      </c>
      <c r="U279" t="str">
        <f>IF(O279&gt;Scenario!$B$11,"",IF(O$2&lt;&gt;"Ready",O$2,IF(ISNUMBER(S279),"OK","INSUFFICIENT FUNDS")))</f>
        <v/>
      </c>
      <c r="V279">
        <v>275</v>
      </c>
      <c r="W279" s="6" t="str">
        <f>IF(V279&gt;Scenario!$B$11,"",IF(V$2&lt;&gt;"Ready",V$2,IF(AB278="OK",Z278,"INSUFFICIENT FUNDS")))</f>
        <v/>
      </c>
      <c r="X279" s="6" t="str">
        <f>IF(V279&gt;Scenario!$B$11,"",IF(V$2&lt;&gt;"Ready",V$2,IF(ISNUMBER(W279),IF(AND(V279&gt;=Scenario!$B$10,MOD(V279-Scenario!$B$10,Scenario!$B$18)=0),Scenario!$B$8,0),"INSUFFICIENT FUNDS")))</f>
        <v/>
      </c>
      <c r="Y279" s="6" t="str">
        <f>IF(V279&gt;Scenario!$B$11,"",IF(V$2&lt;&gt;"Ready",V$2,IF(ISNUMBER(W279),(W279+X279)*(N('Option C'!$E$14)+N('Option C'!$E$15)+IF(Scenario!$B$13="Gross",N('Option C'!$E$16),0))/12+((N('Option C'!$E$12)+N('Option C'!$E$13))/12+IF(AND(V279&gt;=Scenario!$B$10,MOD(V279-Scenario!$B$10,Scenario!$B$18)=0),0*0+0,0)+IF(V279=1,0*0+0,0)+IF(V279=Scenario!$B$11,0,0)),"INSUFFICIENT FUNDS")))</f>
        <v/>
      </c>
      <c r="Z279" s="6" t="str">
        <f>IF(V279&gt;Scenario!$B$11,"",IF(V$2&lt;&gt;"Ready",V$2,IF(ISNUMBER(W279),IF((W279+X279)*(1+Scenario!$B$12/12)-Y279&lt;0,"INSUFFICIENT FUNDS",(W279+X279)*(1+Scenario!$B$12/12)-Y279),"INSUFFICIENT FUNDS")))</f>
        <v/>
      </c>
      <c r="AA279" s="6" t="str">
        <f>IF(V279&gt;Scenario!$B$11,"",IF(V$2&lt;&gt;"Ready",V$2,IF(ISNUMBER(Z279),AA278+Y279,"INSUFFICIENT FUNDS")))</f>
        <v/>
      </c>
      <c r="AB279" t="str">
        <f>IF(V279&gt;Scenario!$B$11,"",IF(V$2&lt;&gt;"Ready",V$2,IF(ISNUMBER(Z279),"OK","INSUFFICIENT FUNDS")))</f>
        <v/>
      </c>
      <c r="AC279">
        <v>275</v>
      </c>
      <c r="AD279" s="6" t="str">
        <f>IF(AC279&gt;Scenario!$B$11,"",IF(AC$2&lt;&gt;"Ready",AC$2,IF(AI278="OK",AG278,"INSUFFICIENT FUNDS")))</f>
        <v/>
      </c>
      <c r="AE279" s="6" t="str">
        <f>IF(AC279&gt;Scenario!$B$11,"",IF(AC$2&lt;&gt;"Ready",AC$2,IF(ISNUMBER(AD279),IF(AND(AC279&gt;=Scenario!$B$10,MOD(AC279-Scenario!$B$10,Scenario!$B$18)=0),Scenario!$B$8,0),"INSUFFICIENT FUNDS")))</f>
        <v/>
      </c>
      <c r="AF279" s="6" t="str">
        <f>IF(AC279&gt;Scenario!$B$11,"",IF(AC$2&lt;&gt;"Ready",AC$2,IF(ISNUMBER(AD279),(AD279+AE279)*(N('Option C'!$E$14)+N('Option C'!$E$15)+IF(Scenario!$B$13="Gross",0,0))/12+((N('Option C'!$E$12)+N('Option C'!$E$13))/12+IF(AND(AC279&gt;=Scenario!$B$10,MOD(AC279-Scenario!$B$10,Scenario!$B$18)=0),N('Option C'!$E$17)*N('Option C'!$E$18)+N('Option C'!$E$20),0)+IF(AC279=1,N('Option C'!$E$17)*N('Option C'!$E$19)+N('Option C'!$E$21),0)+IF(AC279=Scenario!$B$11,N('Option C'!$E$22),0)),"INSUFFICIENT FUNDS")))</f>
        <v/>
      </c>
      <c r="AG279" s="6" t="str">
        <f>IF(AC279&gt;Scenario!$B$11,"",IF(AC$2&lt;&gt;"Ready",AC$2,IF(ISNUMBER(AD279),IF((AD279+AE279)*(1+Scenario!$B$12/12)-AF279&lt;0,"INSUFFICIENT FUNDS",(AD279+AE279)*(1+Scenario!$B$12/12)-AF279),"INSUFFICIENT FUNDS")))</f>
        <v/>
      </c>
      <c r="AH279" s="6" t="str">
        <f>IF(AC279&gt;Scenario!$B$11,"",IF(AC$2&lt;&gt;"Ready",AC$2,IF(ISNUMBER(AG279),AH278+AF279,"INSUFFICIENT FUNDS")))</f>
        <v/>
      </c>
      <c r="AI279" t="str">
        <f>IF(AC279&gt;Scenario!$B$11,"",IF(AC$2&lt;&gt;"Ready",AC$2,IF(ISNUMBER(AG279),"OK","INSUFFICIENT FUNDS")))</f>
        <v/>
      </c>
      <c r="AJ279">
        <v>275</v>
      </c>
      <c r="AK279" s="6" t="str">
        <f>IF(AJ279&gt;Scenario!$B$11,"",IF(AJ$2&lt;&gt;"Ready",AJ$2,IF(AP278="OK",AN278,"INSUFFICIENT FUNDS")))</f>
        <v/>
      </c>
      <c r="AL279" s="6" t="str">
        <f>IF(AJ279&gt;Scenario!$B$11,"",IF(AJ$2&lt;&gt;"Ready",AJ$2,IF(ISNUMBER(AK279),IF(AND(AJ279&gt;=Scenario!$B$10,MOD(AJ279-Scenario!$B$10,Scenario!$B$18)=0),Scenario!$B$8,0),"INSUFFICIENT FUNDS")))</f>
        <v/>
      </c>
      <c r="AM279" s="6" t="str">
        <f>IF(AJ279&gt;Scenario!$B$11,"",IF(AJ$2&lt;&gt;"Ready",AJ$2,IF(ISNUMBER(AK279),(AK279+AL279)*(0+0+IF(Scenario!$B$13="Gross",0,0))/12+((0+0)/12+IF(AND(AJ279&gt;=Scenario!$B$10,MOD(AJ279-Scenario!$B$10,Scenario!$B$18)=0),0*0+0,0)+IF(AJ279=1,0*0+0,0)+IF(AJ279=Scenario!$B$11,0,0)),"INSUFFICIENT FUNDS")))</f>
        <v/>
      </c>
      <c r="AN279" s="6" t="str">
        <f>IF(AJ279&gt;Scenario!$B$11,"",IF(AJ$2&lt;&gt;"Ready",AJ$2,IF(ISNUMBER(AK279),IF((AK279+AL279)*(1+Scenario!$B$12/12)-AM279&lt;0,"INSUFFICIENT FUNDS",(AK279+AL279)*(1+Scenario!$B$12/12)-AM279),"INSUFFICIENT FUNDS")))</f>
        <v/>
      </c>
      <c r="AO279" s="6" t="str">
        <f>IF(AJ279&gt;Scenario!$B$11,"",IF(AJ$2&lt;&gt;"Ready",AJ$2,IF(ISNUMBER(AN279),AO278+AM279,"INSUFFICIENT FUNDS")))</f>
        <v/>
      </c>
      <c r="AP279" t="str">
        <f>IF(AJ279&gt;Scenario!$B$11,"",IF(AJ$2&lt;&gt;"Ready",AJ$2,IF(ISNUMBER(AN279),"OK","INSUFFICIENT FUNDS")))</f>
        <v/>
      </c>
    </row>
    <row r="280" spans="1:42" ht="32.1" customHeight="1" x14ac:dyDescent="0.2">
      <c r="A280">
        <v>276</v>
      </c>
      <c r="B280" s="6" t="str">
        <f>IF(A280&gt;Scenario!$B$11,"",IF(A$2&lt;&gt;"Ready",A$2,IF(G279="OK",E279,"INSUFFICIENT FUNDS")))</f>
        <v/>
      </c>
      <c r="C280" s="6" t="str">
        <f>IF(A280&gt;Scenario!$B$11,"",IF(A$2&lt;&gt;"Ready",A$2,IF(ISNUMBER(B280),IF(AND(A280&gt;=Scenario!$B$10,MOD(A280-Scenario!$B$10,Scenario!$B$18)=0),Scenario!$B$8,0),"INSUFFICIENT FUNDS")))</f>
        <v/>
      </c>
      <c r="D280" s="6" t="str">
        <f>IF(A280&gt;Scenario!$B$11,"",IF(A$2&lt;&gt;"Ready",A$2,IF(ISNUMBER(B280),(B280+C280)*(N('Option C'!$E$14)+N('Option C'!$E$15)+IF(Scenario!$B$13="Gross",N('Option C'!$E$16),0))/12+((N('Option C'!$E$12)+N('Option C'!$E$13))/12+IF(AND(A280&gt;=Scenario!$B$10,MOD(A280-Scenario!$B$10,Scenario!$B$18)=0),N('Option C'!$E$17)*N('Option C'!$E$18)+N('Option C'!$E$20),0)+IF(A280=1,N('Option C'!$E$17)*N('Option C'!$E$19)+N('Option C'!$E$21),0)+IF(A280=Scenario!$B$11,N('Option C'!$E$22),0)),"INSUFFICIENT FUNDS")))</f>
        <v/>
      </c>
      <c r="E280" s="6" t="str">
        <f>IF(A280&gt;Scenario!$B$11,"",IF(A$2&lt;&gt;"Ready",A$2,IF(ISNUMBER(B280),IF((B280+C280)*(1+Scenario!$B$12/12)-D280&lt;0,"INSUFFICIENT FUNDS",(B280+C280)*(1+Scenario!$B$12/12)-D280),"INSUFFICIENT FUNDS")))</f>
        <v/>
      </c>
      <c r="F280" s="6" t="str">
        <f>IF(A280&gt;Scenario!$B$11,"",IF(A$2&lt;&gt;"Ready",A$2,IF(ISNUMBER(E280),F279+D280,"INSUFFICIENT FUNDS")))</f>
        <v/>
      </c>
      <c r="G280" t="str">
        <f>IF(A280&gt;Scenario!$B$11,"",IF(A$2&lt;&gt;"Ready",A$2,IF(ISNUMBER(E280),"OK","INSUFFICIENT FUNDS")))</f>
        <v/>
      </c>
      <c r="H280">
        <v>276</v>
      </c>
      <c r="I280" s="6" t="str">
        <f>IF(H280&gt;Scenario!$B$11,"",IF(H$2&lt;&gt;"Ready",H$2,IF(N279="OK",L279,"INSUFFICIENT FUNDS")))</f>
        <v/>
      </c>
      <c r="J280" s="6" t="str">
        <f>IF(H280&gt;Scenario!$B$11,"",IF(H$2&lt;&gt;"Ready",H$2,IF(ISNUMBER(I280),IF(AND(H280&gt;=Scenario!$B$10,MOD(H280-Scenario!$B$10,Scenario!$B$18)=0),Scenario!$B$8,0),"INSUFFICIENT FUNDS")))</f>
        <v/>
      </c>
      <c r="K280" s="6" t="str">
        <f>IF(H280&gt;Scenario!$B$11,"",IF(H$2&lt;&gt;"Ready",H$2,IF(ISNUMBER(I280),(I280+J280)*(N('Option C'!$E$14)+N('Option C'!$E$15)+IF(Scenario!$B$13="Gross",N('Option C'!$E$16),0))/12+((0+0)/12+IF(AND(H280&gt;=Scenario!$B$10,MOD(H280-Scenario!$B$10,Scenario!$B$18)=0),N('Option C'!$E$17)*N('Option C'!$E$18)+N('Option C'!$E$20),0)+IF(H280=1,N('Option C'!$E$17)*N('Option C'!$E$19)+N('Option C'!$E$21),0)+IF(H280=Scenario!$B$11,N('Option C'!$E$22),0)),"INSUFFICIENT FUNDS")))</f>
        <v/>
      </c>
      <c r="L280" s="6" t="str">
        <f>IF(H280&gt;Scenario!$B$11,"",IF(H$2&lt;&gt;"Ready",H$2,IF(ISNUMBER(I280),IF((I280+J280)*(1+Scenario!$B$12/12)-K280&lt;0,"INSUFFICIENT FUNDS",(I280+J280)*(1+Scenario!$B$12/12)-K280),"INSUFFICIENT FUNDS")))</f>
        <v/>
      </c>
      <c r="M280" s="6" t="str">
        <f>IF(H280&gt;Scenario!$B$11,"",IF(H$2&lt;&gt;"Ready",H$2,IF(ISNUMBER(L280),M279+K280,"INSUFFICIENT FUNDS")))</f>
        <v/>
      </c>
      <c r="N280" t="str">
        <f>IF(H280&gt;Scenario!$B$11,"",IF(H$2&lt;&gt;"Ready",H$2,IF(ISNUMBER(L280),"OK","INSUFFICIENT FUNDS")))</f>
        <v/>
      </c>
      <c r="O280">
        <v>276</v>
      </c>
      <c r="P280" s="6" t="str">
        <f>IF(O280&gt;Scenario!$B$11,"",IF(O$2&lt;&gt;"Ready",O$2,IF(U279="OK",S279,"INSUFFICIENT FUNDS")))</f>
        <v/>
      </c>
      <c r="Q280" s="6" t="str">
        <f>IF(O280&gt;Scenario!$B$11,"",IF(O$2&lt;&gt;"Ready",O$2,IF(ISNUMBER(P280),IF(AND(O280&gt;=Scenario!$B$10,MOD(O280-Scenario!$B$10,Scenario!$B$18)=0),Scenario!$B$8,0),"INSUFFICIENT FUNDS")))</f>
        <v/>
      </c>
      <c r="R280" s="6" t="str">
        <f>IF(O280&gt;Scenario!$B$11,"",IF(O$2&lt;&gt;"Ready",O$2,IF(ISNUMBER(P280),(P280+Q280)*(0+N('Option C'!$E$15)+IF(Scenario!$B$13="Gross",N('Option C'!$E$16),0))/12+((N('Option C'!$E$12)+N('Option C'!$E$13))/12+IF(AND(O280&gt;=Scenario!$B$10,MOD(O280-Scenario!$B$10,Scenario!$B$18)=0),N('Option C'!$E$17)*N('Option C'!$E$18)+N('Option C'!$E$20),0)+IF(O280=1,N('Option C'!$E$17)*N('Option C'!$E$19)+N('Option C'!$E$21),0)+IF(O280=Scenario!$B$11,N('Option C'!$E$22),0)),"INSUFFICIENT FUNDS")))</f>
        <v/>
      </c>
      <c r="S280" s="6" t="str">
        <f>IF(O280&gt;Scenario!$B$11,"",IF(O$2&lt;&gt;"Ready",O$2,IF(ISNUMBER(P280),IF((P280+Q280)*(1+Scenario!$B$12/12)-R280&lt;0,"INSUFFICIENT FUNDS",(P280+Q280)*(1+Scenario!$B$12/12)-R280),"INSUFFICIENT FUNDS")))</f>
        <v/>
      </c>
      <c r="T280" s="6" t="str">
        <f>IF(O280&gt;Scenario!$B$11,"",IF(O$2&lt;&gt;"Ready",O$2,IF(ISNUMBER(S280),T279+R280,"INSUFFICIENT FUNDS")))</f>
        <v/>
      </c>
      <c r="U280" t="str">
        <f>IF(O280&gt;Scenario!$B$11,"",IF(O$2&lt;&gt;"Ready",O$2,IF(ISNUMBER(S280),"OK","INSUFFICIENT FUNDS")))</f>
        <v/>
      </c>
      <c r="V280">
        <v>276</v>
      </c>
      <c r="W280" s="6" t="str">
        <f>IF(V280&gt;Scenario!$B$11,"",IF(V$2&lt;&gt;"Ready",V$2,IF(AB279="OK",Z279,"INSUFFICIENT FUNDS")))</f>
        <v/>
      </c>
      <c r="X280" s="6" t="str">
        <f>IF(V280&gt;Scenario!$B$11,"",IF(V$2&lt;&gt;"Ready",V$2,IF(ISNUMBER(W280),IF(AND(V280&gt;=Scenario!$B$10,MOD(V280-Scenario!$B$10,Scenario!$B$18)=0),Scenario!$B$8,0),"INSUFFICIENT FUNDS")))</f>
        <v/>
      </c>
      <c r="Y280" s="6" t="str">
        <f>IF(V280&gt;Scenario!$B$11,"",IF(V$2&lt;&gt;"Ready",V$2,IF(ISNUMBER(W280),(W280+X280)*(N('Option C'!$E$14)+N('Option C'!$E$15)+IF(Scenario!$B$13="Gross",N('Option C'!$E$16),0))/12+((N('Option C'!$E$12)+N('Option C'!$E$13))/12+IF(AND(V280&gt;=Scenario!$B$10,MOD(V280-Scenario!$B$10,Scenario!$B$18)=0),0*0+0,0)+IF(V280=1,0*0+0,0)+IF(V280=Scenario!$B$11,0,0)),"INSUFFICIENT FUNDS")))</f>
        <v/>
      </c>
      <c r="Z280" s="6" t="str">
        <f>IF(V280&gt;Scenario!$B$11,"",IF(V$2&lt;&gt;"Ready",V$2,IF(ISNUMBER(W280),IF((W280+X280)*(1+Scenario!$B$12/12)-Y280&lt;0,"INSUFFICIENT FUNDS",(W280+X280)*(1+Scenario!$B$12/12)-Y280),"INSUFFICIENT FUNDS")))</f>
        <v/>
      </c>
      <c r="AA280" s="6" t="str">
        <f>IF(V280&gt;Scenario!$B$11,"",IF(V$2&lt;&gt;"Ready",V$2,IF(ISNUMBER(Z280),AA279+Y280,"INSUFFICIENT FUNDS")))</f>
        <v/>
      </c>
      <c r="AB280" t="str">
        <f>IF(V280&gt;Scenario!$B$11,"",IF(V$2&lt;&gt;"Ready",V$2,IF(ISNUMBER(Z280),"OK","INSUFFICIENT FUNDS")))</f>
        <v/>
      </c>
      <c r="AC280">
        <v>276</v>
      </c>
      <c r="AD280" s="6" t="str">
        <f>IF(AC280&gt;Scenario!$B$11,"",IF(AC$2&lt;&gt;"Ready",AC$2,IF(AI279="OK",AG279,"INSUFFICIENT FUNDS")))</f>
        <v/>
      </c>
      <c r="AE280" s="6" t="str">
        <f>IF(AC280&gt;Scenario!$B$11,"",IF(AC$2&lt;&gt;"Ready",AC$2,IF(ISNUMBER(AD280),IF(AND(AC280&gt;=Scenario!$B$10,MOD(AC280-Scenario!$B$10,Scenario!$B$18)=0),Scenario!$B$8,0),"INSUFFICIENT FUNDS")))</f>
        <v/>
      </c>
      <c r="AF280" s="6" t="str">
        <f>IF(AC280&gt;Scenario!$B$11,"",IF(AC$2&lt;&gt;"Ready",AC$2,IF(ISNUMBER(AD280),(AD280+AE280)*(N('Option C'!$E$14)+N('Option C'!$E$15)+IF(Scenario!$B$13="Gross",0,0))/12+((N('Option C'!$E$12)+N('Option C'!$E$13))/12+IF(AND(AC280&gt;=Scenario!$B$10,MOD(AC280-Scenario!$B$10,Scenario!$B$18)=0),N('Option C'!$E$17)*N('Option C'!$E$18)+N('Option C'!$E$20),0)+IF(AC280=1,N('Option C'!$E$17)*N('Option C'!$E$19)+N('Option C'!$E$21),0)+IF(AC280=Scenario!$B$11,N('Option C'!$E$22),0)),"INSUFFICIENT FUNDS")))</f>
        <v/>
      </c>
      <c r="AG280" s="6" t="str">
        <f>IF(AC280&gt;Scenario!$B$11,"",IF(AC$2&lt;&gt;"Ready",AC$2,IF(ISNUMBER(AD280),IF((AD280+AE280)*(1+Scenario!$B$12/12)-AF280&lt;0,"INSUFFICIENT FUNDS",(AD280+AE280)*(1+Scenario!$B$12/12)-AF280),"INSUFFICIENT FUNDS")))</f>
        <v/>
      </c>
      <c r="AH280" s="6" t="str">
        <f>IF(AC280&gt;Scenario!$B$11,"",IF(AC$2&lt;&gt;"Ready",AC$2,IF(ISNUMBER(AG280),AH279+AF280,"INSUFFICIENT FUNDS")))</f>
        <v/>
      </c>
      <c r="AI280" t="str">
        <f>IF(AC280&gt;Scenario!$B$11,"",IF(AC$2&lt;&gt;"Ready",AC$2,IF(ISNUMBER(AG280),"OK","INSUFFICIENT FUNDS")))</f>
        <v/>
      </c>
      <c r="AJ280">
        <v>276</v>
      </c>
      <c r="AK280" s="6" t="str">
        <f>IF(AJ280&gt;Scenario!$B$11,"",IF(AJ$2&lt;&gt;"Ready",AJ$2,IF(AP279="OK",AN279,"INSUFFICIENT FUNDS")))</f>
        <v/>
      </c>
      <c r="AL280" s="6" t="str">
        <f>IF(AJ280&gt;Scenario!$B$11,"",IF(AJ$2&lt;&gt;"Ready",AJ$2,IF(ISNUMBER(AK280),IF(AND(AJ280&gt;=Scenario!$B$10,MOD(AJ280-Scenario!$B$10,Scenario!$B$18)=0),Scenario!$B$8,0),"INSUFFICIENT FUNDS")))</f>
        <v/>
      </c>
      <c r="AM280" s="6" t="str">
        <f>IF(AJ280&gt;Scenario!$B$11,"",IF(AJ$2&lt;&gt;"Ready",AJ$2,IF(ISNUMBER(AK280),(AK280+AL280)*(0+0+IF(Scenario!$B$13="Gross",0,0))/12+((0+0)/12+IF(AND(AJ280&gt;=Scenario!$B$10,MOD(AJ280-Scenario!$B$10,Scenario!$B$18)=0),0*0+0,0)+IF(AJ280=1,0*0+0,0)+IF(AJ280=Scenario!$B$11,0,0)),"INSUFFICIENT FUNDS")))</f>
        <v/>
      </c>
      <c r="AN280" s="6" t="str">
        <f>IF(AJ280&gt;Scenario!$B$11,"",IF(AJ$2&lt;&gt;"Ready",AJ$2,IF(ISNUMBER(AK280),IF((AK280+AL280)*(1+Scenario!$B$12/12)-AM280&lt;0,"INSUFFICIENT FUNDS",(AK280+AL280)*(1+Scenario!$B$12/12)-AM280),"INSUFFICIENT FUNDS")))</f>
        <v/>
      </c>
      <c r="AO280" s="6" t="str">
        <f>IF(AJ280&gt;Scenario!$B$11,"",IF(AJ$2&lt;&gt;"Ready",AJ$2,IF(ISNUMBER(AN280),AO279+AM280,"INSUFFICIENT FUNDS")))</f>
        <v/>
      </c>
      <c r="AP280" t="str">
        <f>IF(AJ280&gt;Scenario!$B$11,"",IF(AJ$2&lt;&gt;"Ready",AJ$2,IF(ISNUMBER(AN280),"OK","INSUFFICIENT FUNDS")))</f>
        <v/>
      </c>
    </row>
    <row r="281" spans="1:42" ht="32.1" customHeight="1" x14ac:dyDescent="0.2">
      <c r="A281">
        <v>277</v>
      </c>
      <c r="B281" s="6" t="str">
        <f>IF(A281&gt;Scenario!$B$11,"",IF(A$2&lt;&gt;"Ready",A$2,IF(G280="OK",E280,"INSUFFICIENT FUNDS")))</f>
        <v/>
      </c>
      <c r="C281" s="6" t="str">
        <f>IF(A281&gt;Scenario!$B$11,"",IF(A$2&lt;&gt;"Ready",A$2,IF(ISNUMBER(B281),IF(AND(A281&gt;=Scenario!$B$10,MOD(A281-Scenario!$B$10,Scenario!$B$18)=0),Scenario!$B$8,0),"INSUFFICIENT FUNDS")))</f>
        <v/>
      </c>
      <c r="D281" s="6" t="str">
        <f>IF(A281&gt;Scenario!$B$11,"",IF(A$2&lt;&gt;"Ready",A$2,IF(ISNUMBER(B281),(B281+C281)*(N('Option C'!$E$14)+N('Option C'!$E$15)+IF(Scenario!$B$13="Gross",N('Option C'!$E$16),0))/12+((N('Option C'!$E$12)+N('Option C'!$E$13))/12+IF(AND(A281&gt;=Scenario!$B$10,MOD(A281-Scenario!$B$10,Scenario!$B$18)=0),N('Option C'!$E$17)*N('Option C'!$E$18)+N('Option C'!$E$20),0)+IF(A281=1,N('Option C'!$E$17)*N('Option C'!$E$19)+N('Option C'!$E$21),0)+IF(A281=Scenario!$B$11,N('Option C'!$E$22),0)),"INSUFFICIENT FUNDS")))</f>
        <v/>
      </c>
      <c r="E281" s="6" t="str">
        <f>IF(A281&gt;Scenario!$B$11,"",IF(A$2&lt;&gt;"Ready",A$2,IF(ISNUMBER(B281),IF((B281+C281)*(1+Scenario!$B$12/12)-D281&lt;0,"INSUFFICIENT FUNDS",(B281+C281)*(1+Scenario!$B$12/12)-D281),"INSUFFICIENT FUNDS")))</f>
        <v/>
      </c>
      <c r="F281" s="6" t="str">
        <f>IF(A281&gt;Scenario!$B$11,"",IF(A$2&lt;&gt;"Ready",A$2,IF(ISNUMBER(E281),F280+D281,"INSUFFICIENT FUNDS")))</f>
        <v/>
      </c>
      <c r="G281" t="str">
        <f>IF(A281&gt;Scenario!$B$11,"",IF(A$2&lt;&gt;"Ready",A$2,IF(ISNUMBER(E281),"OK","INSUFFICIENT FUNDS")))</f>
        <v/>
      </c>
      <c r="H281">
        <v>277</v>
      </c>
      <c r="I281" s="6" t="str">
        <f>IF(H281&gt;Scenario!$B$11,"",IF(H$2&lt;&gt;"Ready",H$2,IF(N280="OK",L280,"INSUFFICIENT FUNDS")))</f>
        <v/>
      </c>
      <c r="J281" s="6" t="str">
        <f>IF(H281&gt;Scenario!$B$11,"",IF(H$2&lt;&gt;"Ready",H$2,IF(ISNUMBER(I281),IF(AND(H281&gt;=Scenario!$B$10,MOD(H281-Scenario!$B$10,Scenario!$B$18)=0),Scenario!$B$8,0),"INSUFFICIENT FUNDS")))</f>
        <v/>
      </c>
      <c r="K281" s="6" t="str">
        <f>IF(H281&gt;Scenario!$B$11,"",IF(H$2&lt;&gt;"Ready",H$2,IF(ISNUMBER(I281),(I281+J281)*(N('Option C'!$E$14)+N('Option C'!$E$15)+IF(Scenario!$B$13="Gross",N('Option C'!$E$16),0))/12+((0+0)/12+IF(AND(H281&gt;=Scenario!$B$10,MOD(H281-Scenario!$B$10,Scenario!$B$18)=0),N('Option C'!$E$17)*N('Option C'!$E$18)+N('Option C'!$E$20),0)+IF(H281=1,N('Option C'!$E$17)*N('Option C'!$E$19)+N('Option C'!$E$21),0)+IF(H281=Scenario!$B$11,N('Option C'!$E$22),0)),"INSUFFICIENT FUNDS")))</f>
        <v/>
      </c>
      <c r="L281" s="6" t="str">
        <f>IF(H281&gt;Scenario!$B$11,"",IF(H$2&lt;&gt;"Ready",H$2,IF(ISNUMBER(I281),IF((I281+J281)*(1+Scenario!$B$12/12)-K281&lt;0,"INSUFFICIENT FUNDS",(I281+J281)*(1+Scenario!$B$12/12)-K281),"INSUFFICIENT FUNDS")))</f>
        <v/>
      </c>
      <c r="M281" s="6" t="str">
        <f>IF(H281&gt;Scenario!$B$11,"",IF(H$2&lt;&gt;"Ready",H$2,IF(ISNUMBER(L281),M280+K281,"INSUFFICIENT FUNDS")))</f>
        <v/>
      </c>
      <c r="N281" t="str">
        <f>IF(H281&gt;Scenario!$B$11,"",IF(H$2&lt;&gt;"Ready",H$2,IF(ISNUMBER(L281),"OK","INSUFFICIENT FUNDS")))</f>
        <v/>
      </c>
      <c r="O281">
        <v>277</v>
      </c>
      <c r="P281" s="6" t="str">
        <f>IF(O281&gt;Scenario!$B$11,"",IF(O$2&lt;&gt;"Ready",O$2,IF(U280="OK",S280,"INSUFFICIENT FUNDS")))</f>
        <v/>
      </c>
      <c r="Q281" s="6" t="str">
        <f>IF(O281&gt;Scenario!$B$11,"",IF(O$2&lt;&gt;"Ready",O$2,IF(ISNUMBER(P281),IF(AND(O281&gt;=Scenario!$B$10,MOD(O281-Scenario!$B$10,Scenario!$B$18)=0),Scenario!$B$8,0),"INSUFFICIENT FUNDS")))</f>
        <v/>
      </c>
      <c r="R281" s="6" t="str">
        <f>IF(O281&gt;Scenario!$B$11,"",IF(O$2&lt;&gt;"Ready",O$2,IF(ISNUMBER(P281),(P281+Q281)*(0+N('Option C'!$E$15)+IF(Scenario!$B$13="Gross",N('Option C'!$E$16),0))/12+((N('Option C'!$E$12)+N('Option C'!$E$13))/12+IF(AND(O281&gt;=Scenario!$B$10,MOD(O281-Scenario!$B$10,Scenario!$B$18)=0),N('Option C'!$E$17)*N('Option C'!$E$18)+N('Option C'!$E$20),0)+IF(O281=1,N('Option C'!$E$17)*N('Option C'!$E$19)+N('Option C'!$E$21),0)+IF(O281=Scenario!$B$11,N('Option C'!$E$22),0)),"INSUFFICIENT FUNDS")))</f>
        <v/>
      </c>
      <c r="S281" s="6" t="str">
        <f>IF(O281&gt;Scenario!$B$11,"",IF(O$2&lt;&gt;"Ready",O$2,IF(ISNUMBER(P281),IF((P281+Q281)*(1+Scenario!$B$12/12)-R281&lt;0,"INSUFFICIENT FUNDS",(P281+Q281)*(1+Scenario!$B$12/12)-R281),"INSUFFICIENT FUNDS")))</f>
        <v/>
      </c>
      <c r="T281" s="6" t="str">
        <f>IF(O281&gt;Scenario!$B$11,"",IF(O$2&lt;&gt;"Ready",O$2,IF(ISNUMBER(S281),T280+R281,"INSUFFICIENT FUNDS")))</f>
        <v/>
      </c>
      <c r="U281" t="str">
        <f>IF(O281&gt;Scenario!$B$11,"",IF(O$2&lt;&gt;"Ready",O$2,IF(ISNUMBER(S281),"OK","INSUFFICIENT FUNDS")))</f>
        <v/>
      </c>
      <c r="V281">
        <v>277</v>
      </c>
      <c r="W281" s="6" t="str">
        <f>IF(V281&gt;Scenario!$B$11,"",IF(V$2&lt;&gt;"Ready",V$2,IF(AB280="OK",Z280,"INSUFFICIENT FUNDS")))</f>
        <v/>
      </c>
      <c r="X281" s="6" t="str">
        <f>IF(V281&gt;Scenario!$B$11,"",IF(V$2&lt;&gt;"Ready",V$2,IF(ISNUMBER(W281),IF(AND(V281&gt;=Scenario!$B$10,MOD(V281-Scenario!$B$10,Scenario!$B$18)=0),Scenario!$B$8,0),"INSUFFICIENT FUNDS")))</f>
        <v/>
      </c>
      <c r="Y281" s="6" t="str">
        <f>IF(V281&gt;Scenario!$B$11,"",IF(V$2&lt;&gt;"Ready",V$2,IF(ISNUMBER(W281),(W281+X281)*(N('Option C'!$E$14)+N('Option C'!$E$15)+IF(Scenario!$B$13="Gross",N('Option C'!$E$16),0))/12+((N('Option C'!$E$12)+N('Option C'!$E$13))/12+IF(AND(V281&gt;=Scenario!$B$10,MOD(V281-Scenario!$B$10,Scenario!$B$18)=0),0*0+0,0)+IF(V281=1,0*0+0,0)+IF(V281=Scenario!$B$11,0,0)),"INSUFFICIENT FUNDS")))</f>
        <v/>
      </c>
      <c r="Z281" s="6" t="str">
        <f>IF(V281&gt;Scenario!$B$11,"",IF(V$2&lt;&gt;"Ready",V$2,IF(ISNUMBER(W281),IF((W281+X281)*(1+Scenario!$B$12/12)-Y281&lt;0,"INSUFFICIENT FUNDS",(W281+X281)*(1+Scenario!$B$12/12)-Y281),"INSUFFICIENT FUNDS")))</f>
        <v/>
      </c>
      <c r="AA281" s="6" t="str">
        <f>IF(V281&gt;Scenario!$B$11,"",IF(V$2&lt;&gt;"Ready",V$2,IF(ISNUMBER(Z281),AA280+Y281,"INSUFFICIENT FUNDS")))</f>
        <v/>
      </c>
      <c r="AB281" t="str">
        <f>IF(V281&gt;Scenario!$B$11,"",IF(V$2&lt;&gt;"Ready",V$2,IF(ISNUMBER(Z281),"OK","INSUFFICIENT FUNDS")))</f>
        <v/>
      </c>
      <c r="AC281">
        <v>277</v>
      </c>
      <c r="AD281" s="6" t="str">
        <f>IF(AC281&gt;Scenario!$B$11,"",IF(AC$2&lt;&gt;"Ready",AC$2,IF(AI280="OK",AG280,"INSUFFICIENT FUNDS")))</f>
        <v/>
      </c>
      <c r="AE281" s="6" t="str">
        <f>IF(AC281&gt;Scenario!$B$11,"",IF(AC$2&lt;&gt;"Ready",AC$2,IF(ISNUMBER(AD281),IF(AND(AC281&gt;=Scenario!$B$10,MOD(AC281-Scenario!$B$10,Scenario!$B$18)=0),Scenario!$B$8,0),"INSUFFICIENT FUNDS")))</f>
        <v/>
      </c>
      <c r="AF281" s="6" t="str">
        <f>IF(AC281&gt;Scenario!$B$11,"",IF(AC$2&lt;&gt;"Ready",AC$2,IF(ISNUMBER(AD281),(AD281+AE281)*(N('Option C'!$E$14)+N('Option C'!$E$15)+IF(Scenario!$B$13="Gross",0,0))/12+((N('Option C'!$E$12)+N('Option C'!$E$13))/12+IF(AND(AC281&gt;=Scenario!$B$10,MOD(AC281-Scenario!$B$10,Scenario!$B$18)=0),N('Option C'!$E$17)*N('Option C'!$E$18)+N('Option C'!$E$20),0)+IF(AC281=1,N('Option C'!$E$17)*N('Option C'!$E$19)+N('Option C'!$E$21),0)+IF(AC281=Scenario!$B$11,N('Option C'!$E$22),0)),"INSUFFICIENT FUNDS")))</f>
        <v/>
      </c>
      <c r="AG281" s="6" t="str">
        <f>IF(AC281&gt;Scenario!$B$11,"",IF(AC$2&lt;&gt;"Ready",AC$2,IF(ISNUMBER(AD281),IF((AD281+AE281)*(1+Scenario!$B$12/12)-AF281&lt;0,"INSUFFICIENT FUNDS",(AD281+AE281)*(1+Scenario!$B$12/12)-AF281),"INSUFFICIENT FUNDS")))</f>
        <v/>
      </c>
      <c r="AH281" s="6" t="str">
        <f>IF(AC281&gt;Scenario!$B$11,"",IF(AC$2&lt;&gt;"Ready",AC$2,IF(ISNUMBER(AG281),AH280+AF281,"INSUFFICIENT FUNDS")))</f>
        <v/>
      </c>
      <c r="AI281" t="str">
        <f>IF(AC281&gt;Scenario!$B$11,"",IF(AC$2&lt;&gt;"Ready",AC$2,IF(ISNUMBER(AG281),"OK","INSUFFICIENT FUNDS")))</f>
        <v/>
      </c>
      <c r="AJ281">
        <v>277</v>
      </c>
      <c r="AK281" s="6" t="str">
        <f>IF(AJ281&gt;Scenario!$B$11,"",IF(AJ$2&lt;&gt;"Ready",AJ$2,IF(AP280="OK",AN280,"INSUFFICIENT FUNDS")))</f>
        <v/>
      </c>
      <c r="AL281" s="6" t="str">
        <f>IF(AJ281&gt;Scenario!$B$11,"",IF(AJ$2&lt;&gt;"Ready",AJ$2,IF(ISNUMBER(AK281),IF(AND(AJ281&gt;=Scenario!$B$10,MOD(AJ281-Scenario!$B$10,Scenario!$B$18)=0),Scenario!$B$8,0),"INSUFFICIENT FUNDS")))</f>
        <v/>
      </c>
      <c r="AM281" s="6" t="str">
        <f>IF(AJ281&gt;Scenario!$B$11,"",IF(AJ$2&lt;&gt;"Ready",AJ$2,IF(ISNUMBER(AK281),(AK281+AL281)*(0+0+IF(Scenario!$B$13="Gross",0,0))/12+((0+0)/12+IF(AND(AJ281&gt;=Scenario!$B$10,MOD(AJ281-Scenario!$B$10,Scenario!$B$18)=0),0*0+0,0)+IF(AJ281=1,0*0+0,0)+IF(AJ281=Scenario!$B$11,0,0)),"INSUFFICIENT FUNDS")))</f>
        <v/>
      </c>
      <c r="AN281" s="6" t="str">
        <f>IF(AJ281&gt;Scenario!$B$11,"",IF(AJ$2&lt;&gt;"Ready",AJ$2,IF(ISNUMBER(AK281),IF((AK281+AL281)*(1+Scenario!$B$12/12)-AM281&lt;0,"INSUFFICIENT FUNDS",(AK281+AL281)*(1+Scenario!$B$12/12)-AM281),"INSUFFICIENT FUNDS")))</f>
        <v/>
      </c>
      <c r="AO281" s="6" t="str">
        <f>IF(AJ281&gt;Scenario!$B$11,"",IF(AJ$2&lt;&gt;"Ready",AJ$2,IF(ISNUMBER(AN281),AO280+AM281,"INSUFFICIENT FUNDS")))</f>
        <v/>
      </c>
      <c r="AP281" t="str">
        <f>IF(AJ281&gt;Scenario!$B$11,"",IF(AJ$2&lt;&gt;"Ready",AJ$2,IF(ISNUMBER(AN281),"OK","INSUFFICIENT FUNDS")))</f>
        <v/>
      </c>
    </row>
    <row r="282" spans="1:42" ht="32.1" customHeight="1" x14ac:dyDescent="0.2">
      <c r="A282">
        <v>278</v>
      </c>
      <c r="B282" s="6" t="str">
        <f>IF(A282&gt;Scenario!$B$11,"",IF(A$2&lt;&gt;"Ready",A$2,IF(G281="OK",E281,"INSUFFICIENT FUNDS")))</f>
        <v/>
      </c>
      <c r="C282" s="6" t="str">
        <f>IF(A282&gt;Scenario!$B$11,"",IF(A$2&lt;&gt;"Ready",A$2,IF(ISNUMBER(B282),IF(AND(A282&gt;=Scenario!$B$10,MOD(A282-Scenario!$B$10,Scenario!$B$18)=0),Scenario!$B$8,0),"INSUFFICIENT FUNDS")))</f>
        <v/>
      </c>
      <c r="D282" s="6" t="str">
        <f>IF(A282&gt;Scenario!$B$11,"",IF(A$2&lt;&gt;"Ready",A$2,IF(ISNUMBER(B282),(B282+C282)*(N('Option C'!$E$14)+N('Option C'!$E$15)+IF(Scenario!$B$13="Gross",N('Option C'!$E$16),0))/12+((N('Option C'!$E$12)+N('Option C'!$E$13))/12+IF(AND(A282&gt;=Scenario!$B$10,MOD(A282-Scenario!$B$10,Scenario!$B$18)=0),N('Option C'!$E$17)*N('Option C'!$E$18)+N('Option C'!$E$20),0)+IF(A282=1,N('Option C'!$E$17)*N('Option C'!$E$19)+N('Option C'!$E$21),0)+IF(A282=Scenario!$B$11,N('Option C'!$E$22),0)),"INSUFFICIENT FUNDS")))</f>
        <v/>
      </c>
      <c r="E282" s="6" t="str">
        <f>IF(A282&gt;Scenario!$B$11,"",IF(A$2&lt;&gt;"Ready",A$2,IF(ISNUMBER(B282),IF((B282+C282)*(1+Scenario!$B$12/12)-D282&lt;0,"INSUFFICIENT FUNDS",(B282+C282)*(1+Scenario!$B$12/12)-D282),"INSUFFICIENT FUNDS")))</f>
        <v/>
      </c>
      <c r="F282" s="6" t="str">
        <f>IF(A282&gt;Scenario!$B$11,"",IF(A$2&lt;&gt;"Ready",A$2,IF(ISNUMBER(E282),F281+D282,"INSUFFICIENT FUNDS")))</f>
        <v/>
      </c>
      <c r="G282" t="str">
        <f>IF(A282&gt;Scenario!$B$11,"",IF(A$2&lt;&gt;"Ready",A$2,IF(ISNUMBER(E282),"OK","INSUFFICIENT FUNDS")))</f>
        <v/>
      </c>
      <c r="H282">
        <v>278</v>
      </c>
      <c r="I282" s="6" t="str">
        <f>IF(H282&gt;Scenario!$B$11,"",IF(H$2&lt;&gt;"Ready",H$2,IF(N281="OK",L281,"INSUFFICIENT FUNDS")))</f>
        <v/>
      </c>
      <c r="J282" s="6" t="str">
        <f>IF(H282&gt;Scenario!$B$11,"",IF(H$2&lt;&gt;"Ready",H$2,IF(ISNUMBER(I282),IF(AND(H282&gt;=Scenario!$B$10,MOD(H282-Scenario!$B$10,Scenario!$B$18)=0),Scenario!$B$8,0),"INSUFFICIENT FUNDS")))</f>
        <v/>
      </c>
      <c r="K282" s="6" t="str">
        <f>IF(H282&gt;Scenario!$B$11,"",IF(H$2&lt;&gt;"Ready",H$2,IF(ISNUMBER(I282),(I282+J282)*(N('Option C'!$E$14)+N('Option C'!$E$15)+IF(Scenario!$B$13="Gross",N('Option C'!$E$16),0))/12+((0+0)/12+IF(AND(H282&gt;=Scenario!$B$10,MOD(H282-Scenario!$B$10,Scenario!$B$18)=0),N('Option C'!$E$17)*N('Option C'!$E$18)+N('Option C'!$E$20),0)+IF(H282=1,N('Option C'!$E$17)*N('Option C'!$E$19)+N('Option C'!$E$21),0)+IF(H282=Scenario!$B$11,N('Option C'!$E$22),0)),"INSUFFICIENT FUNDS")))</f>
        <v/>
      </c>
      <c r="L282" s="6" t="str">
        <f>IF(H282&gt;Scenario!$B$11,"",IF(H$2&lt;&gt;"Ready",H$2,IF(ISNUMBER(I282),IF((I282+J282)*(1+Scenario!$B$12/12)-K282&lt;0,"INSUFFICIENT FUNDS",(I282+J282)*(1+Scenario!$B$12/12)-K282),"INSUFFICIENT FUNDS")))</f>
        <v/>
      </c>
      <c r="M282" s="6" t="str">
        <f>IF(H282&gt;Scenario!$B$11,"",IF(H$2&lt;&gt;"Ready",H$2,IF(ISNUMBER(L282),M281+K282,"INSUFFICIENT FUNDS")))</f>
        <v/>
      </c>
      <c r="N282" t="str">
        <f>IF(H282&gt;Scenario!$B$11,"",IF(H$2&lt;&gt;"Ready",H$2,IF(ISNUMBER(L282),"OK","INSUFFICIENT FUNDS")))</f>
        <v/>
      </c>
      <c r="O282">
        <v>278</v>
      </c>
      <c r="P282" s="6" t="str">
        <f>IF(O282&gt;Scenario!$B$11,"",IF(O$2&lt;&gt;"Ready",O$2,IF(U281="OK",S281,"INSUFFICIENT FUNDS")))</f>
        <v/>
      </c>
      <c r="Q282" s="6" t="str">
        <f>IF(O282&gt;Scenario!$B$11,"",IF(O$2&lt;&gt;"Ready",O$2,IF(ISNUMBER(P282),IF(AND(O282&gt;=Scenario!$B$10,MOD(O282-Scenario!$B$10,Scenario!$B$18)=0),Scenario!$B$8,0),"INSUFFICIENT FUNDS")))</f>
        <v/>
      </c>
      <c r="R282" s="6" t="str">
        <f>IF(O282&gt;Scenario!$B$11,"",IF(O$2&lt;&gt;"Ready",O$2,IF(ISNUMBER(P282),(P282+Q282)*(0+N('Option C'!$E$15)+IF(Scenario!$B$13="Gross",N('Option C'!$E$16),0))/12+((N('Option C'!$E$12)+N('Option C'!$E$13))/12+IF(AND(O282&gt;=Scenario!$B$10,MOD(O282-Scenario!$B$10,Scenario!$B$18)=0),N('Option C'!$E$17)*N('Option C'!$E$18)+N('Option C'!$E$20),0)+IF(O282=1,N('Option C'!$E$17)*N('Option C'!$E$19)+N('Option C'!$E$21),0)+IF(O282=Scenario!$B$11,N('Option C'!$E$22),0)),"INSUFFICIENT FUNDS")))</f>
        <v/>
      </c>
      <c r="S282" s="6" t="str">
        <f>IF(O282&gt;Scenario!$B$11,"",IF(O$2&lt;&gt;"Ready",O$2,IF(ISNUMBER(P282),IF((P282+Q282)*(1+Scenario!$B$12/12)-R282&lt;0,"INSUFFICIENT FUNDS",(P282+Q282)*(1+Scenario!$B$12/12)-R282),"INSUFFICIENT FUNDS")))</f>
        <v/>
      </c>
      <c r="T282" s="6" t="str">
        <f>IF(O282&gt;Scenario!$B$11,"",IF(O$2&lt;&gt;"Ready",O$2,IF(ISNUMBER(S282),T281+R282,"INSUFFICIENT FUNDS")))</f>
        <v/>
      </c>
      <c r="U282" t="str">
        <f>IF(O282&gt;Scenario!$B$11,"",IF(O$2&lt;&gt;"Ready",O$2,IF(ISNUMBER(S282),"OK","INSUFFICIENT FUNDS")))</f>
        <v/>
      </c>
      <c r="V282">
        <v>278</v>
      </c>
      <c r="W282" s="6" t="str">
        <f>IF(V282&gt;Scenario!$B$11,"",IF(V$2&lt;&gt;"Ready",V$2,IF(AB281="OK",Z281,"INSUFFICIENT FUNDS")))</f>
        <v/>
      </c>
      <c r="X282" s="6" t="str">
        <f>IF(V282&gt;Scenario!$B$11,"",IF(V$2&lt;&gt;"Ready",V$2,IF(ISNUMBER(W282),IF(AND(V282&gt;=Scenario!$B$10,MOD(V282-Scenario!$B$10,Scenario!$B$18)=0),Scenario!$B$8,0),"INSUFFICIENT FUNDS")))</f>
        <v/>
      </c>
      <c r="Y282" s="6" t="str">
        <f>IF(V282&gt;Scenario!$B$11,"",IF(V$2&lt;&gt;"Ready",V$2,IF(ISNUMBER(W282),(W282+X282)*(N('Option C'!$E$14)+N('Option C'!$E$15)+IF(Scenario!$B$13="Gross",N('Option C'!$E$16),0))/12+((N('Option C'!$E$12)+N('Option C'!$E$13))/12+IF(AND(V282&gt;=Scenario!$B$10,MOD(V282-Scenario!$B$10,Scenario!$B$18)=0),0*0+0,0)+IF(V282=1,0*0+0,0)+IF(V282=Scenario!$B$11,0,0)),"INSUFFICIENT FUNDS")))</f>
        <v/>
      </c>
      <c r="Z282" s="6" t="str">
        <f>IF(V282&gt;Scenario!$B$11,"",IF(V$2&lt;&gt;"Ready",V$2,IF(ISNUMBER(W282),IF((W282+X282)*(1+Scenario!$B$12/12)-Y282&lt;0,"INSUFFICIENT FUNDS",(W282+X282)*(1+Scenario!$B$12/12)-Y282),"INSUFFICIENT FUNDS")))</f>
        <v/>
      </c>
      <c r="AA282" s="6" t="str">
        <f>IF(V282&gt;Scenario!$B$11,"",IF(V$2&lt;&gt;"Ready",V$2,IF(ISNUMBER(Z282),AA281+Y282,"INSUFFICIENT FUNDS")))</f>
        <v/>
      </c>
      <c r="AB282" t="str">
        <f>IF(V282&gt;Scenario!$B$11,"",IF(V$2&lt;&gt;"Ready",V$2,IF(ISNUMBER(Z282),"OK","INSUFFICIENT FUNDS")))</f>
        <v/>
      </c>
      <c r="AC282">
        <v>278</v>
      </c>
      <c r="AD282" s="6" t="str">
        <f>IF(AC282&gt;Scenario!$B$11,"",IF(AC$2&lt;&gt;"Ready",AC$2,IF(AI281="OK",AG281,"INSUFFICIENT FUNDS")))</f>
        <v/>
      </c>
      <c r="AE282" s="6" t="str">
        <f>IF(AC282&gt;Scenario!$B$11,"",IF(AC$2&lt;&gt;"Ready",AC$2,IF(ISNUMBER(AD282),IF(AND(AC282&gt;=Scenario!$B$10,MOD(AC282-Scenario!$B$10,Scenario!$B$18)=0),Scenario!$B$8,0),"INSUFFICIENT FUNDS")))</f>
        <v/>
      </c>
      <c r="AF282" s="6" t="str">
        <f>IF(AC282&gt;Scenario!$B$11,"",IF(AC$2&lt;&gt;"Ready",AC$2,IF(ISNUMBER(AD282),(AD282+AE282)*(N('Option C'!$E$14)+N('Option C'!$E$15)+IF(Scenario!$B$13="Gross",0,0))/12+((N('Option C'!$E$12)+N('Option C'!$E$13))/12+IF(AND(AC282&gt;=Scenario!$B$10,MOD(AC282-Scenario!$B$10,Scenario!$B$18)=0),N('Option C'!$E$17)*N('Option C'!$E$18)+N('Option C'!$E$20),0)+IF(AC282=1,N('Option C'!$E$17)*N('Option C'!$E$19)+N('Option C'!$E$21),0)+IF(AC282=Scenario!$B$11,N('Option C'!$E$22),0)),"INSUFFICIENT FUNDS")))</f>
        <v/>
      </c>
      <c r="AG282" s="6" t="str">
        <f>IF(AC282&gt;Scenario!$B$11,"",IF(AC$2&lt;&gt;"Ready",AC$2,IF(ISNUMBER(AD282),IF((AD282+AE282)*(1+Scenario!$B$12/12)-AF282&lt;0,"INSUFFICIENT FUNDS",(AD282+AE282)*(1+Scenario!$B$12/12)-AF282),"INSUFFICIENT FUNDS")))</f>
        <v/>
      </c>
      <c r="AH282" s="6" t="str">
        <f>IF(AC282&gt;Scenario!$B$11,"",IF(AC$2&lt;&gt;"Ready",AC$2,IF(ISNUMBER(AG282),AH281+AF282,"INSUFFICIENT FUNDS")))</f>
        <v/>
      </c>
      <c r="AI282" t="str">
        <f>IF(AC282&gt;Scenario!$B$11,"",IF(AC$2&lt;&gt;"Ready",AC$2,IF(ISNUMBER(AG282),"OK","INSUFFICIENT FUNDS")))</f>
        <v/>
      </c>
      <c r="AJ282">
        <v>278</v>
      </c>
      <c r="AK282" s="6" t="str">
        <f>IF(AJ282&gt;Scenario!$B$11,"",IF(AJ$2&lt;&gt;"Ready",AJ$2,IF(AP281="OK",AN281,"INSUFFICIENT FUNDS")))</f>
        <v/>
      </c>
      <c r="AL282" s="6" t="str">
        <f>IF(AJ282&gt;Scenario!$B$11,"",IF(AJ$2&lt;&gt;"Ready",AJ$2,IF(ISNUMBER(AK282),IF(AND(AJ282&gt;=Scenario!$B$10,MOD(AJ282-Scenario!$B$10,Scenario!$B$18)=0),Scenario!$B$8,0),"INSUFFICIENT FUNDS")))</f>
        <v/>
      </c>
      <c r="AM282" s="6" t="str">
        <f>IF(AJ282&gt;Scenario!$B$11,"",IF(AJ$2&lt;&gt;"Ready",AJ$2,IF(ISNUMBER(AK282),(AK282+AL282)*(0+0+IF(Scenario!$B$13="Gross",0,0))/12+((0+0)/12+IF(AND(AJ282&gt;=Scenario!$B$10,MOD(AJ282-Scenario!$B$10,Scenario!$B$18)=0),0*0+0,0)+IF(AJ282=1,0*0+0,0)+IF(AJ282=Scenario!$B$11,0,0)),"INSUFFICIENT FUNDS")))</f>
        <v/>
      </c>
      <c r="AN282" s="6" t="str">
        <f>IF(AJ282&gt;Scenario!$B$11,"",IF(AJ$2&lt;&gt;"Ready",AJ$2,IF(ISNUMBER(AK282),IF((AK282+AL282)*(1+Scenario!$B$12/12)-AM282&lt;0,"INSUFFICIENT FUNDS",(AK282+AL282)*(1+Scenario!$B$12/12)-AM282),"INSUFFICIENT FUNDS")))</f>
        <v/>
      </c>
      <c r="AO282" s="6" t="str">
        <f>IF(AJ282&gt;Scenario!$B$11,"",IF(AJ$2&lt;&gt;"Ready",AJ$2,IF(ISNUMBER(AN282),AO281+AM282,"INSUFFICIENT FUNDS")))</f>
        <v/>
      </c>
      <c r="AP282" t="str">
        <f>IF(AJ282&gt;Scenario!$B$11,"",IF(AJ$2&lt;&gt;"Ready",AJ$2,IF(ISNUMBER(AN282),"OK","INSUFFICIENT FUNDS")))</f>
        <v/>
      </c>
    </row>
    <row r="283" spans="1:42" ht="32.1" customHeight="1" x14ac:dyDescent="0.2">
      <c r="A283">
        <v>279</v>
      </c>
      <c r="B283" s="6" t="str">
        <f>IF(A283&gt;Scenario!$B$11,"",IF(A$2&lt;&gt;"Ready",A$2,IF(G282="OK",E282,"INSUFFICIENT FUNDS")))</f>
        <v/>
      </c>
      <c r="C283" s="6" t="str">
        <f>IF(A283&gt;Scenario!$B$11,"",IF(A$2&lt;&gt;"Ready",A$2,IF(ISNUMBER(B283),IF(AND(A283&gt;=Scenario!$B$10,MOD(A283-Scenario!$B$10,Scenario!$B$18)=0),Scenario!$B$8,0),"INSUFFICIENT FUNDS")))</f>
        <v/>
      </c>
      <c r="D283" s="6" t="str">
        <f>IF(A283&gt;Scenario!$B$11,"",IF(A$2&lt;&gt;"Ready",A$2,IF(ISNUMBER(B283),(B283+C283)*(N('Option C'!$E$14)+N('Option C'!$E$15)+IF(Scenario!$B$13="Gross",N('Option C'!$E$16),0))/12+((N('Option C'!$E$12)+N('Option C'!$E$13))/12+IF(AND(A283&gt;=Scenario!$B$10,MOD(A283-Scenario!$B$10,Scenario!$B$18)=0),N('Option C'!$E$17)*N('Option C'!$E$18)+N('Option C'!$E$20),0)+IF(A283=1,N('Option C'!$E$17)*N('Option C'!$E$19)+N('Option C'!$E$21),0)+IF(A283=Scenario!$B$11,N('Option C'!$E$22),0)),"INSUFFICIENT FUNDS")))</f>
        <v/>
      </c>
      <c r="E283" s="6" t="str">
        <f>IF(A283&gt;Scenario!$B$11,"",IF(A$2&lt;&gt;"Ready",A$2,IF(ISNUMBER(B283),IF((B283+C283)*(1+Scenario!$B$12/12)-D283&lt;0,"INSUFFICIENT FUNDS",(B283+C283)*(1+Scenario!$B$12/12)-D283),"INSUFFICIENT FUNDS")))</f>
        <v/>
      </c>
      <c r="F283" s="6" t="str">
        <f>IF(A283&gt;Scenario!$B$11,"",IF(A$2&lt;&gt;"Ready",A$2,IF(ISNUMBER(E283),F282+D283,"INSUFFICIENT FUNDS")))</f>
        <v/>
      </c>
      <c r="G283" t="str">
        <f>IF(A283&gt;Scenario!$B$11,"",IF(A$2&lt;&gt;"Ready",A$2,IF(ISNUMBER(E283),"OK","INSUFFICIENT FUNDS")))</f>
        <v/>
      </c>
      <c r="H283">
        <v>279</v>
      </c>
      <c r="I283" s="6" t="str">
        <f>IF(H283&gt;Scenario!$B$11,"",IF(H$2&lt;&gt;"Ready",H$2,IF(N282="OK",L282,"INSUFFICIENT FUNDS")))</f>
        <v/>
      </c>
      <c r="J283" s="6" t="str">
        <f>IF(H283&gt;Scenario!$B$11,"",IF(H$2&lt;&gt;"Ready",H$2,IF(ISNUMBER(I283),IF(AND(H283&gt;=Scenario!$B$10,MOD(H283-Scenario!$B$10,Scenario!$B$18)=0),Scenario!$B$8,0),"INSUFFICIENT FUNDS")))</f>
        <v/>
      </c>
      <c r="K283" s="6" t="str">
        <f>IF(H283&gt;Scenario!$B$11,"",IF(H$2&lt;&gt;"Ready",H$2,IF(ISNUMBER(I283),(I283+J283)*(N('Option C'!$E$14)+N('Option C'!$E$15)+IF(Scenario!$B$13="Gross",N('Option C'!$E$16),0))/12+((0+0)/12+IF(AND(H283&gt;=Scenario!$B$10,MOD(H283-Scenario!$B$10,Scenario!$B$18)=0),N('Option C'!$E$17)*N('Option C'!$E$18)+N('Option C'!$E$20),0)+IF(H283=1,N('Option C'!$E$17)*N('Option C'!$E$19)+N('Option C'!$E$21),0)+IF(H283=Scenario!$B$11,N('Option C'!$E$22),0)),"INSUFFICIENT FUNDS")))</f>
        <v/>
      </c>
      <c r="L283" s="6" t="str">
        <f>IF(H283&gt;Scenario!$B$11,"",IF(H$2&lt;&gt;"Ready",H$2,IF(ISNUMBER(I283),IF((I283+J283)*(1+Scenario!$B$12/12)-K283&lt;0,"INSUFFICIENT FUNDS",(I283+J283)*(1+Scenario!$B$12/12)-K283),"INSUFFICIENT FUNDS")))</f>
        <v/>
      </c>
      <c r="M283" s="6" t="str">
        <f>IF(H283&gt;Scenario!$B$11,"",IF(H$2&lt;&gt;"Ready",H$2,IF(ISNUMBER(L283),M282+K283,"INSUFFICIENT FUNDS")))</f>
        <v/>
      </c>
      <c r="N283" t="str">
        <f>IF(H283&gt;Scenario!$B$11,"",IF(H$2&lt;&gt;"Ready",H$2,IF(ISNUMBER(L283),"OK","INSUFFICIENT FUNDS")))</f>
        <v/>
      </c>
      <c r="O283">
        <v>279</v>
      </c>
      <c r="P283" s="6" t="str">
        <f>IF(O283&gt;Scenario!$B$11,"",IF(O$2&lt;&gt;"Ready",O$2,IF(U282="OK",S282,"INSUFFICIENT FUNDS")))</f>
        <v/>
      </c>
      <c r="Q283" s="6" t="str">
        <f>IF(O283&gt;Scenario!$B$11,"",IF(O$2&lt;&gt;"Ready",O$2,IF(ISNUMBER(P283),IF(AND(O283&gt;=Scenario!$B$10,MOD(O283-Scenario!$B$10,Scenario!$B$18)=0),Scenario!$B$8,0),"INSUFFICIENT FUNDS")))</f>
        <v/>
      </c>
      <c r="R283" s="6" t="str">
        <f>IF(O283&gt;Scenario!$B$11,"",IF(O$2&lt;&gt;"Ready",O$2,IF(ISNUMBER(P283),(P283+Q283)*(0+N('Option C'!$E$15)+IF(Scenario!$B$13="Gross",N('Option C'!$E$16),0))/12+((N('Option C'!$E$12)+N('Option C'!$E$13))/12+IF(AND(O283&gt;=Scenario!$B$10,MOD(O283-Scenario!$B$10,Scenario!$B$18)=0),N('Option C'!$E$17)*N('Option C'!$E$18)+N('Option C'!$E$20),0)+IF(O283=1,N('Option C'!$E$17)*N('Option C'!$E$19)+N('Option C'!$E$21),0)+IF(O283=Scenario!$B$11,N('Option C'!$E$22),0)),"INSUFFICIENT FUNDS")))</f>
        <v/>
      </c>
      <c r="S283" s="6" t="str">
        <f>IF(O283&gt;Scenario!$B$11,"",IF(O$2&lt;&gt;"Ready",O$2,IF(ISNUMBER(P283),IF((P283+Q283)*(1+Scenario!$B$12/12)-R283&lt;0,"INSUFFICIENT FUNDS",(P283+Q283)*(1+Scenario!$B$12/12)-R283),"INSUFFICIENT FUNDS")))</f>
        <v/>
      </c>
      <c r="T283" s="6" t="str">
        <f>IF(O283&gt;Scenario!$B$11,"",IF(O$2&lt;&gt;"Ready",O$2,IF(ISNUMBER(S283),T282+R283,"INSUFFICIENT FUNDS")))</f>
        <v/>
      </c>
      <c r="U283" t="str">
        <f>IF(O283&gt;Scenario!$B$11,"",IF(O$2&lt;&gt;"Ready",O$2,IF(ISNUMBER(S283),"OK","INSUFFICIENT FUNDS")))</f>
        <v/>
      </c>
      <c r="V283">
        <v>279</v>
      </c>
      <c r="W283" s="6" t="str">
        <f>IF(V283&gt;Scenario!$B$11,"",IF(V$2&lt;&gt;"Ready",V$2,IF(AB282="OK",Z282,"INSUFFICIENT FUNDS")))</f>
        <v/>
      </c>
      <c r="X283" s="6" t="str">
        <f>IF(V283&gt;Scenario!$B$11,"",IF(V$2&lt;&gt;"Ready",V$2,IF(ISNUMBER(W283),IF(AND(V283&gt;=Scenario!$B$10,MOD(V283-Scenario!$B$10,Scenario!$B$18)=0),Scenario!$B$8,0),"INSUFFICIENT FUNDS")))</f>
        <v/>
      </c>
      <c r="Y283" s="6" t="str">
        <f>IF(V283&gt;Scenario!$B$11,"",IF(V$2&lt;&gt;"Ready",V$2,IF(ISNUMBER(W283),(W283+X283)*(N('Option C'!$E$14)+N('Option C'!$E$15)+IF(Scenario!$B$13="Gross",N('Option C'!$E$16),0))/12+((N('Option C'!$E$12)+N('Option C'!$E$13))/12+IF(AND(V283&gt;=Scenario!$B$10,MOD(V283-Scenario!$B$10,Scenario!$B$18)=0),0*0+0,0)+IF(V283=1,0*0+0,0)+IF(V283=Scenario!$B$11,0,0)),"INSUFFICIENT FUNDS")))</f>
        <v/>
      </c>
      <c r="Z283" s="6" t="str">
        <f>IF(V283&gt;Scenario!$B$11,"",IF(V$2&lt;&gt;"Ready",V$2,IF(ISNUMBER(W283),IF((W283+X283)*(1+Scenario!$B$12/12)-Y283&lt;0,"INSUFFICIENT FUNDS",(W283+X283)*(1+Scenario!$B$12/12)-Y283),"INSUFFICIENT FUNDS")))</f>
        <v/>
      </c>
      <c r="AA283" s="6" t="str">
        <f>IF(V283&gt;Scenario!$B$11,"",IF(V$2&lt;&gt;"Ready",V$2,IF(ISNUMBER(Z283),AA282+Y283,"INSUFFICIENT FUNDS")))</f>
        <v/>
      </c>
      <c r="AB283" t="str">
        <f>IF(V283&gt;Scenario!$B$11,"",IF(V$2&lt;&gt;"Ready",V$2,IF(ISNUMBER(Z283),"OK","INSUFFICIENT FUNDS")))</f>
        <v/>
      </c>
      <c r="AC283">
        <v>279</v>
      </c>
      <c r="AD283" s="6" t="str">
        <f>IF(AC283&gt;Scenario!$B$11,"",IF(AC$2&lt;&gt;"Ready",AC$2,IF(AI282="OK",AG282,"INSUFFICIENT FUNDS")))</f>
        <v/>
      </c>
      <c r="AE283" s="6" t="str">
        <f>IF(AC283&gt;Scenario!$B$11,"",IF(AC$2&lt;&gt;"Ready",AC$2,IF(ISNUMBER(AD283),IF(AND(AC283&gt;=Scenario!$B$10,MOD(AC283-Scenario!$B$10,Scenario!$B$18)=0),Scenario!$B$8,0),"INSUFFICIENT FUNDS")))</f>
        <v/>
      </c>
      <c r="AF283" s="6" t="str">
        <f>IF(AC283&gt;Scenario!$B$11,"",IF(AC$2&lt;&gt;"Ready",AC$2,IF(ISNUMBER(AD283),(AD283+AE283)*(N('Option C'!$E$14)+N('Option C'!$E$15)+IF(Scenario!$B$13="Gross",0,0))/12+((N('Option C'!$E$12)+N('Option C'!$E$13))/12+IF(AND(AC283&gt;=Scenario!$B$10,MOD(AC283-Scenario!$B$10,Scenario!$B$18)=0),N('Option C'!$E$17)*N('Option C'!$E$18)+N('Option C'!$E$20),0)+IF(AC283=1,N('Option C'!$E$17)*N('Option C'!$E$19)+N('Option C'!$E$21),0)+IF(AC283=Scenario!$B$11,N('Option C'!$E$22),0)),"INSUFFICIENT FUNDS")))</f>
        <v/>
      </c>
      <c r="AG283" s="6" t="str">
        <f>IF(AC283&gt;Scenario!$B$11,"",IF(AC$2&lt;&gt;"Ready",AC$2,IF(ISNUMBER(AD283),IF((AD283+AE283)*(1+Scenario!$B$12/12)-AF283&lt;0,"INSUFFICIENT FUNDS",(AD283+AE283)*(1+Scenario!$B$12/12)-AF283),"INSUFFICIENT FUNDS")))</f>
        <v/>
      </c>
      <c r="AH283" s="6" t="str">
        <f>IF(AC283&gt;Scenario!$B$11,"",IF(AC$2&lt;&gt;"Ready",AC$2,IF(ISNUMBER(AG283),AH282+AF283,"INSUFFICIENT FUNDS")))</f>
        <v/>
      </c>
      <c r="AI283" t="str">
        <f>IF(AC283&gt;Scenario!$B$11,"",IF(AC$2&lt;&gt;"Ready",AC$2,IF(ISNUMBER(AG283),"OK","INSUFFICIENT FUNDS")))</f>
        <v/>
      </c>
      <c r="AJ283">
        <v>279</v>
      </c>
      <c r="AK283" s="6" t="str">
        <f>IF(AJ283&gt;Scenario!$B$11,"",IF(AJ$2&lt;&gt;"Ready",AJ$2,IF(AP282="OK",AN282,"INSUFFICIENT FUNDS")))</f>
        <v/>
      </c>
      <c r="AL283" s="6" t="str">
        <f>IF(AJ283&gt;Scenario!$B$11,"",IF(AJ$2&lt;&gt;"Ready",AJ$2,IF(ISNUMBER(AK283),IF(AND(AJ283&gt;=Scenario!$B$10,MOD(AJ283-Scenario!$B$10,Scenario!$B$18)=0),Scenario!$B$8,0),"INSUFFICIENT FUNDS")))</f>
        <v/>
      </c>
      <c r="AM283" s="6" t="str">
        <f>IF(AJ283&gt;Scenario!$B$11,"",IF(AJ$2&lt;&gt;"Ready",AJ$2,IF(ISNUMBER(AK283),(AK283+AL283)*(0+0+IF(Scenario!$B$13="Gross",0,0))/12+((0+0)/12+IF(AND(AJ283&gt;=Scenario!$B$10,MOD(AJ283-Scenario!$B$10,Scenario!$B$18)=0),0*0+0,0)+IF(AJ283=1,0*0+0,0)+IF(AJ283=Scenario!$B$11,0,0)),"INSUFFICIENT FUNDS")))</f>
        <v/>
      </c>
      <c r="AN283" s="6" t="str">
        <f>IF(AJ283&gt;Scenario!$B$11,"",IF(AJ$2&lt;&gt;"Ready",AJ$2,IF(ISNUMBER(AK283),IF((AK283+AL283)*(1+Scenario!$B$12/12)-AM283&lt;0,"INSUFFICIENT FUNDS",(AK283+AL283)*(1+Scenario!$B$12/12)-AM283),"INSUFFICIENT FUNDS")))</f>
        <v/>
      </c>
      <c r="AO283" s="6" t="str">
        <f>IF(AJ283&gt;Scenario!$B$11,"",IF(AJ$2&lt;&gt;"Ready",AJ$2,IF(ISNUMBER(AN283),AO282+AM283,"INSUFFICIENT FUNDS")))</f>
        <v/>
      </c>
      <c r="AP283" t="str">
        <f>IF(AJ283&gt;Scenario!$B$11,"",IF(AJ$2&lt;&gt;"Ready",AJ$2,IF(ISNUMBER(AN283),"OK","INSUFFICIENT FUNDS")))</f>
        <v/>
      </c>
    </row>
    <row r="284" spans="1:42" ht="32.1" customHeight="1" x14ac:dyDescent="0.2">
      <c r="A284">
        <v>280</v>
      </c>
      <c r="B284" s="6" t="str">
        <f>IF(A284&gt;Scenario!$B$11,"",IF(A$2&lt;&gt;"Ready",A$2,IF(G283="OK",E283,"INSUFFICIENT FUNDS")))</f>
        <v/>
      </c>
      <c r="C284" s="6" t="str">
        <f>IF(A284&gt;Scenario!$B$11,"",IF(A$2&lt;&gt;"Ready",A$2,IF(ISNUMBER(B284),IF(AND(A284&gt;=Scenario!$B$10,MOD(A284-Scenario!$B$10,Scenario!$B$18)=0),Scenario!$B$8,0),"INSUFFICIENT FUNDS")))</f>
        <v/>
      </c>
      <c r="D284" s="6" t="str">
        <f>IF(A284&gt;Scenario!$B$11,"",IF(A$2&lt;&gt;"Ready",A$2,IF(ISNUMBER(B284),(B284+C284)*(N('Option C'!$E$14)+N('Option C'!$E$15)+IF(Scenario!$B$13="Gross",N('Option C'!$E$16),0))/12+((N('Option C'!$E$12)+N('Option C'!$E$13))/12+IF(AND(A284&gt;=Scenario!$B$10,MOD(A284-Scenario!$B$10,Scenario!$B$18)=0),N('Option C'!$E$17)*N('Option C'!$E$18)+N('Option C'!$E$20),0)+IF(A284=1,N('Option C'!$E$17)*N('Option C'!$E$19)+N('Option C'!$E$21),0)+IF(A284=Scenario!$B$11,N('Option C'!$E$22),0)),"INSUFFICIENT FUNDS")))</f>
        <v/>
      </c>
      <c r="E284" s="6" t="str">
        <f>IF(A284&gt;Scenario!$B$11,"",IF(A$2&lt;&gt;"Ready",A$2,IF(ISNUMBER(B284),IF((B284+C284)*(1+Scenario!$B$12/12)-D284&lt;0,"INSUFFICIENT FUNDS",(B284+C284)*(1+Scenario!$B$12/12)-D284),"INSUFFICIENT FUNDS")))</f>
        <v/>
      </c>
      <c r="F284" s="6" t="str">
        <f>IF(A284&gt;Scenario!$B$11,"",IF(A$2&lt;&gt;"Ready",A$2,IF(ISNUMBER(E284),F283+D284,"INSUFFICIENT FUNDS")))</f>
        <v/>
      </c>
      <c r="G284" t="str">
        <f>IF(A284&gt;Scenario!$B$11,"",IF(A$2&lt;&gt;"Ready",A$2,IF(ISNUMBER(E284),"OK","INSUFFICIENT FUNDS")))</f>
        <v/>
      </c>
      <c r="H284">
        <v>280</v>
      </c>
      <c r="I284" s="6" t="str">
        <f>IF(H284&gt;Scenario!$B$11,"",IF(H$2&lt;&gt;"Ready",H$2,IF(N283="OK",L283,"INSUFFICIENT FUNDS")))</f>
        <v/>
      </c>
      <c r="J284" s="6" t="str">
        <f>IF(H284&gt;Scenario!$B$11,"",IF(H$2&lt;&gt;"Ready",H$2,IF(ISNUMBER(I284),IF(AND(H284&gt;=Scenario!$B$10,MOD(H284-Scenario!$B$10,Scenario!$B$18)=0),Scenario!$B$8,0),"INSUFFICIENT FUNDS")))</f>
        <v/>
      </c>
      <c r="K284" s="6" t="str">
        <f>IF(H284&gt;Scenario!$B$11,"",IF(H$2&lt;&gt;"Ready",H$2,IF(ISNUMBER(I284),(I284+J284)*(N('Option C'!$E$14)+N('Option C'!$E$15)+IF(Scenario!$B$13="Gross",N('Option C'!$E$16),0))/12+((0+0)/12+IF(AND(H284&gt;=Scenario!$B$10,MOD(H284-Scenario!$B$10,Scenario!$B$18)=0),N('Option C'!$E$17)*N('Option C'!$E$18)+N('Option C'!$E$20),0)+IF(H284=1,N('Option C'!$E$17)*N('Option C'!$E$19)+N('Option C'!$E$21),0)+IF(H284=Scenario!$B$11,N('Option C'!$E$22),0)),"INSUFFICIENT FUNDS")))</f>
        <v/>
      </c>
      <c r="L284" s="6" t="str">
        <f>IF(H284&gt;Scenario!$B$11,"",IF(H$2&lt;&gt;"Ready",H$2,IF(ISNUMBER(I284),IF((I284+J284)*(1+Scenario!$B$12/12)-K284&lt;0,"INSUFFICIENT FUNDS",(I284+J284)*(1+Scenario!$B$12/12)-K284),"INSUFFICIENT FUNDS")))</f>
        <v/>
      </c>
      <c r="M284" s="6" t="str">
        <f>IF(H284&gt;Scenario!$B$11,"",IF(H$2&lt;&gt;"Ready",H$2,IF(ISNUMBER(L284),M283+K284,"INSUFFICIENT FUNDS")))</f>
        <v/>
      </c>
      <c r="N284" t="str">
        <f>IF(H284&gt;Scenario!$B$11,"",IF(H$2&lt;&gt;"Ready",H$2,IF(ISNUMBER(L284),"OK","INSUFFICIENT FUNDS")))</f>
        <v/>
      </c>
      <c r="O284">
        <v>280</v>
      </c>
      <c r="P284" s="6" t="str">
        <f>IF(O284&gt;Scenario!$B$11,"",IF(O$2&lt;&gt;"Ready",O$2,IF(U283="OK",S283,"INSUFFICIENT FUNDS")))</f>
        <v/>
      </c>
      <c r="Q284" s="6" t="str">
        <f>IF(O284&gt;Scenario!$B$11,"",IF(O$2&lt;&gt;"Ready",O$2,IF(ISNUMBER(P284),IF(AND(O284&gt;=Scenario!$B$10,MOD(O284-Scenario!$B$10,Scenario!$B$18)=0),Scenario!$B$8,0),"INSUFFICIENT FUNDS")))</f>
        <v/>
      </c>
      <c r="R284" s="6" t="str">
        <f>IF(O284&gt;Scenario!$B$11,"",IF(O$2&lt;&gt;"Ready",O$2,IF(ISNUMBER(P284),(P284+Q284)*(0+N('Option C'!$E$15)+IF(Scenario!$B$13="Gross",N('Option C'!$E$16),0))/12+((N('Option C'!$E$12)+N('Option C'!$E$13))/12+IF(AND(O284&gt;=Scenario!$B$10,MOD(O284-Scenario!$B$10,Scenario!$B$18)=0),N('Option C'!$E$17)*N('Option C'!$E$18)+N('Option C'!$E$20),0)+IF(O284=1,N('Option C'!$E$17)*N('Option C'!$E$19)+N('Option C'!$E$21),0)+IF(O284=Scenario!$B$11,N('Option C'!$E$22),0)),"INSUFFICIENT FUNDS")))</f>
        <v/>
      </c>
      <c r="S284" s="6" t="str">
        <f>IF(O284&gt;Scenario!$B$11,"",IF(O$2&lt;&gt;"Ready",O$2,IF(ISNUMBER(P284),IF((P284+Q284)*(1+Scenario!$B$12/12)-R284&lt;0,"INSUFFICIENT FUNDS",(P284+Q284)*(1+Scenario!$B$12/12)-R284),"INSUFFICIENT FUNDS")))</f>
        <v/>
      </c>
      <c r="T284" s="6" t="str">
        <f>IF(O284&gt;Scenario!$B$11,"",IF(O$2&lt;&gt;"Ready",O$2,IF(ISNUMBER(S284),T283+R284,"INSUFFICIENT FUNDS")))</f>
        <v/>
      </c>
      <c r="U284" t="str">
        <f>IF(O284&gt;Scenario!$B$11,"",IF(O$2&lt;&gt;"Ready",O$2,IF(ISNUMBER(S284),"OK","INSUFFICIENT FUNDS")))</f>
        <v/>
      </c>
      <c r="V284">
        <v>280</v>
      </c>
      <c r="W284" s="6" t="str">
        <f>IF(V284&gt;Scenario!$B$11,"",IF(V$2&lt;&gt;"Ready",V$2,IF(AB283="OK",Z283,"INSUFFICIENT FUNDS")))</f>
        <v/>
      </c>
      <c r="X284" s="6" t="str">
        <f>IF(V284&gt;Scenario!$B$11,"",IF(V$2&lt;&gt;"Ready",V$2,IF(ISNUMBER(W284),IF(AND(V284&gt;=Scenario!$B$10,MOD(V284-Scenario!$B$10,Scenario!$B$18)=0),Scenario!$B$8,0),"INSUFFICIENT FUNDS")))</f>
        <v/>
      </c>
      <c r="Y284" s="6" t="str">
        <f>IF(V284&gt;Scenario!$B$11,"",IF(V$2&lt;&gt;"Ready",V$2,IF(ISNUMBER(W284),(W284+X284)*(N('Option C'!$E$14)+N('Option C'!$E$15)+IF(Scenario!$B$13="Gross",N('Option C'!$E$16),0))/12+((N('Option C'!$E$12)+N('Option C'!$E$13))/12+IF(AND(V284&gt;=Scenario!$B$10,MOD(V284-Scenario!$B$10,Scenario!$B$18)=0),0*0+0,0)+IF(V284=1,0*0+0,0)+IF(V284=Scenario!$B$11,0,0)),"INSUFFICIENT FUNDS")))</f>
        <v/>
      </c>
      <c r="Z284" s="6" t="str">
        <f>IF(V284&gt;Scenario!$B$11,"",IF(V$2&lt;&gt;"Ready",V$2,IF(ISNUMBER(W284),IF((W284+X284)*(1+Scenario!$B$12/12)-Y284&lt;0,"INSUFFICIENT FUNDS",(W284+X284)*(1+Scenario!$B$12/12)-Y284),"INSUFFICIENT FUNDS")))</f>
        <v/>
      </c>
      <c r="AA284" s="6" t="str">
        <f>IF(V284&gt;Scenario!$B$11,"",IF(V$2&lt;&gt;"Ready",V$2,IF(ISNUMBER(Z284),AA283+Y284,"INSUFFICIENT FUNDS")))</f>
        <v/>
      </c>
      <c r="AB284" t="str">
        <f>IF(V284&gt;Scenario!$B$11,"",IF(V$2&lt;&gt;"Ready",V$2,IF(ISNUMBER(Z284),"OK","INSUFFICIENT FUNDS")))</f>
        <v/>
      </c>
      <c r="AC284">
        <v>280</v>
      </c>
      <c r="AD284" s="6" t="str">
        <f>IF(AC284&gt;Scenario!$B$11,"",IF(AC$2&lt;&gt;"Ready",AC$2,IF(AI283="OK",AG283,"INSUFFICIENT FUNDS")))</f>
        <v/>
      </c>
      <c r="AE284" s="6" t="str">
        <f>IF(AC284&gt;Scenario!$B$11,"",IF(AC$2&lt;&gt;"Ready",AC$2,IF(ISNUMBER(AD284),IF(AND(AC284&gt;=Scenario!$B$10,MOD(AC284-Scenario!$B$10,Scenario!$B$18)=0),Scenario!$B$8,0),"INSUFFICIENT FUNDS")))</f>
        <v/>
      </c>
      <c r="AF284" s="6" t="str">
        <f>IF(AC284&gt;Scenario!$B$11,"",IF(AC$2&lt;&gt;"Ready",AC$2,IF(ISNUMBER(AD284),(AD284+AE284)*(N('Option C'!$E$14)+N('Option C'!$E$15)+IF(Scenario!$B$13="Gross",0,0))/12+((N('Option C'!$E$12)+N('Option C'!$E$13))/12+IF(AND(AC284&gt;=Scenario!$B$10,MOD(AC284-Scenario!$B$10,Scenario!$B$18)=0),N('Option C'!$E$17)*N('Option C'!$E$18)+N('Option C'!$E$20),0)+IF(AC284=1,N('Option C'!$E$17)*N('Option C'!$E$19)+N('Option C'!$E$21),0)+IF(AC284=Scenario!$B$11,N('Option C'!$E$22),0)),"INSUFFICIENT FUNDS")))</f>
        <v/>
      </c>
      <c r="AG284" s="6" t="str">
        <f>IF(AC284&gt;Scenario!$B$11,"",IF(AC$2&lt;&gt;"Ready",AC$2,IF(ISNUMBER(AD284),IF((AD284+AE284)*(1+Scenario!$B$12/12)-AF284&lt;0,"INSUFFICIENT FUNDS",(AD284+AE284)*(1+Scenario!$B$12/12)-AF284),"INSUFFICIENT FUNDS")))</f>
        <v/>
      </c>
      <c r="AH284" s="6" t="str">
        <f>IF(AC284&gt;Scenario!$B$11,"",IF(AC$2&lt;&gt;"Ready",AC$2,IF(ISNUMBER(AG284),AH283+AF284,"INSUFFICIENT FUNDS")))</f>
        <v/>
      </c>
      <c r="AI284" t="str">
        <f>IF(AC284&gt;Scenario!$B$11,"",IF(AC$2&lt;&gt;"Ready",AC$2,IF(ISNUMBER(AG284),"OK","INSUFFICIENT FUNDS")))</f>
        <v/>
      </c>
      <c r="AJ284">
        <v>280</v>
      </c>
      <c r="AK284" s="6" t="str">
        <f>IF(AJ284&gt;Scenario!$B$11,"",IF(AJ$2&lt;&gt;"Ready",AJ$2,IF(AP283="OK",AN283,"INSUFFICIENT FUNDS")))</f>
        <v/>
      </c>
      <c r="AL284" s="6" t="str">
        <f>IF(AJ284&gt;Scenario!$B$11,"",IF(AJ$2&lt;&gt;"Ready",AJ$2,IF(ISNUMBER(AK284),IF(AND(AJ284&gt;=Scenario!$B$10,MOD(AJ284-Scenario!$B$10,Scenario!$B$18)=0),Scenario!$B$8,0),"INSUFFICIENT FUNDS")))</f>
        <v/>
      </c>
      <c r="AM284" s="6" t="str">
        <f>IF(AJ284&gt;Scenario!$B$11,"",IF(AJ$2&lt;&gt;"Ready",AJ$2,IF(ISNUMBER(AK284),(AK284+AL284)*(0+0+IF(Scenario!$B$13="Gross",0,0))/12+((0+0)/12+IF(AND(AJ284&gt;=Scenario!$B$10,MOD(AJ284-Scenario!$B$10,Scenario!$B$18)=0),0*0+0,0)+IF(AJ284=1,0*0+0,0)+IF(AJ284=Scenario!$B$11,0,0)),"INSUFFICIENT FUNDS")))</f>
        <v/>
      </c>
      <c r="AN284" s="6" t="str">
        <f>IF(AJ284&gt;Scenario!$B$11,"",IF(AJ$2&lt;&gt;"Ready",AJ$2,IF(ISNUMBER(AK284),IF((AK284+AL284)*(1+Scenario!$B$12/12)-AM284&lt;0,"INSUFFICIENT FUNDS",(AK284+AL284)*(1+Scenario!$B$12/12)-AM284),"INSUFFICIENT FUNDS")))</f>
        <v/>
      </c>
      <c r="AO284" s="6" t="str">
        <f>IF(AJ284&gt;Scenario!$B$11,"",IF(AJ$2&lt;&gt;"Ready",AJ$2,IF(ISNUMBER(AN284),AO283+AM284,"INSUFFICIENT FUNDS")))</f>
        <v/>
      </c>
      <c r="AP284" t="str">
        <f>IF(AJ284&gt;Scenario!$B$11,"",IF(AJ$2&lt;&gt;"Ready",AJ$2,IF(ISNUMBER(AN284),"OK","INSUFFICIENT FUNDS")))</f>
        <v/>
      </c>
    </row>
    <row r="285" spans="1:42" ht="32.1" customHeight="1" x14ac:dyDescent="0.2">
      <c r="A285">
        <v>281</v>
      </c>
      <c r="B285" s="6" t="str">
        <f>IF(A285&gt;Scenario!$B$11,"",IF(A$2&lt;&gt;"Ready",A$2,IF(G284="OK",E284,"INSUFFICIENT FUNDS")))</f>
        <v/>
      </c>
      <c r="C285" s="6" t="str">
        <f>IF(A285&gt;Scenario!$B$11,"",IF(A$2&lt;&gt;"Ready",A$2,IF(ISNUMBER(B285),IF(AND(A285&gt;=Scenario!$B$10,MOD(A285-Scenario!$B$10,Scenario!$B$18)=0),Scenario!$B$8,0),"INSUFFICIENT FUNDS")))</f>
        <v/>
      </c>
      <c r="D285" s="6" t="str">
        <f>IF(A285&gt;Scenario!$B$11,"",IF(A$2&lt;&gt;"Ready",A$2,IF(ISNUMBER(B285),(B285+C285)*(N('Option C'!$E$14)+N('Option C'!$E$15)+IF(Scenario!$B$13="Gross",N('Option C'!$E$16),0))/12+((N('Option C'!$E$12)+N('Option C'!$E$13))/12+IF(AND(A285&gt;=Scenario!$B$10,MOD(A285-Scenario!$B$10,Scenario!$B$18)=0),N('Option C'!$E$17)*N('Option C'!$E$18)+N('Option C'!$E$20),0)+IF(A285=1,N('Option C'!$E$17)*N('Option C'!$E$19)+N('Option C'!$E$21),0)+IF(A285=Scenario!$B$11,N('Option C'!$E$22),0)),"INSUFFICIENT FUNDS")))</f>
        <v/>
      </c>
      <c r="E285" s="6" t="str">
        <f>IF(A285&gt;Scenario!$B$11,"",IF(A$2&lt;&gt;"Ready",A$2,IF(ISNUMBER(B285),IF((B285+C285)*(1+Scenario!$B$12/12)-D285&lt;0,"INSUFFICIENT FUNDS",(B285+C285)*(1+Scenario!$B$12/12)-D285),"INSUFFICIENT FUNDS")))</f>
        <v/>
      </c>
      <c r="F285" s="6" t="str">
        <f>IF(A285&gt;Scenario!$B$11,"",IF(A$2&lt;&gt;"Ready",A$2,IF(ISNUMBER(E285),F284+D285,"INSUFFICIENT FUNDS")))</f>
        <v/>
      </c>
      <c r="G285" t="str">
        <f>IF(A285&gt;Scenario!$B$11,"",IF(A$2&lt;&gt;"Ready",A$2,IF(ISNUMBER(E285),"OK","INSUFFICIENT FUNDS")))</f>
        <v/>
      </c>
      <c r="H285">
        <v>281</v>
      </c>
      <c r="I285" s="6" t="str">
        <f>IF(H285&gt;Scenario!$B$11,"",IF(H$2&lt;&gt;"Ready",H$2,IF(N284="OK",L284,"INSUFFICIENT FUNDS")))</f>
        <v/>
      </c>
      <c r="J285" s="6" t="str">
        <f>IF(H285&gt;Scenario!$B$11,"",IF(H$2&lt;&gt;"Ready",H$2,IF(ISNUMBER(I285),IF(AND(H285&gt;=Scenario!$B$10,MOD(H285-Scenario!$B$10,Scenario!$B$18)=0),Scenario!$B$8,0),"INSUFFICIENT FUNDS")))</f>
        <v/>
      </c>
      <c r="K285" s="6" t="str">
        <f>IF(H285&gt;Scenario!$B$11,"",IF(H$2&lt;&gt;"Ready",H$2,IF(ISNUMBER(I285),(I285+J285)*(N('Option C'!$E$14)+N('Option C'!$E$15)+IF(Scenario!$B$13="Gross",N('Option C'!$E$16),0))/12+((0+0)/12+IF(AND(H285&gt;=Scenario!$B$10,MOD(H285-Scenario!$B$10,Scenario!$B$18)=0),N('Option C'!$E$17)*N('Option C'!$E$18)+N('Option C'!$E$20),0)+IF(H285=1,N('Option C'!$E$17)*N('Option C'!$E$19)+N('Option C'!$E$21),0)+IF(H285=Scenario!$B$11,N('Option C'!$E$22),0)),"INSUFFICIENT FUNDS")))</f>
        <v/>
      </c>
      <c r="L285" s="6" t="str">
        <f>IF(H285&gt;Scenario!$B$11,"",IF(H$2&lt;&gt;"Ready",H$2,IF(ISNUMBER(I285),IF((I285+J285)*(1+Scenario!$B$12/12)-K285&lt;0,"INSUFFICIENT FUNDS",(I285+J285)*(1+Scenario!$B$12/12)-K285),"INSUFFICIENT FUNDS")))</f>
        <v/>
      </c>
      <c r="M285" s="6" t="str">
        <f>IF(H285&gt;Scenario!$B$11,"",IF(H$2&lt;&gt;"Ready",H$2,IF(ISNUMBER(L285),M284+K285,"INSUFFICIENT FUNDS")))</f>
        <v/>
      </c>
      <c r="N285" t="str">
        <f>IF(H285&gt;Scenario!$B$11,"",IF(H$2&lt;&gt;"Ready",H$2,IF(ISNUMBER(L285),"OK","INSUFFICIENT FUNDS")))</f>
        <v/>
      </c>
      <c r="O285">
        <v>281</v>
      </c>
      <c r="P285" s="6" t="str">
        <f>IF(O285&gt;Scenario!$B$11,"",IF(O$2&lt;&gt;"Ready",O$2,IF(U284="OK",S284,"INSUFFICIENT FUNDS")))</f>
        <v/>
      </c>
      <c r="Q285" s="6" t="str">
        <f>IF(O285&gt;Scenario!$B$11,"",IF(O$2&lt;&gt;"Ready",O$2,IF(ISNUMBER(P285),IF(AND(O285&gt;=Scenario!$B$10,MOD(O285-Scenario!$B$10,Scenario!$B$18)=0),Scenario!$B$8,0),"INSUFFICIENT FUNDS")))</f>
        <v/>
      </c>
      <c r="R285" s="6" t="str">
        <f>IF(O285&gt;Scenario!$B$11,"",IF(O$2&lt;&gt;"Ready",O$2,IF(ISNUMBER(P285),(P285+Q285)*(0+N('Option C'!$E$15)+IF(Scenario!$B$13="Gross",N('Option C'!$E$16),0))/12+((N('Option C'!$E$12)+N('Option C'!$E$13))/12+IF(AND(O285&gt;=Scenario!$B$10,MOD(O285-Scenario!$B$10,Scenario!$B$18)=0),N('Option C'!$E$17)*N('Option C'!$E$18)+N('Option C'!$E$20),0)+IF(O285=1,N('Option C'!$E$17)*N('Option C'!$E$19)+N('Option C'!$E$21),0)+IF(O285=Scenario!$B$11,N('Option C'!$E$22),0)),"INSUFFICIENT FUNDS")))</f>
        <v/>
      </c>
      <c r="S285" s="6" t="str">
        <f>IF(O285&gt;Scenario!$B$11,"",IF(O$2&lt;&gt;"Ready",O$2,IF(ISNUMBER(P285),IF((P285+Q285)*(1+Scenario!$B$12/12)-R285&lt;0,"INSUFFICIENT FUNDS",(P285+Q285)*(1+Scenario!$B$12/12)-R285),"INSUFFICIENT FUNDS")))</f>
        <v/>
      </c>
      <c r="T285" s="6" t="str">
        <f>IF(O285&gt;Scenario!$B$11,"",IF(O$2&lt;&gt;"Ready",O$2,IF(ISNUMBER(S285),T284+R285,"INSUFFICIENT FUNDS")))</f>
        <v/>
      </c>
      <c r="U285" t="str">
        <f>IF(O285&gt;Scenario!$B$11,"",IF(O$2&lt;&gt;"Ready",O$2,IF(ISNUMBER(S285),"OK","INSUFFICIENT FUNDS")))</f>
        <v/>
      </c>
      <c r="V285">
        <v>281</v>
      </c>
      <c r="W285" s="6" t="str">
        <f>IF(V285&gt;Scenario!$B$11,"",IF(V$2&lt;&gt;"Ready",V$2,IF(AB284="OK",Z284,"INSUFFICIENT FUNDS")))</f>
        <v/>
      </c>
      <c r="X285" s="6" t="str">
        <f>IF(V285&gt;Scenario!$B$11,"",IF(V$2&lt;&gt;"Ready",V$2,IF(ISNUMBER(W285),IF(AND(V285&gt;=Scenario!$B$10,MOD(V285-Scenario!$B$10,Scenario!$B$18)=0),Scenario!$B$8,0),"INSUFFICIENT FUNDS")))</f>
        <v/>
      </c>
      <c r="Y285" s="6" t="str">
        <f>IF(V285&gt;Scenario!$B$11,"",IF(V$2&lt;&gt;"Ready",V$2,IF(ISNUMBER(W285),(W285+X285)*(N('Option C'!$E$14)+N('Option C'!$E$15)+IF(Scenario!$B$13="Gross",N('Option C'!$E$16),0))/12+((N('Option C'!$E$12)+N('Option C'!$E$13))/12+IF(AND(V285&gt;=Scenario!$B$10,MOD(V285-Scenario!$B$10,Scenario!$B$18)=0),0*0+0,0)+IF(V285=1,0*0+0,0)+IF(V285=Scenario!$B$11,0,0)),"INSUFFICIENT FUNDS")))</f>
        <v/>
      </c>
      <c r="Z285" s="6" t="str">
        <f>IF(V285&gt;Scenario!$B$11,"",IF(V$2&lt;&gt;"Ready",V$2,IF(ISNUMBER(W285),IF((W285+X285)*(1+Scenario!$B$12/12)-Y285&lt;0,"INSUFFICIENT FUNDS",(W285+X285)*(1+Scenario!$B$12/12)-Y285),"INSUFFICIENT FUNDS")))</f>
        <v/>
      </c>
      <c r="AA285" s="6" t="str">
        <f>IF(V285&gt;Scenario!$B$11,"",IF(V$2&lt;&gt;"Ready",V$2,IF(ISNUMBER(Z285),AA284+Y285,"INSUFFICIENT FUNDS")))</f>
        <v/>
      </c>
      <c r="AB285" t="str">
        <f>IF(V285&gt;Scenario!$B$11,"",IF(V$2&lt;&gt;"Ready",V$2,IF(ISNUMBER(Z285),"OK","INSUFFICIENT FUNDS")))</f>
        <v/>
      </c>
      <c r="AC285">
        <v>281</v>
      </c>
      <c r="AD285" s="6" t="str">
        <f>IF(AC285&gt;Scenario!$B$11,"",IF(AC$2&lt;&gt;"Ready",AC$2,IF(AI284="OK",AG284,"INSUFFICIENT FUNDS")))</f>
        <v/>
      </c>
      <c r="AE285" s="6" t="str">
        <f>IF(AC285&gt;Scenario!$B$11,"",IF(AC$2&lt;&gt;"Ready",AC$2,IF(ISNUMBER(AD285),IF(AND(AC285&gt;=Scenario!$B$10,MOD(AC285-Scenario!$B$10,Scenario!$B$18)=0),Scenario!$B$8,0),"INSUFFICIENT FUNDS")))</f>
        <v/>
      </c>
      <c r="AF285" s="6" t="str">
        <f>IF(AC285&gt;Scenario!$B$11,"",IF(AC$2&lt;&gt;"Ready",AC$2,IF(ISNUMBER(AD285),(AD285+AE285)*(N('Option C'!$E$14)+N('Option C'!$E$15)+IF(Scenario!$B$13="Gross",0,0))/12+((N('Option C'!$E$12)+N('Option C'!$E$13))/12+IF(AND(AC285&gt;=Scenario!$B$10,MOD(AC285-Scenario!$B$10,Scenario!$B$18)=0),N('Option C'!$E$17)*N('Option C'!$E$18)+N('Option C'!$E$20),0)+IF(AC285=1,N('Option C'!$E$17)*N('Option C'!$E$19)+N('Option C'!$E$21),0)+IF(AC285=Scenario!$B$11,N('Option C'!$E$22),0)),"INSUFFICIENT FUNDS")))</f>
        <v/>
      </c>
      <c r="AG285" s="6" t="str">
        <f>IF(AC285&gt;Scenario!$B$11,"",IF(AC$2&lt;&gt;"Ready",AC$2,IF(ISNUMBER(AD285),IF((AD285+AE285)*(1+Scenario!$B$12/12)-AF285&lt;0,"INSUFFICIENT FUNDS",(AD285+AE285)*(1+Scenario!$B$12/12)-AF285),"INSUFFICIENT FUNDS")))</f>
        <v/>
      </c>
      <c r="AH285" s="6" t="str">
        <f>IF(AC285&gt;Scenario!$B$11,"",IF(AC$2&lt;&gt;"Ready",AC$2,IF(ISNUMBER(AG285),AH284+AF285,"INSUFFICIENT FUNDS")))</f>
        <v/>
      </c>
      <c r="AI285" t="str">
        <f>IF(AC285&gt;Scenario!$B$11,"",IF(AC$2&lt;&gt;"Ready",AC$2,IF(ISNUMBER(AG285),"OK","INSUFFICIENT FUNDS")))</f>
        <v/>
      </c>
      <c r="AJ285">
        <v>281</v>
      </c>
      <c r="AK285" s="6" t="str">
        <f>IF(AJ285&gt;Scenario!$B$11,"",IF(AJ$2&lt;&gt;"Ready",AJ$2,IF(AP284="OK",AN284,"INSUFFICIENT FUNDS")))</f>
        <v/>
      </c>
      <c r="AL285" s="6" t="str">
        <f>IF(AJ285&gt;Scenario!$B$11,"",IF(AJ$2&lt;&gt;"Ready",AJ$2,IF(ISNUMBER(AK285),IF(AND(AJ285&gt;=Scenario!$B$10,MOD(AJ285-Scenario!$B$10,Scenario!$B$18)=0),Scenario!$B$8,0),"INSUFFICIENT FUNDS")))</f>
        <v/>
      </c>
      <c r="AM285" s="6" t="str">
        <f>IF(AJ285&gt;Scenario!$B$11,"",IF(AJ$2&lt;&gt;"Ready",AJ$2,IF(ISNUMBER(AK285),(AK285+AL285)*(0+0+IF(Scenario!$B$13="Gross",0,0))/12+((0+0)/12+IF(AND(AJ285&gt;=Scenario!$B$10,MOD(AJ285-Scenario!$B$10,Scenario!$B$18)=0),0*0+0,0)+IF(AJ285=1,0*0+0,0)+IF(AJ285=Scenario!$B$11,0,0)),"INSUFFICIENT FUNDS")))</f>
        <v/>
      </c>
      <c r="AN285" s="6" t="str">
        <f>IF(AJ285&gt;Scenario!$B$11,"",IF(AJ$2&lt;&gt;"Ready",AJ$2,IF(ISNUMBER(AK285),IF((AK285+AL285)*(1+Scenario!$B$12/12)-AM285&lt;0,"INSUFFICIENT FUNDS",(AK285+AL285)*(1+Scenario!$B$12/12)-AM285),"INSUFFICIENT FUNDS")))</f>
        <v/>
      </c>
      <c r="AO285" s="6" t="str">
        <f>IF(AJ285&gt;Scenario!$B$11,"",IF(AJ$2&lt;&gt;"Ready",AJ$2,IF(ISNUMBER(AN285),AO284+AM285,"INSUFFICIENT FUNDS")))</f>
        <v/>
      </c>
      <c r="AP285" t="str">
        <f>IF(AJ285&gt;Scenario!$B$11,"",IF(AJ$2&lt;&gt;"Ready",AJ$2,IF(ISNUMBER(AN285),"OK","INSUFFICIENT FUNDS")))</f>
        <v/>
      </c>
    </row>
    <row r="286" spans="1:42" ht="32.1" customHeight="1" x14ac:dyDescent="0.2">
      <c r="A286">
        <v>282</v>
      </c>
      <c r="B286" s="6" t="str">
        <f>IF(A286&gt;Scenario!$B$11,"",IF(A$2&lt;&gt;"Ready",A$2,IF(G285="OK",E285,"INSUFFICIENT FUNDS")))</f>
        <v/>
      </c>
      <c r="C286" s="6" t="str">
        <f>IF(A286&gt;Scenario!$B$11,"",IF(A$2&lt;&gt;"Ready",A$2,IF(ISNUMBER(B286),IF(AND(A286&gt;=Scenario!$B$10,MOD(A286-Scenario!$B$10,Scenario!$B$18)=0),Scenario!$B$8,0),"INSUFFICIENT FUNDS")))</f>
        <v/>
      </c>
      <c r="D286" s="6" t="str">
        <f>IF(A286&gt;Scenario!$B$11,"",IF(A$2&lt;&gt;"Ready",A$2,IF(ISNUMBER(B286),(B286+C286)*(N('Option C'!$E$14)+N('Option C'!$E$15)+IF(Scenario!$B$13="Gross",N('Option C'!$E$16),0))/12+((N('Option C'!$E$12)+N('Option C'!$E$13))/12+IF(AND(A286&gt;=Scenario!$B$10,MOD(A286-Scenario!$B$10,Scenario!$B$18)=0),N('Option C'!$E$17)*N('Option C'!$E$18)+N('Option C'!$E$20),0)+IF(A286=1,N('Option C'!$E$17)*N('Option C'!$E$19)+N('Option C'!$E$21),0)+IF(A286=Scenario!$B$11,N('Option C'!$E$22),0)),"INSUFFICIENT FUNDS")))</f>
        <v/>
      </c>
      <c r="E286" s="6" t="str">
        <f>IF(A286&gt;Scenario!$B$11,"",IF(A$2&lt;&gt;"Ready",A$2,IF(ISNUMBER(B286),IF((B286+C286)*(1+Scenario!$B$12/12)-D286&lt;0,"INSUFFICIENT FUNDS",(B286+C286)*(1+Scenario!$B$12/12)-D286),"INSUFFICIENT FUNDS")))</f>
        <v/>
      </c>
      <c r="F286" s="6" t="str">
        <f>IF(A286&gt;Scenario!$B$11,"",IF(A$2&lt;&gt;"Ready",A$2,IF(ISNUMBER(E286),F285+D286,"INSUFFICIENT FUNDS")))</f>
        <v/>
      </c>
      <c r="G286" t="str">
        <f>IF(A286&gt;Scenario!$B$11,"",IF(A$2&lt;&gt;"Ready",A$2,IF(ISNUMBER(E286),"OK","INSUFFICIENT FUNDS")))</f>
        <v/>
      </c>
      <c r="H286">
        <v>282</v>
      </c>
      <c r="I286" s="6" t="str">
        <f>IF(H286&gt;Scenario!$B$11,"",IF(H$2&lt;&gt;"Ready",H$2,IF(N285="OK",L285,"INSUFFICIENT FUNDS")))</f>
        <v/>
      </c>
      <c r="J286" s="6" t="str">
        <f>IF(H286&gt;Scenario!$B$11,"",IF(H$2&lt;&gt;"Ready",H$2,IF(ISNUMBER(I286),IF(AND(H286&gt;=Scenario!$B$10,MOD(H286-Scenario!$B$10,Scenario!$B$18)=0),Scenario!$B$8,0),"INSUFFICIENT FUNDS")))</f>
        <v/>
      </c>
      <c r="K286" s="6" t="str">
        <f>IF(H286&gt;Scenario!$B$11,"",IF(H$2&lt;&gt;"Ready",H$2,IF(ISNUMBER(I286),(I286+J286)*(N('Option C'!$E$14)+N('Option C'!$E$15)+IF(Scenario!$B$13="Gross",N('Option C'!$E$16),0))/12+((0+0)/12+IF(AND(H286&gt;=Scenario!$B$10,MOD(H286-Scenario!$B$10,Scenario!$B$18)=0),N('Option C'!$E$17)*N('Option C'!$E$18)+N('Option C'!$E$20),0)+IF(H286=1,N('Option C'!$E$17)*N('Option C'!$E$19)+N('Option C'!$E$21),0)+IF(H286=Scenario!$B$11,N('Option C'!$E$22),0)),"INSUFFICIENT FUNDS")))</f>
        <v/>
      </c>
      <c r="L286" s="6" t="str">
        <f>IF(H286&gt;Scenario!$B$11,"",IF(H$2&lt;&gt;"Ready",H$2,IF(ISNUMBER(I286),IF((I286+J286)*(1+Scenario!$B$12/12)-K286&lt;0,"INSUFFICIENT FUNDS",(I286+J286)*(1+Scenario!$B$12/12)-K286),"INSUFFICIENT FUNDS")))</f>
        <v/>
      </c>
      <c r="M286" s="6" t="str">
        <f>IF(H286&gt;Scenario!$B$11,"",IF(H$2&lt;&gt;"Ready",H$2,IF(ISNUMBER(L286),M285+K286,"INSUFFICIENT FUNDS")))</f>
        <v/>
      </c>
      <c r="N286" t="str">
        <f>IF(H286&gt;Scenario!$B$11,"",IF(H$2&lt;&gt;"Ready",H$2,IF(ISNUMBER(L286),"OK","INSUFFICIENT FUNDS")))</f>
        <v/>
      </c>
      <c r="O286">
        <v>282</v>
      </c>
      <c r="P286" s="6" t="str">
        <f>IF(O286&gt;Scenario!$B$11,"",IF(O$2&lt;&gt;"Ready",O$2,IF(U285="OK",S285,"INSUFFICIENT FUNDS")))</f>
        <v/>
      </c>
      <c r="Q286" s="6" t="str">
        <f>IF(O286&gt;Scenario!$B$11,"",IF(O$2&lt;&gt;"Ready",O$2,IF(ISNUMBER(P286),IF(AND(O286&gt;=Scenario!$B$10,MOD(O286-Scenario!$B$10,Scenario!$B$18)=0),Scenario!$B$8,0),"INSUFFICIENT FUNDS")))</f>
        <v/>
      </c>
      <c r="R286" s="6" t="str">
        <f>IF(O286&gt;Scenario!$B$11,"",IF(O$2&lt;&gt;"Ready",O$2,IF(ISNUMBER(P286),(P286+Q286)*(0+N('Option C'!$E$15)+IF(Scenario!$B$13="Gross",N('Option C'!$E$16),0))/12+((N('Option C'!$E$12)+N('Option C'!$E$13))/12+IF(AND(O286&gt;=Scenario!$B$10,MOD(O286-Scenario!$B$10,Scenario!$B$18)=0),N('Option C'!$E$17)*N('Option C'!$E$18)+N('Option C'!$E$20),0)+IF(O286=1,N('Option C'!$E$17)*N('Option C'!$E$19)+N('Option C'!$E$21),0)+IF(O286=Scenario!$B$11,N('Option C'!$E$22),0)),"INSUFFICIENT FUNDS")))</f>
        <v/>
      </c>
      <c r="S286" s="6" t="str">
        <f>IF(O286&gt;Scenario!$B$11,"",IF(O$2&lt;&gt;"Ready",O$2,IF(ISNUMBER(P286),IF((P286+Q286)*(1+Scenario!$B$12/12)-R286&lt;0,"INSUFFICIENT FUNDS",(P286+Q286)*(1+Scenario!$B$12/12)-R286),"INSUFFICIENT FUNDS")))</f>
        <v/>
      </c>
      <c r="T286" s="6" t="str">
        <f>IF(O286&gt;Scenario!$B$11,"",IF(O$2&lt;&gt;"Ready",O$2,IF(ISNUMBER(S286),T285+R286,"INSUFFICIENT FUNDS")))</f>
        <v/>
      </c>
      <c r="U286" t="str">
        <f>IF(O286&gt;Scenario!$B$11,"",IF(O$2&lt;&gt;"Ready",O$2,IF(ISNUMBER(S286),"OK","INSUFFICIENT FUNDS")))</f>
        <v/>
      </c>
      <c r="V286">
        <v>282</v>
      </c>
      <c r="W286" s="6" t="str">
        <f>IF(V286&gt;Scenario!$B$11,"",IF(V$2&lt;&gt;"Ready",V$2,IF(AB285="OK",Z285,"INSUFFICIENT FUNDS")))</f>
        <v/>
      </c>
      <c r="X286" s="6" t="str">
        <f>IF(V286&gt;Scenario!$B$11,"",IF(V$2&lt;&gt;"Ready",V$2,IF(ISNUMBER(W286),IF(AND(V286&gt;=Scenario!$B$10,MOD(V286-Scenario!$B$10,Scenario!$B$18)=0),Scenario!$B$8,0),"INSUFFICIENT FUNDS")))</f>
        <v/>
      </c>
      <c r="Y286" s="6" t="str">
        <f>IF(V286&gt;Scenario!$B$11,"",IF(V$2&lt;&gt;"Ready",V$2,IF(ISNUMBER(W286),(W286+X286)*(N('Option C'!$E$14)+N('Option C'!$E$15)+IF(Scenario!$B$13="Gross",N('Option C'!$E$16),0))/12+((N('Option C'!$E$12)+N('Option C'!$E$13))/12+IF(AND(V286&gt;=Scenario!$B$10,MOD(V286-Scenario!$B$10,Scenario!$B$18)=0),0*0+0,0)+IF(V286=1,0*0+0,0)+IF(V286=Scenario!$B$11,0,0)),"INSUFFICIENT FUNDS")))</f>
        <v/>
      </c>
      <c r="Z286" s="6" t="str">
        <f>IF(V286&gt;Scenario!$B$11,"",IF(V$2&lt;&gt;"Ready",V$2,IF(ISNUMBER(W286),IF((W286+X286)*(1+Scenario!$B$12/12)-Y286&lt;0,"INSUFFICIENT FUNDS",(W286+X286)*(1+Scenario!$B$12/12)-Y286),"INSUFFICIENT FUNDS")))</f>
        <v/>
      </c>
      <c r="AA286" s="6" t="str">
        <f>IF(V286&gt;Scenario!$B$11,"",IF(V$2&lt;&gt;"Ready",V$2,IF(ISNUMBER(Z286),AA285+Y286,"INSUFFICIENT FUNDS")))</f>
        <v/>
      </c>
      <c r="AB286" t="str">
        <f>IF(V286&gt;Scenario!$B$11,"",IF(V$2&lt;&gt;"Ready",V$2,IF(ISNUMBER(Z286),"OK","INSUFFICIENT FUNDS")))</f>
        <v/>
      </c>
      <c r="AC286">
        <v>282</v>
      </c>
      <c r="AD286" s="6" t="str">
        <f>IF(AC286&gt;Scenario!$B$11,"",IF(AC$2&lt;&gt;"Ready",AC$2,IF(AI285="OK",AG285,"INSUFFICIENT FUNDS")))</f>
        <v/>
      </c>
      <c r="AE286" s="6" t="str">
        <f>IF(AC286&gt;Scenario!$B$11,"",IF(AC$2&lt;&gt;"Ready",AC$2,IF(ISNUMBER(AD286),IF(AND(AC286&gt;=Scenario!$B$10,MOD(AC286-Scenario!$B$10,Scenario!$B$18)=0),Scenario!$B$8,0),"INSUFFICIENT FUNDS")))</f>
        <v/>
      </c>
      <c r="AF286" s="6" t="str">
        <f>IF(AC286&gt;Scenario!$B$11,"",IF(AC$2&lt;&gt;"Ready",AC$2,IF(ISNUMBER(AD286),(AD286+AE286)*(N('Option C'!$E$14)+N('Option C'!$E$15)+IF(Scenario!$B$13="Gross",0,0))/12+((N('Option C'!$E$12)+N('Option C'!$E$13))/12+IF(AND(AC286&gt;=Scenario!$B$10,MOD(AC286-Scenario!$B$10,Scenario!$B$18)=0),N('Option C'!$E$17)*N('Option C'!$E$18)+N('Option C'!$E$20),0)+IF(AC286=1,N('Option C'!$E$17)*N('Option C'!$E$19)+N('Option C'!$E$21),0)+IF(AC286=Scenario!$B$11,N('Option C'!$E$22),0)),"INSUFFICIENT FUNDS")))</f>
        <v/>
      </c>
      <c r="AG286" s="6" t="str">
        <f>IF(AC286&gt;Scenario!$B$11,"",IF(AC$2&lt;&gt;"Ready",AC$2,IF(ISNUMBER(AD286),IF((AD286+AE286)*(1+Scenario!$B$12/12)-AF286&lt;0,"INSUFFICIENT FUNDS",(AD286+AE286)*(1+Scenario!$B$12/12)-AF286),"INSUFFICIENT FUNDS")))</f>
        <v/>
      </c>
      <c r="AH286" s="6" t="str">
        <f>IF(AC286&gt;Scenario!$B$11,"",IF(AC$2&lt;&gt;"Ready",AC$2,IF(ISNUMBER(AG286),AH285+AF286,"INSUFFICIENT FUNDS")))</f>
        <v/>
      </c>
      <c r="AI286" t="str">
        <f>IF(AC286&gt;Scenario!$B$11,"",IF(AC$2&lt;&gt;"Ready",AC$2,IF(ISNUMBER(AG286),"OK","INSUFFICIENT FUNDS")))</f>
        <v/>
      </c>
      <c r="AJ286">
        <v>282</v>
      </c>
      <c r="AK286" s="6" t="str">
        <f>IF(AJ286&gt;Scenario!$B$11,"",IF(AJ$2&lt;&gt;"Ready",AJ$2,IF(AP285="OK",AN285,"INSUFFICIENT FUNDS")))</f>
        <v/>
      </c>
      <c r="AL286" s="6" t="str">
        <f>IF(AJ286&gt;Scenario!$B$11,"",IF(AJ$2&lt;&gt;"Ready",AJ$2,IF(ISNUMBER(AK286),IF(AND(AJ286&gt;=Scenario!$B$10,MOD(AJ286-Scenario!$B$10,Scenario!$B$18)=0),Scenario!$B$8,0),"INSUFFICIENT FUNDS")))</f>
        <v/>
      </c>
      <c r="AM286" s="6" t="str">
        <f>IF(AJ286&gt;Scenario!$B$11,"",IF(AJ$2&lt;&gt;"Ready",AJ$2,IF(ISNUMBER(AK286),(AK286+AL286)*(0+0+IF(Scenario!$B$13="Gross",0,0))/12+((0+0)/12+IF(AND(AJ286&gt;=Scenario!$B$10,MOD(AJ286-Scenario!$B$10,Scenario!$B$18)=0),0*0+0,0)+IF(AJ286=1,0*0+0,0)+IF(AJ286=Scenario!$B$11,0,0)),"INSUFFICIENT FUNDS")))</f>
        <v/>
      </c>
      <c r="AN286" s="6" t="str">
        <f>IF(AJ286&gt;Scenario!$B$11,"",IF(AJ$2&lt;&gt;"Ready",AJ$2,IF(ISNUMBER(AK286),IF((AK286+AL286)*(1+Scenario!$B$12/12)-AM286&lt;0,"INSUFFICIENT FUNDS",(AK286+AL286)*(1+Scenario!$B$12/12)-AM286),"INSUFFICIENT FUNDS")))</f>
        <v/>
      </c>
      <c r="AO286" s="6" t="str">
        <f>IF(AJ286&gt;Scenario!$B$11,"",IF(AJ$2&lt;&gt;"Ready",AJ$2,IF(ISNUMBER(AN286),AO285+AM286,"INSUFFICIENT FUNDS")))</f>
        <v/>
      </c>
      <c r="AP286" t="str">
        <f>IF(AJ286&gt;Scenario!$B$11,"",IF(AJ$2&lt;&gt;"Ready",AJ$2,IF(ISNUMBER(AN286),"OK","INSUFFICIENT FUNDS")))</f>
        <v/>
      </c>
    </row>
    <row r="287" spans="1:42" ht="32.1" customHeight="1" x14ac:dyDescent="0.2">
      <c r="A287">
        <v>283</v>
      </c>
      <c r="B287" s="6" t="str">
        <f>IF(A287&gt;Scenario!$B$11,"",IF(A$2&lt;&gt;"Ready",A$2,IF(G286="OK",E286,"INSUFFICIENT FUNDS")))</f>
        <v/>
      </c>
      <c r="C287" s="6" t="str">
        <f>IF(A287&gt;Scenario!$B$11,"",IF(A$2&lt;&gt;"Ready",A$2,IF(ISNUMBER(B287),IF(AND(A287&gt;=Scenario!$B$10,MOD(A287-Scenario!$B$10,Scenario!$B$18)=0),Scenario!$B$8,0),"INSUFFICIENT FUNDS")))</f>
        <v/>
      </c>
      <c r="D287" s="6" t="str">
        <f>IF(A287&gt;Scenario!$B$11,"",IF(A$2&lt;&gt;"Ready",A$2,IF(ISNUMBER(B287),(B287+C287)*(N('Option C'!$E$14)+N('Option C'!$E$15)+IF(Scenario!$B$13="Gross",N('Option C'!$E$16),0))/12+((N('Option C'!$E$12)+N('Option C'!$E$13))/12+IF(AND(A287&gt;=Scenario!$B$10,MOD(A287-Scenario!$B$10,Scenario!$B$18)=0),N('Option C'!$E$17)*N('Option C'!$E$18)+N('Option C'!$E$20),0)+IF(A287=1,N('Option C'!$E$17)*N('Option C'!$E$19)+N('Option C'!$E$21),0)+IF(A287=Scenario!$B$11,N('Option C'!$E$22),0)),"INSUFFICIENT FUNDS")))</f>
        <v/>
      </c>
      <c r="E287" s="6" t="str">
        <f>IF(A287&gt;Scenario!$B$11,"",IF(A$2&lt;&gt;"Ready",A$2,IF(ISNUMBER(B287),IF((B287+C287)*(1+Scenario!$B$12/12)-D287&lt;0,"INSUFFICIENT FUNDS",(B287+C287)*(1+Scenario!$B$12/12)-D287),"INSUFFICIENT FUNDS")))</f>
        <v/>
      </c>
      <c r="F287" s="6" t="str">
        <f>IF(A287&gt;Scenario!$B$11,"",IF(A$2&lt;&gt;"Ready",A$2,IF(ISNUMBER(E287),F286+D287,"INSUFFICIENT FUNDS")))</f>
        <v/>
      </c>
      <c r="G287" t="str">
        <f>IF(A287&gt;Scenario!$B$11,"",IF(A$2&lt;&gt;"Ready",A$2,IF(ISNUMBER(E287),"OK","INSUFFICIENT FUNDS")))</f>
        <v/>
      </c>
      <c r="H287">
        <v>283</v>
      </c>
      <c r="I287" s="6" t="str">
        <f>IF(H287&gt;Scenario!$B$11,"",IF(H$2&lt;&gt;"Ready",H$2,IF(N286="OK",L286,"INSUFFICIENT FUNDS")))</f>
        <v/>
      </c>
      <c r="J287" s="6" t="str">
        <f>IF(H287&gt;Scenario!$B$11,"",IF(H$2&lt;&gt;"Ready",H$2,IF(ISNUMBER(I287),IF(AND(H287&gt;=Scenario!$B$10,MOD(H287-Scenario!$B$10,Scenario!$B$18)=0),Scenario!$B$8,0),"INSUFFICIENT FUNDS")))</f>
        <v/>
      </c>
      <c r="K287" s="6" t="str">
        <f>IF(H287&gt;Scenario!$B$11,"",IF(H$2&lt;&gt;"Ready",H$2,IF(ISNUMBER(I287),(I287+J287)*(N('Option C'!$E$14)+N('Option C'!$E$15)+IF(Scenario!$B$13="Gross",N('Option C'!$E$16),0))/12+((0+0)/12+IF(AND(H287&gt;=Scenario!$B$10,MOD(H287-Scenario!$B$10,Scenario!$B$18)=0),N('Option C'!$E$17)*N('Option C'!$E$18)+N('Option C'!$E$20),0)+IF(H287=1,N('Option C'!$E$17)*N('Option C'!$E$19)+N('Option C'!$E$21),0)+IF(H287=Scenario!$B$11,N('Option C'!$E$22),0)),"INSUFFICIENT FUNDS")))</f>
        <v/>
      </c>
      <c r="L287" s="6" t="str">
        <f>IF(H287&gt;Scenario!$B$11,"",IF(H$2&lt;&gt;"Ready",H$2,IF(ISNUMBER(I287),IF((I287+J287)*(1+Scenario!$B$12/12)-K287&lt;0,"INSUFFICIENT FUNDS",(I287+J287)*(1+Scenario!$B$12/12)-K287),"INSUFFICIENT FUNDS")))</f>
        <v/>
      </c>
      <c r="M287" s="6" t="str">
        <f>IF(H287&gt;Scenario!$B$11,"",IF(H$2&lt;&gt;"Ready",H$2,IF(ISNUMBER(L287),M286+K287,"INSUFFICIENT FUNDS")))</f>
        <v/>
      </c>
      <c r="N287" t="str">
        <f>IF(H287&gt;Scenario!$B$11,"",IF(H$2&lt;&gt;"Ready",H$2,IF(ISNUMBER(L287),"OK","INSUFFICIENT FUNDS")))</f>
        <v/>
      </c>
      <c r="O287">
        <v>283</v>
      </c>
      <c r="P287" s="6" t="str">
        <f>IF(O287&gt;Scenario!$B$11,"",IF(O$2&lt;&gt;"Ready",O$2,IF(U286="OK",S286,"INSUFFICIENT FUNDS")))</f>
        <v/>
      </c>
      <c r="Q287" s="6" t="str">
        <f>IF(O287&gt;Scenario!$B$11,"",IF(O$2&lt;&gt;"Ready",O$2,IF(ISNUMBER(P287),IF(AND(O287&gt;=Scenario!$B$10,MOD(O287-Scenario!$B$10,Scenario!$B$18)=0),Scenario!$B$8,0),"INSUFFICIENT FUNDS")))</f>
        <v/>
      </c>
      <c r="R287" s="6" t="str">
        <f>IF(O287&gt;Scenario!$B$11,"",IF(O$2&lt;&gt;"Ready",O$2,IF(ISNUMBER(P287),(P287+Q287)*(0+N('Option C'!$E$15)+IF(Scenario!$B$13="Gross",N('Option C'!$E$16),0))/12+((N('Option C'!$E$12)+N('Option C'!$E$13))/12+IF(AND(O287&gt;=Scenario!$B$10,MOD(O287-Scenario!$B$10,Scenario!$B$18)=0),N('Option C'!$E$17)*N('Option C'!$E$18)+N('Option C'!$E$20),0)+IF(O287=1,N('Option C'!$E$17)*N('Option C'!$E$19)+N('Option C'!$E$21),0)+IF(O287=Scenario!$B$11,N('Option C'!$E$22),0)),"INSUFFICIENT FUNDS")))</f>
        <v/>
      </c>
      <c r="S287" s="6" t="str">
        <f>IF(O287&gt;Scenario!$B$11,"",IF(O$2&lt;&gt;"Ready",O$2,IF(ISNUMBER(P287),IF((P287+Q287)*(1+Scenario!$B$12/12)-R287&lt;0,"INSUFFICIENT FUNDS",(P287+Q287)*(1+Scenario!$B$12/12)-R287),"INSUFFICIENT FUNDS")))</f>
        <v/>
      </c>
      <c r="T287" s="6" t="str">
        <f>IF(O287&gt;Scenario!$B$11,"",IF(O$2&lt;&gt;"Ready",O$2,IF(ISNUMBER(S287),T286+R287,"INSUFFICIENT FUNDS")))</f>
        <v/>
      </c>
      <c r="U287" t="str">
        <f>IF(O287&gt;Scenario!$B$11,"",IF(O$2&lt;&gt;"Ready",O$2,IF(ISNUMBER(S287),"OK","INSUFFICIENT FUNDS")))</f>
        <v/>
      </c>
      <c r="V287">
        <v>283</v>
      </c>
      <c r="W287" s="6" t="str">
        <f>IF(V287&gt;Scenario!$B$11,"",IF(V$2&lt;&gt;"Ready",V$2,IF(AB286="OK",Z286,"INSUFFICIENT FUNDS")))</f>
        <v/>
      </c>
      <c r="X287" s="6" t="str">
        <f>IF(V287&gt;Scenario!$B$11,"",IF(V$2&lt;&gt;"Ready",V$2,IF(ISNUMBER(W287),IF(AND(V287&gt;=Scenario!$B$10,MOD(V287-Scenario!$B$10,Scenario!$B$18)=0),Scenario!$B$8,0),"INSUFFICIENT FUNDS")))</f>
        <v/>
      </c>
      <c r="Y287" s="6" t="str">
        <f>IF(V287&gt;Scenario!$B$11,"",IF(V$2&lt;&gt;"Ready",V$2,IF(ISNUMBER(W287),(W287+X287)*(N('Option C'!$E$14)+N('Option C'!$E$15)+IF(Scenario!$B$13="Gross",N('Option C'!$E$16),0))/12+((N('Option C'!$E$12)+N('Option C'!$E$13))/12+IF(AND(V287&gt;=Scenario!$B$10,MOD(V287-Scenario!$B$10,Scenario!$B$18)=0),0*0+0,0)+IF(V287=1,0*0+0,0)+IF(V287=Scenario!$B$11,0,0)),"INSUFFICIENT FUNDS")))</f>
        <v/>
      </c>
      <c r="Z287" s="6" t="str">
        <f>IF(V287&gt;Scenario!$B$11,"",IF(V$2&lt;&gt;"Ready",V$2,IF(ISNUMBER(W287),IF((W287+X287)*(1+Scenario!$B$12/12)-Y287&lt;0,"INSUFFICIENT FUNDS",(W287+X287)*(1+Scenario!$B$12/12)-Y287),"INSUFFICIENT FUNDS")))</f>
        <v/>
      </c>
      <c r="AA287" s="6" t="str">
        <f>IF(V287&gt;Scenario!$B$11,"",IF(V$2&lt;&gt;"Ready",V$2,IF(ISNUMBER(Z287),AA286+Y287,"INSUFFICIENT FUNDS")))</f>
        <v/>
      </c>
      <c r="AB287" t="str">
        <f>IF(V287&gt;Scenario!$B$11,"",IF(V$2&lt;&gt;"Ready",V$2,IF(ISNUMBER(Z287),"OK","INSUFFICIENT FUNDS")))</f>
        <v/>
      </c>
      <c r="AC287">
        <v>283</v>
      </c>
      <c r="AD287" s="6" t="str">
        <f>IF(AC287&gt;Scenario!$B$11,"",IF(AC$2&lt;&gt;"Ready",AC$2,IF(AI286="OK",AG286,"INSUFFICIENT FUNDS")))</f>
        <v/>
      </c>
      <c r="AE287" s="6" t="str">
        <f>IF(AC287&gt;Scenario!$B$11,"",IF(AC$2&lt;&gt;"Ready",AC$2,IF(ISNUMBER(AD287),IF(AND(AC287&gt;=Scenario!$B$10,MOD(AC287-Scenario!$B$10,Scenario!$B$18)=0),Scenario!$B$8,0),"INSUFFICIENT FUNDS")))</f>
        <v/>
      </c>
      <c r="AF287" s="6" t="str">
        <f>IF(AC287&gt;Scenario!$B$11,"",IF(AC$2&lt;&gt;"Ready",AC$2,IF(ISNUMBER(AD287),(AD287+AE287)*(N('Option C'!$E$14)+N('Option C'!$E$15)+IF(Scenario!$B$13="Gross",0,0))/12+((N('Option C'!$E$12)+N('Option C'!$E$13))/12+IF(AND(AC287&gt;=Scenario!$B$10,MOD(AC287-Scenario!$B$10,Scenario!$B$18)=0),N('Option C'!$E$17)*N('Option C'!$E$18)+N('Option C'!$E$20),0)+IF(AC287=1,N('Option C'!$E$17)*N('Option C'!$E$19)+N('Option C'!$E$21),0)+IF(AC287=Scenario!$B$11,N('Option C'!$E$22),0)),"INSUFFICIENT FUNDS")))</f>
        <v/>
      </c>
      <c r="AG287" s="6" t="str">
        <f>IF(AC287&gt;Scenario!$B$11,"",IF(AC$2&lt;&gt;"Ready",AC$2,IF(ISNUMBER(AD287),IF((AD287+AE287)*(1+Scenario!$B$12/12)-AF287&lt;0,"INSUFFICIENT FUNDS",(AD287+AE287)*(1+Scenario!$B$12/12)-AF287),"INSUFFICIENT FUNDS")))</f>
        <v/>
      </c>
      <c r="AH287" s="6" t="str">
        <f>IF(AC287&gt;Scenario!$B$11,"",IF(AC$2&lt;&gt;"Ready",AC$2,IF(ISNUMBER(AG287),AH286+AF287,"INSUFFICIENT FUNDS")))</f>
        <v/>
      </c>
      <c r="AI287" t="str">
        <f>IF(AC287&gt;Scenario!$B$11,"",IF(AC$2&lt;&gt;"Ready",AC$2,IF(ISNUMBER(AG287),"OK","INSUFFICIENT FUNDS")))</f>
        <v/>
      </c>
      <c r="AJ287">
        <v>283</v>
      </c>
      <c r="AK287" s="6" t="str">
        <f>IF(AJ287&gt;Scenario!$B$11,"",IF(AJ$2&lt;&gt;"Ready",AJ$2,IF(AP286="OK",AN286,"INSUFFICIENT FUNDS")))</f>
        <v/>
      </c>
      <c r="AL287" s="6" t="str">
        <f>IF(AJ287&gt;Scenario!$B$11,"",IF(AJ$2&lt;&gt;"Ready",AJ$2,IF(ISNUMBER(AK287),IF(AND(AJ287&gt;=Scenario!$B$10,MOD(AJ287-Scenario!$B$10,Scenario!$B$18)=0),Scenario!$B$8,0),"INSUFFICIENT FUNDS")))</f>
        <v/>
      </c>
      <c r="AM287" s="6" t="str">
        <f>IF(AJ287&gt;Scenario!$B$11,"",IF(AJ$2&lt;&gt;"Ready",AJ$2,IF(ISNUMBER(AK287),(AK287+AL287)*(0+0+IF(Scenario!$B$13="Gross",0,0))/12+((0+0)/12+IF(AND(AJ287&gt;=Scenario!$B$10,MOD(AJ287-Scenario!$B$10,Scenario!$B$18)=0),0*0+0,0)+IF(AJ287=1,0*0+0,0)+IF(AJ287=Scenario!$B$11,0,0)),"INSUFFICIENT FUNDS")))</f>
        <v/>
      </c>
      <c r="AN287" s="6" t="str">
        <f>IF(AJ287&gt;Scenario!$B$11,"",IF(AJ$2&lt;&gt;"Ready",AJ$2,IF(ISNUMBER(AK287),IF((AK287+AL287)*(1+Scenario!$B$12/12)-AM287&lt;0,"INSUFFICIENT FUNDS",(AK287+AL287)*(1+Scenario!$B$12/12)-AM287),"INSUFFICIENT FUNDS")))</f>
        <v/>
      </c>
      <c r="AO287" s="6" t="str">
        <f>IF(AJ287&gt;Scenario!$B$11,"",IF(AJ$2&lt;&gt;"Ready",AJ$2,IF(ISNUMBER(AN287),AO286+AM287,"INSUFFICIENT FUNDS")))</f>
        <v/>
      </c>
      <c r="AP287" t="str">
        <f>IF(AJ287&gt;Scenario!$B$11,"",IF(AJ$2&lt;&gt;"Ready",AJ$2,IF(ISNUMBER(AN287),"OK","INSUFFICIENT FUNDS")))</f>
        <v/>
      </c>
    </row>
    <row r="288" spans="1:42" ht="32.1" customHeight="1" x14ac:dyDescent="0.2">
      <c r="A288">
        <v>284</v>
      </c>
      <c r="B288" s="6" t="str">
        <f>IF(A288&gt;Scenario!$B$11,"",IF(A$2&lt;&gt;"Ready",A$2,IF(G287="OK",E287,"INSUFFICIENT FUNDS")))</f>
        <v/>
      </c>
      <c r="C288" s="6" t="str">
        <f>IF(A288&gt;Scenario!$B$11,"",IF(A$2&lt;&gt;"Ready",A$2,IF(ISNUMBER(B288),IF(AND(A288&gt;=Scenario!$B$10,MOD(A288-Scenario!$B$10,Scenario!$B$18)=0),Scenario!$B$8,0),"INSUFFICIENT FUNDS")))</f>
        <v/>
      </c>
      <c r="D288" s="6" t="str">
        <f>IF(A288&gt;Scenario!$B$11,"",IF(A$2&lt;&gt;"Ready",A$2,IF(ISNUMBER(B288),(B288+C288)*(N('Option C'!$E$14)+N('Option C'!$E$15)+IF(Scenario!$B$13="Gross",N('Option C'!$E$16),0))/12+((N('Option C'!$E$12)+N('Option C'!$E$13))/12+IF(AND(A288&gt;=Scenario!$B$10,MOD(A288-Scenario!$B$10,Scenario!$B$18)=0),N('Option C'!$E$17)*N('Option C'!$E$18)+N('Option C'!$E$20),0)+IF(A288=1,N('Option C'!$E$17)*N('Option C'!$E$19)+N('Option C'!$E$21),0)+IF(A288=Scenario!$B$11,N('Option C'!$E$22),0)),"INSUFFICIENT FUNDS")))</f>
        <v/>
      </c>
      <c r="E288" s="6" t="str">
        <f>IF(A288&gt;Scenario!$B$11,"",IF(A$2&lt;&gt;"Ready",A$2,IF(ISNUMBER(B288),IF((B288+C288)*(1+Scenario!$B$12/12)-D288&lt;0,"INSUFFICIENT FUNDS",(B288+C288)*(1+Scenario!$B$12/12)-D288),"INSUFFICIENT FUNDS")))</f>
        <v/>
      </c>
      <c r="F288" s="6" t="str">
        <f>IF(A288&gt;Scenario!$B$11,"",IF(A$2&lt;&gt;"Ready",A$2,IF(ISNUMBER(E288),F287+D288,"INSUFFICIENT FUNDS")))</f>
        <v/>
      </c>
      <c r="G288" t="str">
        <f>IF(A288&gt;Scenario!$B$11,"",IF(A$2&lt;&gt;"Ready",A$2,IF(ISNUMBER(E288),"OK","INSUFFICIENT FUNDS")))</f>
        <v/>
      </c>
      <c r="H288">
        <v>284</v>
      </c>
      <c r="I288" s="6" t="str">
        <f>IF(H288&gt;Scenario!$B$11,"",IF(H$2&lt;&gt;"Ready",H$2,IF(N287="OK",L287,"INSUFFICIENT FUNDS")))</f>
        <v/>
      </c>
      <c r="J288" s="6" t="str">
        <f>IF(H288&gt;Scenario!$B$11,"",IF(H$2&lt;&gt;"Ready",H$2,IF(ISNUMBER(I288),IF(AND(H288&gt;=Scenario!$B$10,MOD(H288-Scenario!$B$10,Scenario!$B$18)=0),Scenario!$B$8,0),"INSUFFICIENT FUNDS")))</f>
        <v/>
      </c>
      <c r="K288" s="6" t="str">
        <f>IF(H288&gt;Scenario!$B$11,"",IF(H$2&lt;&gt;"Ready",H$2,IF(ISNUMBER(I288),(I288+J288)*(N('Option C'!$E$14)+N('Option C'!$E$15)+IF(Scenario!$B$13="Gross",N('Option C'!$E$16),0))/12+((0+0)/12+IF(AND(H288&gt;=Scenario!$B$10,MOD(H288-Scenario!$B$10,Scenario!$B$18)=0),N('Option C'!$E$17)*N('Option C'!$E$18)+N('Option C'!$E$20),0)+IF(H288=1,N('Option C'!$E$17)*N('Option C'!$E$19)+N('Option C'!$E$21),0)+IF(H288=Scenario!$B$11,N('Option C'!$E$22),0)),"INSUFFICIENT FUNDS")))</f>
        <v/>
      </c>
      <c r="L288" s="6" t="str">
        <f>IF(H288&gt;Scenario!$B$11,"",IF(H$2&lt;&gt;"Ready",H$2,IF(ISNUMBER(I288),IF((I288+J288)*(1+Scenario!$B$12/12)-K288&lt;0,"INSUFFICIENT FUNDS",(I288+J288)*(1+Scenario!$B$12/12)-K288),"INSUFFICIENT FUNDS")))</f>
        <v/>
      </c>
      <c r="M288" s="6" t="str">
        <f>IF(H288&gt;Scenario!$B$11,"",IF(H$2&lt;&gt;"Ready",H$2,IF(ISNUMBER(L288),M287+K288,"INSUFFICIENT FUNDS")))</f>
        <v/>
      </c>
      <c r="N288" t="str">
        <f>IF(H288&gt;Scenario!$B$11,"",IF(H$2&lt;&gt;"Ready",H$2,IF(ISNUMBER(L288),"OK","INSUFFICIENT FUNDS")))</f>
        <v/>
      </c>
      <c r="O288">
        <v>284</v>
      </c>
      <c r="P288" s="6" t="str">
        <f>IF(O288&gt;Scenario!$B$11,"",IF(O$2&lt;&gt;"Ready",O$2,IF(U287="OK",S287,"INSUFFICIENT FUNDS")))</f>
        <v/>
      </c>
      <c r="Q288" s="6" t="str">
        <f>IF(O288&gt;Scenario!$B$11,"",IF(O$2&lt;&gt;"Ready",O$2,IF(ISNUMBER(P288),IF(AND(O288&gt;=Scenario!$B$10,MOD(O288-Scenario!$B$10,Scenario!$B$18)=0),Scenario!$B$8,0),"INSUFFICIENT FUNDS")))</f>
        <v/>
      </c>
      <c r="R288" s="6" t="str">
        <f>IF(O288&gt;Scenario!$B$11,"",IF(O$2&lt;&gt;"Ready",O$2,IF(ISNUMBER(P288),(P288+Q288)*(0+N('Option C'!$E$15)+IF(Scenario!$B$13="Gross",N('Option C'!$E$16),0))/12+((N('Option C'!$E$12)+N('Option C'!$E$13))/12+IF(AND(O288&gt;=Scenario!$B$10,MOD(O288-Scenario!$B$10,Scenario!$B$18)=0),N('Option C'!$E$17)*N('Option C'!$E$18)+N('Option C'!$E$20),0)+IF(O288=1,N('Option C'!$E$17)*N('Option C'!$E$19)+N('Option C'!$E$21),0)+IF(O288=Scenario!$B$11,N('Option C'!$E$22),0)),"INSUFFICIENT FUNDS")))</f>
        <v/>
      </c>
      <c r="S288" s="6" t="str">
        <f>IF(O288&gt;Scenario!$B$11,"",IF(O$2&lt;&gt;"Ready",O$2,IF(ISNUMBER(P288),IF((P288+Q288)*(1+Scenario!$B$12/12)-R288&lt;0,"INSUFFICIENT FUNDS",(P288+Q288)*(1+Scenario!$B$12/12)-R288),"INSUFFICIENT FUNDS")))</f>
        <v/>
      </c>
      <c r="T288" s="6" t="str">
        <f>IF(O288&gt;Scenario!$B$11,"",IF(O$2&lt;&gt;"Ready",O$2,IF(ISNUMBER(S288),T287+R288,"INSUFFICIENT FUNDS")))</f>
        <v/>
      </c>
      <c r="U288" t="str">
        <f>IF(O288&gt;Scenario!$B$11,"",IF(O$2&lt;&gt;"Ready",O$2,IF(ISNUMBER(S288),"OK","INSUFFICIENT FUNDS")))</f>
        <v/>
      </c>
      <c r="V288">
        <v>284</v>
      </c>
      <c r="W288" s="6" t="str">
        <f>IF(V288&gt;Scenario!$B$11,"",IF(V$2&lt;&gt;"Ready",V$2,IF(AB287="OK",Z287,"INSUFFICIENT FUNDS")))</f>
        <v/>
      </c>
      <c r="X288" s="6" t="str">
        <f>IF(V288&gt;Scenario!$B$11,"",IF(V$2&lt;&gt;"Ready",V$2,IF(ISNUMBER(W288),IF(AND(V288&gt;=Scenario!$B$10,MOD(V288-Scenario!$B$10,Scenario!$B$18)=0),Scenario!$B$8,0),"INSUFFICIENT FUNDS")))</f>
        <v/>
      </c>
      <c r="Y288" s="6" t="str">
        <f>IF(V288&gt;Scenario!$B$11,"",IF(V$2&lt;&gt;"Ready",V$2,IF(ISNUMBER(W288),(W288+X288)*(N('Option C'!$E$14)+N('Option C'!$E$15)+IF(Scenario!$B$13="Gross",N('Option C'!$E$16),0))/12+((N('Option C'!$E$12)+N('Option C'!$E$13))/12+IF(AND(V288&gt;=Scenario!$B$10,MOD(V288-Scenario!$B$10,Scenario!$B$18)=0),0*0+0,0)+IF(V288=1,0*0+0,0)+IF(V288=Scenario!$B$11,0,0)),"INSUFFICIENT FUNDS")))</f>
        <v/>
      </c>
      <c r="Z288" s="6" t="str">
        <f>IF(V288&gt;Scenario!$B$11,"",IF(V$2&lt;&gt;"Ready",V$2,IF(ISNUMBER(W288),IF((W288+X288)*(1+Scenario!$B$12/12)-Y288&lt;0,"INSUFFICIENT FUNDS",(W288+X288)*(1+Scenario!$B$12/12)-Y288),"INSUFFICIENT FUNDS")))</f>
        <v/>
      </c>
      <c r="AA288" s="6" t="str">
        <f>IF(V288&gt;Scenario!$B$11,"",IF(V$2&lt;&gt;"Ready",V$2,IF(ISNUMBER(Z288),AA287+Y288,"INSUFFICIENT FUNDS")))</f>
        <v/>
      </c>
      <c r="AB288" t="str">
        <f>IF(V288&gt;Scenario!$B$11,"",IF(V$2&lt;&gt;"Ready",V$2,IF(ISNUMBER(Z288),"OK","INSUFFICIENT FUNDS")))</f>
        <v/>
      </c>
      <c r="AC288">
        <v>284</v>
      </c>
      <c r="AD288" s="6" t="str">
        <f>IF(AC288&gt;Scenario!$B$11,"",IF(AC$2&lt;&gt;"Ready",AC$2,IF(AI287="OK",AG287,"INSUFFICIENT FUNDS")))</f>
        <v/>
      </c>
      <c r="AE288" s="6" t="str">
        <f>IF(AC288&gt;Scenario!$B$11,"",IF(AC$2&lt;&gt;"Ready",AC$2,IF(ISNUMBER(AD288),IF(AND(AC288&gt;=Scenario!$B$10,MOD(AC288-Scenario!$B$10,Scenario!$B$18)=0),Scenario!$B$8,0),"INSUFFICIENT FUNDS")))</f>
        <v/>
      </c>
      <c r="AF288" s="6" t="str">
        <f>IF(AC288&gt;Scenario!$B$11,"",IF(AC$2&lt;&gt;"Ready",AC$2,IF(ISNUMBER(AD288),(AD288+AE288)*(N('Option C'!$E$14)+N('Option C'!$E$15)+IF(Scenario!$B$13="Gross",0,0))/12+((N('Option C'!$E$12)+N('Option C'!$E$13))/12+IF(AND(AC288&gt;=Scenario!$B$10,MOD(AC288-Scenario!$B$10,Scenario!$B$18)=0),N('Option C'!$E$17)*N('Option C'!$E$18)+N('Option C'!$E$20),0)+IF(AC288=1,N('Option C'!$E$17)*N('Option C'!$E$19)+N('Option C'!$E$21),0)+IF(AC288=Scenario!$B$11,N('Option C'!$E$22),0)),"INSUFFICIENT FUNDS")))</f>
        <v/>
      </c>
      <c r="AG288" s="6" t="str">
        <f>IF(AC288&gt;Scenario!$B$11,"",IF(AC$2&lt;&gt;"Ready",AC$2,IF(ISNUMBER(AD288),IF((AD288+AE288)*(1+Scenario!$B$12/12)-AF288&lt;0,"INSUFFICIENT FUNDS",(AD288+AE288)*(1+Scenario!$B$12/12)-AF288),"INSUFFICIENT FUNDS")))</f>
        <v/>
      </c>
      <c r="AH288" s="6" t="str">
        <f>IF(AC288&gt;Scenario!$B$11,"",IF(AC$2&lt;&gt;"Ready",AC$2,IF(ISNUMBER(AG288),AH287+AF288,"INSUFFICIENT FUNDS")))</f>
        <v/>
      </c>
      <c r="AI288" t="str">
        <f>IF(AC288&gt;Scenario!$B$11,"",IF(AC$2&lt;&gt;"Ready",AC$2,IF(ISNUMBER(AG288),"OK","INSUFFICIENT FUNDS")))</f>
        <v/>
      </c>
      <c r="AJ288">
        <v>284</v>
      </c>
      <c r="AK288" s="6" t="str">
        <f>IF(AJ288&gt;Scenario!$B$11,"",IF(AJ$2&lt;&gt;"Ready",AJ$2,IF(AP287="OK",AN287,"INSUFFICIENT FUNDS")))</f>
        <v/>
      </c>
      <c r="AL288" s="6" t="str">
        <f>IF(AJ288&gt;Scenario!$B$11,"",IF(AJ$2&lt;&gt;"Ready",AJ$2,IF(ISNUMBER(AK288),IF(AND(AJ288&gt;=Scenario!$B$10,MOD(AJ288-Scenario!$B$10,Scenario!$B$18)=0),Scenario!$B$8,0),"INSUFFICIENT FUNDS")))</f>
        <v/>
      </c>
      <c r="AM288" s="6" t="str">
        <f>IF(AJ288&gt;Scenario!$B$11,"",IF(AJ$2&lt;&gt;"Ready",AJ$2,IF(ISNUMBER(AK288),(AK288+AL288)*(0+0+IF(Scenario!$B$13="Gross",0,0))/12+((0+0)/12+IF(AND(AJ288&gt;=Scenario!$B$10,MOD(AJ288-Scenario!$B$10,Scenario!$B$18)=0),0*0+0,0)+IF(AJ288=1,0*0+0,0)+IF(AJ288=Scenario!$B$11,0,0)),"INSUFFICIENT FUNDS")))</f>
        <v/>
      </c>
      <c r="AN288" s="6" t="str">
        <f>IF(AJ288&gt;Scenario!$B$11,"",IF(AJ$2&lt;&gt;"Ready",AJ$2,IF(ISNUMBER(AK288),IF((AK288+AL288)*(1+Scenario!$B$12/12)-AM288&lt;0,"INSUFFICIENT FUNDS",(AK288+AL288)*(1+Scenario!$B$12/12)-AM288),"INSUFFICIENT FUNDS")))</f>
        <v/>
      </c>
      <c r="AO288" s="6" t="str">
        <f>IF(AJ288&gt;Scenario!$B$11,"",IF(AJ$2&lt;&gt;"Ready",AJ$2,IF(ISNUMBER(AN288),AO287+AM288,"INSUFFICIENT FUNDS")))</f>
        <v/>
      </c>
      <c r="AP288" t="str">
        <f>IF(AJ288&gt;Scenario!$B$11,"",IF(AJ$2&lt;&gt;"Ready",AJ$2,IF(ISNUMBER(AN288),"OK","INSUFFICIENT FUNDS")))</f>
        <v/>
      </c>
    </row>
    <row r="289" spans="1:42" ht="32.1" customHeight="1" x14ac:dyDescent="0.2">
      <c r="A289">
        <v>285</v>
      </c>
      <c r="B289" s="6" t="str">
        <f>IF(A289&gt;Scenario!$B$11,"",IF(A$2&lt;&gt;"Ready",A$2,IF(G288="OK",E288,"INSUFFICIENT FUNDS")))</f>
        <v/>
      </c>
      <c r="C289" s="6" t="str">
        <f>IF(A289&gt;Scenario!$B$11,"",IF(A$2&lt;&gt;"Ready",A$2,IF(ISNUMBER(B289),IF(AND(A289&gt;=Scenario!$B$10,MOD(A289-Scenario!$B$10,Scenario!$B$18)=0),Scenario!$B$8,0),"INSUFFICIENT FUNDS")))</f>
        <v/>
      </c>
      <c r="D289" s="6" t="str">
        <f>IF(A289&gt;Scenario!$B$11,"",IF(A$2&lt;&gt;"Ready",A$2,IF(ISNUMBER(B289),(B289+C289)*(N('Option C'!$E$14)+N('Option C'!$E$15)+IF(Scenario!$B$13="Gross",N('Option C'!$E$16),0))/12+((N('Option C'!$E$12)+N('Option C'!$E$13))/12+IF(AND(A289&gt;=Scenario!$B$10,MOD(A289-Scenario!$B$10,Scenario!$B$18)=0),N('Option C'!$E$17)*N('Option C'!$E$18)+N('Option C'!$E$20),0)+IF(A289=1,N('Option C'!$E$17)*N('Option C'!$E$19)+N('Option C'!$E$21),0)+IF(A289=Scenario!$B$11,N('Option C'!$E$22),0)),"INSUFFICIENT FUNDS")))</f>
        <v/>
      </c>
      <c r="E289" s="6" t="str">
        <f>IF(A289&gt;Scenario!$B$11,"",IF(A$2&lt;&gt;"Ready",A$2,IF(ISNUMBER(B289),IF((B289+C289)*(1+Scenario!$B$12/12)-D289&lt;0,"INSUFFICIENT FUNDS",(B289+C289)*(1+Scenario!$B$12/12)-D289),"INSUFFICIENT FUNDS")))</f>
        <v/>
      </c>
      <c r="F289" s="6" t="str">
        <f>IF(A289&gt;Scenario!$B$11,"",IF(A$2&lt;&gt;"Ready",A$2,IF(ISNUMBER(E289),F288+D289,"INSUFFICIENT FUNDS")))</f>
        <v/>
      </c>
      <c r="G289" t="str">
        <f>IF(A289&gt;Scenario!$B$11,"",IF(A$2&lt;&gt;"Ready",A$2,IF(ISNUMBER(E289),"OK","INSUFFICIENT FUNDS")))</f>
        <v/>
      </c>
      <c r="H289">
        <v>285</v>
      </c>
      <c r="I289" s="6" t="str">
        <f>IF(H289&gt;Scenario!$B$11,"",IF(H$2&lt;&gt;"Ready",H$2,IF(N288="OK",L288,"INSUFFICIENT FUNDS")))</f>
        <v/>
      </c>
      <c r="J289" s="6" t="str">
        <f>IF(H289&gt;Scenario!$B$11,"",IF(H$2&lt;&gt;"Ready",H$2,IF(ISNUMBER(I289),IF(AND(H289&gt;=Scenario!$B$10,MOD(H289-Scenario!$B$10,Scenario!$B$18)=0),Scenario!$B$8,0),"INSUFFICIENT FUNDS")))</f>
        <v/>
      </c>
      <c r="K289" s="6" t="str">
        <f>IF(H289&gt;Scenario!$B$11,"",IF(H$2&lt;&gt;"Ready",H$2,IF(ISNUMBER(I289),(I289+J289)*(N('Option C'!$E$14)+N('Option C'!$E$15)+IF(Scenario!$B$13="Gross",N('Option C'!$E$16),0))/12+((0+0)/12+IF(AND(H289&gt;=Scenario!$B$10,MOD(H289-Scenario!$B$10,Scenario!$B$18)=0),N('Option C'!$E$17)*N('Option C'!$E$18)+N('Option C'!$E$20),0)+IF(H289=1,N('Option C'!$E$17)*N('Option C'!$E$19)+N('Option C'!$E$21),0)+IF(H289=Scenario!$B$11,N('Option C'!$E$22),0)),"INSUFFICIENT FUNDS")))</f>
        <v/>
      </c>
      <c r="L289" s="6" t="str">
        <f>IF(H289&gt;Scenario!$B$11,"",IF(H$2&lt;&gt;"Ready",H$2,IF(ISNUMBER(I289),IF((I289+J289)*(1+Scenario!$B$12/12)-K289&lt;0,"INSUFFICIENT FUNDS",(I289+J289)*(1+Scenario!$B$12/12)-K289),"INSUFFICIENT FUNDS")))</f>
        <v/>
      </c>
      <c r="M289" s="6" t="str">
        <f>IF(H289&gt;Scenario!$B$11,"",IF(H$2&lt;&gt;"Ready",H$2,IF(ISNUMBER(L289),M288+K289,"INSUFFICIENT FUNDS")))</f>
        <v/>
      </c>
      <c r="N289" t="str">
        <f>IF(H289&gt;Scenario!$B$11,"",IF(H$2&lt;&gt;"Ready",H$2,IF(ISNUMBER(L289),"OK","INSUFFICIENT FUNDS")))</f>
        <v/>
      </c>
      <c r="O289">
        <v>285</v>
      </c>
      <c r="P289" s="6" t="str">
        <f>IF(O289&gt;Scenario!$B$11,"",IF(O$2&lt;&gt;"Ready",O$2,IF(U288="OK",S288,"INSUFFICIENT FUNDS")))</f>
        <v/>
      </c>
      <c r="Q289" s="6" t="str">
        <f>IF(O289&gt;Scenario!$B$11,"",IF(O$2&lt;&gt;"Ready",O$2,IF(ISNUMBER(P289),IF(AND(O289&gt;=Scenario!$B$10,MOD(O289-Scenario!$B$10,Scenario!$B$18)=0),Scenario!$B$8,0),"INSUFFICIENT FUNDS")))</f>
        <v/>
      </c>
      <c r="R289" s="6" t="str">
        <f>IF(O289&gt;Scenario!$B$11,"",IF(O$2&lt;&gt;"Ready",O$2,IF(ISNUMBER(P289),(P289+Q289)*(0+N('Option C'!$E$15)+IF(Scenario!$B$13="Gross",N('Option C'!$E$16),0))/12+((N('Option C'!$E$12)+N('Option C'!$E$13))/12+IF(AND(O289&gt;=Scenario!$B$10,MOD(O289-Scenario!$B$10,Scenario!$B$18)=0),N('Option C'!$E$17)*N('Option C'!$E$18)+N('Option C'!$E$20),0)+IF(O289=1,N('Option C'!$E$17)*N('Option C'!$E$19)+N('Option C'!$E$21),0)+IF(O289=Scenario!$B$11,N('Option C'!$E$22),0)),"INSUFFICIENT FUNDS")))</f>
        <v/>
      </c>
      <c r="S289" s="6" t="str">
        <f>IF(O289&gt;Scenario!$B$11,"",IF(O$2&lt;&gt;"Ready",O$2,IF(ISNUMBER(P289),IF((P289+Q289)*(1+Scenario!$B$12/12)-R289&lt;0,"INSUFFICIENT FUNDS",(P289+Q289)*(1+Scenario!$B$12/12)-R289),"INSUFFICIENT FUNDS")))</f>
        <v/>
      </c>
      <c r="T289" s="6" t="str">
        <f>IF(O289&gt;Scenario!$B$11,"",IF(O$2&lt;&gt;"Ready",O$2,IF(ISNUMBER(S289),T288+R289,"INSUFFICIENT FUNDS")))</f>
        <v/>
      </c>
      <c r="U289" t="str">
        <f>IF(O289&gt;Scenario!$B$11,"",IF(O$2&lt;&gt;"Ready",O$2,IF(ISNUMBER(S289),"OK","INSUFFICIENT FUNDS")))</f>
        <v/>
      </c>
      <c r="V289">
        <v>285</v>
      </c>
      <c r="W289" s="6" t="str">
        <f>IF(V289&gt;Scenario!$B$11,"",IF(V$2&lt;&gt;"Ready",V$2,IF(AB288="OK",Z288,"INSUFFICIENT FUNDS")))</f>
        <v/>
      </c>
      <c r="X289" s="6" t="str">
        <f>IF(V289&gt;Scenario!$B$11,"",IF(V$2&lt;&gt;"Ready",V$2,IF(ISNUMBER(W289),IF(AND(V289&gt;=Scenario!$B$10,MOD(V289-Scenario!$B$10,Scenario!$B$18)=0),Scenario!$B$8,0),"INSUFFICIENT FUNDS")))</f>
        <v/>
      </c>
      <c r="Y289" s="6" t="str">
        <f>IF(V289&gt;Scenario!$B$11,"",IF(V$2&lt;&gt;"Ready",V$2,IF(ISNUMBER(W289),(W289+X289)*(N('Option C'!$E$14)+N('Option C'!$E$15)+IF(Scenario!$B$13="Gross",N('Option C'!$E$16),0))/12+((N('Option C'!$E$12)+N('Option C'!$E$13))/12+IF(AND(V289&gt;=Scenario!$B$10,MOD(V289-Scenario!$B$10,Scenario!$B$18)=0),0*0+0,0)+IF(V289=1,0*0+0,0)+IF(V289=Scenario!$B$11,0,0)),"INSUFFICIENT FUNDS")))</f>
        <v/>
      </c>
      <c r="Z289" s="6" t="str">
        <f>IF(V289&gt;Scenario!$B$11,"",IF(V$2&lt;&gt;"Ready",V$2,IF(ISNUMBER(W289),IF((W289+X289)*(1+Scenario!$B$12/12)-Y289&lt;0,"INSUFFICIENT FUNDS",(W289+X289)*(1+Scenario!$B$12/12)-Y289),"INSUFFICIENT FUNDS")))</f>
        <v/>
      </c>
      <c r="AA289" s="6" t="str">
        <f>IF(V289&gt;Scenario!$B$11,"",IF(V$2&lt;&gt;"Ready",V$2,IF(ISNUMBER(Z289),AA288+Y289,"INSUFFICIENT FUNDS")))</f>
        <v/>
      </c>
      <c r="AB289" t="str">
        <f>IF(V289&gt;Scenario!$B$11,"",IF(V$2&lt;&gt;"Ready",V$2,IF(ISNUMBER(Z289),"OK","INSUFFICIENT FUNDS")))</f>
        <v/>
      </c>
      <c r="AC289">
        <v>285</v>
      </c>
      <c r="AD289" s="6" t="str">
        <f>IF(AC289&gt;Scenario!$B$11,"",IF(AC$2&lt;&gt;"Ready",AC$2,IF(AI288="OK",AG288,"INSUFFICIENT FUNDS")))</f>
        <v/>
      </c>
      <c r="AE289" s="6" t="str">
        <f>IF(AC289&gt;Scenario!$B$11,"",IF(AC$2&lt;&gt;"Ready",AC$2,IF(ISNUMBER(AD289),IF(AND(AC289&gt;=Scenario!$B$10,MOD(AC289-Scenario!$B$10,Scenario!$B$18)=0),Scenario!$B$8,0),"INSUFFICIENT FUNDS")))</f>
        <v/>
      </c>
      <c r="AF289" s="6" t="str">
        <f>IF(AC289&gt;Scenario!$B$11,"",IF(AC$2&lt;&gt;"Ready",AC$2,IF(ISNUMBER(AD289),(AD289+AE289)*(N('Option C'!$E$14)+N('Option C'!$E$15)+IF(Scenario!$B$13="Gross",0,0))/12+((N('Option C'!$E$12)+N('Option C'!$E$13))/12+IF(AND(AC289&gt;=Scenario!$B$10,MOD(AC289-Scenario!$B$10,Scenario!$B$18)=0),N('Option C'!$E$17)*N('Option C'!$E$18)+N('Option C'!$E$20),0)+IF(AC289=1,N('Option C'!$E$17)*N('Option C'!$E$19)+N('Option C'!$E$21),0)+IF(AC289=Scenario!$B$11,N('Option C'!$E$22),0)),"INSUFFICIENT FUNDS")))</f>
        <v/>
      </c>
      <c r="AG289" s="6" t="str">
        <f>IF(AC289&gt;Scenario!$B$11,"",IF(AC$2&lt;&gt;"Ready",AC$2,IF(ISNUMBER(AD289),IF((AD289+AE289)*(1+Scenario!$B$12/12)-AF289&lt;0,"INSUFFICIENT FUNDS",(AD289+AE289)*(1+Scenario!$B$12/12)-AF289),"INSUFFICIENT FUNDS")))</f>
        <v/>
      </c>
      <c r="AH289" s="6" t="str">
        <f>IF(AC289&gt;Scenario!$B$11,"",IF(AC$2&lt;&gt;"Ready",AC$2,IF(ISNUMBER(AG289),AH288+AF289,"INSUFFICIENT FUNDS")))</f>
        <v/>
      </c>
      <c r="AI289" t="str">
        <f>IF(AC289&gt;Scenario!$B$11,"",IF(AC$2&lt;&gt;"Ready",AC$2,IF(ISNUMBER(AG289),"OK","INSUFFICIENT FUNDS")))</f>
        <v/>
      </c>
      <c r="AJ289">
        <v>285</v>
      </c>
      <c r="AK289" s="6" t="str">
        <f>IF(AJ289&gt;Scenario!$B$11,"",IF(AJ$2&lt;&gt;"Ready",AJ$2,IF(AP288="OK",AN288,"INSUFFICIENT FUNDS")))</f>
        <v/>
      </c>
      <c r="AL289" s="6" t="str">
        <f>IF(AJ289&gt;Scenario!$B$11,"",IF(AJ$2&lt;&gt;"Ready",AJ$2,IF(ISNUMBER(AK289),IF(AND(AJ289&gt;=Scenario!$B$10,MOD(AJ289-Scenario!$B$10,Scenario!$B$18)=0),Scenario!$B$8,0),"INSUFFICIENT FUNDS")))</f>
        <v/>
      </c>
      <c r="AM289" s="6" t="str">
        <f>IF(AJ289&gt;Scenario!$B$11,"",IF(AJ$2&lt;&gt;"Ready",AJ$2,IF(ISNUMBER(AK289),(AK289+AL289)*(0+0+IF(Scenario!$B$13="Gross",0,0))/12+((0+0)/12+IF(AND(AJ289&gt;=Scenario!$B$10,MOD(AJ289-Scenario!$B$10,Scenario!$B$18)=0),0*0+0,0)+IF(AJ289=1,0*0+0,0)+IF(AJ289=Scenario!$B$11,0,0)),"INSUFFICIENT FUNDS")))</f>
        <v/>
      </c>
      <c r="AN289" s="6" t="str">
        <f>IF(AJ289&gt;Scenario!$B$11,"",IF(AJ$2&lt;&gt;"Ready",AJ$2,IF(ISNUMBER(AK289),IF((AK289+AL289)*(1+Scenario!$B$12/12)-AM289&lt;0,"INSUFFICIENT FUNDS",(AK289+AL289)*(1+Scenario!$B$12/12)-AM289),"INSUFFICIENT FUNDS")))</f>
        <v/>
      </c>
      <c r="AO289" s="6" t="str">
        <f>IF(AJ289&gt;Scenario!$B$11,"",IF(AJ$2&lt;&gt;"Ready",AJ$2,IF(ISNUMBER(AN289),AO288+AM289,"INSUFFICIENT FUNDS")))</f>
        <v/>
      </c>
      <c r="AP289" t="str">
        <f>IF(AJ289&gt;Scenario!$B$11,"",IF(AJ$2&lt;&gt;"Ready",AJ$2,IF(ISNUMBER(AN289),"OK","INSUFFICIENT FUNDS")))</f>
        <v/>
      </c>
    </row>
    <row r="290" spans="1:42" ht="32.1" customHeight="1" x14ac:dyDescent="0.2">
      <c r="A290">
        <v>286</v>
      </c>
      <c r="B290" s="6" t="str">
        <f>IF(A290&gt;Scenario!$B$11,"",IF(A$2&lt;&gt;"Ready",A$2,IF(G289="OK",E289,"INSUFFICIENT FUNDS")))</f>
        <v/>
      </c>
      <c r="C290" s="6" t="str">
        <f>IF(A290&gt;Scenario!$B$11,"",IF(A$2&lt;&gt;"Ready",A$2,IF(ISNUMBER(B290),IF(AND(A290&gt;=Scenario!$B$10,MOD(A290-Scenario!$B$10,Scenario!$B$18)=0),Scenario!$B$8,0),"INSUFFICIENT FUNDS")))</f>
        <v/>
      </c>
      <c r="D290" s="6" t="str">
        <f>IF(A290&gt;Scenario!$B$11,"",IF(A$2&lt;&gt;"Ready",A$2,IF(ISNUMBER(B290),(B290+C290)*(N('Option C'!$E$14)+N('Option C'!$E$15)+IF(Scenario!$B$13="Gross",N('Option C'!$E$16),0))/12+((N('Option C'!$E$12)+N('Option C'!$E$13))/12+IF(AND(A290&gt;=Scenario!$B$10,MOD(A290-Scenario!$B$10,Scenario!$B$18)=0),N('Option C'!$E$17)*N('Option C'!$E$18)+N('Option C'!$E$20),0)+IF(A290=1,N('Option C'!$E$17)*N('Option C'!$E$19)+N('Option C'!$E$21),0)+IF(A290=Scenario!$B$11,N('Option C'!$E$22),0)),"INSUFFICIENT FUNDS")))</f>
        <v/>
      </c>
      <c r="E290" s="6" t="str">
        <f>IF(A290&gt;Scenario!$B$11,"",IF(A$2&lt;&gt;"Ready",A$2,IF(ISNUMBER(B290),IF((B290+C290)*(1+Scenario!$B$12/12)-D290&lt;0,"INSUFFICIENT FUNDS",(B290+C290)*(1+Scenario!$B$12/12)-D290),"INSUFFICIENT FUNDS")))</f>
        <v/>
      </c>
      <c r="F290" s="6" t="str">
        <f>IF(A290&gt;Scenario!$B$11,"",IF(A$2&lt;&gt;"Ready",A$2,IF(ISNUMBER(E290),F289+D290,"INSUFFICIENT FUNDS")))</f>
        <v/>
      </c>
      <c r="G290" t="str">
        <f>IF(A290&gt;Scenario!$B$11,"",IF(A$2&lt;&gt;"Ready",A$2,IF(ISNUMBER(E290),"OK","INSUFFICIENT FUNDS")))</f>
        <v/>
      </c>
      <c r="H290">
        <v>286</v>
      </c>
      <c r="I290" s="6" t="str">
        <f>IF(H290&gt;Scenario!$B$11,"",IF(H$2&lt;&gt;"Ready",H$2,IF(N289="OK",L289,"INSUFFICIENT FUNDS")))</f>
        <v/>
      </c>
      <c r="J290" s="6" t="str">
        <f>IF(H290&gt;Scenario!$B$11,"",IF(H$2&lt;&gt;"Ready",H$2,IF(ISNUMBER(I290),IF(AND(H290&gt;=Scenario!$B$10,MOD(H290-Scenario!$B$10,Scenario!$B$18)=0),Scenario!$B$8,0),"INSUFFICIENT FUNDS")))</f>
        <v/>
      </c>
      <c r="K290" s="6" t="str">
        <f>IF(H290&gt;Scenario!$B$11,"",IF(H$2&lt;&gt;"Ready",H$2,IF(ISNUMBER(I290),(I290+J290)*(N('Option C'!$E$14)+N('Option C'!$E$15)+IF(Scenario!$B$13="Gross",N('Option C'!$E$16),0))/12+((0+0)/12+IF(AND(H290&gt;=Scenario!$B$10,MOD(H290-Scenario!$B$10,Scenario!$B$18)=0),N('Option C'!$E$17)*N('Option C'!$E$18)+N('Option C'!$E$20),0)+IF(H290=1,N('Option C'!$E$17)*N('Option C'!$E$19)+N('Option C'!$E$21),0)+IF(H290=Scenario!$B$11,N('Option C'!$E$22),0)),"INSUFFICIENT FUNDS")))</f>
        <v/>
      </c>
      <c r="L290" s="6" t="str">
        <f>IF(H290&gt;Scenario!$B$11,"",IF(H$2&lt;&gt;"Ready",H$2,IF(ISNUMBER(I290),IF((I290+J290)*(1+Scenario!$B$12/12)-K290&lt;0,"INSUFFICIENT FUNDS",(I290+J290)*(1+Scenario!$B$12/12)-K290),"INSUFFICIENT FUNDS")))</f>
        <v/>
      </c>
      <c r="M290" s="6" t="str">
        <f>IF(H290&gt;Scenario!$B$11,"",IF(H$2&lt;&gt;"Ready",H$2,IF(ISNUMBER(L290),M289+K290,"INSUFFICIENT FUNDS")))</f>
        <v/>
      </c>
      <c r="N290" t="str">
        <f>IF(H290&gt;Scenario!$B$11,"",IF(H$2&lt;&gt;"Ready",H$2,IF(ISNUMBER(L290),"OK","INSUFFICIENT FUNDS")))</f>
        <v/>
      </c>
      <c r="O290">
        <v>286</v>
      </c>
      <c r="P290" s="6" t="str">
        <f>IF(O290&gt;Scenario!$B$11,"",IF(O$2&lt;&gt;"Ready",O$2,IF(U289="OK",S289,"INSUFFICIENT FUNDS")))</f>
        <v/>
      </c>
      <c r="Q290" s="6" t="str">
        <f>IF(O290&gt;Scenario!$B$11,"",IF(O$2&lt;&gt;"Ready",O$2,IF(ISNUMBER(P290),IF(AND(O290&gt;=Scenario!$B$10,MOD(O290-Scenario!$B$10,Scenario!$B$18)=0),Scenario!$B$8,0),"INSUFFICIENT FUNDS")))</f>
        <v/>
      </c>
      <c r="R290" s="6" t="str">
        <f>IF(O290&gt;Scenario!$B$11,"",IF(O$2&lt;&gt;"Ready",O$2,IF(ISNUMBER(P290),(P290+Q290)*(0+N('Option C'!$E$15)+IF(Scenario!$B$13="Gross",N('Option C'!$E$16),0))/12+((N('Option C'!$E$12)+N('Option C'!$E$13))/12+IF(AND(O290&gt;=Scenario!$B$10,MOD(O290-Scenario!$B$10,Scenario!$B$18)=0),N('Option C'!$E$17)*N('Option C'!$E$18)+N('Option C'!$E$20),0)+IF(O290=1,N('Option C'!$E$17)*N('Option C'!$E$19)+N('Option C'!$E$21),0)+IF(O290=Scenario!$B$11,N('Option C'!$E$22),0)),"INSUFFICIENT FUNDS")))</f>
        <v/>
      </c>
      <c r="S290" s="6" t="str">
        <f>IF(O290&gt;Scenario!$B$11,"",IF(O$2&lt;&gt;"Ready",O$2,IF(ISNUMBER(P290),IF((P290+Q290)*(1+Scenario!$B$12/12)-R290&lt;0,"INSUFFICIENT FUNDS",(P290+Q290)*(1+Scenario!$B$12/12)-R290),"INSUFFICIENT FUNDS")))</f>
        <v/>
      </c>
      <c r="T290" s="6" t="str">
        <f>IF(O290&gt;Scenario!$B$11,"",IF(O$2&lt;&gt;"Ready",O$2,IF(ISNUMBER(S290),T289+R290,"INSUFFICIENT FUNDS")))</f>
        <v/>
      </c>
      <c r="U290" t="str">
        <f>IF(O290&gt;Scenario!$B$11,"",IF(O$2&lt;&gt;"Ready",O$2,IF(ISNUMBER(S290),"OK","INSUFFICIENT FUNDS")))</f>
        <v/>
      </c>
      <c r="V290">
        <v>286</v>
      </c>
      <c r="W290" s="6" t="str">
        <f>IF(V290&gt;Scenario!$B$11,"",IF(V$2&lt;&gt;"Ready",V$2,IF(AB289="OK",Z289,"INSUFFICIENT FUNDS")))</f>
        <v/>
      </c>
      <c r="X290" s="6" t="str">
        <f>IF(V290&gt;Scenario!$B$11,"",IF(V$2&lt;&gt;"Ready",V$2,IF(ISNUMBER(W290),IF(AND(V290&gt;=Scenario!$B$10,MOD(V290-Scenario!$B$10,Scenario!$B$18)=0),Scenario!$B$8,0),"INSUFFICIENT FUNDS")))</f>
        <v/>
      </c>
      <c r="Y290" s="6" t="str">
        <f>IF(V290&gt;Scenario!$B$11,"",IF(V$2&lt;&gt;"Ready",V$2,IF(ISNUMBER(W290),(W290+X290)*(N('Option C'!$E$14)+N('Option C'!$E$15)+IF(Scenario!$B$13="Gross",N('Option C'!$E$16),0))/12+((N('Option C'!$E$12)+N('Option C'!$E$13))/12+IF(AND(V290&gt;=Scenario!$B$10,MOD(V290-Scenario!$B$10,Scenario!$B$18)=0),0*0+0,0)+IF(V290=1,0*0+0,0)+IF(V290=Scenario!$B$11,0,0)),"INSUFFICIENT FUNDS")))</f>
        <v/>
      </c>
      <c r="Z290" s="6" t="str">
        <f>IF(V290&gt;Scenario!$B$11,"",IF(V$2&lt;&gt;"Ready",V$2,IF(ISNUMBER(W290),IF((W290+X290)*(1+Scenario!$B$12/12)-Y290&lt;0,"INSUFFICIENT FUNDS",(W290+X290)*(1+Scenario!$B$12/12)-Y290),"INSUFFICIENT FUNDS")))</f>
        <v/>
      </c>
      <c r="AA290" s="6" t="str">
        <f>IF(V290&gt;Scenario!$B$11,"",IF(V$2&lt;&gt;"Ready",V$2,IF(ISNUMBER(Z290),AA289+Y290,"INSUFFICIENT FUNDS")))</f>
        <v/>
      </c>
      <c r="AB290" t="str">
        <f>IF(V290&gt;Scenario!$B$11,"",IF(V$2&lt;&gt;"Ready",V$2,IF(ISNUMBER(Z290),"OK","INSUFFICIENT FUNDS")))</f>
        <v/>
      </c>
      <c r="AC290">
        <v>286</v>
      </c>
      <c r="AD290" s="6" t="str">
        <f>IF(AC290&gt;Scenario!$B$11,"",IF(AC$2&lt;&gt;"Ready",AC$2,IF(AI289="OK",AG289,"INSUFFICIENT FUNDS")))</f>
        <v/>
      </c>
      <c r="AE290" s="6" t="str">
        <f>IF(AC290&gt;Scenario!$B$11,"",IF(AC$2&lt;&gt;"Ready",AC$2,IF(ISNUMBER(AD290),IF(AND(AC290&gt;=Scenario!$B$10,MOD(AC290-Scenario!$B$10,Scenario!$B$18)=0),Scenario!$B$8,0),"INSUFFICIENT FUNDS")))</f>
        <v/>
      </c>
      <c r="AF290" s="6" t="str">
        <f>IF(AC290&gt;Scenario!$B$11,"",IF(AC$2&lt;&gt;"Ready",AC$2,IF(ISNUMBER(AD290),(AD290+AE290)*(N('Option C'!$E$14)+N('Option C'!$E$15)+IF(Scenario!$B$13="Gross",0,0))/12+((N('Option C'!$E$12)+N('Option C'!$E$13))/12+IF(AND(AC290&gt;=Scenario!$B$10,MOD(AC290-Scenario!$B$10,Scenario!$B$18)=0),N('Option C'!$E$17)*N('Option C'!$E$18)+N('Option C'!$E$20),0)+IF(AC290=1,N('Option C'!$E$17)*N('Option C'!$E$19)+N('Option C'!$E$21),0)+IF(AC290=Scenario!$B$11,N('Option C'!$E$22),0)),"INSUFFICIENT FUNDS")))</f>
        <v/>
      </c>
      <c r="AG290" s="6" t="str">
        <f>IF(AC290&gt;Scenario!$B$11,"",IF(AC$2&lt;&gt;"Ready",AC$2,IF(ISNUMBER(AD290),IF((AD290+AE290)*(1+Scenario!$B$12/12)-AF290&lt;0,"INSUFFICIENT FUNDS",(AD290+AE290)*(1+Scenario!$B$12/12)-AF290),"INSUFFICIENT FUNDS")))</f>
        <v/>
      </c>
      <c r="AH290" s="6" t="str">
        <f>IF(AC290&gt;Scenario!$B$11,"",IF(AC$2&lt;&gt;"Ready",AC$2,IF(ISNUMBER(AG290),AH289+AF290,"INSUFFICIENT FUNDS")))</f>
        <v/>
      </c>
      <c r="AI290" t="str">
        <f>IF(AC290&gt;Scenario!$B$11,"",IF(AC$2&lt;&gt;"Ready",AC$2,IF(ISNUMBER(AG290),"OK","INSUFFICIENT FUNDS")))</f>
        <v/>
      </c>
      <c r="AJ290">
        <v>286</v>
      </c>
      <c r="AK290" s="6" t="str">
        <f>IF(AJ290&gt;Scenario!$B$11,"",IF(AJ$2&lt;&gt;"Ready",AJ$2,IF(AP289="OK",AN289,"INSUFFICIENT FUNDS")))</f>
        <v/>
      </c>
      <c r="AL290" s="6" t="str">
        <f>IF(AJ290&gt;Scenario!$B$11,"",IF(AJ$2&lt;&gt;"Ready",AJ$2,IF(ISNUMBER(AK290),IF(AND(AJ290&gt;=Scenario!$B$10,MOD(AJ290-Scenario!$B$10,Scenario!$B$18)=0),Scenario!$B$8,0),"INSUFFICIENT FUNDS")))</f>
        <v/>
      </c>
      <c r="AM290" s="6" t="str">
        <f>IF(AJ290&gt;Scenario!$B$11,"",IF(AJ$2&lt;&gt;"Ready",AJ$2,IF(ISNUMBER(AK290),(AK290+AL290)*(0+0+IF(Scenario!$B$13="Gross",0,0))/12+((0+0)/12+IF(AND(AJ290&gt;=Scenario!$B$10,MOD(AJ290-Scenario!$B$10,Scenario!$B$18)=0),0*0+0,0)+IF(AJ290=1,0*0+0,0)+IF(AJ290=Scenario!$B$11,0,0)),"INSUFFICIENT FUNDS")))</f>
        <v/>
      </c>
      <c r="AN290" s="6" t="str">
        <f>IF(AJ290&gt;Scenario!$B$11,"",IF(AJ$2&lt;&gt;"Ready",AJ$2,IF(ISNUMBER(AK290),IF((AK290+AL290)*(1+Scenario!$B$12/12)-AM290&lt;0,"INSUFFICIENT FUNDS",(AK290+AL290)*(1+Scenario!$B$12/12)-AM290),"INSUFFICIENT FUNDS")))</f>
        <v/>
      </c>
      <c r="AO290" s="6" t="str">
        <f>IF(AJ290&gt;Scenario!$B$11,"",IF(AJ$2&lt;&gt;"Ready",AJ$2,IF(ISNUMBER(AN290),AO289+AM290,"INSUFFICIENT FUNDS")))</f>
        <v/>
      </c>
      <c r="AP290" t="str">
        <f>IF(AJ290&gt;Scenario!$B$11,"",IF(AJ$2&lt;&gt;"Ready",AJ$2,IF(ISNUMBER(AN290),"OK","INSUFFICIENT FUNDS")))</f>
        <v/>
      </c>
    </row>
    <row r="291" spans="1:42" ht="32.1" customHeight="1" x14ac:dyDescent="0.2">
      <c r="A291">
        <v>287</v>
      </c>
      <c r="B291" s="6" t="str">
        <f>IF(A291&gt;Scenario!$B$11,"",IF(A$2&lt;&gt;"Ready",A$2,IF(G290="OK",E290,"INSUFFICIENT FUNDS")))</f>
        <v/>
      </c>
      <c r="C291" s="6" t="str">
        <f>IF(A291&gt;Scenario!$B$11,"",IF(A$2&lt;&gt;"Ready",A$2,IF(ISNUMBER(B291),IF(AND(A291&gt;=Scenario!$B$10,MOD(A291-Scenario!$B$10,Scenario!$B$18)=0),Scenario!$B$8,0),"INSUFFICIENT FUNDS")))</f>
        <v/>
      </c>
      <c r="D291" s="6" t="str">
        <f>IF(A291&gt;Scenario!$B$11,"",IF(A$2&lt;&gt;"Ready",A$2,IF(ISNUMBER(B291),(B291+C291)*(N('Option C'!$E$14)+N('Option C'!$E$15)+IF(Scenario!$B$13="Gross",N('Option C'!$E$16),0))/12+((N('Option C'!$E$12)+N('Option C'!$E$13))/12+IF(AND(A291&gt;=Scenario!$B$10,MOD(A291-Scenario!$B$10,Scenario!$B$18)=0),N('Option C'!$E$17)*N('Option C'!$E$18)+N('Option C'!$E$20),0)+IF(A291=1,N('Option C'!$E$17)*N('Option C'!$E$19)+N('Option C'!$E$21),0)+IF(A291=Scenario!$B$11,N('Option C'!$E$22),0)),"INSUFFICIENT FUNDS")))</f>
        <v/>
      </c>
      <c r="E291" s="6" t="str">
        <f>IF(A291&gt;Scenario!$B$11,"",IF(A$2&lt;&gt;"Ready",A$2,IF(ISNUMBER(B291),IF((B291+C291)*(1+Scenario!$B$12/12)-D291&lt;0,"INSUFFICIENT FUNDS",(B291+C291)*(1+Scenario!$B$12/12)-D291),"INSUFFICIENT FUNDS")))</f>
        <v/>
      </c>
      <c r="F291" s="6" t="str">
        <f>IF(A291&gt;Scenario!$B$11,"",IF(A$2&lt;&gt;"Ready",A$2,IF(ISNUMBER(E291),F290+D291,"INSUFFICIENT FUNDS")))</f>
        <v/>
      </c>
      <c r="G291" t="str">
        <f>IF(A291&gt;Scenario!$B$11,"",IF(A$2&lt;&gt;"Ready",A$2,IF(ISNUMBER(E291),"OK","INSUFFICIENT FUNDS")))</f>
        <v/>
      </c>
      <c r="H291">
        <v>287</v>
      </c>
      <c r="I291" s="6" t="str">
        <f>IF(H291&gt;Scenario!$B$11,"",IF(H$2&lt;&gt;"Ready",H$2,IF(N290="OK",L290,"INSUFFICIENT FUNDS")))</f>
        <v/>
      </c>
      <c r="J291" s="6" t="str">
        <f>IF(H291&gt;Scenario!$B$11,"",IF(H$2&lt;&gt;"Ready",H$2,IF(ISNUMBER(I291),IF(AND(H291&gt;=Scenario!$B$10,MOD(H291-Scenario!$B$10,Scenario!$B$18)=0),Scenario!$B$8,0),"INSUFFICIENT FUNDS")))</f>
        <v/>
      </c>
      <c r="K291" s="6" t="str">
        <f>IF(H291&gt;Scenario!$B$11,"",IF(H$2&lt;&gt;"Ready",H$2,IF(ISNUMBER(I291),(I291+J291)*(N('Option C'!$E$14)+N('Option C'!$E$15)+IF(Scenario!$B$13="Gross",N('Option C'!$E$16),0))/12+((0+0)/12+IF(AND(H291&gt;=Scenario!$B$10,MOD(H291-Scenario!$B$10,Scenario!$B$18)=0),N('Option C'!$E$17)*N('Option C'!$E$18)+N('Option C'!$E$20),0)+IF(H291=1,N('Option C'!$E$17)*N('Option C'!$E$19)+N('Option C'!$E$21),0)+IF(H291=Scenario!$B$11,N('Option C'!$E$22),0)),"INSUFFICIENT FUNDS")))</f>
        <v/>
      </c>
      <c r="L291" s="6" t="str">
        <f>IF(H291&gt;Scenario!$B$11,"",IF(H$2&lt;&gt;"Ready",H$2,IF(ISNUMBER(I291),IF((I291+J291)*(1+Scenario!$B$12/12)-K291&lt;0,"INSUFFICIENT FUNDS",(I291+J291)*(1+Scenario!$B$12/12)-K291),"INSUFFICIENT FUNDS")))</f>
        <v/>
      </c>
      <c r="M291" s="6" t="str">
        <f>IF(H291&gt;Scenario!$B$11,"",IF(H$2&lt;&gt;"Ready",H$2,IF(ISNUMBER(L291),M290+K291,"INSUFFICIENT FUNDS")))</f>
        <v/>
      </c>
      <c r="N291" t="str">
        <f>IF(H291&gt;Scenario!$B$11,"",IF(H$2&lt;&gt;"Ready",H$2,IF(ISNUMBER(L291),"OK","INSUFFICIENT FUNDS")))</f>
        <v/>
      </c>
      <c r="O291">
        <v>287</v>
      </c>
      <c r="P291" s="6" t="str">
        <f>IF(O291&gt;Scenario!$B$11,"",IF(O$2&lt;&gt;"Ready",O$2,IF(U290="OK",S290,"INSUFFICIENT FUNDS")))</f>
        <v/>
      </c>
      <c r="Q291" s="6" t="str">
        <f>IF(O291&gt;Scenario!$B$11,"",IF(O$2&lt;&gt;"Ready",O$2,IF(ISNUMBER(P291),IF(AND(O291&gt;=Scenario!$B$10,MOD(O291-Scenario!$B$10,Scenario!$B$18)=0),Scenario!$B$8,0),"INSUFFICIENT FUNDS")))</f>
        <v/>
      </c>
      <c r="R291" s="6" t="str">
        <f>IF(O291&gt;Scenario!$B$11,"",IF(O$2&lt;&gt;"Ready",O$2,IF(ISNUMBER(P291),(P291+Q291)*(0+N('Option C'!$E$15)+IF(Scenario!$B$13="Gross",N('Option C'!$E$16),0))/12+((N('Option C'!$E$12)+N('Option C'!$E$13))/12+IF(AND(O291&gt;=Scenario!$B$10,MOD(O291-Scenario!$B$10,Scenario!$B$18)=0),N('Option C'!$E$17)*N('Option C'!$E$18)+N('Option C'!$E$20),0)+IF(O291=1,N('Option C'!$E$17)*N('Option C'!$E$19)+N('Option C'!$E$21),0)+IF(O291=Scenario!$B$11,N('Option C'!$E$22),0)),"INSUFFICIENT FUNDS")))</f>
        <v/>
      </c>
      <c r="S291" s="6" t="str">
        <f>IF(O291&gt;Scenario!$B$11,"",IF(O$2&lt;&gt;"Ready",O$2,IF(ISNUMBER(P291),IF((P291+Q291)*(1+Scenario!$B$12/12)-R291&lt;0,"INSUFFICIENT FUNDS",(P291+Q291)*(1+Scenario!$B$12/12)-R291),"INSUFFICIENT FUNDS")))</f>
        <v/>
      </c>
      <c r="T291" s="6" t="str">
        <f>IF(O291&gt;Scenario!$B$11,"",IF(O$2&lt;&gt;"Ready",O$2,IF(ISNUMBER(S291),T290+R291,"INSUFFICIENT FUNDS")))</f>
        <v/>
      </c>
      <c r="U291" t="str">
        <f>IF(O291&gt;Scenario!$B$11,"",IF(O$2&lt;&gt;"Ready",O$2,IF(ISNUMBER(S291),"OK","INSUFFICIENT FUNDS")))</f>
        <v/>
      </c>
      <c r="V291">
        <v>287</v>
      </c>
      <c r="W291" s="6" t="str">
        <f>IF(V291&gt;Scenario!$B$11,"",IF(V$2&lt;&gt;"Ready",V$2,IF(AB290="OK",Z290,"INSUFFICIENT FUNDS")))</f>
        <v/>
      </c>
      <c r="X291" s="6" t="str">
        <f>IF(V291&gt;Scenario!$B$11,"",IF(V$2&lt;&gt;"Ready",V$2,IF(ISNUMBER(W291),IF(AND(V291&gt;=Scenario!$B$10,MOD(V291-Scenario!$B$10,Scenario!$B$18)=0),Scenario!$B$8,0),"INSUFFICIENT FUNDS")))</f>
        <v/>
      </c>
      <c r="Y291" s="6" t="str">
        <f>IF(V291&gt;Scenario!$B$11,"",IF(V$2&lt;&gt;"Ready",V$2,IF(ISNUMBER(W291),(W291+X291)*(N('Option C'!$E$14)+N('Option C'!$E$15)+IF(Scenario!$B$13="Gross",N('Option C'!$E$16),0))/12+((N('Option C'!$E$12)+N('Option C'!$E$13))/12+IF(AND(V291&gt;=Scenario!$B$10,MOD(V291-Scenario!$B$10,Scenario!$B$18)=0),0*0+0,0)+IF(V291=1,0*0+0,0)+IF(V291=Scenario!$B$11,0,0)),"INSUFFICIENT FUNDS")))</f>
        <v/>
      </c>
      <c r="Z291" s="6" t="str">
        <f>IF(V291&gt;Scenario!$B$11,"",IF(V$2&lt;&gt;"Ready",V$2,IF(ISNUMBER(W291),IF((W291+X291)*(1+Scenario!$B$12/12)-Y291&lt;0,"INSUFFICIENT FUNDS",(W291+X291)*(1+Scenario!$B$12/12)-Y291),"INSUFFICIENT FUNDS")))</f>
        <v/>
      </c>
      <c r="AA291" s="6" t="str">
        <f>IF(V291&gt;Scenario!$B$11,"",IF(V$2&lt;&gt;"Ready",V$2,IF(ISNUMBER(Z291),AA290+Y291,"INSUFFICIENT FUNDS")))</f>
        <v/>
      </c>
      <c r="AB291" t="str">
        <f>IF(V291&gt;Scenario!$B$11,"",IF(V$2&lt;&gt;"Ready",V$2,IF(ISNUMBER(Z291),"OK","INSUFFICIENT FUNDS")))</f>
        <v/>
      </c>
      <c r="AC291">
        <v>287</v>
      </c>
      <c r="AD291" s="6" t="str">
        <f>IF(AC291&gt;Scenario!$B$11,"",IF(AC$2&lt;&gt;"Ready",AC$2,IF(AI290="OK",AG290,"INSUFFICIENT FUNDS")))</f>
        <v/>
      </c>
      <c r="AE291" s="6" t="str">
        <f>IF(AC291&gt;Scenario!$B$11,"",IF(AC$2&lt;&gt;"Ready",AC$2,IF(ISNUMBER(AD291),IF(AND(AC291&gt;=Scenario!$B$10,MOD(AC291-Scenario!$B$10,Scenario!$B$18)=0),Scenario!$B$8,0),"INSUFFICIENT FUNDS")))</f>
        <v/>
      </c>
      <c r="AF291" s="6" t="str">
        <f>IF(AC291&gt;Scenario!$B$11,"",IF(AC$2&lt;&gt;"Ready",AC$2,IF(ISNUMBER(AD291),(AD291+AE291)*(N('Option C'!$E$14)+N('Option C'!$E$15)+IF(Scenario!$B$13="Gross",0,0))/12+((N('Option C'!$E$12)+N('Option C'!$E$13))/12+IF(AND(AC291&gt;=Scenario!$B$10,MOD(AC291-Scenario!$B$10,Scenario!$B$18)=0),N('Option C'!$E$17)*N('Option C'!$E$18)+N('Option C'!$E$20),0)+IF(AC291=1,N('Option C'!$E$17)*N('Option C'!$E$19)+N('Option C'!$E$21),0)+IF(AC291=Scenario!$B$11,N('Option C'!$E$22),0)),"INSUFFICIENT FUNDS")))</f>
        <v/>
      </c>
      <c r="AG291" s="6" t="str">
        <f>IF(AC291&gt;Scenario!$B$11,"",IF(AC$2&lt;&gt;"Ready",AC$2,IF(ISNUMBER(AD291),IF((AD291+AE291)*(1+Scenario!$B$12/12)-AF291&lt;0,"INSUFFICIENT FUNDS",(AD291+AE291)*(1+Scenario!$B$12/12)-AF291),"INSUFFICIENT FUNDS")))</f>
        <v/>
      </c>
      <c r="AH291" s="6" t="str">
        <f>IF(AC291&gt;Scenario!$B$11,"",IF(AC$2&lt;&gt;"Ready",AC$2,IF(ISNUMBER(AG291),AH290+AF291,"INSUFFICIENT FUNDS")))</f>
        <v/>
      </c>
      <c r="AI291" t="str">
        <f>IF(AC291&gt;Scenario!$B$11,"",IF(AC$2&lt;&gt;"Ready",AC$2,IF(ISNUMBER(AG291),"OK","INSUFFICIENT FUNDS")))</f>
        <v/>
      </c>
      <c r="AJ291">
        <v>287</v>
      </c>
      <c r="AK291" s="6" t="str">
        <f>IF(AJ291&gt;Scenario!$B$11,"",IF(AJ$2&lt;&gt;"Ready",AJ$2,IF(AP290="OK",AN290,"INSUFFICIENT FUNDS")))</f>
        <v/>
      </c>
      <c r="AL291" s="6" t="str">
        <f>IF(AJ291&gt;Scenario!$B$11,"",IF(AJ$2&lt;&gt;"Ready",AJ$2,IF(ISNUMBER(AK291),IF(AND(AJ291&gt;=Scenario!$B$10,MOD(AJ291-Scenario!$B$10,Scenario!$B$18)=0),Scenario!$B$8,0),"INSUFFICIENT FUNDS")))</f>
        <v/>
      </c>
      <c r="AM291" s="6" t="str">
        <f>IF(AJ291&gt;Scenario!$B$11,"",IF(AJ$2&lt;&gt;"Ready",AJ$2,IF(ISNUMBER(AK291),(AK291+AL291)*(0+0+IF(Scenario!$B$13="Gross",0,0))/12+((0+0)/12+IF(AND(AJ291&gt;=Scenario!$B$10,MOD(AJ291-Scenario!$B$10,Scenario!$B$18)=0),0*0+0,0)+IF(AJ291=1,0*0+0,0)+IF(AJ291=Scenario!$B$11,0,0)),"INSUFFICIENT FUNDS")))</f>
        <v/>
      </c>
      <c r="AN291" s="6" t="str">
        <f>IF(AJ291&gt;Scenario!$B$11,"",IF(AJ$2&lt;&gt;"Ready",AJ$2,IF(ISNUMBER(AK291),IF((AK291+AL291)*(1+Scenario!$B$12/12)-AM291&lt;0,"INSUFFICIENT FUNDS",(AK291+AL291)*(1+Scenario!$B$12/12)-AM291),"INSUFFICIENT FUNDS")))</f>
        <v/>
      </c>
      <c r="AO291" s="6" t="str">
        <f>IF(AJ291&gt;Scenario!$B$11,"",IF(AJ$2&lt;&gt;"Ready",AJ$2,IF(ISNUMBER(AN291),AO290+AM291,"INSUFFICIENT FUNDS")))</f>
        <v/>
      </c>
      <c r="AP291" t="str">
        <f>IF(AJ291&gt;Scenario!$B$11,"",IF(AJ$2&lt;&gt;"Ready",AJ$2,IF(ISNUMBER(AN291),"OK","INSUFFICIENT FUNDS")))</f>
        <v/>
      </c>
    </row>
    <row r="292" spans="1:42" ht="32.1" customHeight="1" x14ac:dyDescent="0.2">
      <c r="A292">
        <v>288</v>
      </c>
      <c r="B292" s="6" t="str">
        <f>IF(A292&gt;Scenario!$B$11,"",IF(A$2&lt;&gt;"Ready",A$2,IF(G291="OK",E291,"INSUFFICIENT FUNDS")))</f>
        <v/>
      </c>
      <c r="C292" s="6" t="str">
        <f>IF(A292&gt;Scenario!$B$11,"",IF(A$2&lt;&gt;"Ready",A$2,IF(ISNUMBER(B292),IF(AND(A292&gt;=Scenario!$B$10,MOD(A292-Scenario!$B$10,Scenario!$B$18)=0),Scenario!$B$8,0),"INSUFFICIENT FUNDS")))</f>
        <v/>
      </c>
      <c r="D292" s="6" t="str">
        <f>IF(A292&gt;Scenario!$B$11,"",IF(A$2&lt;&gt;"Ready",A$2,IF(ISNUMBER(B292),(B292+C292)*(N('Option C'!$E$14)+N('Option C'!$E$15)+IF(Scenario!$B$13="Gross",N('Option C'!$E$16),0))/12+((N('Option C'!$E$12)+N('Option C'!$E$13))/12+IF(AND(A292&gt;=Scenario!$B$10,MOD(A292-Scenario!$B$10,Scenario!$B$18)=0),N('Option C'!$E$17)*N('Option C'!$E$18)+N('Option C'!$E$20),0)+IF(A292=1,N('Option C'!$E$17)*N('Option C'!$E$19)+N('Option C'!$E$21),0)+IF(A292=Scenario!$B$11,N('Option C'!$E$22),0)),"INSUFFICIENT FUNDS")))</f>
        <v/>
      </c>
      <c r="E292" s="6" t="str">
        <f>IF(A292&gt;Scenario!$B$11,"",IF(A$2&lt;&gt;"Ready",A$2,IF(ISNUMBER(B292),IF((B292+C292)*(1+Scenario!$B$12/12)-D292&lt;0,"INSUFFICIENT FUNDS",(B292+C292)*(1+Scenario!$B$12/12)-D292),"INSUFFICIENT FUNDS")))</f>
        <v/>
      </c>
      <c r="F292" s="6" t="str">
        <f>IF(A292&gt;Scenario!$B$11,"",IF(A$2&lt;&gt;"Ready",A$2,IF(ISNUMBER(E292),F291+D292,"INSUFFICIENT FUNDS")))</f>
        <v/>
      </c>
      <c r="G292" t="str">
        <f>IF(A292&gt;Scenario!$B$11,"",IF(A$2&lt;&gt;"Ready",A$2,IF(ISNUMBER(E292),"OK","INSUFFICIENT FUNDS")))</f>
        <v/>
      </c>
      <c r="H292">
        <v>288</v>
      </c>
      <c r="I292" s="6" t="str">
        <f>IF(H292&gt;Scenario!$B$11,"",IF(H$2&lt;&gt;"Ready",H$2,IF(N291="OK",L291,"INSUFFICIENT FUNDS")))</f>
        <v/>
      </c>
      <c r="J292" s="6" t="str">
        <f>IF(H292&gt;Scenario!$B$11,"",IF(H$2&lt;&gt;"Ready",H$2,IF(ISNUMBER(I292),IF(AND(H292&gt;=Scenario!$B$10,MOD(H292-Scenario!$B$10,Scenario!$B$18)=0),Scenario!$B$8,0),"INSUFFICIENT FUNDS")))</f>
        <v/>
      </c>
      <c r="K292" s="6" t="str">
        <f>IF(H292&gt;Scenario!$B$11,"",IF(H$2&lt;&gt;"Ready",H$2,IF(ISNUMBER(I292),(I292+J292)*(N('Option C'!$E$14)+N('Option C'!$E$15)+IF(Scenario!$B$13="Gross",N('Option C'!$E$16),0))/12+((0+0)/12+IF(AND(H292&gt;=Scenario!$B$10,MOD(H292-Scenario!$B$10,Scenario!$B$18)=0),N('Option C'!$E$17)*N('Option C'!$E$18)+N('Option C'!$E$20),0)+IF(H292=1,N('Option C'!$E$17)*N('Option C'!$E$19)+N('Option C'!$E$21),0)+IF(H292=Scenario!$B$11,N('Option C'!$E$22),0)),"INSUFFICIENT FUNDS")))</f>
        <v/>
      </c>
      <c r="L292" s="6" t="str">
        <f>IF(H292&gt;Scenario!$B$11,"",IF(H$2&lt;&gt;"Ready",H$2,IF(ISNUMBER(I292),IF((I292+J292)*(1+Scenario!$B$12/12)-K292&lt;0,"INSUFFICIENT FUNDS",(I292+J292)*(1+Scenario!$B$12/12)-K292),"INSUFFICIENT FUNDS")))</f>
        <v/>
      </c>
      <c r="M292" s="6" t="str">
        <f>IF(H292&gt;Scenario!$B$11,"",IF(H$2&lt;&gt;"Ready",H$2,IF(ISNUMBER(L292),M291+K292,"INSUFFICIENT FUNDS")))</f>
        <v/>
      </c>
      <c r="N292" t="str">
        <f>IF(H292&gt;Scenario!$B$11,"",IF(H$2&lt;&gt;"Ready",H$2,IF(ISNUMBER(L292),"OK","INSUFFICIENT FUNDS")))</f>
        <v/>
      </c>
      <c r="O292">
        <v>288</v>
      </c>
      <c r="P292" s="6" t="str">
        <f>IF(O292&gt;Scenario!$B$11,"",IF(O$2&lt;&gt;"Ready",O$2,IF(U291="OK",S291,"INSUFFICIENT FUNDS")))</f>
        <v/>
      </c>
      <c r="Q292" s="6" t="str">
        <f>IF(O292&gt;Scenario!$B$11,"",IF(O$2&lt;&gt;"Ready",O$2,IF(ISNUMBER(P292),IF(AND(O292&gt;=Scenario!$B$10,MOD(O292-Scenario!$B$10,Scenario!$B$18)=0),Scenario!$B$8,0),"INSUFFICIENT FUNDS")))</f>
        <v/>
      </c>
      <c r="R292" s="6" t="str">
        <f>IF(O292&gt;Scenario!$B$11,"",IF(O$2&lt;&gt;"Ready",O$2,IF(ISNUMBER(P292),(P292+Q292)*(0+N('Option C'!$E$15)+IF(Scenario!$B$13="Gross",N('Option C'!$E$16),0))/12+((N('Option C'!$E$12)+N('Option C'!$E$13))/12+IF(AND(O292&gt;=Scenario!$B$10,MOD(O292-Scenario!$B$10,Scenario!$B$18)=0),N('Option C'!$E$17)*N('Option C'!$E$18)+N('Option C'!$E$20),0)+IF(O292=1,N('Option C'!$E$17)*N('Option C'!$E$19)+N('Option C'!$E$21),0)+IF(O292=Scenario!$B$11,N('Option C'!$E$22),0)),"INSUFFICIENT FUNDS")))</f>
        <v/>
      </c>
      <c r="S292" s="6" t="str">
        <f>IF(O292&gt;Scenario!$B$11,"",IF(O$2&lt;&gt;"Ready",O$2,IF(ISNUMBER(P292),IF((P292+Q292)*(1+Scenario!$B$12/12)-R292&lt;0,"INSUFFICIENT FUNDS",(P292+Q292)*(1+Scenario!$B$12/12)-R292),"INSUFFICIENT FUNDS")))</f>
        <v/>
      </c>
      <c r="T292" s="6" t="str">
        <f>IF(O292&gt;Scenario!$B$11,"",IF(O$2&lt;&gt;"Ready",O$2,IF(ISNUMBER(S292),T291+R292,"INSUFFICIENT FUNDS")))</f>
        <v/>
      </c>
      <c r="U292" t="str">
        <f>IF(O292&gt;Scenario!$B$11,"",IF(O$2&lt;&gt;"Ready",O$2,IF(ISNUMBER(S292),"OK","INSUFFICIENT FUNDS")))</f>
        <v/>
      </c>
      <c r="V292">
        <v>288</v>
      </c>
      <c r="W292" s="6" t="str">
        <f>IF(V292&gt;Scenario!$B$11,"",IF(V$2&lt;&gt;"Ready",V$2,IF(AB291="OK",Z291,"INSUFFICIENT FUNDS")))</f>
        <v/>
      </c>
      <c r="X292" s="6" t="str">
        <f>IF(V292&gt;Scenario!$B$11,"",IF(V$2&lt;&gt;"Ready",V$2,IF(ISNUMBER(W292),IF(AND(V292&gt;=Scenario!$B$10,MOD(V292-Scenario!$B$10,Scenario!$B$18)=0),Scenario!$B$8,0),"INSUFFICIENT FUNDS")))</f>
        <v/>
      </c>
      <c r="Y292" s="6" t="str">
        <f>IF(V292&gt;Scenario!$B$11,"",IF(V$2&lt;&gt;"Ready",V$2,IF(ISNUMBER(W292),(W292+X292)*(N('Option C'!$E$14)+N('Option C'!$E$15)+IF(Scenario!$B$13="Gross",N('Option C'!$E$16),0))/12+((N('Option C'!$E$12)+N('Option C'!$E$13))/12+IF(AND(V292&gt;=Scenario!$B$10,MOD(V292-Scenario!$B$10,Scenario!$B$18)=0),0*0+0,0)+IF(V292=1,0*0+0,0)+IF(V292=Scenario!$B$11,0,0)),"INSUFFICIENT FUNDS")))</f>
        <v/>
      </c>
      <c r="Z292" s="6" t="str">
        <f>IF(V292&gt;Scenario!$B$11,"",IF(V$2&lt;&gt;"Ready",V$2,IF(ISNUMBER(W292),IF((W292+X292)*(1+Scenario!$B$12/12)-Y292&lt;0,"INSUFFICIENT FUNDS",(W292+X292)*(1+Scenario!$B$12/12)-Y292),"INSUFFICIENT FUNDS")))</f>
        <v/>
      </c>
      <c r="AA292" s="6" t="str">
        <f>IF(V292&gt;Scenario!$B$11,"",IF(V$2&lt;&gt;"Ready",V$2,IF(ISNUMBER(Z292),AA291+Y292,"INSUFFICIENT FUNDS")))</f>
        <v/>
      </c>
      <c r="AB292" t="str">
        <f>IF(V292&gt;Scenario!$B$11,"",IF(V$2&lt;&gt;"Ready",V$2,IF(ISNUMBER(Z292),"OK","INSUFFICIENT FUNDS")))</f>
        <v/>
      </c>
      <c r="AC292">
        <v>288</v>
      </c>
      <c r="AD292" s="6" t="str">
        <f>IF(AC292&gt;Scenario!$B$11,"",IF(AC$2&lt;&gt;"Ready",AC$2,IF(AI291="OK",AG291,"INSUFFICIENT FUNDS")))</f>
        <v/>
      </c>
      <c r="AE292" s="6" t="str">
        <f>IF(AC292&gt;Scenario!$B$11,"",IF(AC$2&lt;&gt;"Ready",AC$2,IF(ISNUMBER(AD292),IF(AND(AC292&gt;=Scenario!$B$10,MOD(AC292-Scenario!$B$10,Scenario!$B$18)=0),Scenario!$B$8,0),"INSUFFICIENT FUNDS")))</f>
        <v/>
      </c>
      <c r="AF292" s="6" t="str">
        <f>IF(AC292&gt;Scenario!$B$11,"",IF(AC$2&lt;&gt;"Ready",AC$2,IF(ISNUMBER(AD292),(AD292+AE292)*(N('Option C'!$E$14)+N('Option C'!$E$15)+IF(Scenario!$B$13="Gross",0,0))/12+((N('Option C'!$E$12)+N('Option C'!$E$13))/12+IF(AND(AC292&gt;=Scenario!$B$10,MOD(AC292-Scenario!$B$10,Scenario!$B$18)=0),N('Option C'!$E$17)*N('Option C'!$E$18)+N('Option C'!$E$20),0)+IF(AC292=1,N('Option C'!$E$17)*N('Option C'!$E$19)+N('Option C'!$E$21),0)+IF(AC292=Scenario!$B$11,N('Option C'!$E$22),0)),"INSUFFICIENT FUNDS")))</f>
        <v/>
      </c>
      <c r="AG292" s="6" t="str">
        <f>IF(AC292&gt;Scenario!$B$11,"",IF(AC$2&lt;&gt;"Ready",AC$2,IF(ISNUMBER(AD292),IF((AD292+AE292)*(1+Scenario!$B$12/12)-AF292&lt;0,"INSUFFICIENT FUNDS",(AD292+AE292)*(1+Scenario!$B$12/12)-AF292),"INSUFFICIENT FUNDS")))</f>
        <v/>
      </c>
      <c r="AH292" s="6" t="str">
        <f>IF(AC292&gt;Scenario!$B$11,"",IF(AC$2&lt;&gt;"Ready",AC$2,IF(ISNUMBER(AG292),AH291+AF292,"INSUFFICIENT FUNDS")))</f>
        <v/>
      </c>
      <c r="AI292" t="str">
        <f>IF(AC292&gt;Scenario!$B$11,"",IF(AC$2&lt;&gt;"Ready",AC$2,IF(ISNUMBER(AG292),"OK","INSUFFICIENT FUNDS")))</f>
        <v/>
      </c>
      <c r="AJ292">
        <v>288</v>
      </c>
      <c r="AK292" s="6" t="str">
        <f>IF(AJ292&gt;Scenario!$B$11,"",IF(AJ$2&lt;&gt;"Ready",AJ$2,IF(AP291="OK",AN291,"INSUFFICIENT FUNDS")))</f>
        <v/>
      </c>
      <c r="AL292" s="6" t="str">
        <f>IF(AJ292&gt;Scenario!$B$11,"",IF(AJ$2&lt;&gt;"Ready",AJ$2,IF(ISNUMBER(AK292),IF(AND(AJ292&gt;=Scenario!$B$10,MOD(AJ292-Scenario!$B$10,Scenario!$B$18)=0),Scenario!$B$8,0),"INSUFFICIENT FUNDS")))</f>
        <v/>
      </c>
      <c r="AM292" s="6" t="str">
        <f>IF(AJ292&gt;Scenario!$B$11,"",IF(AJ$2&lt;&gt;"Ready",AJ$2,IF(ISNUMBER(AK292),(AK292+AL292)*(0+0+IF(Scenario!$B$13="Gross",0,0))/12+((0+0)/12+IF(AND(AJ292&gt;=Scenario!$B$10,MOD(AJ292-Scenario!$B$10,Scenario!$B$18)=0),0*0+0,0)+IF(AJ292=1,0*0+0,0)+IF(AJ292=Scenario!$B$11,0,0)),"INSUFFICIENT FUNDS")))</f>
        <v/>
      </c>
      <c r="AN292" s="6" t="str">
        <f>IF(AJ292&gt;Scenario!$B$11,"",IF(AJ$2&lt;&gt;"Ready",AJ$2,IF(ISNUMBER(AK292),IF((AK292+AL292)*(1+Scenario!$B$12/12)-AM292&lt;0,"INSUFFICIENT FUNDS",(AK292+AL292)*(1+Scenario!$B$12/12)-AM292),"INSUFFICIENT FUNDS")))</f>
        <v/>
      </c>
      <c r="AO292" s="6" t="str">
        <f>IF(AJ292&gt;Scenario!$B$11,"",IF(AJ$2&lt;&gt;"Ready",AJ$2,IF(ISNUMBER(AN292),AO291+AM292,"INSUFFICIENT FUNDS")))</f>
        <v/>
      </c>
      <c r="AP292" t="str">
        <f>IF(AJ292&gt;Scenario!$B$11,"",IF(AJ$2&lt;&gt;"Ready",AJ$2,IF(ISNUMBER(AN292),"OK","INSUFFICIENT FUNDS")))</f>
        <v/>
      </c>
    </row>
    <row r="293" spans="1:42" ht="32.1" customHeight="1" x14ac:dyDescent="0.2">
      <c r="A293">
        <v>289</v>
      </c>
      <c r="B293" s="6" t="str">
        <f>IF(A293&gt;Scenario!$B$11,"",IF(A$2&lt;&gt;"Ready",A$2,IF(G292="OK",E292,"INSUFFICIENT FUNDS")))</f>
        <v/>
      </c>
      <c r="C293" s="6" t="str">
        <f>IF(A293&gt;Scenario!$B$11,"",IF(A$2&lt;&gt;"Ready",A$2,IF(ISNUMBER(B293),IF(AND(A293&gt;=Scenario!$B$10,MOD(A293-Scenario!$B$10,Scenario!$B$18)=0),Scenario!$B$8,0),"INSUFFICIENT FUNDS")))</f>
        <v/>
      </c>
      <c r="D293" s="6" t="str">
        <f>IF(A293&gt;Scenario!$B$11,"",IF(A$2&lt;&gt;"Ready",A$2,IF(ISNUMBER(B293),(B293+C293)*(N('Option C'!$E$14)+N('Option C'!$E$15)+IF(Scenario!$B$13="Gross",N('Option C'!$E$16),0))/12+((N('Option C'!$E$12)+N('Option C'!$E$13))/12+IF(AND(A293&gt;=Scenario!$B$10,MOD(A293-Scenario!$B$10,Scenario!$B$18)=0),N('Option C'!$E$17)*N('Option C'!$E$18)+N('Option C'!$E$20),0)+IF(A293=1,N('Option C'!$E$17)*N('Option C'!$E$19)+N('Option C'!$E$21),0)+IF(A293=Scenario!$B$11,N('Option C'!$E$22),0)),"INSUFFICIENT FUNDS")))</f>
        <v/>
      </c>
      <c r="E293" s="6" t="str">
        <f>IF(A293&gt;Scenario!$B$11,"",IF(A$2&lt;&gt;"Ready",A$2,IF(ISNUMBER(B293),IF((B293+C293)*(1+Scenario!$B$12/12)-D293&lt;0,"INSUFFICIENT FUNDS",(B293+C293)*(1+Scenario!$B$12/12)-D293),"INSUFFICIENT FUNDS")))</f>
        <v/>
      </c>
      <c r="F293" s="6" t="str">
        <f>IF(A293&gt;Scenario!$B$11,"",IF(A$2&lt;&gt;"Ready",A$2,IF(ISNUMBER(E293),F292+D293,"INSUFFICIENT FUNDS")))</f>
        <v/>
      </c>
      <c r="G293" t="str">
        <f>IF(A293&gt;Scenario!$B$11,"",IF(A$2&lt;&gt;"Ready",A$2,IF(ISNUMBER(E293),"OK","INSUFFICIENT FUNDS")))</f>
        <v/>
      </c>
      <c r="H293">
        <v>289</v>
      </c>
      <c r="I293" s="6" t="str">
        <f>IF(H293&gt;Scenario!$B$11,"",IF(H$2&lt;&gt;"Ready",H$2,IF(N292="OK",L292,"INSUFFICIENT FUNDS")))</f>
        <v/>
      </c>
      <c r="J293" s="6" t="str">
        <f>IF(H293&gt;Scenario!$B$11,"",IF(H$2&lt;&gt;"Ready",H$2,IF(ISNUMBER(I293),IF(AND(H293&gt;=Scenario!$B$10,MOD(H293-Scenario!$B$10,Scenario!$B$18)=0),Scenario!$B$8,0),"INSUFFICIENT FUNDS")))</f>
        <v/>
      </c>
      <c r="K293" s="6" t="str">
        <f>IF(H293&gt;Scenario!$B$11,"",IF(H$2&lt;&gt;"Ready",H$2,IF(ISNUMBER(I293),(I293+J293)*(N('Option C'!$E$14)+N('Option C'!$E$15)+IF(Scenario!$B$13="Gross",N('Option C'!$E$16),0))/12+((0+0)/12+IF(AND(H293&gt;=Scenario!$B$10,MOD(H293-Scenario!$B$10,Scenario!$B$18)=0),N('Option C'!$E$17)*N('Option C'!$E$18)+N('Option C'!$E$20),0)+IF(H293=1,N('Option C'!$E$17)*N('Option C'!$E$19)+N('Option C'!$E$21),0)+IF(H293=Scenario!$B$11,N('Option C'!$E$22),0)),"INSUFFICIENT FUNDS")))</f>
        <v/>
      </c>
      <c r="L293" s="6" t="str">
        <f>IF(H293&gt;Scenario!$B$11,"",IF(H$2&lt;&gt;"Ready",H$2,IF(ISNUMBER(I293),IF((I293+J293)*(1+Scenario!$B$12/12)-K293&lt;0,"INSUFFICIENT FUNDS",(I293+J293)*(1+Scenario!$B$12/12)-K293),"INSUFFICIENT FUNDS")))</f>
        <v/>
      </c>
      <c r="M293" s="6" t="str">
        <f>IF(H293&gt;Scenario!$B$11,"",IF(H$2&lt;&gt;"Ready",H$2,IF(ISNUMBER(L293),M292+K293,"INSUFFICIENT FUNDS")))</f>
        <v/>
      </c>
      <c r="N293" t="str">
        <f>IF(H293&gt;Scenario!$B$11,"",IF(H$2&lt;&gt;"Ready",H$2,IF(ISNUMBER(L293),"OK","INSUFFICIENT FUNDS")))</f>
        <v/>
      </c>
      <c r="O293">
        <v>289</v>
      </c>
      <c r="P293" s="6" t="str">
        <f>IF(O293&gt;Scenario!$B$11,"",IF(O$2&lt;&gt;"Ready",O$2,IF(U292="OK",S292,"INSUFFICIENT FUNDS")))</f>
        <v/>
      </c>
      <c r="Q293" s="6" t="str">
        <f>IF(O293&gt;Scenario!$B$11,"",IF(O$2&lt;&gt;"Ready",O$2,IF(ISNUMBER(P293),IF(AND(O293&gt;=Scenario!$B$10,MOD(O293-Scenario!$B$10,Scenario!$B$18)=0),Scenario!$B$8,0),"INSUFFICIENT FUNDS")))</f>
        <v/>
      </c>
      <c r="R293" s="6" t="str">
        <f>IF(O293&gt;Scenario!$B$11,"",IF(O$2&lt;&gt;"Ready",O$2,IF(ISNUMBER(P293),(P293+Q293)*(0+N('Option C'!$E$15)+IF(Scenario!$B$13="Gross",N('Option C'!$E$16),0))/12+((N('Option C'!$E$12)+N('Option C'!$E$13))/12+IF(AND(O293&gt;=Scenario!$B$10,MOD(O293-Scenario!$B$10,Scenario!$B$18)=0),N('Option C'!$E$17)*N('Option C'!$E$18)+N('Option C'!$E$20),0)+IF(O293=1,N('Option C'!$E$17)*N('Option C'!$E$19)+N('Option C'!$E$21),0)+IF(O293=Scenario!$B$11,N('Option C'!$E$22),0)),"INSUFFICIENT FUNDS")))</f>
        <v/>
      </c>
      <c r="S293" s="6" t="str">
        <f>IF(O293&gt;Scenario!$B$11,"",IF(O$2&lt;&gt;"Ready",O$2,IF(ISNUMBER(P293),IF((P293+Q293)*(1+Scenario!$B$12/12)-R293&lt;0,"INSUFFICIENT FUNDS",(P293+Q293)*(1+Scenario!$B$12/12)-R293),"INSUFFICIENT FUNDS")))</f>
        <v/>
      </c>
      <c r="T293" s="6" t="str">
        <f>IF(O293&gt;Scenario!$B$11,"",IF(O$2&lt;&gt;"Ready",O$2,IF(ISNUMBER(S293),T292+R293,"INSUFFICIENT FUNDS")))</f>
        <v/>
      </c>
      <c r="U293" t="str">
        <f>IF(O293&gt;Scenario!$B$11,"",IF(O$2&lt;&gt;"Ready",O$2,IF(ISNUMBER(S293),"OK","INSUFFICIENT FUNDS")))</f>
        <v/>
      </c>
      <c r="V293">
        <v>289</v>
      </c>
      <c r="W293" s="6" t="str">
        <f>IF(V293&gt;Scenario!$B$11,"",IF(V$2&lt;&gt;"Ready",V$2,IF(AB292="OK",Z292,"INSUFFICIENT FUNDS")))</f>
        <v/>
      </c>
      <c r="X293" s="6" t="str">
        <f>IF(V293&gt;Scenario!$B$11,"",IF(V$2&lt;&gt;"Ready",V$2,IF(ISNUMBER(W293),IF(AND(V293&gt;=Scenario!$B$10,MOD(V293-Scenario!$B$10,Scenario!$B$18)=0),Scenario!$B$8,0),"INSUFFICIENT FUNDS")))</f>
        <v/>
      </c>
      <c r="Y293" s="6" t="str">
        <f>IF(V293&gt;Scenario!$B$11,"",IF(V$2&lt;&gt;"Ready",V$2,IF(ISNUMBER(W293),(W293+X293)*(N('Option C'!$E$14)+N('Option C'!$E$15)+IF(Scenario!$B$13="Gross",N('Option C'!$E$16),0))/12+((N('Option C'!$E$12)+N('Option C'!$E$13))/12+IF(AND(V293&gt;=Scenario!$B$10,MOD(V293-Scenario!$B$10,Scenario!$B$18)=0),0*0+0,0)+IF(V293=1,0*0+0,0)+IF(V293=Scenario!$B$11,0,0)),"INSUFFICIENT FUNDS")))</f>
        <v/>
      </c>
      <c r="Z293" s="6" t="str">
        <f>IF(V293&gt;Scenario!$B$11,"",IF(V$2&lt;&gt;"Ready",V$2,IF(ISNUMBER(W293),IF((W293+X293)*(1+Scenario!$B$12/12)-Y293&lt;0,"INSUFFICIENT FUNDS",(W293+X293)*(1+Scenario!$B$12/12)-Y293),"INSUFFICIENT FUNDS")))</f>
        <v/>
      </c>
      <c r="AA293" s="6" t="str">
        <f>IF(V293&gt;Scenario!$B$11,"",IF(V$2&lt;&gt;"Ready",V$2,IF(ISNUMBER(Z293),AA292+Y293,"INSUFFICIENT FUNDS")))</f>
        <v/>
      </c>
      <c r="AB293" t="str">
        <f>IF(V293&gt;Scenario!$B$11,"",IF(V$2&lt;&gt;"Ready",V$2,IF(ISNUMBER(Z293),"OK","INSUFFICIENT FUNDS")))</f>
        <v/>
      </c>
      <c r="AC293">
        <v>289</v>
      </c>
      <c r="AD293" s="6" t="str">
        <f>IF(AC293&gt;Scenario!$B$11,"",IF(AC$2&lt;&gt;"Ready",AC$2,IF(AI292="OK",AG292,"INSUFFICIENT FUNDS")))</f>
        <v/>
      </c>
      <c r="AE293" s="6" t="str">
        <f>IF(AC293&gt;Scenario!$B$11,"",IF(AC$2&lt;&gt;"Ready",AC$2,IF(ISNUMBER(AD293),IF(AND(AC293&gt;=Scenario!$B$10,MOD(AC293-Scenario!$B$10,Scenario!$B$18)=0),Scenario!$B$8,0),"INSUFFICIENT FUNDS")))</f>
        <v/>
      </c>
      <c r="AF293" s="6" t="str">
        <f>IF(AC293&gt;Scenario!$B$11,"",IF(AC$2&lt;&gt;"Ready",AC$2,IF(ISNUMBER(AD293),(AD293+AE293)*(N('Option C'!$E$14)+N('Option C'!$E$15)+IF(Scenario!$B$13="Gross",0,0))/12+((N('Option C'!$E$12)+N('Option C'!$E$13))/12+IF(AND(AC293&gt;=Scenario!$B$10,MOD(AC293-Scenario!$B$10,Scenario!$B$18)=0),N('Option C'!$E$17)*N('Option C'!$E$18)+N('Option C'!$E$20),0)+IF(AC293=1,N('Option C'!$E$17)*N('Option C'!$E$19)+N('Option C'!$E$21),0)+IF(AC293=Scenario!$B$11,N('Option C'!$E$22),0)),"INSUFFICIENT FUNDS")))</f>
        <v/>
      </c>
      <c r="AG293" s="6" t="str">
        <f>IF(AC293&gt;Scenario!$B$11,"",IF(AC$2&lt;&gt;"Ready",AC$2,IF(ISNUMBER(AD293),IF((AD293+AE293)*(1+Scenario!$B$12/12)-AF293&lt;0,"INSUFFICIENT FUNDS",(AD293+AE293)*(1+Scenario!$B$12/12)-AF293),"INSUFFICIENT FUNDS")))</f>
        <v/>
      </c>
      <c r="AH293" s="6" t="str">
        <f>IF(AC293&gt;Scenario!$B$11,"",IF(AC$2&lt;&gt;"Ready",AC$2,IF(ISNUMBER(AG293),AH292+AF293,"INSUFFICIENT FUNDS")))</f>
        <v/>
      </c>
      <c r="AI293" t="str">
        <f>IF(AC293&gt;Scenario!$B$11,"",IF(AC$2&lt;&gt;"Ready",AC$2,IF(ISNUMBER(AG293),"OK","INSUFFICIENT FUNDS")))</f>
        <v/>
      </c>
      <c r="AJ293">
        <v>289</v>
      </c>
      <c r="AK293" s="6" t="str">
        <f>IF(AJ293&gt;Scenario!$B$11,"",IF(AJ$2&lt;&gt;"Ready",AJ$2,IF(AP292="OK",AN292,"INSUFFICIENT FUNDS")))</f>
        <v/>
      </c>
      <c r="AL293" s="6" t="str">
        <f>IF(AJ293&gt;Scenario!$B$11,"",IF(AJ$2&lt;&gt;"Ready",AJ$2,IF(ISNUMBER(AK293),IF(AND(AJ293&gt;=Scenario!$B$10,MOD(AJ293-Scenario!$B$10,Scenario!$B$18)=0),Scenario!$B$8,0),"INSUFFICIENT FUNDS")))</f>
        <v/>
      </c>
      <c r="AM293" s="6" t="str">
        <f>IF(AJ293&gt;Scenario!$B$11,"",IF(AJ$2&lt;&gt;"Ready",AJ$2,IF(ISNUMBER(AK293),(AK293+AL293)*(0+0+IF(Scenario!$B$13="Gross",0,0))/12+((0+0)/12+IF(AND(AJ293&gt;=Scenario!$B$10,MOD(AJ293-Scenario!$B$10,Scenario!$B$18)=0),0*0+0,0)+IF(AJ293=1,0*0+0,0)+IF(AJ293=Scenario!$B$11,0,0)),"INSUFFICIENT FUNDS")))</f>
        <v/>
      </c>
      <c r="AN293" s="6" t="str">
        <f>IF(AJ293&gt;Scenario!$B$11,"",IF(AJ$2&lt;&gt;"Ready",AJ$2,IF(ISNUMBER(AK293),IF((AK293+AL293)*(1+Scenario!$B$12/12)-AM293&lt;0,"INSUFFICIENT FUNDS",(AK293+AL293)*(1+Scenario!$B$12/12)-AM293),"INSUFFICIENT FUNDS")))</f>
        <v/>
      </c>
      <c r="AO293" s="6" t="str">
        <f>IF(AJ293&gt;Scenario!$B$11,"",IF(AJ$2&lt;&gt;"Ready",AJ$2,IF(ISNUMBER(AN293),AO292+AM293,"INSUFFICIENT FUNDS")))</f>
        <v/>
      </c>
      <c r="AP293" t="str">
        <f>IF(AJ293&gt;Scenario!$B$11,"",IF(AJ$2&lt;&gt;"Ready",AJ$2,IF(ISNUMBER(AN293),"OK","INSUFFICIENT FUNDS")))</f>
        <v/>
      </c>
    </row>
    <row r="294" spans="1:42" ht="32.1" customHeight="1" x14ac:dyDescent="0.2">
      <c r="A294">
        <v>290</v>
      </c>
      <c r="B294" s="6" t="str">
        <f>IF(A294&gt;Scenario!$B$11,"",IF(A$2&lt;&gt;"Ready",A$2,IF(G293="OK",E293,"INSUFFICIENT FUNDS")))</f>
        <v/>
      </c>
      <c r="C294" s="6" t="str">
        <f>IF(A294&gt;Scenario!$B$11,"",IF(A$2&lt;&gt;"Ready",A$2,IF(ISNUMBER(B294),IF(AND(A294&gt;=Scenario!$B$10,MOD(A294-Scenario!$B$10,Scenario!$B$18)=0),Scenario!$B$8,0),"INSUFFICIENT FUNDS")))</f>
        <v/>
      </c>
      <c r="D294" s="6" t="str">
        <f>IF(A294&gt;Scenario!$B$11,"",IF(A$2&lt;&gt;"Ready",A$2,IF(ISNUMBER(B294),(B294+C294)*(N('Option C'!$E$14)+N('Option C'!$E$15)+IF(Scenario!$B$13="Gross",N('Option C'!$E$16),0))/12+((N('Option C'!$E$12)+N('Option C'!$E$13))/12+IF(AND(A294&gt;=Scenario!$B$10,MOD(A294-Scenario!$B$10,Scenario!$B$18)=0),N('Option C'!$E$17)*N('Option C'!$E$18)+N('Option C'!$E$20),0)+IF(A294=1,N('Option C'!$E$17)*N('Option C'!$E$19)+N('Option C'!$E$21),0)+IF(A294=Scenario!$B$11,N('Option C'!$E$22),0)),"INSUFFICIENT FUNDS")))</f>
        <v/>
      </c>
      <c r="E294" s="6" t="str">
        <f>IF(A294&gt;Scenario!$B$11,"",IF(A$2&lt;&gt;"Ready",A$2,IF(ISNUMBER(B294),IF((B294+C294)*(1+Scenario!$B$12/12)-D294&lt;0,"INSUFFICIENT FUNDS",(B294+C294)*(1+Scenario!$B$12/12)-D294),"INSUFFICIENT FUNDS")))</f>
        <v/>
      </c>
      <c r="F294" s="6" t="str">
        <f>IF(A294&gt;Scenario!$B$11,"",IF(A$2&lt;&gt;"Ready",A$2,IF(ISNUMBER(E294),F293+D294,"INSUFFICIENT FUNDS")))</f>
        <v/>
      </c>
      <c r="G294" t="str">
        <f>IF(A294&gt;Scenario!$B$11,"",IF(A$2&lt;&gt;"Ready",A$2,IF(ISNUMBER(E294),"OK","INSUFFICIENT FUNDS")))</f>
        <v/>
      </c>
      <c r="H294">
        <v>290</v>
      </c>
      <c r="I294" s="6" t="str">
        <f>IF(H294&gt;Scenario!$B$11,"",IF(H$2&lt;&gt;"Ready",H$2,IF(N293="OK",L293,"INSUFFICIENT FUNDS")))</f>
        <v/>
      </c>
      <c r="J294" s="6" t="str">
        <f>IF(H294&gt;Scenario!$B$11,"",IF(H$2&lt;&gt;"Ready",H$2,IF(ISNUMBER(I294),IF(AND(H294&gt;=Scenario!$B$10,MOD(H294-Scenario!$B$10,Scenario!$B$18)=0),Scenario!$B$8,0),"INSUFFICIENT FUNDS")))</f>
        <v/>
      </c>
      <c r="K294" s="6" t="str">
        <f>IF(H294&gt;Scenario!$B$11,"",IF(H$2&lt;&gt;"Ready",H$2,IF(ISNUMBER(I294),(I294+J294)*(N('Option C'!$E$14)+N('Option C'!$E$15)+IF(Scenario!$B$13="Gross",N('Option C'!$E$16),0))/12+((0+0)/12+IF(AND(H294&gt;=Scenario!$B$10,MOD(H294-Scenario!$B$10,Scenario!$B$18)=0),N('Option C'!$E$17)*N('Option C'!$E$18)+N('Option C'!$E$20),0)+IF(H294=1,N('Option C'!$E$17)*N('Option C'!$E$19)+N('Option C'!$E$21),0)+IF(H294=Scenario!$B$11,N('Option C'!$E$22),0)),"INSUFFICIENT FUNDS")))</f>
        <v/>
      </c>
      <c r="L294" s="6" t="str">
        <f>IF(H294&gt;Scenario!$B$11,"",IF(H$2&lt;&gt;"Ready",H$2,IF(ISNUMBER(I294),IF((I294+J294)*(1+Scenario!$B$12/12)-K294&lt;0,"INSUFFICIENT FUNDS",(I294+J294)*(1+Scenario!$B$12/12)-K294),"INSUFFICIENT FUNDS")))</f>
        <v/>
      </c>
      <c r="M294" s="6" t="str">
        <f>IF(H294&gt;Scenario!$B$11,"",IF(H$2&lt;&gt;"Ready",H$2,IF(ISNUMBER(L294),M293+K294,"INSUFFICIENT FUNDS")))</f>
        <v/>
      </c>
      <c r="N294" t="str">
        <f>IF(H294&gt;Scenario!$B$11,"",IF(H$2&lt;&gt;"Ready",H$2,IF(ISNUMBER(L294),"OK","INSUFFICIENT FUNDS")))</f>
        <v/>
      </c>
      <c r="O294">
        <v>290</v>
      </c>
      <c r="P294" s="6" t="str">
        <f>IF(O294&gt;Scenario!$B$11,"",IF(O$2&lt;&gt;"Ready",O$2,IF(U293="OK",S293,"INSUFFICIENT FUNDS")))</f>
        <v/>
      </c>
      <c r="Q294" s="6" t="str">
        <f>IF(O294&gt;Scenario!$B$11,"",IF(O$2&lt;&gt;"Ready",O$2,IF(ISNUMBER(P294),IF(AND(O294&gt;=Scenario!$B$10,MOD(O294-Scenario!$B$10,Scenario!$B$18)=0),Scenario!$B$8,0),"INSUFFICIENT FUNDS")))</f>
        <v/>
      </c>
      <c r="R294" s="6" t="str">
        <f>IF(O294&gt;Scenario!$B$11,"",IF(O$2&lt;&gt;"Ready",O$2,IF(ISNUMBER(P294),(P294+Q294)*(0+N('Option C'!$E$15)+IF(Scenario!$B$13="Gross",N('Option C'!$E$16),0))/12+((N('Option C'!$E$12)+N('Option C'!$E$13))/12+IF(AND(O294&gt;=Scenario!$B$10,MOD(O294-Scenario!$B$10,Scenario!$B$18)=0),N('Option C'!$E$17)*N('Option C'!$E$18)+N('Option C'!$E$20),0)+IF(O294=1,N('Option C'!$E$17)*N('Option C'!$E$19)+N('Option C'!$E$21),0)+IF(O294=Scenario!$B$11,N('Option C'!$E$22),0)),"INSUFFICIENT FUNDS")))</f>
        <v/>
      </c>
      <c r="S294" s="6" t="str">
        <f>IF(O294&gt;Scenario!$B$11,"",IF(O$2&lt;&gt;"Ready",O$2,IF(ISNUMBER(P294),IF((P294+Q294)*(1+Scenario!$B$12/12)-R294&lt;0,"INSUFFICIENT FUNDS",(P294+Q294)*(1+Scenario!$B$12/12)-R294),"INSUFFICIENT FUNDS")))</f>
        <v/>
      </c>
      <c r="T294" s="6" t="str">
        <f>IF(O294&gt;Scenario!$B$11,"",IF(O$2&lt;&gt;"Ready",O$2,IF(ISNUMBER(S294),T293+R294,"INSUFFICIENT FUNDS")))</f>
        <v/>
      </c>
      <c r="U294" t="str">
        <f>IF(O294&gt;Scenario!$B$11,"",IF(O$2&lt;&gt;"Ready",O$2,IF(ISNUMBER(S294),"OK","INSUFFICIENT FUNDS")))</f>
        <v/>
      </c>
      <c r="V294">
        <v>290</v>
      </c>
      <c r="W294" s="6" t="str">
        <f>IF(V294&gt;Scenario!$B$11,"",IF(V$2&lt;&gt;"Ready",V$2,IF(AB293="OK",Z293,"INSUFFICIENT FUNDS")))</f>
        <v/>
      </c>
      <c r="X294" s="6" t="str">
        <f>IF(V294&gt;Scenario!$B$11,"",IF(V$2&lt;&gt;"Ready",V$2,IF(ISNUMBER(W294),IF(AND(V294&gt;=Scenario!$B$10,MOD(V294-Scenario!$B$10,Scenario!$B$18)=0),Scenario!$B$8,0),"INSUFFICIENT FUNDS")))</f>
        <v/>
      </c>
      <c r="Y294" s="6" t="str">
        <f>IF(V294&gt;Scenario!$B$11,"",IF(V$2&lt;&gt;"Ready",V$2,IF(ISNUMBER(W294),(W294+X294)*(N('Option C'!$E$14)+N('Option C'!$E$15)+IF(Scenario!$B$13="Gross",N('Option C'!$E$16),0))/12+((N('Option C'!$E$12)+N('Option C'!$E$13))/12+IF(AND(V294&gt;=Scenario!$B$10,MOD(V294-Scenario!$B$10,Scenario!$B$18)=0),0*0+0,0)+IF(V294=1,0*0+0,0)+IF(V294=Scenario!$B$11,0,0)),"INSUFFICIENT FUNDS")))</f>
        <v/>
      </c>
      <c r="Z294" s="6" t="str">
        <f>IF(V294&gt;Scenario!$B$11,"",IF(V$2&lt;&gt;"Ready",V$2,IF(ISNUMBER(W294),IF((W294+X294)*(1+Scenario!$B$12/12)-Y294&lt;0,"INSUFFICIENT FUNDS",(W294+X294)*(1+Scenario!$B$12/12)-Y294),"INSUFFICIENT FUNDS")))</f>
        <v/>
      </c>
      <c r="AA294" s="6" t="str">
        <f>IF(V294&gt;Scenario!$B$11,"",IF(V$2&lt;&gt;"Ready",V$2,IF(ISNUMBER(Z294),AA293+Y294,"INSUFFICIENT FUNDS")))</f>
        <v/>
      </c>
      <c r="AB294" t="str">
        <f>IF(V294&gt;Scenario!$B$11,"",IF(V$2&lt;&gt;"Ready",V$2,IF(ISNUMBER(Z294),"OK","INSUFFICIENT FUNDS")))</f>
        <v/>
      </c>
      <c r="AC294">
        <v>290</v>
      </c>
      <c r="AD294" s="6" t="str">
        <f>IF(AC294&gt;Scenario!$B$11,"",IF(AC$2&lt;&gt;"Ready",AC$2,IF(AI293="OK",AG293,"INSUFFICIENT FUNDS")))</f>
        <v/>
      </c>
      <c r="AE294" s="6" t="str">
        <f>IF(AC294&gt;Scenario!$B$11,"",IF(AC$2&lt;&gt;"Ready",AC$2,IF(ISNUMBER(AD294),IF(AND(AC294&gt;=Scenario!$B$10,MOD(AC294-Scenario!$B$10,Scenario!$B$18)=0),Scenario!$B$8,0),"INSUFFICIENT FUNDS")))</f>
        <v/>
      </c>
      <c r="AF294" s="6" t="str">
        <f>IF(AC294&gt;Scenario!$B$11,"",IF(AC$2&lt;&gt;"Ready",AC$2,IF(ISNUMBER(AD294),(AD294+AE294)*(N('Option C'!$E$14)+N('Option C'!$E$15)+IF(Scenario!$B$13="Gross",0,0))/12+((N('Option C'!$E$12)+N('Option C'!$E$13))/12+IF(AND(AC294&gt;=Scenario!$B$10,MOD(AC294-Scenario!$B$10,Scenario!$B$18)=0),N('Option C'!$E$17)*N('Option C'!$E$18)+N('Option C'!$E$20),0)+IF(AC294=1,N('Option C'!$E$17)*N('Option C'!$E$19)+N('Option C'!$E$21),0)+IF(AC294=Scenario!$B$11,N('Option C'!$E$22),0)),"INSUFFICIENT FUNDS")))</f>
        <v/>
      </c>
      <c r="AG294" s="6" t="str">
        <f>IF(AC294&gt;Scenario!$B$11,"",IF(AC$2&lt;&gt;"Ready",AC$2,IF(ISNUMBER(AD294),IF((AD294+AE294)*(1+Scenario!$B$12/12)-AF294&lt;0,"INSUFFICIENT FUNDS",(AD294+AE294)*(1+Scenario!$B$12/12)-AF294),"INSUFFICIENT FUNDS")))</f>
        <v/>
      </c>
      <c r="AH294" s="6" t="str">
        <f>IF(AC294&gt;Scenario!$B$11,"",IF(AC$2&lt;&gt;"Ready",AC$2,IF(ISNUMBER(AG294),AH293+AF294,"INSUFFICIENT FUNDS")))</f>
        <v/>
      </c>
      <c r="AI294" t="str">
        <f>IF(AC294&gt;Scenario!$B$11,"",IF(AC$2&lt;&gt;"Ready",AC$2,IF(ISNUMBER(AG294),"OK","INSUFFICIENT FUNDS")))</f>
        <v/>
      </c>
      <c r="AJ294">
        <v>290</v>
      </c>
      <c r="AK294" s="6" t="str">
        <f>IF(AJ294&gt;Scenario!$B$11,"",IF(AJ$2&lt;&gt;"Ready",AJ$2,IF(AP293="OK",AN293,"INSUFFICIENT FUNDS")))</f>
        <v/>
      </c>
      <c r="AL294" s="6" t="str">
        <f>IF(AJ294&gt;Scenario!$B$11,"",IF(AJ$2&lt;&gt;"Ready",AJ$2,IF(ISNUMBER(AK294),IF(AND(AJ294&gt;=Scenario!$B$10,MOD(AJ294-Scenario!$B$10,Scenario!$B$18)=0),Scenario!$B$8,0),"INSUFFICIENT FUNDS")))</f>
        <v/>
      </c>
      <c r="AM294" s="6" t="str">
        <f>IF(AJ294&gt;Scenario!$B$11,"",IF(AJ$2&lt;&gt;"Ready",AJ$2,IF(ISNUMBER(AK294),(AK294+AL294)*(0+0+IF(Scenario!$B$13="Gross",0,0))/12+((0+0)/12+IF(AND(AJ294&gt;=Scenario!$B$10,MOD(AJ294-Scenario!$B$10,Scenario!$B$18)=0),0*0+0,0)+IF(AJ294=1,0*0+0,0)+IF(AJ294=Scenario!$B$11,0,0)),"INSUFFICIENT FUNDS")))</f>
        <v/>
      </c>
      <c r="AN294" s="6" t="str">
        <f>IF(AJ294&gt;Scenario!$B$11,"",IF(AJ$2&lt;&gt;"Ready",AJ$2,IF(ISNUMBER(AK294),IF((AK294+AL294)*(1+Scenario!$B$12/12)-AM294&lt;0,"INSUFFICIENT FUNDS",(AK294+AL294)*(1+Scenario!$B$12/12)-AM294),"INSUFFICIENT FUNDS")))</f>
        <v/>
      </c>
      <c r="AO294" s="6" t="str">
        <f>IF(AJ294&gt;Scenario!$B$11,"",IF(AJ$2&lt;&gt;"Ready",AJ$2,IF(ISNUMBER(AN294),AO293+AM294,"INSUFFICIENT FUNDS")))</f>
        <v/>
      </c>
      <c r="AP294" t="str">
        <f>IF(AJ294&gt;Scenario!$B$11,"",IF(AJ$2&lt;&gt;"Ready",AJ$2,IF(ISNUMBER(AN294),"OK","INSUFFICIENT FUNDS")))</f>
        <v/>
      </c>
    </row>
    <row r="295" spans="1:42" ht="32.1" customHeight="1" x14ac:dyDescent="0.2">
      <c r="A295">
        <v>291</v>
      </c>
      <c r="B295" s="6" t="str">
        <f>IF(A295&gt;Scenario!$B$11,"",IF(A$2&lt;&gt;"Ready",A$2,IF(G294="OK",E294,"INSUFFICIENT FUNDS")))</f>
        <v/>
      </c>
      <c r="C295" s="6" t="str">
        <f>IF(A295&gt;Scenario!$B$11,"",IF(A$2&lt;&gt;"Ready",A$2,IF(ISNUMBER(B295),IF(AND(A295&gt;=Scenario!$B$10,MOD(A295-Scenario!$B$10,Scenario!$B$18)=0),Scenario!$B$8,0),"INSUFFICIENT FUNDS")))</f>
        <v/>
      </c>
      <c r="D295" s="6" t="str">
        <f>IF(A295&gt;Scenario!$B$11,"",IF(A$2&lt;&gt;"Ready",A$2,IF(ISNUMBER(B295),(B295+C295)*(N('Option C'!$E$14)+N('Option C'!$E$15)+IF(Scenario!$B$13="Gross",N('Option C'!$E$16),0))/12+((N('Option C'!$E$12)+N('Option C'!$E$13))/12+IF(AND(A295&gt;=Scenario!$B$10,MOD(A295-Scenario!$B$10,Scenario!$B$18)=0),N('Option C'!$E$17)*N('Option C'!$E$18)+N('Option C'!$E$20),0)+IF(A295=1,N('Option C'!$E$17)*N('Option C'!$E$19)+N('Option C'!$E$21),0)+IF(A295=Scenario!$B$11,N('Option C'!$E$22),0)),"INSUFFICIENT FUNDS")))</f>
        <v/>
      </c>
      <c r="E295" s="6" t="str">
        <f>IF(A295&gt;Scenario!$B$11,"",IF(A$2&lt;&gt;"Ready",A$2,IF(ISNUMBER(B295),IF((B295+C295)*(1+Scenario!$B$12/12)-D295&lt;0,"INSUFFICIENT FUNDS",(B295+C295)*(1+Scenario!$B$12/12)-D295),"INSUFFICIENT FUNDS")))</f>
        <v/>
      </c>
      <c r="F295" s="6" t="str">
        <f>IF(A295&gt;Scenario!$B$11,"",IF(A$2&lt;&gt;"Ready",A$2,IF(ISNUMBER(E295),F294+D295,"INSUFFICIENT FUNDS")))</f>
        <v/>
      </c>
      <c r="G295" t="str">
        <f>IF(A295&gt;Scenario!$B$11,"",IF(A$2&lt;&gt;"Ready",A$2,IF(ISNUMBER(E295),"OK","INSUFFICIENT FUNDS")))</f>
        <v/>
      </c>
      <c r="H295">
        <v>291</v>
      </c>
      <c r="I295" s="6" t="str">
        <f>IF(H295&gt;Scenario!$B$11,"",IF(H$2&lt;&gt;"Ready",H$2,IF(N294="OK",L294,"INSUFFICIENT FUNDS")))</f>
        <v/>
      </c>
      <c r="J295" s="6" t="str">
        <f>IF(H295&gt;Scenario!$B$11,"",IF(H$2&lt;&gt;"Ready",H$2,IF(ISNUMBER(I295),IF(AND(H295&gt;=Scenario!$B$10,MOD(H295-Scenario!$B$10,Scenario!$B$18)=0),Scenario!$B$8,0),"INSUFFICIENT FUNDS")))</f>
        <v/>
      </c>
      <c r="K295" s="6" t="str">
        <f>IF(H295&gt;Scenario!$B$11,"",IF(H$2&lt;&gt;"Ready",H$2,IF(ISNUMBER(I295),(I295+J295)*(N('Option C'!$E$14)+N('Option C'!$E$15)+IF(Scenario!$B$13="Gross",N('Option C'!$E$16),0))/12+((0+0)/12+IF(AND(H295&gt;=Scenario!$B$10,MOD(H295-Scenario!$B$10,Scenario!$B$18)=0),N('Option C'!$E$17)*N('Option C'!$E$18)+N('Option C'!$E$20),0)+IF(H295=1,N('Option C'!$E$17)*N('Option C'!$E$19)+N('Option C'!$E$21),0)+IF(H295=Scenario!$B$11,N('Option C'!$E$22),0)),"INSUFFICIENT FUNDS")))</f>
        <v/>
      </c>
      <c r="L295" s="6" t="str">
        <f>IF(H295&gt;Scenario!$B$11,"",IF(H$2&lt;&gt;"Ready",H$2,IF(ISNUMBER(I295),IF((I295+J295)*(1+Scenario!$B$12/12)-K295&lt;0,"INSUFFICIENT FUNDS",(I295+J295)*(1+Scenario!$B$12/12)-K295),"INSUFFICIENT FUNDS")))</f>
        <v/>
      </c>
      <c r="M295" s="6" t="str">
        <f>IF(H295&gt;Scenario!$B$11,"",IF(H$2&lt;&gt;"Ready",H$2,IF(ISNUMBER(L295),M294+K295,"INSUFFICIENT FUNDS")))</f>
        <v/>
      </c>
      <c r="N295" t="str">
        <f>IF(H295&gt;Scenario!$B$11,"",IF(H$2&lt;&gt;"Ready",H$2,IF(ISNUMBER(L295),"OK","INSUFFICIENT FUNDS")))</f>
        <v/>
      </c>
      <c r="O295">
        <v>291</v>
      </c>
      <c r="P295" s="6" t="str">
        <f>IF(O295&gt;Scenario!$B$11,"",IF(O$2&lt;&gt;"Ready",O$2,IF(U294="OK",S294,"INSUFFICIENT FUNDS")))</f>
        <v/>
      </c>
      <c r="Q295" s="6" t="str">
        <f>IF(O295&gt;Scenario!$B$11,"",IF(O$2&lt;&gt;"Ready",O$2,IF(ISNUMBER(P295),IF(AND(O295&gt;=Scenario!$B$10,MOD(O295-Scenario!$B$10,Scenario!$B$18)=0),Scenario!$B$8,0),"INSUFFICIENT FUNDS")))</f>
        <v/>
      </c>
      <c r="R295" s="6" t="str">
        <f>IF(O295&gt;Scenario!$B$11,"",IF(O$2&lt;&gt;"Ready",O$2,IF(ISNUMBER(P295),(P295+Q295)*(0+N('Option C'!$E$15)+IF(Scenario!$B$13="Gross",N('Option C'!$E$16),0))/12+((N('Option C'!$E$12)+N('Option C'!$E$13))/12+IF(AND(O295&gt;=Scenario!$B$10,MOD(O295-Scenario!$B$10,Scenario!$B$18)=0),N('Option C'!$E$17)*N('Option C'!$E$18)+N('Option C'!$E$20),0)+IF(O295=1,N('Option C'!$E$17)*N('Option C'!$E$19)+N('Option C'!$E$21),0)+IF(O295=Scenario!$B$11,N('Option C'!$E$22),0)),"INSUFFICIENT FUNDS")))</f>
        <v/>
      </c>
      <c r="S295" s="6" t="str">
        <f>IF(O295&gt;Scenario!$B$11,"",IF(O$2&lt;&gt;"Ready",O$2,IF(ISNUMBER(P295),IF((P295+Q295)*(1+Scenario!$B$12/12)-R295&lt;0,"INSUFFICIENT FUNDS",(P295+Q295)*(1+Scenario!$B$12/12)-R295),"INSUFFICIENT FUNDS")))</f>
        <v/>
      </c>
      <c r="T295" s="6" t="str">
        <f>IF(O295&gt;Scenario!$B$11,"",IF(O$2&lt;&gt;"Ready",O$2,IF(ISNUMBER(S295),T294+R295,"INSUFFICIENT FUNDS")))</f>
        <v/>
      </c>
      <c r="U295" t="str">
        <f>IF(O295&gt;Scenario!$B$11,"",IF(O$2&lt;&gt;"Ready",O$2,IF(ISNUMBER(S295),"OK","INSUFFICIENT FUNDS")))</f>
        <v/>
      </c>
      <c r="V295">
        <v>291</v>
      </c>
      <c r="W295" s="6" t="str">
        <f>IF(V295&gt;Scenario!$B$11,"",IF(V$2&lt;&gt;"Ready",V$2,IF(AB294="OK",Z294,"INSUFFICIENT FUNDS")))</f>
        <v/>
      </c>
      <c r="X295" s="6" t="str">
        <f>IF(V295&gt;Scenario!$B$11,"",IF(V$2&lt;&gt;"Ready",V$2,IF(ISNUMBER(W295),IF(AND(V295&gt;=Scenario!$B$10,MOD(V295-Scenario!$B$10,Scenario!$B$18)=0),Scenario!$B$8,0),"INSUFFICIENT FUNDS")))</f>
        <v/>
      </c>
      <c r="Y295" s="6" t="str">
        <f>IF(V295&gt;Scenario!$B$11,"",IF(V$2&lt;&gt;"Ready",V$2,IF(ISNUMBER(W295),(W295+X295)*(N('Option C'!$E$14)+N('Option C'!$E$15)+IF(Scenario!$B$13="Gross",N('Option C'!$E$16),0))/12+((N('Option C'!$E$12)+N('Option C'!$E$13))/12+IF(AND(V295&gt;=Scenario!$B$10,MOD(V295-Scenario!$B$10,Scenario!$B$18)=0),0*0+0,0)+IF(V295=1,0*0+0,0)+IF(V295=Scenario!$B$11,0,0)),"INSUFFICIENT FUNDS")))</f>
        <v/>
      </c>
      <c r="Z295" s="6" t="str">
        <f>IF(V295&gt;Scenario!$B$11,"",IF(V$2&lt;&gt;"Ready",V$2,IF(ISNUMBER(W295),IF((W295+X295)*(1+Scenario!$B$12/12)-Y295&lt;0,"INSUFFICIENT FUNDS",(W295+X295)*(1+Scenario!$B$12/12)-Y295),"INSUFFICIENT FUNDS")))</f>
        <v/>
      </c>
      <c r="AA295" s="6" t="str">
        <f>IF(V295&gt;Scenario!$B$11,"",IF(V$2&lt;&gt;"Ready",V$2,IF(ISNUMBER(Z295),AA294+Y295,"INSUFFICIENT FUNDS")))</f>
        <v/>
      </c>
      <c r="AB295" t="str">
        <f>IF(V295&gt;Scenario!$B$11,"",IF(V$2&lt;&gt;"Ready",V$2,IF(ISNUMBER(Z295),"OK","INSUFFICIENT FUNDS")))</f>
        <v/>
      </c>
      <c r="AC295">
        <v>291</v>
      </c>
      <c r="AD295" s="6" t="str">
        <f>IF(AC295&gt;Scenario!$B$11,"",IF(AC$2&lt;&gt;"Ready",AC$2,IF(AI294="OK",AG294,"INSUFFICIENT FUNDS")))</f>
        <v/>
      </c>
      <c r="AE295" s="6" t="str">
        <f>IF(AC295&gt;Scenario!$B$11,"",IF(AC$2&lt;&gt;"Ready",AC$2,IF(ISNUMBER(AD295),IF(AND(AC295&gt;=Scenario!$B$10,MOD(AC295-Scenario!$B$10,Scenario!$B$18)=0),Scenario!$B$8,0),"INSUFFICIENT FUNDS")))</f>
        <v/>
      </c>
      <c r="AF295" s="6" t="str">
        <f>IF(AC295&gt;Scenario!$B$11,"",IF(AC$2&lt;&gt;"Ready",AC$2,IF(ISNUMBER(AD295),(AD295+AE295)*(N('Option C'!$E$14)+N('Option C'!$E$15)+IF(Scenario!$B$13="Gross",0,0))/12+((N('Option C'!$E$12)+N('Option C'!$E$13))/12+IF(AND(AC295&gt;=Scenario!$B$10,MOD(AC295-Scenario!$B$10,Scenario!$B$18)=0),N('Option C'!$E$17)*N('Option C'!$E$18)+N('Option C'!$E$20),0)+IF(AC295=1,N('Option C'!$E$17)*N('Option C'!$E$19)+N('Option C'!$E$21),0)+IF(AC295=Scenario!$B$11,N('Option C'!$E$22),0)),"INSUFFICIENT FUNDS")))</f>
        <v/>
      </c>
      <c r="AG295" s="6" t="str">
        <f>IF(AC295&gt;Scenario!$B$11,"",IF(AC$2&lt;&gt;"Ready",AC$2,IF(ISNUMBER(AD295),IF((AD295+AE295)*(1+Scenario!$B$12/12)-AF295&lt;0,"INSUFFICIENT FUNDS",(AD295+AE295)*(1+Scenario!$B$12/12)-AF295),"INSUFFICIENT FUNDS")))</f>
        <v/>
      </c>
      <c r="AH295" s="6" t="str">
        <f>IF(AC295&gt;Scenario!$B$11,"",IF(AC$2&lt;&gt;"Ready",AC$2,IF(ISNUMBER(AG295),AH294+AF295,"INSUFFICIENT FUNDS")))</f>
        <v/>
      </c>
      <c r="AI295" t="str">
        <f>IF(AC295&gt;Scenario!$B$11,"",IF(AC$2&lt;&gt;"Ready",AC$2,IF(ISNUMBER(AG295),"OK","INSUFFICIENT FUNDS")))</f>
        <v/>
      </c>
      <c r="AJ295">
        <v>291</v>
      </c>
      <c r="AK295" s="6" t="str">
        <f>IF(AJ295&gt;Scenario!$B$11,"",IF(AJ$2&lt;&gt;"Ready",AJ$2,IF(AP294="OK",AN294,"INSUFFICIENT FUNDS")))</f>
        <v/>
      </c>
      <c r="AL295" s="6" t="str">
        <f>IF(AJ295&gt;Scenario!$B$11,"",IF(AJ$2&lt;&gt;"Ready",AJ$2,IF(ISNUMBER(AK295),IF(AND(AJ295&gt;=Scenario!$B$10,MOD(AJ295-Scenario!$B$10,Scenario!$B$18)=0),Scenario!$B$8,0),"INSUFFICIENT FUNDS")))</f>
        <v/>
      </c>
      <c r="AM295" s="6" t="str">
        <f>IF(AJ295&gt;Scenario!$B$11,"",IF(AJ$2&lt;&gt;"Ready",AJ$2,IF(ISNUMBER(AK295),(AK295+AL295)*(0+0+IF(Scenario!$B$13="Gross",0,0))/12+((0+0)/12+IF(AND(AJ295&gt;=Scenario!$B$10,MOD(AJ295-Scenario!$B$10,Scenario!$B$18)=0),0*0+0,0)+IF(AJ295=1,0*0+0,0)+IF(AJ295=Scenario!$B$11,0,0)),"INSUFFICIENT FUNDS")))</f>
        <v/>
      </c>
      <c r="AN295" s="6" t="str">
        <f>IF(AJ295&gt;Scenario!$B$11,"",IF(AJ$2&lt;&gt;"Ready",AJ$2,IF(ISNUMBER(AK295),IF((AK295+AL295)*(1+Scenario!$B$12/12)-AM295&lt;0,"INSUFFICIENT FUNDS",(AK295+AL295)*(1+Scenario!$B$12/12)-AM295),"INSUFFICIENT FUNDS")))</f>
        <v/>
      </c>
      <c r="AO295" s="6" t="str">
        <f>IF(AJ295&gt;Scenario!$B$11,"",IF(AJ$2&lt;&gt;"Ready",AJ$2,IF(ISNUMBER(AN295),AO294+AM295,"INSUFFICIENT FUNDS")))</f>
        <v/>
      </c>
      <c r="AP295" t="str">
        <f>IF(AJ295&gt;Scenario!$B$11,"",IF(AJ$2&lt;&gt;"Ready",AJ$2,IF(ISNUMBER(AN295),"OK","INSUFFICIENT FUNDS")))</f>
        <v/>
      </c>
    </row>
    <row r="296" spans="1:42" ht="32.1" customHeight="1" x14ac:dyDescent="0.2">
      <c r="A296">
        <v>292</v>
      </c>
      <c r="B296" s="6" t="str">
        <f>IF(A296&gt;Scenario!$B$11,"",IF(A$2&lt;&gt;"Ready",A$2,IF(G295="OK",E295,"INSUFFICIENT FUNDS")))</f>
        <v/>
      </c>
      <c r="C296" s="6" t="str">
        <f>IF(A296&gt;Scenario!$B$11,"",IF(A$2&lt;&gt;"Ready",A$2,IF(ISNUMBER(B296),IF(AND(A296&gt;=Scenario!$B$10,MOD(A296-Scenario!$B$10,Scenario!$B$18)=0),Scenario!$B$8,0),"INSUFFICIENT FUNDS")))</f>
        <v/>
      </c>
      <c r="D296" s="6" t="str">
        <f>IF(A296&gt;Scenario!$B$11,"",IF(A$2&lt;&gt;"Ready",A$2,IF(ISNUMBER(B296),(B296+C296)*(N('Option C'!$E$14)+N('Option C'!$E$15)+IF(Scenario!$B$13="Gross",N('Option C'!$E$16),0))/12+((N('Option C'!$E$12)+N('Option C'!$E$13))/12+IF(AND(A296&gt;=Scenario!$B$10,MOD(A296-Scenario!$B$10,Scenario!$B$18)=0),N('Option C'!$E$17)*N('Option C'!$E$18)+N('Option C'!$E$20),0)+IF(A296=1,N('Option C'!$E$17)*N('Option C'!$E$19)+N('Option C'!$E$21),0)+IF(A296=Scenario!$B$11,N('Option C'!$E$22),0)),"INSUFFICIENT FUNDS")))</f>
        <v/>
      </c>
      <c r="E296" s="6" t="str">
        <f>IF(A296&gt;Scenario!$B$11,"",IF(A$2&lt;&gt;"Ready",A$2,IF(ISNUMBER(B296),IF((B296+C296)*(1+Scenario!$B$12/12)-D296&lt;0,"INSUFFICIENT FUNDS",(B296+C296)*(1+Scenario!$B$12/12)-D296),"INSUFFICIENT FUNDS")))</f>
        <v/>
      </c>
      <c r="F296" s="6" t="str">
        <f>IF(A296&gt;Scenario!$B$11,"",IF(A$2&lt;&gt;"Ready",A$2,IF(ISNUMBER(E296),F295+D296,"INSUFFICIENT FUNDS")))</f>
        <v/>
      </c>
      <c r="G296" t="str">
        <f>IF(A296&gt;Scenario!$B$11,"",IF(A$2&lt;&gt;"Ready",A$2,IF(ISNUMBER(E296),"OK","INSUFFICIENT FUNDS")))</f>
        <v/>
      </c>
      <c r="H296">
        <v>292</v>
      </c>
      <c r="I296" s="6" t="str">
        <f>IF(H296&gt;Scenario!$B$11,"",IF(H$2&lt;&gt;"Ready",H$2,IF(N295="OK",L295,"INSUFFICIENT FUNDS")))</f>
        <v/>
      </c>
      <c r="J296" s="6" t="str">
        <f>IF(H296&gt;Scenario!$B$11,"",IF(H$2&lt;&gt;"Ready",H$2,IF(ISNUMBER(I296),IF(AND(H296&gt;=Scenario!$B$10,MOD(H296-Scenario!$B$10,Scenario!$B$18)=0),Scenario!$B$8,0),"INSUFFICIENT FUNDS")))</f>
        <v/>
      </c>
      <c r="K296" s="6" t="str">
        <f>IF(H296&gt;Scenario!$B$11,"",IF(H$2&lt;&gt;"Ready",H$2,IF(ISNUMBER(I296),(I296+J296)*(N('Option C'!$E$14)+N('Option C'!$E$15)+IF(Scenario!$B$13="Gross",N('Option C'!$E$16),0))/12+((0+0)/12+IF(AND(H296&gt;=Scenario!$B$10,MOD(H296-Scenario!$B$10,Scenario!$B$18)=0),N('Option C'!$E$17)*N('Option C'!$E$18)+N('Option C'!$E$20),0)+IF(H296=1,N('Option C'!$E$17)*N('Option C'!$E$19)+N('Option C'!$E$21),0)+IF(H296=Scenario!$B$11,N('Option C'!$E$22),0)),"INSUFFICIENT FUNDS")))</f>
        <v/>
      </c>
      <c r="L296" s="6" t="str">
        <f>IF(H296&gt;Scenario!$B$11,"",IF(H$2&lt;&gt;"Ready",H$2,IF(ISNUMBER(I296),IF((I296+J296)*(1+Scenario!$B$12/12)-K296&lt;0,"INSUFFICIENT FUNDS",(I296+J296)*(1+Scenario!$B$12/12)-K296),"INSUFFICIENT FUNDS")))</f>
        <v/>
      </c>
      <c r="M296" s="6" t="str">
        <f>IF(H296&gt;Scenario!$B$11,"",IF(H$2&lt;&gt;"Ready",H$2,IF(ISNUMBER(L296),M295+K296,"INSUFFICIENT FUNDS")))</f>
        <v/>
      </c>
      <c r="N296" t="str">
        <f>IF(H296&gt;Scenario!$B$11,"",IF(H$2&lt;&gt;"Ready",H$2,IF(ISNUMBER(L296),"OK","INSUFFICIENT FUNDS")))</f>
        <v/>
      </c>
      <c r="O296">
        <v>292</v>
      </c>
      <c r="P296" s="6" t="str">
        <f>IF(O296&gt;Scenario!$B$11,"",IF(O$2&lt;&gt;"Ready",O$2,IF(U295="OK",S295,"INSUFFICIENT FUNDS")))</f>
        <v/>
      </c>
      <c r="Q296" s="6" t="str">
        <f>IF(O296&gt;Scenario!$B$11,"",IF(O$2&lt;&gt;"Ready",O$2,IF(ISNUMBER(P296),IF(AND(O296&gt;=Scenario!$B$10,MOD(O296-Scenario!$B$10,Scenario!$B$18)=0),Scenario!$B$8,0),"INSUFFICIENT FUNDS")))</f>
        <v/>
      </c>
      <c r="R296" s="6" t="str">
        <f>IF(O296&gt;Scenario!$B$11,"",IF(O$2&lt;&gt;"Ready",O$2,IF(ISNUMBER(P296),(P296+Q296)*(0+N('Option C'!$E$15)+IF(Scenario!$B$13="Gross",N('Option C'!$E$16),0))/12+((N('Option C'!$E$12)+N('Option C'!$E$13))/12+IF(AND(O296&gt;=Scenario!$B$10,MOD(O296-Scenario!$B$10,Scenario!$B$18)=0),N('Option C'!$E$17)*N('Option C'!$E$18)+N('Option C'!$E$20),0)+IF(O296=1,N('Option C'!$E$17)*N('Option C'!$E$19)+N('Option C'!$E$21),0)+IF(O296=Scenario!$B$11,N('Option C'!$E$22),0)),"INSUFFICIENT FUNDS")))</f>
        <v/>
      </c>
      <c r="S296" s="6" t="str">
        <f>IF(O296&gt;Scenario!$B$11,"",IF(O$2&lt;&gt;"Ready",O$2,IF(ISNUMBER(P296),IF((P296+Q296)*(1+Scenario!$B$12/12)-R296&lt;0,"INSUFFICIENT FUNDS",(P296+Q296)*(1+Scenario!$B$12/12)-R296),"INSUFFICIENT FUNDS")))</f>
        <v/>
      </c>
      <c r="T296" s="6" t="str">
        <f>IF(O296&gt;Scenario!$B$11,"",IF(O$2&lt;&gt;"Ready",O$2,IF(ISNUMBER(S296),T295+R296,"INSUFFICIENT FUNDS")))</f>
        <v/>
      </c>
      <c r="U296" t="str">
        <f>IF(O296&gt;Scenario!$B$11,"",IF(O$2&lt;&gt;"Ready",O$2,IF(ISNUMBER(S296),"OK","INSUFFICIENT FUNDS")))</f>
        <v/>
      </c>
      <c r="V296">
        <v>292</v>
      </c>
      <c r="W296" s="6" t="str">
        <f>IF(V296&gt;Scenario!$B$11,"",IF(V$2&lt;&gt;"Ready",V$2,IF(AB295="OK",Z295,"INSUFFICIENT FUNDS")))</f>
        <v/>
      </c>
      <c r="X296" s="6" t="str">
        <f>IF(V296&gt;Scenario!$B$11,"",IF(V$2&lt;&gt;"Ready",V$2,IF(ISNUMBER(W296),IF(AND(V296&gt;=Scenario!$B$10,MOD(V296-Scenario!$B$10,Scenario!$B$18)=0),Scenario!$B$8,0),"INSUFFICIENT FUNDS")))</f>
        <v/>
      </c>
      <c r="Y296" s="6" t="str">
        <f>IF(V296&gt;Scenario!$B$11,"",IF(V$2&lt;&gt;"Ready",V$2,IF(ISNUMBER(W296),(W296+X296)*(N('Option C'!$E$14)+N('Option C'!$E$15)+IF(Scenario!$B$13="Gross",N('Option C'!$E$16),0))/12+((N('Option C'!$E$12)+N('Option C'!$E$13))/12+IF(AND(V296&gt;=Scenario!$B$10,MOD(V296-Scenario!$B$10,Scenario!$B$18)=0),0*0+0,0)+IF(V296=1,0*0+0,0)+IF(V296=Scenario!$B$11,0,0)),"INSUFFICIENT FUNDS")))</f>
        <v/>
      </c>
      <c r="Z296" s="6" t="str">
        <f>IF(V296&gt;Scenario!$B$11,"",IF(V$2&lt;&gt;"Ready",V$2,IF(ISNUMBER(W296),IF((W296+X296)*(1+Scenario!$B$12/12)-Y296&lt;0,"INSUFFICIENT FUNDS",(W296+X296)*(1+Scenario!$B$12/12)-Y296),"INSUFFICIENT FUNDS")))</f>
        <v/>
      </c>
      <c r="AA296" s="6" t="str">
        <f>IF(V296&gt;Scenario!$B$11,"",IF(V$2&lt;&gt;"Ready",V$2,IF(ISNUMBER(Z296),AA295+Y296,"INSUFFICIENT FUNDS")))</f>
        <v/>
      </c>
      <c r="AB296" t="str">
        <f>IF(V296&gt;Scenario!$B$11,"",IF(V$2&lt;&gt;"Ready",V$2,IF(ISNUMBER(Z296),"OK","INSUFFICIENT FUNDS")))</f>
        <v/>
      </c>
      <c r="AC296">
        <v>292</v>
      </c>
      <c r="AD296" s="6" t="str">
        <f>IF(AC296&gt;Scenario!$B$11,"",IF(AC$2&lt;&gt;"Ready",AC$2,IF(AI295="OK",AG295,"INSUFFICIENT FUNDS")))</f>
        <v/>
      </c>
      <c r="AE296" s="6" t="str">
        <f>IF(AC296&gt;Scenario!$B$11,"",IF(AC$2&lt;&gt;"Ready",AC$2,IF(ISNUMBER(AD296),IF(AND(AC296&gt;=Scenario!$B$10,MOD(AC296-Scenario!$B$10,Scenario!$B$18)=0),Scenario!$B$8,0),"INSUFFICIENT FUNDS")))</f>
        <v/>
      </c>
      <c r="AF296" s="6" t="str">
        <f>IF(AC296&gt;Scenario!$B$11,"",IF(AC$2&lt;&gt;"Ready",AC$2,IF(ISNUMBER(AD296),(AD296+AE296)*(N('Option C'!$E$14)+N('Option C'!$E$15)+IF(Scenario!$B$13="Gross",0,0))/12+((N('Option C'!$E$12)+N('Option C'!$E$13))/12+IF(AND(AC296&gt;=Scenario!$B$10,MOD(AC296-Scenario!$B$10,Scenario!$B$18)=0),N('Option C'!$E$17)*N('Option C'!$E$18)+N('Option C'!$E$20),0)+IF(AC296=1,N('Option C'!$E$17)*N('Option C'!$E$19)+N('Option C'!$E$21),0)+IF(AC296=Scenario!$B$11,N('Option C'!$E$22),0)),"INSUFFICIENT FUNDS")))</f>
        <v/>
      </c>
      <c r="AG296" s="6" t="str">
        <f>IF(AC296&gt;Scenario!$B$11,"",IF(AC$2&lt;&gt;"Ready",AC$2,IF(ISNUMBER(AD296),IF((AD296+AE296)*(1+Scenario!$B$12/12)-AF296&lt;0,"INSUFFICIENT FUNDS",(AD296+AE296)*(1+Scenario!$B$12/12)-AF296),"INSUFFICIENT FUNDS")))</f>
        <v/>
      </c>
      <c r="AH296" s="6" t="str">
        <f>IF(AC296&gt;Scenario!$B$11,"",IF(AC$2&lt;&gt;"Ready",AC$2,IF(ISNUMBER(AG296),AH295+AF296,"INSUFFICIENT FUNDS")))</f>
        <v/>
      </c>
      <c r="AI296" t="str">
        <f>IF(AC296&gt;Scenario!$B$11,"",IF(AC$2&lt;&gt;"Ready",AC$2,IF(ISNUMBER(AG296),"OK","INSUFFICIENT FUNDS")))</f>
        <v/>
      </c>
      <c r="AJ296">
        <v>292</v>
      </c>
      <c r="AK296" s="6" t="str">
        <f>IF(AJ296&gt;Scenario!$B$11,"",IF(AJ$2&lt;&gt;"Ready",AJ$2,IF(AP295="OK",AN295,"INSUFFICIENT FUNDS")))</f>
        <v/>
      </c>
      <c r="AL296" s="6" t="str">
        <f>IF(AJ296&gt;Scenario!$B$11,"",IF(AJ$2&lt;&gt;"Ready",AJ$2,IF(ISNUMBER(AK296),IF(AND(AJ296&gt;=Scenario!$B$10,MOD(AJ296-Scenario!$B$10,Scenario!$B$18)=0),Scenario!$B$8,0),"INSUFFICIENT FUNDS")))</f>
        <v/>
      </c>
      <c r="AM296" s="6" t="str">
        <f>IF(AJ296&gt;Scenario!$B$11,"",IF(AJ$2&lt;&gt;"Ready",AJ$2,IF(ISNUMBER(AK296),(AK296+AL296)*(0+0+IF(Scenario!$B$13="Gross",0,0))/12+((0+0)/12+IF(AND(AJ296&gt;=Scenario!$B$10,MOD(AJ296-Scenario!$B$10,Scenario!$B$18)=0),0*0+0,0)+IF(AJ296=1,0*0+0,0)+IF(AJ296=Scenario!$B$11,0,0)),"INSUFFICIENT FUNDS")))</f>
        <v/>
      </c>
      <c r="AN296" s="6" t="str">
        <f>IF(AJ296&gt;Scenario!$B$11,"",IF(AJ$2&lt;&gt;"Ready",AJ$2,IF(ISNUMBER(AK296),IF((AK296+AL296)*(1+Scenario!$B$12/12)-AM296&lt;0,"INSUFFICIENT FUNDS",(AK296+AL296)*(1+Scenario!$B$12/12)-AM296),"INSUFFICIENT FUNDS")))</f>
        <v/>
      </c>
      <c r="AO296" s="6" t="str">
        <f>IF(AJ296&gt;Scenario!$B$11,"",IF(AJ$2&lt;&gt;"Ready",AJ$2,IF(ISNUMBER(AN296),AO295+AM296,"INSUFFICIENT FUNDS")))</f>
        <v/>
      </c>
      <c r="AP296" t="str">
        <f>IF(AJ296&gt;Scenario!$B$11,"",IF(AJ$2&lt;&gt;"Ready",AJ$2,IF(ISNUMBER(AN296),"OK","INSUFFICIENT FUNDS")))</f>
        <v/>
      </c>
    </row>
    <row r="297" spans="1:42" ht="32.1" customHeight="1" x14ac:dyDescent="0.2">
      <c r="A297">
        <v>293</v>
      </c>
      <c r="B297" s="6" t="str">
        <f>IF(A297&gt;Scenario!$B$11,"",IF(A$2&lt;&gt;"Ready",A$2,IF(G296="OK",E296,"INSUFFICIENT FUNDS")))</f>
        <v/>
      </c>
      <c r="C297" s="6" t="str">
        <f>IF(A297&gt;Scenario!$B$11,"",IF(A$2&lt;&gt;"Ready",A$2,IF(ISNUMBER(B297),IF(AND(A297&gt;=Scenario!$B$10,MOD(A297-Scenario!$B$10,Scenario!$B$18)=0),Scenario!$B$8,0),"INSUFFICIENT FUNDS")))</f>
        <v/>
      </c>
      <c r="D297" s="6" t="str">
        <f>IF(A297&gt;Scenario!$B$11,"",IF(A$2&lt;&gt;"Ready",A$2,IF(ISNUMBER(B297),(B297+C297)*(N('Option C'!$E$14)+N('Option C'!$E$15)+IF(Scenario!$B$13="Gross",N('Option C'!$E$16),0))/12+((N('Option C'!$E$12)+N('Option C'!$E$13))/12+IF(AND(A297&gt;=Scenario!$B$10,MOD(A297-Scenario!$B$10,Scenario!$B$18)=0),N('Option C'!$E$17)*N('Option C'!$E$18)+N('Option C'!$E$20),0)+IF(A297=1,N('Option C'!$E$17)*N('Option C'!$E$19)+N('Option C'!$E$21),0)+IF(A297=Scenario!$B$11,N('Option C'!$E$22),0)),"INSUFFICIENT FUNDS")))</f>
        <v/>
      </c>
      <c r="E297" s="6" t="str">
        <f>IF(A297&gt;Scenario!$B$11,"",IF(A$2&lt;&gt;"Ready",A$2,IF(ISNUMBER(B297),IF((B297+C297)*(1+Scenario!$B$12/12)-D297&lt;0,"INSUFFICIENT FUNDS",(B297+C297)*(1+Scenario!$B$12/12)-D297),"INSUFFICIENT FUNDS")))</f>
        <v/>
      </c>
      <c r="F297" s="6" t="str">
        <f>IF(A297&gt;Scenario!$B$11,"",IF(A$2&lt;&gt;"Ready",A$2,IF(ISNUMBER(E297),F296+D297,"INSUFFICIENT FUNDS")))</f>
        <v/>
      </c>
      <c r="G297" t="str">
        <f>IF(A297&gt;Scenario!$B$11,"",IF(A$2&lt;&gt;"Ready",A$2,IF(ISNUMBER(E297),"OK","INSUFFICIENT FUNDS")))</f>
        <v/>
      </c>
      <c r="H297">
        <v>293</v>
      </c>
      <c r="I297" s="6" t="str">
        <f>IF(H297&gt;Scenario!$B$11,"",IF(H$2&lt;&gt;"Ready",H$2,IF(N296="OK",L296,"INSUFFICIENT FUNDS")))</f>
        <v/>
      </c>
      <c r="J297" s="6" t="str">
        <f>IF(H297&gt;Scenario!$B$11,"",IF(H$2&lt;&gt;"Ready",H$2,IF(ISNUMBER(I297),IF(AND(H297&gt;=Scenario!$B$10,MOD(H297-Scenario!$B$10,Scenario!$B$18)=0),Scenario!$B$8,0),"INSUFFICIENT FUNDS")))</f>
        <v/>
      </c>
      <c r="K297" s="6" t="str">
        <f>IF(H297&gt;Scenario!$B$11,"",IF(H$2&lt;&gt;"Ready",H$2,IF(ISNUMBER(I297),(I297+J297)*(N('Option C'!$E$14)+N('Option C'!$E$15)+IF(Scenario!$B$13="Gross",N('Option C'!$E$16),0))/12+((0+0)/12+IF(AND(H297&gt;=Scenario!$B$10,MOD(H297-Scenario!$B$10,Scenario!$B$18)=0),N('Option C'!$E$17)*N('Option C'!$E$18)+N('Option C'!$E$20),0)+IF(H297=1,N('Option C'!$E$17)*N('Option C'!$E$19)+N('Option C'!$E$21),0)+IF(H297=Scenario!$B$11,N('Option C'!$E$22),0)),"INSUFFICIENT FUNDS")))</f>
        <v/>
      </c>
      <c r="L297" s="6" t="str">
        <f>IF(H297&gt;Scenario!$B$11,"",IF(H$2&lt;&gt;"Ready",H$2,IF(ISNUMBER(I297),IF((I297+J297)*(1+Scenario!$B$12/12)-K297&lt;0,"INSUFFICIENT FUNDS",(I297+J297)*(1+Scenario!$B$12/12)-K297),"INSUFFICIENT FUNDS")))</f>
        <v/>
      </c>
      <c r="M297" s="6" t="str">
        <f>IF(H297&gt;Scenario!$B$11,"",IF(H$2&lt;&gt;"Ready",H$2,IF(ISNUMBER(L297),M296+K297,"INSUFFICIENT FUNDS")))</f>
        <v/>
      </c>
      <c r="N297" t="str">
        <f>IF(H297&gt;Scenario!$B$11,"",IF(H$2&lt;&gt;"Ready",H$2,IF(ISNUMBER(L297),"OK","INSUFFICIENT FUNDS")))</f>
        <v/>
      </c>
      <c r="O297">
        <v>293</v>
      </c>
      <c r="P297" s="6" t="str">
        <f>IF(O297&gt;Scenario!$B$11,"",IF(O$2&lt;&gt;"Ready",O$2,IF(U296="OK",S296,"INSUFFICIENT FUNDS")))</f>
        <v/>
      </c>
      <c r="Q297" s="6" t="str">
        <f>IF(O297&gt;Scenario!$B$11,"",IF(O$2&lt;&gt;"Ready",O$2,IF(ISNUMBER(P297),IF(AND(O297&gt;=Scenario!$B$10,MOD(O297-Scenario!$B$10,Scenario!$B$18)=0),Scenario!$B$8,0),"INSUFFICIENT FUNDS")))</f>
        <v/>
      </c>
      <c r="R297" s="6" t="str">
        <f>IF(O297&gt;Scenario!$B$11,"",IF(O$2&lt;&gt;"Ready",O$2,IF(ISNUMBER(P297),(P297+Q297)*(0+N('Option C'!$E$15)+IF(Scenario!$B$13="Gross",N('Option C'!$E$16),0))/12+((N('Option C'!$E$12)+N('Option C'!$E$13))/12+IF(AND(O297&gt;=Scenario!$B$10,MOD(O297-Scenario!$B$10,Scenario!$B$18)=0),N('Option C'!$E$17)*N('Option C'!$E$18)+N('Option C'!$E$20),0)+IF(O297=1,N('Option C'!$E$17)*N('Option C'!$E$19)+N('Option C'!$E$21),0)+IF(O297=Scenario!$B$11,N('Option C'!$E$22),0)),"INSUFFICIENT FUNDS")))</f>
        <v/>
      </c>
      <c r="S297" s="6" t="str">
        <f>IF(O297&gt;Scenario!$B$11,"",IF(O$2&lt;&gt;"Ready",O$2,IF(ISNUMBER(P297),IF((P297+Q297)*(1+Scenario!$B$12/12)-R297&lt;0,"INSUFFICIENT FUNDS",(P297+Q297)*(1+Scenario!$B$12/12)-R297),"INSUFFICIENT FUNDS")))</f>
        <v/>
      </c>
      <c r="T297" s="6" t="str">
        <f>IF(O297&gt;Scenario!$B$11,"",IF(O$2&lt;&gt;"Ready",O$2,IF(ISNUMBER(S297),T296+R297,"INSUFFICIENT FUNDS")))</f>
        <v/>
      </c>
      <c r="U297" t="str">
        <f>IF(O297&gt;Scenario!$B$11,"",IF(O$2&lt;&gt;"Ready",O$2,IF(ISNUMBER(S297),"OK","INSUFFICIENT FUNDS")))</f>
        <v/>
      </c>
      <c r="V297">
        <v>293</v>
      </c>
      <c r="W297" s="6" t="str">
        <f>IF(V297&gt;Scenario!$B$11,"",IF(V$2&lt;&gt;"Ready",V$2,IF(AB296="OK",Z296,"INSUFFICIENT FUNDS")))</f>
        <v/>
      </c>
      <c r="X297" s="6" t="str">
        <f>IF(V297&gt;Scenario!$B$11,"",IF(V$2&lt;&gt;"Ready",V$2,IF(ISNUMBER(W297),IF(AND(V297&gt;=Scenario!$B$10,MOD(V297-Scenario!$B$10,Scenario!$B$18)=0),Scenario!$B$8,0),"INSUFFICIENT FUNDS")))</f>
        <v/>
      </c>
      <c r="Y297" s="6" t="str">
        <f>IF(V297&gt;Scenario!$B$11,"",IF(V$2&lt;&gt;"Ready",V$2,IF(ISNUMBER(W297),(W297+X297)*(N('Option C'!$E$14)+N('Option C'!$E$15)+IF(Scenario!$B$13="Gross",N('Option C'!$E$16),0))/12+((N('Option C'!$E$12)+N('Option C'!$E$13))/12+IF(AND(V297&gt;=Scenario!$B$10,MOD(V297-Scenario!$B$10,Scenario!$B$18)=0),0*0+0,0)+IF(V297=1,0*0+0,0)+IF(V297=Scenario!$B$11,0,0)),"INSUFFICIENT FUNDS")))</f>
        <v/>
      </c>
      <c r="Z297" s="6" t="str">
        <f>IF(V297&gt;Scenario!$B$11,"",IF(V$2&lt;&gt;"Ready",V$2,IF(ISNUMBER(W297),IF((W297+X297)*(1+Scenario!$B$12/12)-Y297&lt;0,"INSUFFICIENT FUNDS",(W297+X297)*(1+Scenario!$B$12/12)-Y297),"INSUFFICIENT FUNDS")))</f>
        <v/>
      </c>
      <c r="AA297" s="6" t="str">
        <f>IF(V297&gt;Scenario!$B$11,"",IF(V$2&lt;&gt;"Ready",V$2,IF(ISNUMBER(Z297),AA296+Y297,"INSUFFICIENT FUNDS")))</f>
        <v/>
      </c>
      <c r="AB297" t="str">
        <f>IF(V297&gt;Scenario!$B$11,"",IF(V$2&lt;&gt;"Ready",V$2,IF(ISNUMBER(Z297),"OK","INSUFFICIENT FUNDS")))</f>
        <v/>
      </c>
      <c r="AC297">
        <v>293</v>
      </c>
      <c r="AD297" s="6" t="str">
        <f>IF(AC297&gt;Scenario!$B$11,"",IF(AC$2&lt;&gt;"Ready",AC$2,IF(AI296="OK",AG296,"INSUFFICIENT FUNDS")))</f>
        <v/>
      </c>
      <c r="AE297" s="6" t="str">
        <f>IF(AC297&gt;Scenario!$B$11,"",IF(AC$2&lt;&gt;"Ready",AC$2,IF(ISNUMBER(AD297),IF(AND(AC297&gt;=Scenario!$B$10,MOD(AC297-Scenario!$B$10,Scenario!$B$18)=0),Scenario!$B$8,0),"INSUFFICIENT FUNDS")))</f>
        <v/>
      </c>
      <c r="AF297" s="6" t="str">
        <f>IF(AC297&gt;Scenario!$B$11,"",IF(AC$2&lt;&gt;"Ready",AC$2,IF(ISNUMBER(AD297),(AD297+AE297)*(N('Option C'!$E$14)+N('Option C'!$E$15)+IF(Scenario!$B$13="Gross",0,0))/12+((N('Option C'!$E$12)+N('Option C'!$E$13))/12+IF(AND(AC297&gt;=Scenario!$B$10,MOD(AC297-Scenario!$B$10,Scenario!$B$18)=0),N('Option C'!$E$17)*N('Option C'!$E$18)+N('Option C'!$E$20),0)+IF(AC297=1,N('Option C'!$E$17)*N('Option C'!$E$19)+N('Option C'!$E$21),0)+IF(AC297=Scenario!$B$11,N('Option C'!$E$22),0)),"INSUFFICIENT FUNDS")))</f>
        <v/>
      </c>
      <c r="AG297" s="6" t="str">
        <f>IF(AC297&gt;Scenario!$B$11,"",IF(AC$2&lt;&gt;"Ready",AC$2,IF(ISNUMBER(AD297),IF((AD297+AE297)*(1+Scenario!$B$12/12)-AF297&lt;0,"INSUFFICIENT FUNDS",(AD297+AE297)*(1+Scenario!$B$12/12)-AF297),"INSUFFICIENT FUNDS")))</f>
        <v/>
      </c>
      <c r="AH297" s="6" t="str">
        <f>IF(AC297&gt;Scenario!$B$11,"",IF(AC$2&lt;&gt;"Ready",AC$2,IF(ISNUMBER(AG297),AH296+AF297,"INSUFFICIENT FUNDS")))</f>
        <v/>
      </c>
      <c r="AI297" t="str">
        <f>IF(AC297&gt;Scenario!$B$11,"",IF(AC$2&lt;&gt;"Ready",AC$2,IF(ISNUMBER(AG297),"OK","INSUFFICIENT FUNDS")))</f>
        <v/>
      </c>
      <c r="AJ297">
        <v>293</v>
      </c>
      <c r="AK297" s="6" t="str">
        <f>IF(AJ297&gt;Scenario!$B$11,"",IF(AJ$2&lt;&gt;"Ready",AJ$2,IF(AP296="OK",AN296,"INSUFFICIENT FUNDS")))</f>
        <v/>
      </c>
      <c r="AL297" s="6" t="str">
        <f>IF(AJ297&gt;Scenario!$B$11,"",IF(AJ$2&lt;&gt;"Ready",AJ$2,IF(ISNUMBER(AK297),IF(AND(AJ297&gt;=Scenario!$B$10,MOD(AJ297-Scenario!$B$10,Scenario!$B$18)=0),Scenario!$B$8,0),"INSUFFICIENT FUNDS")))</f>
        <v/>
      </c>
      <c r="AM297" s="6" t="str">
        <f>IF(AJ297&gt;Scenario!$B$11,"",IF(AJ$2&lt;&gt;"Ready",AJ$2,IF(ISNUMBER(AK297),(AK297+AL297)*(0+0+IF(Scenario!$B$13="Gross",0,0))/12+((0+0)/12+IF(AND(AJ297&gt;=Scenario!$B$10,MOD(AJ297-Scenario!$B$10,Scenario!$B$18)=0),0*0+0,0)+IF(AJ297=1,0*0+0,0)+IF(AJ297=Scenario!$B$11,0,0)),"INSUFFICIENT FUNDS")))</f>
        <v/>
      </c>
      <c r="AN297" s="6" t="str">
        <f>IF(AJ297&gt;Scenario!$B$11,"",IF(AJ$2&lt;&gt;"Ready",AJ$2,IF(ISNUMBER(AK297),IF((AK297+AL297)*(1+Scenario!$B$12/12)-AM297&lt;0,"INSUFFICIENT FUNDS",(AK297+AL297)*(1+Scenario!$B$12/12)-AM297),"INSUFFICIENT FUNDS")))</f>
        <v/>
      </c>
      <c r="AO297" s="6" t="str">
        <f>IF(AJ297&gt;Scenario!$B$11,"",IF(AJ$2&lt;&gt;"Ready",AJ$2,IF(ISNUMBER(AN297),AO296+AM297,"INSUFFICIENT FUNDS")))</f>
        <v/>
      </c>
      <c r="AP297" t="str">
        <f>IF(AJ297&gt;Scenario!$B$11,"",IF(AJ$2&lt;&gt;"Ready",AJ$2,IF(ISNUMBER(AN297),"OK","INSUFFICIENT FUNDS")))</f>
        <v/>
      </c>
    </row>
    <row r="298" spans="1:42" ht="32.1" customHeight="1" x14ac:dyDescent="0.2">
      <c r="A298">
        <v>294</v>
      </c>
      <c r="B298" s="6" t="str">
        <f>IF(A298&gt;Scenario!$B$11,"",IF(A$2&lt;&gt;"Ready",A$2,IF(G297="OK",E297,"INSUFFICIENT FUNDS")))</f>
        <v/>
      </c>
      <c r="C298" s="6" t="str">
        <f>IF(A298&gt;Scenario!$B$11,"",IF(A$2&lt;&gt;"Ready",A$2,IF(ISNUMBER(B298),IF(AND(A298&gt;=Scenario!$B$10,MOD(A298-Scenario!$B$10,Scenario!$B$18)=0),Scenario!$B$8,0),"INSUFFICIENT FUNDS")))</f>
        <v/>
      </c>
      <c r="D298" s="6" t="str">
        <f>IF(A298&gt;Scenario!$B$11,"",IF(A$2&lt;&gt;"Ready",A$2,IF(ISNUMBER(B298),(B298+C298)*(N('Option C'!$E$14)+N('Option C'!$E$15)+IF(Scenario!$B$13="Gross",N('Option C'!$E$16),0))/12+((N('Option C'!$E$12)+N('Option C'!$E$13))/12+IF(AND(A298&gt;=Scenario!$B$10,MOD(A298-Scenario!$B$10,Scenario!$B$18)=0),N('Option C'!$E$17)*N('Option C'!$E$18)+N('Option C'!$E$20),0)+IF(A298=1,N('Option C'!$E$17)*N('Option C'!$E$19)+N('Option C'!$E$21),0)+IF(A298=Scenario!$B$11,N('Option C'!$E$22),0)),"INSUFFICIENT FUNDS")))</f>
        <v/>
      </c>
      <c r="E298" s="6" t="str">
        <f>IF(A298&gt;Scenario!$B$11,"",IF(A$2&lt;&gt;"Ready",A$2,IF(ISNUMBER(B298),IF((B298+C298)*(1+Scenario!$B$12/12)-D298&lt;0,"INSUFFICIENT FUNDS",(B298+C298)*(1+Scenario!$B$12/12)-D298),"INSUFFICIENT FUNDS")))</f>
        <v/>
      </c>
      <c r="F298" s="6" t="str">
        <f>IF(A298&gt;Scenario!$B$11,"",IF(A$2&lt;&gt;"Ready",A$2,IF(ISNUMBER(E298),F297+D298,"INSUFFICIENT FUNDS")))</f>
        <v/>
      </c>
      <c r="G298" t="str">
        <f>IF(A298&gt;Scenario!$B$11,"",IF(A$2&lt;&gt;"Ready",A$2,IF(ISNUMBER(E298),"OK","INSUFFICIENT FUNDS")))</f>
        <v/>
      </c>
      <c r="H298">
        <v>294</v>
      </c>
      <c r="I298" s="6" t="str">
        <f>IF(H298&gt;Scenario!$B$11,"",IF(H$2&lt;&gt;"Ready",H$2,IF(N297="OK",L297,"INSUFFICIENT FUNDS")))</f>
        <v/>
      </c>
      <c r="J298" s="6" t="str">
        <f>IF(H298&gt;Scenario!$B$11,"",IF(H$2&lt;&gt;"Ready",H$2,IF(ISNUMBER(I298),IF(AND(H298&gt;=Scenario!$B$10,MOD(H298-Scenario!$B$10,Scenario!$B$18)=0),Scenario!$B$8,0),"INSUFFICIENT FUNDS")))</f>
        <v/>
      </c>
      <c r="K298" s="6" t="str">
        <f>IF(H298&gt;Scenario!$B$11,"",IF(H$2&lt;&gt;"Ready",H$2,IF(ISNUMBER(I298),(I298+J298)*(N('Option C'!$E$14)+N('Option C'!$E$15)+IF(Scenario!$B$13="Gross",N('Option C'!$E$16),0))/12+((0+0)/12+IF(AND(H298&gt;=Scenario!$B$10,MOD(H298-Scenario!$B$10,Scenario!$B$18)=0),N('Option C'!$E$17)*N('Option C'!$E$18)+N('Option C'!$E$20),0)+IF(H298=1,N('Option C'!$E$17)*N('Option C'!$E$19)+N('Option C'!$E$21),0)+IF(H298=Scenario!$B$11,N('Option C'!$E$22),0)),"INSUFFICIENT FUNDS")))</f>
        <v/>
      </c>
      <c r="L298" s="6" t="str">
        <f>IF(H298&gt;Scenario!$B$11,"",IF(H$2&lt;&gt;"Ready",H$2,IF(ISNUMBER(I298),IF((I298+J298)*(1+Scenario!$B$12/12)-K298&lt;0,"INSUFFICIENT FUNDS",(I298+J298)*(1+Scenario!$B$12/12)-K298),"INSUFFICIENT FUNDS")))</f>
        <v/>
      </c>
      <c r="M298" s="6" t="str">
        <f>IF(H298&gt;Scenario!$B$11,"",IF(H$2&lt;&gt;"Ready",H$2,IF(ISNUMBER(L298),M297+K298,"INSUFFICIENT FUNDS")))</f>
        <v/>
      </c>
      <c r="N298" t="str">
        <f>IF(H298&gt;Scenario!$B$11,"",IF(H$2&lt;&gt;"Ready",H$2,IF(ISNUMBER(L298),"OK","INSUFFICIENT FUNDS")))</f>
        <v/>
      </c>
      <c r="O298">
        <v>294</v>
      </c>
      <c r="P298" s="6" t="str">
        <f>IF(O298&gt;Scenario!$B$11,"",IF(O$2&lt;&gt;"Ready",O$2,IF(U297="OK",S297,"INSUFFICIENT FUNDS")))</f>
        <v/>
      </c>
      <c r="Q298" s="6" t="str">
        <f>IF(O298&gt;Scenario!$B$11,"",IF(O$2&lt;&gt;"Ready",O$2,IF(ISNUMBER(P298),IF(AND(O298&gt;=Scenario!$B$10,MOD(O298-Scenario!$B$10,Scenario!$B$18)=0),Scenario!$B$8,0),"INSUFFICIENT FUNDS")))</f>
        <v/>
      </c>
      <c r="R298" s="6" t="str">
        <f>IF(O298&gt;Scenario!$B$11,"",IF(O$2&lt;&gt;"Ready",O$2,IF(ISNUMBER(P298),(P298+Q298)*(0+N('Option C'!$E$15)+IF(Scenario!$B$13="Gross",N('Option C'!$E$16),0))/12+((N('Option C'!$E$12)+N('Option C'!$E$13))/12+IF(AND(O298&gt;=Scenario!$B$10,MOD(O298-Scenario!$B$10,Scenario!$B$18)=0),N('Option C'!$E$17)*N('Option C'!$E$18)+N('Option C'!$E$20),0)+IF(O298=1,N('Option C'!$E$17)*N('Option C'!$E$19)+N('Option C'!$E$21),0)+IF(O298=Scenario!$B$11,N('Option C'!$E$22),0)),"INSUFFICIENT FUNDS")))</f>
        <v/>
      </c>
      <c r="S298" s="6" t="str">
        <f>IF(O298&gt;Scenario!$B$11,"",IF(O$2&lt;&gt;"Ready",O$2,IF(ISNUMBER(P298),IF((P298+Q298)*(1+Scenario!$B$12/12)-R298&lt;0,"INSUFFICIENT FUNDS",(P298+Q298)*(1+Scenario!$B$12/12)-R298),"INSUFFICIENT FUNDS")))</f>
        <v/>
      </c>
      <c r="T298" s="6" t="str">
        <f>IF(O298&gt;Scenario!$B$11,"",IF(O$2&lt;&gt;"Ready",O$2,IF(ISNUMBER(S298),T297+R298,"INSUFFICIENT FUNDS")))</f>
        <v/>
      </c>
      <c r="U298" t="str">
        <f>IF(O298&gt;Scenario!$B$11,"",IF(O$2&lt;&gt;"Ready",O$2,IF(ISNUMBER(S298),"OK","INSUFFICIENT FUNDS")))</f>
        <v/>
      </c>
      <c r="V298">
        <v>294</v>
      </c>
      <c r="W298" s="6" t="str">
        <f>IF(V298&gt;Scenario!$B$11,"",IF(V$2&lt;&gt;"Ready",V$2,IF(AB297="OK",Z297,"INSUFFICIENT FUNDS")))</f>
        <v/>
      </c>
      <c r="X298" s="6" t="str">
        <f>IF(V298&gt;Scenario!$B$11,"",IF(V$2&lt;&gt;"Ready",V$2,IF(ISNUMBER(W298),IF(AND(V298&gt;=Scenario!$B$10,MOD(V298-Scenario!$B$10,Scenario!$B$18)=0),Scenario!$B$8,0),"INSUFFICIENT FUNDS")))</f>
        <v/>
      </c>
      <c r="Y298" s="6" t="str">
        <f>IF(V298&gt;Scenario!$B$11,"",IF(V$2&lt;&gt;"Ready",V$2,IF(ISNUMBER(W298),(W298+X298)*(N('Option C'!$E$14)+N('Option C'!$E$15)+IF(Scenario!$B$13="Gross",N('Option C'!$E$16),0))/12+((N('Option C'!$E$12)+N('Option C'!$E$13))/12+IF(AND(V298&gt;=Scenario!$B$10,MOD(V298-Scenario!$B$10,Scenario!$B$18)=0),0*0+0,0)+IF(V298=1,0*0+0,0)+IF(V298=Scenario!$B$11,0,0)),"INSUFFICIENT FUNDS")))</f>
        <v/>
      </c>
      <c r="Z298" s="6" t="str">
        <f>IF(V298&gt;Scenario!$B$11,"",IF(V$2&lt;&gt;"Ready",V$2,IF(ISNUMBER(W298),IF((W298+X298)*(1+Scenario!$B$12/12)-Y298&lt;0,"INSUFFICIENT FUNDS",(W298+X298)*(1+Scenario!$B$12/12)-Y298),"INSUFFICIENT FUNDS")))</f>
        <v/>
      </c>
      <c r="AA298" s="6" t="str">
        <f>IF(V298&gt;Scenario!$B$11,"",IF(V$2&lt;&gt;"Ready",V$2,IF(ISNUMBER(Z298),AA297+Y298,"INSUFFICIENT FUNDS")))</f>
        <v/>
      </c>
      <c r="AB298" t="str">
        <f>IF(V298&gt;Scenario!$B$11,"",IF(V$2&lt;&gt;"Ready",V$2,IF(ISNUMBER(Z298),"OK","INSUFFICIENT FUNDS")))</f>
        <v/>
      </c>
      <c r="AC298">
        <v>294</v>
      </c>
      <c r="AD298" s="6" t="str">
        <f>IF(AC298&gt;Scenario!$B$11,"",IF(AC$2&lt;&gt;"Ready",AC$2,IF(AI297="OK",AG297,"INSUFFICIENT FUNDS")))</f>
        <v/>
      </c>
      <c r="AE298" s="6" t="str">
        <f>IF(AC298&gt;Scenario!$B$11,"",IF(AC$2&lt;&gt;"Ready",AC$2,IF(ISNUMBER(AD298),IF(AND(AC298&gt;=Scenario!$B$10,MOD(AC298-Scenario!$B$10,Scenario!$B$18)=0),Scenario!$B$8,0),"INSUFFICIENT FUNDS")))</f>
        <v/>
      </c>
      <c r="AF298" s="6" t="str">
        <f>IF(AC298&gt;Scenario!$B$11,"",IF(AC$2&lt;&gt;"Ready",AC$2,IF(ISNUMBER(AD298),(AD298+AE298)*(N('Option C'!$E$14)+N('Option C'!$E$15)+IF(Scenario!$B$13="Gross",0,0))/12+((N('Option C'!$E$12)+N('Option C'!$E$13))/12+IF(AND(AC298&gt;=Scenario!$B$10,MOD(AC298-Scenario!$B$10,Scenario!$B$18)=0),N('Option C'!$E$17)*N('Option C'!$E$18)+N('Option C'!$E$20),0)+IF(AC298=1,N('Option C'!$E$17)*N('Option C'!$E$19)+N('Option C'!$E$21),0)+IF(AC298=Scenario!$B$11,N('Option C'!$E$22),0)),"INSUFFICIENT FUNDS")))</f>
        <v/>
      </c>
      <c r="AG298" s="6" t="str">
        <f>IF(AC298&gt;Scenario!$B$11,"",IF(AC$2&lt;&gt;"Ready",AC$2,IF(ISNUMBER(AD298),IF((AD298+AE298)*(1+Scenario!$B$12/12)-AF298&lt;0,"INSUFFICIENT FUNDS",(AD298+AE298)*(1+Scenario!$B$12/12)-AF298),"INSUFFICIENT FUNDS")))</f>
        <v/>
      </c>
      <c r="AH298" s="6" t="str">
        <f>IF(AC298&gt;Scenario!$B$11,"",IF(AC$2&lt;&gt;"Ready",AC$2,IF(ISNUMBER(AG298),AH297+AF298,"INSUFFICIENT FUNDS")))</f>
        <v/>
      </c>
      <c r="AI298" t="str">
        <f>IF(AC298&gt;Scenario!$B$11,"",IF(AC$2&lt;&gt;"Ready",AC$2,IF(ISNUMBER(AG298),"OK","INSUFFICIENT FUNDS")))</f>
        <v/>
      </c>
      <c r="AJ298">
        <v>294</v>
      </c>
      <c r="AK298" s="6" t="str">
        <f>IF(AJ298&gt;Scenario!$B$11,"",IF(AJ$2&lt;&gt;"Ready",AJ$2,IF(AP297="OK",AN297,"INSUFFICIENT FUNDS")))</f>
        <v/>
      </c>
      <c r="AL298" s="6" t="str">
        <f>IF(AJ298&gt;Scenario!$B$11,"",IF(AJ$2&lt;&gt;"Ready",AJ$2,IF(ISNUMBER(AK298),IF(AND(AJ298&gt;=Scenario!$B$10,MOD(AJ298-Scenario!$B$10,Scenario!$B$18)=0),Scenario!$B$8,0),"INSUFFICIENT FUNDS")))</f>
        <v/>
      </c>
      <c r="AM298" s="6" t="str">
        <f>IF(AJ298&gt;Scenario!$B$11,"",IF(AJ$2&lt;&gt;"Ready",AJ$2,IF(ISNUMBER(AK298),(AK298+AL298)*(0+0+IF(Scenario!$B$13="Gross",0,0))/12+((0+0)/12+IF(AND(AJ298&gt;=Scenario!$B$10,MOD(AJ298-Scenario!$B$10,Scenario!$B$18)=0),0*0+0,0)+IF(AJ298=1,0*0+0,0)+IF(AJ298=Scenario!$B$11,0,0)),"INSUFFICIENT FUNDS")))</f>
        <v/>
      </c>
      <c r="AN298" s="6" t="str">
        <f>IF(AJ298&gt;Scenario!$B$11,"",IF(AJ$2&lt;&gt;"Ready",AJ$2,IF(ISNUMBER(AK298),IF((AK298+AL298)*(1+Scenario!$B$12/12)-AM298&lt;0,"INSUFFICIENT FUNDS",(AK298+AL298)*(1+Scenario!$B$12/12)-AM298),"INSUFFICIENT FUNDS")))</f>
        <v/>
      </c>
      <c r="AO298" s="6" t="str">
        <f>IF(AJ298&gt;Scenario!$B$11,"",IF(AJ$2&lt;&gt;"Ready",AJ$2,IF(ISNUMBER(AN298),AO297+AM298,"INSUFFICIENT FUNDS")))</f>
        <v/>
      </c>
      <c r="AP298" t="str">
        <f>IF(AJ298&gt;Scenario!$B$11,"",IF(AJ$2&lt;&gt;"Ready",AJ$2,IF(ISNUMBER(AN298),"OK","INSUFFICIENT FUNDS")))</f>
        <v/>
      </c>
    </row>
    <row r="299" spans="1:42" ht="32.1" customHeight="1" x14ac:dyDescent="0.2">
      <c r="A299">
        <v>295</v>
      </c>
      <c r="B299" s="6" t="str">
        <f>IF(A299&gt;Scenario!$B$11,"",IF(A$2&lt;&gt;"Ready",A$2,IF(G298="OK",E298,"INSUFFICIENT FUNDS")))</f>
        <v/>
      </c>
      <c r="C299" s="6" t="str">
        <f>IF(A299&gt;Scenario!$B$11,"",IF(A$2&lt;&gt;"Ready",A$2,IF(ISNUMBER(B299),IF(AND(A299&gt;=Scenario!$B$10,MOD(A299-Scenario!$B$10,Scenario!$B$18)=0),Scenario!$B$8,0),"INSUFFICIENT FUNDS")))</f>
        <v/>
      </c>
      <c r="D299" s="6" t="str">
        <f>IF(A299&gt;Scenario!$B$11,"",IF(A$2&lt;&gt;"Ready",A$2,IF(ISNUMBER(B299),(B299+C299)*(N('Option C'!$E$14)+N('Option C'!$E$15)+IF(Scenario!$B$13="Gross",N('Option C'!$E$16),0))/12+((N('Option C'!$E$12)+N('Option C'!$E$13))/12+IF(AND(A299&gt;=Scenario!$B$10,MOD(A299-Scenario!$B$10,Scenario!$B$18)=0),N('Option C'!$E$17)*N('Option C'!$E$18)+N('Option C'!$E$20),0)+IF(A299=1,N('Option C'!$E$17)*N('Option C'!$E$19)+N('Option C'!$E$21),0)+IF(A299=Scenario!$B$11,N('Option C'!$E$22),0)),"INSUFFICIENT FUNDS")))</f>
        <v/>
      </c>
      <c r="E299" s="6" t="str">
        <f>IF(A299&gt;Scenario!$B$11,"",IF(A$2&lt;&gt;"Ready",A$2,IF(ISNUMBER(B299),IF((B299+C299)*(1+Scenario!$B$12/12)-D299&lt;0,"INSUFFICIENT FUNDS",(B299+C299)*(1+Scenario!$B$12/12)-D299),"INSUFFICIENT FUNDS")))</f>
        <v/>
      </c>
      <c r="F299" s="6" t="str">
        <f>IF(A299&gt;Scenario!$B$11,"",IF(A$2&lt;&gt;"Ready",A$2,IF(ISNUMBER(E299),F298+D299,"INSUFFICIENT FUNDS")))</f>
        <v/>
      </c>
      <c r="G299" t="str">
        <f>IF(A299&gt;Scenario!$B$11,"",IF(A$2&lt;&gt;"Ready",A$2,IF(ISNUMBER(E299),"OK","INSUFFICIENT FUNDS")))</f>
        <v/>
      </c>
      <c r="H299">
        <v>295</v>
      </c>
      <c r="I299" s="6" t="str">
        <f>IF(H299&gt;Scenario!$B$11,"",IF(H$2&lt;&gt;"Ready",H$2,IF(N298="OK",L298,"INSUFFICIENT FUNDS")))</f>
        <v/>
      </c>
      <c r="J299" s="6" t="str">
        <f>IF(H299&gt;Scenario!$B$11,"",IF(H$2&lt;&gt;"Ready",H$2,IF(ISNUMBER(I299),IF(AND(H299&gt;=Scenario!$B$10,MOD(H299-Scenario!$B$10,Scenario!$B$18)=0),Scenario!$B$8,0),"INSUFFICIENT FUNDS")))</f>
        <v/>
      </c>
      <c r="K299" s="6" t="str">
        <f>IF(H299&gt;Scenario!$B$11,"",IF(H$2&lt;&gt;"Ready",H$2,IF(ISNUMBER(I299),(I299+J299)*(N('Option C'!$E$14)+N('Option C'!$E$15)+IF(Scenario!$B$13="Gross",N('Option C'!$E$16),0))/12+((0+0)/12+IF(AND(H299&gt;=Scenario!$B$10,MOD(H299-Scenario!$B$10,Scenario!$B$18)=0),N('Option C'!$E$17)*N('Option C'!$E$18)+N('Option C'!$E$20),0)+IF(H299=1,N('Option C'!$E$17)*N('Option C'!$E$19)+N('Option C'!$E$21),0)+IF(H299=Scenario!$B$11,N('Option C'!$E$22),0)),"INSUFFICIENT FUNDS")))</f>
        <v/>
      </c>
      <c r="L299" s="6" t="str">
        <f>IF(H299&gt;Scenario!$B$11,"",IF(H$2&lt;&gt;"Ready",H$2,IF(ISNUMBER(I299),IF((I299+J299)*(1+Scenario!$B$12/12)-K299&lt;0,"INSUFFICIENT FUNDS",(I299+J299)*(1+Scenario!$B$12/12)-K299),"INSUFFICIENT FUNDS")))</f>
        <v/>
      </c>
      <c r="M299" s="6" t="str">
        <f>IF(H299&gt;Scenario!$B$11,"",IF(H$2&lt;&gt;"Ready",H$2,IF(ISNUMBER(L299),M298+K299,"INSUFFICIENT FUNDS")))</f>
        <v/>
      </c>
      <c r="N299" t="str">
        <f>IF(H299&gt;Scenario!$B$11,"",IF(H$2&lt;&gt;"Ready",H$2,IF(ISNUMBER(L299),"OK","INSUFFICIENT FUNDS")))</f>
        <v/>
      </c>
      <c r="O299">
        <v>295</v>
      </c>
      <c r="P299" s="6" t="str">
        <f>IF(O299&gt;Scenario!$B$11,"",IF(O$2&lt;&gt;"Ready",O$2,IF(U298="OK",S298,"INSUFFICIENT FUNDS")))</f>
        <v/>
      </c>
      <c r="Q299" s="6" t="str">
        <f>IF(O299&gt;Scenario!$B$11,"",IF(O$2&lt;&gt;"Ready",O$2,IF(ISNUMBER(P299),IF(AND(O299&gt;=Scenario!$B$10,MOD(O299-Scenario!$B$10,Scenario!$B$18)=0),Scenario!$B$8,0),"INSUFFICIENT FUNDS")))</f>
        <v/>
      </c>
      <c r="R299" s="6" t="str">
        <f>IF(O299&gt;Scenario!$B$11,"",IF(O$2&lt;&gt;"Ready",O$2,IF(ISNUMBER(P299),(P299+Q299)*(0+N('Option C'!$E$15)+IF(Scenario!$B$13="Gross",N('Option C'!$E$16),0))/12+((N('Option C'!$E$12)+N('Option C'!$E$13))/12+IF(AND(O299&gt;=Scenario!$B$10,MOD(O299-Scenario!$B$10,Scenario!$B$18)=0),N('Option C'!$E$17)*N('Option C'!$E$18)+N('Option C'!$E$20),0)+IF(O299=1,N('Option C'!$E$17)*N('Option C'!$E$19)+N('Option C'!$E$21),0)+IF(O299=Scenario!$B$11,N('Option C'!$E$22),0)),"INSUFFICIENT FUNDS")))</f>
        <v/>
      </c>
      <c r="S299" s="6" t="str">
        <f>IF(O299&gt;Scenario!$B$11,"",IF(O$2&lt;&gt;"Ready",O$2,IF(ISNUMBER(P299),IF((P299+Q299)*(1+Scenario!$B$12/12)-R299&lt;0,"INSUFFICIENT FUNDS",(P299+Q299)*(1+Scenario!$B$12/12)-R299),"INSUFFICIENT FUNDS")))</f>
        <v/>
      </c>
      <c r="T299" s="6" t="str">
        <f>IF(O299&gt;Scenario!$B$11,"",IF(O$2&lt;&gt;"Ready",O$2,IF(ISNUMBER(S299),T298+R299,"INSUFFICIENT FUNDS")))</f>
        <v/>
      </c>
      <c r="U299" t="str">
        <f>IF(O299&gt;Scenario!$B$11,"",IF(O$2&lt;&gt;"Ready",O$2,IF(ISNUMBER(S299),"OK","INSUFFICIENT FUNDS")))</f>
        <v/>
      </c>
      <c r="V299">
        <v>295</v>
      </c>
      <c r="W299" s="6" t="str">
        <f>IF(V299&gt;Scenario!$B$11,"",IF(V$2&lt;&gt;"Ready",V$2,IF(AB298="OK",Z298,"INSUFFICIENT FUNDS")))</f>
        <v/>
      </c>
      <c r="X299" s="6" t="str">
        <f>IF(V299&gt;Scenario!$B$11,"",IF(V$2&lt;&gt;"Ready",V$2,IF(ISNUMBER(W299),IF(AND(V299&gt;=Scenario!$B$10,MOD(V299-Scenario!$B$10,Scenario!$B$18)=0),Scenario!$B$8,0),"INSUFFICIENT FUNDS")))</f>
        <v/>
      </c>
      <c r="Y299" s="6" t="str">
        <f>IF(V299&gt;Scenario!$B$11,"",IF(V$2&lt;&gt;"Ready",V$2,IF(ISNUMBER(W299),(W299+X299)*(N('Option C'!$E$14)+N('Option C'!$E$15)+IF(Scenario!$B$13="Gross",N('Option C'!$E$16),0))/12+((N('Option C'!$E$12)+N('Option C'!$E$13))/12+IF(AND(V299&gt;=Scenario!$B$10,MOD(V299-Scenario!$B$10,Scenario!$B$18)=0),0*0+0,0)+IF(V299=1,0*0+0,0)+IF(V299=Scenario!$B$11,0,0)),"INSUFFICIENT FUNDS")))</f>
        <v/>
      </c>
      <c r="Z299" s="6" t="str">
        <f>IF(V299&gt;Scenario!$B$11,"",IF(V$2&lt;&gt;"Ready",V$2,IF(ISNUMBER(W299),IF((W299+X299)*(1+Scenario!$B$12/12)-Y299&lt;0,"INSUFFICIENT FUNDS",(W299+X299)*(1+Scenario!$B$12/12)-Y299),"INSUFFICIENT FUNDS")))</f>
        <v/>
      </c>
      <c r="AA299" s="6" t="str">
        <f>IF(V299&gt;Scenario!$B$11,"",IF(V$2&lt;&gt;"Ready",V$2,IF(ISNUMBER(Z299),AA298+Y299,"INSUFFICIENT FUNDS")))</f>
        <v/>
      </c>
      <c r="AB299" t="str">
        <f>IF(V299&gt;Scenario!$B$11,"",IF(V$2&lt;&gt;"Ready",V$2,IF(ISNUMBER(Z299),"OK","INSUFFICIENT FUNDS")))</f>
        <v/>
      </c>
      <c r="AC299">
        <v>295</v>
      </c>
      <c r="AD299" s="6" t="str">
        <f>IF(AC299&gt;Scenario!$B$11,"",IF(AC$2&lt;&gt;"Ready",AC$2,IF(AI298="OK",AG298,"INSUFFICIENT FUNDS")))</f>
        <v/>
      </c>
      <c r="AE299" s="6" t="str">
        <f>IF(AC299&gt;Scenario!$B$11,"",IF(AC$2&lt;&gt;"Ready",AC$2,IF(ISNUMBER(AD299),IF(AND(AC299&gt;=Scenario!$B$10,MOD(AC299-Scenario!$B$10,Scenario!$B$18)=0),Scenario!$B$8,0),"INSUFFICIENT FUNDS")))</f>
        <v/>
      </c>
      <c r="AF299" s="6" t="str">
        <f>IF(AC299&gt;Scenario!$B$11,"",IF(AC$2&lt;&gt;"Ready",AC$2,IF(ISNUMBER(AD299),(AD299+AE299)*(N('Option C'!$E$14)+N('Option C'!$E$15)+IF(Scenario!$B$13="Gross",0,0))/12+((N('Option C'!$E$12)+N('Option C'!$E$13))/12+IF(AND(AC299&gt;=Scenario!$B$10,MOD(AC299-Scenario!$B$10,Scenario!$B$18)=0),N('Option C'!$E$17)*N('Option C'!$E$18)+N('Option C'!$E$20),0)+IF(AC299=1,N('Option C'!$E$17)*N('Option C'!$E$19)+N('Option C'!$E$21),0)+IF(AC299=Scenario!$B$11,N('Option C'!$E$22),0)),"INSUFFICIENT FUNDS")))</f>
        <v/>
      </c>
      <c r="AG299" s="6" t="str">
        <f>IF(AC299&gt;Scenario!$B$11,"",IF(AC$2&lt;&gt;"Ready",AC$2,IF(ISNUMBER(AD299),IF((AD299+AE299)*(1+Scenario!$B$12/12)-AF299&lt;0,"INSUFFICIENT FUNDS",(AD299+AE299)*(1+Scenario!$B$12/12)-AF299),"INSUFFICIENT FUNDS")))</f>
        <v/>
      </c>
      <c r="AH299" s="6" t="str">
        <f>IF(AC299&gt;Scenario!$B$11,"",IF(AC$2&lt;&gt;"Ready",AC$2,IF(ISNUMBER(AG299),AH298+AF299,"INSUFFICIENT FUNDS")))</f>
        <v/>
      </c>
      <c r="AI299" t="str">
        <f>IF(AC299&gt;Scenario!$B$11,"",IF(AC$2&lt;&gt;"Ready",AC$2,IF(ISNUMBER(AG299),"OK","INSUFFICIENT FUNDS")))</f>
        <v/>
      </c>
      <c r="AJ299">
        <v>295</v>
      </c>
      <c r="AK299" s="6" t="str">
        <f>IF(AJ299&gt;Scenario!$B$11,"",IF(AJ$2&lt;&gt;"Ready",AJ$2,IF(AP298="OK",AN298,"INSUFFICIENT FUNDS")))</f>
        <v/>
      </c>
      <c r="AL299" s="6" t="str">
        <f>IF(AJ299&gt;Scenario!$B$11,"",IF(AJ$2&lt;&gt;"Ready",AJ$2,IF(ISNUMBER(AK299),IF(AND(AJ299&gt;=Scenario!$B$10,MOD(AJ299-Scenario!$B$10,Scenario!$B$18)=0),Scenario!$B$8,0),"INSUFFICIENT FUNDS")))</f>
        <v/>
      </c>
      <c r="AM299" s="6" t="str">
        <f>IF(AJ299&gt;Scenario!$B$11,"",IF(AJ$2&lt;&gt;"Ready",AJ$2,IF(ISNUMBER(AK299),(AK299+AL299)*(0+0+IF(Scenario!$B$13="Gross",0,0))/12+((0+0)/12+IF(AND(AJ299&gt;=Scenario!$B$10,MOD(AJ299-Scenario!$B$10,Scenario!$B$18)=0),0*0+0,0)+IF(AJ299=1,0*0+0,0)+IF(AJ299=Scenario!$B$11,0,0)),"INSUFFICIENT FUNDS")))</f>
        <v/>
      </c>
      <c r="AN299" s="6" t="str">
        <f>IF(AJ299&gt;Scenario!$B$11,"",IF(AJ$2&lt;&gt;"Ready",AJ$2,IF(ISNUMBER(AK299),IF((AK299+AL299)*(1+Scenario!$B$12/12)-AM299&lt;0,"INSUFFICIENT FUNDS",(AK299+AL299)*(1+Scenario!$B$12/12)-AM299),"INSUFFICIENT FUNDS")))</f>
        <v/>
      </c>
      <c r="AO299" s="6" t="str">
        <f>IF(AJ299&gt;Scenario!$B$11,"",IF(AJ$2&lt;&gt;"Ready",AJ$2,IF(ISNUMBER(AN299),AO298+AM299,"INSUFFICIENT FUNDS")))</f>
        <v/>
      </c>
      <c r="AP299" t="str">
        <f>IF(AJ299&gt;Scenario!$B$11,"",IF(AJ$2&lt;&gt;"Ready",AJ$2,IF(ISNUMBER(AN299),"OK","INSUFFICIENT FUNDS")))</f>
        <v/>
      </c>
    </row>
    <row r="300" spans="1:42" ht="32.1" customHeight="1" x14ac:dyDescent="0.2">
      <c r="A300">
        <v>296</v>
      </c>
      <c r="B300" s="6" t="str">
        <f>IF(A300&gt;Scenario!$B$11,"",IF(A$2&lt;&gt;"Ready",A$2,IF(G299="OK",E299,"INSUFFICIENT FUNDS")))</f>
        <v/>
      </c>
      <c r="C300" s="6" t="str">
        <f>IF(A300&gt;Scenario!$B$11,"",IF(A$2&lt;&gt;"Ready",A$2,IF(ISNUMBER(B300),IF(AND(A300&gt;=Scenario!$B$10,MOD(A300-Scenario!$B$10,Scenario!$B$18)=0),Scenario!$B$8,0),"INSUFFICIENT FUNDS")))</f>
        <v/>
      </c>
      <c r="D300" s="6" t="str">
        <f>IF(A300&gt;Scenario!$B$11,"",IF(A$2&lt;&gt;"Ready",A$2,IF(ISNUMBER(B300),(B300+C300)*(N('Option C'!$E$14)+N('Option C'!$E$15)+IF(Scenario!$B$13="Gross",N('Option C'!$E$16),0))/12+((N('Option C'!$E$12)+N('Option C'!$E$13))/12+IF(AND(A300&gt;=Scenario!$B$10,MOD(A300-Scenario!$B$10,Scenario!$B$18)=0),N('Option C'!$E$17)*N('Option C'!$E$18)+N('Option C'!$E$20),0)+IF(A300=1,N('Option C'!$E$17)*N('Option C'!$E$19)+N('Option C'!$E$21),0)+IF(A300=Scenario!$B$11,N('Option C'!$E$22),0)),"INSUFFICIENT FUNDS")))</f>
        <v/>
      </c>
      <c r="E300" s="6" t="str">
        <f>IF(A300&gt;Scenario!$B$11,"",IF(A$2&lt;&gt;"Ready",A$2,IF(ISNUMBER(B300),IF((B300+C300)*(1+Scenario!$B$12/12)-D300&lt;0,"INSUFFICIENT FUNDS",(B300+C300)*(1+Scenario!$B$12/12)-D300),"INSUFFICIENT FUNDS")))</f>
        <v/>
      </c>
      <c r="F300" s="6" t="str">
        <f>IF(A300&gt;Scenario!$B$11,"",IF(A$2&lt;&gt;"Ready",A$2,IF(ISNUMBER(E300),F299+D300,"INSUFFICIENT FUNDS")))</f>
        <v/>
      </c>
      <c r="G300" t="str">
        <f>IF(A300&gt;Scenario!$B$11,"",IF(A$2&lt;&gt;"Ready",A$2,IF(ISNUMBER(E300),"OK","INSUFFICIENT FUNDS")))</f>
        <v/>
      </c>
      <c r="H300">
        <v>296</v>
      </c>
      <c r="I300" s="6" t="str">
        <f>IF(H300&gt;Scenario!$B$11,"",IF(H$2&lt;&gt;"Ready",H$2,IF(N299="OK",L299,"INSUFFICIENT FUNDS")))</f>
        <v/>
      </c>
      <c r="J300" s="6" t="str">
        <f>IF(H300&gt;Scenario!$B$11,"",IF(H$2&lt;&gt;"Ready",H$2,IF(ISNUMBER(I300),IF(AND(H300&gt;=Scenario!$B$10,MOD(H300-Scenario!$B$10,Scenario!$B$18)=0),Scenario!$B$8,0),"INSUFFICIENT FUNDS")))</f>
        <v/>
      </c>
      <c r="K300" s="6" t="str">
        <f>IF(H300&gt;Scenario!$B$11,"",IF(H$2&lt;&gt;"Ready",H$2,IF(ISNUMBER(I300),(I300+J300)*(N('Option C'!$E$14)+N('Option C'!$E$15)+IF(Scenario!$B$13="Gross",N('Option C'!$E$16),0))/12+((0+0)/12+IF(AND(H300&gt;=Scenario!$B$10,MOD(H300-Scenario!$B$10,Scenario!$B$18)=0),N('Option C'!$E$17)*N('Option C'!$E$18)+N('Option C'!$E$20),0)+IF(H300=1,N('Option C'!$E$17)*N('Option C'!$E$19)+N('Option C'!$E$21),0)+IF(H300=Scenario!$B$11,N('Option C'!$E$22),0)),"INSUFFICIENT FUNDS")))</f>
        <v/>
      </c>
      <c r="L300" s="6" t="str">
        <f>IF(H300&gt;Scenario!$B$11,"",IF(H$2&lt;&gt;"Ready",H$2,IF(ISNUMBER(I300),IF((I300+J300)*(1+Scenario!$B$12/12)-K300&lt;0,"INSUFFICIENT FUNDS",(I300+J300)*(1+Scenario!$B$12/12)-K300),"INSUFFICIENT FUNDS")))</f>
        <v/>
      </c>
      <c r="M300" s="6" t="str">
        <f>IF(H300&gt;Scenario!$B$11,"",IF(H$2&lt;&gt;"Ready",H$2,IF(ISNUMBER(L300),M299+K300,"INSUFFICIENT FUNDS")))</f>
        <v/>
      </c>
      <c r="N300" t="str">
        <f>IF(H300&gt;Scenario!$B$11,"",IF(H$2&lt;&gt;"Ready",H$2,IF(ISNUMBER(L300),"OK","INSUFFICIENT FUNDS")))</f>
        <v/>
      </c>
      <c r="O300">
        <v>296</v>
      </c>
      <c r="P300" s="6" t="str">
        <f>IF(O300&gt;Scenario!$B$11,"",IF(O$2&lt;&gt;"Ready",O$2,IF(U299="OK",S299,"INSUFFICIENT FUNDS")))</f>
        <v/>
      </c>
      <c r="Q300" s="6" t="str">
        <f>IF(O300&gt;Scenario!$B$11,"",IF(O$2&lt;&gt;"Ready",O$2,IF(ISNUMBER(P300),IF(AND(O300&gt;=Scenario!$B$10,MOD(O300-Scenario!$B$10,Scenario!$B$18)=0),Scenario!$B$8,0),"INSUFFICIENT FUNDS")))</f>
        <v/>
      </c>
      <c r="R300" s="6" t="str">
        <f>IF(O300&gt;Scenario!$B$11,"",IF(O$2&lt;&gt;"Ready",O$2,IF(ISNUMBER(P300),(P300+Q300)*(0+N('Option C'!$E$15)+IF(Scenario!$B$13="Gross",N('Option C'!$E$16),0))/12+((N('Option C'!$E$12)+N('Option C'!$E$13))/12+IF(AND(O300&gt;=Scenario!$B$10,MOD(O300-Scenario!$B$10,Scenario!$B$18)=0),N('Option C'!$E$17)*N('Option C'!$E$18)+N('Option C'!$E$20),0)+IF(O300=1,N('Option C'!$E$17)*N('Option C'!$E$19)+N('Option C'!$E$21),0)+IF(O300=Scenario!$B$11,N('Option C'!$E$22),0)),"INSUFFICIENT FUNDS")))</f>
        <v/>
      </c>
      <c r="S300" s="6" t="str">
        <f>IF(O300&gt;Scenario!$B$11,"",IF(O$2&lt;&gt;"Ready",O$2,IF(ISNUMBER(P300),IF((P300+Q300)*(1+Scenario!$B$12/12)-R300&lt;0,"INSUFFICIENT FUNDS",(P300+Q300)*(1+Scenario!$B$12/12)-R300),"INSUFFICIENT FUNDS")))</f>
        <v/>
      </c>
      <c r="T300" s="6" t="str">
        <f>IF(O300&gt;Scenario!$B$11,"",IF(O$2&lt;&gt;"Ready",O$2,IF(ISNUMBER(S300),T299+R300,"INSUFFICIENT FUNDS")))</f>
        <v/>
      </c>
      <c r="U300" t="str">
        <f>IF(O300&gt;Scenario!$B$11,"",IF(O$2&lt;&gt;"Ready",O$2,IF(ISNUMBER(S300),"OK","INSUFFICIENT FUNDS")))</f>
        <v/>
      </c>
      <c r="V300">
        <v>296</v>
      </c>
      <c r="W300" s="6" t="str">
        <f>IF(V300&gt;Scenario!$B$11,"",IF(V$2&lt;&gt;"Ready",V$2,IF(AB299="OK",Z299,"INSUFFICIENT FUNDS")))</f>
        <v/>
      </c>
      <c r="X300" s="6" t="str">
        <f>IF(V300&gt;Scenario!$B$11,"",IF(V$2&lt;&gt;"Ready",V$2,IF(ISNUMBER(W300),IF(AND(V300&gt;=Scenario!$B$10,MOD(V300-Scenario!$B$10,Scenario!$B$18)=0),Scenario!$B$8,0),"INSUFFICIENT FUNDS")))</f>
        <v/>
      </c>
      <c r="Y300" s="6" t="str">
        <f>IF(V300&gt;Scenario!$B$11,"",IF(V$2&lt;&gt;"Ready",V$2,IF(ISNUMBER(W300),(W300+X300)*(N('Option C'!$E$14)+N('Option C'!$E$15)+IF(Scenario!$B$13="Gross",N('Option C'!$E$16),0))/12+((N('Option C'!$E$12)+N('Option C'!$E$13))/12+IF(AND(V300&gt;=Scenario!$B$10,MOD(V300-Scenario!$B$10,Scenario!$B$18)=0),0*0+0,0)+IF(V300=1,0*0+0,0)+IF(V300=Scenario!$B$11,0,0)),"INSUFFICIENT FUNDS")))</f>
        <v/>
      </c>
      <c r="Z300" s="6" t="str">
        <f>IF(V300&gt;Scenario!$B$11,"",IF(V$2&lt;&gt;"Ready",V$2,IF(ISNUMBER(W300),IF((W300+X300)*(1+Scenario!$B$12/12)-Y300&lt;0,"INSUFFICIENT FUNDS",(W300+X300)*(1+Scenario!$B$12/12)-Y300),"INSUFFICIENT FUNDS")))</f>
        <v/>
      </c>
      <c r="AA300" s="6" t="str">
        <f>IF(V300&gt;Scenario!$B$11,"",IF(V$2&lt;&gt;"Ready",V$2,IF(ISNUMBER(Z300),AA299+Y300,"INSUFFICIENT FUNDS")))</f>
        <v/>
      </c>
      <c r="AB300" t="str">
        <f>IF(V300&gt;Scenario!$B$11,"",IF(V$2&lt;&gt;"Ready",V$2,IF(ISNUMBER(Z300),"OK","INSUFFICIENT FUNDS")))</f>
        <v/>
      </c>
      <c r="AC300">
        <v>296</v>
      </c>
      <c r="AD300" s="6" t="str">
        <f>IF(AC300&gt;Scenario!$B$11,"",IF(AC$2&lt;&gt;"Ready",AC$2,IF(AI299="OK",AG299,"INSUFFICIENT FUNDS")))</f>
        <v/>
      </c>
      <c r="AE300" s="6" t="str">
        <f>IF(AC300&gt;Scenario!$B$11,"",IF(AC$2&lt;&gt;"Ready",AC$2,IF(ISNUMBER(AD300),IF(AND(AC300&gt;=Scenario!$B$10,MOD(AC300-Scenario!$B$10,Scenario!$B$18)=0),Scenario!$B$8,0),"INSUFFICIENT FUNDS")))</f>
        <v/>
      </c>
      <c r="AF300" s="6" t="str">
        <f>IF(AC300&gt;Scenario!$B$11,"",IF(AC$2&lt;&gt;"Ready",AC$2,IF(ISNUMBER(AD300),(AD300+AE300)*(N('Option C'!$E$14)+N('Option C'!$E$15)+IF(Scenario!$B$13="Gross",0,0))/12+((N('Option C'!$E$12)+N('Option C'!$E$13))/12+IF(AND(AC300&gt;=Scenario!$B$10,MOD(AC300-Scenario!$B$10,Scenario!$B$18)=0),N('Option C'!$E$17)*N('Option C'!$E$18)+N('Option C'!$E$20),0)+IF(AC300=1,N('Option C'!$E$17)*N('Option C'!$E$19)+N('Option C'!$E$21),0)+IF(AC300=Scenario!$B$11,N('Option C'!$E$22),0)),"INSUFFICIENT FUNDS")))</f>
        <v/>
      </c>
      <c r="AG300" s="6" t="str">
        <f>IF(AC300&gt;Scenario!$B$11,"",IF(AC$2&lt;&gt;"Ready",AC$2,IF(ISNUMBER(AD300),IF((AD300+AE300)*(1+Scenario!$B$12/12)-AF300&lt;0,"INSUFFICIENT FUNDS",(AD300+AE300)*(1+Scenario!$B$12/12)-AF300),"INSUFFICIENT FUNDS")))</f>
        <v/>
      </c>
      <c r="AH300" s="6" t="str">
        <f>IF(AC300&gt;Scenario!$B$11,"",IF(AC$2&lt;&gt;"Ready",AC$2,IF(ISNUMBER(AG300),AH299+AF300,"INSUFFICIENT FUNDS")))</f>
        <v/>
      </c>
      <c r="AI300" t="str">
        <f>IF(AC300&gt;Scenario!$B$11,"",IF(AC$2&lt;&gt;"Ready",AC$2,IF(ISNUMBER(AG300),"OK","INSUFFICIENT FUNDS")))</f>
        <v/>
      </c>
      <c r="AJ300">
        <v>296</v>
      </c>
      <c r="AK300" s="6" t="str">
        <f>IF(AJ300&gt;Scenario!$B$11,"",IF(AJ$2&lt;&gt;"Ready",AJ$2,IF(AP299="OK",AN299,"INSUFFICIENT FUNDS")))</f>
        <v/>
      </c>
      <c r="AL300" s="6" t="str">
        <f>IF(AJ300&gt;Scenario!$B$11,"",IF(AJ$2&lt;&gt;"Ready",AJ$2,IF(ISNUMBER(AK300),IF(AND(AJ300&gt;=Scenario!$B$10,MOD(AJ300-Scenario!$B$10,Scenario!$B$18)=0),Scenario!$B$8,0),"INSUFFICIENT FUNDS")))</f>
        <v/>
      </c>
      <c r="AM300" s="6" t="str">
        <f>IF(AJ300&gt;Scenario!$B$11,"",IF(AJ$2&lt;&gt;"Ready",AJ$2,IF(ISNUMBER(AK300),(AK300+AL300)*(0+0+IF(Scenario!$B$13="Gross",0,0))/12+((0+0)/12+IF(AND(AJ300&gt;=Scenario!$B$10,MOD(AJ300-Scenario!$B$10,Scenario!$B$18)=0),0*0+0,0)+IF(AJ300=1,0*0+0,0)+IF(AJ300=Scenario!$B$11,0,0)),"INSUFFICIENT FUNDS")))</f>
        <v/>
      </c>
      <c r="AN300" s="6" t="str">
        <f>IF(AJ300&gt;Scenario!$B$11,"",IF(AJ$2&lt;&gt;"Ready",AJ$2,IF(ISNUMBER(AK300),IF((AK300+AL300)*(1+Scenario!$B$12/12)-AM300&lt;0,"INSUFFICIENT FUNDS",(AK300+AL300)*(1+Scenario!$B$12/12)-AM300),"INSUFFICIENT FUNDS")))</f>
        <v/>
      </c>
      <c r="AO300" s="6" t="str">
        <f>IF(AJ300&gt;Scenario!$B$11,"",IF(AJ$2&lt;&gt;"Ready",AJ$2,IF(ISNUMBER(AN300),AO299+AM300,"INSUFFICIENT FUNDS")))</f>
        <v/>
      </c>
      <c r="AP300" t="str">
        <f>IF(AJ300&gt;Scenario!$B$11,"",IF(AJ$2&lt;&gt;"Ready",AJ$2,IF(ISNUMBER(AN300),"OK","INSUFFICIENT FUNDS")))</f>
        <v/>
      </c>
    </row>
    <row r="301" spans="1:42" ht="32.1" customHeight="1" x14ac:dyDescent="0.2">
      <c r="A301">
        <v>297</v>
      </c>
      <c r="B301" s="6" t="str">
        <f>IF(A301&gt;Scenario!$B$11,"",IF(A$2&lt;&gt;"Ready",A$2,IF(G300="OK",E300,"INSUFFICIENT FUNDS")))</f>
        <v/>
      </c>
      <c r="C301" s="6" t="str">
        <f>IF(A301&gt;Scenario!$B$11,"",IF(A$2&lt;&gt;"Ready",A$2,IF(ISNUMBER(B301),IF(AND(A301&gt;=Scenario!$B$10,MOD(A301-Scenario!$B$10,Scenario!$B$18)=0),Scenario!$B$8,0),"INSUFFICIENT FUNDS")))</f>
        <v/>
      </c>
      <c r="D301" s="6" t="str">
        <f>IF(A301&gt;Scenario!$B$11,"",IF(A$2&lt;&gt;"Ready",A$2,IF(ISNUMBER(B301),(B301+C301)*(N('Option C'!$E$14)+N('Option C'!$E$15)+IF(Scenario!$B$13="Gross",N('Option C'!$E$16),0))/12+((N('Option C'!$E$12)+N('Option C'!$E$13))/12+IF(AND(A301&gt;=Scenario!$B$10,MOD(A301-Scenario!$B$10,Scenario!$B$18)=0),N('Option C'!$E$17)*N('Option C'!$E$18)+N('Option C'!$E$20),0)+IF(A301=1,N('Option C'!$E$17)*N('Option C'!$E$19)+N('Option C'!$E$21),0)+IF(A301=Scenario!$B$11,N('Option C'!$E$22),0)),"INSUFFICIENT FUNDS")))</f>
        <v/>
      </c>
      <c r="E301" s="6" t="str">
        <f>IF(A301&gt;Scenario!$B$11,"",IF(A$2&lt;&gt;"Ready",A$2,IF(ISNUMBER(B301),IF((B301+C301)*(1+Scenario!$B$12/12)-D301&lt;0,"INSUFFICIENT FUNDS",(B301+C301)*(1+Scenario!$B$12/12)-D301),"INSUFFICIENT FUNDS")))</f>
        <v/>
      </c>
      <c r="F301" s="6" t="str">
        <f>IF(A301&gt;Scenario!$B$11,"",IF(A$2&lt;&gt;"Ready",A$2,IF(ISNUMBER(E301),F300+D301,"INSUFFICIENT FUNDS")))</f>
        <v/>
      </c>
      <c r="G301" t="str">
        <f>IF(A301&gt;Scenario!$B$11,"",IF(A$2&lt;&gt;"Ready",A$2,IF(ISNUMBER(E301),"OK","INSUFFICIENT FUNDS")))</f>
        <v/>
      </c>
      <c r="H301">
        <v>297</v>
      </c>
      <c r="I301" s="6" t="str">
        <f>IF(H301&gt;Scenario!$B$11,"",IF(H$2&lt;&gt;"Ready",H$2,IF(N300="OK",L300,"INSUFFICIENT FUNDS")))</f>
        <v/>
      </c>
      <c r="J301" s="6" t="str">
        <f>IF(H301&gt;Scenario!$B$11,"",IF(H$2&lt;&gt;"Ready",H$2,IF(ISNUMBER(I301),IF(AND(H301&gt;=Scenario!$B$10,MOD(H301-Scenario!$B$10,Scenario!$B$18)=0),Scenario!$B$8,0),"INSUFFICIENT FUNDS")))</f>
        <v/>
      </c>
      <c r="K301" s="6" t="str">
        <f>IF(H301&gt;Scenario!$B$11,"",IF(H$2&lt;&gt;"Ready",H$2,IF(ISNUMBER(I301),(I301+J301)*(N('Option C'!$E$14)+N('Option C'!$E$15)+IF(Scenario!$B$13="Gross",N('Option C'!$E$16),0))/12+((0+0)/12+IF(AND(H301&gt;=Scenario!$B$10,MOD(H301-Scenario!$B$10,Scenario!$B$18)=0),N('Option C'!$E$17)*N('Option C'!$E$18)+N('Option C'!$E$20),0)+IF(H301=1,N('Option C'!$E$17)*N('Option C'!$E$19)+N('Option C'!$E$21),0)+IF(H301=Scenario!$B$11,N('Option C'!$E$22),0)),"INSUFFICIENT FUNDS")))</f>
        <v/>
      </c>
      <c r="L301" s="6" t="str">
        <f>IF(H301&gt;Scenario!$B$11,"",IF(H$2&lt;&gt;"Ready",H$2,IF(ISNUMBER(I301),IF((I301+J301)*(1+Scenario!$B$12/12)-K301&lt;0,"INSUFFICIENT FUNDS",(I301+J301)*(1+Scenario!$B$12/12)-K301),"INSUFFICIENT FUNDS")))</f>
        <v/>
      </c>
      <c r="M301" s="6" t="str">
        <f>IF(H301&gt;Scenario!$B$11,"",IF(H$2&lt;&gt;"Ready",H$2,IF(ISNUMBER(L301),M300+K301,"INSUFFICIENT FUNDS")))</f>
        <v/>
      </c>
      <c r="N301" t="str">
        <f>IF(H301&gt;Scenario!$B$11,"",IF(H$2&lt;&gt;"Ready",H$2,IF(ISNUMBER(L301),"OK","INSUFFICIENT FUNDS")))</f>
        <v/>
      </c>
      <c r="O301">
        <v>297</v>
      </c>
      <c r="P301" s="6" t="str">
        <f>IF(O301&gt;Scenario!$B$11,"",IF(O$2&lt;&gt;"Ready",O$2,IF(U300="OK",S300,"INSUFFICIENT FUNDS")))</f>
        <v/>
      </c>
      <c r="Q301" s="6" t="str">
        <f>IF(O301&gt;Scenario!$B$11,"",IF(O$2&lt;&gt;"Ready",O$2,IF(ISNUMBER(P301),IF(AND(O301&gt;=Scenario!$B$10,MOD(O301-Scenario!$B$10,Scenario!$B$18)=0),Scenario!$B$8,0),"INSUFFICIENT FUNDS")))</f>
        <v/>
      </c>
      <c r="R301" s="6" t="str">
        <f>IF(O301&gt;Scenario!$B$11,"",IF(O$2&lt;&gt;"Ready",O$2,IF(ISNUMBER(P301),(P301+Q301)*(0+N('Option C'!$E$15)+IF(Scenario!$B$13="Gross",N('Option C'!$E$16),0))/12+((N('Option C'!$E$12)+N('Option C'!$E$13))/12+IF(AND(O301&gt;=Scenario!$B$10,MOD(O301-Scenario!$B$10,Scenario!$B$18)=0),N('Option C'!$E$17)*N('Option C'!$E$18)+N('Option C'!$E$20),0)+IF(O301=1,N('Option C'!$E$17)*N('Option C'!$E$19)+N('Option C'!$E$21),0)+IF(O301=Scenario!$B$11,N('Option C'!$E$22),0)),"INSUFFICIENT FUNDS")))</f>
        <v/>
      </c>
      <c r="S301" s="6" t="str">
        <f>IF(O301&gt;Scenario!$B$11,"",IF(O$2&lt;&gt;"Ready",O$2,IF(ISNUMBER(P301),IF((P301+Q301)*(1+Scenario!$B$12/12)-R301&lt;0,"INSUFFICIENT FUNDS",(P301+Q301)*(1+Scenario!$B$12/12)-R301),"INSUFFICIENT FUNDS")))</f>
        <v/>
      </c>
      <c r="T301" s="6" t="str">
        <f>IF(O301&gt;Scenario!$B$11,"",IF(O$2&lt;&gt;"Ready",O$2,IF(ISNUMBER(S301),T300+R301,"INSUFFICIENT FUNDS")))</f>
        <v/>
      </c>
      <c r="U301" t="str">
        <f>IF(O301&gt;Scenario!$B$11,"",IF(O$2&lt;&gt;"Ready",O$2,IF(ISNUMBER(S301),"OK","INSUFFICIENT FUNDS")))</f>
        <v/>
      </c>
      <c r="V301">
        <v>297</v>
      </c>
      <c r="W301" s="6" t="str">
        <f>IF(V301&gt;Scenario!$B$11,"",IF(V$2&lt;&gt;"Ready",V$2,IF(AB300="OK",Z300,"INSUFFICIENT FUNDS")))</f>
        <v/>
      </c>
      <c r="X301" s="6" t="str">
        <f>IF(V301&gt;Scenario!$B$11,"",IF(V$2&lt;&gt;"Ready",V$2,IF(ISNUMBER(W301),IF(AND(V301&gt;=Scenario!$B$10,MOD(V301-Scenario!$B$10,Scenario!$B$18)=0),Scenario!$B$8,0),"INSUFFICIENT FUNDS")))</f>
        <v/>
      </c>
      <c r="Y301" s="6" t="str">
        <f>IF(V301&gt;Scenario!$B$11,"",IF(V$2&lt;&gt;"Ready",V$2,IF(ISNUMBER(W301),(W301+X301)*(N('Option C'!$E$14)+N('Option C'!$E$15)+IF(Scenario!$B$13="Gross",N('Option C'!$E$16),0))/12+((N('Option C'!$E$12)+N('Option C'!$E$13))/12+IF(AND(V301&gt;=Scenario!$B$10,MOD(V301-Scenario!$B$10,Scenario!$B$18)=0),0*0+0,0)+IF(V301=1,0*0+0,0)+IF(V301=Scenario!$B$11,0,0)),"INSUFFICIENT FUNDS")))</f>
        <v/>
      </c>
      <c r="Z301" s="6" t="str">
        <f>IF(V301&gt;Scenario!$B$11,"",IF(V$2&lt;&gt;"Ready",V$2,IF(ISNUMBER(W301),IF((W301+X301)*(1+Scenario!$B$12/12)-Y301&lt;0,"INSUFFICIENT FUNDS",(W301+X301)*(1+Scenario!$B$12/12)-Y301),"INSUFFICIENT FUNDS")))</f>
        <v/>
      </c>
      <c r="AA301" s="6" t="str">
        <f>IF(V301&gt;Scenario!$B$11,"",IF(V$2&lt;&gt;"Ready",V$2,IF(ISNUMBER(Z301),AA300+Y301,"INSUFFICIENT FUNDS")))</f>
        <v/>
      </c>
      <c r="AB301" t="str">
        <f>IF(V301&gt;Scenario!$B$11,"",IF(V$2&lt;&gt;"Ready",V$2,IF(ISNUMBER(Z301),"OK","INSUFFICIENT FUNDS")))</f>
        <v/>
      </c>
      <c r="AC301">
        <v>297</v>
      </c>
      <c r="AD301" s="6" t="str">
        <f>IF(AC301&gt;Scenario!$B$11,"",IF(AC$2&lt;&gt;"Ready",AC$2,IF(AI300="OK",AG300,"INSUFFICIENT FUNDS")))</f>
        <v/>
      </c>
      <c r="AE301" s="6" t="str">
        <f>IF(AC301&gt;Scenario!$B$11,"",IF(AC$2&lt;&gt;"Ready",AC$2,IF(ISNUMBER(AD301),IF(AND(AC301&gt;=Scenario!$B$10,MOD(AC301-Scenario!$B$10,Scenario!$B$18)=0),Scenario!$B$8,0),"INSUFFICIENT FUNDS")))</f>
        <v/>
      </c>
      <c r="AF301" s="6" t="str">
        <f>IF(AC301&gt;Scenario!$B$11,"",IF(AC$2&lt;&gt;"Ready",AC$2,IF(ISNUMBER(AD301),(AD301+AE301)*(N('Option C'!$E$14)+N('Option C'!$E$15)+IF(Scenario!$B$13="Gross",0,0))/12+((N('Option C'!$E$12)+N('Option C'!$E$13))/12+IF(AND(AC301&gt;=Scenario!$B$10,MOD(AC301-Scenario!$B$10,Scenario!$B$18)=0),N('Option C'!$E$17)*N('Option C'!$E$18)+N('Option C'!$E$20),0)+IF(AC301=1,N('Option C'!$E$17)*N('Option C'!$E$19)+N('Option C'!$E$21),0)+IF(AC301=Scenario!$B$11,N('Option C'!$E$22),0)),"INSUFFICIENT FUNDS")))</f>
        <v/>
      </c>
      <c r="AG301" s="6" t="str">
        <f>IF(AC301&gt;Scenario!$B$11,"",IF(AC$2&lt;&gt;"Ready",AC$2,IF(ISNUMBER(AD301),IF((AD301+AE301)*(1+Scenario!$B$12/12)-AF301&lt;0,"INSUFFICIENT FUNDS",(AD301+AE301)*(1+Scenario!$B$12/12)-AF301),"INSUFFICIENT FUNDS")))</f>
        <v/>
      </c>
      <c r="AH301" s="6" t="str">
        <f>IF(AC301&gt;Scenario!$B$11,"",IF(AC$2&lt;&gt;"Ready",AC$2,IF(ISNUMBER(AG301),AH300+AF301,"INSUFFICIENT FUNDS")))</f>
        <v/>
      </c>
      <c r="AI301" t="str">
        <f>IF(AC301&gt;Scenario!$B$11,"",IF(AC$2&lt;&gt;"Ready",AC$2,IF(ISNUMBER(AG301),"OK","INSUFFICIENT FUNDS")))</f>
        <v/>
      </c>
      <c r="AJ301">
        <v>297</v>
      </c>
      <c r="AK301" s="6" t="str">
        <f>IF(AJ301&gt;Scenario!$B$11,"",IF(AJ$2&lt;&gt;"Ready",AJ$2,IF(AP300="OK",AN300,"INSUFFICIENT FUNDS")))</f>
        <v/>
      </c>
      <c r="AL301" s="6" t="str">
        <f>IF(AJ301&gt;Scenario!$B$11,"",IF(AJ$2&lt;&gt;"Ready",AJ$2,IF(ISNUMBER(AK301),IF(AND(AJ301&gt;=Scenario!$B$10,MOD(AJ301-Scenario!$B$10,Scenario!$B$18)=0),Scenario!$B$8,0),"INSUFFICIENT FUNDS")))</f>
        <v/>
      </c>
      <c r="AM301" s="6" t="str">
        <f>IF(AJ301&gt;Scenario!$B$11,"",IF(AJ$2&lt;&gt;"Ready",AJ$2,IF(ISNUMBER(AK301),(AK301+AL301)*(0+0+IF(Scenario!$B$13="Gross",0,0))/12+((0+0)/12+IF(AND(AJ301&gt;=Scenario!$B$10,MOD(AJ301-Scenario!$B$10,Scenario!$B$18)=0),0*0+0,0)+IF(AJ301=1,0*0+0,0)+IF(AJ301=Scenario!$B$11,0,0)),"INSUFFICIENT FUNDS")))</f>
        <v/>
      </c>
      <c r="AN301" s="6" t="str">
        <f>IF(AJ301&gt;Scenario!$B$11,"",IF(AJ$2&lt;&gt;"Ready",AJ$2,IF(ISNUMBER(AK301),IF((AK301+AL301)*(1+Scenario!$B$12/12)-AM301&lt;0,"INSUFFICIENT FUNDS",(AK301+AL301)*(1+Scenario!$B$12/12)-AM301),"INSUFFICIENT FUNDS")))</f>
        <v/>
      </c>
      <c r="AO301" s="6" t="str">
        <f>IF(AJ301&gt;Scenario!$B$11,"",IF(AJ$2&lt;&gt;"Ready",AJ$2,IF(ISNUMBER(AN301),AO300+AM301,"INSUFFICIENT FUNDS")))</f>
        <v/>
      </c>
      <c r="AP301" t="str">
        <f>IF(AJ301&gt;Scenario!$B$11,"",IF(AJ$2&lt;&gt;"Ready",AJ$2,IF(ISNUMBER(AN301),"OK","INSUFFICIENT FUNDS")))</f>
        <v/>
      </c>
    </row>
    <row r="302" spans="1:42" ht="32.1" customHeight="1" x14ac:dyDescent="0.2">
      <c r="A302">
        <v>298</v>
      </c>
      <c r="B302" s="6" t="str">
        <f>IF(A302&gt;Scenario!$B$11,"",IF(A$2&lt;&gt;"Ready",A$2,IF(G301="OK",E301,"INSUFFICIENT FUNDS")))</f>
        <v/>
      </c>
      <c r="C302" s="6" t="str">
        <f>IF(A302&gt;Scenario!$B$11,"",IF(A$2&lt;&gt;"Ready",A$2,IF(ISNUMBER(B302),IF(AND(A302&gt;=Scenario!$B$10,MOD(A302-Scenario!$B$10,Scenario!$B$18)=0),Scenario!$B$8,0),"INSUFFICIENT FUNDS")))</f>
        <v/>
      </c>
      <c r="D302" s="6" t="str">
        <f>IF(A302&gt;Scenario!$B$11,"",IF(A$2&lt;&gt;"Ready",A$2,IF(ISNUMBER(B302),(B302+C302)*(N('Option C'!$E$14)+N('Option C'!$E$15)+IF(Scenario!$B$13="Gross",N('Option C'!$E$16),0))/12+((N('Option C'!$E$12)+N('Option C'!$E$13))/12+IF(AND(A302&gt;=Scenario!$B$10,MOD(A302-Scenario!$B$10,Scenario!$B$18)=0),N('Option C'!$E$17)*N('Option C'!$E$18)+N('Option C'!$E$20),0)+IF(A302=1,N('Option C'!$E$17)*N('Option C'!$E$19)+N('Option C'!$E$21),0)+IF(A302=Scenario!$B$11,N('Option C'!$E$22),0)),"INSUFFICIENT FUNDS")))</f>
        <v/>
      </c>
      <c r="E302" s="6" t="str">
        <f>IF(A302&gt;Scenario!$B$11,"",IF(A$2&lt;&gt;"Ready",A$2,IF(ISNUMBER(B302),IF((B302+C302)*(1+Scenario!$B$12/12)-D302&lt;0,"INSUFFICIENT FUNDS",(B302+C302)*(1+Scenario!$B$12/12)-D302),"INSUFFICIENT FUNDS")))</f>
        <v/>
      </c>
      <c r="F302" s="6" t="str">
        <f>IF(A302&gt;Scenario!$B$11,"",IF(A$2&lt;&gt;"Ready",A$2,IF(ISNUMBER(E302),F301+D302,"INSUFFICIENT FUNDS")))</f>
        <v/>
      </c>
      <c r="G302" t="str">
        <f>IF(A302&gt;Scenario!$B$11,"",IF(A$2&lt;&gt;"Ready",A$2,IF(ISNUMBER(E302),"OK","INSUFFICIENT FUNDS")))</f>
        <v/>
      </c>
      <c r="H302">
        <v>298</v>
      </c>
      <c r="I302" s="6" t="str">
        <f>IF(H302&gt;Scenario!$B$11,"",IF(H$2&lt;&gt;"Ready",H$2,IF(N301="OK",L301,"INSUFFICIENT FUNDS")))</f>
        <v/>
      </c>
      <c r="J302" s="6" t="str">
        <f>IF(H302&gt;Scenario!$B$11,"",IF(H$2&lt;&gt;"Ready",H$2,IF(ISNUMBER(I302),IF(AND(H302&gt;=Scenario!$B$10,MOD(H302-Scenario!$B$10,Scenario!$B$18)=0),Scenario!$B$8,0),"INSUFFICIENT FUNDS")))</f>
        <v/>
      </c>
      <c r="K302" s="6" t="str">
        <f>IF(H302&gt;Scenario!$B$11,"",IF(H$2&lt;&gt;"Ready",H$2,IF(ISNUMBER(I302),(I302+J302)*(N('Option C'!$E$14)+N('Option C'!$E$15)+IF(Scenario!$B$13="Gross",N('Option C'!$E$16),0))/12+((0+0)/12+IF(AND(H302&gt;=Scenario!$B$10,MOD(H302-Scenario!$B$10,Scenario!$B$18)=0),N('Option C'!$E$17)*N('Option C'!$E$18)+N('Option C'!$E$20),0)+IF(H302=1,N('Option C'!$E$17)*N('Option C'!$E$19)+N('Option C'!$E$21),0)+IF(H302=Scenario!$B$11,N('Option C'!$E$22),0)),"INSUFFICIENT FUNDS")))</f>
        <v/>
      </c>
      <c r="L302" s="6" t="str">
        <f>IF(H302&gt;Scenario!$B$11,"",IF(H$2&lt;&gt;"Ready",H$2,IF(ISNUMBER(I302),IF((I302+J302)*(1+Scenario!$B$12/12)-K302&lt;0,"INSUFFICIENT FUNDS",(I302+J302)*(1+Scenario!$B$12/12)-K302),"INSUFFICIENT FUNDS")))</f>
        <v/>
      </c>
      <c r="M302" s="6" t="str">
        <f>IF(H302&gt;Scenario!$B$11,"",IF(H$2&lt;&gt;"Ready",H$2,IF(ISNUMBER(L302),M301+K302,"INSUFFICIENT FUNDS")))</f>
        <v/>
      </c>
      <c r="N302" t="str">
        <f>IF(H302&gt;Scenario!$B$11,"",IF(H$2&lt;&gt;"Ready",H$2,IF(ISNUMBER(L302),"OK","INSUFFICIENT FUNDS")))</f>
        <v/>
      </c>
      <c r="O302">
        <v>298</v>
      </c>
      <c r="P302" s="6" t="str">
        <f>IF(O302&gt;Scenario!$B$11,"",IF(O$2&lt;&gt;"Ready",O$2,IF(U301="OK",S301,"INSUFFICIENT FUNDS")))</f>
        <v/>
      </c>
      <c r="Q302" s="6" t="str">
        <f>IF(O302&gt;Scenario!$B$11,"",IF(O$2&lt;&gt;"Ready",O$2,IF(ISNUMBER(P302),IF(AND(O302&gt;=Scenario!$B$10,MOD(O302-Scenario!$B$10,Scenario!$B$18)=0),Scenario!$B$8,0),"INSUFFICIENT FUNDS")))</f>
        <v/>
      </c>
      <c r="R302" s="6" t="str">
        <f>IF(O302&gt;Scenario!$B$11,"",IF(O$2&lt;&gt;"Ready",O$2,IF(ISNUMBER(P302),(P302+Q302)*(0+N('Option C'!$E$15)+IF(Scenario!$B$13="Gross",N('Option C'!$E$16),0))/12+((N('Option C'!$E$12)+N('Option C'!$E$13))/12+IF(AND(O302&gt;=Scenario!$B$10,MOD(O302-Scenario!$B$10,Scenario!$B$18)=0),N('Option C'!$E$17)*N('Option C'!$E$18)+N('Option C'!$E$20),0)+IF(O302=1,N('Option C'!$E$17)*N('Option C'!$E$19)+N('Option C'!$E$21),0)+IF(O302=Scenario!$B$11,N('Option C'!$E$22),0)),"INSUFFICIENT FUNDS")))</f>
        <v/>
      </c>
      <c r="S302" s="6" t="str">
        <f>IF(O302&gt;Scenario!$B$11,"",IF(O$2&lt;&gt;"Ready",O$2,IF(ISNUMBER(P302),IF((P302+Q302)*(1+Scenario!$B$12/12)-R302&lt;0,"INSUFFICIENT FUNDS",(P302+Q302)*(1+Scenario!$B$12/12)-R302),"INSUFFICIENT FUNDS")))</f>
        <v/>
      </c>
      <c r="T302" s="6" t="str">
        <f>IF(O302&gt;Scenario!$B$11,"",IF(O$2&lt;&gt;"Ready",O$2,IF(ISNUMBER(S302),T301+R302,"INSUFFICIENT FUNDS")))</f>
        <v/>
      </c>
      <c r="U302" t="str">
        <f>IF(O302&gt;Scenario!$B$11,"",IF(O$2&lt;&gt;"Ready",O$2,IF(ISNUMBER(S302),"OK","INSUFFICIENT FUNDS")))</f>
        <v/>
      </c>
      <c r="V302">
        <v>298</v>
      </c>
      <c r="W302" s="6" t="str">
        <f>IF(V302&gt;Scenario!$B$11,"",IF(V$2&lt;&gt;"Ready",V$2,IF(AB301="OK",Z301,"INSUFFICIENT FUNDS")))</f>
        <v/>
      </c>
      <c r="X302" s="6" t="str">
        <f>IF(V302&gt;Scenario!$B$11,"",IF(V$2&lt;&gt;"Ready",V$2,IF(ISNUMBER(W302),IF(AND(V302&gt;=Scenario!$B$10,MOD(V302-Scenario!$B$10,Scenario!$B$18)=0),Scenario!$B$8,0),"INSUFFICIENT FUNDS")))</f>
        <v/>
      </c>
      <c r="Y302" s="6" t="str">
        <f>IF(V302&gt;Scenario!$B$11,"",IF(V$2&lt;&gt;"Ready",V$2,IF(ISNUMBER(W302),(W302+X302)*(N('Option C'!$E$14)+N('Option C'!$E$15)+IF(Scenario!$B$13="Gross",N('Option C'!$E$16),0))/12+((N('Option C'!$E$12)+N('Option C'!$E$13))/12+IF(AND(V302&gt;=Scenario!$B$10,MOD(V302-Scenario!$B$10,Scenario!$B$18)=0),0*0+0,0)+IF(V302=1,0*0+0,0)+IF(V302=Scenario!$B$11,0,0)),"INSUFFICIENT FUNDS")))</f>
        <v/>
      </c>
      <c r="Z302" s="6" t="str">
        <f>IF(V302&gt;Scenario!$B$11,"",IF(V$2&lt;&gt;"Ready",V$2,IF(ISNUMBER(W302),IF((W302+X302)*(1+Scenario!$B$12/12)-Y302&lt;0,"INSUFFICIENT FUNDS",(W302+X302)*(1+Scenario!$B$12/12)-Y302),"INSUFFICIENT FUNDS")))</f>
        <v/>
      </c>
      <c r="AA302" s="6" t="str">
        <f>IF(V302&gt;Scenario!$B$11,"",IF(V$2&lt;&gt;"Ready",V$2,IF(ISNUMBER(Z302),AA301+Y302,"INSUFFICIENT FUNDS")))</f>
        <v/>
      </c>
      <c r="AB302" t="str">
        <f>IF(V302&gt;Scenario!$B$11,"",IF(V$2&lt;&gt;"Ready",V$2,IF(ISNUMBER(Z302),"OK","INSUFFICIENT FUNDS")))</f>
        <v/>
      </c>
      <c r="AC302">
        <v>298</v>
      </c>
      <c r="AD302" s="6" t="str">
        <f>IF(AC302&gt;Scenario!$B$11,"",IF(AC$2&lt;&gt;"Ready",AC$2,IF(AI301="OK",AG301,"INSUFFICIENT FUNDS")))</f>
        <v/>
      </c>
      <c r="AE302" s="6" t="str">
        <f>IF(AC302&gt;Scenario!$B$11,"",IF(AC$2&lt;&gt;"Ready",AC$2,IF(ISNUMBER(AD302),IF(AND(AC302&gt;=Scenario!$B$10,MOD(AC302-Scenario!$B$10,Scenario!$B$18)=0),Scenario!$B$8,0),"INSUFFICIENT FUNDS")))</f>
        <v/>
      </c>
      <c r="AF302" s="6" t="str">
        <f>IF(AC302&gt;Scenario!$B$11,"",IF(AC$2&lt;&gt;"Ready",AC$2,IF(ISNUMBER(AD302),(AD302+AE302)*(N('Option C'!$E$14)+N('Option C'!$E$15)+IF(Scenario!$B$13="Gross",0,0))/12+((N('Option C'!$E$12)+N('Option C'!$E$13))/12+IF(AND(AC302&gt;=Scenario!$B$10,MOD(AC302-Scenario!$B$10,Scenario!$B$18)=0),N('Option C'!$E$17)*N('Option C'!$E$18)+N('Option C'!$E$20),0)+IF(AC302=1,N('Option C'!$E$17)*N('Option C'!$E$19)+N('Option C'!$E$21),0)+IF(AC302=Scenario!$B$11,N('Option C'!$E$22),0)),"INSUFFICIENT FUNDS")))</f>
        <v/>
      </c>
      <c r="AG302" s="6" t="str">
        <f>IF(AC302&gt;Scenario!$B$11,"",IF(AC$2&lt;&gt;"Ready",AC$2,IF(ISNUMBER(AD302),IF((AD302+AE302)*(1+Scenario!$B$12/12)-AF302&lt;0,"INSUFFICIENT FUNDS",(AD302+AE302)*(1+Scenario!$B$12/12)-AF302),"INSUFFICIENT FUNDS")))</f>
        <v/>
      </c>
      <c r="AH302" s="6" t="str">
        <f>IF(AC302&gt;Scenario!$B$11,"",IF(AC$2&lt;&gt;"Ready",AC$2,IF(ISNUMBER(AG302),AH301+AF302,"INSUFFICIENT FUNDS")))</f>
        <v/>
      </c>
      <c r="AI302" t="str">
        <f>IF(AC302&gt;Scenario!$B$11,"",IF(AC$2&lt;&gt;"Ready",AC$2,IF(ISNUMBER(AG302),"OK","INSUFFICIENT FUNDS")))</f>
        <v/>
      </c>
      <c r="AJ302">
        <v>298</v>
      </c>
      <c r="AK302" s="6" t="str">
        <f>IF(AJ302&gt;Scenario!$B$11,"",IF(AJ$2&lt;&gt;"Ready",AJ$2,IF(AP301="OK",AN301,"INSUFFICIENT FUNDS")))</f>
        <v/>
      </c>
      <c r="AL302" s="6" t="str">
        <f>IF(AJ302&gt;Scenario!$B$11,"",IF(AJ$2&lt;&gt;"Ready",AJ$2,IF(ISNUMBER(AK302),IF(AND(AJ302&gt;=Scenario!$B$10,MOD(AJ302-Scenario!$B$10,Scenario!$B$18)=0),Scenario!$B$8,0),"INSUFFICIENT FUNDS")))</f>
        <v/>
      </c>
      <c r="AM302" s="6" t="str">
        <f>IF(AJ302&gt;Scenario!$B$11,"",IF(AJ$2&lt;&gt;"Ready",AJ$2,IF(ISNUMBER(AK302),(AK302+AL302)*(0+0+IF(Scenario!$B$13="Gross",0,0))/12+((0+0)/12+IF(AND(AJ302&gt;=Scenario!$B$10,MOD(AJ302-Scenario!$B$10,Scenario!$B$18)=0),0*0+0,0)+IF(AJ302=1,0*0+0,0)+IF(AJ302=Scenario!$B$11,0,0)),"INSUFFICIENT FUNDS")))</f>
        <v/>
      </c>
      <c r="AN302" s="6" t="str">
        <f>IF(AJ302&gt;Scenario!$B$11,"",IF(AJ$2&lt;&gt;"Ready",AJ$2,IF(ISNUMBER(AK302),IF((AK302+AL302)*(1+Scenario!$B$12/12)-AM302&lt;0,"INSUFFICIENT FUNDS",(AK302+AL302)*(1+Scenario!$B$12/12)-AM302),"INSUFFICIENT FUNDS")))</f>
        <v/>
      </c>
      <c r="AO302" s="6" t="str">
        <f>IF(AJ302&gt;Scenario!$B$11,"",IF(AJ$2&lt;&gt;"Ready",AJ$2,IF(ISNUMBER(AN302),AO301+AM302,"INSUFFICIENT FUNDS")))</f>
        <v/>
      </c>
      <c r="AP302" t="str">
        <f>IF(AJ302&gt;Scenario!$B$11,"",IF(AJ$2&lt;&gt;"Ready",AJ$2,IF(ISNUMBER(AN302),"OK","INSUFFICIENT FUNDS")))</f>
        <v/>
      </c>
    </row>
    <row r="303" spans="1:42" ht="32.1" customHeight="1" x14ac:dyDescent="0.2">
      <c r="A303">
        <v>299</v>
      </c>
      <c r="B303" s="6" t="str">
        <f>IF(A303&gt;Scenario!$B$11,"",IF(A$2&lt;&gt;"Ready",A$2,IF(G302="OK",E302,"INSUFFICIENT FUNDS")))</f>
        <v/>
      </c>
      <c r="C303" s="6" t="str">
        <f>IF(A303&gt;Scenario!$B$11,"",IF(A$2&lt;&gt;"Ready",A$2,IF(ISNUMBER(B303),IF(AND(A303&gt;=Scenario!$B$10,MOD(A303-Scenario!$B$10,Scenario!$B$18)=0),Scenario!$B$8,0),"INSUFFICIENT FUNDS")))</f>
        <v/>
      </c>
      <c r="D303" s="6" t="str">
        <f>IF(A303&gt;Scenario!$B$11,"",IF(A$2&lt;&gt;"Ready",A$2,IF(ISNUMBER(B303),(B303+C303)*(N('Option C'!$E$14)+N('Option C'!$E$15)+IF(Scenario!$B$13="Gross",N('Option C'!$E$16),0))/12+((N('Option C'!$E$12)+N('Option C'!$E$13))/12+IF(AND(A303&gt;=Scenario!$B$10,MOD(A303-Scenario!$B$10,Scenario!$B$18)=0),N('Option C'!$E$17)*N('Option C'!$E$18)+N('Option C'!$E$20),0)+IF(A303=1,N('Option C'!$E$17)*N('Option C'!$E$19)+N('Option C'!$E$21),0)+IF(A303=Scenario!$B$11,N('Option C'!$E$22),0)),"INSUFFICIENT FUNDS")))</f>
        <v/>
      </c>
      <c r="E303" s="6" t="str">
        <f>IF(A303&gt;Scenario!$B$11,"",IF(A$2&lt;&gt;"Ready",A$2,IF(ISNUMBER(B303),IF((B303+C303)*(1+Scenario!$B$12/12)-D303&lt;0,"INSUFFICIENT FUNDS",(B303+C303)*(1+Scenario!$B$12/12)-D303),"INSUFFICIENT FUNDS")))</f>
        <v/>
      </c>
      <c r="F303" s="6" t="str">
        <f>IF(A303&gt;Scenario!$B$11,"",IF(A$2&lt;&gt;"Ready",A$2,IF(ISNUMBER(E303),F302+D303,"INSUFFICIENT FUNDS")))</f>
        <v/>
      </c>
      <c r="G303" t="str">
        <f>IF(A303&gt;Scenario!$B$11,"",IF(A$2&lt;&gt;"Ready",A$2,IF(ISNUMBER(E303),"OK","INSUFFICIENT FUNDS")))</f>
        <v/>
      </c>
      <c r="H303">
        <v>299</v>
      </c>
      <c r="I303" s="6" t="str">
        <f>IF(H303&gt;Scenario!$B$11,"",IF(H$2&lt;&gt;"Ready",H$2,IF(N302="OK",L302,"INSUFFICIENT FUNDS")))</f>
        <v/>
      </c>
      <c r="J303" s="6" t="str">
        <f>IF(H303&gt;Scenario!$B$11,"",IF(H$2&lt;&gt;"Ready",H$2,IF(ISNUMBER(I303),IF(AND(H303&gt;=Scenario!$B$10,MOD(H303-Scenario!$B$10,Scenario!$B$18)=0),Scenario!$B$8,0),"INSUFFICIENT FUNDS")))</f>
        <v/>
      </c>
      <c r="K303" s="6" t="str">
        <f>IF(H303&gt;Scenario!$B$11,"",IF(H$2&lt;&gt;"Ready",H$2,IF(ISNUMBER(I303),(I303+J303)*(N('Option C'!$E$14)+N('Option C'!$E$15)+IF(Scenario!$B$13="Gross",N('Option C'!$E$16),0))/12+((0+0)/12+IF(AND(H303&gt;=Scenario!$B$10,MOD(H303-Scenario!$B$10,Scenario!$B$18)=0),N('Option C'!$E$17)*N('Option C'!$E$18)+N('Option C'!$E$20),0)+IF(H303=1,N('Option C'!$E$17)*N('Option C'!$E$19)+N('Option C'!$E$21),0)+IF(H303=Scenario!$B$11,N('Option C'!$E$22),0)),"INSUFFICIENT FUNDS")))</f>
        <v/>
      </c>
      <c r="L303" s="6" t="str">
        <f>IF(H303&gt;Scenario!$B$11,"",IF(H$2&lt;&gt;"Ready",H$2,IF(ISNUMBER(I303),IF((I303+J303)*(1+Scenario!$B$12/12)-K303&lt;0,"INSUFFICIENT FUNDS",(I303+J303)*(1+Scenario!$B$12/12)-K303),"INSUFFICIENT FUNDS")))</f>
        <v/>
      </c>
      <c r="M303" s="6" t="str">
        <f>IF(H303&gt;Scenario!$B$11,"",IF(H$2&lt;&gt;"Ready",H$2,IF(ISNUMBER(L303),M302+K303,"INSUFFICIENT FUNDS")))</f>
        <v/>
      </c>
      <c r="N303" t="str">
        <f>IF(H303&gt;Scenario!$B$11,"",IF(H$2&lt;&gt;"Ready",H$2,IF(ISNUMBER(L303),"OK","INSUFFICIENT FUNDS")))</f>
        <v/>
      </c>
      <c r="O303">
        <v>299</v>
      </c>
      <c r="P303" s="6" t="str">
        <f>IF(O303&gt;Scenario!$B$11,"",IF(O$2&lt;&gt;"Ready",O$2,IF(U302="OK",S302,"INSUFFICIENT FUNDS")))</f>
        <v/>
      </c>
      <c r="Q303" s="6" t="str">
        <f>IF(O303&gt;Scenario!$B$11,"",IF(O$2&lt;&gt;"Ready",O$2,IF(ISNUMBER(P303),IF(AND(O303&gt;=Scenario!$B$10,MOD(O303-Scenario!$B$10,Scenario!$B$18)=0),Scenario!$B$8,0),"INSUFFICIENT FUNDS")))</f>
        <v/>
      </c>
      <c r="R303" s="6" t="str">
        <f>IF(O303&gt;Scenario!$B$11,"",IF(O$2&lt;&gt;"Ready",O$2,IF(ISNUMBER(P303),(P303+Q303)*(0+N('Option C'!$E$15)+IF(Scenario!$B$13="Gross",N('Option C'!$E$16),0))/12+((N('Option C'!$E$12)+N('Option C'!$E$13))/12+IF(AND(O303&gt;=Scenario!$B$10,MOD(O303-Scenario!$B$10,Scenario!$B$18)=0),N('Option C'!$E$17)*N('Option C'!$E$18)+N('Option C'!$E$20),0)+IF(O303=1,N('Option C'!$E$17)*N('Option C'!$E$19)+N('Option C'!$E$21),0)+IF(O303=Scenario!$B$11,N('Option C'!$E$22),0)),"INSUFFICIENT FUNDS")))</f>
        <v/>
      </c>
      <c r="S303" s="6" t="str">
        <f>IF(O303&gt;Scenario!$B$11,"",IF(O$2&lt;&gt;"Ready",O$2,IF(ISNUMBER(P303),IF((P303+Q303)*(1+Scenario!$B$12/12)-R303&lt;0,"INSUFFICIENT FUNDS",(P303+Q303)*(1+Scenario!$B$12/12)-R303),"INSUFFICIENT FUNDS")))</f>
        <v/>
      </c>
      <c r="T303" s="6" t="str">
        <f>IF(O303&gt;Scenario!$B$11,"",IF(O$2&lt;&gt;"Ready",O$2,IF(ISNUMBER(S303),T302+R303,"INSUFFICIENT FUNDS")))</f>
        <v/>
      </c>
      <c r="U303" t="str">
        <f>IF(O303&gt;Scenario!$B$11,"",IF(O$2&lt;&gt;"Ready",O$2,IF(ISNUMBER(S303),"OK","INSUFFICIENT FUNDS")))</f>
        <v/>
      </c>
      <c r="V303">
        <v>299</v>
      </c>
      <c r="W303" s="6" t="str">
        <f>IF(V303&gt;Scenario!$B$11,"",IF(V$2&lt;&gt;"Ready",V$2,IF(AB302="OK",Z302,"INSUFFICIENT FUNDS")))</f>
        <v/>
      </c>
      <c r="X303" s="6" t="str">
        <f>IF(V303&gt;Scenario!$B$11,"",IF(V$2&lt;&gt;"Ready",V$2,IF(ISNUMBER(W303),IF(AND(V303&gt;=Scenario!$B$10,MOD(V303-Scenario!$B$10,Scenario!$B$18)=0),Scenario!$B$8,0),"INSUFFICIENT FUNDS")))</f>
        <v/>
      </c>
      <c r="Y303" s="6" t="str">
        <f>IF(V303&gt;Scenario!$B$11,"",IF(V$2&lt;&gt;"Ready",V$2,IF(ISNUMBER(W303),(W303+X303)*(N('Option C'!$E$14)+N('Option C'!$E$15)+IF(Scenario!$B$13="Gross",N('Option C'!$E$16),0))/12+((N('Option C'!$E$12)+N('Option C'!$E$13))/12+IF(AND(V303&gt;=Scenario!$B$10,MOD(V303-Scenario!$B$10,Scenario!$B$18)=0),0*0+0,0)+IF(V303=1,0*0+0,0)+IF(V303=Scenario!$B$11,0,0)),"INSUFFICIENT FUNDS")))</f>
        <v/>
      </c>
      <c r="Z303" s="6" t="str">
        <f>IF(V303&gt;Scenario!$B$11,"",IF(V$2&lt;&gt;"Ready",V$2,IF(ISNUMBER(W303),IF((W303+X303)*(1+Scenario!$B$12/12)-Y303&lt;0,"INSUFFICIENT FUNDS",(W303+X303)*(1+Scenario!$B$12/12)-Y303),"INSUFFICIENT FUNDS")))</f>
        <v/>
      </c>
      <c r="AA303" s="6" t="str">
        <f>IF(V303&gt;Scenario!$B$11,"",IF(V$2&lt;&gt;"Ready",V$2,IF(ISNUMBER(Z303),AA302+Y303,"INSUFFICIENT FUNDS")))</f>
        <v/>
      </c>
      <c r="AB303" t="str">
        <f>IF(V303&gt;Scenario!$B$11,"",IF(V$2&lt;&gt;"Ready",V$2,IF(ISNUMBER(Z303),"OK","INSUFFICIENT FUNDS")))</f>
        <v/>
      </c>
      <c r="AC303">
        <v>299</v>
      </c>
      <c r="AD303" s="6" t="str">
        <f>IF(AC303&gt;Scenario!$B$11,"",IF(AC$2&lt;&gt;"Ready",AC$2,IF(AI302="OK",AG302,"INSUFFICIENT FUNDS")))</f>
        <v/>
      </c>
      <c r="AE303" s="6" t="str">
        <f>IF(AC303&gt;Scenario!$B$11,"",IF(AC$2&lt;&gt;"Ready",AC$2,IF(ISNUMBER(AD303),IF(AND(AC303&gt;=Scenario!$B$10,MOD(AC303-Scenario!$B$10,Scenario!$B$18)=0),Scenario!$B$8,0),"INSUFFICIENT FUNDS")))</f>
        <v/>
      </c>
      <c r="AF303" s="6" t="str">
        <f>IF(AC303&gt;Scenario!$B$11,"",IF(AC$2&lt;&gt;"Ready",AC$2,IF(ISNUMBER(AD303),(AD303+AE303)*(N('Option C'!$E$14)+N('Option C'!$E$15)+IF(Scenario!$B$13="Gross",0,0))/12+((N('Option C'!$E$12)+N('Option C'!$E$13))/12+IF(AND(AC303&gt;=Scenario!$B$10,MOD(AC303-Scenario!$B$10,Scenario!$B$18)=0),N('Option C'!$E$17)*N('Option C'!$E$18)+N('Option C'!$E$20),0)+IF(AC303=1,N('Option C'!$E$17)*N('Option C'!$E$19)+N('Option C'!$E$21),0)+IF(AC303=Scenario!$B$11,N('Option C'!$E$22),0)),"INSUFFICIENT FUNDS")))</f>
        <v/>
      </c>
      <c r="AG303" s="6" t="str">
        <f>IF(AC303&gt;Scenario!$B$11,"",IF(AC$2&lt;&gt;"Ready",AC$2,IF(ISNUMBER(AD303),IF((AD303+AE303)*(1+Scenario!$B$12/12)-AF303&lt;0,"INSUFFICIENT FUNDS",(AD303+AE303)*(1+Scenario!$B$12/12)-AF303),"INSUFFICIENT FUNDS")))</f>
        <v/>
      </c>
      <c r="AH303" s="6" t="str">
        <f>IF(AC303&gt;Scenario!$B$11,"",IF(AC$2&lt;&gt;"Ready",AC$2,IF(ISNUMBER(AG303),AH302+AF303,"INSUFFICIENT FUNDS")))</f>
        <v/>
      </c>
      <c r="AI303" t="str">
        <f>IF(AC303&gt;Scenario!$B$11,"",IF(AC$2&lt;&gt;"Ready",AC$2,IF(ISNUMBER(AG303),"OK","INSUFFICIENT FUNDS")))</f>
        <v/>
      </c>
      <c r="AJ303">
        <v>299</v>
      </c>
      <c r="AK303" s="6" t="str">
        <f>IF(AJ303&gt;Scenario!$B$11,"",IF(AJ$2&lt;&gt;"Ready",AJ$2,IF(AP302="OK",AN302,"INSUFFICIENT FUNDS")))</f>
        <v/>
      </c>
      <c r="AL303" s="6" t="str">
        <f>IF(AJ303&gt;Scenario!$B$11,"",IF(AJ$2&lt;&gt;"Ready",AJ$2,IF(ISNUMBER(AK303),IF(AND(AJ303&gt;=Scenario!$B$10,MOD(AJ303-Scenario!$B$10,Scenario!$B$18)=0),Scenario!$B$8,0),"INSUFFICIENT FUNDS")))</f>
        <v/>
      </c>
      <c r="AM303" s="6" t="str">
        <f>IF(AJ303&gt;Scenario!$B$11,"",IF(AJ$2&lt;&gt;"Ready",AJ$2,IF(ISNUMBER(AK303),(AK303+AL303)*(0+0+IF(Scenario!$B$13="Gross",0,0))/12+((0+0)/12+IF(AND(AJ303&gt;=Scenario!$B$10,MOD(AJ303-Scenario!$B$10,Scenario!$B$18)=0),0*0+0,0)+IF(AJ303=1,0*0+0,0)+IF(AJ303=Scenario!$B$11,0,0)),"INSUFFICIENT FUNDS")))</f>
        <v/>
      </c>
      <c r="AN303" s="6" t="str">
        <f>IF(AJ303&gt;Scenario!$B$11,"",IF(AJ$2&lt;&gt;"Ready",AJ$2,IF(ISNUMBER(AK303),IF((AK303+AL303)*(1+Scenario!$B$12/12)-AM303&lt;0,"INSUFFICIENT FUNDS",(AK303+AL303)*(1+Scenario!$B$12/12)-AM303),"INSUFFICIENT FUNDS")))</f>
        <v/>
      </c>
      <c r="AO303" s="6" t="str">
        <f>IF(AJ303&gt;Scenario!$B$11,"",IF(AJ$2&lt;&gt;"Ready",AJ$2,IF(ISNUMBER(AN303),AO302+AM303,"INSUFFICIENT FUNDS")))</f>
        <v/>
      </c>
      <c r="AP303" t="str">
        <f>IF(AJ303&gt;Scenario!$B$11,"",IF(AJ$2&lt;&gt;"Ready",AJ$2,IF(ISNUMBER(AN303),"OK","INSUFFICIENT FUNDS")))</f>
        <v/>
      </c>
    </row>
    <row r="304" spans="1:42" ht="32.1" customHeight="1" x14ac:dyDescent="0.2">
      <c r="A304">
        <v>300</v>
      </c>
      <c r="B304" s="6" t="str">
        <f>IF(A304&gt;Scenario!$B$11,"",IF(A$2&lt;&gt;"Ready",A$2,IF(G303="OK",E303,"INSUFFICIENT FUNDS")))</f>
        <v/>
      </c>
      <c r="C304" s="6" t="str">
        <f>IF(A304&gt;Scenario!$B$11,"",IF(A$2&lt;&gt;"Ready",A$2,IF(ISNUMBER(B304),IF(AND(A304&gt;=Scenario!$B$10,MOD(A304-Scenario!$B$10,Scenario!$B$18)=0),Scenario!$B$8,0),"INSUFFICIENT FUNDS")))</f>
        <v/>
      </c>
      <c r="D304" s="6" t="str">
        <f>IF(A304&gt;Scenario!$B$11,"",IF(A$2&lt;&gt;"Ready",A$2,IF(ISNUMBER(B304),(B304+C304)*(N('Option C'!$E$14)+N('Option C'!$E$15)+IF(Scenario!$B$13="Gross",N('Option C'!$E$16),0))/12+((N('Option C'!$E$12)+N('Option C'!$E$13))/12+IF(AND(A304&gt;=Scenario!$B$10,MOD(A304-Scenario!$B$10,Scenario!$B$18)=0),N('Option C'!$E$17)*N('Option C'!$E$18)+N('Option C'!$E$20),0)+IF(A304=1,N('Option C'!$E$17)*N('Option C'!$E$19)+N('Option C'!$E$21),0)+IF(A304=Scenario!$B$11,N('Option C'!$E$22),0)),"INSUFFICIENT FUNDS")))</f>
        <v/>
      </c>
      <c r="E304" s="6" t="str">
        <f>IF(A304&gt;Scenario!$B$11,"",IF(A$2&lt;&gt;"Ready",A$2,IF(ISNUMBER(B304),IF((B304+C304)*(1+Scenario!$B$12/12)-D304&lt;0,"INSUFFICIENT FUNDS",(B304+C304)*(1+Scenario!$B$12/12)-D304),"INSUFFICIENT FUNDS")))</f>
        <v/>
      </c>
      <c r="F304" s="6" t="str">
        <f>IF(A304&gt;Scenario!$B$11,"",IF(A$2&lt;&gt;"Ready",A$2,IF(ISNUMBER(E304),F303+D304,"INSUFFICIENT FUNDS")))</f>
        <v/>
      </c>
      <c r="G304" t="str">
        <f>IF(A304&gt;Scenario!$B$11,"",IF(A$2&lt;&gt;"Ready",A$2,IF(ISNUMBER(E304),"OK","INSUFFICIENT FUNDS")))</f>
        <v/>
      </c>
      <c r="H304">
        <v>300</v>
      </c>
      <c r="I304" s="6" t="str">
        <f>IF(H304&gt;Scenario!$B$11,"",IF(H$2&lt;&gt;"Ready",H$2,IF(N303="OK",L303,"INSUFFICIENT FUNDS")))</f>
        <v/>
      </c>
      <c r="J304" s="6" t="str">
        <f>IF(H304&gt;Scenario!$B$11,"",IF(H$2&lt;&gt;"Ready",H$2,IF(ISNUMBER(I304),IF(AND(H304&gt;=Scenario!$B$10,MOD(H304-Scenario!$B$10,Scenario!$B$18)=0),Scenario!$B$8,0),"INSUFFICIENT FUNDS")))</f>
        <v/>
      </c>
      <c r="K304" s="6" t="str">
        <f>IF(H304&gt;Scenario!$B$11,"",IF(H$2&lt;&gt;"Ready",H$2,IF(ISNUMBER(I304),(I304+J304)*(N('Option C'!$E$14)+N('Option C'!$E$15)+IF(Scenario!$B$13="Gross",N('Option C'!$E$16),0))/12+((0+0)/12+IF(AND(H304&gt;=Scenario!$B$10,MOD(H304-Scenario!$B$10,Scenario!$B$18)=0),N('Option C'!$E$17)*N('Option C'!$E$18)+N('Option C'!$E$20),0)+IF(H304=1,N('Option C'!$E$17)*N('Option C'!$E$19)+N('Option C'!$E$21),0)+IF(H304=Scenario!$B$11,N('Option C'!$E$22),0)),"INSUFFICIENT FUNDS")))</f>
        <v/>
      </c>
      <c r="L304" s="6" t="str">
        <f>IF(H304&gt;Scenario!$B$11,"",IF(H$2&lt;&gt;"Ready",H$2,IF(ISNUMBER(I304),IF((I304+J304)*(1+Scenario!$B$12/12)-K304&lt;0,"INSUFFICIENT FUNDS",(I304+J304)*(1+Scenario!$B$12/12)-K304),"INSUFFICIENT FUNDS")))</f>
        <v/>
      </c>
      <c r="M304" s="6" t="str">
        <f>IF(H304&gt;Scenario!$B$11,"",IF(H$2&lt;&gt;"Ready",H$2,IF(ISNUMBER(L304),M303+K304,"INSUFFICIENT FUNDS")))</f>
        <v/>
      </c>
      <c r="N304" t="str">
        <f>IF(H304&gt;Scenario!$B$11,"",IF(H$2&lt;&gt;"Ready",H$2,IF(ISNUMBER(L304),"OK","INSUFFICIENT FUNDS")))</f>
        <v/>
      </c>
      <c r="O304">
        <v>300</v>
      </c>
      <c r="P304" s="6" t="str">
        <f>IF(O304&gt;Scenario!$B$11,"",IF(O$2&lt;&gt;"Ready",O$2,IF(U303="OK",S303,"INSUFFICIENT FUNDS")))</f>
        <v/>
      </c>
      <c r="Q304" s="6" t="str">
        <f>IF(O304&gt;Scenario!$B$11,"",IF(O$2&lt;&gt;"Ready",O$2,IF(ISNUMBER(P304),IF(AND(O304&gt;=Scenario!$B$10,MOD(O304-Scenario!$B$10,Scenario!$B$18)=0),Scenario!$B$8,0),"INSUFFICIENT FUNDS")))</f>
        <v/>
      </c>
      <c r="R304" s="6" t="str">
        <f>IF(O304&gt;Scenario!$B$11,"",IF(O$2&lt;&gt;"Ready",O$2,IF(ISNUMBER(P304),(P304+Q304)*(0+N('Option C'!$E$15)+IF(Scenario!$B$13="Gross",N('Option C'!$E$16),0))/12+((N('Option C'!$E$12)+N('Option C'!$E$13))/12+IF(AND(O304&gt;=Scenario!$B$10,MOD(O304-Scenario!$B$10,Scenario!$B$18)=0),N('Option C'!$E$17)*N('Option C'!$E$18)+N('Option C'!$E$20),0)+IF(O304=1,N('Option C'!$E$17)*N('Option C'!$E$19)+N('Option C'!$E$21),0)+IF(O304=Scenario!$B$11,N('Option C'!$E$22),0)),"INSUFFICIENT FUNDS")))</f>
        <v/>
      </c>
      <c r="S304" s="6" t="str">
        <f>IF(O304&gt;Scenario!$B$11,"",IF(O$2&lt;&gt;"Ready",O$2,IF(ISNUMBER(P304),IF((P304+Q304)*(1+Scenario!$B$12/12)-R304&lt;0,"INSUFFICIENT FUNDS",(P304+Q304)*(1+Scenario!$B$12/12)-R304),"INSUFFICIENT FUNDS")))</f>
        <v/>
      </c>
      <c r="T304" s="6" t="str">
        <f>IF(O304&gt;Scenario!$B$11,"",IF(O$2&lt;&gt;"Ready",O$2,IF(ISNUMBER(S304),T303+R304,"INSUFFICIENT FUNDS")))</f>
        <v/>
      </c>
      <c r="U304" t="str">
        <f>IF(O304&gt;Scenario!$B$11,"",IF(O$2&lt;&gt;"Ready",O$2,IF(ISNUMBER(S304),"OK","INSUFFICIENT FUNDS")))</f>
        <v/>
      </c>
      <c r="V304">
        <v>300</v>
      </c>
      <c r="W304" s="6" t="str">
        <f>IF(V304&gt;Scenario!$B$11,"",IF(V$2&lt;&gt;"Ready",V$2,IF(AB303="OK",Z303,"INSUFFICIENT FUNDS")))</f>
        <v/>
      </c>
      <c r="X304" s="6" t="str">
        <f>IF(V304&gt;Scenario!$B$11,"",IF(V$2&lt;&gt;"Ready",V$2,IF(ISNUMBER(W304),IF(AND(V304&gt;=Scenario!$B$10,MOD(V304-Scenario!$B$10,Scenario!$B$18)=0),Scenario!$B$8,0),"INSUFFICIENT FUNDS")))</f>
        <v/>
      </c>
      <c r="Y304" s="6" t="str">
        <f>IF(V304&gt;Scenario!$B$11,"",IF(V$2&lt;&gt;"Ready",V$2,IF(ISNUMBER(W304),(W304+X304)*(N('Option C'!$E$14)+N('Option C'!$E$15)+IF(Scenario!$B$13="Gross",N('Option C'!$E$16),0))/12+((N('Option C'!$E$12)+N('Option C'!$E$13))/12+IF(AND(V304&gt;=Scenario!$B$10,MOD(V304-Scenario!$B$10,Scenario!$B$18)=0),0*0+0,0)+IF(V304=1,0*0+0,0)+IF(V304=Scenario!$B$11,0,0)),"INSUFFICIENT FUNDS")))</f>
        <v/>
      </c>
      <c r="Z304" s="6" t="str">
        <f>IF(V304&gt;Scenario!$B$11,"",IF(V$2&lt;&gt;"Ready",V$2,IF(ISNUMBER(W304),IF((W304+X304)*(1+Scenario!$B$12/12)-Y304&lt;0,"INSUFFICIENT FUNDS",(W304+X304)*(1+Scenario!$B$12/12)-Y304),"INSUFFICIENT FUNDS")))</f>
        <v/>
      </c>
      <c r="AA304" s="6" t="str">
        <f>IF(V304&gt;Scenario!$B$11,"",IF(V$2&lt;&gt;"Ready",V$2,IF(ISNUMBER(Z304),AA303+Y304,"INSUFFICIENT FUNDS")))</f>
        <v/>
      </c>
      <c r="AB304" t="str">
        <f>IF(V304&gt;Scenario!$B$11,"",IF(V$2&lt;&gt;"Ready",V$2,IF(ISNUMBER(Z304),"OK","INSUFFICIENT FUNDS")))</f>
        <v/>
      </c>
      <c r="AC304">
        <v>300</v>
      </c>
      <c r="AD304" s="6" t="str">
        <f>IF(AC304&gt;Scenario!$B$11,"",IF(AC$2&lt;&gt;"Ready",AC$2,IF(AI303="OK",AG303,"INSUFFICIENT FUNDS")))</f>
        <v/>
      </c>
      <c r="AE304" s="6" t="str">
        <f>IF(AC304&gt;Scenario!$B$11,"",IF(AC$2&lt;&gt;"Ready",AC$2,IF(ISNUMBER(AD304),IF(AND(AC304&gt;=Scenario!$B$10,MOD(AC304-Scenario!$B$10,Scenario!$B$18)=0),Scenario!$B$8,0),"INSUFFICIENT FUNDS")))</f>
        <v/>
      </c>
      <c r="AF304" s="6" t="str">
        <f>IF(AC304&gt;Scenario!$B$11,"",IF(AC$2&lt;&gt;"Ready",AC$2,IF(ISNUMBER(AD304),(AD304+AE304)*(N('Option C'!$E$14)+N('Option C'!$E$15)+IF(Scenario!$B$13="Gross",0,0))/12+((N('Option C'!$E$12)+N('Option C'!$E$13))/12+IF(AND(AC304&gt;=Scenario!$B$10,MOD(AC304-Scenario!$B$10,Scenario!$B$18)=0),N('Option C'!$E$17)*N('Option C'!$E$18)+N('Option C'!$E$20),0)+IF(AC304=1,N('Option C'!$E$17)*N('Option C'!$E$19)+N('Option C'!$E$21),0)+IF(AC304=Scenario!$B$11,N('Option C'!$E$22),0)),"INSUFFICIENT FUNDS")))</f>
        <v/>
      </c>
      <c r="AG304" s="6" t="str">
        <f>IF(AC304&gt;Scenario!$B$11,"",IF(AC$2&lt;&gt;"Ready",AC$2,IF(ISNUMBER(AD304),IF((AD304+AE304)*(1+Scenario!$B$12/12)-AF304&lt;0,"INSUFFICIENT FUNDS",(AD304+AE304)*(1+Scenario!$B$12/12)-AF304),"INSUFFICIENT FUNDS")))</f>
        <v/>
      </c>
      <c r="AH304" s="6" t="str">
        <f>IF(AC304&gt;Scenario!$B$11,"",IF(AC$2&lt;&gt;"Ready",AC$2,IF(ISNUMBER(AG304),AH303+AF304,"INSUFFICIENT FUNDS")))</f>
        <v/>
      </c>
      <c r="AI304" t="str">
        <f>IF(AC304&gt;Scenario!$B$11,"",IF(AC$2&lt;&gt;"Ready",AC$2,IF(ISNUMBER(AG304),"OK","INSUFFICIENT FUNDS")))</f>
        <v/>
      </c>
      <c r="AJ304">
        <v>300</v>
      </c>
      <c r="AK304" s="6" t="str">
        <f>IF(AJ304&gt;Scenario!$B$11,"",IF(AJ$2&lt;&gt;"Ready",AJ$2,IF(AP303="OK",AN303,"INSUFFICIENT FUNDS")))</f>
        <v/>
      </c>
      <c r="AL304" s="6" t="str">
        <f>IF(AJ304&gt;Scenario!$B$11,"",IF(AJ$2&lt;&gt;"Ready",AJ$2,IF(ISNUMBER(AK304),IF(AND(AJ304&gt;=Scenario!$B$10,MOD(AJ304-Scenario!$B$10,Scenario!$B$18)=0),Scenario!$B$8,0),"INSUFFICIENT FUNDS")))</f>
        <v/>
      </c>
      <c r="AM304" s="6" t="str">
        <f>IF(AJ304&gt;Scenario!$B$11,"",IF(AJ$2&lt;&gt;"Ready",AJ$2,IF(ISNUMBER(AK304),(AK304+AL304)*(0+0+IF(Scenario!$B$13="Gross",0,0))/12+((0+0)/12+IF(AND(AJ304&gt;=Scenario!$B$10,MOD(AJ304-Scenario!$B$10,Scenario!$B$18)=0),0*0+0,0)+IF(AJ304=1,0*0+0,0)+IF(AJ304=Scenario!$B$11,0,0)),"INSUFFICIENT FUNDS")))</f>
        <v/>
      </c>
      <c r="AN304" s="6" t="str">
        <f>IF(AJ304&gt;Scenario!$B$11,"",IF(AJ$2&lt;&gt;"Ready",AJ$2,IF(ISNUMBER(AK304),IF((AK304+AL304)*(1+Scenario!$B$12/12)-AM304&lt;0,"INSUFFICIENT FUNDS",(AK304+AL304)*(1+Scenario!$B$12/12)-AM304),"INSUFFICIENT FUNDS")))</f>
        <v/>
      </c>
      <c r="AO304" s="6" t="str">
        <f>IF(AJ304&gt;Scenario!$B$11,"",IF(AJ$2&lt;&gt;"Ready",AJ$2,IF(ISNUMBER(AN304),AO303+AM304,"INSUFFICIENT FUNDS")))</f>
        <v/>
      </c>
      <c r="AP304" t="str">
        <f>IF(AJ304&gt;Scenario!$B$11,"",IF(AJ$2&lt;&gt;"Ready",AJ$2,IF(ISNUMBER(AN304),"OK","INSUFFICIENT FUNDS")))</f>
        <v/>
      </c>
    </row>
    <row r="305" spans="1:42" ht="32.1" customHeight="1" x14ac:dyDescent="0.2">
      <c r="A305">
        <v>301</v>
      </c>
      <c r="B305" s="6" t="str">
        <f>IF(A305&gt;Scenario!$B$11,"",IF(A$2&lt;&gt;"Ready",A$2,IF(G304="OK",E304,"INSUFFICIENT FUNDS")))</f>
        <v/>
      </c>
      <c r="C305" s="6" t="str">
        <f>IF(A305&gt;Scenario!$B$11,"",IF(A$2&lt;&gt;"Ready",A$2,IF(ISNUMBER(B305),IF(AND(A305&gt;=Scenario!$B$10,MOD(A305-Scenario!$B$10,Scenario!$B$18)=0),Scenario!$B$8,0),"INSUFFICIENT FUNDS")))</f>
        <v/>
      </c>
      <c r="D305" s="6" t="str">
        <f>IF(A305&gt;Scenario!$B$11,"",IF(A$2&lt;&gt;"Ready",A$2,IF(ISNUMBER(B305),(B305+C305)*(N('Option C'!$E$14)+N('Option C'!$E$15)+IF(Scenario!$B$13="Gross",N('Option C'!$E$16),0))/12+((N('Option C'!$E$12)+N('Option C'!$E$13))/12+IF(AND(A305&gt;=Scenario!$B$10,MOD(A305-Scenario!$B$10,Scenario!$B$18)=0),N('Option C'!$E$17)*N('Option C'!$E$18)+N('Option C'!$E$20),0)+IF(A305=1,N('Option C'!$E$17)*N('Option C'!$E$19)+N('Option C'!$E$21),0)+IF(A305=Scenario!$B$11,N('Option C'!$E$22),0)),"INSUFFICIENT FUNDS")))</f>
        <v/>
      </c>
      <c r="E305" s="6" t="str">
        <f>IF(A305&gt;Scenario!$B$11,"",IF(A$2&lt;&gt;"Ready",A$2,IF(ISNUMBER(B305),IF((B305+C305)*(1+Scenario!$B$12/12)-D305&lt;0,"INSUFFICIENT FUNDS",(B305+C305)*(1+Scenario!$B$12/12)-D305),"INSUFFICIENT FUNDS")))</f>
        <v/>
      </c>
      <c r="F305" s="6" t="str">
        <f>IF(A305&gt;Scenario!$B$11,"",IF(A$2&lt;&gt;"Ready",A$2,IF(ISNUMBER(E305),F304+D305,"INSUFFICIENT FUNDS")))</f>
        <v/>
      </c>
      <c r="G305" t="str">
        <f>IF(A305&gt;Scenario!$B$11,"",IF(A$2&lt;&gt;"Ready",A$2,IF(ISNUMBER(E305),"OK","INSUFFICIENT FUNDS")))</f>
        <v/>
      </c>
      <c r="H305">
        <v>301</v>
      </c>
      <c r="I305" s="6" t="str">
        <f>IF(H305&gt;Scenario!$B$11,"",IF(H$2&lt;&gt;"Ready",H$2,IF(N304="OK",L304,"INSUFFICIENT FUNDS")))</f>
        <v/>
      </c>
      <c r="J305" s="6" t="str">
        <f>IF(H305&gt;Scenario!$B$11,"",IF(H$2&lt;&gt;"Ready",H$2,IF(ISNUMBER(I305),IF(AND(H305&gt;=Scenario!$B$10,MOD(H305-Scenario!$B$10,Scenario!$B$18)=0),Scenario!$B$8,0),"INSUFFICIENT FUNDS")))</f>
        <v/>
      </c>
      <c r="K305" s="6" t="str">
        <f>IF(H305&gt;Scenario!$B$11,"",IF(H$2&lt;&gt;"Ready",H$2,IF(ISNUMBER(I305),(I305+J305)*(N('Option C'!$E$14)+N('Option C'!$E$15)+IF(Scenario!$B$13="Gross",N('Option C'!$E$16),0))/12+((0+0)/12+IF(AND(H305&gt;=Scenario!$B$10,MOD(H305-Scenario!$B$10,Scenario!$B$18)=0),N('Option C'!$E$17)*N('Option C'!$E$18)+N('Option C'!$E$20),0)+IF(H305=1,N('Option C'!$E$17)*N('Option C'!$E$19)+N('Option C'!$E$21),0)+IF(H305=Scenario!$B$11,N('Option C'!$E$22),0)),"INSUFFICIENT FUNDS")))</f>
        <v/>
      </c>
      <c r="L305" s="6" t="str">
        <f>IF(H305&gt;Scenario!$B$11,"",IF(H$2&lt;&gt;"Ready",H$2,IF(ISNUMBER(I305),IF((I305+J305)*(1+Scenario!$B$12/12)-K305&lt;0,"INSUFFICIENT FUNDS",(I305+J305)*(1+Scenario!$B$12/12)-K305),"INSUFFICIENT FUNDS")))</f>
        <v/>
      </c>
      <c r="M305" s="6" t="str">
        <f>IF(H305&gt;Scenario!$B$11,"",IF(H$2&lt;&gt;"Ready",H$2,IF(ISNUMBER(L305),M304+K305,"INSUFFICIENT FUNDS")))</f>
        <v/>
      </c>
      <c r="N305" t="str">
        <f>IF(H305&gt;Scenario!$B$11,"",IF(H$2&lt;&gt;"Ready",H$2,IF(ISNUMBER(L305),"OK","INSUFFICIENT FUNDS")))</f>
        <v/>
      </c>
      <c r="O305">
        <v>301</v>
      </c>
      <c r="P305" s="6" t="str">
        <f>IF(O305&gt;Scenario!$B$11,"",IF(O$2&lt;&gt;"Ready",O$2,IF(U304="OK",S304,"INSUFFICIENT FUNDS")))</f>
        <v/>
      </c>
      <c r="Q305" s="6" t="str">
        <f>IF(O305&gt;Scenario!$B$11,"",IF(O$2&lt;&gt;"Ready",O$2,IF(ISNUMBER(P305),IF(AND(O305&gt;=Scenario!$B$10,MOD(O305-Scenario!$B$10,Scenario!$B$18)=0),Scenario!$B$8,0),"INSUFFICIENT FUNDS")))</f>
        <v/>
      </c>
      <c r="R305" s="6" t="str">
        <f>IF(O305&gt;Scenario!$B$11,"",IF(O$2&lt;&gt;"Ready",O$2,IF(ISNUMBER(P305),(P305+Q305)*(0+N('Option C'!$E$15)+IF(Scenario!$B$13="Gross",N('Option C'!$E$16),0))/12+((N('Option C'!$E$12)+N('Option C'!$E$13))/12+IF(AND(O305&gt;=Scenario!$B$10,MOD(O305-Scenario!$B$10,Scenario!$B$18)=0),N('Option C'!$E$17)*N('Option C'!$E$18)+N('Option C'!$E$20),0)+IF(O305=1,N('Option C'!$E$17)*N('Option C'!$E$19)+N('Option C'!$E$21),0)+IF(O305=Scenario!$B$11,N('Option C'!$E$22),0)),"INSUFFICIENT FUNDS")))</f>
        <v/>
      </c>
      <c r="S305" s="6" t="str">
        <f>IF(O305&gt;Scenario!$B$11,"",IF(O$2&lt;&gt;"Ready",O$2,IF(ISNUMBER(P305),IF((P305+Q305)*(1+Scenario!$B$12/12)-R305&lt;0,"INSUFFICIENT FUNDS",(P305+Q305)*(1+Scenario!$B$12/12)-R305),"INSUFFICIENT FUNDS")))</f>
        <v/>
      </c>
      <c r="T305" s="6" t="str">
        <f>IF(O305&gt;Scenario!$B$11,"",IF(O$2&lt;&gt;"Ready",O$2,IF(ISNUMBER(S305),T304+R305,"INSUFFICIENT FUNDS")))</f>
        <v/>
      </c>
      <c r="U305" t="str">
        <f>IF(O305&gt;Scenario!$B$11,"",IF(O$2&lt;&gt;"Ready",O$2,IF(ISNUMBER(S305),"OK","INSUFFICIENT FUNDS")))</f>
        <v/>
      </c>
      <c r="V305">
        <v>301</v>
      </c>
      <c r="W305" s="6" t="str">
        <f>IF(V305&gt;Scenario!$B$11,"",IF(V$2&lt;&gt;"Ready",V$2,IF(AB304="OK",Z304,"INSUFFICIENT FUNDS")))</f>
        <v/>
      </c>
      <c r="X305" s="6" t="str">
        <f>IF(V305&gt;Scenario!$B$11,"",IF(V$2&lt;&gt;"Ready",V$2,IF(ISNUMBER(W305),IF(AND(V305&gt;=Scenario!$B$10,MOD(V305-Scenario!$B$10,Scenario!$B$18)=0),Scenario!$B$8,0),"INSUFFICIENT FUNDS")))</f>
        <v/>
      </c>
      <c r="Y305" s="6" t="str">
        <f>IF(V305&gt;Scenario!$B$11,"",IF(V$2&lt;&gt;"Ready",V$2,IF(ISNUMBER(W305),(W305+X305)*(N('Option C'!$E$14)+N('Option C'!$E$15)+IF(Scenario!$B$13="Gross",N('Option C'!$E$16),0))/12+((N('Option C'!$E$12)+N('Option C'!$E$13))/12+IF(AND(V305&gt;=Scenario!$B$10,MOD(V305-Scenario!$B$10,Scenario!$B$18)=0),0*0+0,0)+IF(V305=1,0*0+0,0)+IF(V305=Scenario!$B$11,0,0)),"INSUFFICIENT FUNDS")))</f>
        <v/>
      </c>
      <c r="Z305" s="6" t="str">
        <f>IF(V305&gt;Scenario!$B$11,"",IF(V$2&lt;&gt;"Ready",V$2,IF(ISNUMBER(W305),IF((W305+X305)*(1+Scenario!$B$12/12)-Y305&lt;0,"INSUFFICIENT FUNDS",(W305+X305)*(1+Scenario!$B$12/12)-Y305),"INSUFFICIENT FUNDS")))</f>
        <v/>
      </c>
      <c r="AA305" s="6" t="str">
        <f>IF(V305&gt;Scenario!$B$11,"",IF(V$2&lt;&gt;"Ready",V$2,IF(ISNUMBER(Z305),AA304+Y305,"INSUFFICIENT FUNDS")))</f>
        <v/>
      </c>
      <c r="AB305" t="str">
        <f>IF(V305&gt;Scenario!$B$11,"",IF(V$2&lt;&gt;"Ready",V$2,IF(ISNUMBER(Z305),"OK","INSUFFICIENT FUNDS")))</f>
        <v/>
      </c>
      <c r="AC305">
        <v>301</v>
      </c>
      <c r="AD305" s="6" t="str">
        <f>IF(AC305&gt;Scenario!$B$11,"",IF(AC$2&lt;&gt;"Ready",AC$2,IF(AI304="OK",AG304,"INSUFFICIENT FUNDS")))</f>
        <v/>
      </c>
      <c r="AE305" s="6" t="str">
        <f>IF(AC305&gt;Scenario!$B$11,"",IF(AC$2&lt;&gt;"Ready",AC$2,IF(ISNUMBER(AD305),IF(AND(AC305&gt;=Scenario!$B$10,MOD(AC305-Scenario!$B$10,Scenario!$B$18)=0),Scenario!$B$8,0),"INSUFFICIENT FUNDS")))</f>
        <v/>
      </c>
      <c r="AF305" s="6" t="str">
        <f>IF(AC305&gt;Scenario!$B$11,"",IF(AC$2&lt;&gt;"Ready",AC$2,IF(ISNUMBER(AD305),(AD305+AE305)*(N('Option C'!$E$14)+N('Option C'!$E$15)+IF(Scenario!$B$13="Gross",0,0))/12+((N('Option C'!$E$12)+N('Option C'!$E$13))/12+IF(AND(AC305&gt;=Scenario!$B$10,MOD(AC305-Scenario!$B$10,Scenario!$B$18)=0),N('Option C'!$E$17)*N('Option C'!$E$18)+N('Option C'!$E$20),0)+IF(AC305=1,N('Option C'!$E$17)*N('Option C'!$E$19)+N('Option C'!$E$21),0)+IF(AC305=Scenario!$B$11,N('Option C'!$E$22),0)),"INSUFFICIENT FUNDS")))</f>
        <v/>
      </c>
      <c r="AG305" s="6" t="str">
        <f>IF(AC305&gt;Scenario!$B$11,"",IF(AC$2&lt;&gt;"Ready",AC$2,IF(ISNUMBER(AD305),IF((AD305+AE305)*(1+Scenario!$B$12/12)-AF305&lt;0,"INSUFFICIENT FUNDS",(AD305+AE305)*(1+Scenario!$B$12/12)-AF305),"INSUFFICIENT FUNDS")))</f>
        <v/>
      </c>
      <c r="AH305" s="6" t="str">
        <f>IF(AC305&gt;Scenario!$B$11,"",IF(AC$2&lt;&gt;"Ready",AC$2,IF(ISNUMBER(AG305),AH304+AF305,"INSUFFICIENT FUNDS")))</f>
        <v/>
      </c>
      <c r="AI305" t="str">
        <f>IF(AC305&gt;Scenario!$B$11,"",IF(AC$2&lt;&gt;"Ready",AC$2,IF(ISNUMBER(AG305),"OK","INSUFFICIENT FUNDS")))</f>
        <v/>
      </c>
      <c r="AJ305">
        <v>301</v>
      </c>
      <c r="AK305" s="6" t="str">
        <f>IF(AJ305&gt;Scenario!$B$11,"",IF(AJ$2&lt;&gt;"Ready",AJ$2,IF(AP304="OK",AN304,"INSUFFICIENT FUNDS")))</f>
        <v/>
      </c>
      <c r="AL305" s="6" t="str">
        <f>IF(AJ305&gt;Scenario!$B$11,"",IF(AJ$2&lt;&gt;"Ready",AJ$2,IF(ISNUMBER(AK305),IF(AND(AJ305&gt;=Scenario!$B$10,MOD(AJ305-Scenario!$B$10,Scenario!$B$18)=0),Scenario!$B$8,0),"INSUFFICIENT FUNDS")))</f>
        <v/>
      </c>
      <c r="AM305" s="6" t="str">
        <f>IF(AJ305&gt;Scenario!$B$11,"",IF(AJ$2&lt;&gt;"Ready",AJ$2,IF(ISNUMBER(AK305),(AK305+AL305)*(0+0+IF(Scenario!$B$13="Gross",0,0))/12+((0+0)/12+IF(AND(AJ305&gt;=Scenario!$B$10,MOD(AJ305-Scenario!$B$10,Scenario!$B$18)=0),0*0+0,0)+IF(AJ305=1,0*0+0,0)+IF(AJ305=Scenario!$B$11,0,0)),"INSUFFICIENT FUNDS")))</f>
        <v/>
      </c>
      <c r="AN305" s="6" t="str">
        <f>IF(AJ305&gt;Scenario!$B$11,"",IF(AJ$2&lt;&gt;"Ready",AJ$2,IF(ISNUMBER(AK305),IF((AK305+AL305)*(1+Scenario!$B$12/12)-AM305&lt;0,"INSUFFICIENT FUNDS",(AK305+AL305)*(1+Scenario!$B$12/12)-AM305),"INSUFFICIENT FUNDS")))</f>
        <v/>
      </c>
      <c r="AO305" s="6" t="str">
        <f>IF(AJ305&gt;Scenario!$B$11,"",IF(AJ$2&lt;&gt;"Ready",AJ$2,IF(ISNUMBER(AN305),AO304+AM305,"INSUFFICIENT FUNDS")))</f>
        <v/>
      </c>
      <c r="AP305" t="str">
        <f>IF(AJ305&gt;Scenario!$B$11,"",IF(AJ$2&lt;&gt;"Ready",AJ$2,IF(ISNUMBER(AN305),"OK","INSUFFICIENT FUNDS")))</f>
        <v/>
      </c>
    </row>
    <row r="306" spans="1:42" ht="32.1" customHeight="1" x14ac:dyDescent="0.2">
      <c r="A306">
        <v>302</v>
      </c>
      <c r="B306" s="6" t="str">
        <f>IF(A306&gt;Scenario!$B$11,"",IF(A$2&lt;&gt;"Ready",A$2,IF(G305="OK",E305,"INSUFFICIENT FUNDS")))</f>
        <v/>
      </c>
      <c r="C306" s="6" t="str">
        <f>IF(A306&gt;Scenario!$B$11,"",IF(A$2&lt;&gt;"Ready",A$2,IF(ISNUMBER(B306),IF(AND(A306&gt;=Scenario!$B$10,MOD(A306-Scenario!$B$10,Scenario!$B$18)=0),Scenario!$B$8,0),"INSUFFICIENT FUNDS")))</f>
        <v/>
      </c>
      <c r="D306" s="6" t="str">
        <f>IF(A306&gt;Scenario!$B$11,"",IF(A$2&lt;&gt;"Ready",A$2,IF(ISNUMBER(B306),(B306+C306)*(N('Option C'!$E$14)+N('Option C'!$E$15)+IF(Scenario!$B$13="Gross",N('Option C'!$E$16),0))/12+((N('Option C'!$E$12)+N('Option C'!$E$13))/12+IF(AND(A306&gt;=Scenario!$B$10,MOD(A306-Scenario!$B$10,Scenario!$B$18)=0),N('Option C'!$E$17)*N('Option C'!$E$18)+N('Option C'!$E$20),0)+IF(A306=1,N('Option C'!$E$17)*N('Option C'!$E$19)+N('Option C'!$E$21),0)+IF(A306=Scenario!$B$11,N('Option C'!$E$22),0)),"INSUFFICIENT FUNDS")))</f>
        <v/>
      </c>
      <c r="E306" s="6" t="str">
        <f>IF(A306&gt;Scenario!$B$11,"",IF(A$2&lt;&gt;"Ready",A$2,IF(ISNUMBER(B306),IF((B306+C306)*(1+Scenario!$B$12/12)-D306&lt;0,"INSUFFICIENT FUNDS",(B306+C306)*(1+Scenario!$B$12/12)-D306),"INSUFFICIENT FUNDS")))</f>
        <v/>
      </c>
      <c r="F306" s="6" t="str">
        <f>IF(A306&gt;Scenario!$B$11,"",IF(A$2&lt;&gt;"Ready",A$2,IF(ISNUMBER(E306),F305+D306,"INSUFFICIENT FUNDS")))</f>
        <v/>
      </c>
      <c r="G306" t="str">
        <f>IF(A306&gt;Scenario!$B$11,"",IF(A$2&lt;&gt;"Ready",A$2,IF(ISNUMBER(E306),"OK","INSUFFICIENT FUNDS")))</f>
        <v/>
      </c>
      <c r="H306">
        <v>302</v>
      </c>
      <c r="I306" s="6" t="str">
        <f>IF(H306&gt;Scenario!$B$11,"",IF(H$2&lt;&gt;"Ready",H$2,IF(N305="OK",L305,"INSUFFICIENT FUNDS")))</f>
        <v/>
      </c>
      <c r="J306" s="6" t="str">
        <f>IF(H306&gt;Scenario!$B$11,"",IF(H$2&lt;&gt;"Ready",H$2,IF(ISNUMBER(I306),IF(AND(H306&gt;=Scenario!$B$10,MOD(H306-Scenario!$B$10,Scenario!$B$18)=0),Scenario!$B$8,0),"INSUFFICIENT FUNDS")))</f>
        <v/>
      </c>
      <c r="K306" s="6" t="str">
        <f>IF(H306&gt;Scenario!$B$11,"",IF(H$2&lt;&gt;"Ready",H$2,IF(ISNUMBER(I306),(I306+J306)*(N('Option C'!$E$14)+N('Option C'!$E$15)+IF(Scenario!$B$13="Gross",N('Option C'!$E$16),0))/12+((0+0)/12+IF(AND(H306&gt;=Scenario!$B$10,MOD(H306-Scenario!$B$10,Scenario!$B$18)=0),N('Option C'!$E$17)*N('Option C'!$E$18)+N('Option C'!$E$20),0)+IF(H306=1,N('Option C'!$E$17)*N('Option C'!$E$19)+N('Option C'!$E$21),0)+IF(H306=Scenario!$B$11,N('Option C'!$E$22),0)),"INSUFFICIENT FUNDS")))</f>
        <v/>
      </c>
      <c r="L306" s="6" t="str">
        <f>IF(H306&gt;Scenario!$B$11,"",IF(H$2&lt;&gt;"Ready",H$2,IF(ISNUMBER(I306),IF((I306+J306)*(1+Scenario!$B$12/12)-K306&lt;0,"INSUFFICIENT FUNDS",(I306+J306)*(1+Scenario!$B$12/12)-K306),"INSUFFICIENT FUNDS")))</f>
        <v/>
      </c>
      <c r="M306" s="6" t="str">
        <f>IF(H306&gt;Scenario!$B$11,"",IF(H$2&lt;&gt;"Ready",H$2,IF(ISNUMBER(L306),M305+K306,"INSUFFICIENT FUNDS")))</f>
        <v/>
      </c>
      <c r="N306" t="str">
        <f>IF(H306&gt;Scenario!$B$11,"",IF(H$2&lt;&gt;"Ready",H$2,IF(ISNUMBER(L306),"OK","INSUFFICIENT FUNDS")))</f>
        <v/>
      </c>
      <c r="O306">
        <v>302</v>
      </c>
      <c r="P306" s="6" t="str">
        <f>IF(O306&gt;Scenario!$B$11,"",IF(O$2&lt;&gt;"Ready",O$2,IF(U305="OK",S305,"INSUFFICIENT FUNDS")))</f>
        <v/>
      </c>
      <c r="Q306" s="6" t="str">
        <f>IF(O306&gt;Scenario!$B$11,"",IF(O$2&lt;&gt;"Ready",O$2,IF(ISNUMBER(P306),IF(AND(O306&gt;=Scenario!$B$10,MOD(O306-Scenario!$B$10,Scenario!$B$18)=0),Scenario!$B$8,0),"INSUFFICIENT FUNDS")))</f>
        <v/>
      </c>
      <c r="R306" s="6" t="str">
        <f>IF(O306&gt;Scenario!$B$11,"",IF(O$2&lt;&gt;"Ready",O$2,IF(ISNUMBER(P306),(P306+Q306)*(0+N('Option C'!$E$15)+IF(Scenario!$B$13="Gross",N('Option C'!$E$16),0))/12+((N('Option C'!$E$12)+N('Option C'!$E$13))/12+IF(AND(O306&gt;=Scenario!$B$10,MOD(O306-Scenario!$B$10,Scenario!$B$18)=0),N('Option C'!$E$17)*N('Option C'!$E$18)+N('Option C'!$E$20),0)+IF(O306=1,N('Option C'!$E$17)*N('Option C'!$E$19)+N('Option C'!$E$21),0)+IF(O306=Scenario!$B$11,N('Option C'!$E$22),0)),"INSUFFICIENT FUNDS")))</f>
        <v/>
      </c>
      <c r="S306" s="6" t="str">
        <f>IF(O306&gt;Scenario!$B$11,"",IF(O$2&lt;&gt;"Ready",O$2,IF(ISNUMBER(P306),IF((P306+Q306)*(1+Scenario!$B$12/12)-R306&lt;0,"INSUFFICIENT FUNDS",(P306+Q306)*(1+Scenario!$B$12/12)-R306),"INSUFFICIENT FUNDS")))</f>
        <v/>
      </c>
      <c r="T306" s="6" t="str">
        <f>IF(O306&gt;Scenario!$B$11,"",IF(O$2&lt;&gt;"Ready",O$2,IF(ISNUMBER(S306),T305+R306,"INSUFFICIENT FUNDS")))</f>
        <v/>
      </c>
      <c r="U306" t="str">
        <f>IF(O306&gt;Scenario!$B$11,"",IF(O$2&lt;&gt;"Ready",O$2,IF(ISNUMBER(S306),"OK","INSUFFICIENT FUNDS")))</f>
        <v/>
      </c>
      <c r="V306">
        <v>302</v>
      </c>
      <c r="W306" s="6" t="str">
        <f>IF(V306&gt;Scenario!$B$11,"",IF(V$2&lt;&gt;"Ready",V$2,IF(AB305="OK",Z305,"INSUFFICIENT FUNDS")))</f>
        <v/>
      </c>
      <c r="X306" s="6" t="str">
        <f>IF(V306&gt;Scenario!$B$11,"",IF(V$2&lt;&gt;"Ready",V$2,IF(ISNUMBER(W306),IF(AND(V306&gt;=Scenario!$B$10,MOD(V306-Scenario!$B$10,Scenario!$B$18)=0),Scenario!$B$8,0),"INSUFFICIENT FUNDS")))</f>
        <v/>
      </c>
      <c r="Y306" s="6" t="str">
        <f>IF(V306&gt;Scenario!$B$11,"",IF(V$2&lt;&gt;"Ready",V$2,IF(ISNUMBER(W306),(W306+X306)*(N('Option C'!$E$14)+N('Option C'!$E$15)+IF(Scenario!$B$13="Gross",N('Option C'!$E$16),0))/12+((N('Option C'!$E$12)+N('Option C'!$E$13))/12+IF(AND(V306&gt;=Scenario!$B$10,MOD(V306-Scenario!$B$10,Scenario!$B$18)=0),0*0+0,0)+IF(V306=1,0*0+0,0)+IF(V306=Scenario!$B$11,0,0)),"INSUFFICIENT FUNDS")))</f>
        <v/>
      </c>
      <c r="Z306" s="6" t="str">
        <f>IF(V306&gt;Scenario!$B$11,"",IF(V$2&lt;&gt;"Ready",V$2,IF(ISNUMBER(W306),IF((W306+X306)*(1+Scenario!$B$12/12)-Y306&lt;0,"INSUFFICIENT FUNDS",(W306+X306)*(1+Scenario!$B$12/12)-Y306),"INSUFFICIENT FUNDS")))</f>
        <v/>
      </c>
      <c r="AA306" s="6" t="str">
        <f>IF(V306&gt;Scenario!$B$11,"",IF(V$2&lt;&gt;"Ready",V$2,IF(ISNUMBER(Z306),AA305+Y306,"INSUFFICIENT FUNDS")))</f>
        <v/>
      </c>
      <c r="AB306" t="str">
        <f>IF(V306&gt;Scenario!$B$11,"",IF(V$2&lt;&gt;"Ready",V$2,IF(ISNUMBER(Z306),"OK","INSUFFICIENT FUNDS")))</f>
        <v/>
      </c>
      <c r="AC306">
        <v>302</v>
      </c>
      <c r="AD306" s="6" t="str">
        <f>IF(AC306&gt;Scenario!$B$11,"",IF(AC$2&lt;&gt;"Ready",AC$2,IF(AI305="OK",AG305,"INSUFFICIENT FUNDS")))</f>
        <v/>
      </c>
      <c r="AE306" s="6" t="str">
        <f>IF(AC306&gt;Scenario!$B$11,"",IF(AC$2&lt;&gt;"Ready",AC$2,IF(ISNUMBER(AD306),IF(AND(AC306&gt;=Scenario!$B$10,MOD(AC306-Scenario!$B$10,Scenario!$B$18)=0),Scenario!$B$8,0),"INSUFFICIENT FUNDS")))</f>
        <v/>
      </c>
      <c r="AF306" s="6" t="str">
        <f>IF(AC306&gt;Scenario!$B$11,"",IF(AC$2&lt;&gt;"Ready",AC$2,IF(ISNUMBER(AD306),(AD306+AE306)*(N('Option C'!$E$14)+N('Option C'!$E$15)+IF(Scenario!$B$13="Gross",0,0))/12+((N('Option C'!$E$12)+N('Option C'!$E$13))/12+IF(AND(AC306&gt;=Scenario!$B$10,MOD(AC306-Scenario!$B$10,Scenario!$B$18)=0),N('Option C'!$E$17)*N('Option C'!$E$18)+N('Option C'!$E$20),0)+IF(AC306=1,N('Option C'!$E$17)*N('Option C'!$E$19)+N('Option C'!$E$21),0)+IF(AC306=Scenario!$B$11,N('Option C'!$E$22),0)),"INSUFFICIENT FUNDS")))</f>
        <v/>
      </c>
      <c r="AG306" s="6" t="str">
        <f>IF(AC306&gt;Scenario!$B$11,"",IF(AC$2&lt;&gt;"Ready",AC$2,IF(ISNUMBER(AD306),IF((AD306+AE306)*(1+Scenario!$B$12/12)-AF306&lt;0,"INSUFFICIENT FUNDS",(AD306+AE306)*(1+Scenario!$B$12/12)-AF306),"INSUFFICIENT FUNDS")))</f>
        <v/>
      </c>
      <c r="AH306" s="6" t="str">
        <f>IF(AC306&gt;Scenario!$B$11,"",IF(AC$2&lt;&gt;"Ready",AC$2,IF(ISNUMBER(AG306),AH305+AF306,"INSUFFICIENT FUNDS")))</f>
        <v/>
      </c>
      <c r="AI306" t="str">
        <f>IF(AC306&gt;Scenario!$B$11,"",IF(AC$2&lt;&gt;"Ready",AC$2,IF(ISNUMBER(AG306),"OK","INSUFFICIENT FUNDS")))</f>
        <v/>
      </c>
      <c r="AJ306">
        <v>302</v>
      </c>
      <c r="AK306" s="6" t="str">
        <f>IF(AJ306&gt;Scenario!$B$11,"",IF(AJ$2&lt;&gt;"Ready",AJ$2,IF(AP305="OK",AN305,"INSUFFICIENT FUNDS")))</f>
        <v/>
      </c>
      <c r="AL306" s="6" t="str">
        <f>IF(AJ306&gt;Scenario!$B$11,"",IF(AJ$2&lt;&gt;"Ready",AJ$2,IF(ISNUMBER(AK306),IF(AND(AJ306&gt;=Scenario!$B$10,MOD(AJ306-Scenario!$B$10,Scenario!$B$18)=0),Scenario!$B$8,0),"INSUFFICIENT FUNDS")))</f>
        <v/>
      </c>
      <c r="AM306" s="6" t="str">
        <f>IF(AJ306&gt;Scenario!$B$11,"",IF(AJ$2&lt;&gt;"Ready",AJ$2,IF(ISNUMBER(AK306),(AK306+AL306)*(0+0+IF(Scenario!$B$13="Gross",0,0))/12+((0+0)/12+IF(AND(AJ306&gt;=Scenario!$B$10,MOD(AJ306-Scenario!$B$10,Scenario!$B$18)=0),0*0+0,0)+IF(AJ306=1,0*0+0,0)+IF(AJ306=Scenario!$B$11,0,0)),"INSUFFICIENT FUNDS")))</f>
        <v/>
      </c>
      <c r="AN306" s="6" t="str">
        <f>IF(AJ306&gt;Scenario!$B$11,"",IF(AJ$2&lt;&gt;"Ready",AJ$2,IF(ISNUMBER(AK306),IF((AK306+AL306)*(1+Scenario!$B$12/12)-AM306&lt;0,"INSUFFICIENT FUNDS",(AK306+AL306)*(1+Scenario!$B$12/12)-AM306),"INSUFFICIENT FUNDS")))</f>
        <v/>
      </c>
      <c r="AO306" s="6" t="str">
        <f>IF(AJ306&gt;Scenario!$B$11,"",IF(AJ$2&lt;&gt;"Ready",AJ$2,IF(ISNUMBER(AN306),AO305+AM306,"INSUFFICIENT FUNDS")))</f>
        <v/>
      </c>
      <c r="AP306" t="str">
        <f>IF(AJ306&gt;Scenario!$B$11,"",IF(AJ$2&lt;&gt;"Ready",AJ$2,IF(ISNUMBER(AN306),"OK","INSUFFICIENT FUNDS")))</f>
        <v/>
      </c>
    </row>
    <row r="307" spans="1:42" ht="32.1" customHeight="1" x14ac:dyDescent="0.2">
      <c r="A307">
        <v>303</v>
      </c>
      <c r="B307" s="6" t="str">
        <f>IF(A307&gt;Scenario!$B$11,"",IF(A$2&lt;&gt;"Ready",A$2,IF(G306="OK",E306,"INSUFFICIENT FUNDS")))</f>
        <v/>
      </c>
      <c r="C307" s="6" t="str">
        <f>IF(A307&gt;Scenario!$B$11,"",IF(A$2&lt;&gt;"Ready",A$2,IF(ISNUMBER(B307),IF(AND(A307&gt;=Scenario!$B$10,MOD(A307-Scenario!$B$10,Scenario!$B$18)=0),Scenario!$B$8,0),"INSUFFICIENT FUNDS")))</f>
        <v/>
      </c>
      <c r="D307" s="6" t="str">
        <f>IF(A307&gt;Scenario!$B$11,"",IF(A$2&lt;&gt;"Ready",A$2,IF(ISNUMBER(B307),(B307+C307)*(N('Option C'!$E$14)+N('Option C'!$E$15)+IF(Scenario!$B$13="Gross",N('Option C'!$E$16),0))/12+((N('Option C'!$E$12)+N('Option C'!$E$13))/12+IF(AND(A307&gt;=Scenario!$B$10,MOD(A307-Scenario!$B$10,Scenario!$B$18)=0),N('Option C'!$E$17)*N('Option C'!$E$18)+N('Option C'!$E$20),0)+IF(A307=1,N('Option C'!$E$17)*N('Option C'!$E$19)+N('Option C'!$E$21),0)+IF(A307=Scenario!$B$11,N('Option C'!$E$22),0)),"INSUFFICIENT FUNDS")))</f>
        <v/>
      </c>
      <c r="E307" s="6" t="str">
        <f>IF(A307&gt;Scenario!$B$11,"",IF(A$2&lt;&gt;"Ready",A$2,IF(ISNUMBER(B307),IF((B307+C307)*(1+Scenario!$B$12/12)-D307&lt;0,"INSUFFICIENT FUNDS",(B307+C307)*(1+Scenario!$B$12/12)-D307),"INSUFFICIENT FUNDS")))</f>
        <v/>
      </c>
      <c r="F307" s="6" t="str">
        <f>IF(A307&gt;Scenario!$B$11,"",IF(A$2&lt;&gt;"Ready",A$2,IF(ISNUMBER(E307),F306+D307,"INSUFFICIENT FUNDS")))</f>
        <v/>
      </c>
      <c r="G307" t="str">
        <f>IF(A307&gt;Scenario!$B$11,"",IF(A$2&lt;&gt;"Ready",A$2,IF(ISNUMBER(E307),"OK","INSUFFICIENT FUNDS")))</f>
        <v/>
      </c>
      <c r="H307">
        <v>303</v>
      </c>
      <c r="I307" s="6" t="str">
        <f>IF(H307&gt;Scenario!$B$11,"",IF(H$2&lt;&gt;"Ready",H$2,IF(N306="OK",L306,"INSUFFICIENT FUNDS")))</f>
        <v/>
      </c>
      <c r="J307" s="6" t="str">
        <f>IF(H307&gt;Scenario!$B$11,"",IF(H$2&lt;&gt;"Ready",H$2,IF(ISNUMBER(I307),IF(AND(H307&gt;=Scenario!$B$10,MOD(H307-Scenario!$B$10,Scenario!$B$18)=0),Scenario!$B$8,0),"INSUFFICIENT FUNDS")))</f>
        <v/>
      </c>
      <c r="K307" s="6" t="str">
        <f>IF(H307&gt;Scenario!$B$11,"",IF(H$2&lt;&gt;"Ready",H$2,IF(ISNUMBER(I307),(I307+J307)*(N('Option C'!$E$14)+N('Option C'!$E$15)+IF(Scenario!$B$13="Gross",N('Option C'!$E$16),0))/12+((0+0)/12+IF(AND(H307&gt;=Scenario!$B$10,MOD(H307-Scenario!$B$10,Scenario!$B$18)=0),N('Option C'!$E$17)*N('Option C'!$E$18)+N('Option C'!$E$20),0)+IF(H307=1,N('Option C'!$E$17)*N('Option C'!$E$19)+N('Option C'!$E$21),0)+IF(H307=Scenario!$B$11,N('Option C'!$E$22),0)),"INSUFFICIENT FUNDS")))</f>
        <v/>
      </c>
      <c r="L307" s="6" t="str">
        <f>IF(H307&gt;Scenario!$B$11,"",IF(H$2&lt;&gt;"Ready",H$2,IF(ISNUMBER(I307),IF((I307+J307)*(1+Scenario!$B$12/12)-K307&lt;0,"INSUFFICIENT FUNDS",(I307+J307)*(1+Scenario!$B$12/12)-K307),"INSUFFICIENT FUNDS")))</f>
        <v/>
      </c>
      <c r="M307" s="6" t="str">
        <f>IF(H307&gt;Scenario!$B$11,"",IF(H$2&lt;&gt;"Ready",H$2,IF(ISNUMBER(L307),M306+K307,"INSUFFICIENT FUNDS")))</f>
        <v/>
      </c>
      <c r="N307" t="str">
        <f>IF(H307&gt;Scenario!$B$11,"",IF(H$2&lt;&gt;"Ready",H$2,IF(ISNUMBER(L307),"OK","INSUFFICIENT FUNDS")))</f>
        <v/>
      </c>
      <c r="O307">
        <v>303</v>
      </c>
      <c r="P307" s="6" t="str">
        <f>IF(O307&gt;Scenario!$B$11,"",IF(O$2&lt;&gt;"Ready",O$2,IF(U306="OK",S306,"INSUFFICIENT FUNDS")))</f>
        <v/>
      </c>
      <c r="Q307" s="6" t="str">
        <f>IF(O307&gt;Scenario!$B$11,"",IF(O$2&lt;&gt;"Ready",O$2,IF(ISNUMBER(P307),IF(AND(O307&gt;=Scenario!$B$10,MOD(O307-Scenario!$B$10,Scenario!$B$18)=0),Scenario!$B$8,0),"INSUFFICIENT FUNDS")))</f>
        <v/>
      </c>
      <c r="R307" s="6" t="str">
        <f>IF(O307&gt;Scenario!$B$11,"",IF(O$2&lt;&gt;"Ready",O$2,IF(ISNUMBER(P307),(P307+Q307)*(0+N('Option C'!$E$15)+IF(Scenario!$B$13="Gross",N('Option C'!$E$16),0))/12+((N('Option C'!$E$12)+N('Option C'!$E$13))/12+IF(AND(O307&gt;=Scenario!$B$10,MOD(O307-Scenario!$B$10,Scenario!$B$18)=0),N('Option C'!$E$17)*N('Option C'!$E$18)+N('Option C'!$E$20),0)+IF(O307=1,N('Option C'!$E$17)*N('Option C'!$E$19)+N('Option C'!$E$21),0)+IF(O307=Scenario!$B$11,N('Option C'!$E$22),0)),"INSUFFICIENT FUNDS")))</f>
        <v/>
      </c>
      <c r="S307" s="6" t="str">
        <f>IF(O307&gt;Scenario!$B$11,"",IF(O$2&lt;&gt;"Ready",O$2,IF(ISNUMBER(P307),IF((P307+Q307)*(1+Scenario!$B$12/12)-R307&lt;0,"INSUFFICIENT FUNDS",(P307+Q307)*(1+Scenario!$B$12/12)-R307),"INSUFFICIENT FUNDS")))</f>
        <v/>
      </c>
      <c r="T307" s="6" t="str">
        <f>IF(O307&gt;Scenario!$B$11,"",IF(O$2&lt;&gt;"Ready",O$2,IF(ISNUMBER(S307),T306+R307,"INSUFFICIENT FUNDS")))</f>
        <v/>
      </c>
      <c r="U307" t="str">
        <f>IF(O307&gt;Scenario!$B$11,"",IF(O$2&lt;&gt;"Ready",O$2,IF(ISNUMBER(S307),"OK","INSUFFICIENT FUNDS")))</f>
        <v/>
      </c>
      <c r="V307">
        <v>303</v>
      </c>
      <c r="W307" s="6" t="str">
        <f>IF(V307&gt;Scenario!$B$11,"",IF(V$2&lt;&gt;"Ready",V$2,IF(AB306="OK",Z306,"INSUFFICIENT FUNDS")))</f>
        <v/>
      </c>
      <c r="X307" s="6" t="str">
        <f>IF(V307&gt;Scenario!$B$11,"",IF(V$2&lt;&gt;"Ready",V$2,IF(ISNUMBER(W307),IF(AND(V307&gt;=Scenario!$B$10,MOD(V307-Scenario!$B$10,Scenario!$B$18)=0),Scenario!$B$8,0),"INSUFFICIENT FUNDS")))</f>
        <v/>
      </c>
      <c r="Y307" s="6" t="str">
        <f>IF(V307&gt;Scenario!$B$11,"",IF(V$2&lt;&gt;"Ready",V$2,IF(ISNUMBER(W307),(W307+X307)*(N('Option C'!$E$14)+N('Option C'!$E$15)+IF(Scenario!$B$13="Gross",N('Option C'!$E$16),0))/12+((N('Option C'!$E$12)+N('Option C'!$E$13))/12+IF(AND(V307&gt;=Scenario!$B$10,MOD(V307-Scenario!$B$10,Scenario!$B$18)=0),0*0+0,0)+IF(V307=1,0*0+0,0)+IF(V307=Scenario!$B$11,0,0)),"INSUFFICIENT FUNDS")))</f>
        <v/>
      </c>
      <c r="Z307" s="6" t="str">
        <f>IF(V307&gt;Scenario!$B$11,"",IF(V$2&lt;&gt;"Ready",V$2,IF(ISNUMBER(W307),IF((W307+X307)*(1+Scenario!$B$12/12)-Y307&lt;0,"INSUFFICIENT FUNDS",(W307+X307)*(1+Scenario!$B$12/12)-Y307),"INSUFFICIENT FUNDS")))</f>
        <v/>
      </c>
      <c r="AA307" s="6" t="str">
        <f>IF(V307&gt;Scenario!$B$11,"",IF(V$2&lt;&gt;"Ready",V$2,IF(ISNUMBER(Z307),AA306+Y307,"INSUFFICIENT FUNDS")))</f>
        <v/>
      </c>
      <c r="AB307" t="str">
        <f>IF(V307&gt;Scenario!$B$11,"",IF(V$2&lt;&gt;"Ready",V$2,IF(ISNUMBER(Z307),"OK","INSUFFICIENT FUNDS")))</f>
        <v/>
      </c>
      <c r="AC307">
        <v>303</v>
      </c>
      <c r="AD307" s="6" t="str">
        <f>IF(AC307&gt;Scenario!$B$11,"",IF(AC$2&lt;&gt;"Ready",AC$2,IF(AI306="OK",AG306,"INSUFFICIENT FUNDS")))</f>
        <v/>
      </c>
      <c r="AE307" s="6" t="str">
        <f>IF(AC307&gt;Scenario!$B$11,"",IF(AC$2&lt;&gt;"Ready",AC$2,IF(ISNUMBER(AD307),IF(AND(AC307&gt;=Scenario!$B$10,MOD(AC307-Scenario!$B$10,Scenario!$B$18)=0),Scenario!$B$8,0),"INSUFFICIENT FUNDS")))</f>
        <v/>
      </c>
      <c r="AF307" s="6" t="str">
        <f>IF(AC307&gt;Scenario!$B$11,"",IF(AC$2&lt;&gt;"Ready",AC$2,IF(ISNUMBER(AD307),(AD307+AE307)*(N('Option C'!$E$14)+N('Option C'!$E$15)+IF(Scenario!$B$13="Gross",0,0))/12+((N('Option C'!$E$12)+N('Option C'!$E$13))/12+IF(AND(AC307&gt;=Scenario!$B$10,MOD(AC307-Scenario!$B$10,Scenario!$B$18)=0),N('Option C'!$E$17)*N('Option C'!$E$18)+N('Option C'!$E$20),0)+IF(AC307=1,N('Option C'!$E$17)*N('Option C'!$E$19)+N('Option C'!$E$21),0)+IF(AC307=Scenario!$B$11,N('Option C'!$E$22),0)),"INSUFFICIENT FUNDS")))</f>
        <v/>
      </c>
      <c r="AG307" s="6" t="str">
        <f>IF(AC307&gt;Scenario!$B$11,"",IF(AC$2&lt;&gt;"Ready",AC$2,IF(ISNUMBER(AD307),IF((AD307+AE307)*(1+Scenario!$B$12/12)-AF307&lt;0,"INSUFFICIENT FUNDS",(AD307+AE307)*(1+Scenario!$B$12/12)-AF307),"INSUFFICIENT FUNDS")))</f>
        <v/>
      </c>
      <c r="AH307" s="6" t="str">
        <f>IF(AC307&gt;Scenario!$B$11,"",IF(AC$2&lt;&gt;"Ready",AC$2,IF(ISNUMBER(AG307),AH306+AF307,"INSUFFICIENT FUNDS")))</f>
        <v/>
      </c>
      <c r="AI307" t="str">
        <f>IF(AC307&gt;Scenario!$B$11,"",IF(AC$2&lt;&gt;"Ready",AC$2,IF(ISNUMBER(AG307),"OK","INSUFFICIENT FUNDS")))</f>
        <v/>
      </c>
      <c r="AJ307">
        <v>303</v>
      </c>
      <c r="AK307" s="6" t="str">
        <f>IF(AJ307&gt;Scenario!$B$11,"",IF(AJ$2&lt;&gt;"Ready",AJ$2,IF(AP306="OK",AN306,"INSUFFICIENT FUNDS")))</f>
        <v/>
      </c>
      <c r="AL307" s="6" t="str">
        <f>IF(AJ307&gt;Scenario!$B$11,"",IF(AJ$2&lt;&gt;"Ready",AJ$2,IF(ISNUMBER(AK307),IF(AND(AJ307&gt;=Scenario!$B$10,MOD(AJ307-Scenario!$B$10,Scenario!$B$18)=0),Scenario!$B$8,0),"INSUFFICIENT FUNDS")))</f>
        <v/>
      </c>
      <c r="AM307" s="6" t="str">
        <f>IF(AJ307&gt;Scenario!$B$11,"",IF(AJ$2&lt;&gt;"Ready",AJ$2,IF(ISNUMBER(AK307),(AK307+AL307)*(0+0+IF(Scenario!$B$13="Gross",0,0))/12+((0+0)/12+IF(AND(AJ307&gt;=Scenario!$B$10,MOD(AJ307-Scenario!$B$10,Scenario!$B$18)=0),0*0+0,0)+IF(AJ307=1,0*0+0,0)+IF(AJ307=Scenario!$B$11,0,0)),"INSUFFICIENT FUNDS")))</f>
        <v/>
      </c>
      <c r="AN307" s="6" t="str">
        <f>IF(AJ307&gt;Scenario!$B$11,"",IF(AJ$2&lt;&gt;"Ready",AJ$2,IF(ISNUMBER(AK307),IF((AK307+AL307)*(1+Scenario!$B$12/12)-AM307&lt;0,"INSUFFICIENT FUNDS",(AK307+AL307)*(1+Scenario!$B$12/12)-AM307),"INSUFFICIENT FUNDS")))</f>
        <v/>
      </c>
      <c r="AO307" s="6" t="str">
        <f>IF(AJ307&gt;Scenario!$B$11,"",IF(AJ$2&lt;&gt;"Ready",AJ$2,IF(ISNUMBER(AN307),AO306+AM307,"INSUFFICIENT FUNDS")))</f>
        <v/>
      </c>
      <c r="AP307" t="str">
        <f>IF(AJ307&gt;Scenario!$B$11,"",IF(AJ$2&lt;&gt;"Ready",AJ$2,IF(ISNUMBER(AN307),"OK","INSUFFICIENT FUNDS")))</f>
        <v/>
      </c>
    </row>
    <row r="308" spans="1:42" ht="32.1" customHeight="1" x14ac:dyDescent="0.2">
      <c r="A308">
        <v>304</v>
      </c>
      <c r="B308" s="6" t="str">
        <f>IF(A308&gt;Scenario!$B$11,"",IF(A$2&lt;&gt;"Ready",A$2,IF(G307="OK",E307,"INSUFFICIENT FUNDS")))</f>
        <v/>
      </c>
      <c r="C308" s="6" t="str">
        <f>IF(A308&gt;Scenario!$B$11,"",IF(A$2&lt;&gt;"Ready",A$2,IF(ISNUMBER(B308),IF(AND(A308&gt;=Scenario!$B$10,MOD(A308-Scenario!$B$10,Scenario!$B$18)=0),Scenario!$B$8,0),"INSUFFICIENT FUNDS")))</f>
        <v/>
      </c>
      <c r="D308" s="6" t="str">
        <f>IF(A308&gt;Scenario!$B$11,"",IF(A$2&lt;&gt;"Ready",A$2,IF(ISNUMBER(B308),(B308+C308)*(N('Option C'!$E$14)+N('Option C'!$E$15)+IF(Scenario!$B$13="Gross",N('Option C'!$E$16),0))/12+((N('Option C'!$E$12)+N('Option C'!$E$13))/12+IF(AND(A308&gt;=Scenario!$B$10,MOD(A308-Scenario!$B$10,Scenario!$B$18)=0),N('Option C'!$E$17)*N('Option C'!$E$18)+N('Option C'!$E$20),0)+IF(A308=1,N('Option C'!$E$17)*N('Option C'!$E$19)+N('Option C'!$E$21),0)+IF(A308=Scenario!$B$11,N('Option C'!$E$22),0)),"INSUFFICIENT FUNDS")))</f>
        <v/>
      </c>
      <c r="E308" s="6" t="str">
        <f>IF(A308&gt;Scenario!$B$11,"",IF(A$2&lt;&gt;"Ready",A$2,IF(ISNUMBER(B308),IF((B308+C308)*(1+Scenario!$B$12/12)-D308&lt;0,"INSUFFICIENT FUNDS",(B308+C308)*(1+Scenario!$B$12/12)-D308),"INSUFFICIENT FUNDS")))</f>
        <v/>
      </c>
      <c r="F308" s="6" t="str">
        <f>IF(A308&gt;Scenario!$B$11,"",IF(A$2&lt;&gt;"Ready",A$2,IF(ISNUMBER(E308),F307+D308,"INSUFFICIENT FUNDS")))</f>
        <v/>
      </c>
      <c r="G308" t="str">
        <f>IF(A308&gt;Scenario!$B$11,"",IF(A$2&lt;&gt;"Ready",A$2,IF(ISNUMBER(E308),"OK","INSUFFICIENT FUNDS")))</f>
        <v/>
      </c>
      <c r="H308">
        <v>304</v>
      </c>
      <c r="I308" s="6" t="str">
        <f>IF(H308&gt;Scenario!$B$11,"",IF(H$2&lt;&gt;"Ready",H$2,IF(N307="OK",L307,"INSUFFICIENT FUNDS")))</f>
        <v/>
      </c>
      <c r="J308" s="6" t="str">
        <f>IF(H308&gt;Scenario!$B$11,"",IF(H$2&lt;&gt;"Ready",H$2,IF(ISNUMBER(I308),IF(AND(H308&gt;=Scenario!$B$10,MOD(H308-Scenario!$B$10,Scenario!$B$18)=0),Scenario!$B$8,0),"INSUFFICIENT FUNDS")))</f>
        <v/>
      </c>
      <c r="K308" s="6" t="str">
        <f>IF(H308&gt;Scenario!$B$11,"",IF(H$2&lt;&gt;"Ready",H$2,IF(ISNUMBER(I308),(I308+J308)*(N('Option C'!$E$14)+N('Option C'!$E$15)+IF(Scenario!$B$13="Gross",N('Option C'!$E$16),0))/12+((0+0)/12+IF(AND(H308&gt;=Scenario!$B$10,MOD(H308-Scenario!$B$10,Scenario!$B$18)=0),N('Option C'!$E$17)*N('Option C'!$E$18)+N('Option C'!$E$20),0)+IF(H308=1,N('Option C'!$E$17)*N('Option C'!$E$19)+N('Option C'!$E$21),0)+IF(H308=Scenario!$B$11,N('Option C'!$E$22),0)),"INSUFFICIENT FUNDS")))</f>
        <v/>
      </c>
      <c r="L308" s="6" t="str">
        <f>IF(H308&gt;Scenario!$B$11,"",IF(H$2&lt;&gt;"Ready",H$2,IF(ISNUMBER(I308),IF((I308+J308)*(1+Scenario!$B$12/12)-K308&lt;0,"INSUFFICIENT FUNDS",(I308+J308)*(1+Scenario!$B$12/12)-K308),"INSUFFICIENT FUNDS")))</f>
        <v/>
      </c>
      <c r="M308" s="6" t="str">
        <f>IF(H308&gt;Scenario!$B$11,"",IF(H$2&lt;&gt;"Ready",H$2,IF(ISNUMBER(L308),M307+K308,"INSUFFICIENT FUNDS")))</f>
        <v/>
      </c>
      <c r="N308" t="str">
        <f>IF(H308&gt;Scenario!$B$11,"",IF(H$2&lt;&gt;"Ready",H$2,IF(ISNUMBER(L308),"OK","INSUFFICIENT FUNDS")))</f>
        <v/>
      </c>
      <c r="O308">
        <v>304</v>
      </c>
      <c r="P308" s="6" t="str">
        <f>IF(O308&gt;Scenario!$B$11,"",IF(O$2&lt;&gt;"Ready",O$2,IF(U307="OK",S307,"INSUFFICIENT FUNDS")))</f>
        <v/>
      </c>
      <c r="Q308" s="6" t="str">
        <f>IF(O308&gt;Scenario!$B$11,"",IF(O$2&lt;&gt;"Ready",O$2,IF(ISNUMBER(P308),IF(AND(O308&gt;=Scenario!$B$10,MOD(O308-Scenario!$B$10,Scenario!$B$18)=0),Scenario!$B$8,0),"INSUFFICIENT FUNDS")))</f>
        <v/>
      </c>
      <c r="R308" s="6" t="str">
        <f>IF(O308&gt;Scenario!$B$11,"",IF(O$2&lt;&gt;"Ready",O$2,IF(ISNUMBER(P308),(P308+Q308)*(0+N('Option C'!$E$15)+IF(Scenario!$B$13="Gross",N('Option C'!$E$16),0))/12+((N('Option C'!$E$12)+N('Option C'!$E$13))/12+IF(AND(O308&gt;=Scenario!$B$10,MOD(O308-Scenario!$B$10,Scenario!$B$18)=0),N('Option C'!$E$17)*N('Option C'!$E$18)+N('Option C'!$E$20),0)+IF(O308=1,N('Option C'!$E$17)*N('Option C'!$E$19)+N('Option C'!$E$21),0)+IF(O308=Scenario!$B$11,N('Option C'!$E$22),0)),"INSUFFICIENT FUNDS")))</f>
        <v/>
      </c>
      <c r="S308" s="6" t="str">
        <f>IF(O308&gt;Scenario!$B$11,"",IF(O$2&lt;&gt;"Ready",O$2,IF(ISNUMBER(P308),IF((P308+Q308)*(1+Scenario!$B$12/12)-R308&lt;0,"INSUFFICIENT FUNDS",(P308+Q308)*(1+Scenario!$B$12/12)-R308),"INSUFFICIENT FUNDS")))</f>
        <v/>
      </c>
      <c r="T308" s="6" t="str">
        <f>IF(O308&gt;Scenario!$B$11,"",IF(O$2&lt;&gt;"Ready",O$2,IF(ISNUMBER(S308),T307+R308,"INSUFFICIENT FUNDS")))</f>
        <v/>
      </c>
      <c r="U308" t="str">
        <f>IF(O308&gt;Scenario!$B$11,"",IF(O$2&lt;&gt;"Ready",O$2,IF(ISNUMBER(S308),"OK","INSUFFICIENT FUNDS")))</f>
        <v/>
      </c>
      <c r="V308">
        <v>304</v>
      </c>
      <c r="W308" s="6" t="str">
        <f>IF(V308&gt;Scenario!$B$11,"",IF(V$2&lt;&gt;"Ready",V$2,IF(AB307="OK",Z307,"INSUFFICIENT FUNDS")))</f>
        <v/>
      </c>
      <c r="X308" s="6" t="str">
        <f>IF(V308&gt;Scenario!$B$11,"",IF(V$2&lt;&gt;"Ready",V$2,IF(ISNUMBER(W308),IF(AND(V308&gt;=Scenario!$B$10,MOD(V308-Scenario!$B$10,Scenario!$B$18)=0),Scenario!$B$8,0),"INSUFFICIENT FUNDS")))</f>
        <v/>
      </c>
      <c r="Y308" s="6" t="str">
        <f>IF(V308&gt;Scenario!$B$11,"",IF(V$2&lt;&gt;"Ready",V$2,IF(ISNUMBER(W308),(W308+X308)*(N('Option C'!$E$14)+N('Option C'!$E$15)+IF(Scenario!$B$13="Gross",N('Option C'!$E$16),0))/12+((N('Option C'!$E$12)+N('Option C'!$E$13))/12+IF(AND(V308&gt;=Scenario!$B$10,MOD(V308-Scenario!$B$10,Scenario!$B$18)=0),0*0+0,0)+IF(V308=1,0*0+0,0)+IF(V308=Scenario!$B$11,0,0)),"INSUFFICIENT FUNDS")))</f>
        <v/>
      </c>
      <c r="Z308" s="6" t="str">
        <f>IF(V308&gt;Scenario!$B$11,"",IF(V$2&lt;&gt;"Ready",V$2,IF(ISNUMBER(W308),IF((W308+X308)*(1+Scenario!$B$12/12)-Y308&lt;0,"INSUFFICIENT FUNDS",(W308+X308)*(1+Scenario!$B$12/12)-Y308),"INSUFFICIENT FUNDS")))</f>
        <v/>
      </c>
      <c r="AA308" s="6" t="str">
        <f>IF(V308&gt;Scenario!$B$11,"",IF(V$2&lt;&gt;"Ready",V$2,IF(ISNUMBER(Z308),AA307+Y308,"INSUFFICIENT FUNDS")))</f>
        <v/>
      </c>
      <c r="AB308" t="str">
        <f>IF(V308&gt;Scenario!$B$11,"",IF(V$2&lt;&gt;"Ready",V$2,IF(ISNUMBER(Z308),"OK","INSUFFICIENT FUNDS")))</f>
        <v/>
      </c>
      <c r="AC308">
        <v>304</v>
      </c>
      <c r="AD308" s="6" t="str">
        <f>IF(AC308&gt;Scenario!$B$11,"",IF(AC$2&lt;&gt;"Ready",AC$2,IF(AI307="OK",AG307,"INSUFFICIENT FUNDS")))</f>
        <v/>
      </c>
      <c r="AE308" s="6" t="str">
        <f>IF(AC308&gt;Scenario!$B$11,"",IF(AC$2&lt;&gt;"Ready",AC$2,IF(ISNUMBER(AD308),IF(AND(AC308&gt;=Scenario!$B$10,MOD(AC308-Scenario!$B$10,Scenario!$B$18)=0),Scenario!$B$8,0),"INSUFFICIENT FUNDS")))</f>
        <v/>
      </c>
      <c r="AF308" s="6" t="str">
        <f>IF(AC308&gt;Scenario!$B$11,"",IF(AC$2&lt;&gt;"Ready",AC$2,IF(ISNUMBER(AD308),(AD308+AE308)*(N('Option C'!$E$14)+N('Option C'!$E$15)+IF(Scenario!$B$13="Gross",0,0))/12+((N('Option C'!$E$12)+N('Option C'!$E$13))/12+IF(AND(AC308&gt;=Scenario!$B$10,MOD(AC308-Scenario!$B$10,Scenario!$B$18)=0),N('Option C'!$E$17)*N('Option C'!$E$18)+N('Option C'!$E$20),0)+IF(AC308=1,N('Option C'!$E$17)*N('Option C'!$E$19)+N('Option C'!$E$21),0)+IF(AC308=Scenario!$B$11,N('Option C'!$E$22),0)),"INSUFFICIENT FUNDS")))</f>
        <v/>
      </c>
      <c r="AG308" s="6" t="str">
        <f>IF(AC308&gt;Scenario!$B$11,"",IF(AC$2&lt;&gt;"Ready",AC$2,IF(ISNUMBER(AD308),IF((AD308+AE308)*(1+Scenario!$B$12/12)-AF308&lt;0,"INSUFFICIENT FUNDS",(AD308+AE308)*(1+Scenario!$B$12/12)-AF308),"INSUFFICIENT FUNDS")))</f>
        <v/>
      </c>
      <c r="AH308" s="6" t="str">
        <f>IF(AC308&gt;Scenario!$B$11,"",IF(AC$2&lt;&gt;"Ready",AC$2,IF(ISNUMBER(AG308),AH307+AF308,"INSUFFICIENT FUNDS")))</f>
        <v/>
      </c>
      <c r="AI308" t="str">
        <f>IF(AC308&gt;Scenario!$B$11,"",IF(AC$2&lt;&gt;"Ready",AC$2,IF(ISNUMBER(AG308),"OK","INSUFFICIENT FUNDS")))</f>
        <v/>
      </c>
      <c r="AJ308">
        <v>304</v>
      </c>
      <c r="AK308" s="6" t="str">
        <f>IF(AJ308&gt;Scenario!$B$11,"",IF(AJ$2&lt;&gt;"Ready",AJ$2,IF(AP307="OK",AN307,"INSUFFICIENT FUNDS")))</f>
        <v/>
      </c>
      <c r="AL308" s="6" t="str">
        <f>IF(AJ308&gt;Scenario!$B$11,"",IF(AJ$2&lt;&gt;"Ready",AJ$2,IF(ISNUMBER(AK308),IF(AND(AJ308&gt;=Scenario!$B$10,MOD(AJ308-Scenario!$B$10,Scenario!$B$18)=0),Scenario!$B$8,0),"INSUFFICIENT FUNDS")))</f>
        <v/>
      </c>
      <c r="AM308" s="6" t="str">
        <f>IF(AJ308&gt;Scenario!$B$11,"",IF(AJ$2&lt;&gt;"Ready",AJ$2,IF(ISNUMBER(AK308),(AK308+AL308)*(0+0+IF(Scenario!$B$13="Gross",0,0))/12+((0+0)/12+IF(AND(AJ308&gt;=Scenario!$B$10,MOD(AJ308-Scenario!$B$10,Scenario!$B$18)=0),0*0+0,0)+IF(AJ308=1,0*0+0,0)+IF(AJ308=Scenario!$B$11,0,0)),"INSUFFICIENT FUNDS")))</f>
        <v/>
      </c>
      <c r="AN308" s="6" t="str">
        <f>IF(AJ308&gt;Scenario!$B$11,"",IF(AJ$2&lt;&gt;"Ready",AJ$2,IF(ISNUMBER(AK308),IF((AK308+AL308)*(1+Scenario!$B$12/12)-AM308&lt;0,"INSUFFICIENT FUNDS",(AK308+AL308)*(1+Scenario!$B$12/12)-AM308),"INSUFFICIENT FUNDS")))</f>
        <v/>
      </c>
      <c r="AO308" s="6" t="str">
        <f>IF(AJ308&gt;Scenario!$B$11,"",IF(AJ$2&lt;&gt;"Ready",AJ$2,IF(ISNUMBER(AN308),AO307+AM308,"INSUFFICIENT FUNDS")))</f>
        <v/>
      </c>
      <c r="AP308" t="str">
        <f>IF(AJ308&gt;Scenario!$B$11,"",IF(AJ$2&lt;&gt;"Ready",AJ$2,IF(ISNUMBER(AN308),"OK","INSUFFICIENT FUNDS")))</f>
        <v/>
      </c>
    </row>
    <row r="309" spans="1:42" ht="32.1" customHeight="1" x14ac:dyDescent="0.2">
      <c r="A309">
        <v>305</v>
      </c>
      <c r="B309" s="6" t="str">
        <f>IF(A309&gt;Scenario!$B$11,"",IF(A$2&lt;&gt;"Ready",A$2,IF(G308="OK",E308,"INSUFFICIENT FUNDS")))</f>
        <v/>
      </c>
      <c r="C309" s="6" t="str">
        <f>IF(A309&gt;Scenario!$B$11,"",IF(A$2&lt;&gt;"Ready",A$2,IF(ISNUMBER(B309),IF(AND(A309&gt;=Scenario!$B$10,MOD(A309-Scenario!$B$10,Scenario!$B$18)=0),Scenario!$B$8,0),"INSUFFICIENT FUNDS")))</f>
        <v/>
      </c>
      <c r="D309" s="6" t="str">
        <f>IF(A309&gt;Scenario!$B$11,"",IF(A$2&lt;&gt;"Ready",A$2,IF(ISNUMBER(B309),(B309+C309)*(N('Option C'!$E$14)+N('Option C'!$E$15)+IF(Scenario!$B$13="Gross",N('Option C'!$E$16),0))/12+((N('Option C'!$E$12)+N('Option C'!$E$13))/12+IF(AND(A309&gt;=Scenario!$B$10,MOD(A309-Scenario!$B$10,Scenario!$B$18)=0),N('Option C'!$E$17)*N('Option C'!$E$18)+N('Option C'!$E$20),0)+IF(A309=1,N('Option C'!$E$17)*N('Option C'!$E$19)+N('Option C'!$E$21),0)+IF(A309=Scenario!$B$11,N('Option C'!$E$22),0)),"INSUFFICIENT FUNDS")))</f>
        <v/>
      </c>
      <c r="E309" s="6" t="str">
        <f>IF(A309&gt;Scenario!$B$11,"",IF(A$2&lt;&gt;"Ready",A$2,IF(ISNUMBER(B309),IF((B309+C309)*(1+Scenario!$B$12/12)-D309&lt;0,"INSUFFICIENT FUNDS",(B309+C309)*(1+Scenario!$B$12/12)-D309),"INSUFFICIENT FUNDS")))</f>
        <v/>
      </c>
      <c r="F309" s="6" t="str">
        <f>IF(A309&gt;Scenario!$B$11,"",IF(A$2&lt;&gt;"Ready",A$2,IF(ISNUMBER(E309),F308+D309,"INSUFFICIENT FUNDS")))</f>
        <v/>
      </c>
      <c r="G309" t="str">
        <f>IF(A309&gt;Scenario!$B$11,"",IF(A$2&lt;&gt;"Ready",A$2,IF(ISNUMBER(E309),"OK","INSUFFICIENT FUNDS")))</f>
        <v/>
      </c>
      <c r="H309">
        <v>305</v>
      </c>
      <c r="I309" s="6" t="str">
        <f>IF(H309&gt;Scenario!$B$11,"",IF(H$2&lt;&gt;"Ready",H$2,IF(N308="OK",L308,"INSUFFICIENT FUNDS")))</f>
        <v/>
      </c>
      <c r="J309" s="6" t="str">
        <f>IF(H309&gt;Scenario!$B$11,"",IF(H$2&lt;&gt;"Ready",H$2,IF(ISNUMBER(I309),IF(AND(H309&gt;=Scenario!$B$10,MOD(H309-Scenario!$B$10,Scenario!$B$18)=0),Scenario!$B$8,0),"INSUFFICIENT FUNDS")))</f>
        <v/>
      </c>
      <c r="K309" s="6" t="str">
        <f>IF(H309&gt;Scenario!$B$11,"",IF(H$2&lt;&gt;"Ready",H$2,IF(ISNUMBER(I309),(I309+J309)*(N('Option C'!$E$14)+N('Option C'!$E$15)+IF(Scenario!$B$13="Gross",N('Option C'!$E$16),0))/12+((0+0)/12+IF(AND(H309&gt;=Scenario!$B$10,MOD(H309-Scenario!$B$10,Scenario!$B$18)=0),N('Option C'!$E$17)*N('Option C'!$E$18)+N('Option C'!$E$20),0)+IF(H309=1,N('Option C'!$E$17)*N('Option C'!$E$19)+N('Option C'!$E$21),0)+IF(H309=Scenario!$B$11,N('Option C'!$E$22),0)),"INSUFFICIENT FUNDS")))</f>
        <v/>
      </c>
      <c r="L309" s="6" t="str">
        <f>IF(H309&gt;Scenario!$B$11,"",IF(H$2&lt;&gt;"Ready",H$2,IF(ISNUMBER(I309),IF((I309+J309)*(1+Scenario!$B$12/12)-K309&lt;0,"INSUFFICIENT FUNDS",(I309+J309)*(1+Scenario!$B$12/12)-K309),"INSUFFICIENT FUNDS")))</f>
        <v/>
      </c>
      <c r="M309" s="6" t="str">
        <f>IF(H309&gt;Scenario!$B$11,"",IF(H$2&lt;&gt;"Ready",H$2,IF(ISNUMBER(L309),M308+K309,"INSUFFICIENT FUNDS")))</f>
        <v/>
      </c>
      <c r="N309" t="str">
        <f>IF(H309&gt;Scenario!$B$11,"",IF(H$2&lt;&gt;"Ready",H$2,IF(ISNUMBER(L309),"OK","INSUFFICIENT FUNDS")))</f>
        <v/>
      </c>
      <c r="O309">
        <v>305</v>
      </c>
      <c r="P309" s="6" t="str">
        <f>IF(O309&gt;Scenario!$B$11,"",IF(O$2&lt;&gt;"Ready",O$2,IF(U308="OK",S308,"INSUFFICIENT FUNDS")))</f>
        <v/>
      </c>
      <c r="Q309" s="6" t="str">
        <f>IF(O309&gt;Scenario!$B$11,"",IF(O$2&lt;&gt;"Ready",O$2,IF(ISNUMBER(P309),IF(AND(O309&gt;=Scenario!$B$10,MOD(O309-Scenario!$B$10,Scenario!$B$18)=0),Scenario!$B$8,0),"INSUFFICIENT FUNDS")))</f>
        <v/>
      </c>
      <c r="R309" s="6" t="str">
        <f>IF(O309&gt;Scenario!$B$11,"",IF(O$2&lt;&gt;"Ready",O$2,IF(ISNUMBER(P309),(P309+Q309)*(0+N('Option C'!$E$15)+IF(Scenario!$B$13="Gross",N('Option C'!$E$16),0))/12+((N('Option C'!$E$12)+N('Option C'!$E$13))/12+IF(AND(O309&gt;=Scenario!$B$10,MOD(O309-Scenario!$B$10,Scenario!$B$18)=0),N('Option C'!$E$17)*N('Option C'!$E$18)+N('Option C'!$E$20),0)+IF(O309=1,N('Option C'!$E$17)*N('Option C'!$E$19)+N('Option C'!$E$21),0)+IF(O309=Scenario!$B$11,N('Option C'!$E$22),0)),"INSUFFICIENT FUNDS")))</f>
        <v/>
      </c>
      <c r="S309" s="6" t="str">
        <f>IF(O309&gt;Scenario!$B$11,"",IF(O$2&lt;&gt;"Ready",O$2,IF(ISNUMBER(P309),IF((P309+Q309)*(1+Scenario!$B$12/12)-R309&lt;0,"INSUFFICIENT FUNDS",(P309+Q309)*(1+Scenario!$B$12/12)-R309),"INSUFFICIENT FUNDS")))</f>
        <v/>
      </c>
      <c r="T309" s="6" t="str">
        <f>IF(O309&gt;Scenario!$B$11,"",IF(O$2&lt;&gt;"Ready",O$2,IF(ISNUMBER(S309),T308+R309,"INSUFFICIENT FUNDS")))</f>
        <v/>
      </c>
      <c r="U309" t="str">
        <f>IF(O309&gt;Scenario!$B$11,"",IF(O$2&lt;&gt;"Ready",O$2,IF(ISNUMBER(S309),"OK","INSUFFICIENT FUNDS")))</f>
        <v/>
      </c>
      <c r="V309">
        <v>305</v>
      </c>
      <c r="W309" s="6" t="str">
        <f>IF(V309&gt;Scenario!$B$11,"",IF(V$2&lt;&gt;"Ready",V$2,IF(AB308="OK",Z308,"INSUFFICIENT FUNDS")))</f>
        <v/>
      </c>
      <c r="X309" s="6" t="str">
        <f>IF(V309&gt;Scenario!$B$11,"",IF(V$2&lt;&gt;"Ready",V$2,IF(ISNUMBER(W309),IF(AND(V309&gt;=Scenario!$B$10,MOD(V309-Scenario!$B$10,Scenario!$B$18)=0),Scenario!$B$8,0),"INSUFFICIENT FUNDS")))</f>
        <v/>
      </c>
      <c r="Y309" s="6" t="str">
        <f>IF(V309&gt;Scenario!$B$11,"",IF(V$2&lt;&gt;"Ready",V$2,IF(ISNUMBER(W309),(W309+X309)*(N('Option C'!$E$14)+N('Option C'!$E$15)+IF(Scenario!$B$13="Gross",N('Option C'!$E$16),0))/12+((N('Option C'!$E$12)+N('Option C'!$E$13))/12+IF(AND(V309&gt;=Scenario!$B$10,MOD(V309-Scenario!$B$10,Scenario!$B$18)=0),0*0+0,0)+IF(V309=1,0*0+0,0)+IF(V309=Scenario!$B$11,0,0)),"INSUFFICIENT FUNDS")))</f>
        <v/>
      </c>
      <c r="Z309" s="6" t="str">
        <f>IF(V309&gt;Scenario!$B$11,"",IF(V$2&lt;&gt;"Ready",V$2,IF(ISNUMBER(W309),IF((W309+X309)*(1+Scenario!$B$12/12)-Y309&lt;0,"INSUFFICIENT FUNDS",(W309+X309)*(1+Scenario!$B$12/12)-Y309),"INSUFFICIENT FUNDS")))</f>
        <v/>
      </c>
      <c r="AA309" s="6" t="str">
        <f>IF(V309&gt;Scenario!$B$11,"",IF(V$2&lt;&gt;"Ready",V$2,IF(ISNUMBER(Z309),AA308+Y309,"INSUFFICIENT FUNDS")))</f>
        <v/>
      </c>
      <c r="AB309" t="str">
        <f>IF(V309&gt;Scenario!$B$11,"",IF(V$2&lt;&gt;"Ready",V$2,IF(ISNUMBER(Z309),"OK","INSUFFICIENT FUNDS")))</f>
        <v/>
      </c>
      <c r="AC309">
        <v>305</v>
      </c>
      <c r="AD309" s="6" t="str">
        <f>IF(AC309&gt;Scenario!$B$11,"",IF(AC$2&lt;&gt;"Ready",AC$2,IF(AI308="OK",AG308,"INSUFFICIENT FUNDS")))</f>
        <v/>
      </c>
      <c r="AE309" s="6" t="str">
        <f>IF(AC309&gt;Scenario!$B$11,"",IF(AC$2&lt;&gt;"Ready",AC$2,IF(ISNUMBER(AD309),IF(AND(AC309&gt;=Scenario!$B$10,MOD(AC309-Scenario!$B$10,Scenario!$B$18)=0),Scenario!$B$8,0),"INSUFFICIENT FUNDS")))</f>
        <v/>
      </c>
      <c r="AF309" s="6" t="str">
        <f>IF(AC309&gt;Scenario!$B$11,"",IF(AC$2&lt;&gt;"Ready",AC$2,IF(ISNUMBER(AD309),(AD309+AE309)*(N('Option C'!$E$14)+N('Option C'!$E$15)+IF(Scenario!$B$13="Gross",0,0))/12+((N('Option C'!$E$12)+N('Option C'!$E$13))/12+IF(AND(AC309&gt;=Scenario!$B$10,MOD(AC309-Scenario!$B$10,Scenario!$B$18)=0),N('Option C'!$E$17)*N('Option C'!$E$18)+N('Option C'!$E$20),0)+IF(AC309=1,N('Option C'!$E$17)*N('Option C'!$E$19)+N('Option C'!$E$21),0)+IF(AC309=Scenario!$B$11,N('Option C'!$E$22),0)),"INSUFFICIENT FUNDS")))</f>
        <v/>
      </c>
      <c r="AG309" s="6" t="str">
        <f>IF(AC309&gt;Scenario!$B$11,"",IF(AC$2&lt;&gt;"Ready",AC$2,IF(ISNUMBER(AD309),IF((AD309+AE309)*(1+Scenario!$B$12/12)-AF309&lt;0,"INSUFFICIENT FUNDS",(AD309+AE309)*(1+Scenario!$B$12/12)-AF309),"INSUFFICIENT FUNDS")))</f>
        <v/>
      </c>
      <c r="AH309" s="6" t="str">
        <f>IF(AC309&gt;Scenario!$B$11,"",IF(AC$2&lt;&gt;"Ready",AC$2,IF(ISNUMBER(AG309),AH308+AF309,"INSUFFICIENT FUNDS")))</f>
        <v/>
      </c>
      <c r="AI309" t="str">
        <f>IF(AC309&gt;Scenario!$B$11,"",IF(AC$2&lt;&gt;"Ready",AC$2,IF(ISNUMBER(AG309),"OK","INSUFFICIENT FUNDS")))</f>
        <v/>
      </c>
      <c r="AJ309">
        <v>305</v>
      </c>
      <c r="AK309" s="6" t="str">
        <f>IF(AJ309&gt;Scenario!$B$11,"",IF(AJ$2&lt;&gt;"Ready",AJ$2,IF(AP308="OK",AN308,"INSUFFICIENT FUNDS")))</f>
        <v/>
      </c>
      <c r="AL309" s="6" t="str">
        <f>IF(AJ309&gt;Scenario!$B$11,"",IF(AJ$2&lt;&gt;"Ready",AJ$2,IF(ISNUMBER(AK309),IF(AND(AJ309&gt;=Scenario!$B$10,MOD(AJ309-Scenario!$B$10,Scenario!$B$18)=0),Scenario!$B$8,0),"INSUFFICIENT FUNDS")))</f>
        <v/>
      </c>
      <c r="AM309" s="6" t="str">
        <f>IF(AJ309&gt;Scenario!$B$11,"",IF(AJ$2&lt;&gt;"Ready",AJ$2,IF(ISNUMBER(AK309),(AK309+AL309)*(0+0+IF(Scenario!$B$13="Gross",0,0))/12+((0+0)/12+IF(AND(AJ309&gt;=Scenario!$B$10,MOD(AJ309-Scenario!$B$10,Scenario!$B$18)=0),0*0+0,0)+IF(AJ309=1,0*0+0,0)+IF(AJ309=Scenario!$B$11,0,0)),"INSUFFICIENT FUNDS")))</f>
        <v/>
      </c>
      <c r="AN309" s="6" t="str">
        <f>IF(AJ309&gt;Scenario!$B$11,"",IF(AJ$2&lt;&gt;"Ready",AJ$2,IF(ISNUMBER(AK309),IF((AK309+AL309)*(1+Scenario!$B$12/12)-AM309&lt;0,"INSUFFICIENT FUNDS",(AK309+AL309)*(1+Scenario!$B$12/12)-AM309),"INSUFFICIENT FUNDS")))</f>
        <v/>
      </c>
      <c r="AO309" s="6" t="str">
        <f>IF(AJ309&gt;Scenario!$B$11,"",IF(AJ$2&lt;&gt;"Ready",AJ$2,IF(ISNUMBER(AN309),AO308+AM309,"INSUFFICIENT FUNDS")))</f>
        <v/>
      </c>
      <c r="AP309" t="str">
        <f>IF(AJ309&gt;Scenario!$B$11,"",IF(AJ$2&lt;&gt;"Ready",AJ$2,IF(ISNUMBER(AN309),"OK","INSUFFICIENT FUNDS")))</f>
        <v/>
      </c>
    </row>
    <row r="310" spans="1:42" ht="32.1" customHeight="1" x14ac:dyDescent="0.2">
      <c r="A310">
        <v>306</v>
      </c>
      <c r="B310" s="6" t="str">
        <f>IF(A310&gt;Scenario!$B$11,"",IF(A$2&lt;&gt;"Ready",A$2,IF(G309="OK",E309,"INSUFFICIENT FUNDS")))</f>
        <v/>
      </c>
      <c r="C310" s="6" t="str">
        <f>IF(A310&gt;Scenario!$B$11,"",IF(A$2&lt;&gt;"Ready",A$2,IF(ISNUMBER(B310),IF(AND(A310&gt;=Scenario!$B$10,MOD(A310-Scenario!$B$10,Scenario!$B$18)=0),Scenario!$B$8,0),"INSUFFICIENT FUNDS")))</f>
        <v/>
      </c>
      <c r="D310" s="6" t="str">
        <f>IF(A310&gt;Scenario!$B$11,"",IF(A$2&lt;&gt;"Ready",A$2,IF(ISNUMBER(B310),(B310+C310)*(N('Option C'!$E$14)+N('Option C'!$E$15)+IF(Scenario!$B$13="Gross",N('Option C'!$E$16),0))/12+((N('Option C'!$E$12)+N('Option C'!$E$13))/12+IF(AND(A310&gt;=Scenario!$B$10,MOD(A310-Scenario!$B$10,Scenario!$B$18)=0),N('Option C'!$E$17)*N('Option C'!$E$18)+N('Option C'!$E$20),0)+IF(A310=1,N('Option C'!$E$17)*N('Option C'!$E$19)+N('Option C'!$E$21),0)+IF(A310=Scenario!$B$11,N('Option C'!$E$22),0)),"INSUFFICIENT FUNDS")))</f>
        <v/>
      </c>
      <c r="E310" s="6" t="str">
        <f>IF(A310&gt;Scenario!$B$11,"",IF(A$2&lt;&gt;"Ready",A$2,IF(ISNUMBER(B310),IF((B310+C310)*(1+Scenario!$B$12/12)-D310&lt;0,"INSUFFICIENT FUNDS",(B310+C310)*(1+Scenario!$B$12/12)-D310),"INSUFFICIENT FUNDS")))</f>
        <v/>
      </c>
      <c r="F310" s="6" t="str">
        <f>IF(A310&gt;Scenario!$B$11,"",IF(A$2&lt;&gt;"Ready",A$2,IF(ISNUMBER(E310),F309+D310,"INSUFFICIENT FUNDS")))</f>
        <v/>
      </c>
      <c r="G310" t="str">
        <f>IF(A310&gt;Scenario!$B$11,"",IF(A$2&lt;&gt;"Ready",A$2,IF(ISNUMBER(E310),"OK","INSUFFICIENT FUNDS")))</f>
        <v/>
      </c>
      <c r="H310">
        <v>306</v>
      </c>
      <c r="I310" s="6" t="str">
        <f>IF(H310&gt;Scenario!$B$11,"",IF(H$2&lt;&gt;"Ready",H$2,IF(N309="OK",L309,"INSUFFICIENT FUNDS")))</f>
        <v/>
      </c>
      <c r="J310" s="6" t="str">
        <f>IF(H310&gt;Scenario!$B$11,"",IF(H$2&lt;&gt;"Ready",H$2,IF(ISNUMBER(I310),IF(AND(H310&gt;=Scenario!$B$10,MOD(H310-Scenario!$B$10,Scenario!$B$18)=0),Scenario!$B$8,0),"INSUFFICIENT FUNDS")))</f>
        <v/>
      </c>
      <c r="K310" s="6" t="str">
        <f>IF(H310&gt;Scenario!$B$11,"",IF(H$2&lt;&gt;"Ready",H$2,IF(ISNUMBER(I310),(I310+J310)*(N('Option C'!$E$14)+N('Option C'!$E$15)+IF(Scenario!$B$13="Gross",N('Option C'!$E$16),0))/12+((0+0)/12+IF(AND(H310&gt;=Scenario!$B$10,MOD(H310-Scenario!$B$10,Scenario!$B$18)=0),N('Option C'!$E$17)*N('Option C'!$E$18)+N('Option C'!$E$20),0)+IF(H310=1,N('Option C'!$E$17)*N('Option C'!$E$19)+N('Option C'!$E$21),0)+IF(H310=Scenario!$B$11,N('Option C'!$E$22),0)),"INSUFFICIENT FUNDS")))</f>
        <v/>
      </c>
      <c r="L310" s="6" t="str">
        <f>IF(H310&gt;Scenario!$B$11,"",IF(H$2&lt;&gt;"Ready",H$2,IF(ISNUMBER(I310),IF((I310+J310)*(1+Scenario!$B$12/12)-K310&lt;0,"INSUFFICIENT FUNDS",(I310+J310)*(1+Scenario!$B$12/12)-K310),"INSUFFICIENT FUNDS")))</f>
        <v/>
      </c>
      <c r="M310" s="6" t="str">
        <f>IF(H310&gt;Scenario!$B$11,"",IF(H$2&lt;&gt;"Ready",H$2,IF(ISNUMBER(L310),M309+K310,"INSUFFICIENT FUNDS")))</f>
        <v/>
      </c>
      <c r="N310" t="str">
        <f>IF(H310&gt;Scenario!$B$11,"",IF(H$2&lt;&gt;"Ready",H$2,IF(ISNUMBER(L310),"OK","INSUFFICIENT FUNDS")))</f>
        <v/>
      </c>
      <c r="O310">
        <v>306</v>
      </c>
      <c r="P310" s="6" t="str">
        <f>IF(O310&gt;Scenario!$B$11,"",IF(O$2&lt;&gt;"Ready",O$2,IF(U309="OK",S309,"INSUFFICIENT FUNDS")))</f>
        <v/>
      </c>
      <c r="Q310" s="6" t="str">
        <f>IF(O310&gt;Scenario!$B$11,"",IF(O$2&lt;&gt;"Ready",O$2,IF(ISNUMBER(P310),IF(AND(O310&gt;=Scenario!$B$10,MOD(O310-Scenario!$B$10,Scenario!$B$18)=0),Scenario!$B$8,0),"INSUFFICIENT FUNDS")))</f>
        <v/>
      </c>
      <c r="R310" s="6" t="str">
        <f>IF(O310&gt;Scenario!$B$11,"",IF(O$2&lt;&gt;"Ready",O$2,IF(ISNUMBER(P310),(P310+Q310)*(0+N('Option C'!$E$15)+IF(Scenario!$B$13="Gross",N('Option C'!$E$16),0))/12+((N('Option C'!$E$12)+N('Option C'!$E$13))/12+IF(AND(O310&gt;=Scenario!$B$10,MOD(O310-Scenario!$B$10,Scenario!$B$18)=0),N('Option C'!$E$17)*N('Option C'!$E$18)+N('Option C'!$E$20),0)+IF(O310=1,N('Option C'!$E$17)*N('Option C'!$E$19)+N('Option C'!$E$21),0)+IF(O310=Scenario!$B$11,N('Option C'!$E$22),0)),"INSUFFICIENT FUNDS")))</f>
        <v/>
      </c>
      <c r="S310" s="6" t="str">
        <f>IF(O310&gt;Scenario!$B$11,"",IF(O$2&lt;&gt;"Ready",O$2,IF(ISNUMBER(P310),IF((P310+Q310)*(1+Scenario!$B$12/12)-R310&lt;0,"INSUFFICIENT FUNDS",(P310+Q310)*(1+Scenario!$B$12/12)-R310),"INSUFFICIENT FUNDS")))</f>
        <v/>
      </c>
      <c r="T310" s="6" t="str">
        <f>IF(O310&gt;Scenario!$B$11,"",IF(O$2&lt;&gt;"Ready",O$2,IF(ISNUMBER(S310),T309+R310,"INSUFFICIENT FUNDS")))</f>
        <v/>
      </c>
      <c r="U310" t="str">
        <f>IF(O310&gt;Scenario!$B$11,"",IF(O$2&lt;&gt;"Ready",O$2,IF(ISNUMBER(S310),"OK","INSUFFICIENT FUNDS")))</f>
        <v/>
      </c>
      <c r="V310">
        <v>306</v>
      </c>
      <c r="W310" s="6" t="str">
        <f>IF(V310&gt;Scenario!$B$11,"",IF(V$2&lt;&gt;"Ready",V$2,IF(AB309="OK",Z309,"INSUFFICIENT FUNDS")))</f>
        <v/>
      </c>
      <c r="X310" s="6" t="str">
        <f>IF(V310&gt;Scenario!$B$11,"",IF(V$2&lt;&gt;"Ready",V$2,IF(ISNUMBER(W310),IF(AND(V310&gt;=Scenario!$B$10,MOD(V310-Scenario!$B$10,Scenario!$B$18)=0),Scenario!$B$8,0),"INSUFFICIENT FUNDS")))</f>
        <v/>
      </c>
      <c r="Y310" s="6" t="str">
        <f>IF(V310&gt;Scenario!$B$11,"",IF(V$2&lt;&gt;"Ready",V$2,IF(ISNUMBER(W310),(W310+X310)*(N('Option C'!$E$14)+N('Option C'!$E$15)+IF(Scenario!$B$13="Gross",N('Option C'!$E$16),0))/12+((N('Option C'!$E$12)+N('Option C'!$E$13))/12+IF(AND(V310&gt;=Scenario!$B$10,MOD(V310-Scenario!$B$10,Scenario!$B$18)=0),0*0+0,0)+IF(V310=1,0*0+0,0)+IF(V310=Scenario!$B$11,0,0)),"INSUFFICIENT FUNDS")))</f>
        <v/>
      </c>
      <c r="Z310" s="6" t="str">
        <f>IF(V310&gt;Scenario!$B$11,"",IF(V$2&lt;&gt;"Ready",V$2,IF(ISNUMBER(W310),IF((W310+X310)*(1+Scenario!$B$12/12)-Y310&lt;0,"INSUFFICIENT FUNDS",(W310+X310)*(1+Scenario!$B$12/12)-Y310),"INSUFFICIENT FUNDS")))</f>
        <v/>
      </c>
      <c r="AA310" s="6" t="str">
        <f>IF(V310&gt;Scenario!$B$11,"",IF(V$2&lt;&gt;"Ready",V$2,IF(ISNUMBER(Z310),AA309+Y310,"INSUFFICIENT FUNDS")))</f>
        <v/>
      </c>
      <c r="AB310" t="str">
        <f>IF(V310&gt;Scenario!$B$11,"",IF(V$2&lt;&gt;"Ready",V$2,IF(ISNUMBER(Z310),"OK","INSUFFICIENT FUNDS")))</f>
        <v/>
      </c>
      <c r="AC310">
        <v>306</v>
      </c>
      <c r="AD310" s="6" t="str">
        <f>IF(AC310&gt;Scenario!$B$11,"",IF(AC$2&lt;&gt;"Ready",AC$2,IF(AI309="OK",AG309,"INSUFFICIENT FUNDS")))</f>
        <v/>
      </c>
      <c r="AE310" s="6" t="str">
        <f>IF(AC310&gt;Scenario!$B$11,"",IF(AC$2&lt;&gt;"Ready",AC$2,IF(ISNUMBER(AD310),IF(AND(AC310&gt;=Scenario!$B$10,MOD(AC310-Scenario!$B$10,Scenario!$B$18)=0),Scenario!$B$8,0),"INSUFFICIENT FUNDS")))</f>
        <v/>
      </c>
      <c r="AF310" s="6" t="str">
        <f>IF(AC310&gt;Scenario!$B$11,"",IF(AC$2&lt;&gt;"Ready",AC$2,IF(ISNUMBER(AD310),(AD310+AE310)*(N('Option C'!$E$14)+N('Option C'!$E$15)+IF(Scenario!$B$13="Gross",0,0))/12+((N('Option C'!$E$12)+N('Option C'!$E$13))/12+IF(AND(AC310&gt;=Scenario!$B$10,MOD(AC310-Scenario!$B$10,Scenario!$B$18)=0),N('Option C'!$E$17)*N('Option C'!$E$18)+N('Option C'!$E$20),0)+IF(AC310=1,N('Option C'!$E$17)*N('Option C'!$E$19)+N('Option C'!$E$21),0)+IF(AC310=Scenario!$B$11,N('Option C'!$E$22),0)),"INSUFFICIENT FUNDS")))</f>
        <v/>
      </c>
      <c r="AG310" s="6" t="str">
        <f>IF(AC310&gt;Scenario!$B$11,"",IF(AC$2&lt;&gt;"Ready",AC$2,IF(ISNUMBER(AD310),IF((AD310+AE310)*(1+Scenario!$B$12/12)-AF310&lt;0,"INSUFFICIENT FUNDS",(AD310+AE310)*(1+Scenario!$B$12/12)-AF310),"INSUFFICIENT FUNDS")))</f>
        <v/>
      </c>
      <c r="AH310" s="6" t="str">
        <f>IF(AC310&gt;Scenario!$B$11,"",IF(AC$2&lt;&gt;"Ready",AC$2,IF(ISNUMBER(AG310),AH309+AF310,"INSUFFICIENT FUNDS")))</f>
        <v/>
      </c>
      <c r="AI310" t="str">
        <f>IF(AC310&gt;Scenario!$B$11,"",IF(AC$2&lt;&gt;"Ready",AC$2,IF(ISNUMBER(AG310),"OK","INSUFFICIENT FUNDS")))</f>
        <v/>
      </c>
      <c r="AJ310">
        <v>306</v>
      </c>
      <c r="AK310" s="6" t="str">
        <f>IF(AJ310&gt;Scenario!$B$11,"",IF(AJ$2&lt;&gt;"Ready",AJ$2,IF(AP309="OK",AN309,"INSUFFICIENT FUNDS")))</f>
        <v/>
      </c>
      <c r="AL310" s="6" t="str">
        <f>IF(AJ310&gt;Scenario!$B$11,"",IF(AJ$2&lt;&gt;"Ready",AJ$2,IF(ISNUMBER(AK310),IF(AND(AJ310&gt;=Scenario!$B$10,MOD(AJ310-Scenario!$B$10,Scenario!$B$18)=0),Scenario!$B$8,0),"INSUFFICIENT FUNDS")))</f>
        <v/>
      </c>
      <c r="AM310" s="6" t="str">
        <f>IF(AJ310&gt;Scenario!$B$11,"",IF(AJ$2&lt;&gt;"Ready",AJ$2,IF(ISNUMBER(AK310),(AK310+AL310)*(0+0+IF(Scenario!$B$13="Gross",0,0))/12+((0+0)/12+IF(AND(AJ310&gt;=Scenario!$B$10,MOD(AJ310-Scenario!$B$10,Scenario!$B$18)=0),0*0+0,0)+IF(AJ310=1,0*0+0,0)+IF(AJ310=Scenario!$B$11,0,0)),"INSUFFICIENT FUNDS")))</f>
        <v/>
      </c>
      <c r="AN310" s="6" t="str">
        <f>IF(AJ310&gt;Scenario!$B$11,"",IF(AJ$2&lt;&gt;"Ready",AJ$2,IF(ISNUMBER(AK310),IF((AK310+AL310)*(1+Scenario!$B$12/12)-AM310&lt;0,"INSUFFICIENT FUNDS",(AK310+AL310)*(1+Scenario!$B$12/12)-AM310),"INSUFFICIENT FUNDS")))</f>
        <v/>
      </c>
      <c r="AO310" s="6" t="str">
        <f>IF(AJ310&gt;Scenario!$B$11,"",IF(AJ$2&lt;&gt;"Ready",AJ$2,IF(ISNUMBER(AN310),AO309+AM310,"INSUFFICIENT FUNDS")))</f>
        <v/>
      </c>
      <c r="AP310" t="str">
        <f>IF(AJ310&gt;Scenario!$B$11,"",IF(AJ$2&lt;&gt;"Ready",AJ$2,IF(ISNUMBER(AN310),"OK","INSUFFICIENT FUNDS")))</f>
        <v/>
      </c>
    </row>
    <row r="311" spans="1:42" ht="32.1" customHeight="1" x14ac:dyDescent="0.2">
      <c r="A311">
        <v>307</v>
      </c>
      <c r="B311" s="6" t="str">
        <f>IF(A311&gt;Scenario!$B$11,"",IF(A$2&lt;&gt;"Ready",A$2,IF(G310="OK",E310,"INSUFFICIENT FUNDS")))</f>
        <v/>
      </c>
      <c r="C311" s="6" t="str">
        <f>IF(A311&gt;Scenario!$B$11,"",IF(A$2&lt;&gt;"Ready",A$2,IF(ISNUMBER(B311),IF(AND(A311&gt;=Scenario!$B$10,MOD(A311-Scenario!$B$10,Scenario!$B$18)=0),Scenario!$B$8,0),"INSUFFICIENT FUNDS")))</f>
        <v/>
      </c>
      <c r="D311" s="6" t="str">
        <f>IF(A311&gt;Scenario!$B$11,"",IF(A$2&lt;&gt;"Ready",A$2,IF(ISNUMBER(B311),(B311+C311)*(N('Option C'!$E$14)+N('Option C'!$E$15)+IF(Scenario!$B$13="Gross",N('Option C'!$E$16),0))/12+((N('Option C'!$E$12)+N('Option C'!$E$13))/12+IF(AND(A311&gt;=Scenario!$B$10,MOD(A311-Scenario!$B$10,Scenario!$B$18)=0),N('Option C'!$E$17)*N('Option C'!$E$18)+N('Option C'!$E$20),0)+IF(A311=1,N('Option C'!$E$17)*N('Option C'!$E$19)+N('Option C'!$E$21),0)+IF(A311=Scenario!$B$11,N('Option C'!$E$22),0)),"INSUFFICIENT FUNDS")))</f>
        <v/>
      </c>
      <c r="E311" s="6" t="str">
        <f>IF(A311&gt;Scenario!$B$11,"",IF(A$2&lt;&gt;"Ready",A$2,IF(ISNUMBER(B311),IF((B311+C311)*(1+Scenario!$B$12/12)-D311&lt;0,"INSUFFICIENT FUNDS",(B311+C311)*(1+Scenario!$B$12/12)-D311),"INSUFFICIENT FUNDS")))</f>
        <v/>
      </c>
      <c r="F311" s="6" t="str">
        <f>IF(A311&gt;Scenario!$B$11,"",IF(A$2&lt;&gt;"Ready",A$2,IF(ISNUMBER(E311),F310+D311,"INSUFFICIENT FUNDS")))</f>
        <v/>
      </c>
      <c r="G311" t="str">
        <f>IF(A311&gt;Scenario!$B$11,"",IF(A$2&lt;&gt;"Ready",A$2,IF(ISNUMBER(E311),"OK","INSUFFICIENT FUNDS")))</f>
        <v/>
      </c>
      <c r="H311">
        <v>307</v>
      </c>
      <c r="I311" s="6" t="str">
        <f>IF(H311&gt;Scenario!$B$11,"",IF(H$2&lt;&gt;"Ready",H$2,IF(N310="OK",L310,"INSUFFICIENT FUNDS")))</f>
        <v/>
      </c>
      <c r="J311" s="6" t="str">
        <f>IF(H311&gt;Scenario!$B$11,"",IF(H$2&lt;&gt;"Ready",H$2,IF(ISNUMBER(I311),IF(AND(H311&gt;=Scenario!$B$10,MOD(H311-Scenario!$B$10,Scenario!$B$18)=0),Scenario!$B$8,0),"INSUFFICIENT FUNDS")))</f>
        <v/>
      </c>
      <c r="K311" s="6" t="str">
        <f>IF(H311&gt;Scenario!$B$11,"",IF(H$2&lt;&gt;"Ready",H$2,IF(ISNUMBER(I311),(I311+J311)*(N('Option C'!$E$14)+N('Option C'!$E$15)+IF(Scenario!$B$13="Gross",N('Option C'!$E$16),0))/12+((0+0)/12+IF(AND(H311&gt;=Scenario!$B$10,MOD(H311-Scenario!$B$10,Scenario!$B$18)=0),N('Option C'!$E$17)*N('Option C'!$E$18)+N('Option C'!$E$20),0)+IF(H311=1,N('Option C'!$E$17)*N('Option C'!$E$19)+N('Option C'!$E$21),0)+IF(H311=Scenario!$B$11,N('Option C'!$E$22),0)),"INSUFFICIENT FUNDS")))</f>
        <v/>
      </c>
      <c r="L311" s="6" t="str">
        <f>IF(H311&gt;Scenario!$B$11,"",IF(H$2&lt;&gt;"Ready",H$2,IF(ISNUMBER(I311),IF((I311+J311)*(1+Scenario!$B$12/12)-K311&lt;0,"INSUFFICIENT FUNDS",(I311+J311)*(1+Scenario!$B$12/12)-K311),"INSUFFICIENT FUNDS")))</f>
        <v/>
      </c>
      <c r="M311" s="6" t="str">
        <f>IF(H311&gt;Scenario!$B$11,"",IF(H$2&lt;&gt;"Ready",H$2,IF(ISNUMBER(L311),M310+K311,"INSUFFICIENT FUNDS")))</f>
        <v/>
      </c>
      <c r="N311" t="str">
        <f>IF(H311&gt;Scenario!$B$11,"",IF(H$2&lt;&gt;"Ready",H$2,IF(ISNUMBER(L311),"OK","INSUFFICIENT FUNDS")))</f>
        <v/>
      </c>
      <c r="O311">
        <v>307</v>
      </c>
      <c r="P311" s="6" t="str">
        <f>IF(O311&gt;Scenario!$B$11,"",IF(O$2&lt;&gt;"Ready",O$2,IF(U310="OK",S310,"INSUFFICIENT FUNDS")))</f>
        <v/>
      </c>
      <c r="Q311" s="6" t="str">
        <f>IF(O311&gt;Scenario!$B$11,"",IF(O$2&lt;&gt;"Ready",O$2,IF(ISNUMBER(P311),IF(AND(O311&gt;=Scenario!$B$10,MOD(O311-Scenario!$B$10,Scenario!$B$18)=0),Scenario!$B$8,0),"INSUFFICIENT FUNDS")))</f>
        <v/>
      </c>
      <c r="R311" s="6" t="str">
        <f>IF(O311&gt;Scenario!$B$11,"",IF(O$2&lt;&gt;"Ready",O$2,IF(ISNUMBER(P311),(P311+Q311)*(0+N('Option C'!$E$15)+IF(Scenario!$B$13="Gross",N('Option C'!$E$16),0))/12+((N('Option C'!$E$12)+N('Option C'!$E$13))/12+IF(AND(O311&gt;=Scenario!$B$10,MOD(O311-Scenario!$B$10,Scenario!$B$18)=0),N('Option C'!$E$17)*N('Option C'!$E$18)+N('Option C'!$E$20),0)+IF(O311=1,N('Option C'!$E$17)*N('Option C'!$E$19)+N('Option C'!$E$21),0)+IF(O311=Scenario!$B$11,N('Option C'!$E$22),0)),"INSUFFICIENT FUNDS")))</f>
        <v/>
      </c>
      <c r="S311" s="6" t="str">
        <f>IF(O311&gt;Scenario!$B$11,"",IF(O$2&lt;&gt;"Ready",O$2,IF(ISNUMBER(P311),IF((P311+Q311)*(1+Scenario!$B$12/12)-R311&lt;0,"INSUFFICIENT FUNDS",(P311+Q311)*(1+Scenario!$B$12/12)-R311),"INSUFFICIENT FUNDS")))</f>
        <v/>
      </c>
      <c r="T311" s="6" t="str">
        <f>IF(O311&gt;Scenario!$B$11,"",IF(O$2&lt;&gt;"Ready",O$2,IF(ISNUMBER(S311),T310+R311,"INSUFFICIENT FUNDS")))</f>
        <v/>
      </c>
      <c r="U311" t="str">
        <f>IF(O311&gt;Scenario!$B$11,"",IF(O$2&lt;&gt;"Ready",O$2,IF(ISNUMBER(S311),"OK","INSUFFICIENT FUNDS")))</f>
        <v/>
      </c>
      <c r="V311">
        <v>307</v>
      </c>
      <c r="W311" s="6" t="str">
        <f>IF(V311&gt;Scenario!$B$11,"",IF(V$2&lt;&gt;"Ready",V$2,IF(AB310="OK",Z310,"INSUFFICIENT FUNDS")))</f>
        <v/>
      </c>
      <c r="X311" s="6" t="str">
        <f>IF(V311&gt;Scenario!$B$11,"",IF(V$2&lt;&gt;"Ready",V$2,IF(ISNUMBER(W311),IF(AND(V311&gt;=Scenario!$B$10,MOD(V311-Scenario!$B$10,Scenario!$B$18)=0),Scenario!$B$8,0),"INSUFFICIENT FUNDS")))</f>
        <v/>
      </c>
      <c r="Y311" s="6" t="str">
        <f>IF(V311&gt;Scenario!$B$11,"",IF(V$2&lt;&gt;"Ready",V$2,IF(ISNUMBER(W311),(W311+X311)*(N('Option C'!$E$14)+N('Option C'!$E$15)+IF(Scenario!$B$13="Gross",N('Option C'!$E$16),0))/12+((N('Option C'!$E$12)+N('Option C'!$E$13))/12+IF(AND(V311&gt;=Scenario!$B$10,MOD(V311-Scenario!$B$10,Scenario!$B$18)=0),0*0+0,0)+IF(V311=1,0*0+0,0)+IF(V311=Scenario!$B$11,0,0)),"INSUFFICIENT FUNDS")))</f>
        <v/>
      </c>
      <c r="Z311" s="6" t="str">
        <f>IF(V311&gt;Scenario!$B$11,"",IF(V$2&lt;&gt;"Ready",V$2,IF(ISNUMBER(W311),IF((W311+X311)*(1+Scenario!$B$12/12)-Y311&lt;0,"INSUFFICIENT FUNDS",(W311+X311)*(1+Scenario!$B$12/12)-Y311),"INSUFFICIENT FUNDS")))</f>
        <v/>
      </c>
      <c r="AA311" s="6" t="str">
        <f>IF(V311&gt;Scenario!$B$11,"",IF(V$2&lt;&gt;"Ready",V$2,IF(ISNUMBER(Z311),AA310+Y311,"INSUFFICIENT FUNDS")))</f>
        <v/>
      </c>
      <c r="AB311" t="str">
        <f>IF(V311&gt;Scenario!$B$11,"",IF(V$2&lt;&gt;"Ready",V$2,IF(ISNUMBER(Z311),"OK","INSUFFICIENT FUNDS")))</f>
        <v/>
      </c>
      <c r="AC311">
        <v>307</v>
      </c>
      <c r="AD311" s="6" t="str">
        <f>IF(AC311&gt;Scenario!$B$11,"",IF(AC$2&lt;&gt;"Ready",AC$2,IF(AI310="OK",AG310,"INSUFFICIENT FUNDS")))</f>
        <v/>
      </c>
      <c r="AE311" s="6" t="str">
        <f>IF(AC311&gt;Scenario!$B$11,"",IF(AC$2&lt;&gt;"Ready",AC$2,IF(ISNUMBER(AD311),IF(AND(AC311&gt;=Scenario!$B$10,MOD(AC311-Scenario!$B$10,Scenario!$B$18)=0),Scenario!$B$8,0),"INSUFFICIENT FUNDS")))</f>
        <v/>
      </c>
      <c r="AF311" s="6" t="str">
        <f>IF(AC311&gt;Scenario!$B$11,"",IF(AC$2&lt;&gt;"Ready",AC$2,IF(ISNUMBER(AD311),(AD311+AE311)*(N('Option C'!$E$14)+N('Option C'!$E$15)+IF(Scenario!$B$13="Gross",0,0))/12+((N('Option C'!$E$12)+N('Option C'!$E$13))/12+IF(AND(AC311&gt;=Scenario!$B$10,MOD(AC311-Scenario!$B$10,Scenario!$B$18)=0),N('Option C'!$E$17)*N('Option C'!$E$18)+N('Option C'!$E$20),0)+IF(AC311=1,N('Option C'!$E$17)*N('Option C'!$E$19)+N('Option C'!$E$21),0)+IF(AC311=Scenario!$B$11,N('Option C'!$E$22),0)),"INSUFFICIENT FUNDS")))</f>
        <v/>
      </c>
      <c r="AG311" s="6" t="str">
        <f>IF(AC311&gt;Scenario!$B$11,"",IF(AC$2&lt;&gt;"Ready",AC$2,IF(ISNUMBER(AD311),IF((AD311+AE311)*(1+Scenario!$B$12/12)-AF311&lt;0,"INSUFFICIENT FUNDS",(AD311+AE311)*(1+Scenario!$B$12/12)-AF311),"INSUFFICIENT FUNDS")))</f>
        <v/>
      </c>
      <c r="AH311" s="6" t="str">
        <f>IF(AC311&gt;Scenario!$B$11,"",IF(AC$2&lt;&gt;"Ready",AC$2,IF(ISNUMBER(AG311),AH310+AF311,"INSUFFICIENT FUNDS")))</f>
        <v/>
      </c>
      <c r="AI311" t="str">
        <f>IF(AC311&gt;Scenario!$B$11,"",IF(AC$2&lt;&gt;"Ready",AC$2,IF(ISNUMBER(AG311),"OK","INSUFFICIENT FUNDS")))</f>
        <v/>
      </c>
      <c r="AJ311">
        <v>307</v>
      </c>
      <c r="AK311" s="6" t="str">
        <f>IF(AJ311&gt;Scenario!$B$11,"",IF(AJ$2&lt;&gt;"Ready",AJ$2,IF(AP310="OK",AN310,"INSUFFICIENT FUNDS")))</f>
        <v/>
      </c>
      <c r="AL311" s="6" t="str">
        <f>IF(AJ311&gt;Scenario!$B$11,"",IF(AJ$2&lt;&gt;"Ready",AJ$2,IF(ISNUMBER(AK311),IF(AND(AJ311&gt;=Scenario!$B$10,MOD(AJ311-Scenario!$B$10,Scenario!$B$18)=0),Scenario!$B$8,0),"INSUFFICIENT FUNDS")))</f>
        <v/>
      </c>
      <c r="AM311" s="6" t="str">
        <f>IF(AJ311&gt;Scenario!$B$11,"",IF(AJ$2&lt;&gt;"Ready",AJ$2,IF(ISNUMBER(AK311),(AK311+AL311)*(0+0+IF(Scenario!$B$13="Gross",0,0))/12+((0+0)/12+IF(AND(AJ311&gt;=Scenario!$B$10,MOD(AJ311-Scenario!$B$10,Scenario!$B$18)=0),0*0+0,0)+IF(AJ311=1,0*0+0,0)+IF(AJ311=Scenario!$B$11,0,0)),"INSUFFICIENT FUNDS")))</f>
        <v/>
      </c>
      <c r="AN311" s="6" t="str">
        <f>IF(AJ311&gt;Scenario!$B$11,"",IF(AJ$2&lt;&gt;"Ready",AJ$2,IF(ISNUMBER(AK311),IF((AK311+AL311)*(1+Scenario!$B$12/12)-AM311&lt;0,"INSUFFICIENT FUNDS",(AK311+AL311)*(1+Scenario!$B$12/12)-AM311),"INSUFFICIENT FUNDS")))</f>
        <v/>
      </c>
      <c r="AO311" s="6" t="str">
        <f>IF(AJ311&gt;Scenario!$B$11,"",IF(AJ$2&lt;&gt;"Ready",AJ$2,IF(ISNUMBER(AN311),AO310+AM311,"INSUFFICIENT FUNDS")))</f>
        <v/>
      </c>
      <c r="AP311" t="str">
        <f>IF(AJ311&gt;Scenario!$B$11,"",IF(AJ$2&lt;&gt;"Ready",AJ$2,IF(ISNUMBER(AN311),"OK","INSUFFICIENT FUNDS")))</f>
        <v/>
      </c>
    </row>
    <row r="312" spans="1:42" ht="32.1" customHeight="1" x14ac:dyDescent="0.2">
      <c r="A312">
        <v>308</v>
      </c>
      <c r="B312" s="6" t="str">
        <f>IF(A312&gt;Scenario!$B$11,"",IF(A$2&lt;&gt;"Ready",A$2,IF(G311="OK",E311,"INSUFFICIENT FUNDS")))</f>
        <v/>
      </c>
      <c r="C312" s="6" t="str">
        <f>IF(A312&gt;Scenario!$B$11,"",IF(A$2&lt;&gt;"Ready",A$2,IF(ISNUMBER(B312),IF(AND(A312&gt;=Scenario!$B$10,MOD(A312-Scenario!$B$10,Scenario!$B$18)=0),Scenario!$B$8,0),"INSUFFICIENT FUNDS")))</f>
        <v/>
      </c>
      <c r="D312" s="6" t="str">
        <f>IF(A312&gt;Scenario!$B$11,"",IF(A$2&lt;&gt;"Ready",A$2,IF(ISNUMBER(B312),(B312+C312)*(N('Option C'!$E$14)+N('Option C'!$E$15)+IF(Scenario!$B$13="Gross",N('Option C'!$E$16),0))/12+((N('Option C'!$E$12)+N('Option C'!$E$13))/12+IF(AND(A312&gt;=Scenario!$B$10,MOD(A312-Scenario!$B$10,Scenario!$B$18)=0),N('Option C'!$E$17)*N('Option C'!$E$18)+N('Option C'!$E$20),0)+IF(A312=1,N('Option C'!$E$17)*N('Option C'!$E$19)+N('Option C'!$E$21),0)+IF(A312=Scenario!$B$11,N('Option C'!$E$22),0)),"INSUFFICIENT FUNDS")))</f>
        <v/>
      </c>
      <c r="E312" s="6" t="str">
        <f>IF(A312&gt;Scenario!$B$11,"",IF(A$2&lt;&gt;"Ready",A$2,IF(ISNUMBER(B312),IF((B312+C312)*(1+Scenario!$B$12/12)-D312&lt;0,"INSUFFICIENT FUNDS",(B312+C312)*(1+Scenario!$B$12/12)-D312),"INSUFFICIENT FUNDS")))</f>
        <v/>
      </c>
      <c r="F312" s="6" t="str">
        <f>IF(A312&gt;Scenario!$B$11,"",IF(A$2&lt;&gt;"Ready",A$2,IF(ISNUMBER(E312),F311+D312,"INSUFFICIENT FUNDS")))</f>
        <v/>
      </c>
      <c r="G312" t="str">
        <f>IF(A312&gt;Scenario!$B$11,"",IF(A$2&lt;&gt;"Ready",A$2,IF(ISNUMBER(E312),"OK","INSUFFICIENT FUNDS")))</f>
        <v/>
      </c>
      <c r="H312">
        <v>308</v>
      </c>
      <c r="I312" s="6" t="str">
        <f>IF(H312&gt;Scenario!$B$11,"",IF(H$2&lt;&gt;"Ready",H$2,IF(N311="OK",L311,"INSUFFICIENT FUNDS")))</f>
        <v/>
      </c>
      <c r="J312" s="6" t="str">
        <f>IF(H312&gt;Scenario!$B$11,"",IF(H$2&lt;&gt;"Ready",H$2,IF(ISNUMBER(I312),IF(AND(H312&gt;=Scenario!$B$10,MOD(H312-Scenario!$B$10,Scenario!$B$18)=0),Scenario!$B$8,0),"INSUFFICIENT FUNDS")))</f>
        <v/>
      </c>
      <c r="K312" s="6" t="str">
        <f>IF(H312&gt;Scenario!$B$11,"",IF(H$2&lt;&gt;"Ready",H$2,IF(ISNUMBER(I312),(I312+J312)*(N('Option C'!$E$14)+N('Option C'!$E$15)+IF(Scenario!$B$13="Gross",N('Option C'!$E$16),0))/12+((0+0)/12+IF(AND(H312&gt;=Scenario!$B$10,MOD(H312-Scenario!$B$10,Scenario!$B$18)=0),N('Option C'!$E$17)*N('Option C'!$E$18)+N('Option C'!$E$20),0)+IF(H312=1,N('Option C'!$E$17)*N('Option C'!$E$19)+N('Option C'!$E$21),0)+IF(H312=Scenario!$B$11,N('Option C'!$E$22),0)),"INSUFFICIENT FUNDS")))</f>
        <v/>
      </c>
      <c r="L312" s="6" t="str">
        <f>IF(H312&gt;Scenario!$B$11,"",IF(H$2&lt;&gt;"Ready",H$2,IF(ISNUMBER(I312),IF((I312+J312)*(1+Scenario!$B$12/12)-K312&lt;0,"INSUFFICIENT FUNDS",(I312+J312)*(1+Scenario!$B$12/12)-K312),"INSUFFICIENT FUNDS")))</f>
        <v/>
      </c>
      <c r="M312" s="6" t="str">
        <f>IF(H312&gt;Scenario!$B$11,"",IF(H$2&lt;&gt;"Ready",H$2,IF(ISNUMBER(L312),M311+K312,"INSUFFICIENT FUNDS")))</f>
        <v/>
      </c>
      <c r="N312" t="str">
        <f>IF(H312&gt;Scenario!$B$11,"",IF(H$2&lt;&gt;"Ready",H$2,IF(ISNUMBER(L312),"OK","INSUFFICIENT FUNDS")))</f>
        <v/>
      </c>
      <c r="O312">
        <v>308</v>
      </c>
      <c r="P312" s="6" t="str">
        <f>IF(O312&gt;Scenario!$B$11,"",IF(O$2&lt;&gt;"Ready",O$2,IF(U311="OK",S311,"INSUFFICIENT FUNDS")))</f>
        <v/>
      </c>
      <c r="Q312" s="6" t="str">
        <f>IF(O312&gt;Scenario!$B$11,"",IF(O$2&lt;&gt;"Ready",O$2,IF(ISNUMBER(P312),IF(AND(O312&gt;=Scenario!$B$10,MOD(O312-Scenario!$B$10,Scenario!$B$18)=0),Scenario!$B$8,0),"INSUFFICIENT FUNDS")))</f>
        <v/>
      </c>
      <c r="R312" s="6" t="str">
        <f>IF(O312&gt;Scenario!$B$11,"",IF(O$2&lt;&gt;"Ready",O$2,IF(ISNUMBER(P312),(P312+Q312)*(0+N('Option C'!$E$15)+IF(Scenario!$B$13="Gross",N('Option C'!$E$16),0))/12+((N('Option C'!$E$12)+N('Option C'!$E$13))/12+IF(AND(O312&gt;=Scenario!$B$10,MOD(O312-Scenario!$B$10,Scenario!$B$18)=0),N('Option C'!$E$17)*N('Option C'!$E$18)+N('Option C'!$E$20),0)+IF(O312=1,N('Option C'!$E$17)*N('Option C'!$E$19)+N('Option C'!$E$21),0)+IF(O312=Scenario!$B$11,N('Option C'!$E$22),0)),"INSUFFICIENT FUNDS")))</f>
        <v/>
      </c>
      <c r="S312" s="6" t="str">
        <f>IF(O312&gt;Scenario!$B$11,"",IF(O$2&lt;&gt;"Ready",O$2,IF(ISNUMBER(P312),IF((P312+Q312)*(1+Scenario!$B$12/12)-R312&lt;0,"INSUFFICIENT FUNDS",(P312+Q312)*(1+Scenario!$B$12/12)-R312),"INSUFFICIENT FUNDS")))</f>
        <v/>
      </c>
      <c r="T312" s="6" t="str">
        <f>IF(O312&gt;Scenario!$B$11,"",IF(O$2&lt;&gt;"Ready",O$2,IF(ISNUMBER(S312),T311+R312,"INSUFFICIENT FUNDS")))</f>
        <v/>
      </c>
      <c r="U312" t="str">
        <f>IF(O312&gt;Scenario!$B$11,"",IF(O$2&lt;&gt;"Ready",O$2,IF(ISNUMBER(S312),"OK","INSUFFICIENT FUNDS")))</f>
        <v/>
      </c>
      <c r="V312">
        <v>308</v>
      </c>
      <c r="W312" s="6" t="str">
        <f>IF(V312&gt;Scenario!$B$11,"",IF(V$2&lt;&gt;"Ready",V$2,IF(AB311="OK",Z311,"INSUFFICIENT FUNDS")))</f>
        <v/>
      </c>
      <c r="X312" s="6" t="str">
        <f>IF(V312&gt;Scenario!$B$11,"",IF(V$2&lt;&gt;"Ready",V$2,IF(ISNUMBER(W312),IF(AND(V312&gt;=Scenario!$B$10,MOD(V312-Scenario!$B$10,Scenario!$B$18)=0),Scenario!$B$8,0),"INSUFFICIENT FUNDS")))</f>
        <v/>
      </c>
      <c r="Y312" s="6" t="str">
        <f>IF(V312&gt;Scenario!$B$11,"",IF(V$2&lt;&gt;"Ready",V$2,IF(ISNUMBER(W312),(W312+X312)*(N('Option C'!$E$14)+N('Option C'!$E$15)+IF(Scenario!$B$13="Gross",N('Option C'!$E$16),0))/12+((N('Option C'!$E$12)+N('Option C'!$E$13))/12+IF(AND(V312&gt;=Scenario!$B$10,MOD(V312-Scenario!$B$10,Scenario!$B$18)=0),0*0+0,0)+IF(V312=1,0*0+0,0)+IF(V312=Scenario!$B$11,0,0)),"INSUFFICIENT FUNDS")))</f>
        <v/>
      </c>
      <c r="Z312" s="6" t="str">
        <f>IF(V312&gt;Scenario!$B$11,"",IF(V$2&lt;&gt;"Ready",V$2,IF(ISNUMBER(W312),IF((W312+X312)*(1+Scenario!$B$12/12)-Y312&lt;0,"INSUFFICIENT FUNDS",(W312+X312)*(1+Scenario!$B$12/12)-Y312),"INSUFFICIENT FUNDS")))</f>
        <v/>
      </c>
      <c r="AA312" s="6" t="str">
        <f>IF(V312&gt;Scenario!$B$11,"",IF(V$2&lt;&gt;"Ready",V$2,IF(ISNUMBER(Z312),AA311+Y312,"INSUFFICIENT FUNDS")))</f>
        <v/>
      </c>
      <c r="AB312" t="str">
        <f>IF(V312&gt;Scenario!$B$11,"",IF(V$2&lt;&gt;"Ready",V$2,IF(ISNUMBER(Z312),"OK","INSUFFICIENT FUNDS")))</f>
        <v/>
      </c>
      <c r="AC312">
        <v>308</v>
      </c>
      <c r="AD312" s="6" t="str">
        <f>IF(AC312&gt;Scenario!$B$11,"",IF(AC$2&lt;&gt;"Ready",AC$2,IF(AI311="OK",AG311,"INSUFFICIENT FUNDS")))</f>
        <v/>
      </c>
      <c r="AE312" s="6" t="str">
        <f>IF(AC312&gt;Scenario!$B$11,"",IF(AC$2&lt;&gt;"Ready",AC$2,IF(ISNUMBER(AD312),IF(AND(AC312&gt;=Scenario!$B$10,MOD(AC312-Scenario!$B$10,Scenario!$B$18)=0),Scenario!$B$8,0),"INSUFFICIENT FUNDS")))</f>
        <v/>
      </c>
      <c r="AF312" s="6" t="str">
        <f>IF(AC312&gt;Scenario!$B$11,"",IF(AC$2&lt;&gt;"Ready",AC$2,IF(ISNUMBER(AD312),(AD312+AE312)*(N('Option C'!$E$14)+N('Option C'!$E$15)+IF(Scenario!$B$13="Gross",0,0))/12+((N('Option C'!$E$12)+N('Option C'!$E$13))/12+IF(AND(AC312&gt;=Scenario!$B$10,MOD(AC312-Scenario!$B$10,Scenario!$B$18)=0),N('Option C'!$E$17)*N('Option C'!$E$18)+N('Option C'!$E$20),0)+IF(AC312=1,N('Option C'!$E$17)*N('Option C'!$E$19)+N('Option C'!$E$21),0)+IF(AC312=Scenario!$B$11,N('Option C'!$E$22),0)),"INSUFFICIENT FUNDS")))</f>
        <v/>
      </c>
      <c r="AG312" s="6" t="str">
        <f>IF(AC312&gt;Scenario!$B$11,"",IF(AC$2&lt;&gt;"Ready",AC$2,IF(ISNUMBER(AD312),IF((AD312+AE312)*(1+Scenario!$B$12/12)-AF312&lt;0,"INSUFFICIENT FUNDS",(AD312+AE312)*(1+Scenario!$B$12/12)-AF312),"INSUFFICIENT FUNDS")))</f>
        <v/>
      </c>
      <c r="AH312" s="6" t="str">
        <f>IF(AC312&gt;Scenario!$B$11,"",IF(AC$2&lt;&gt;"Ready",AC$2,IF(ISNUMBER(AG312),AH311+AF312,"INSUFFICIENT FUNDS")))</f>
        <v/>
      </c>
      <c r="AI312" t="str">
        <f>IF(AC312&gt;Scenario!$B$11,"",IF(AC$2&lt;&gt;"Ready",AC$2,IF(ISNUMBER(AG312),"OK","INSUFFICIENT FUNDS")))</f>
        <v/>
      </c>
      <c r="AJ312">
        <v>308</v>
      </c>
      <c r="AK312" s="6" t="str">
        <f>IF(AJ312&gt;Scenario!$B$11,"",IF(AJ$2&lt;&gt;"Ready",AJ$2,IF(AP311="OK",AN311,"INSUFFICIENT FUNDS")))</f>
        <v/>
      </c>
      <c r="AL312" s="6" t="str">
        <f>IF(AJ312&gt;Scenario!$B$11,"",IF(AJ$2&lt;&gt;"Ready",AJ$2,IF(ISNUMBER(AK312),IF(AND(AJ312&gt;=Scenario!$B$10,MOD(AJ312-Scenario!$B$10,Scenario!$B$18)=0),Scenario!$B$8,0),"INSUFFICIENT FUNDS")))</f>
        <v/>
      </c>
      <c r="AM312" s="6" t="str">
        <f>IF(AJ312&gt;Scenario!$B$11,"",IF(AJ$2&lt;&gt;"Ready",AJ$2,IF(ISNUMBER(AK312),(AK312+AL312)*(0+0+IF(Scenario!$B$13="Gross",0,0))/12+((0+0)/12+IF(AND(AJ312&gt;=Scenario!$B$10,MOD(AJ312-Scenario!$B$10,Scenario!$B$18)=0),0*0+0,0)+IF(AJ312=1,0*0+0,0)+IF(AJ312=Scenario!$B$11,0,0)),"INSUFFICIENT FUNDS")))</f>
        <v/>
      </c>
      <c r="AN312" s="6" t="str">
        <f>IF(AJ312&gt;Scenario!$B$11,"",IF(AJ$2&lt;&gt;"Ready",AJ$2,IF(ISNUMBER(AK312),IF((AK312+AL312)*(1+Scenario!$B$12/12)-AM312&lt;0,"INSUFFICIENT FUNDS",(AK312+AL312)*(1+Scenario!$B$12/12)-AM312),"INSUFFICIENT FUNDS")))</f>
        <v/>
      </c>
      <c r="AO312" s="6" t="str">
        <f>IF(AJ312&gt;Scenario!$B$11,"",IF(AJ$2&lt;&gt;"Ready",AJ$2,IF(ISNUMBER(AN312),AO311+AM312,"INSUFFICIENT FUNDS")))</f>
        <v/>
      </c>
      <c r="AP312" t="str">
        <f>IF(AJ312&gt;Scenario!$B$11,"",IF(AJ$2&lt;&gt;"Ready",AJ$2,IF(ISNUMBER(AN312),"OK","INSUFFICIENT FUNDS")))</f>
        <v/>
      </c>
    </row>
    <row r="313" spans="1:42" ht="32.1" customHeight="1" x14ac:dyDescent="0.2">
      <c r="A313">
        <v>309</v>
      </c>
      <c r="B313" s="6" t="str">
        <f>IF(A313&gt;Scenario!$B$11,"",IF(A$2&lt;&gt;"Ready",A$2,IF(G312="OK",E312,"INSUFFICIENT FUNDS")))</f>
        <v/>
      </c>
      <c r="C313" s="6" t="str">
        <f>IF(A313&gt;Scenario!$B$11,"",IF(A$2&lt;&gt;"Ready",A$2,IF(ISNUMBER(B313),IF(AND(A313&gt;=Scenario!$B$10,MOD(A313-Scenario!$B$10,Scenario!$B$18)=0),Scenario!$B$8,0),"INSUFFICIENT FUNDS")))</f>
        <v/>
      </c>
      <c r="D313" s="6" t="str">
        <f>IF(A313&gt;Scenario!$B$11,"",IF(A$2&lt;&gt;"Ready",A$2,IF(ISNUMBER(B313),(B313+C313)*(N('Option C'!$E$14)+N('Option C'!$E$15)+IF(Scenario!$B$13="Gross",N('Option C'!$E$16),0))/12+((N('Option C'!$E$12)+N('Option C'!$E$13))/12+IF(AND(A313&gt;=Scenario!$B$10,MOD(A313-Scenario!$B$10,Scenario!$B$18)=0),N('Option C'!$E$17)*N('Option C'!$E$18)+N('Option C'!$E$20),0)+IF(A313=1,N('Option C'!$E$17)*N('Option C'!$E$19)+N('Option C'!$E$21),0)+IF(A313=Scenario!$B$11,N('Option C'!$E$22),0)),"INSUFFICIENT FUNDS")))</f>
        <v/>
      </c>
      <c r="E313" s="6" t="str">
        <f>IF(A313&gt;Scenario!$B$11,"",IF(A$2&lt;&gt;"Ready",A$2,IF(ISNUMBER(B313),IF((B313+C313)*(1+Scenario!$B$12/12)-D313&lt;0,"INSUFFICIENT FUNDS",(B313+C313)*(1+Scenario!$B$12/12)-D313),"INSUFFICIENT FUNDS")))</f>
        <v/>
      </c>
      <c r="F313" s="6" t="str">
        <f>IF(A313&gt;Scenario!$B$11,"",IF(A$2&lt;&gt;"Ready",A$2,IF(ISNUMBER(E313),F312+D313,"INSUFFICIENT FUNDS")))</f>
        <v/>
      </c>
      <c r="G313" t="str">
        <f>IF(A313&gt;Scenario!$B$11,"",IF(A$2&lt;&gt;"Ready",A$2,IF(ISNUMBER(E313),"OK","INSUFFICIENT FUNDS")))</f>
        <v/>
      </c>
      <c r="H313">
        <v>309</v>
      </c>
      <c r="I313" s="6" t="str">
        <f>IF(H313&gt;Scenario!$B$11,"",IF(H$2&lt;&gt;"Ready",H$2,IF(N312="OK",L312,"INSUFFICIENT FUNDS")))</f>
        <v/>
      </c>
      <c r="J313" s="6" t="str">
        <f>IF(H313&gt;Scenario!$B$11,"",IF(H$2&lt;&gt;"Ready",H$2,IF(ISNUMBER(I313),IF(AND(H313&gt;=Scenario!$B$10,MOD(H313-Scenario!$B$10,Scenario!$B$18)=0),Scenario!$B$8,0),"INSUFFICIENT FUNDS")))</f>
        <v/>
      </c>
      <c r="K313" s="6" t="str">
        <f>IF(H313&gt;Scenario!$B$11,"",IF(H$2&lt;&gt;"Ready",H$2,IF(ISNUMBER(I313),(I313+J313)*(N('Option C'!$E$14)+N('Option C'!$E$15)+IF(Scenario!$B$13="Gross",N('Option C'!$E$16),0))/12+((0+0)/12+IF(AND(H313&gt;=Scenario!$B$10,MOD(H313-Scenario!$B$10,Scenario!$B$18)=0),N('Option C'!$E$17)*N('Option C'!$E$18)+N('Option C'!$E$20),0)+IF(H313=1,N('Option C'!$E$17)*N('Option C'!$E$19)+N('Option C'!$E$21),0)+IF(H313=Scenario!$B$11,N('Option C'!$E$22),0)),"INSUFFICIENT FUNDS")))</f>
        <v/>
      </c>
      <c r="L313" s="6" t="str">
        <f>IF(H313&gt;Scenario!$B$11,"",IF(H$2&lt;&gt;"Ready",H$2,IF(ISNUMBER(I313),IF((I313+J313)*(1+Scenario!$B$12/12)-K313&lt;0,"INSUFFICIENT FUNDS",(I313+J313)*(1+Scenario!$B$12/12)-K313),"INSUFFICIENT FUNDS")))</f>
        <v/>
      </c>
      <c r="M313" s="6" t="str">
        <f>IF(H313&gt;Scenario!$B$11,"",IF(H$2&lt;&gt;"Ready",H$2,IF(ISNUMBER(L313),M312+K313,"INSUFFICIENT FUNDS")))</f>
        <v/>
      </c>
      <c r="N313" t="str">
        <f>IF(H313&gt;Scenario!$B$11,"",IF(H$2&lt;&gt;"Ready",H$2,IF(ISNUMBER(L313),"OK","INSUFFICIENT FUNDS")))</f>
        <v/>
      </c>
      <c r="O313">
        <v>309</v>
      </c>
      <c r="P313" s="6" t="str">
        <f>IF(O313&gt;Scenario!$B$11,"",IF(O$2&lt;&gt;"Ready",O$2,IF(U312="OK",S312,"INSUFFICIENT FUNDS")))</f>
        <v/>
      </c>
      <c r="Q313" s="6" t="str">
        <f>IF(O313&gt;Scenario!$B$11,"",IF(O$2&lt;&gt;"Ready",O$2,IF(ISNUMBER(P313),IF(AND(O313&gt;=Scenario!$B$10,MOD(O313-Scenario!$B$10,Scenario!$B$18)=0),Scenario!$B$8,0),"INSUFFICIENT FUNDS")))</f>
        <v/>
      </c>
      <c r="R313" s="6" t="str">
        <f>IF(O313&gt;Scenario!$B$11,"",IF(O$2&lt;&gt;"Ready",O$2,IF(ISNUMBER(P313),(P313+Q313)*(0+N('Option C'!$E$15)+IF(Scenario!$B$13="Gross",N('Option C'!$E$16),0))/12+((N('Option C'!$E$12)+N('Option C'!$E$13))/12+IF(AND(O313&gt;=Scenario!$B$10,MOD(O313-Scenario!$B$10,Scenario!$B$18)=0),N('Option C'!$E$17)*N('Option C'!$E$18)+N('Option C'!$E$20),0)+IF(O313=1,N('Option C'!$E$17)*N('Option C'!$E$19)+N('Option C'!$E$21),0)+IF(O313=Scenario!$B$11,N('Option C'!$E$22),0)),"INSUFFICIENT FUNDS")))</f>
        <v/>
      </c>
      <c r="S313" s="6" t="str">
        <f>IF(O313&gt;Scenario!$B$11,"",IF(O$2&lt;&gt;"Ready",O$2,IF(ISNUMBER(P313),IF((P313+Q313)*(1+Scenario!$B$12/12)-R313&lt;0,"INSUFFICIENT FUNDS",(P313+Q313)*(1+Scenario!$B$12/12)-R313),"INSUFFICIENT FUNDS")))</f>
        <v/>
      </c>
      <c r="T313" s="6" t="str">
        <f>IF(O313&gt;Scenario!$B$11,"",IF(O$2&lt;&gt;"Ready",O$2,IF(ISNUMBER(S313),T312+R313,"INSUFFICIENT FUNDS")))</f>
        <v/>
      </c>
      <c r="U313" t="str">
        <f>IF(O313&gt;Scenario!$B$11,"",IF(O$2&lt;&gt;"Ready",O$2,IF(ISNUMBER(S313),"OK","INSUFFICIENT FUNDS")))</f>
        <v/>
      </c>
      <c r="V313">
        <v>309</v>
      </c>
      <c r="W313" s="6" t="str">
        <f>IF(V313&gt;Scenario!$B$11,"",IF(V$2&lt;&gt;"Ready",V$2,IF(AB312="OK",Z312,"INSUFFICIENT FUNDS")))</f>
        <v/>
      </c>
      <c r="X313" s="6" t="str">
        <f>IF(V313&gt;Scenario!$B$11,"",IF(V$2&lt;&gt;"Ready",V$2,IF(ISNUMBER(W313),IF(AND(V313&gt;=Scenario!$B$10,MOD(V313-Scenario!$B$10,Scenario!$B$18)=0),Scenario!$B$8,0),"INSUFFICIENT FUNDS")))</f>
        <v/>
      </c>
      <c r="Y313" s="6" t="str">
        <f>IF(V313&gt;Scenario!$B$11,"",IF(V$2&lt;&gt;"Ready",V$2,IF(ISNUMBER(W313),(W313+X313)*(N('Option C'!$E$14)+N('Option C'!$E$15)+IF(Scenario!$B$13="Gross",N('Option C'!$E$16),0))/12+((N('Option C'!$E$12)+N('Option C'!$E$13))/12+IF(AND(V313&gt;=Scenario!$B$10,MOD(V313-Scenario!$B$10,Scenario!$B$18)=0),0*0+0,0)+IF(V313=1,0*0+0,0)+IF(V313=Scenario!$B$11,0,0)),"INSUFFICIENT FUNDS")))</f>
        <v/>
      </c>
      <c r="Z313" s="6" t="str">
        <f>IF(V313&gt;Scenario!$B$11,"",IF(V$2&lt;&gt;"Ready",V$2,IF(ISNUMBER(W313),IF((W313+X313)*(1+Scenario!$B$12/12)-Y313&lt;0,"INSUFFICIENT FUNDS",(W313+X313)*(1+Scenario!$B$12/12)-Y313),"INSUFFICIENT FUNDS")))</f>
        <v/>
      </c>
      <c r="AA313" s="6" t="str">
        <f>IF(V313&gt;Scenario!$B$11,"",IF(V$2&lt;&gt;"Ready",V$2,IF(ISNUMBER(Z313),AA312+Y313,"INSUFFICIENT FUNDS")))</f>
        <v/>
      </c>
      <c r="AB313" t="str">
        <f>IF(V313&gt;Scenario!$B$11,"",IF(V$2&lt;&gt;"Ready",V$2,IF(ISNUMBER(Z313),"OK","INSUFFICIENT FUNDS")))</f>
        <v/>
      </c>
      <c r="AC313">
        <v>309</v>
      </c>
      <c r="AD313" s="6" t="str">
        <f>IF(AC313&gt;Scenario!$B$11,"",IF(AC$2&lt;&gt;"Ready",AC$2,IF(AI312="OK",AG312,"INSUFFICIENT FUNDS")))</f>
        <v/>
      </c>
      <c r="AE313" s="6" t="str">
        <f>IF(AC313&gt;Scenario!$B$11,"",IF(AC$2&lt;&gt;"Ready",AC$2,IF(ISNUMBER(AD313),IF(AND(AC313&gt;=Scenario!$B$10,MOD(AC313-Scenario!$B$10,Scenario!$B$18)=0),Scenario!$B$8,0),"INSUFFICIENT FUNDS")))</f>
        <v/>
      </c>
      <c r="AF313" s="6" t="str">
        <f>IF(AC313&gt;Scenario!$B$11,"",IF(AC$2&lt;&gt;"Ready",AC$2,IF(ISNUMBER(AD313),(AD313+AE313)*(N('Option C'!$E$14)+N('Option C'!$E$15)+IF(Scenario!$B$13="Gross",0,0))/12+((N('Option C'!$E$12)+N('Option C'!$E$13))/12+IF(AND(AC313&gt;=Scenario!$B$10,MOD(AC313-Scenario!$B$10,Scenario!$B$18)=0),N('Option C'!$E$17)*N('Option C'!$E$18)+N('Option C'!$E$20),0)+IF(AC313=1,N('Option C'!$E$17)*N('Option C'!$E$19)+N('Option C'!$E$21),0)+IF(AC313=Scenario!$B$11,N('Option C'!$E$22),0)),"INSUFFICIENT FUNDS")))</f>
        <v/>
      </c>
      <c r="AG313" s="6" t="str">
        <f>IF(AC313&gt;Scenario!$B$11,"",IF(AC$2&lt;&gt;"Ready",AC$2,IF(ISNUMBER(AD313),IF((AD313+AE313)*(1+Scenario!$B$12/12)-AF313&lt;0,"INSUFFICIENT FUNDS",(AD313+AE313)*(1+Scenario!$B$12/12)-AF313),"INSUFFICIENT FUNDS")))</f>
        <v/>
      </c>
      <c r="AH313" s="6" t="str">
        <f>IF(AC313&gt;Scenario!$B$11,"",IF(AC$2&lt;&gt;"Ready",AC$2,IF(ISNUMBER(AG313),AH312+AF313,"INSUFFICIENT FUNDS")))</f>
        <v/>
      </c>
      <c r="AI313" t="str">
        <f>IF(AC313&gt;Scenario!$B$11,"",IF(AC$2&lt;&gt;"Ready",AC$2,IF(ISNUMBER(AG313),"OK","INSUFFICIENT FUNDS")))</f>
        <v/>
      </c>
      <c r="AJ313">
        <v>309</v>
      </c>
      <c r="AK313" s="6" t="str">
        <f>IF(AJ313&gt;Scenario!$B$11,"",IF(AJ$2&lt;&gt;"Ready",AJ$2,IF(AP312="OK",AN312,"INSUFFICIENT FUNDS")))</f>
        <v/>
      </c>
      <c r="AL313" s="6" t="str">
        <f>IF(AJ313&gt;Scenario!$B$11,"",IF(AJ$2&lt;&gt;"Ready",AJ$2,IF(ISNUMBER(AK313),IF(AND(AJ313&gt;=Scenario!$B$10,MOD(AJ313-Scenario!$B$10,Scenario!$B$18)=0),Scenario!$B$8,0),"INSUFFICIENT FUNDS")))</f>
        <v/>
      </c>
      <c r="AM313" s="6" t="str">
        <f>IF(AJ313&gt;Scenario!$B$11,"",IF(AJ$2&lt;&gt;"Ready",AJ$2,IF(ISNUMBER(AK313),(AK313+AL313)*(0+0+IF(Scenario!$B$13="Gross",0,0))/12+((0+0)/12+IF(AND(AJ313&gt;=Scenario!$B$10,MOD(AJ313-Scenario!$B$10,Scenario!$B$18)=0),0*0+0,0)+IF(AJ313=1,0*0+0,0)+IF(AJ313=Scenario!$B$11,0,0)),"INSUFFICIENT FUNDS")))</f>
        <v/>
      </c>
      <c r="AN313" s="6" t="str">
        <f>IF(AJ313&gt;Scenario!$B$11,"",IF(AJ$2&lt;&gt;"Ready",AJ$2,IF(ISNUMBER(AK313),IF((AK313+AL313)*(1+Scenario!$B$12/12)-AM313&lt;0,"INSUFFICIENT FUNDS",(AK313+AL313)*(1+Scenario!$B$12/12)-AM313),"INSUFFICIENT FUNDS")))</f>
        <v/>
      </c>
      <c r="AO313" s="6" t="str">
        <f>IF(AJ313&gt;Scenario!$B$11,"",IF(AJ$2&lt;&gt;"Ready",AJ$2,IF(ISNUMBER(AN313),AO312+AM313,"INSUFFICIENT FUNDS")))</f>
        <v/>
      </c>
      <c r="AP313" t="str">
        <f>IF(AJ313&gt;Scenario!$B$11,"",IF(AJ$2&lt;&gt;"Ready",AJ$2,IF(ISNUMBER(AN313),"OK","INSUFFICIENT FUNDS")))</f>
        <v/>
      </c>
    </row>
    <row r="314" spans="1:42" ht="32.1" customHeight="1" x14ac:dyDescent="0.2">
      <c r="A314">
        <v>310</v>
      </c>
      <c r="B314" s="6" t="str">
        <f>IF(A314&gt;Scenario!$B$11,"",IF(A$2&lt;&gt;"Ready",A$2,IF(G313="OK",E313,"INSUFFICIENT FUNDS")))</f>
        <v/>
      </c>
      <c r="C314" s="6" t="str">
        <f>IF(A314&gt;Scenario!$B$11,"",IF(A$2&lt;&gt;"Ready",A$2,IF(ISNUMBER(B314),IF(AND(A314&gt;=Scenario!$B$10,MOD(A314-Scenario!$B$10,Scenario!$B$18)=0),Scenario!$B$8,0),"INSUFFICIENT FUNDS")))</f>
        <v/>
      </c>
      <c r="D314" s="6" t="str">
        <f>IF(A314&gt;Scenario!$B$11,"",IF(A$2&lt;&gt;"Ready",A$2,IF(ISNUMBER(B314),(B314+C314)*(N('Option C'!$E$14)+N('Option C'!$E$15)+IF(Scenario!$B$13="Gross",N('Option C'!$E$16),0))/12+((N('Option C'!$E$12)+N('Option C'!$E$13))/12+IF(AND(A314&gt;=Scenario!$B$10,MOD(A314-Scenario!$B$10,Scenario!$B$18)=0),N('Option C'!$E$17)*N('Option C'!$E$18)+N('Option C'!$E$20),0)+IF(A314=1,N('Option C'!$E$17)*N('Option C'!$E$19)+N('Option C'!$E$21),0)+IF(A314=Scenario!$B$11,N('Option C'!$E$22),0)),"INSUFFICIENT FUNDS")))</f>
        <v/>
      </c>
      <c r="E314" s="6" t="str">
        <f>IF(A314&gt;Scenario!$B$11,"",IF(A$2&lt;&gt;"Ready",A$2,IF(ISNUMBER(B314),IF((B314+C314)*(1+Scenario!$B$12/12)-D314&lt;0,"INSUFFICIENT FUNDS",(B314+C314)*(1+Scenario!$B$12/12)-D314),"INSUFFICIENT FUNDS")))</f>
        <v/>
      </c>
      <c r="F314" s="6" t="str">
        <f>IF(A314&gt;Scenario!$B$11,"",IF(A$2&lt;&gt;"Ready",A$2,IF(ISNUMBER(E314),F313+D314,"INSUFFICIENT FUNDS")))</f>
        <v/>
      </c>
      <c r="G314" t="str">
        <f>IF(A314&gt;Scenario!$B$11,"",IF(A$2&lt;&gt;"Ready",A$2,IF(ISNUMBER(E314),"OK","INSUFFICIENT FUNDS")))</f>
        <v/>
      </c>
      <c r="H314">
        <v>310</v>
      </c>
      <c r="I314" s="6" t="str">
        <f>IF(H314&gt;Scenario!$B$11,"",IF(H$2&lt;&gt;"Ready",H$2,IF(N313="OK",L313,"INSUFFICIENT FUNDS")))</f>
        <v/>
      </c>
      <c r="J314" s="6" t="str">
        <f>IF(H314&gt;Scenario!$B$11,"",IF(H$2&lt;&gt;"Ready",H$2,IF(ISNUMBER(I314),IF(AND(H314&gt;=Scenario!$B$10,MOD(H314-Scenario!$B$10,Scenario!$B$18)=0),Scenario!$B$8,0),"INSUFFICIENT FUNDS")))</f>
        <v/>
      </c>
      <c r="K314" s="6" t="str">
        <f>IF(H314&gt;Scenario!$B$11,"",IF(H$2&lt;&gt;"Ready",H$2,IF(ISNUMBER(I314),(I314+J314)*(N('Option C'!$E$14)+N('Option C'!$E$15)+IF(Scenario!$B$13="Gross",N('Option C'!$E$16),0))/12+((0+0)/12+IF(AND(H314&gt;=Scenario!$B$10,MOD(H314-Scenario!$B$10,Scenario!$B$18)=0),N('Option C'!$E$17)*N('Option C'!$E$18)+N('Option C'!$E$20),0)+IF(H314=1,N('Option C'!$E$17)*N('Option C'!$E$19)+N('Option C'!$E$21),0)+IF(H314=Scenario!$B$11,N('Option C'!$E$22),0)),"INSUFFICIENT FUNDS")))</f>
        <v/>
      </c>
      <c r="L314" s="6" t="str">
        <f>IF(H314&gt;Scenario!$B$11,"",IF(H$2&lt;&gt;"Ready",H$2,IF(ISNUMBER(I314),IF((I314+J314)*(1+Scenario!$B$12/12)-K314&lt;0,"INSUFFICIENT FUNDS",(I314+J314)*(1+Scenario!$B$12/12)-K314),"INSUFFICIENT FUNDS")))</f>
        <v/>
      </c>
      <c r="M314" s="6" t="str">
        <f>IF(H314&gt;Scenario!$B$11,"",IF(H$2&lt;&gt;"Ready",H$2,IF(ISNUMBER(L314),M313+K314,"INSUFFICIENT FUNDS")))</f>
        <v/>
      </c>
      <c r="N314" t="str">
        <f>IF(H314&gt;Scenario!$B$11,"",IF(H$2&lt;&gt;"Ready",H$2,IF(ISNUMBER(L314),"OK","INSUFFICIENT FUNDS")))</f>
        <v/>
      </c>
      <c r="O314">
        <v>310</v>
      </c>
      <c r="P314" s="6" t="str">
        <f>IF(O314&gt;Scenario!$B$11,"",IF(O$2&lt;&gt;"Ready",O$2,IF(U313="OK",S313,"INSUFFICIENT FUNDS")))</f>
        <v/>
      </c>
      <c r="Q314" s="6" t="str">
        <f>IF(O314&gt;Scenario!$B$11,"",IF(O$2&lt;&gt;"Ready",O$2,IF(ISNUMBER(P314),IF(AND(O314&gt;=Scenario!$B$10,MOD(O314-Scenario!$B$10,Scenario!$B$18)=0),Scenario!$B$8,0),"INSUFFICIENT FUNDS")))</f>
        <v/>
      </c>
      <c r="R314" s="6" t="str">
        <f>IF(O314&gt;Scenario!$B$11,"",IF(O$2&lt;&gt;"Ready",O$2,IF(ISNUMBER(P314),(P314+Q314)*(0+N('Option C'!$E$15)+IF(Scenario!$B$13="Gross",N('Option C'!$E$16),0))/12+((N('Option C'!$E$12)+N('Option C'!$E$13))/12+IF(AND(O314&gt;=Scenario!$B$10,MOD(O314-Scenario!$B$10,Scenario!$B$18)=0),N('Option C'!$E$17)*N('Option C'!$E$18)+N('Option C'!$E$20),0)+IF(O314=1,N('Option C'!$E$17)*N('Option C'!$E$19)+N('Option C'!$E$21),0)+IF(O314=Scenario!$B$11,N('Option C'!$E$22),0)),"INSUFFICIENT FUNDS")))</f>
        <v/>
      </c>
      <c r="S314" s="6" t="str">
        <f>IF(O314&gt;Scenario!$B$11,"",IF(O$2&lt;&gt;"Ready",O$2,IF(ISNUMBER(P314),IF((P314+Q314)*(1+Scenario!$B$12/12)-R314&lt;0,"INSUFFICIENT FUNDS",(P314+Q314)*(1+Scenario!$B$12/12)-R314),"INSUFFICIENT FUNDS")))</f>
        <v/>
      </c>
      <c r="T314" s="6" t="str">
        <f>IF(O314&gt;Scenario!$B$11,"",IF(O$2&lt;&gt;"Ready",O$2,IF(ISNUMBER(S314),T313+R314,"INSUFFICIENT FUNDS")))</f>
        <v/>
      </c>
      <c r="U314" t="str">
        <f>IF(O314&gt;Scenario!$B$11,"",IF(O$2&lt;&gt;"Ready",O$2,IF(ISNUMBER(S314),"OK","INSUFFICIENT FUNDS")))</f>
        <v/>
      </c>
      <c r="V314">
        <v>310</v>
      </c>
      <c r="W314" s="6" t="str">
        <f>IF(V314&gt;Scenario!$B$11,"",IF(V$2&lt;&gt;"Ready",V$2,IF(AB313="OK",Z313,"INSUFFICIENT FUNDS")))</f>
        <v/>
      </c>
      <c r="X314" s="6" t="str">
        <f>IF(V314&gt;Scenario!$B$11,"",IF(V$2&lt;&gt;"Ready",V$2,IF(ISNUMBER(W314),IF(AND(V314&gt;=Scenario!$B$10,MOD(V314-Scenario!$B$10,Scenario!$B$18)=0),Scenario!$B$8,0),"INSUFFICIENT FUNDS")))</f>
        <v/>
      </c>
      <c r="Y314" s="6" t="str">
        <f>IF(V314&gt;Scenario!$B$11,"",IF(V$2&lt;&gt;"Ready",V$2,IF(ISNUMBER(W314),(W314+X314)*(N('Option C'!$E$14)+N('Option C'!$E$15)+IF(Scenario!$B$13="Gross",N('Option C'!$E$16),0))/12+((N('Option C'!$E$12)+N('Option C'!$E$13))/12+IF(AND(V314&gt;=Scenario!$B$10,MOD(V314-Scenario!$B$10,Scenario!$B$18)=0),0*0+0,0)+IF(V314=1,0*0+0,0)+IF(V314=Scenario!$B$11,0,0)),"INSUFFICIENT FUNDS")))</f>
        <v/>
      </c>
      <c r="Z314" s="6" t="str">
        <f>IF(V314&gt;Scenario!$B$11,"",IF(V$2&lt;&gt;"Ready",V$2,IF(ISNUMBER(W314),IF((W314+X314)*(1+Scenario!$B$12/12)-Y314&lt;0,"INSUFFICIENT FUNDS",(W314+X314)*(1+Scenario!$B$12/12)-Y314),"INSUFFICIENT FUNDS")))</f>
        <v/>
      </c>
      <c r="AA314" s="6" t="str">
        <f>IF(V314&gt;Scenario!$B$11,"",IF(V$2&lt;&gt;"Ready",V$2,IF(ISNUMBER(Z314),AA313+Y314,"INSUFFICIENT FUNDS")))</f>
        <v/>
      </c>
      <c r="AB314" t="str">
        <f>IF(V314&gt;Scenario!$B$11,"",IF(V$2&lt;&gt;"Ready",V$2,IF(ISNUMBER(Z314),"OK","INSUFFICIENT FUNDS")))</f>
        <v/>
      </c>
      <c r="AC314">
        <v>310</v>
      </c>
      <c r="AD314" s="6" t="str">
        <f>IF(AC314&gt;Scenario!$B$11,"",IF(AC$2&lt;&gt;"Ready",AC$2,IF(AI313="OK",AG313,"INSUFFICIENT FUNDS")))</f>
        <v/>
      </c>
      <c r="AE314" s="6" t="str">
        <f>IF(AC314&gt;Scenario!$B$11,"",IF(AC$2&lt;&gt;"Ready",AC$2,IF(ISNUMBER(AD314),IF(AND(AC314&gt;=Scenario!$B$10,MOD(AC314-Scenario!$B$10,Scenario!$B$18)=0),Scenario!$B$8,0),"INSUFFICIENT FUNDS")))</f>
        <v/>
      </c>
      <c r="AF314" s="6" t="str">
        <f>IF(AC314&gt;Scenario!$B$11,"",IF(AC$2&lt;&gt;"Ready",AC$2,IF(ISNUMBER(AD314),(AD314+AE314)*(N('Option C'!$E$14)+N('Option C'!$E$15)+IF(Scenario!$B$13="Gross",0,0))/12+((N('Option C'!$E$12)+N('Option C'!$E$13))/12+IF(AND(AC314&gt;=Scenario!$B$10,MOD(AC314-Scenario!$B$10,Scenario!$B$18)=0),N('Option C'!$E$17)*N('Option C'!$E$18)+N('Option C'!$E$20),0)+IF(AC314=1,N('Option C'!$E$17)*N('Option C'!$E$19)+N('Option C'!$E$21),0)+IF(AC314=Scenario!$B$11,N('Option C'!$E$22),0)),"INSUFFICIENT FUNDS")))</f>
        <v/>
      </c>
      <c r="AG314" s="6" t="str">
        <f>IF(AC314&gt;Scenario!$B$11,"",IF(AC$2&lt;&gt;"Ready",AC$2,IF(ISNUMBER(AD314),IF((AD314+AE314)*(1+Scenario!$B$12/12)-AF314&lt;0,"INSUFFICIENT FUNDS",(AD314+AE314)*(1+Scenario!$B$12/12)-AF314),"INSUFFICIENT FUNDS")))</f>
        <v/>
      </c>
      <c r="AH314" s="6" t="str">
        <f>IF(AC314&gt;Scenario!$B$11,"",IF(AC$2&lt;&gt;"Ready",AC$2,IF(ISNUMBER(AG314),AH313+AF314,"INSUFFICIENT FUNDS")))</f>
        <v/>
      </c>
      <c r="AI314" t="str">
        <f>IF(AC314&gt;Scenario!$B$11,"",IF(AC$2&lt;&gt;"Ready",AC$2,IF(ISNUMBER(AG314),"OK","INSUFFICIENT FUNDS")))</f>
        <v/>
      </c>
      <c r="AJ314">
        <v>310</v>
      </c>
      <c r="AK314" s="6" t="str">
        <f>IF(AJ314&gt;Scenario!$B$11,"",IF(AJ$2&lt;&gt;"Ready",AJ$2,IF(AP313="OK",AN313,"INSUFFICIENT FUNDS")))</f>
        <v/>
      </c>
      <c r="AL314" s="6" t="str">
        <f>IF(AJ314&gt;Scenario!$B$11,"",IF(AJ$2&lt;&gt;"Ready",AJ$2,IF(ISNUMBER(AK314),IF(AND(AJ314&gt;=Scenario!$B$10,MOD(AJ314-Scenario!$B$10,Scenario!$B$18)=0),Scenario!$B$8,0),"INSUFFICIENT FUNDS")))</f>
        <v/>
      </c>
      <c r="AM314" s="6" t="str">
        <f>IF(AJ314&gt;Scenario!$B$11,"",IF(AJ$2&lt;&gt;"Ready",AJ$2,IF(ISNUMBER(AK314),(AK314+AL314)*(0+0+IF(Scenario!$B$13="Gross",0,0))/12+((0+0)/12+IF(AND(AJ314&gt;=Scenario!$B$10,MOD(AJ314-Scenario!$B$10,Scenario!$B$18)=0),0*0+0,0)+IF(AJ314=1,0*0+0,0)+IF(AJ314=Scenario!$B$11,0,0)),"INSUFFICIENT FUNDS")))</f>
        <v/>
      </c>
      <c r="AN314" s="6" t="str">
        <f>IF(AJ314&gt;Scenario!$B$11,"",IF(AJ$2&lt;&gt;"Ready",AJ$2,IF(ISNUMBER(AK314),IF((AK314+AL314)*(1+Scenario!$B$12/12)-AM314&lt;0,"INSUFFICIENT FUNDS",(AK314+AL314)*(1+Scenario!$B$12/12)-AM314),"INSUFFICIENT FUNDS")))</f>
        <v/>
      </c>
      <c r="AO314" s="6" t="str">
        <f>IF(AJ314&gt;Scenario!$B$11,"",IF(AJ$2&lt;&gt;"Ready",AJ$2,IF(ISNUMBER(AN314),AO313+AM314,"INSUFFICIENT FUNDS")))</f>
        <v/>
      </c>
      <c r="AP314" t="str">
        <f>IF(AJ314&gt;Scenario!$B$11,"",IF(AJ$2&lt;&gt;"Ready",AJ$2,IF(ISNUMBER(AN314),"OK","INSUFFICIENT FUNDS")))</f>
        <v/>
      </c>
    </row>
    <row r="315" spans="1:42" ht="32.1" customHeight="1" x14ac:dyDescent="0.2">
      <c r="A315">
        <v>311</v>
      </c>
      <c r="B315" s="6" t="str">
        <f>IF(A315&gt;Scenario!$B$11,"",IF(A$2&lt;&gt;"Ready",A$2,IF(G314="OK",E314,"INSUFFICIENT FUNDS")))</f>
        <v/>
      </c>
      <c r="C315" s="6" t="str">
        <f>IF(A315&gt;Scenario!$B$11,"",IF(A$2&lt;&gt;"Ready",A$2,IF(ISNUMBER(B315),IF(AND(A315&gt;=Scenario!$B$10,MOD(A315-Scenario!$B$10,Scenario!$B$18)=0),Scenario!$B$8,0),"INSUFFICIENT FUNDS")))</f>
        <v/>
      </c>
      <c r="D315" s="6" t="str">
        <f>IF(A315&gt;Scenario!$B$11,"",IF(A$2&lt;&gt;"Ready",A$2,IF(ISNUMBER(B315),(B315+C315)*(N('Option C'!$E$14)+N('Option C'!$E$15)+IF(Scenario!$B$13="Gross",N('Option C'!$E$16),0))/12+((N('Option C'!$E$12)+N('Option C'!$E$13))/12+IF(AND(A315&gt;=Scenario!$B$10,MOD(A315-Scenario!$B$10,Scenario!$B$18)=0),N('Option C'!$E$17)*N('Option C'!$E$18)+N('Option C'!$E$20),0)+IF(A315=1,N('Option C'!$E$17)*N('Option C'!$E$19)+N('Option C'!$E$21),0)+IF(A315=Scenario!$B$11,N('Option C'!$E$22),0)),"INSUFFICIENT FUNDS")))</f>
        <v/>
      </c>
      <c r="E315" s="6" t="str">
        <f>IF(A315&gt;Scenario!$B$11,"",IF(A$2&lt;&gt;"Ready",A$2,IF(ISNUMBER(B315),IF((B315+C315)*(1+Scenario!$B$12/12)-D315&lt;0,"INSUFFICIENT FUNDS",(B315+C315)*(1+Scenario!$B$12/12)-D315),"INSUFFICIENT FUNDS")))</f>
        <v/>
      </c>
      <c r="F315" s="6" t="str">
        <f>IF(A315&gt;Scenario!$B$11,"",IF(A$2&lt;&gt;"Ready",A$2,IF(ISNUMBER(E315),F314+D315,"INSUFFICIENT FUNDS")))</f>
        <v/>
      </c>
      <c r="G315" t="str">
        <f>IF(A315&gt;Scenario!$B$11,"",IF(A$2&lt;&gt;"Ready",A$2,IF(ISNUMBER(E315),"OK","INSUFFICIENT FUNDS")))</f>
        <v/>
      </c>
      <c r="H315">
        <v>311</v>
      </c>
      <c r="I315" s="6" t="str">
        <f>IF(H315&gt;Scenario!$B$11,"",IF(H$2&lt;&gt;"Ready",H$2,IF(N314="OK",L314,"INSUFFICIENT FUNDS")))</f>
        <v/>
      </c>
      <c r="J315" s="6" t="str">
        <f>IF(H315&gt;Scenario!$B$11,"",IF(H$2&lt;&gt;"Ready",H$2,IF(ISNUMBER(I315),IF(AND(H315&gt;=Scenario!$B$10,MOD(H315-Scenario!$B$10,Scenario!$B$18)=0),Scenario!$B$8,0),"INSUFFICIENT FUNDS")))</f>
        <v/>
      </c>
      <c r="K315" s="6" t="str">
        <f>IF(H315&gt;Scenario!$B$11,"",IF(H$2&lt;&gt;"Ready",H$2,IF(ISNUMBER(I315),(I315+J315)*(N('Option C'!$E$14)+N('Option C'!$E$15)+IF(Scenario!$B$13="Gross",N('Option C'!$E$16),0))/12+((0+0)/12+IF(AND(H315&gt;=Scenario!$B$10,MOD(H315-Scenario!$B$10,Scenario!$B$18)=0),N('Option C'!$E$17)*N('Option C'!$E$18)+N('Option C'!$E$20),0)+IF(H315=1,N('Option C'!$E$17)*N('Option C'!$E$19)+N('Option C'!$E$21),0)+IF(H315=Scenario!$B$11,N('Option C'!$E$22),0)),"INSUFFICIENT FUNDS")))</f>
        <v/>
      </c>
      <c r="L315" s="6" t="str">
        <f>IF(H315&gt;Scenario!$B$11,"",IF(H$2&lt;&gt;"Ready",H$2,IF(ISNUMBER(I315),IF((I315+J315)*(1+Scenario!$B$12/12)-K315&lt;0,"INSUFFICIENT FUNDS",(I315+J315)*(1+Scenario!$B$12/12)-K315),"INSUFFICIENT FUNDS")))</f>
        <v/>
      </c>
      <c r="M315" s="6" t="str">
        <f>IF(H315&gt;Scenario!$B$11,"",IF(H$2&lt;&gt;"Ready",H$2,IF(ISNUMBER(L315),M314+K315,"INSUFFICIENT FUNDS")))</f>
        <v/>
      </c>
      <c r="N315" t="str">
        <f>IF(H315&gt;Scenario!$B$11,"",IF(H$2&lt;&gt;"Ready",H$2,IF(ISNUMBER(L315),"OK","INSUFFICIENT FUNDS")))</f>
        <v/>
      </c>
      <c r="O315">
        <v>311</v>
      </c>
      <c r="P315" s="6" t="str">
        <f>IF(O315&gt;Scenario!$B$11,"",IF(O$2&lt;&gt;"Ready",O$2,IF(U314="OK",S314,"INSUFFICIENT FUNDS")))</f>
        <v/>
      </c>
      <c r="Q315" s="6" t="str">
        <f>IF(O315&gt;Scenario!$B$11,"",IF(O$2&lt;&gt;"Ready",O$2,IF(ISNUMBER(P315),IF(AND(O315&gt;=Scenario!$B$10,MOD(O315-Scenario!$B$10,Scenario!$B$18)=0),Scenario!$B$8,0),"INSUFFICIENT FUNDS")))</f>
        <v/>
      </c>
      <c r="R315" s="6" t="str">
        <f>IF(O315&gt;Scenario!$B$11,"",IF(O$2&lt;&gt;"Ready",O$2,IF(ISNUMBER(P315),(P315+Q315)*(0+N('Option C'!$E$15)+IF(Scenario!$B$13="Gross",N('Option C'!$E$16),0))/12+((N('Option C'!$E$12)+N('Option C'!$E$13))/12+IF(AND(O315&gt;=Scenario!$B$10,MOD(O315-Scenario!$B$10,Scenario!$B$18)=0),N('Option C'!$E$17)*N('Option C'!$E$18)+N('Option C'!$E$20),0)+IF(O315=1,N('Option C'!$E$17)*N('Option C'!$E$19)+N('Option C'!$E$21),0)+IF(O315=Scenario!$B$11,N('Option C'!$E$22),0)),"INSUFFICIENT FUNDS")))</f>
        <v/>
      </c>
      <c r="S315" s="6" t="str">
        <f>IF(O315&gt;Scenario!$B$11,"",IF(O$2&lt;&gt;"Ready",O$2,IF(ISNUMBER(P315),IF((P315+Q315)*(1+Scenario!$B$12/12)-R315&lt;0,"INSUFFICIENT FUNDS",(P315+Q315)*(1+Scenario!$B$12/12)-R315),"INSUFFICIENT FUNDS")))</f>
        <v/>
      </c>
      <c r="T315" s="6" t="str">
        <f>IF(O315&gt;Scenario!$B$11,"",IF(O$2&lt;&gt;"Ready",O$2,IF(ISNUMBER(S315),T314+R315,"INSUFFICIENT FUNDS")))</f>
        <v/>
      </c>
      <c r="U315" t="str">
        <f>IF(O315&gt;Scenario!$B$11,"",IF(O$2&lt;&gt;"Ready",O$2,IF(ISNUMBER(S315),"OK","INSUFFICIENT FUNDS")))</f>
        <v/>
      </c>
      <c r="V315">
        <v>311</v>
      </c>
      <c r="W315" s="6" t="str">
        <f>IF(V315&gt;Scenario!$B$11,"",IF(V$2&lt;&gt;"Ready",V$2,IF(AB314="OK",Z314,"INSUFFICIENT FUNDS")))</f>
        <v/>
      </c>
      <c r="X315" s="6" t="str">
        <f>IF(V315&gt;Scenario!$B$11,"",IF(V$2&lt;&gt;"Ready",V$2,IF(ISNUMBER(W315),IF(AND(V315&gt;=Scenario!$B$10,MOD(V315-Scenario!$B$10,Scenario!$B$18)=0),Scenario!$B$8,0),"INSUFFICIENT FUNDS")))</f>
        <v/>
      </c>
      <c r="Y315" s="6" t="str">
        <f>IF(V315&gt;Scenario!$B$11,"",IF(V$2&lt;&gt;"Ready",V$2,IF(ISNUMBER(W315),(W315+X315)*(N('Option C'!$E$14)+N('Option C'!$E$15)+IF(Scenario!$B$13="Gross",N('Option C'!$E$16),0))/12+((N('Option C'!$E$12)+N('Option C'!$E$13))/12+IF(AND(V315&gt;=Scenario!$B$10,MOD(V315-Scenario!$B$10,Scenario!$B$18)=0),0*0+0,0)+IF(V315=1,0*0+0,0)+IF(V315=Scenario!$B$11,0,0)),"INSUFFICIENT FUNDS")))</f>
        <v/>
      </c>
      <c r="Z315" s="6" t="str">
        <f>IF(V315&gt;Scenario!$B$11,"",IF(V$2&lt;&gt;"Ready",V$2,IF(ISNUMBER(W315),IF((W315+X315)*(1+Scenario!$B$12/12)-Y315&lt;0,"INSUFFICIENT FUNDS",(W315+X315)*(1+Scenario!$B$12/12)-Y315),"INSUFFICIENT FUNDS")))</f>
        <v/>
      </c>
      <c r="AA315" s="6" t="str">
        <f>IF(V315&gt;Scenario!$B$11,"",IF(V$2&lt;&gt;"Ready",V$2,IF(ISNUMBER(Z315),AA314+Y315,"INSUFFICIENT FUNDS")))</f>
        <v/>
      </c>
      <c r="AB315" t="str">
        <f>IF(V315&gt;Scenario!$B$11,"",IF(V$2&lt;&gt;"Ready",V$2,IF(ISNUMBER(Z315),"OK","INSUFFICIENT FUNDS")))</f>
        <v/>
      </c>
      <c r="AC315">
        <v>311</v>
      </c>
      <c r="AD315" s="6" t="str">
        <f>IF(AC315&gt;Scenario!$B$11,"",IF(AC$2&lt;&gt;"Ready",AC$2,IF(AI314="OK",AG314,"INSUFFICIENT FUNDS")))</f>
        <v/>
      </c>
      <c r="AE315" s="6" t="str">
        <f>IF(AC315&gt;Scenario!$B$11,"",IF(AC$2&lt;&gt;"Ready",AC$2,IF(ISNUMBER(AD315),IF(AND(AC315&gt;=Scenario!$B$10,MOD(AC315-Scenario!$B$10,Scenario!$B$18)=0),Scenario!$B$8,0),"INSUFFICIENT FUNDS")))</f>
        <v/>
      </c>
      <c r="AF315" s="6" t="str">
        <f>IF(AC315&gt;Scenario!$B$11,"",IF(AC$2&lt;&gt;"Ready",AC$2,IF(ISNUMBER(AD315),(AD315+AE315)*(N('Option C'!$E$14)+N('Option C'!$E$15)+IF(Scenario!$B$13="Gross",0,0))/12+((N('Option C'!$E$12)+N('Option C'!$E$13))/12+IF(AND(AC315&gt;=Scenario!$B$10,MOD(AC315-Scenario!$B$10,Scenario!$B$18)=0),N('Option C'!$E$17)*N('Option C'!$E$18)+N('Option C'!$E$20),0)+IF(AC315=1,N('Option C'!$E$17)*N('Option C'!$E$19)+N('Option C'!$E$21),0)+IF(AC315=Scenario!$B$11,N('Option C'!$E$22),0)),"INSUFFICIENT FUNDS")))</f>
        <v/>
      </c>
      <c r="AG315" s="6" t="str">
        <f>IF(AC315&gt;Scenario!$B$11,"",IF(AC$2&lt;&gt;"Ready",AC$2,IF(ISNUMBER(AD315),IF((AD315+AE315)*(1+Scenario!$B$12/12)-AF315&lt;0,"INSUFFICIENT FUNDS",(AD315+AE315)*(1+Scenario!$B$12/12)-AF315),"INSUFFICIENT FUNDS")))</f>
        <v/>
      </c>
      <c r="AH315" s="6" t="str">
        <f>IF(AC315&gt;Scenario!$B$11,"",IF(AC$2&lt;&gt;"Ready",AC$2,IF(ISNUMBER(AG315),AH314+AF315,"INSUFFICIENT FUNDS")))</f>
        <v/>
      </c>
      <c r="AI315" t="str">
        <f>IF(AC315&gt;Scenario!$B$11,"",IF(AC$2&lt;&gt;"Ready",AC$2,IF(ISNUMBER(AG315),"OK","INSUFFICIENT FUNDS")))</f>
        <v/>
      </c>
      <c r="AJ315">
        <v>311</v>
      </c>
      <c r="AK315" s="6" t="str">
        <f>IF(AJ315&gt;Scenario!$B$11,"",IF(AJ$2&lt;&gt;"Ready",AJ$2,IF(AP314="OK",AN314,"INSUFFICIENT FUNDS")))</f>
        <v/>
      </c>
      <c r="AL315" s="6" t="str">
        <f>IF(AJ315&gt;Scenario!$B$11,"",IF(AJ$2&lt;&gt;"Ready",AJ$2,IF(ISNUMBER(AK315),IF(AND(AJ315&gt;=Scenario!$B$10,MOD(AJ315-Scenario!$B$10,Scenario!$B$18)=0),Scenario!$B$8,0),"INSUFFICIENT FUNDS")))</f>
        <v/>
      </c>
      <c r="AM315" s="6" t="str">
        <f>IF(AJ315&gt;Scenario!$B$11,"",IF(AJ$2&lt;&gt;"Ready",AJ$2,IF(ISNUMBER(AK315),(AK315+AL315)*(0+0+IF(Scenario!$B$13="Gross",0,0))/12+((0+0)/12+IF(AND(AJ315&gt;=Scenario!$B$10,MOD(AJ315-Scenario!$B$10,Scenario!$B$18)=0),0*0+0,0)+IF(AJ315=1,0*0+0,0)+IF(AJ315=Scenario!$B$11,0,0)),"INSUFFICIENT FUNDS")))</f>
        <v/>
      </c>
      <c r="AN315" s="6" t="str">
        <f>IF(AJ315&gt;Scenario!$B$11,"",IF(AJ$2&lt;&gt;"Ready",AJ$2,IF(ISNUMBER(AK315),IF((AK315+AL315)*(1+Scenario!$B$12/12)-AM315&lt;0,"INSUFFICIENT FUNDS",(AK315+AL315)*(1+Scenario!$B$12/12)-AM315),"INSUFFICIENT FUNDS")))</f>
        <v/>
      </c>
      <c r="AO315" s="6" t="str">
        <f>IF(AJ315&gt;Scenario!$B$11,"",IF(AJ$2&lt;&gt;"Ready",AJ$2,IF(ISNUMBER(AN315),AO314+AM315,"INSUFFICIENT FUNDS")))</f>
        <v/>
      </c>
      <c r="AP315" t="str">
        <f>IF(AJ315&gt;Scenario!$B$11,"",IF(AJ$2&lt;&gt;"Ready",AJ$2,IF(ISNUMBER(AN315),"OK","INSUFFICIENT FUNDS")))</f>
        <v/>
      </c>
    </row>
    <row r="316" spans="1:42" ht="32.1" customHeight="1" x14ac:dyDescent="0.2">
      <c r="A316">
        <v>312</v>
      </c>
      <c r="B316" s="6" t="str">
        <f>IF(A316&gt;Scenario!$B$11,"",IF(A$2&lt;&gt;"Ready",A$2,IF(G315="OK",E315,"INSUFFICIENT FUNDS")))</f>
        <v/>
      </c>
      <c r="C316" s="6" t="str">
        <f>IF(A316&gt;Scenario!$B$11,"",IF(A$2&lt;&gt;"Ready",A$2,IF(ISNUMBER(B316),IF(AND(A316&gt;=Scenario!$B$10,MOD(A316-Scenario!$B$10,Scenario!$B$18)=0),Scenario!$B$8,0),"INSUFFICIENT FUNDS")))</f>
        <v/>
      </c>
      <c r="D316" s="6" t="str">
        <f>IF(A316&gt;Scenario!$B$11,"",IF(A$2&lt;&gt;"Ready",A$2,IF(ISNUMBER(B316),(B316+C316)*(N('Option C'!$E$14)+N('Option C'!$E$15)+IF(Scenario!$B$13="Gross",N('Option C'!$E$16),0))/12+((N('Option C'!$E$12)+N('Option C'!$E$13))/12+IF(AND(A316&gt;=Scenario!$B$10,MOD(A316-Scenario!$B$10,Scenario!$B$18)=0),N('Option C'!$E$17)*N('Option C'!$E$18)+N('Option C'!$E$20),0)+IF(A316=1,N('Option C'!$E$17)*N('Option C'!$E$19)+N('Option C'!$E$21),0)+IF(A316=Scenario!$B$11,N('Option C'!$E$22),0)),"INSUFFICIENT FUNDS")))</f>
        <v/>
      </c>
      <c r="E316" s="6" t="str">
        <f>IF(A316&gt;Scenario!$B$11,"",IF(A$2&lt;&gt;"Ready",A$2,IF(ISNUMBER(B316),IF((B316+C316)*(1+Scenario!$B$12/12)-D316&lt;0,"INSUFFICIENT FUNDS",(B316+C316)*(1+Scenario!$B$12/12)-D316),"INSUFFICIENT FUNDS")))</f>
        <v/>
      </c>
      <c r="F316" s="6" t="str">
        <f>IF(A316&gt;Scenario!$B$11,"",IF(A$2&lt;&gt;"Ready",A$2,IF(ISNUMBER(E316),F315+D316,"INSUFFICIENT FUNDS")))</f>
        <v/>
      </c>
      <c r="G316" t="str">
        <f>IF(A316&gt;Scenario!$B$11,"",IF(A$2&lt;&gt;"Ready",A$2,IF(ISNUMBER(E316),"OK","INSUFFICIENT FUNDS")))</f>
        <v/>
      </c>
      <c r="H316">
        <v>312</v>
      </c>
      <c r="I316" s="6" t="str">
        <f>IF(H316&gt;Scenario!$B$11,"",IF(H$2&lt;&gt;"Ready",H$2,IF(N315="OK",L315,"INSUFFICIENT FUNDS")))</f>
        <v/>
      </c>
      <c r="J316" s="6" t="str">
        <f>IF(H316&gt;Scenario!$B$11,"",IF(H$2&lt;&gt;"Ready",H$2,IF(ISNUMBER(I316),IF(AND(H316&gt;=Scenario!$B$10,MOD(H316-Scenario!$B$10,Scenario!$B$18)=0),Scenario!$B$8,0),"INSUFFICIENT FUNDS")))</f>
        <v/>
      </c>
      <c r="K316" s="6" t="str">
        <f>IF(H316&gt;Scenario!$B$11,"",IF(H$2&lt;&gt;"Ready",H$2,IF(ISNUMBER(I316),(I316+J316)*(N('Option C'!$E$14)+N('Option C'!$E$15)+IF(Scenario!$B$13="Gross",N('Option C'!$E$16),0))/12+((0+0)/12+IF(AND(H316&gt;=Scenario!$B$10,MOD(H316-Scenario!$B$10,Scenario!$B$18)=0),N('Option C'!$E$17)*N('Option C'!$E$18)+N('Option C'!$E$20),0)+IF(H316=1,N('Option C'!$E$17)*N('Option C'!$E$19)+N('Option C'!$E$21),0)+IF(H316=Scenario!$B$11,N('Option C'!$E$22),0)),"INSUFFICIENT FUNDS")))</f>
        <v/>
      </c>
      <c r="L316" s="6" t="str">
        <f>IF(H316&gt;Scenario!$B$11,"",IF(H$2&lt;&gt;"Ready",H$2,IF(ISNUMBER(I316),IF((I316+J316)*(1+Scenario!$B$12/12)-K316&lt;0,"INSUFFICIENT FUNDS",(I316+J316)*(1+Scenario!$B$12/12)-K316),"INSUFFICIENT FUNDS")))</f>
        <v/>
      </c>
      <c r="M316" s="6" t="str">
        <f>IF(H316&gt;Scenario!$B$11,"",IF(H$2&lt;&gt;"Ready",H$2,IF(ISNUMBER(L316),M315+K316,"INSUFFICIENT FUNDS")))</f>
        <v/>
      </c>
      <c r="N316" t="str">
        <f>IF(H316&gt;Scenario!$B$11,"",IF(H$2&lt;&gt;"Ready",H$2,IF(ISNUMBER(L316),"OK","INSUFFICIENT FUNDS")))</f>
        <v/>
      </c>
      <c r="O316">
        <v>312</v>
      </c>
      <c r="P316" s="6" t="str">
        <f>IF(O316&gt;Scenario!$B$11,"",IF(O$2&lt;&gt;"Ready",O$2,IF(U315="OK",S315,"INSUFFICIENT FUNDS")))</f>
        <v/>
      </c>
      <c r="Q316" s="6" t="str">
        <f>IF(O316&gt;Scenario!$B$11,"",IF(O$2&lt;&gt;"Ready",O$2,IF(ISNUMBER(P316),IF(AND(O316&gt;=Scenario!$B$10,MOD(O316-Scenario!$B$10,Scenario!$B$18)=0),Scenario!$B$8,0),"INSUFFICIENT FUNDS")))</f>
        <v/>
      </c>
      <c r="R316" s="6" t="str">
        <f>IF(O316&gt;Scenario!$B$11,"",IF(O$2&lt;&gt;"Ready",O$2,IF(ISNUMBER(P316),(P316+Q316)*(0+N('Option C'!$E$15)+IF(Scenario!$B$13="Gross",N('Option C'!$E$16),0))/12+((N('Option C'!$E$12)+N('Option C'!$E$13))/12+IF(AND(O316&gt;=Scenario!$B$10,MOD(O316-Scenario!$B$10,Scenario!$B$18)=0),N('Option C'!$E$17)*N('Option C'!$E$18)+N('Option C'!$E$20),0)+IF(O316=1,N('Option C'!$E$17)*N('Option C'!$E$19)+N('Option C'!$E$21),0)+IF(O316=Scenario!$B$11,N('Option C'!$E$22),0)),"INSUFFICIENT FUNDS")))</f>
        <v/>
      </c>
      <c r="S316" s="6" t="str">
        <f>IF(O316&gt;Scenario!$B$11,"",IF(O$2&lt;&gt;"Ready",O$2,IF(ISNUMBER(P316),IF((P316+Q316)*(1+Scenario!$B$12/12)-R316&lt;0,"INSUFFICIENT FUNDS",(P316+Q316)*(1+Scenario!$B$12/12)-R316),"INSUFFICIENT FUNDS")))</f>
        <v/>
      </c>
      <c r="T316" s="6" t="str">
        <f>IF(O316&gt;Scenario!$B$11,"",IF(O$2&lt;&gt;"Ready",O$2,IF(ISNUMBER(S316),T315+R316,"INSUFFICIENT FUNDS")))</f>
        <v/>
      </c>
      <c r="U316" t="str">
        <f>IF(O316&gt;Scenario!$B$11,"",IF(O$2&lt;&gt;"Ready",O$2,IF(ISNUMBER(S316),"OK","INSUFFICIENT FUNDS")))</f>
        <v/>
      </c>
      <c r="V316">
        <v>312</v>
      </c>
      <c r="W316" s="6" t="str">
        <f>IF(V316&gt;Scenario!$B$11,"",IF(V$2&lt;&gt;"Ready",V$2,IF(AB315="OK",Z315,"INSUFFICIENT FUNDS")))</f>
        <v/>
      </c>
      <c r="X316" s="6" t="str">
        <f>IF(V316&gt;Scenario!$B$11,"",IF(V$2&lt;&gt;"Ready",V$2,IF(ISNUMBER(W316),IF(AND(V316&gt;=Scenario!$B$10,MOD(V316-Scenario!$B$10,Scenario!$B$18)=0),Scenario!$B$8,0),"INSUFFICIENT FUNDS")))</f>
        <v/>
      </c>
      <c r="Y316" s="6" t="str">
        <f>IF(V316&gt;Scenario!$B$11,"",IF(V$2&lt;&gt;"Ready",V$2,IF(ISNUMBER(W316),(W316+X316)*(N('Option C'!$E$14)+N('Option C'!$E$15)+IF(Scenario!$B$13="Gross",N('Option C'!$E$16),0))/12+((N('Option C'!$E$12)+N('Option C'!$E$13))/12+IF(AND(V316&gt;=Scenario!$B$10,MOD(V316-Scenario!$B$10,Scenario!$B$18)=0),0*0+0,0)+IF(V316=1,0*0+0,0)+IF(V316=Scenario!$B$11,0,0)),"INSUFFICIENT FUNDS")))</f>
        <v/>
      </c>
      <c r="Z316" s="6" t="str">
        <f>IF(V316&gt;Scenario!$B$11,"",IF(V$2&lt;&gt;"Ready",V$2,IF(ISNUMBER(W316),IF((W316+X316)*(1+Scenario!$B$12/12)-Y316&lt;0,"INSUFFICIENT FUNDS",(W316+X316)*(1+Scenario!$B$12/12)-Y316),"INSUFFICIENT FUNDS")))</f>
        <v/>
      </c>
      <c r="AA316" s="6" t="str">
        <f>IF(V316&gt;Scenario!$B$11,"",IF(V$2&lt;&gt;"Ready",V$2,IF(ISNUMBER(Z316),AA315+Y316,"INSUFFICIENT FUNDS")))</f>
        <v/>
      </c>
      <c r="AB316" t="str">
        <f>IF(V316&gt;Scenario!$B$11,"",IF(V$2&lt;&gt;"Ready",V$2,IF(ISNUMBER(Z316),"OK","INSUFFICIENT FUNDS")))</f>
        <v/>
      </c>
      <c r="AC316">
        <v>312</v>
      </c>
      <c r="AD316" s="6" t="str">
        <f>IF(AC316&gt;Scenario!$B$11,"",IF(AC$2&lt;&gt;"Ready",AC$2,IF(AI315="OK",AG315,"INSUFFICIENT FUNDS")))</f>
        <v/>
      </c>
      <c r="AE316" s="6" t="str">
        <f>IF(AC316&gt;Scenario!$B$11,"",IF(AC$2&lt;&gt;"Ready",AC$2,IF(ISNUMBER(AD316),IF(AND(AC316&gt;=Scenario!$B$10,MOD(AC316-Scenario!$B$10,Scenario!$B$18)=0),Scenario!$B$8,0),"INSUFFICIENT FUNDS")))</f>
        <v/>
      </c>
      <c r="AF316" s="6" t="str">
        <f>IF(AC316&gt;Scenario!$B$11,"",IF(AC$2&lt;&gt;"Ready",AC$2,IF(ISNUMBER(AD316),(AD316+AE316)*(N('Option C'!$E$14)+N('Option C'!$E$15)+IF(Scenario!$B$13="Gross",0,0))/12+((N('Option C'!$E$12)+N('Option C'!$E$13))/12+IF(AND(AC316&gt;=Scenario!$B$10,MOD(AC316-Scenario!$B$10,Scenario!$B$18)=0),N('Option C'!$E$17)*N('Option C'!$E$18)+N('Option C'!$E$20),0)+IF(AC316=1,N('Option C'!$E$17)*N('Option C'!$E$19)+N('Option C'!$E$21),0)+IF(AC316=Scenario!$B$11,N('Option C'!$E$22),0)),"INSUFFICIENT FUNDS")))</f>
        <v/>
      </c>
      <c r="AG316" s="6" t="str">
        <f>IF(AC316&gt;Scenario!$B$11,"",IF(AC$2&lt;&gt;"Ready",AC$2,IF(ISNUMBER(AD316),IF((AD316+AE316)*(1+Scenario!$B$12/12)-AF316&lt;0,"INSUFFICIENT FUNDS",(AD316+AE316)*(1+Scenario!$B$12/12)-AF316),"INSUFFICIENT FUNDS")))</f>
        <v/>
      </c>
      <c r="AH316" s="6" t="str">
        <f>IF(AC316&gt;Scenario!$B$11,"",IF(AC$2&lt;&gt;"Ready",AC$2,IF(ISNUMBER(AG316),AH315+AF316,"INSUFFICIENT FUNDS")))</f>
        <v/>
      </c>
      <c r="AI316" t="str">
        <f>IF(AC316&gt;Scenario!$B$11,"",IF(AC$2&lt;&gt;"Ready",AC$2,IF(ISNUMBER(AG316),"OK","INSUFFICIENT FUNDS")))</f>
        <v/>
      </c>
      <c r="AJ316">
        <v>312</v>
      </c>
      <c r="AK316" s="6" t="str">
        <f>IF(AJ316&gt;Scenario!$B$11,"",IF(AJ$2&lt;&gt;"Ready",AJ$2,IF(AP315="OK",AN315,"INSUFFICIENT FUNDS")))</f>
        <v/>
      </c>
      <c r="AL316" s="6" t="str">
        <f>IF(AJ316&gt;Scenario!$B$11,"",IF(AJ$2&lt;&gt;"Ready",AJ$2,IF(ISNUMBER(AK316),IF(AND(AJ316&gt;=Scenario!$B$10,MOD(AJ316-Scenario!$B$10,Scenario!$B$18)=0),Scenario!$B$8,0),"INSUFFICIENT FUNDS")))</f>
        <v/>
      </c>
      <c r="AM316" s="6" t="str">
        <f>IF(AJ316&gt;Scenario!$B$11,"",IF(AJ$2&lt;&gt;"Ready",AJ$2,IF(ISNUMBER(AK316),(AK316+AL316)*(0+0+IF(Scenario!$B$13="Gross",0,0))/12+((0+0)/12+IF(AND(AJ316&gt;=Scenario!$B$10,MOD(AJ316-Scenario!$B$10,Scenario!$B$18)=0),0*0+0,0)+IF(AJ316=1,0*0+0,0)+IF(AJ316=Scenario!$B$11,0,0)),"INSUFFICIENT FUNDS")))</f>
        <v/>
      </c>
      <c r="AN316" s="6" t="str">
        <f>IF(AJ316&gt;Scenario!$B$11,"",IF(AJ$2&lt;&gt;"Ready",AJ$2,IF(ISNUMBER(AK316),IF((AK316+AL316)*(1+Scenario!$B$12/12)-AM316&lt;0,"INSUFFICIENT FUNDS",(AK316+AL316)*(1+Scenario!$B$12/12)-AM316),"INSUFFICIENT FUNDS")))</f>
        <v/>
      </c>
      <c r="AO316" s="6" t="str">
        <f>IF(AJ316&gt;Scenario!$B$11,"",IF(AJ$2&lt;&gt;"Ready",AJ$2,IF(ISNUMBER(AN316),AO315+AM316,"INSUFFICIENT FUNDS")))</f>
        <v/>
      </c>
      <c r="AP316" t="str">
        <f>IF(AJ316&gt;Scenario!$B$11,"",IF(AJ$2&lt;&gt;"Ready",AJ$2,IF(ISNUMBER(AN316),"OK","INSUFFICIENT FUNDS")))</f>
        <v/>
      </c>
    </row>
    <row r="317" spans="1:42" ht="32.1" customHeight="1" x14ac:dyDescent="0.2">
      <c r="A317">
        <v>313</v>
      </c>
      <c r="B317" s="6" t="str">
        <f>IF(A317&gt;Scenario!$B$11,"",IF(A$2&lt;&gt;"Ready",A$2,IF(G316="OK",E316,"INSUFFICIENT FUNDS")))</f>
        <v/>
      </c>
      <c r="C317" s="6" t="str">
        <f>IF(A317&gt;Scenario!$B$11,"",IF(A$2&lt;&gt;"Ready",A$2,IF(ISNUMBER(B317),IF(AND(A317&gt;=Scenario!$B$10,MOD(A317-Scenario!$B$10,Scenario!$B$18)=0),Scenario!$B$8,0),"INSUFFICIENT FUNDS")))</f>
        <v/>
      </c>
      <c r="D317" s="6" t="str">
        <f>IF(A317&gt;Scenario!$B$11,"",IF(A$2&lt;&gt;"Ready",A$2,IF(ISNUMBER(B317),(B317+C317)*(N('Option C'!$E$14)+N('Option C'!$E$15)+IF(Scenario!$B$13="Gross",N('Option C'!$E$16),0))/12+((N('Option C'!$E$12)+N('Option C'!$E$13))/12+IF(AND(A317&gt;=Scenario!$B$10,MOD(A317-Scenario!$B$10,Scenario!$B$18)=0),N('Option C'!$E$17)*N('Option C'!$E$18)+N('Option C'!$E$20),0)+IF(A317=1,N('Option C'!$E$17)*N('Option C'!$E$19)+N('Option C'!$E$21),0)+IF(A317=Scenario!$B$11,N('Option C'!$E$22),0)),"INSUFFICIENT FUNDS")))</f>
        <v/>
      </c>
      <c r="E317" s="6" t="str">
        <f>IF(A317&gt;Scenario!$B$11,"",IF(A$2&lt;&gt;"Ready",A$2,IF(ISNUMBER(B317),IF((B317+C317)*(1+Scenario!$B$12/12)-D317&lt;0,"INSUFFICIENT FUNDS",(B317+C317)*(1+Scenario!$B$12/12)-D317),"INSUFFICIENT FUNDS")))</f>
        <v/>
      </c>
      <c r="F317" s="6" t="str">
        <f>IF(A317&gt;Scenario!$B$11,"",IF(A$2&lt;&gt;"Ready",A$2,IF(ISNUMBER(E317),F316+D317,"INSUFFICIENT FUNDS")))</f>
        <v/>
      </c>
      <c r="G317" t="str">
        <f>IF(A317&gt;Scenario!$B$11,"",IF(A$2&lt;&gt;"Ready",A$2,IF(ISNUMBER(E317),"OK","INSUFFICIENT FUNDS")))</f>
        <v/>
      </c>
      <c r="H317">
        <v>313</v>
      </c>
      <c r="I317" s="6" t="str">
        <f>IF(H317&gt;Scenario!$B$11,"",IF(H$2&lt;&gt;"Ready",H$2,IF(N316="OK",L316,"INSUFFICIENT FUNDS")))</f>
        <v/>
      </c>
      <c r="J317" s="6" t="str">
        <f>IF(H317&gt;Scenario!$B$11,"",IF(H$2&lt;&gt;"Ready",H$2,IF(ISNUMBER(I317),IF(AND(H317&gt;=Scenario!$B$10,MOD(H317-Scenario!$B$10,Scenario!$B$18)=0),Scenario!$B$8,0),"INSUFFICIENT FUNDS")))</f>
        <v/>
      </c>
      <c r="K317" s="6" t="str">
        <f>IF(H317&gt;Scenario!$B$11,"",IF(H$2&lt;&gt;"Ready",H$2,IF(ISNUMBER(I317),(I317+J317)*(N('Option C'!$E$14)+N('Option C'!$E$15)+IF(Scenario!$B$13="Gross",N('Option C'!$E$16),0))/12+((0+0)/12+IF(AND(H317&gt;=Scenario!$B$10,MOD(H317-Scenario!$B$10,Scenario!$B$18)=0),N('Option C'!$E$17)*N('Option C'!$E$18)+N('Option C'!$E$20),0)+IF(H317=1,N('Option C'!$E$17)*N('Option C'!$E$19)+N('Option C'!$E$21),0)+IF(H317=Scenario!$B$11,N('Option C'!$E$22),0)),"INSUFFICIENT FUNDS")))</f>
        <v/>
      </c>
      <c r="L317" s="6" t="str">
        <f>IF(H317&gt;Scenario!$B$11,"",IF(H$2&lt;&gt;"Ready",H$2,IF(ISNUMBER(I317),IF((I317+J317)*(1+Scenario!$B$12/12)-K317&lt;0,"INSUFFICIENT FUNDS",(I317+J317)*(1+Scenario!$B$12/12)-K317),"INSUFFICIENT FUNDS")))</f>
        <v/>
      </c>
      <c r="M317" s="6" t="str">
        <f>IF(H317&gt;Scenario!$B$11,"",IF(H$2&lt;&gt;"Ready",H$2,IF(ISNUMBER(L317),M316+K317,"INSUFFICIENT FUNDS")))</f>
        <v/>
      </c>
      <c r="N317" t="str">
        <f>IF(H317&gt;Scenario!$B$11,"",IF(H$2&lt;&gt;"Ready",H$2,IF(ISNUMBER(L317),"OK","INSUFFICIENT FUNDS")))</f>
        <v/>
      </c>
      <c r="O317">
        <v>313</v>
      </c>
      <c r="P317" s="6" t="str">
        <f>IF(O317&gt;Scenario!$B$11,"",IF(O$2&lt;&gt;"Ready",O$2,IF(U316="OK",S316,"INSUFFICIENT FUNDS")))</f>
        <v/>
      </c>
      <c r="Q317" s="6" t="str">
        <f>IF(O317&gt;Scenario!$B$11,"",IF(O$2&lt;&gt;"Ready",O$2,IF(ISNUMBER(P317),IF(AND(O317&gt;=Scenario!$B$10,MOD(O317-Scenario!$B$10,Scenario!$B$18)=0),Scenario!$B$8,0),"INSUFFICIENT FUNDS")))</f>
        <v/>
      </c>
      <c r="R317" s="6" t="str">
        <f>IF(O317&gt;Scenario!$B$11,"",IF(O$2&lt;&gt;"Ready",O$2,IF(ISNUMBER(P317),(P317+Q317)*(0+N('Option C'!$E$15)+IF(Scenario!$B$13="Gross",N('Option C'!$E$16),0))/12+((N('Option C'!$E$12)+N('Option C'!$E$13))/12+IF(AND(O317&gt;=Scenario!$B$10,MOD(O317-Scenario!$B$10,Scenario!$B$18)=0),N('Option C'!$E$17)*N('Option C'!$E$18)+N('Option C'!$E$20),0)+IF(O317=1,N('Option C'!$E$17)*N('Option C'!$E$19)+N('Option C'!$E$21),0)+IF(O317=Scenario!$B$11,N('Option C'!$E$22),0)),"INSUFFICIENT FUNDS")))</f>
        <v/>
      </c>
      <c r="S317" s="6" t="str">
        <f>IF(O317&gt;Scenario!$B$11,"",IF(O$2&lt;&gt;"Ready",O$2,IF(ISNUMBER(P317),IF((P317+Q317)*(1+Scenario!$B$12/12)-R317&lt;0,"INSUFFICIENT FUNDS",(P317+Q317)*(1+Scenario!$B$12/12)-R317),"INSUFFICIENT FUNDS")))</f>
        <v/>
      </c>
      <c r="T317" s="6" t="str">
        <f>IF(O317&gt;Scenario!$B$11,"",IF(O$2&lt;&gt;"Ready",O$2,IF(ISNUMBER(S317),T316+R317,"INSUFFICIENT FUNDS")))</f>
        <v/>
      </c>
      <c r="U317" t="str">
        <f>IF(O317&gt;Scenario!$B$11,"",IF(O$2&lt;&gt;"Ready",O$2,IF(ISNUMBER(S317),"OK","INSUFFICIENT FUNDS")))</f>
        <v/>
      </c>
      <c r="V317">
        <v>313</v>
      </c>
      <c r="W317" s="6" t="str">
        <f>IF(V317&gt;Scenario!$B$11,"",IF(V$2&lt;&gt;"Ready",V$2,IF(AB316="OK",Z316,"INSUFFICIENT FUNDS")))</f>
        <v/>
      </c>
      <c r="X317" s="6" t="str">
        <f>IF(V317&gt;Scenario!$B$11,"",IF(V$2&lt;&gt;"Ready",V$2,IF(ISNUMBER(W317),IF(AND(V317&gt;=Scenario!$B$10,MOD(V317-Scenario!$B$10,Scenario!$B$18)=0),Scenario!$B$8,0),"INSUFFICIENT FUNDS")))</f>
        <v/>
      </c>
      <c r="Y317" s="6" t="str">
        <f>IF(V317&gt;Scenario!$B$11,"",IF(V$2&lt;&gt;"Ready",V$2,IF(ISNUMBER(W317),(W317+X317)*(N('Option C'!$E$14)+N('Option C'!$E$15)+IF(Scenario!$B$13="Gross",N('Option C'!$E$16),0))/12+((N('Option C'!$E$12)+N('Option C'!$E$13))/12+IF(AND(V317&gt;=Scenario!$B$10,MOD(V317-Scenario!$B$10,Scenario!$B$18)=0),0*0+0,0)+IF(V317=1,0*0+0,0)+IF(V317=Scenario!$B$11,0,0)),"INSUFFICIENT FUNDS")))</f>
        <v/>
      </c>
      <c r="Z317" s="6" t="str">
        <f>IF(V317&gt;Scenario!$B$11,"",IF(V$2&lt;&gt;"Ready",V$2,IF(ISNUMBER(W317),IF((W317+X317)*(1+Scenario!$B$12/12)-Y317&lt;0,"INSUFFICIENT FUNDS",(W317+X317)*(1+Scenario!$B$12/12)-Y317),"INSUFFICIENT FUNDS")))</f>
        <v/>
      </c>
      <c r="AA317" s="6" t="str">
        <f>IF(V317&gt;Scenario!$B$11,"",IF(V$2&lt;&gt;"Ready",V$2,IF(ISNUMBER(Z317),AA316+Y317,"INSUFFICIENT FUNDS")))</f>
        <v/>
      </c>
      <c r="AB317" t="str">
        <f>IF(V317&gt;Scenario!$B$11,"",IF(V$2&lt;&gt;"Ready",V$2,IF(ISNUMBER(Z317),"OK","INSUFFICIENT FUNDS")))</f>
        <v/>
      </c>
      <c r="AC317">
        <v>313</v>
      </c>
      <c r="AD317" s="6" t="str">
        <f>IF(AC317&gt;Scenario!$B$11,"",IF(AC$2&lt;&gt;"Ready",AC$2,IF(AI316="OK",AG316,"INSUFFICIENT FUNDS")))</f>
        <v/>
      </c>
      <c r="AE317" s="6" t="str">
        <f>IF(AC317&gt;Scenario!$B$11,"",IF(AC$2&lt;&gt;"Ready",AC$2,IF(ISNUMBER(AD317),IF(AND(AC317&gt;=Scenario!$B$10,MOD(AC317-Scenario!$B$10,Scenario!$B$18)=0),Scenario!$B$8,0),"INSUFFICIENT FUNDS")))</f>
        <v/>
      </c>
      <c r="AF317" s="6" t="str">
        <f>IF(AC317&gt;Scenario!$B$11,"",IF(AC$2&lt;&gt;"Ready",AC$2,IF(ISNUMBER(AD317),(AD317+AE317)*(N('Option C'!$E$14)+N('Option C'!$E$15)+IF(Scenario!$B$13="Gross",0,0))/12+((N('Option C'!$E$12)+N('Option C'!$E$13))/12+IF(AND(AC317&gt;=Scenario!$B$10,MOD(AC317-Scenario!$B$10,Scenario!$B$18)=0),N('Option C'!$E$17)*N('Option C'!$E$18)+N('Option C'!$E$20),0)+IF(AC317=1,N('Option C'!$E$17)*N('Option C'!$E$19)+N('Option C'!$E$21),0)+IF(AC317=Scenario!$B$11,N('Option C'!$E$22),0)),"INSUFFICIENT FUNDS")))</f>
        <v/>
      </c>
      <c r="AG317" s="6" t="str">
        <f>IF(AC317&gt;Scenario!$B$11,"",IF(AC$2&lt;&gt;"Ready",AC$2,IF(ISNUMBER(AD317),IF((AD317+AE317)*(1+Scenario!$B$12/12)-AF317&lt;0,"INSUFFICIENT FUNDS",(AD317+AE317)*(1+Scenario!$B$12/12)-AF317),"INSUFFICIENT FUNDS")))</f>
        <v/>
      </c>
      <c r="AH317" s="6" t="str">
        <f>IF(AC317&gt;Scenario!$B$11,"",IF(AC$2&lt;&gt;"Ready",AC$2,IF(ISNUMBER(AG317),AH316+AF317,"INSUFFICIENT FUNDS")))</f>
        <v/>
      </c>
      <c r="AI317" t="str">
        <f>IF(AC317&gt;Scenario!$B$11,"",IF(AC$2&lt;&gt;"Ready",AC$2,IF(ISNUMBER(AG317),"OK","INSUFFICIENT FUNDS")))</f>
        <v/>
      </c>
      <c r="AJ317">
        <v>313</v>
      </c>
      <c r="AK317" s="6" t="str">
        <f>IF(AJ317&gt;Scenario!$B$11,"",IF(AJ$2&lt;&gt;"Ready",AJ$2,IF(AP316="OK",AN316,"INSUFFICIENT FUNDS")))</f>
        <v/>
      </c>
      <c r="AL317" s="6" t="str">
        <f>IF(AJ317&gt;Scenario!$B$11,"",IF(AJ$2&lt;&gt;"Ready",AJ$2,IF(ISNUMBER(AK317),IF(AND(AJ317&gt;=Scenario!$B$10,MOD(AJ317-Scenario!$B$10,Scenario!$B$18)=0),Scenario!$B$8,0),"INSUFFICIENT FUNDS")))</f>
        <v/>
      </c>
      <c r="AM317" s="6" t="str">
        <f>IF(AJ317&gt;Scenario!$B$11,"",IF(AJ$2&lt;&gt;"Ready",AJ$2,IF(ISNUMBER(AK317),(AK317+AL317)*(0+0+IF(Scenario!$B$13="Gross",0,0))/12+((0+0)/12+IF(AND(AJ317&gt;=Scenario!$B$10,MOD(AJ317-Scenario!$B$10,Scenario!$B$18)=0),0*0+0,0)+IF(AJ317=1,0*0+0,0)+IF(AJ317=Scenario!$B$11,0,0)),"INSUFFICIENT FUNDS")))</f>
        <v/>
      </c>
      <c r="AN317" s="6" t="str">
        <f>IF(AJ317&gt;Scenario!$B$11,"",IF(AJ$2&lt;&gt;"Ready",AJ$2,IF(ISNUMBER(AK317),IF((AK317+AL317)*(1+Scenario!$B$12/12)-AM317&lt;0,"INSUFFICIENT FUNDS",(AK317+AL317)*(1+Scenario!$B$12/12)-AM317),"INSUFFICIENT FUNDS")))</f>
        <v/>
      </c>
      <c r="AO317" s="6" t="str">
        <f>IF(AJ317&gt;Scenario!$B$11,"",IF(AJ$2&lt;&gt;"Ready",AJ$2,IF(ISNUMBER(AN317),AO316+AM317,"INSUFFICIENT FUNDS")))</f>
        <v/>
      </c>
      <c r="AP317" t="str">
        <f>IF(AJ317&gt;Scenario!$B$11,"",IF(AJ$2&lt;&gt;"Ready",AJ$2,IF(ISNUMBER(AN317),"OK","INSUFFICIENT FUNDS")))</f>
        <v/>
      </c>
    </row>
    <row r="318" spans="1:42" ht="32.1" customHeight="1" x14ac:dyDescent="0.2">
      <c r="A318">
        <v>314</v>
      </c>
      <c r="B318" s="6" t="str">
        <f>IF(A318&gt;Scenario!$B$11,"",IF(A$2&lt;&gt;"Ready",A$2,IF(G317="OK",E317,"INSUFFICIENT FUNDS")))</f>
        <v/>
      </c>
      <c r="C318" s="6" t="str">
        <f>IF(A318&gt;Scenario!$B$11,"",IF(A$2&lt;&gt;"Ready",A$2,IF(ISNUMBER(B318),IF(AND(A318&gt;=Scenario!$B$10,MOD(A318-Scenario!$B$10,Scenario!$B$18)=0),Scenario!$B$8,0),"INSUFFICIENT FUNDS")))</f>
        <v/>
      </c>
      <c r="D318" s="6" t="str">
        <f>IF(A318&gt;Scenario!$B$11,"",IF(A$2&lt;&gt;"Ready",A$2,IF(ISNUMBER(B318),(B318+C318)*(N('Option C'!$E$14)+N('Option C'!$E$15)+IF(Scenario!$B$13="Gross",N('Option C'!$E$16),0))/12+((N('Option C'!$E$12)+N('Option C'!$E$13))/12+IF(AND(A318&gt;=Scenario!$B$10,MOD(A318-Scenario!$B$10,Scenario!$B$18)=0),N('Option C'!$E$17)*N('Option C'!$E$18)+N('Option C'!$E$20),0)+IF(A318=1,N('Option C'!$E$17)*N('Option C'!$E$19)+N('Option C'!$E$21),0)+IF(A318=Scenario!$B$11,N('Option C'!$E$22),0)),"INSUFFICIENT FUNDS")))</f>
        <v/>
      </c>
      <c r="E318" s="6" t="str">
        <f>IF(A318&gt;Scenario!$B$11,"",IF(A$2&lt;&gt;"Ready",A$2,IF(ISNUMBER(B318),IF((B318+C318)*(1+Scenario!$B$12/12)-D318&lt;0,"INSUFFICIENT FUNDS",(B318+C318)*(1+Scenario!$B$12/12)-D318),"INSUFFICIENT FUNDS")))</f>
        <v/>
      </c>
      <c r="F318" s="6" t="str">
        <f>IF(A318&gt;Scenario!$B$11,"",IF(A$2&lt;&gt;"Ready",A$2,IF(ISNUMBER(E318),F317+D318,"INSUFFICIENT FUNDS")))</f>
        <v/>
      </c>
      <c r="G318" t="str">
        <f>IF(A318&gt;Scenario!$B$11,"",IF(A$2&lt;&gt;"Ready",A$2,IF(ISNUMBER(E318),"OK","INSUFFICIENT FUNDS")))</f>
        <v/>
      </c>
      <c r="H318">
        <v>314</v>
      </c>
      <c r="I318" s="6" t="str">
        <f>IF(H318&gt;Scenario!$B$11,"",IF(H$2&lt;&gt;"Ready",H$2,IF(N317="OK",L317,"INSUFFICIENT FUNDS")))</f>
        <v/>
      </c>
      <c r="J318" s="6" t="str">
        <f>IF(H318&gt;Scenario!$B$11,"",IF(H$2&lt;&gt;"Ready",H$2,IF(ISNUMBER(I318),IF(AND(H318&gt;=Scenario!$B$10,MOD(H318-Scenario!$B$10,Scenario!$B$18)=0),Scenario!$B$8,0),"INSUFFICIENT FUNDS")))</f>
        <v/>
      </c>
      <c r="K318" s="6" t="str">
        <f>IF(H318&gt;Scenario!$B$11,"",IF(H$2&lt;&gt;"Ready",H$2,IF(ISNUMBER(I318),(I318+J318)*(N('Option C'!$E$14)+N('Option C'!$E$15)+IF(Scenario!$B$13="Gross",N('Option C'!$E$16),0))/12+((0+0)/12+IF(AND(H318&gt;=Scenario!$B$10,MOD(H318-Scenario!$B$10,Scenario!$B$18)=0),N('Option C'!$E$17)*N('Option C'!$E$18)+N('Option C'!$E$20),0)+IF(H318=1,N('Option C'!$E$17)*N('Option C'!$E$19)+N('Option C'!$E$21),0)+IF(H318=Scenario!$B$11,N('Option C'!$E$22),0)),"INSUFFICIENT FUNDS")))</f>
        <v/>
      </c>
      <c r="L318" s="6" t="str">
        <f>IF(H318&gt;Scenario!$B$11,"",IF(H$2&lt;&gt;"Ready",H$2,IF(ISNUMBER(I318),IF((I318+J318)*(1+Scenario!$B$12/12)-K318&lt;0,"INSUFFICIENT FUNDS",(I318+J318)*(1+Scenario!$B$12/12)-K318),"INSUFFICIENT FUNDS")))</f>
        <v/>
      </c>
      <c r="M318" s="6" t="str">
        <f>IF(H318&gt;Scenario!$B$11,"",IF(H$2&lt;&gt;"Ready",H$2,IF(ISNUMBER(L318),M317+K318,"INSUFFICIENT FUNDS")))</f>
        <v/>
      </c>
      <c r="N318" t="str">
        <f>IF(H318&gt;Scenario!$B$11,"",IF(H$2&lt;&gt;"Ready",H$2,IF(ISNUMBER(L318),"OK","INSUFFICIENT FUNDS")))</f>
        <v/>
      </c>
      <c r="O318">
        <v>314</v>
      </c>
      <c r="P318" s="6" t="str">
        <f>IF(O318&gt;Scenario!$B$11,"",IF(O$2&lt;&gt;"Ready",O$2,IF(U317="OK",S317,"INSUFFICIENT FUNDS")))</f>
        <v/>
      </c>
      <c r="Q318" s="6" t="str">
        <f>IF(O318&gt;Scenario!$B$11,"",IF(O$2&lt;&gt;"Ready",O$2,IF(ISNUMBER(P318),IF(AND(O318&gt;=Scenario!$B$10,MOD(O318-Scenario!$B$10,Scenario!$B$18)=0),Scenario!$B$8,0),"INSUFFICIENT FUNDS")))</f>
        <v/>
      </c>
      <c r="R318" s="6" t="str">
        <f>IF(O318&gt;Scenario!$B$11,"",IF(O$2&lt;&gt;"Ready",O$2,IF(ISNUMBER(P318),(P318+Q318)*(0+N('Option C'!$E$15)+IF(Scenario!$B$13="Gross",N('Option C'!$E$16),0))/12+((N('Option C'!$E$12)+N('Option C'!$E$13))/12+IF(AND(O318&gt;=Scenario!$B$10,MOD(O318-Scenario!$B$10,Scenario!$B$18)=0),N('Option C'!$E$17)*N('Option C'!$E$18)+N('Option C'!$E$20),0)+IF(O318=1,N('Option C'!$E$17)*N('Option C'!$E$19)+N('Option C'!$E$21),0)+IF(O318=Scenario!$B$11,N('Option C'!$E$22),0)),"INSUFFICIENT FUNDS")))</f>
        <v/>
      </c>
      <c r="S318" s="6" t="str">
        <f>IF(O318&gt;Scenario!$B$11,"",IF(O$2&lt;&gt;"Ready",O$2,IF(ISNUMBER(P318),IF((P318+Q318)*(1+Scenario!$B$12/12)-R318&lt;0,"INSUFFICIENT FUNDS",(P318+Q318)*(1+Scenario!$B$12/12)-R318),"INSUFFICIENT FUNDS")))</f>
        <v/>
      </c>
      <c r="T318" s="6" t="str">
        <f>IF(O318&gt;Scenario!$B$11,"",IF(O$2&lt;&gt;"Ready",O$2,IF(ISNUMBER(S318),T317+R318,"INSUFFICIENT FUNDS")))</f>
        <v/>
      </c>
      <c r="U318" t="str">
        <f>IF(O318&gt;Scenario!$B$11,"",IF(O$2&lt;&gt;"Ready",O$2,IF(ISNUMBER(S318),"OK","INSUFFICIENT FUNDS")))</f>
        <v/>
      </c>
      <c r="V318">
        <v>314</v>
      </c>
      <c r="W318" s="6" t="str">
        <f>IF(V318&gt;Scenario!$B$11,"",IF(V$2&lt;&gt;"Ready",V$2,IF(AB317="OK",Z317,"INSUFFICIENT FUNDS")))</f>
        <v/>
      </c>
      <c r="X318" s="6" t="str">
        <f>IF(V318&gt;Scenario!$B$11,"",IF(V$2&lt;&gt;"Ready",V$2,IF(ISNUMBER(W318),IF(AND(V318&gt;=Scenario!$B$10,MOD(V318-Scenario!$B$10,Scenario!$B$18)=0),Scenario!$B$8,0),"INSUFFICIENT FUNDS")))</f>
        <v/>
      </c>
      <c r="Y318" s="6" t="str">
        <f>IF(V318&gt;Scenario!$B$11,"",IF(V$2&lt;&gt;"Ready",V$2,IF(ISNUMBER(W318),(W318+X318)*(N('Option C'!$E$14)+N('Option C'!$E$15)+IF(Scenario!$B$13="Gross",N('Option C'!$E$16),0))/12+((N('Option C'!$E$12)+N('Option C'!$E$13))/12+IF(AND(V318&gt;=Scenario!$B$10,MOD(V318-Scenario!$B$10,Scenario!$B$18)=0),0*0+0,0)+IF(V318=1,0*0+0,0)+IF(V318=Scenario!$B$11,0,0)),"INSUFFICIENT FUNDS")))</f>
        <v/>
      </c>
      <c r="Z318" s="6" t="str">
        <f>IF(V318&gt;Scenario!$B$11,"",IF(V$2&lt;&gt;"Ready",V$2,IF(ISNUMBER(W318),IF((W318+X318)*(1+Scenario!$B$12/12)-Y318&lt;0,"INSUFFICIENT FUNDS",(W318+X318)*(1+Scenario!$B$12/12)-Y318),"INSUFFICIENT FUNDS")))</f>
        <v/>
      </c>
      <c r="AA318" s="6" t="str">
        <f>IF(V318&gt;Scenario!$B$11,"",IF(V$2&lt;&gt;"Ready",V$2,IF(ISNUMBER(Z318),AA317+Y318,"INSUFFICIENT FUNDS")))</f>
        <v/>
      </c>
      <c r="AB318" t="str">
        <f>IF(V318&gt;Scenario!$B$11,"",IF(V$2&lt;&gt;"Ready",V$2,IF(ISNUMBER(Z318),"OK","INSUFFICIENT FUNDS")))</f>
        <v/>
      </c>
      <c r="AC318">
        <v>314</v>
      </c>
      <c r="AD318" s="6" t="str">
        <f>IF(AC318&gt;Scenario!$B$11,"",IF(AC$2&lt;&gt;"Ready",AC$2,IF(AI317="OK",AG317,"INSUFFICIENT FUNDS")))</f>
        <v/>
      </c>
      <c r="AE318" s="6" t="str">
        <f>IF(AC318&gt;Scenario!$B$11,"",IF(AC$2&lt;&gt;"Ready",AC$2,IF(ISNUMBER(AD318),IF(AND(AC318&gt;=Scenario!$B$10,MOD(AC318-Scenario!$B$10,Scenario!$B$18)=0),Scenario!$B$8,0),"INSUFFICIENT FUNDS")))</f>
        <v/>
      </c>
      <c r="AF318" s="6" t="str">
        <f>IF(AC318&gt;Scenario!$B$11,"",IF(AC$2&lt;&gt;"Ready",AC$2,IF(ISNUMBER(AD318),(AD318+AE318)*(N('Option C'!$E$14)+N('Option C'!$E$15)+IF(Scenario!$B$13="Gross",0,0))/12+((N('Option C'!$E$12)+N('Option C'!$E$13))/12+IF(AND(AC318&gt;=Scenario!$B$10,MOD(AC318-Scenario!$B$10,Scenario!$B$18)=0),N('Option C'!$E$17)*N('Option C'!$E$18)+N('Option C'!$E$20),0)+IF(AC318=1,N('Option C'!$E$17)*N('Option C'!$E$19)+N('Option C'!$E$21),0)+IF(AC318=Scenario!$B$11,N('Option C'!$E$22),0)),"INSUFFICIENT FUNDS")))</f>
        <v/>
      </c>
      <c r="AG318" s="6" t="str">
        <f>IF(AC318&gt;Scenario!$B$11,"",IF(AC$2&lt;&gt;"Ready",AC$2,IF(ISNUMBER(AD318),IF((AD318+AE318)*(1+Scenario!$B$12/12)-AF318&lt;0,"INSUFFICIENT FUNDS",(AD318+AE318)*(1+Scenario!$B$12/12)-AF318),"INSUFFICIENT FUNDS")))</f>
        <v/>
      </c>
      <c r="AH318" s="6" t="str">
        <f>IF(AC318&gt;Scenario!$B$11,"",IF(AC$2&lt;&gt;"Ready",AC$2,IF(ISNUMBER(AG318),AH317+AF318,"INSUFFICIENT FUNDS")))</f>
        <v/>
      </c>
      <c r="AI318" t="str">
        <f>IF(AC318&gt;Scenario!$B$11,"",IF(AC$2&lt;&gt;"Ready",AC$2,IF(ISNUMBER(AG318),"OK","INSUFFICIENT FUNDS")))</f>
        <v/>
      </c>
      <c r="AJ318">
        <v>314</v>
      </c>
      <c r="AK318" s="6" t="str">
        <f>IF(AJ318&gt;Scenario!$B$11,"",IF(AJ$2&lt;&gt;"Ready",AJ$2,IF(AP317="OK",AN317,"INSUFFICIENT FUNDS")))</f>
        <v/>
      </c>
      <c r="AL318" s="6" t="str">
        <f>IF(AJ318&gt;Scenario!$B$11,"",IF(AJ$2&lt;&gt;"Ready",AJ$2,IF(ISNUMBER(AK318),IF(AND(AJ318&gt;=Scenario!$B$10,MOD(AJ318-Scenario!$B$10,Scenario!$B$18)=0),Scenario!$B$8,0),"INSUFFICIENT FUNDS")))</f>
        <v/>
      </c>
      <c r="AM318" s="6" t="str">
        <f>IF(AJ318&gt;Scenario!$B$11,"",IF(AJ$2&lt;&gt;"Ready",AJ$2,IF(ISNUMBER(AK318),(AK318+AL318)*(0+0+IF(Scenario!$B$13="Gross",0,0))/12+((0+0)/12+IF(AND(AJ318&gt;=Scenario!$B$10,MOD(AJ318-Scenario!$B$10,Scenario!$B$18)=0),0*0+0,0)+IF(AJ318=1,0*0+0,0)+IF(AJ318=Scenario!$B$11,0,0)),"INSUFFICIENT FUNDS")))</f>
        <v/>
      </c>
      <c r="AN318" s="6" t="str">
        <f>IF(AJ318&gt;Scenario!$B$11,"",IF(AJ$2&lt;&gt;"Ready",AJ$2,IF(ISNUMBER(AK318),IF((AK318+AL318)*(1+Scenario!$B$12/12)-AM318&lt;0,"INSUFFICIENT FUNDS",(AK318+AL318)*(1+Scenario!$B$12/12)-AM318),"INSUFFICIENT FUNDS")))</f>
        <v/>
      </c>
      <c r="AO318" s="6" t="str">
        <f>IF(AJ318&gt;Scenario!$B$11,"",IF(AJ$2&lt;&gt;"Ready",AJ$2,IF(ISNUMBER(AN318),AO317+AM318,"INSUFFICIENT FUNDS")))</f>
        <v/>
      </c>
      <c r="AP318" t="str">
        <f>IF(AJ318&gt;Scenario!$B$11,"",IF(AJ$2&lt;&gt;"Ready",AJ$2,IF(ISNUMBER(AN318),"OK","INSUFFICIENT FUNDS")))</f>
        <v/>
      </c>
    </row>
    <row r="319" spans="1:42" ht="32.1" customHeight="1" x14ac:dyDescent="0.2">
      <c r="A319">
        <v>315</v>
      </c>
      <c r="B319" s="6" t="str">
        <f>IF(A319&gt;Scenario!$B$11,"",IF(A$2&lt;&gt;"Ready",A$2,IF(G318="OK",E318,"INSUFFICIENT FUNDS")))</f>
        <v/>
      </c>
      <c r="C319" s="6" t="str">
        <f>IF(A319&gt;Scenario!$B$11,"",IF(A$2&lt;&gt;"Ready",A$2,IF(ISNUMBER(B319),IF(AND(A319&gt;=Scenario!$B$10,MOD(A319-Scenario!$B$10,Scenario!$B$18)=0),Scenario!$B$8,0),"INSUFFICIENT FUNDS")))</f>
        <v/>
      </c>
      <c r="D319" s="6" t="str">
        <f>IF(A319&gt;Scenario!$B$11,"",IF(A$2&lt;&gt;"Ready",A$2,IF(ISNUMBER(B319),(B319+C319)*(N('Option C'!$E$14)+N('Option C'!$E$15)+IF(Scenario!$B$13="Gross",N('Option C'!$E$16),0))/12+((N('Option C'!$E$12)+N('Option C'!$E$13))/12+IF(AND(A319&gt;=Scenario!$B$10,MOD(A319-Scenario!$B$10,Scenario!$B$18)=0),N('Option C'!$E$17)*N('Option C'!$E$18)+N('Option C'!$E$20),0)+IF(A319=1,N('Option C'!$E$17)*N('Option C'!$E$19)+N('Option C'!$E$21),0)+IF(A319=Scenario!$B$11,N('Option C'!$E$22),0)),"INSUFFICIENT FUNDS")))</f>
        <v/>
      </c>
      <c r="E319" s="6" t="str">
        <f>IF(A319&gt;Scenario!$B$11,"",IF(A$2&lt;&gt;"Ready",A$2,IF(ISNUMBER(B319),IF((B319+C319)*(1+Scenario!$B$12/12)-D319&lt;0,"INSUFFICIENT FUNDS",(B319+C319)*(1+Scenario!$B$12/12)-D319),"INSUFFICIENT FUNDS")))</f>
        <v/>
      </c>
      <c r="F319" s="6" t="str">
        <f>IF(A319&gt;Scenario!$B$11,"",IF(A$2&lt;&gt;"Ready",A$2,IF(ISNUMBER(E319),F318+D319,"INSUFFICIENT FUNDS")))</f>
        <v/>
      </c>
      <c r="G319" t="str">
        <f>IF(A319&gt;Scenario!$B$11,"",IF(A$2&lt;&gt;"Ready",A$2,IF(ISNUMBER(E319),"OK","INSUFFICIENT FUNDS")))</f>
        <v/>
      </c>
      <c r="H319">
        <v>315</v>
      </c>
      <c r="I319" s="6" t="str">
        <f>IF(H319&gt;Scenario!$B$11,"",IF(H$2&lt;&gt;"Ready",H$2,IF(N318="OK",L318,"INSUFFICIENT FUNDS")))</f>
        <v/>
      </c>
      <c r="J319" s="6" t="str">
        <f>IF(H319&gt;Scenario!$B$11,"",IF(H$2&lt;&gt;"Ready",H$2,IF(ISNUMBER(I319),IF(AND(H319&gt;=Scenario!$B$10,MOD(H319-Scenario!$B$10,Scenario!$B$18)=0),Scenario!$B$8,0),"INSUFFICIENT FUNDS")))</f>
        <v/>
      </c>
      <c r="K319" s="6" t="str">
        <f>IF(H319&gt;Scenario!$B$11,"",IF(H$2&lt;&gt;"Ready",H$2,IF(ISNUMBER(I319),(I319+J319)*(N('Option C'!$E$14)+N('Option C'!$E$15)+IF(Scenario!$B$13="Gross",N('Option C'!$E$16),0))/12+((0+0)/12+IF(AND(H319&gt;=Scenario!$B$10,MOD(H319-Scenario!$B$10,Scenario!$B$18)=0),N('Option C'!$E$17)*N('Option C'!$E$18)+N('Option C'!$E$20),0)+IF(H319=1,N('Option C'!$E$17)*N('Option C'!$E$19)+N('Option C'!$E$21),0)+IF(H319=Scenario!$B$11,N('Option C'!$E$22),0)),"INSUFFICIENT FUNDS")))</f>
        <v/>
      </c>
      <c r="L319" s="6" t="str">
        <f>IF(H319&gt;Scenario!$B$11,"",IF(H$2&lt;&gt;"Ready",H$2,IF(ISNUMBER(I319),IF((I319+J319)*(1+Scenario!$B$12/12)-K319&lt;0,"INSUFFICIENT FUNDS",(I319+J319)*(1+Scenario!$B$12/12)-K319),"INSUFFICIENT FUNDS")))</f>
        <v/>
      </c>
      <c r="M319" s="6" t="str">
        <f>IF(H319&gt;Scenario!$B$11,"",IF(H$2&lt;&gt;"Ready",H$2,IF(ISNUMBER(L319),M318+K319,"INSUFFICIENT FUNDS")))</f>
        <v/>
      </c>
      <c r="N319" t="str">
        <f>IF(H319&gt;Scenario!$B$11,"",IF(H$2&lt;&gt;"Ready",H$2,IF(ISNUMBER(L319),"OK","INSUFFICIENT FUNDS")))</f>
        <v/>
      </c>
      <c r="O319">
        <v>315</v>
      </c>
      <c r="P319" s="6" t="str">
        <f>IF(O319&gt;Scenario!$B$11,"",IF(O$2&lt;&gt;"Ready",O$2,IF(U318="OK",S318,"INSUFFICIENT FUNDS")))</f>
        <v/>
      </c>
      <c r="Q319" s="6" t="str">
        <f>IF(O319&gt;Scenario!$B$11,"",IF(O$2&lt;&gt;"Ready",O$2,IF(ISNUMBER(P319),IF(AND(O319&gt;=Scenario!$B$10,MOD(O319-Scenario!$B$10,Scenario!$B$18)=0),Scenario!$B$8,0),"INSUFFICIENT FUNDS")))</f>
        <v/>
      </c>
      <c r="R319" s="6" t="str">
        <f>IF(O319&gt;Scenario!$B$11,"",IF(O$2&lt;&gt;"Ready",O$2,IF(ISNUMBER(P319),(P319+Q319)*(0+N('Option C'!$E$15)+IF(Scenario!$B$13="Gross",N('Option C'!$E$16),0))/12+((N('Option C'!$E$12)+N('Option C'!$E$13))/12+IF(AND(O319&gt;=Scenario!$B$10,MOD(O319-Scenario!$B$10,Scenario!$B$18)=0),N('Option C'!$E$17)*N('Option C'!$E$18)+N('Option C'!$E$20),0)+IF(O319=1,N('Option C'!$E$17)*N('Option C'!$E$19)+N('Option C'!$E$21),0)+IF(O319=Scenario!$B$11,N('Option C'!$E$22),0)),"INSUFFICIENT FUNDS")))</f>
        <v/>
      </c>
      <c r="S319" s="6" t="str">
        <f>IF(O319&gt;Scenario!$B$11,"",IF(O$2&lt;&gt;"Ready",O$2,IF(ISNUMBER(P319),IF((P319+Q319)*(1+Scenario!$B$12/12)-R319&lt;0,"INSUFFICIENT FUNDS",(P319+Q319)*(1+Scenario!$B$12/12)-R319),"INSUFFICIENT FUNDS")))</f>
        <v/>
      </c>
      <c r="T319" s="6" t="str">
        <f>IF(O319&gt;Scenario!$B$11,"",IF(O$2&lt;&gt;"Ready",O$2,IF(ISNUMBER(S319),T318+R319,"INSUFFICIENT FUNDS")))</f>
        <v/>
      </c>
      <c r="U319" t="str">
        <f>IF(O319&gt;Scenario!$B$11,"",IF(O$2&lt;&gt;"Ready",O$2,IF(ISNUMBER(S319),"OK","INSUFFICIENT FUNDS")))</f>
        <v/>
      </c>
      <c r="V319">
        <v>315</v>
      </c>
      <c r="W319" s="6" t="str">
        <f>IF(V319&gt;Scenario!$B$11,"",IF(V$2&lt;&gt;"Ready",V$2,IF(AB318="OK",Z318,"INSUFFICIENT FUNDS")))</f>
        <v/>
      </c>
      <c r="X319" s="6" t="str">
        <f>IF(V319&gt;Scenario!$B$11,"",IF(V$2&lt;&gt;"Ready",V$2,IF(ISNUMBER(W319),IF(AND(V319&gt;=Scenario!$B$10,MOD(V319-Scenario!$B$10,Scenario!$B$18)=0),Scenario!$B$8,0),"INSUFFICIENT FUNDS")))</f>
        <v/>
      </c>
      <c r="Y319" s="6" t="str">
        <f>IF(V319&gt;Scenario!$B$11,"",IF(V$2&lt;&gt;"Ready",V$2,IF(ISNUMBER(W319),(W319+X319)*(N('Option C'!$E$14)+N('Option C'!$E$15)+IF(Scenario!$B$13="Gross",N('Option C'!$E$16),0))/12+((N('Option C'!$E$12)+N('Option C'!$E$13))/12+IF(AND(V319&gt;=Scenario!$B$10,MOD(V319-Scenario!$B$10,Scenario!$B$18)=0),0*0+0,0)+IF(V319=1,0*0+0,0)+IF(V319=Scenario!$B$11,0,0)),"INSUFFICIENT FUNDS")))</f>
        <v/>
      </c>
      <c r="Z319" s="6" t="str">
        <f>IF(V319&gt;Scenario!$B$11,"",IF(V$2&lt;&gt;"Ready",V$2,IF(ISNUMBER(W319),IF((W319+X319)*(1+Scenario!$B$12/12)-Y319&lt;0,"INSUFFICIENT FUNDS",(W319+X319)*(1+Scenario!$B$12/12)-Y319),"INSUFFICIENT FUNDS")))</f>
        <v/>
      </c>
      <c r="AA319" s="6" t="str">
        <f>IF(V319&gt;Scenario!$B$11,"",IF(V$2&lt;&gt;"Ready",V$2,IF(ISNUMBER(Z319),AA318+Y319,"INSUFFICIENT FUNDS")))</f>
        <v/>
      </c>
      <c r="AB319" t="str">
        <f>IF(V319&gt;Scenario!$B$11,"",IF(V$2&lt;&gt;"Ready",V$2,IF(ISNUMBER(Z319),"OK","INSUFFICIENT FUNDS")))</f>
        <v/>
      </c>
      <c r="AC319">
        <v>315</v>
      </c>
      <c r="AD319" s="6" t="str">
        <f>IF(AC319&gt;Scenario!$B$11,"",IF(AC$2&lt;&gt;"Ready",AC$2,IF(AI318="OK",AG318,"INSUFFICIENT FUNDS")))</f>
        <v/>
      </c>
      <c r="AE319" s="6" t="str">
        <f>IF(AC319&gt;Scenario!$B$11,"",IF(AC$2&lt;&gt;"Ready",AC$2,IF(ISNUMBER(AD319),IF(AND(AC319&gt;=Scenario!$B$10,MOD(AC319-Scenario!$B$10,Scenario!$B$18)=0),Scenario!$B$8,0),"INSUFFICIENT FUNDS")))</f>
        <v/>
      </c>
      <c r="AF319" s="6" t="str">
        <f>IF(AC319&gt;Scenario!$B$11,"",IF(AC$2&lt;&gt;"Ready",AC$2,IF(ISNUMBER(AD319),(AD319+AE319)*(N('Option C'!$E$14)+N('Option C'!$E$15)+IF(Scenario!$B$13="Gross",0,0))/12+((N('Option C'!$E$12)+N('Option C'!$E$13))/12+IF(AND(AC319&gt;=Scenario!$B$10,MOD(AC319-Scenario!$B$10,Scenario!$B$18)=0),N('Option C'!$E$17)*N('Option C'!$E$18)+N('Option C'!$E$20),0)+IF(AC319=1,N('Option C'!$E$17)*N('Option C'!$E$19)+N('Option C'!$E$21),0)+IF(AC319=Scenario!$B$11,N('Option C'!$E$22),0)),"INSUFFICIENT FUNDS")))</f>
        <v/>
      </c>
      <c r="AG319" s="6" t="str">
        <f>IF(AC319&gt;Scenario!$B$11,"",IF(AC$2&lt;&gt;"Ready",AC$2,IF(ISNUMBER(AD319),IF((AD319+AE319)*(1+Scenario!$B$12/12)-AF319&lt;0,"INSUFFICIENT FUNDS",(AD319+AE319)*(1+Scenario!$B$12/12)-AF319),"INSUFFICIENT FUNDS")))</f>
        <v/>
      </c>
      <c r="AH319" s="6" t="str">
        <f>IF(AC319&gt;Scenario!$B$11,"",IF(AC$2&lt;&gt;"Ready",AC$2,IF(ISNUMBER(AG319),AH318+AF319,"INSUFFICIENT FUNDS")))</f>
        <v/>
      </c>
      <c r="AI319" t="str">
        <f>IF(AC319&gt;Scenario!$B$11,"",IF(AC$2&lt;&gt;"Ready",AC$2,IF(ISNUMBER(AG319),"OK","INSUFFICIENT FUNDS")))</f>
        <v/>
      </c>
      <c r="AJ319">
        <v>315</v>
      </c>
      <c r="AK319" s="6" t="str">
        <f>IF(AJ319&gt;Scenario!$B$11,"",IF(AJ$2&lt;&gt;"Ready",AJ$2,IF(AP318="OK",AN318,"INSUFFICIENT FUNDS")))</f>
        <v/>
      </c>
      <c r="AL319" s="6" t="str">
        <f>IF(AJ319&gt;Scenario!$B$11,"",IF(AJ$2&lt;&gt;"Ready",AJ$2,IF(ISNUMBER(AK319),IF(AND(AJ319&gt;=Scenario!$B$10,MOD(AJ319-Scenario!$B$10,Scenario!$B$18)=0),Scenario!$B$8,0),"INSUFFICIENT FUNDS")))</f>
        <v/>
      </c>
      <c r="AM319" s="6" t="str">
        <f>IF(AJ319&gt;Scenario!$B$11,"",IF(AJ$2&lt;&gt;"Ready",AJ$2,IF(ISNUMBER(AK319),(AK319+AL319)*(0+0+IF(Scenario!$B$13="Gross",0,0))/12+((0+0)/12+IF(AND(AJ319&gt;=Scenario!$B$10,MOD(AJ319-Scenario!$B$10,Scenario!$B$18)=0),0*0+0,0)+IF(AJ319=1,0*0+0,0)+IF(AJ319=Scenario!$B$11,0,0)),"INSUFFICIENT FUNDS")))</f>
        <v/>
      </c>
      <c r="AN319" s="6" t="str">
        <f>IF(AJ319&gt;Scenario!$B$11,"",IF(AJ$2&lt;&gt;"Ready",AJ$2,IF(ISNUMBER(AK319),IF((AK319+AL319)*(1+Scenario!$B$12/12)-AM319&lt;0,"INSUFFICIENT FUNDS",(AK319+AL319)*(1+Scenario!$B$12/12)-AM319),"INSUFFICIENT FUNDS")))</f>
        <v/>
      </c>
      <c r="AO319" s="6" t="str">
        <f>IF(AJ319&gt;Scenario!$B$11,"",IF(AJ$2&lt;&gt;"Ready",AJ$2,IF(ISNUMBER(AN319),AO318+AM319,"INSUFFICIENT FUNDS")))</f>
        <v/>
      </c>
      <c r="AP319" t="str">
        <f>IF(AJ319&gt;Scenario!$B$11,"",IF(AJ$2&lt;&gt;"Ready",AJ$2,IF(ISNUMBER(AN319),"OK","INSUFFICIENT FUNDS")))</f>
        <v/>
      </c>
    </row>
    <row r="320" spans="1:42" ht="32.1" customHeight="1" x14ac:dyDescent="0.2">
      <c r="A320">
        <v>316</v>
      </c>
      <c r="B320" s="6" t="str">
        <f>IF(A320&gt;Scenario!$B$11,"",IF(A$2&lt;&gt;"Ready",A$2,IF(G319="OK",E319,"INSUFFICIENT FUNDS")))</f>
        <v/>
      </c>
      <c r="C320" s="6" t="str">
        <f>IF(A320&gt;Scenario!$B$11,"",IF(A$2&lt;&gt;"Ready",A$2,IF(ISNUMBER(B320),IF(AND(A320&gt;=Scenario!$B$10,MOD(A320-Scenario!$B$10,Scenario!$B$18)=0),Scenario!$B$8,0),"INSUFFICIENT FUNDS")))</f>
        <v/>
      </c>
      <c r="D320" s="6" t="str">
        <f>IF(A320&gt;Scenario!$B$11,"",IF(A$2&lt;&gt;"Ready",A$2,IF(ISNUMBER(B320),(B320+C320)*(N('Option C'!$E$14)+N('Option C'!$E$15)+IF(Scenario!$B$13="Gross",N('Option C'!$E$16),0))/12+((N('Option C'!$E$12)+N('Option C'!$E$13))/12+IF(AND(A320&gt;=Scenario!$B$10,MOD(A320-Scenario!$B$10,Scenario!$B$18)=0),N('Option C'!$E$17)*N('Option C'!$E$18)+N('Option C'!$E$20),0)+IF(A320=1,N('Option C'!$E$17)*N('Option C'!$E$19)+N('Option C'!$E$21),0)+IF(A320=Scenario!$B$11,N('Option C'!$E$22),0)),"INSUFFICIENT FUNDS")))</f>
        <v/>
      </c>
      <c r="E320" s="6" t="str">
        <f>IF(A320&gt;Scenario!$B$11,"",IF(A$2&lt;&gt;"Ready",A$2,IF(ISNUMBER(B320),IF((B320+C320)*(1+Scenario!$B$12/12)-D320&lt;0,"INSUFFICIENT FUNDS",(B320+C320)*(1+Scenario!$B$12/12)-D320),"INSUFFICIENT FUNDS")))</f>
        <v/>
      </c>
      <c r="F320" s="6" t="str">
        <f>IF(A320&gt;Scenario!$B$11,"",IF(A$2&lt;&gt;"Ready",A$2,IF(ISNUMBER(E320),F319+D320,"INSUFFICIENT FUNDS")))</f>
        <v/>
      </c>
      <c r="G320" t="str">
        <f>IF(A320&gt;Scenario!$B$11,"",IF(A$2&lt;&gt;"Ready",A$2,IF(ISNUMBER(E320),"OK","INSUFFICIENT FUNDS")))</f>
        <v/>
      </c>
      <c r="H320">
        <v>316</v>
      </c>
      <c r="I320" s="6" t="str">
        <f>IF(H320&gt;Scenario!$B$11,"",IF(H$2&lt;&gt;"Ready",H$2,IF(N319="OK",L319,"INSUFFICIENT FUNDS")))</f>
        <v/>
      </c>
      <c r="J320" s="6" t="str">
        <f>IF(H320&gt;Scenario!$B$11,"",IF(H$2&lt;&gt;"Ready",H$2,IF(ISNUMBER(I320),IF(AND(H320&gt;=Scenario!$B$10,MOD(H320-Scenario!$B$10,Scenario!$B$18)=0),Scenario!$B$8,0),"INSUFFICIENT FUNDS")))</f>
        <v/>
      </c>
      <c r="K320" s="6" t="str">
        <f>IF(H320&gt;Scenario!$B$11,"",IF(H$2&lt;&gt;"Ready",H$2,IF(ISNUMBER(I320),(I320+J320)*(N('Option C'!$E$14)+N('Option C'!$E$15)+IF(Scenario!$B$13="Gross",N('Option C'!$E$16),0))/12+((0+0)/12+IF(AND(H320&gt;=Scenario!$B$10,MOD(H320-Scenario!$B$10,Scenario!$B$18)=0),N('Option C'!$E$17)*N('Option C'!$E$18)+N('Option C'!$E$20),0)+IF(H320=1,N('Option C'!$E$17)*N('Option C'!$E$19)+N('Option C'!$E$21),0)+IF(H320=Scenario!$B$11,N('Option C'!$E$22),0)),"INSUFFICIENT FUNDS")))</f>
        <v/>
      </c>
      <c r="L320" s="6" t="str">
        <f>IF(H320&gt;Scenario!$B$11,"",IF(H$2&lt;&gt;"Ready",H$2,IF(ISNUMBER(I320),IF((I320+J320)*(1+Scenario!$B$12/12)-K320&lt;0,"INSUFFICIENT FUNDS",(I320+J320)*(1+Scenario!$B$12/12)-K320),"INSUFFICIENT FUNDS")))</f>
        <v/>
      </c>
      <c r="M320" s="6" t="str">
        <f>IF(H320&gt;Scenario!$B$11,"",IF(H$2&lt;&gt;"Ready",H$2,IF(ISNUMBER(L320),M319+K320,"INSUFFICIENT FUNDS")))</f>
        <v/>
      </c>
      <c r="N320" t="str">
        <f>IF(H320&gt;Scenario!$B$11,"",IF(H$2&lt;&gt;"Ready",H$2,IF(ISNUMBER(L320),"OK","INSUFFICIENT FUNDS")))</f>
        <v/>
      </c>
      <c r="O320">
        <v>316</v>
      </c>
      <c r="P320" s="6" t="str">
        <f>IF(O320&gt;Scenario!$B$11,"",IF(O$2&lt;&gt;"Ready",O$2,IF(U319="OK",S319,"INSUFFICIENT FUNDS")))</f>
        <v/>
      </c>
      <c r="Q320" s="6" t="str">
        <f>IF(O320&gt;Scenario!$B$11,"",IF(O$2&lt;&gt;"Ready",O$2,IF(ISNUMBER(P320),IF(AND(O320&gt;=Scenario!$B$10,MOD(O320-Scenario!$B$10,Scenario!$B$18)=0),Scenario!$B$8,0),"INSUFFICIENT FUNDS")))</f>
        <v/>
      </c>
      <c r="R320" s="6" t="str">
        <f>IF(O320&gt;Scenario!$B$11,"",IF(O$2&lt;&gt;"Ready",O$2,IF(ISNUMBER(P320),(P320+Q320)*(0+N('Option C'!$E$15)+IF(Scenario!$B$13="Gross",N('Option C'!$E$16),0))/12+((N('Option C'!$E$12)+N('Option C'!$E$13))/12+IF(AND(O320&gt;=Scenario!$B$10,MOD(O320-Scenario!$B$10,Scenario!$B$18)=0),N('Option C'!$E$17)*N('Option C'!$E$18)+N('Option C'!$E$20),0)+IF(O320=1,N('Option C'!$E$17)*N('Option C'!$E$19)+N('Option C'!$E$21),0)+IF(O320=Scenario!$B$11,N('Option C'!$E$22),0)),"INSUFFICIENT FUNDS")))</f>
        <v/>
      </c>
      <c r="S320" s="6" t="str">
        <f>IF(O320&gt;Scenario!$B$11,"",IF(O$2&lt;&gt;"Ready",O$2,IF(ISNUMBER(P320),IF((P320+Q320)*(1+Scenario!$B$12/12)-R320&lt;0,"INSUFFICIENT FUNDS",(P320+Q320)*(1+Scenario!$B$12/12)-R320),"INSUFFICIENT FUNDS")))</f>
        <v/>
      </c>
      <c r="T320" s="6" t="str">
        <f>IF(O320&gt;Scenario!$B$11,"",IF(O$2&lt;&gt;"Ready",O$2,IF(ISNUMBER(S320),T319+R320,"INSUFFICIENT FUNDS")))</f>
        <v/>
      </c>
      <c r="U320" t="str">
        <f>IF(O320&gt;Scenario!$B$11,"",IF(O$2&lt;&gt;"Ready",O$2,IF(ISNUMBER(S320),"OK","INSUFFICIENT FUNDS")))</f>
        <v/>
      </c>
      <c r="V320">
        <v>316</v>
      </c>
      <c r="W320" s="6" t="str">
        <f>IF(V320&gt;Scenario!$B$11,"",IF(V$2&lt;&gt;"Ready",V$2,IF(AB319="OK",Z319,"INSUFFICIENT FUNDS")))</f>
        <v/>
      </c>
      <c r="X320" s="6" t="str">
        <f>IF(V320&gt;Scenario!$B$11,"",IF(V$2&lt;&gt;"Ready",V$2,IF(ISNUMBER(W320),IF(AND(V320&gt;=Scenario!$B$10,MOD(V320-Scenario!$B$10,Scenario!$B$18)=0),Scenario!$B$8,0),"INSUFFICIENT FUNDS")))</f>
        <v/>
      </c>
      <c r="Y320" s="6" t="str">
        <f>IF(V320&gt;Scenario!$B$11,"",IF(V$2&lt;&gt;"Ready",V$2,IF(ISNUMBER(W320),(W320+X320)*(N('Option C'!$E$14)+N('Option C'!$E$15)+IF(Scenario!$B$13="Gross",N('Option C'!$E$16),0))/12+((N('Option C'!$E$12)+N('Option C'!$E$13))/12+IF(AND(V320&gt;=Scenario!$B$10,MOD(V320-Scenario!$B$10,Scenario!$B$18)=0),0*0+0,0)+IF(V320=1,0*0+0,0)+IF(V320=Scenario!$B$11,0,0)),"INSUFFICIENT FUNDS")))</f>
        <v/>
      </c>
      <c r="Z320" s="6" t="str">
        <f>IF(V320&gt;Scenario!$B$11,"",IF(V$2&lt;&gt;"Ready",V$2,IF(ISNUMBER(W320),IF((W320+X320)*(1+Scenario!$B$12/12)-Y320&lt;0,"INSUFFICIENT FUNDS",(W320+X320)*(1+Scenario!$B$12/12)-Y320),"INSUFFICIENT FUNDS")))</f>
        <v/>
      </c>
      <c r="AA320" s="6" t="str">
        <f>IF(V320&gt;Scenario!$B$11,"",IF(V$2&lt;&gt;"Ready",V$2,IF(ISNUMBER(Z320),AA319+Y320,"INSUFFICIENT FUNDS")))</f>
        <v/>
      </c>
      <c r="AB320" t="str">
        <f>IF(V320&gt;Scenario!$B$11,"",IF(V$2&lt;&gt;"Ready",V$2,IF(ISNUMBER(Z320),"OK","INSUFFICIENT FUNDS")))</f>
        <v/>
      </c>
      <c r="AC320">
        <v>316</v>
      </c>
      <c r="AD320" s="6" t="str">
        <f>IF(AC320&gt;Scenario!$B$11,"",IF(AC$2&lt;&gt;"Ready",AC$2,IF(AI319="OK",AG319,"INSUFFICIENT FUNDS")))</f>
        <v/>
      </c>
      <c r="AE320" s="6" t="str">
        <f>IF(AC320&gt;Scenario!$B$11,"",IF(AC$2&lt;&gt;"Ready",AC$2,IF(ISNUMBER(AD320),IF(AND(AC320&gt;=Scenario!$B$10,MOD(AC320-Scenario!$B$10,Scenario!$B$18)=0),Scenario!$B$8,0),"INSUFFICIENT FUNDS")))</f>
        <v/>
      </c>
      <c r="AF320" s="6" t="str">
        <f>IF(AC320&gt;Scenario!$B$11,"",IF(AC$2&lt;&gt;"Ready",AC$2,IF(ISNUMBER(AD320),(AD320+AE320)*(N('Option C'!$E$14)+N('Option C'!$E$15)+IF(Scenario!$B$13="Gross",0,0))/12+((N('Option C'!$E$12)+N('Option C'!$E$13))/12+IF(AND(AC320&gt;=Scenario!$B$10,MOD(AC320-Scenario!$B$10,Scenario!$B$18)=0),N('Option C'!$E$17)*N('Option C'!$E$18)+N('Option C'!$E$20),0)+IF(AC320=1,N('Option C'!$E$17)*N('Option C'!$E$19)+N('Option C'!$E$21),0)+IF(AC320=Scenario!$B$11,N('Option C'!$E$22),0)),"INSUFFICIENT FUNDS")))</f>
        <v/>
      </c>
      <c r="AG320" s="6" t="str">
        <f>IF(AC320&gt;Scenario!$B$11,"",IF(AC$2&lt;&gt;"Ready",AC$2,IF(ISNUMBER(AD320),IF((AD320+AE320)*(1+Scenario!$B$12/12)-AF320&lt;0,"INSUFFICIENT FUNDS",(AD320+AE320)*(1+Scenario!$B$12/12)-AF320),"INSUFFICIENT FUNDS")))</f>
        <v/>
      </c>
      <c r="AH320" s="6" t="str">
        <f>IF(AC320&gt;Scenario!$B$11,"",IF(AC$2&lt;&gt;"Ready",AC$2,IF(ISNUMBER(AG320),AH319+AF320,"INSUFFICIENT FUNDS")))</f>
        <v/>
      </c>
      <c r="AI320" t="str">
        <f>IF(AC320&gt;Scenario!$B$11,"",IF(AC$2&lt;&gt;"Ready",AC$2,IF(ISNUMBER(AG320),"OK","INSUFFICIENT FUNDS")))</f>
        <v/>
      </c>
      <c r="AJ320">
        <v>316</v>
      </c>
      <c r="AK320" s="6" t="str">
        <f>IF(AJ320&gt;Scenario!$B$11,"",IF(AJ$2&lt;&gt;"Ready",AJ$2,IF(AP319="OK",AN319,"INSUFFICIENT FUNDS")))</f>
        <v/>
      </c>
      <c r="AL320" s="6" t="str">
        <f>IF(AJ320&gt;Scenario!$B$11,"",IF(AJ$2&lt;&gt;"Ready",AJ$2,IF(ISNUMBER(AK320),IF(AND(AJ320&gt;=Scenario!$B$10,MOD(AJ320-Scenario!$B$10,Scenario!$B$18)=0),Scenario!$B$8,0),"INSUFFICIENT FUNDS")))</f>
        <v/>
      </c>
      <c r="AM320" s="6" t="str">
        <f>IF(AJ320&gt;Scenario!$B$11,"",IF(AJ$2&lt;&gt;"Ready",AJ$2,IF(ISNUMBER(AK320),(AK320+AL320)*(0+0+IF(Scenario!$B$13="Gross",0,0))/12+((0+0)/12+IF(AND(AJ320&gt;=Scenario!$B$10,MOD(AJ320-Scenario!$B$10,Scenario!$B$18)=0),0*0+0,0)+IF(AJ320=1,0*0+0,0)+IF(AJ320=Scenario!$B$11,0,0)),"INSUFFICIENT FUNDS")))</f>
        <v/>
      </c>
      <c r="AN320" s="6" t="str">
        <f>IF(AJ320&gt;Scenario!$B$11,"",IF(AJ$2&lt;&gt;"Ready",AJ$2,IF(ISNUMBER(AK320),IF((AK320+AL320)*(1+Scenario!$B$12/12)-AM320&lt;0,"INSUFFICIENT FUNDS",(AK320+AL320)*(1+Scenario!$B$12/12)-AM320),"INSUFFICIENT FUNDS")))</f>
        <v/>
      </c>
      <c r="AO320" s="6" t="str">
        <f>IF(AJ320&gt;Scenario!$B$11,"",IF(AJ$2&lt;&gt;"Ready",AJ$2,IF(ISNUMBER(AN320),AO319+AM320,"INSUFFICIENT FUNDS")))</f>
        <v/>
      </c>
      <c r="AP320" t="str">
        <f>IF(AJ320&gt;Scenario!$B$11,"",IF(AJ$2&lt;&gt;"Ready",AJ$2,IF(ISNUMBER(AN320),"OK","INSUFFICIENT FUNDS")))</f>
        <v/>
      </c>
    </row>
    <row r="321" spans="1:42" ht="32.1" customHeight="1" x14ac:dyDescent="0.2">
      <c r="A321">
        <v>317</v>
      </c>
      <c r="B321" s="6" t="str">
        <f>IF(A321&gt;Scenario!$B$11,"",IF(A$2&lt;&gt;"Ready",A$2,IF(G320="OK",E320,"INSUFFICIENT FUNDS")))</f>
        <v/>
      </c>
      <c r="C321" s="6" t="str">
        <f>IF(A321&gt;Scenario!$B$11,"",IF(A$2&lt;&gt;"Ready",A$2,IF(ISNUMBER(B321),IF(AND(A321&gt;=Scenario!$B$10,MOD(A321-Scenario!$B$10,Scenario!$B$18)=0),Scenario!$B$8,0),"INSUFFICIENT FUNDS")))</f>
        <v/>
      </c>
      <c r="D321" s="6" t="str">
        <f>IF(A321&gt;Scenario!$B$11,"",IF(A$2&lt;&gt;"Ready",A$2,IF(ISNUMBER(B321),(B321+C321)*(N('Option C'!$E$14)+N('Option C'!$E$15)+IF(Scenario!$B$13="Gross",N('Option C'!$E$16),0))/12+((N('Option C'!$E$12)+N('Option C'!$E$13))/12+IF(AND(A321&gt;=Scenario!$B$10,MOD(A321-Scenario!$B$10,Scenario!$B$18)=0),N('Option C'!$E$17)*N('Option C'!$E$18)+N('Option C'!$E$20),0)+IF(A321=1,N('Option C'!$E$17)*N('Option C'!$E$19)+N('Option C'!$E$21),0)+IF(A321=Scenario!$B$11,N('Option C'!$E$22),0)),"INSUFFICIENT FUNDS")))</f>
        <v/>
      </c>
      <c r="E321" s="6" t="str">
        <f>IF(A321&gt;Scenario!$B$11,"",IF(A$2&lt;&gt;"Ready",A$2,IF(ISNUMBER(B321),IF((B321+C321)*(1+Scenario!$B$12/12)-D321&lt;0,"INSUFFICIENT FUNDS",(B321+C321)*(1+Scenario!$B$12/12)-D321),"INSUFFICIENT FUNDS")))</f>
        <v/>
      </c>
      <c r="F321" s="6" t="str">
        <f>IF(A321&gt;Scenario!$B$11,"",IF(A$2&lt;&gt;"Ready",A$2,IF(ISNUMBER(E321),F320+D321,"INSUFFICIENT FUNDS")))</f>
        <v/>
      </c>
      <c r="G321" t="str">
        <f>IF(A321&gt;Scenario!$B$11,"",IF(A$2&lt;&gt;"Ready",A$2,IF(ISNUMBER(E321),"OK","INSUFFICIENT FUNDS")))</f>
        <v/>
      </c>
      <c r="H321">
        <v>317</v>
      </c>
      <c r="I321" s="6" t="str">
        <f>IF(H321&gt;Scenario!$B$11,"",IF(H$2&lt;&gt;"Ready",H$2,IF(N320="OK",L320,"INSUFFICIENT FUNDS")))</f>
        <v/>
      </c>
      <c r="J321" s="6" t="str">
        <f>IF(H321&gt;Scenario!$B$11,"",IF(H$2&lt;&gt;"Ready",H$2,IF(ISNUMBER(I321),IF(AND(H321&gt;=Scenario!$B$10,MOD(H321-Scenario!$B$10,Scenario!$B$18)=0),Scenario!$B$8,0),"INSUFFICIENT FUNDS")))</f>
        <v/>
      </c>
      <c r="K321" s="6" t="str">
        <f>IF(H321&gt;Scenario!$B$11,"",IF(H$2&lt;&gt;"Ready",H$2,IF(ISNUMBER(I321),(I321+J321)*(N('Option C'!$E$14)+N('Option C'!$E$15)+IF(Scenario!$B$13="Gross",N('Option C'!$E$16),0))/12+((0+0)/12+IF(AND(H321&gt;=Scenario!$B$10,MOD(H321-Scenario!$B$10,Scenario!$B$18)=0),N('Option C'!$E$17)*N('Option C'!$E$18)+N('Option C'!$E$20),0)+IF(H321=1,N('Option C'!$E$17)*N('Option C'!$E$19)+N('Option C'!$E$21),0)+IF(H321=Scenario!$B$11,N('Option C'!$E$22),0)),"INSUFFICIENT FUNDS")))</f>
        <v/>
      </c>
      <c r="L321" s="6" t="str">
        <f>IF(H321&gt;Scenario!$B$11,"",IF(H$2&lt;&gt;"Ready",H$2,IF(ISNUMBER(I321),IF((I321+J321)*(1+Scenario!$B$12/12)-K321&lt;0,"INSUFFICIENT FUNDS",(I321+J321)*(1+Scenario!$B$12/12)-K321),"INSUFFICIENT FUNDS")))</f>
        <v/>
      </c>
      <c r="M321" s="6" t="str">
        <f>IF(H321&gt;Scenario!$B$11,"",IF(H$2&lt;&gt;"Ready",H$2,IF(ISNUMBER(L321),M320+K321,"INSUFFICIENT FUNDS")))</f>
        <v/>
      </c>
      <c r="N321" t="str">
        <f>IF(H321&gt;Scenario!$B$11,"",IF(H$2&lt;&gt;"Ready",H$2,IF(ISNUMBER(L321),"OK","INSUFFICIENT FUNDS")))</f>
        <v/>
      </c>
      <c r="O321">
        <v>317</v>
      </c>
      <c r="P321" s="6" t="str">
        <f>IF(O321&gt;Scenario!$B$11,"",IF(O$2&lt;&gt;"Ready",O$2,IF(U320="OK",S320,"INSUFFICIENT FUNDS")))</f>
        <v/>
      </c>
      <c r="Q321" s="6" t="str">
        <f>IF(O321&gt;Scenario!$B$11,"",IF(O$2&lt;&gt;"Ready",O$2,IF(ISNUMBER(P321),IF(AND(O321&gt;=Scenario!$B$10,MOD(O321-Scenario!$B$10,Scenario!$B$18)=0),Scenario!$B$8,0),"INSUFFICIENT FUNDS")))</f>
        <v/>
      </c>
      <c r="R321" s="6" t="str">
        <f>IF(O321&gt;Scenario!$B$11,"",IF(O$2&lt;&gt;"Ready",O$2,IF(ISNUMBER(P321),(P321+Q321)*(0+N('Option C'!$E$15)+IF(Scenario!$B$13="Gross",N('Option C'!$E$16),0))/12+((N('Option C'!$E$12)+N('Option C'!$E$13))/12+IF(AND(O321&gt;=Scenario!$B$10,MOD(O321-Scenario!$B$10,Scenario!$B$18)=0),N('Option C'!$E$17)*N('Option C'!$E$18)+N('Option C'!$E$20),0)+IF(O321=1,N('Option C'!$E$17)*N('Option C'!$E$19)+N('Option C'!$E$21),0)+IF(O321=Scenario!$B$11,N('Option C'!$E$22),0)),"INSUFFICIENT FUNDS")))</f>
        <v/>
      </c>
      <c r="S321" s="6" t="str">
        <f>IF(O321&gt;Scenario!$B$11,"",IF(O$2&lt;&gt;"Ready",O$2,IF(ISNUMBER(P321),IF((P321+Q321)*(1+Scenario!$B$12/12)-R321&lt;0,"INSUFFICIENT FUNDS",(P321+Q321)*(1+Scenario!$B$12/12)-R321),"INSUFFICIENT FUNDS")))</f>
        <v/>
      </c>
      <c r="T321" s="6" t="str">
        <f>IF(O321&gt;Scenario!$B$11,"",IF(O$2&lt;&gt;"Ready",O$2,IF(ISNUMBER(S321),T320+R321,"INSUFFICIENT FUNDS")))</f>
        <v/>
      </c>
      <c r="U321" t="str">
        <f>IF(O321&gt;Scenario!$B$11,"",IF(O$2&lt;&gt;"Ready",O$2,IF(ISNUMBER(S321),"OK","INSUFFICIENT FUNDS")))</f>
        <v/>
      </c>
      <c r="V321">
        <v>317</v>
      </c>
      <c r="W321" s="6" t="str">
        <f>IF(V321&gt;Scenario!$B$11,"",IF(V$2&lt;&gt;"Ready",V$2,IF(AB320="OK",Z320,"INSUFFICIENT FUNDS")))</f>
        <v/>
      </c>
      <c r="X321" s="6" t="str">
        <f>IF(V321&gt;Scenario!$B$11,"",IF(V$2&lt;&gt;"Ready",V$2,IF(ISNUMBER(W321),IF(AND(V321&gt;=Scenario!$B$10,MOD(V321-Scenario!$B$10,Scenario!$B$18)=0),Scenario!$B$8,0),"INSUFFICIENT FUNDS")))</f>
        <v/>
      </c>
      <c r="Y321" s="6" t="str">
        <f>IF(V321&gt;Scenario!$B$11,"",IF(V$2&lt;&gt;"Ready",V$2,IF(ISNUMBER(W321),(W321+X321)*(N('Option C'!$E$14)+N('Option C'!$E$15)+IF(Scenario!$B$13="Gross",N('Option C'!$E$16),0))/12+((N('Option C'!$E$12)+N('Option C'!$E$13))/12+IF(AND(V321&gt;=Scenario!$B$10,MOD(V321-Scenario!$B$10,Scenario!$B$18)=0),0*0+0,0)+IF(V321=1,0*0+0,0)+IF(V321=Scenario!$B$11,0,0)),"INSUFFICIENT FUNDS")))</f>
        <v/>
      </c>
      <c r="Z321" s="6" t="str">
        <f>IF(V321&gt;Scenario!$B$11,"",IF(V$2&lt;&gt;"Ready",V$2,IF(ISNUMBER(W321),IF((W321+X321)*(1+Scenario!$B$12/12)-Y321&lt;0,"INSUFFICIENT FUNDS",(W321+X321)*(1+Scenario!$B$12/12)-Y321),"INSUFFICIENT FUNDS")))</f>
        <v/>
      </c>
      <c r="AA321" s="6" t="str">
        <f>IF(V321&gt;Scenario!$B$11,"",IF(V$2&lt;&gt;"Ready",V$2,IF(ISNUMBER(Z321),AA320+Y321,"INSUFFICIENT FUNDS")))</f>
        <v/>
      </c>
      <c r="AB321" t="str">
        <f>IF(V321&gt;Scenario!$B$11,"",IF(V$2&lt;&gt;"Ready",V$2,IF(ISNUMBER(Z321),"OK","INSUFFICIENT FUNDS")))</f>
        <v/>
      </c>
      <c r="AC321">
        <v>317</v>
      </c>
      <c r="AD321" s="6" t="str">
        <f>IF(AC321&gt;Scenario!$B$11,"",IF(AC$2&lt;&gt;"Ready",AC$2,IF(AI320="OK",AG320,"INSUFFICIENT FUNDS")))</f>
        <v/>
      </c>
      <c r="AE321" s="6" t="str">
        <f>IF(AC321&gt;Scenario!$B$11,"",IF(AC$2&lt;&gt;"Ready",AC$2,IF(ISNUMBER(AD321),IF(AND(AC321&gt;=Scenario!$B$10,MOD(AC321-Scenario!$B$10,Scenario!$B$18)=0),Scenario!$B$8,0),"INSUFFICIENT FUNDS")))</f>
        <v/>
      </c>
      <c r="AF321" s="6" t="str">
        <f>IF(AC321&gt;Scenario!$B$11,"",IF(AC$2&lt;&gt;"Ready",AC$2,IF(ISNUMBER(AD321),(AD321+AE321)*(N('Option C'!$E$14)+N('Option C'!$E$15)+IF(Scenario!$B$13="Gross",0,0))/12+((N('Option C'!$E$12)+N('Option C'!$E$13))/12+IF(AND(AC321&gt;=Scenario!$B$10,MOD(AC321-Scenario!$B$10,Scenario!$B$18)=0),N('Option C'!$E$17)*N('Option C'!$E$18)+N('Option C'!$E$20),0)+IF(AC321=1,N('Option C'!$E$17)*N('Option C'!$E$19)+N('Option C'!$E$21),0)+IF(AC321=Scenario!$B$11,N('Option C'!$E$22),0)),"INSUFFICIENT FUNDS")))</f>
        <v/>
      </c>
      <c r="AG321" s="6" t="str">
        <f>IF(AC321&gt;Scenario!$B$11,"",IF(AC$2&lt;&gt;"Ready",AC$2,IF(ISNUMBER(AD321),IF((AD321+AE321)*(1+Scenario!$B$12/12)-AF321&lt;0,"INSUFFICIENT FUNDS",(AD321+AE321)*(1+Scenario!$B$12/12)-AF321),"INSUFFICIENT FUNDS")))</f>
        <v/>
      </c>
      <c r="AH321" s="6" t="str">
        <f>IF(AC321&gt;Scenario!$B$11,"",IF(AC$2&lt;&gt;"Ready",AC$2,IF(ISNUMBER(AG321),AH320+AF321,"INSUFFICIENT FUNDS")))</f>
        <v/>
      </c>
      <c r="AI321" t="str">
        <f>IF(AC321&gt;Scenario!$B$11,"",IF(AC$2&lt;&gt;"Ready",AC$2,IF(ISNUMBER(AG321),"OK","INSUFFICIENT FUNDS")))</f>
        <v/>
      </c>
      <c r="AJ321">
        <v>317</v>
      </c>
      <c r="AK321" s="6" t="str">
        <f>IF(AJ321&gt;Scenario!$B$11,"",IF(AJ$2&lt;&gt;"Ready",AJ$2,IF(AP320="OK",AN320,"INSUFFICIENT FUNDS")))</f>
        <v/>
      </c>
      <c r="AL321" s="6" t="str">
        <f>IF(AJ321&gt;Scenario!$B$11,"",IF(AJ$2&lt;&gt;"Ready",AJ$2,IF(ISNUMBER(AK321),IF(AND(AJ321&gt;=Scenario!$B$10,MOD(AJ321-Scenario!$B$10,Scenario!$B$18)=0),Scenario!$B$8,0),"INSUFFICIENT FUNDS")))</f>
        <v/>
      </c>
      <c r="AM321" s="6" t="str">
        <f>IF(AJ321&gt;Scenario!$B$11,"",IF(AJ$2&lt;&gt;"Ready",AJ$2,IF(ISNUMBER(AK321),(AK321+AL321)*(0+0+IF(Scenario!$B$13="Gross",0,0))/12+((0+0)/12+IF(AND(AJ321&gt;=Scenario!$B$10,MOD(AJ321-Scenario!$B$10,Scenario!$B$18)=0),0*0+0,0)+IF(AJ321=1,0*0+0,0)+IF(AJ321=Scenario!$B$11,0,0)),"INSUFFICIENT FUNDS")))</f>
        <v/>
      </c>
      <c r="AN321" s="6" t="str">
        <f>IF(AJ321&gt;Scenario!$B$11,"",IF(AJ$2&lt;&gt;"Ready",AJ$2,IF(ISNUMBER(AK321),IF((AK321+AL321)*(1+Scenario!$B$12/12)-AM321&lt;0,"INSUFFICIENT FUNDS",(AK321+AL321)*(1+Scenario!$B$12/12)-AM321),"INSUFFICIENT FUNDS")))</f>
        <v/>
      </c>
      <c r="AO321" s="6" t="str">
        <f>IF(AJ321&gt;Scenario!$B$11,"",IF(AJ$2&lt;&gt;"Ready",AJ$2,IF(ISNUMBER(AN321),AO320+AM321,"INSUFFICIENT FUNDS")))</f>
        <v/>
      </c>
      <c r="AP321" t="str">
        <f>IF(AJ321&gt;Scenario!$B$11,"",IF(AJ$2&lt;&gt;"Ready",AJ$2,IF(ISNUMBER(AN321),"OK","INSUFFICIENT FUNDS")))</f>
        <v/>
      </c>
    </row>
    <row r="322" spans="1:42" ht="32.1" customHeight="1" x14ac:dyDescent="0.2">
      <c r="A322">
        <v>318</v>
      </c>
      <c r="B322" s="6" t="str">
        <f>IF(A322&gt;Scenario!$B$11,"",IF(A$2&lt;&gt;"Ready",A$2,IF(G321="OK",E321,"INSUFFICIENT FUNDS")))</f>
        <v/>
      </c>
      <c r="C322" s="6" t="str">
        <f>IF(A322&gt;Scenario!$B$11,"",IF(A$2&lt;&gt;"Ready",A$2,IF(ISNUMBER(B322),IF(AND(A322&gt;=Scenario!$B$10,MOD(A322-Scenario!$B$10,Scenario!$B$18)=0),Scenario!$B$8,0),"INSUFFICIENT FUNDS")))</f>
        <v/>
      </c>
      <c r="D322" s="6" t="str">
        <f>IF(A322&gt;Scenario!$B$11,"",IF(A$2&lt;&gt;"Ready",A$2,IF(ISNUMBER(B322),(B322+C322)*(N('Option C'!$E$14)+N('Option C'!$E$15)+IF(Scenario!$B$13="Gross",N('Option C'!$E$16),0))/12+((N('Option C'!$E$12)+N('Option C'!$E$13))/12+IF(AND(A322&gt;=Scenario!$B$10,MOD(A322-Scenario!$B$10,Scenario!$B$18)=0),N('Option C'!$E$17)*N('Option C'!$E$18)+N('Option C'!$E$20),0)+IF(A322=1,N('Option C'!$E$17)*N('Option C'!$E$19)+N('Option C'!$E$21),0)+IF(A322=Scenario!$B$11,N('Option C'!$E$22),0)),"INSUFFICIENT FUNDS")))</f>
        <v/>
      </c>
      <c r="E322" s="6" t="str">
        <f>IF(A322&gt;Scenario!$B$11,"",IF(A$2&lt;&gt;"Ready",A$2,IF(ISNUMBER(B322),IF((B322+C322)*(1+Scenario!$B$12/12)-D322&lt;0,"INSUFFICIENT FUNDS",(B322+C322)*(1+Scenario!$B$12/12)-D322),"INSUFFICIENT FUNDS")))</f>
        <v/>
      </c>
      <c r="F322" s="6" t="str">
        <f>IF(A322&gt;Scenario!$B$11,"",IF(A$2&lt;&gt;"Ready",A$2,IF(ISNUMBER(E322),F321+D322,"INSUFFICIENT FUNDS")))</f>
        <v/>
      </c>
      <c r="G322" t="str">
        <f>IF(A322&gt;Scenario!$B$11,"",IF(A$2&lt;&gt;"Ready",A$2,IF(ISNUMBER(E322),"OK","INSUFFICIENT FUNDS")))</f>
        <v/>
      </c>
      <c r="H322">
        <v>318</v>
      </c>
      <c r="I322" s="6" t="str">
        <f>IF(H322&gt;Scenario!$B$11,"",IF(H$2&lt;&gt;"Ready",H$2,IF(N321="OK",L321,"INSUFFICIENT FUNDS")))</f>
        <v/>
      </c>
      <c r="J322" s="6" t="str">
        <f>IF(H322&gt;Scenario!$B$11,"",IF(H$2&lt;&gt;"Ready",H$2,IF(ISNUMBER(I322),IF(AND(H322&gt;=Scenario!$B$10,MOD(H322-Scenario!$B$10,Scenario!$B$18)=0),Scenario!$B$8,0),"INSUFFICIENT FUNDS")))</f>
        <v/>
      </c>
      <c r="K322" s="6" t="str">
        <f>IF(H322&gt;Scenario!$B$11,"",IF(H$2&lt;&gt;"Ready",H$2,IF(ISNUMBER(I322),(I322+J322)*(N('Option C'!$E$14)+N('Option C'!$E$15)+IF(Scenario!$B$13="Gross",N('Option C'!$E$16),0))/12+((0+0)/12+IF(AND(H322&gt;=Scenario!$B$10,MOD(H322-Scenario!$B$10,Scenario!$B$18)=0),N('Option C'!$E$17)*N('Option C'!$E$18)+N('Option C'!$E$20),0)+IF(H322=1,N('Option C'!$E$17)*N('Option C'!$E$19)+N('Option C'!$E$21),0)+IF(H322=Scenario!$B$11,N('Option C'!$E$22),0)),"INSUFFICIENT FUNDS")))</f>
        <v/>
      </c>
      <c r="L322" s="6" t="str">
        <f>IF(H322&gt;Scenario!$B$11,"",IF(H$2&lt;&gt;"Ready",H$2,IF(ISNUMBER(I322),IF((I322+J322)*(1+Scenario!$B$12/12)-K322&lt;0,"INSUFFICIENT FUNDS",(I322+J322)*(1+Scenario!$B$12/12)-K322),"INSUFFICIENT FUNDS")))</f>
        <v/>
      </c>
      <c r="M322" s="6" t="str">
        <f>IF(H322&gt;Scenario!$B$11,"",IF(H$2&lt;&gt;"Ready",H$2,IF(ISNUMBER(L322),M321+K322,"INSUFFICIENT FUNDS")))</f>
        <v/>
      </c>
      <c r="N322" t="str">
        <f>IF(H322&gt;Scenario!$B$11,"",IF(H$2&lt;&gt;"Ready",H$2,IF(ISNUMBER(L322),"OK","INSUFFICIENT FUNDS")))</f>
        <v/>
      </c>
      <c r="O322">
        <v>318</v>
      </c>
      <c r="P322" s="6" t="str">
        <f>IF(O322&gt;Scenario!$B$11,"",IF(O$2&lt;&gt;"Ready",O$2,IF(U321="OK",S321,"INSUFFICIENT FUNDS")))</f>
        <v/>
      </c>
      <c r="Q322" s="6" t="str">
        <f>IF(O322&gt;Scenario!$B$11,"",IF(O$2&lt;&gt;"Ready",O$2,IF(ISNUMBER(P322),IF(AND(O322&gt;=Scenario!$B$10,MOD(O322-Scenario!$B$10,Scenario!$B$18)=0),Scenario!$B$8,0),"INSUFFICIENT FUNDS")))</f>
        <v/>
      </c>
      <c r="R322" s="6" t="str">
        <f>IF(O322&gt;Scenario!$B$11,"",IF(O$2&lt;&gt;"Ready",O$2,IF(ISNUMBER(P322),(P322+Q322)*(0+N('Option C'!$E$15)+IF(Scenario!$B$13="Gross",N('Option C'!$E$16),0))/12+((N('Option C'!$E$12)+N('Option C'!$E$13))/12+IF(AND(O322&gt;=Scenario!$B$10,MOD(O322-Scenario!$B$10,Scenario!$B$18)=0),N('Option C'!$E$17)*N('Option C'!$E$18)+N('Option C'!$E$20),0)+IF(O322=1,N('Option C'!$E$17)*N('Option C'!$E$19)+N('Option C'!$E$21),0)+IF(O322=Scenario!$B$11,N('Option C'!$E$22),0)),"INSUFFICIENT FUNDS")))</f>
        <v/>
      </c>
      <c r="S322" s="6" t="str">
        <f>IF(O322&gt;Scenario!$B$11,"",IF(O$2&lt;&gt;"Ready",O$2,IF(ISNUMBER(P322),IF((P322+Q322)*(1+Scenario!$B$12/12)-R322&lt;0,"INSUFFICIENT FUNDS",(P322+Q322)*(1+Scenario!$B$12/12)-R322),"INSUFFICIENT FUNDS")))</f>
        <v/>
      </c>
      <c r="T322" s="6" t="str">
        <f>IF(O322&gt;Scenario!$B$11,"",IF(O$2&lt;&gt;"Ready",O$2,IF(ISNUMBER(S322),T321+R322,"INSUFFICIENT FUNDS")))</f>
        <v/>
      </c>
      <c r="U322" t="str">
        <f>IF(O322&gt;Scenario!$B$11,"",IF(O$2&lt;&gt;"Ready",O$2,IF(ISNUMBER(S322),"OK","INSUFFICIENT FUNDS")))</f>
        <v/>
      </c>
      <c r="V322">
        <v>318</v>
      </c>
      <c r="W322" s="6" t="str">
        <f>IF(V322&gt;Scenario!$B$11,"",IF(V$2&lt;&gt;"Ready",V$2,IF(AB321="OK",Z321,"INSUFFICIENT FUNDS")))</f>
        <v/>
      </c>
      <c r="X322" s="6" t="str">
        <f>IF(V322&gt;Scenario!$B$11,"",IF(V$2&lt;&gt;"Ready",V$2,IF(ISNUMBER(W322),IF(AND(V322&gt;=Scenario!$B$10,MOD(V322-Scenario!$B$10,Scenario!$B$18)=0),Scenario!$B$8,0),"INSUFFICIENT FUNDS")))</f>
        <v/>
      </c>
      <c r="Y322" s="6" t="str">
        <f>IF(V322&gt;Scenario!$B$11,"",IF(V$2&lt;&gt;"Ready",V$2,IF(ISNUMBER(W322),(W322+X322)*(N('Option C'!$E$14)+N('Option C'!$E$15)+IF(Scenario!$B$13="Gross",N('Option C'!$E$16),0))/12+((N('Option C'!$E$12)+N('Option C'!$E$13))/12+IF(AND(V322&gt;=Scenario!$B$10,MOD(V322-Scenario!$B$10,Scenario!$B$18)=0),0*0+0,0)+IF(V322=1,0*0+0,0)+IF(V322=Scenario!$B$11,0,0)),"INSUFFICIENT FUNDS")))</f>
        <v/>
      </c>
      <c r="Z322" s="6" t="str">
        <f>IF(V322&gt;Scenario!$B$11,"",IF(V$2&lt;&gt;"Ready",V$2,IF(ISNUMBER(W322),IF((W322+X322)*(1+Scenario!$B$12/12)-Y322&lt;0,"INSUFFICIENT FUNDS",(W322+X322)*(1+Scenario!$B$12/12)-Y322),"INSUFFICIENT FUNDS")))</f>
        <v/>
      </c>
      <c r="AA322" s="6" t="str">
        <f>IF(V322&gt;Scenario!$B$11,"",IF(V$2&lt;&gt;"Ready",V$2,IF(ISNUMBER(Z322),AA321+Y322,"INSUFFICIENT FUNDS")))</f>
        <v/>
      </c>
      <c r="AB322" t="str">
        <f>IF(V322&gt;Scenario!$B$11,"",IF(V$2&lt;&gt;"Ready",V$2,IF(ISNUMBER(Z322),"OK","INSUFFICIENT FUNDS")))</f>
        <v/>
      </c>
      <c r="AC322">
        <v>318</v>
      </c>
      <c r="AD322" s="6" t="str">
        <f>IF(AC322&gt;Scenario!$B$11,"",IF(AC$2&lt;&gt;"Ready",AC$2,IF(AI321="OK",AG321,"INSUFFICIENT FUNDS")))</f>
        <v/>
      </c>
      <c r="AE322" s="6" t="str">
        <f>IF(AC322&gt;Scenario!$B$11,"",IF(AC$2&lt;&gt;"Ready",AC$2,IF(ISNUMBER(AD322),IF(AND(AC322&gt;=Scenario!$B$10,MOD(AC322-Scenario!$B$10,Scenario!$B$18)=0),Scenario!$B$8,0),"INSUFFICIENT FUNDS")))</f>
        <v/>
      </c>
      <c r="AF322" s="6" t="str">
        <f>IF(AC322&gt;Scenario!$B$11,"",IF(AC$2&lt;&gt;"Ready",AC$2,IF(ISNUMBER(AD322),(AD322+AE322)*(N('Option C'!$E$14)+N('Option C'!$E$15)+IF(Scenario!$B$13="Gross",0,0))/12+((N('Option C'!$E$12)+N('Option C'!$E$13))/12+IF(AND(AC322&gt;=Scenario!$B$10,MOD(AC322-Scenario!$B$10,Scenario!$B$18)=0),N('Option C'!$E$17)*N('Option C'!$E$18)+N('Option C'!$E$20),0)+IF(AC322=1,N('Option C'!$E$17)*N('Option C'!$E$19)+N('Option C'!$E$21),0)+IF(AC322=Scenario!$B$11,N('Option C'!$E$22),0)),"INSUFFICIENT FUNDS")))</f>
        <v/>
      </c>
      <c r="AG322" s="6" t="str">
        <f>IF(AC322&gt;Scenario!$B$11,"",IF(AC$2&lt;&gt;"Ready",AC$2,IF(ISNUMBER(AD322),IF((AD322+AE322)*(1+Scenario!$B$12/12)-AF322&lt;0,"INSUFFICIENT FUNDS",(AD322+AE322)*(1+Scenario!$B$12/12)-AF322),"INSUFFICIENT FUNDS")))</f>
        <v/>
      </c>
      <c r="AH322" s="6" t="str">
        <f>IF(AC322&gt;Scenario!$B$11,"",IF(AC$2&lt;&gt;"Ready",AC$2,IF(ISNUMBER(AG322),AH321+AF322,"INSUFFICIENT FUNDS")))</f>
        <v/>
      </c>
      <c r="AI322" t="str">
        <f>IF(AC322&gt;Scenario!$B$11,"",IF(AC$2&lt;&gt;"Ready",AC$2,IF(ISNUMBER(AG322),"OK","INSUFFICIENT FUNDS")))</f>
        <v/>
      </c>
      <c r="AJ322">
        <v>318</v>
      </c>
      <c r="AK322" s="6" t="str">
        <f>IF(AJ322&gt;Scenario!$B$11,"",IF(AJ$2&lt;&gt;"Ready",AJ$2,IF(AP321="OK",AN321,"INSUFFICIENT FUNDS")))</f>
        <v/>
      </c>
      <c r="AL322" s="6" t="str">
        <f>IF(AJ322&gt;Scenario!$B$11,"",IF(AJ$2&lt;&gt;"Ready",AJ$2,IF(ISNUMBER(AK322),IF(AND(AJ322&gt;=Scenario!$B$10,MOD(AJ322-Scenario!$B$10,Scenario!$B$18)=0),Scenario!$B$8,0),"INSUFFICIENT FUNDS")))</f>
        <v/>
      </c>
      <c r="AM322" s="6" t="str">
        <f>IF(AJ322&gt;Scenario!$B$11,"",IF(AJ$2&lt;&gt;"Ready",AJ$2,IF(ISNUMBER(AK322),(AK322+AL322)*(0+0+IF(Scenario!$B$13="Gross",0,0))/12+((0+0)/12+IF(AND(AJ322&gt;=Scenario!$B$10,MOD(AJ322-Scenario!$B$10,Scenario!$B$18)=0),0*0+0,0)+IF(AJ322=1,0*0+0,0)+IF(AJ322=Scenario!$B$11,0,0)),"INSUFFICIENT FUNDS")))</f>
        <v/>
      </c>
      <c r="AN322" s="6" t="str">
        <f>IF(AJ322&gt;Scenario!$B$11,"",IF(AJ$2&lt;&gt;"Ready",AJ$2,IF(ISNUMBER(AK322),IF((AK322+AL322)*(1+Scenario!$B$12/12)-AM322&lt;0,"INSUFFICIENT FUNDS",(AK322+AL322)*(1+Scenario!$B$12/12)-AM322),"INSUFFICIENT FUNDS")))</f>
        <v/>
      </c>
      <c r="AO322" s="6" t="str">
        <f>IF(AJ322&gt;Scenario!$B$11,"",IF(AJ$2&lt;&gt;"Ready",AJ$2,IF(ISNUMBER(AN322),AO321+AM322,"INSUFFICIENT FUNDS")))</f>
        <v/>
      </c>
      <c r="AP322" t="str">
        <f>IF(AJ322&gt;Scenario!$B$11,"",IF(AJ$2&lt;&gt;"Ready",AJ$2,IF(ISNUMBER(AN322),"OK","INSUFFICIENT FUNDS")))</f>
        <v/>
      </c>
    </row>
    <row r="323" spans="1:42" ht="32.1" customHeight="1" x14ac:dyDescent="0.2">
      <c r="A323">
        <v>319</v>
      </c>
      <c r="B323" s="6" t="str">
        <f>IF(A323&gt;Scenario!$B$11,"",IF(A$2&lt;&gt;"Ready",A$2,IF(G322="OK",E322,"INSUFFICIENT FUNDS")))</f>
        <v/>
      </c>
      <c r="C323" s="6" t="str">
        <f>IF(A323&gt;Scenario!$B$11,"",IF(A$2&lt;&gt;"Ready",A$2,IF(ISNUMBER(B323),IF(AND(A323&gt;=Scenario!$B$10,MOD(A323-Scenario!$B$10,Scenario!$B$18)=0),Scenario!$B$8,0),"INSUFFICIENT FUNDS")))</f>
        <v/>
      </c>
      <c r="D323" s="6" t="str">
        <f>IF(A323&gt;Scenario!$B$11,"",IF(A$2&lt;&gt;"Ready",A$2,IF(ISNUMBER(B323),(B323+C323)*(N('Option C'!$E$14)+N('Option C'!$E$15)+IF(Scenario!$B$13="Gross",N('Option C'!$E$16),0))/12+((N('Option C'!$E$12)+N('Option C'!$E$13))/12+IF(AND(A323&gt;=Scenario!$B$10,MOD(A323-Scenario!$B$10,Scenario!$B$18)=0),N('Option C'!$E$17)*N('Option C'!$E$18)+N('Option C'!$E$20),0)+IF(A323=1,N('Option C'!$E$17)*N('Option C'!$E$19)+N('Option C'!$E$21),0)+IF(A323=Scenario!$B$11,N('Option C'!$E$22),0)),"INSUFFICIENT FUNDS")))</f>
        <v/>
      </c>
      <c r="E323" s="6" t="str">
        <f>IF(A323&gt;Scenario!$B$11,"",IF(A$2&lt;&gt;"Ready",A$2,IF(ISNUMBER(B323),IF((B323+C323)*(1+Scenario!$B$12/12)-D323&lt;0,"INSUFFICIENT FUNDS",(B323+C323)*(1+Scenario!$B$12/12)-D323),"INSUFFICIENT FUNDS")))</f>
        <v/>
      </c>
      <c r="F323" s="6" t="str">
        <f>IF(A323&gt;Scenario!$B$11,"",IF(A$2&lt;&gt;"Ready",A$2,IF(ISNUMBER(E323),F322+D323,"INSUFFICIENT FUNDS")))</f>
        <v/>
      </c>
      <c r="G323" t="str">
        <f>IF(A323&gt;Scenario!$B$11,"",IF(A$2&lt;&gt;"Ready",A$2,IF(ISNUMBER(E323),"OK","INSUFFICIENT FUNDS")))</f>
        <v/>
      </c>
      <c r="H323">
        <v>319</v>
      </c>
      <c r="I323" s="6" t="str">
        <f>IF(H323&gt;Scenario!$B$11,"",IF(H$2&lt;&gt;"Ready",H$2,IF(N322="OK",L322,"INSUFFICIENT FUNDS")))</f>
        <v/>
      </c>
      <c r="J323" s="6" t="str">
        <f>IF(H323&gt;Scenario!$B$11,"",IF(H$2&lt;&gt;"Ready",H$2,IF(ISNUMBER(I323),IF(AND(H323&gt;=Scenario!$B$10,MOD(H323-Scenario!$B$10,Scenario!$B$18)=0),Scenario!$B$8,0),"INSUFFICIENT FUNDS")))</f>
        <v/>
      </c>
      <c r="K323" s="6" t="str">
        <f>IF(H323&gt;Scenario!$B$11,"",IF(H$2&lt;&gt;"Ready",H$2,IF(ISNUMBER(I323),(I323+J323)*(N('Option C'!$E$14)+N('Option C'!$E$15)+IF(Scenario!$B$13="Gross",N('Option C'!$E$16),0))/12+((0+0)/12+IF(AND(H323&gt;=Scenario!$B$10,MOD(H323-Scenario!$B$10,Scenario!$B$18)=0),N('Option C'!$E$17)*N('Option C'!$E$18)+N('Option C'!$E$20),0)+IF(H323=1,N('Option C'!$E$17)*N('Option C'!$E$19)+N('Option C'!$E$21),0)+IF(H323=Scenario!$B$11,N('Option C'!$E$22),0)),"INSUFFICIENT FUNDS")))</f>
        <v/>
      </c>
      <c r="L323" s="6" t="str">
        <f>IF(H323&gt;Scenario!$B$11,"",IF(H$2&lt;&gt;"Ready",H$2,IF(ISNUMBER(I323),IF((I323+J323)*(1+Scenario!$B$12/12)-K323&lt;0,"INSUFFICIENT FUNDS",(I323+J323)*(1+Scenario!$B$12/12)-K323),"INSUFFICIENT FUNDS")))</f>
        <v/>
      </c>
      <c r="M323" s="6" t="str">
        <f>IF(H323&gt;Scenario!$B$11,"",IF(H$2&lt;&gt;"Ready",H$2,IF(ISNUMBER(L323),M322+K323,"INSUFFICIENT FUNDS")))</f>
        <v/>
      </c>
      <c r="N323" t="str">
        <f>IF(H323&gt;Scenario!$B$11,"",IF(H$2&lt;&gt;"Ready",H$2,IF(ISNUMBER(L323),"OK","INSUFFICIENT FUNDS")))</f>
        <v/>
      </c>
      <c r="O323">
        <v>319</v>
      </c>
      <c r="P323" s="6" t="str">
        <f>IF(O323&gt;Scenario!$B$11,"",IF(O$2&lt;&gt;"Ready",O$2,IF(U322="OK",S322,"INSUFFICIENT FUNDS")))</f>
        <v/>
      </c>
      <c r="Q323" s="6" t="str">
        <f>IF(O323&gt;Scenario!$B$11,"",IF(O$2&lt;&gt;"Ready",O$2,IF(ISNUMBER(P323),IF(AND(O323&gt;=Scenario!$B$10,MOD(O323-Scenario!$B$10,Scenario!$B$18)=0),Scenario!$B$8,0),"INSUFFICIENT FUNDS")))</f>
        <v/>
      </c>
      <c r="R323" s="6" t="str">
        <f>IF(O323&gt;Scenario!$B$11,"",IF(O$2&lt;&gt;"Ready",O$2,IF(ISNUMBER(P323),(P323+Q323)*(0+N('Option C'!$E$15)+IF(Scenario!$B$13="Gross",N('Option C'!$E$16),0))/12+((N('Option C'!$E$12)+N('Option C'!$E$13))/12+IF(AND(O323&gt;=Scenario!$B$10,MOD(O323-Scenario!$B$10,Scenario!$B$18)=0),N('Option C'!$E$17)*N('Option C'!$E$18)+N('Option C'!$E$20),0)+IF(O323=1,N('Option C'!$E$17)*N('Option C'!$E$19)+N('Option C'!$E$21),0)+IF(O323=Scenario!$B$11,N('Option C'!$E$22),0)),"INSUFFICIENT FUNDS")))</f>
        <v/>
      </c>
      <c r="S323" s="6" t="str">
        <f>IF(O323&gt;Scenario!$B$11,"",IF(O$2&lt;&gt;"Ready",O$2,IF(ISNUMBER(P323),IF((P323+Q323)*(1+Scenario!$B$12/12)-R323&lt;0,"INSUFFICIENT FUNDS",(P323+Q323)*(1+Scenario!$B$12/12)-R323),"INSUFFICIENT FUNDS")))</f>
        <v/>
      </c>
      <c r="T323" s="6" t="str">
        <f>IF(O323&gt;Scenario!$B$11,"",IF(O$2&lt;&gt;"Ready",O$2,IF(ISNUMBER(S323),T322+R323,"INSUFFICIENT FUNDS")))</f>
        <v/>
      </c>
      <c r="U323" t="str">
        <f>IF(O323&gt;Scenario!$B$11,"",IF(O$2&lt;&gt;"Ready",O$2,IF(ISNUMBER(S323),"OK","INSUFFICIENT FUNDS")))</f>
        <v/>
      </c>
      <c r="V323">
        <v>319</v>
      </c>
      <c r="W323" s="6" t="str">
        <f>IF(V323&gt;Scenario!$B$11,"",IF(V$2&lt;&gt;"Ready",V$2,IF(AB322="OK",Z322,"INSUFFICIENT FUNDS")))</f>
        <v/>
      </c>
      <c r="X323" s="6" t="str">
        <f>IF(V323&gt;Scenario!$B$11,"",IF(V$2&lt;&gt;"Ready",V$2,IF(ISNUMBER(W323),IF(AND(V323&gt;=Scenario!$B$10,MOD(V323-Scenario!$B$10,Scenario!$B$18)=0),Scenario!$B$8,0),"INSUFFICIENT FUNDS")))</f>
        <v/>
      </c>
      <c r="Y323" s="6" t="str">
        <f>IF(V323&gt;Scenario!$B$11,"",IF(V$2&lt;&gt;"Ready",V$2,IF(ISNUMBER(W323),(W323+X323)*(N('Option C'!$E$14)+N('Option C'!$E$15)+IF(Scenario!$B$13="Gross",N('Option C'!$E$16),0))/12+((N('Option C'!$E$12)+N('Option C'!$E$13))/12+IF(AND(V323&gt;=Scenario!$B$10,MOD(V323-Scenario!$B$10,Scenario!$B$18)=0),0*0+0,0)+IF(V323=1,0*0+0,0)+IF(V323=Scenario!$B$11,0,0)),"INSUFFICIENT FUNDS")))</f>
        <v/>
      </c>
      <c r="Z323" s="6" t="str">
        <f>IF(V323&gt;Scenario!$B$11,"",IF(V$2&lt;&gt;"Ready",V$2,IF(ISNUMBER(W323),IF((W323+X323)*(1+Scenario!$B$12/12)-Y323&lt;0,"INSUFFICIENT FUNDS",(W323+X323)*(1+Scenario!$B$12/12)-Y323),"INSUFFICIENT FUNDS")))</f>
        <v/>
      </c>
      <c r="AA323" s="6" t="str">
        <f>IF(V323&gt;Scenario!$B$11,"",IF(V$2&lt;&gt;"Ready",V$2,IF(ISNUMBER(Z323),AA322+Y323,"INSUFFICIENT FUNDS")))</f>
        <v/>
      </c>
      <c r="AB323" t="str">
        <f>IF(V323&gt;Scenario!$B$11,"",IF(V$2&lt;&gt;"Ready",V$2,IF(ISNUMBER(Z323),"OK","INSUFFICIENT FUNDS")))</f>
        <v/>
      </c>
      <c r="AC323">
        <v>319</v>
      </c>
      <c r="AD323" s="6" t="str">
        <f>IF(AC323&gt;Scenario!$B$11,"",IF(AC$2&lt;&gt;"Ready",AC$2,IF(AI322="OK",AG322,"INSUFFICIENT FUNDS")))</f>
        <v/>
      </c>
      <c r="AE323" s="6" t="str">
        <f>IF(AC323&gt;Scenario!$B$11,"",IF(AC$2&lt;&gt;"Ready",AC$2,IF(ISNUMBER(AD323),IF(AND(AC323&gt;=Scenario!$B$10,MOD(AC323-Scenario!$B$10,Scenario!$B$18)=0),Scenario!$B$8,0),"INSUFFICIENT FUNDS")))</f>
        <v/>
      </c>
      <c r="AF323" s="6" t="str">
        <f>IF(AC323&gt;Scenario!$B$11,"",IF(AC$2&lt;&gt;"Ready",AC$2,IF(ISNUMBER(AD323),(AD323+AE323)*(N('Option C'!$E$14)+N('Option C'!$E$15)+IF(Scenario!$B$13="Gross",0,0))/12+((N('Option C'!$E$12)+N('Option C'!$E$13))/12+IF(AND(AC323&gt;=Scenario!$B$10,MOD(AC323-Scenario!$B$10,Scenario!$B$18)=0),N('Option C'!$E$17)*N('Option C'!$E$18)+N('Option C'!$E$20),0)+IF(AC323=1,N('Option C'!$E$17)*N('Option C'!$E$19)+N('Option C'!$E$21),0)+IF(AC323=Scenario!$B$11,N('Option C'!$E$22),0)),"INSUFFICIENT FUNDS")))</f>
        <v/>
      </c>
      <c r="AG323" s="6" t="str">
        <f>IF(AC323&gt;Scenario!$B$11,"",IF(AC$2&lt;&gt;"Ready",AC$2,IF(ISNUMBER(AD323),IF((AD323+AE323)*(1+Scenario!$B$12/12)-AF323&lt;0,"INSUFFICIENT FUNDS",(AD323+AE323)*(1+Scenario!$B$12/12)-AF323),"INSUFFICIENT FUNDS")))</f>
        <v/>
      </c>
      <c r="AH323" s="6" t="str">
        <f>IF(AC323&gt;Scenario!$B$11,"",IF(AC$2&lt;&gt;"Ready",AC$2,IF(ISNUMBER(AG323),AH322+AF323,"INSUFFICIENT FUNDS")))</f>
        <v/>
      </c>
      <c r="AI323" t="str">
        <f>IF(AC323&gt;Scenario!$B$11,"",IF(AC$2&lt;&gt;"Ready",AC$2,IF(ISNUMBER(AG323),"OK","INSUFFICIENT FUNDS")))</f>
        <v/>
      </c>
      <c r="AJ323">
        <v>319</v>
      </c>
      <c r="AK323" s="6" t="str">
        <f>IF(AJ323&gt;Scenario!$B$11,"",IF(AJ$2&lt;&gt;"Ready",AJ$2,IF(AP322="OK",AN322,"INSUFFICIENT FUNDS")))</f>
        <v/>
      </c>
      <c r="AL323" s="6" t="str">
        <f>IF(AJ323&gt;Scenario!$B$11,"",IF(AJ$2&lt;&gt;"Ready",AJ$2,IF(ISNUMBER(AK323),IF(AND(AJ323&gt;=Scenario!$B$10,MOD(AJ323-Scenario!$B$10,Scenario!$B$18)=0),Scenario!$B$8,0),"INSUFFICIENT FUNDS")))</f>
        <v/>
      </c>
      <c r="AM323" s="6" t="str">
        <f>IF(AJ323&gt;Scenario!$B$11,"",IF(AJ$2&lt;&gt;"Ready",AJ$2,IF(ISNUMBER(AK323),(AK323+AL323)*(0+0+IF(Scenario!$B$13="Gross",0,0))/12+((0+0)/12+IF(AND(AJ323&gt;=Scenario!$B$10,MOD(AJ323-Scenario!$B$10,Scenario!$B$18)=0),0*0+0,0)+IF(AJ323=1,0*0+0,0)+IF(AJ323=Scenario!$B$11,0,0)),"INSUFFICIENT FUNDS")))</f>
        <v/>
      </c>
      <c r="AN323" s="6" t="str">
        <f>IF(AJ323&gt;Scenario!$B$11,"",IF(AJ$2&lt;&gt;"Ready",AJ$2,IF(ISNUMBER(AK323),IF((AK323+AL323)*(1+Scenario!$B$12/12)-AM323&lt;0,"INSUFFICIENT FUNDS",(AK323+AL323)*(1+Scenario!$B$12/12)-AM323),"INSUFFICIENT FUNDS")))</f>
        <v/>
      </c>
      <c r="AO323" s="6" t="str">
        <f>IF(AJ323&gt;Scenario!$B$11,"",IF(AJ$2&lt;&gt;"Ready",AJ$2,IF(ISNUMBER(AN323),AO322+AM323,"INSUFFICIENT FUNDS")))</f>
        <v/>
      </c>
      <c r="AP323" t="str">
        <f>IF(AJ323&gt;Scenario!$B$11,"",IF(AJ$2&lt;&gt;"Ready",AJ$2,IF(ISNUMBER(AN323),"OK","INSUFFICIENT FUNDS")))</f>
        <v/>
      </c>
    </row>
    <row r="324" spans="1:42" ht="32.1" customHeight="1" x14ac:dyDescent="0.2">
      <c r="A324">
        <v>320</v>
      </c>
      <c r="B324" s="6" t="str">
        <f>IF(A324&gt;Scenario!$B$11,"",IF(A$2&lt;&gt;"Ready",A$2,IF(G323="OK",E323,"INSUFFICIENT FUNDS")))</f>
        <v/>
      </c>
      <c r="C324" s="6" t="str">
        <f>IF(A324&gt;Scenario!$B$11,"",IF(A$2&lt;&gt;"Ready",A$2,IF(ISNUMBER(B324),IF(AND(A324&gt;=Scenario!$B$10,MOD(A324-Scenario!$B$10,Scenario!$B$18)=0),Scenario!$B$8,0),"INSUFFICIENT FUNDS")))</f>
        <v/>
      </c>
      <c r="D324" s="6" t="str">
        <f>IF(A324&gt;Scenario!$B$11,"",IF(A$2&lt;&gt;"Ready",A$2,IF(ISNUMBER(B324),(B324+C324)*(N('Option C'!$E$14)+N('Option C'!$E$15)+IF(Scenario!$B$13="Gross",N('Option C'!$E$16),0))/12+((N('Option C'!$E$12)+N('Option C'!$E$13))/12+IF(AND(A324&gt;=Scenario!$B$10,MOD(A324-Scenario!$B$10,Scenario!$B$18)=0),N('Option C'!$E$17)*N('Option C'!$E$18)+N('Option C'!$E$20),0)+IF(A324=1,N('Option C'!$E$17)*N('Option C'!$E$19)+N('Option C'!$E$21),0)+IF(A324=Scenario!$B$11,N('Option C'!$E$22),0)),"INSUFFICIENT FUNDS")))</f>
        <v/>
      </c>
      <c r="E324" s="6" t="str">
        <f>IF(A324&gt;Scenario!$B$11,"",IF(A$2&lt;&gt;"Ready",A$2,IF(ISNUMBER(B324),IF((B324+C324)*(1+Scenario!$B$12/12)-D324&lt;0,"INSUFFICIENT FUNDS",(B324+C324)*(1+Scenario!$B$12/12)-D324),"INSUFFICIENT FUNDS")))</f>
        <v/>
      </c>
      <c r="F324" s="6" t="str">
        <f>IF(A324&gt;Scenario!$B$11,"",IF(A$2&lt;&gt;"Ready",A$2,IF(ISNUMBER(E324),F323+D324,"INSUFFICIENT FUNDS")))</f>
        <v/>
      </c>
      <c r="G324" t="str">
        <f>IF(A324&gt;Scenario!$B$11,"",IF(A$2&lt;&gt;"Ready",A$2,IF(ISNUMBER(E324),"OK","INSUFFICIENT FUNDS")))</f>
        <v/>
      </c>
      <c r="H324">
        <v>320</v>
      </c>
      <c r="I324" s="6" t="str">
        <f>IF(H324&gt;Scenario!$B$11,"",IF(H$2&lt;&gt;"Ready",H$2,IF(N323="OK",L323,"INSUFFICIENT FUNDS")))</f>
        <v/>
      </c>
      <c r="J324" s="6" t="str">
        <f>IF(H324&gt;Scenario!$B$11,"",IF(H$2&lt;&gt;"Ready",H$2,IF(ISNUMBER(I324),IF(AND(H324&gt;=Scenario!$B$10,MOD(H324-Scenario!$B$10,Scenario!$B$18)=0),Scenario!$B$8,0),"INSUFFICIENT FUNDS")))</f>
        <v/>
      </c>
      <c r="K324" s="6" t="str">
        <f>IF(H324&gt;Scenario!$B$11,"",IF(H$2&lt;&gt;"Ready",H$2,IF(ISNUMBER(I324),(I324+J324)*(N('Option C'!$E$14)+N('Option C'!$E$15)+IF(Scenario!$B$13="Gross",N('Option C'!$E$16),0))/12+((0+0)/12+IF(AND(H324&gt;=Scenario!$B$10,MOD(H324-Scenario!$B$10,Scenario!$B$18)=0),N('Option C'!$E$17)*N('Option C'!$E$18)+N('Option C'!$E$20),0)+IF(H324=1,N('Option C'!$E$17)*N('Option C'!$E$19)+N('Option C'!$E$21),0)+IF(H324=Scenario!$B$11,N('Option C'!$E$22),0)),"INSUFFICIENT FUNDS")))</f>
        <v/>
      </c>
      <c r="L324" s="6" t="str">
        <f>IF(H324&gt;Scenario!$B$11,"",IF(H$2&lt;&gt;"Ready",H$2,IF(ISNUMBER(I324),IF((I324+J324)*(1+Scenario!$B$12/12)-K324&lt;0,"INSUFFICIENT FUNDS",(I324+J324)*(1+Scenario!$B$12/12)-K324),"INSUFFICIENT FUNDS")))</f>
        <v/>
      </c>
      <c r="M324" s="6" t="str">
        <f>IF(H324&gt;Scenario!$B$11,"",IF(H$2&lt;&gt;"Ready",H$2,IF(ISNUMBER(L324),M323+K324,"INSUFFICIENT FUNDS")))</f>
        <v/>
      </c>
      <c r="N324" t="str">
        <f>IF(H324&gt;Scenario!$B$11,"",IF(H$2&lt;&gt;"Ready",H$2,IF(ISNUMBER(L324),"OK","INSUFFICIENT FUNDS")))</f>
        <v/>
      </c>
      <c r="O324">
        <v>320</v>
      </c>
      <c r="P324" s="6" t="str">
        <f>IF(O324&gt;Scenario!$B$11,"",IF(O$2&lt;&gt;"Ready",O$2,IF(U323="OK",S323,"INSUFFICIENT FUNDS")))</f>
        <v/>
      </c>
      <c r="Q324" s="6" t="str">
        <f>IF(O324&gt;Scenario!$B$11,"",IF(O$2&lt;&gt;"Ready",O$2,IF(ISNUMBER(P324),IF(AND(O324&gt;=Scenario!$B$10,MOD(O324-Scenario!$B$10,Scenario!$B$18)=0),Scenario!$B$8,0),"INSUFFICIENT FUNDS")))</f>
        <v/>
      </c>
      <c r="R324" s="6" t="str">
        <f>IF(O324&gt;Scenario!$B$11,"",IF(O$2&lt;&gt;"Ready",O$2,IF(ISNUMBER(P324),(P324+Q324)*(0+N('Option C'!$E$15)+IF(Scenario!$B$13="Gross",N('Option C'!$E$16),0))/12+((N('Option C'!$E$12)+N('Option C'!$E$13))/12+IF(AND(O324&gt;=Scenario!$B$10,MOD(O324-Scenario!$B$10,Scenario!$B$18)=0),N('Option C'!$E$17)*N('Option C'!$E$18)+N('Option C'!$E$20),0)+IF(O324=1,N('Option C'!$E$17)*N('Option C'!$E$19)+N('Option C'!$E$21),0)+IF(O324=Scenario!$B$11,N('Option C'!$E$22),0)),"INSUFFICIENT FUNDS")))</f>
        <v/>
      </c>
      <c r="S324" s="6" t="str">
        <f>IF(O324&gt;Scenario!$B$11,"",IF(O$2&lt;&gt;"Ready",O$2,IF(ISNUMBER(P324),IF((P324+Q324)*(1+Scenario!$B$12/12)-R324&lt;0,"INSUFFICIENT FUNDS",(P324+Q324)*(1+Scenario!$B$12/12)-R324),"INSUFFICIENT FUNDS")))</f>
        <v/>
      </c>
      <c r="T324" s="6" t="str">
        <f>IF(O324&gt;Scenario!$B$11,"",IF(O$2&lt;&gt;"Ready",O$2,IF(ISNUMBER(S324),T323+R324,"INSUFFICIENT FUNDS")))</f>
        <v/>
      </c>
      <c r="U324" t="str">
        <f>IF(O324&gt;Scenario!$B$11,"",IF(O$2&lt;&gt;"Ready",O$2,IF(ISNUMBER(S324),"OK","INSUFFICIENT FUNDS")))</f>
        <v/>
      </c>
      <c r="V324">
        <v>320</v>
      </c>
      <c r="W324" s="6" t="str">
        <f>IF(V324&gt;Scenario!$B$11,"",IF(V$2&lt;&gt;"Ready",V$2,IF(AB323="OK",Z323,"INSUFFICIENT FUNDS")))</f>
        <v/>
      </c>
      <c r="X324" s="6" t="str">
        <f>IF(V324&gt;Scenario!$B$11,"",IF(V$2&lt;&gt;"Ready",V$2,IF(ISNUMBER(W324),IF(AND(V324&gt;=Scenario!$B$10,MOD(V324-Scenario!$B$10,Scenario!$B$18)=0),Scenario!$B$8,0),"INSUFFICIENT FUNDS")))</f>
        <v/>
      </c>
      <c r="Y324" s="6" t="str">
        <f>IF(V324&gt;Scenario!$B$11,"",IF(V$2&lt;&gt;"Ready",V$2,IF(ISNUMBER(W324),(W324+X324)*(N('Option C'!$E$14)+N('Option C'!$E$15)+IF(Scenario!$B$13="Gross",N('Option C'!$E$16),0))/12+((N('Option C'!$E$12)+N('Option C'!$E$13))/12+IF(AND(V324&gt;=Scenario!$B$10,MOD(V324-Scenario!$B$10,Scenario!$B$18)=0),0*0+0,0)+IF(V324=1,0*0+0,0)+IF(V324=Scenario!$B$11,0,0)),"INSUFFICIENT FUNDS")))</f>
        <v/>
      </c>
      <c r="Z324" s="6" t="str">
        <f>IF(V324&gt;Scenario!$B$11,"",IF(V$2&lt;&gt;"Ready",V$2,IF(ISNUMBER(W324),IF((W324+X324)*(1+Scenario!$B$12/12)-Y324&lt;0,"INSUFFICIENT FUNDS",(W324+X324)*(1+Scenario!$B$12/12)-Y324),"INSUFFICIENT FUNDS")))</f>
        <v/>
      </c>
      <c r="AA324" s="6" t="str">
        <f>IF(V324&gt;Scenario!$B$11,"",IF(V$2&lt;&gt;"Ready",V$2,IF(ISNUMBER(Z324),AA323+Y324,"INSUFFICIENT FUNDS")))</f>
        <v/>
      </c>
      <c r="AB324" t="str">
        <f>IF(V324&gt;Scenario!$B$11,"",IF(V$2&lt;&gt;"Ready",V$2,IF(ISNUMBER(Z324),"OK","INSUFFICIENT FUNDS")))</f>
        <v/>
      </c>
      <c r="AC324">
        <v>320</v>
      </c>
      <c r="AD324" s="6" t="str">
        <f>IF(AC324&gt;Scenario!$B$11,"",IF(AC$2&lt;&gt;"Ready",AC$2,IF(AI323="OK",AG323,"INSUFFICIENT FUNDS")))</f>
        <v/>
      </c>
      <c r="AE324" s="6" t="str">
        <f>IF(AC324&gt;Scenario!$B$11,"",IF(AC$2&lt;&gt;"Ready",AC$2,IF(ISNUMBER(AD324),IF(AND(AC324&gt;=Scenario!$B$10,MOD(AC324-Scenario!$B$10,Scenario!$B$18)=0),Scenario!$B$8,0),"INSUFFICIENT FUNDS")))</f>
        <v/>
      </c>
      <c r="AF324" s="6" t="str">
        <f>IF(AC324&gt;Scenario!$B$11,"",IF(AC$2&lt;&gt;"Ready",AC$2,IF(ISNUMBER(AD324),(AD324+AE324)*(N('Option C'!$E$14)+N('Option C'!$E$15)+IF(Scenario!$B$13="Gross",0,0))/12+((N('Option C'!$E$12)+N('Option C'!$E$13))/12+IF(AND(AC324&gt;=Scenario!$B$10,MOD(AC324-Scenario!$B$10,Scenario!$B$18)=0),N('Option C'!$E$17)*N('Option C'!$E$18)+N('Option C'!$E$20),0)+IF(AC324=1,N('Option C'!$E$17)*N('Option C'!$E$19)+N('Option C'!$E$21),0)+IF(AC324=Scenario!$B$11,N('Option C'!$E$22),0)),"INSUFFICIENT FUNDS")))</f>
        <v/>
      </c>
      <c r="AG324" s="6" t="str">
        <f>IF(AC324&gt;Scenario!$B$11,"",IF(AC$2&lt;&gt;"Ready",AC$2,IF(ISNUMBER(AD324),IF((AD324+AE324)*(1+Scenario!$B$12/12)-AF324&lt;0,"INSUFFICIENT FUNDS",(AD324+AE324)*(1+Scenario!$B$12/12)-AF324),"INSUFFICIENT FUNDS")))</f>
        <v/>
      </c>
      <c r="AH324" s="6" t="str">
        <f>IF(AC324&gt;Scenario!$B$11,"",IF(AC$2&lt;&gt;"Ready",AC$2,IF(ISNUMBER(AG324),AH323+AF324,"INSUFFICIENT FUNDS")))</f>
        <v/>
      </c>
      <c r="AI324" t="str">
        <f>IF(AC324&gt;Scenario!$B$11,"",IF(AC$2&lt;&gt;"Ready",AC$2,IF(ISNUMBER(AG324),"OK","INSUFFICIENT FUNDS")))</f>
        <v/>
      </c>
      <c r="AJ324">
        <v>320</v>
      </c>
      <c r="AK324" s="6" t="str">
        <f>IF(AJ324&gt;Scenario!$B$11,"",IF(AJ$2&lt;&gt;"Ready",AJ$2,IF(AP323="OK",AN323,"INSUFFICIENT FUNDS")))</f>
        <v/>
      </c>
      <c r="AL324" s="6" t="str">
        <f>IF(AJ324&gt;Scenario!$B$11,"",IF(AJ$2&lt;&gt;"Ready",AJ$2,IF(ISNUMBER(AK324),IF(AND(AJ324&gt;=Scenario!$B$10,MOD(AJ324-Scenario!$B$10,Scenario!$B$18)=0),Scenario!$B$8,0),"INSUFFICIENT FUNDS")))</f>
        <v/>
      </c>
      <c r="AM324" s="6" t="str">
        <f>IF(AJ324&gt;Scenario!$B$11,"",IF(AJ$2&lt;&gt;"Ready",AJ$2,IF(ISNUMBER(AK324),(AK324+AL324)*(0+0+IF(Scenario!$B$13="Gross",0,0))/12+((0+0)/12+IF(AND(AJ324&gt;=Scenario!$B$10,MOD(AJ324-Scenario!$B$10,Scenario!$B$18)=0),0*0+0,0)+IF(AJ324=1,0*0+0,0)+IF(AJ324=Scenario!$B$11,0,0)),"INSUFFICIENT FUNDS")))</f>
        <v/>
      </c>
      <c r="AN324" s="6" t="str">
        <f>IF(AJ324&gt;Scenario!$B$11,"",IF(AJ$2&lt;&gt;"Ready",AJ$2,IF(ISNUMBER(AK324),IF((AK324+AL324)*(1+Scenario!$B$12/12)-AM324&lt;0,"INSUFFICIENT FUNDS",(AK324+AL324)*(1+Scenario!$B$12/12)-AM324),"INSUFFICIENT FUNDS")))</f>
        <v/>
      </c>
      <c r="AO324" s="6" t="str">
        <f>IF(AJ324&gt;Scenario!$B$11,"",IF(AJ$2&lt;&gt;"Ready",AJ$2,IF(ISNUMBER(AN324),AO323+AM324,"INSUFFICIENT FUNDS")))</f>
        <v/>
      </c>
      <c r="AP324" t="str">
        <f>IF(AJ324&gt;Scenario!$B$11,"",IF(AJ$2&lt;&gt;"Ready",AJ$2,IF(ISNUMBER(AN324),"OK","INSUFFICIENT FUNDS")))</f>
        <v/>
      </c>
    </row>
    <row r="325" spans="1:42" ht="32.1" customHeight="1" x14ac:dyDescent="0.2">
      <c r="A325">
        <v>321</v>
      </c>
      <c r="B325" s="6" t="str">
        <f>IF(A325&gt;Scenario!$B$11,"",IF(A$2&lt;&gt;"Ready",A$2,IF(G324="OK",E324,"INSUFFICIENT FUNDS")))</f>
        <v/>
      </c>
      <c r="C325" s="6" t="str">
        <f>IF(A325&gt;Scenario!$B$11,"",IF(A$2&lt;&gt;"Ready",A$2,IF(ISNUMBER(B325),IF(AND(A325&gt;=Scenario!$B$10,MOD(A325-Scenario!$B$10,Scenario!$B$18)=0),Scenario!$B$8,0),"INSUFFICIENT FUNDS")))</f>
        <v/>
      </c>
      <c r="D325" s="6" t="str">
        <f>IF(A325&gt;Scenario!$B$11,"",IF(A$2&lt;&gt;"Ready",A$2,IF(ISNUMBER(B325),(B325+C325)*(N('Option C'!$E$14)+N('Option C'!$E$15)+IF(Scenario!$B$13="Gross",N('Option C'!$E$16),0))/12+((N('Option C'!$E$12)+N('Option C'!$E$13))/12+IF(AND(A325&gt;=Scenario!$B$10,MOD(A325-Scenario!$B$10,Scenario!$B$18)=0),N('Option C'!$E$17)*N('Option C'!$E$18)+N('Option C'!$E$20),0)+IF(A325=1,N('Option C'!$E$17)*N('Option C'!$E$19)+N('Option C'!$E$21),0)+IF(A325=Scenario!$B$11,N('Option C'!$E$22),0)),"INSUFFICIENT FUNDS")))</f>
        <v/>
      </c>
      <c r="E325" s="6" t="str">
        <f>IF(A325&gt;Scenario!$B$11,"",IF(A$2&lt;&gt;"Ready",A$2,IF(ISNUMBER(B325),IF((B325+C325)*(1+Scenario!$B$12/12)-D325&lt;0,"INSUFFICIENT FUNDS",(B325+C325)*(1+Scenario!$B$12/12)-D325),"INSUFFICIENT FUNDS")))</f>
        <v/>
      </c>
      <c r="F325" s="6" t="str">
        <f>IF(A325&gt;Scenario!$B$11,"",IF(A$2&lt;&gt;"Ready",A$2,IF(ISNUMBER(E325),F324+D325,"INSUFFICIENT FUNDS")))</f>
        <v/>
      </c>
      <c r="G325" t="str">
        <f>IF(A325&gt;Scenario!$B$11,"",IF(A$2&lt;&gt;"Ready",A$2,IF(ISNUMBER(E325),"OK","INSUFFICIENT FUNDS")))</f>
        <v/>
      </c>
      <c r="H325">
        <v>321</v>
      </c>
      <c r="I325" s="6" t="str">
        <f>IF(H325&gt;Scenario!$B$11,"",IF(H$2&lt;&gt;"Ready",H$2,IF(N324="OK",L324,"INSUFFICIENT FUNDS")))</f>
        <v/>
      </c>
      <c r="J325" s="6" t="str">
        <f>IF(H325&gt;Scenario!$B$11,"",IF(H$2&lt;&gt;"Ready",H$2,IF(ISNUMBER(I325),IF(AND(H325&gt;=Scenario!$B$10,MOD(H325-Scenario!$B$10,Scenario!$B$18)=0),Scenario!$B$8,0),"INSUFFICIENT FUNDS")))</f>
        <v/>
      </c>
      <c r="K325" s="6" t="str">
        <f>IF(H325&gt;Scenario!$B$11,"",IF(H$2&lt;&gt;"Ready",H$2,IF(ISNUMBER(I325),(I325+J325)*(N('Option C'!$E$14)+N('Option C'!$E$15)+IF(Scenario!$B$13="Gross",N('Option C'!$E$16),0))/12+((0+0)/12+IF(AND(H325&gt;=Scenario!$B$10,MOD(H325-Scenario!$B$10,Scenario!$B$18)=0),N('Option C'!$E$17)*N('Option C'!$E$18)+N('Option C'!$E$20),0)+IF(H325=1,N('Option C'!$E$17)*N('Option C'!$E$19)+N('Option C'!$E$21),0)+IF(H325=Scenario!$B$11,N('Option C'!$E$22),0)),"INSUFFICIENT FUNDS")))</f>
        <v/>
      </c>
      <c r="L325" s="6" t="str">
        <f>IF(H325&gt;Scenario!$B$11,"",IF(H$2&lt;&gt;"Ready",H$2,IF(ISNUMBER(I325),IF((I325+J325)*(1+Scenario!$B$12/12)-K325&lt;0,"INSUFFICIENT FUNDS",(I325+J325)*(1+Scenario!$B$12/12)-K325),"INSUFFICIENT FUNDS")))</f>
        <v/>
      </c>
      <c r="M325" s="6" t="str">
        <f>IF(H325&gt;Scenario!$B$11,"",IF(H$2&lt;&gt;"Ready",H$2,IF(ISNUMBER(L325),M324+K325,"INSUFFICIENT FUNDS")))</f>
        <v/>
      </c>
      <c r="N325" t="str">
        <f>IF(H325&gt;Scenario!$B$11,"",IF(H$2&lt;&gt;"Ready",H$2,IF(ISNUMBER(L325),"OK","INSUFFICIENT FUNDS")))</f>
        <v/>
      </c>
      <c r="O325">
        <v>321</v>
      </c>
      <c r="P325" s="6" t="str">
        <f>IF(O325&gt;Scenario!$B$11,"",IF(O$2&lt;&gt;"Ready",O$2,IF(U324="OK",S324,"INSUFFICIENT FUNDS")))</f>
        <v/>
      </c>
      <c r="Q325" s="6" t="str">
        <f>IF(O325&gt;Scenario!$B$11,"",IF(O$2&lt;&gt;"Ready",O$2,IF(ISNUMBER(P325),IF(AND(O325&gt;=Scenario!$B$10,MOD(O325-Scenario!$B$10,Scenario!$B$18)=0),Scenario!$B$8,0),"INSUFFICIENT FUNDS")))</f>
        <v/>
      </c>
      <c r="R325" s="6" t="str">
        <f>IF(O325&gt;Scenario!$B$11,"",IF(O$2&lt;&gt;"Ready",O$2,IF(ISNUMBER(P325),(P325+Q325)*(0+N('Option C'!$E$15)+IF(Scenario!$B$13="Gross",N('Option C'!$E$16),0))/12+((N('Option C'!$E$12)+N('Option C'!$E$13))/12+IF(AND(O325&gt;=Scenario!$B$10,MOD(O325-Scenario!$B$10,Scenario!$B$18)=0),N('Option C'!$E$17)*N('Option C'!$E$18)+N('Option C'!$E$20),0)+IF(O325=1,N('Option C'!$E$17)*N('Option C'!$E$19)+N('Option C'!$E$21),0)+IF(O325=Scenario!$B$11,N('Option C'!$E$22),0)),"INSUFFICIENT FUNDS")))</f>
        <v/>
      </c>
      <c r="S325" s="6" t="str">
        <f>IF(O325&gt;Scenario!$B$11,"",IF(O$2&lt;&gt;"Ready",O$2,IF(ISNUMBER(P325),IF((P325+Q325)*(1+Scenario!$B$12/12)-R325&lt;0,"INSUFFICIENT FUNDS",(P325+Q325)*(1+Scenario!$B$12/12)-R325),"INSUFFICIENT FUNDS")))</f>
        <v/>
      </c>
      <c r="T325" s="6" t="str">
        <f>IF(O325&gt;Scenario!$B$11,"",IF(O$2&lt;&gt;"Ready",O$2,IF(ISNUMBER(S325),T324+R325,"INSUFFICIENT FUNDS")))</f>
        <v/>
      </c>
      <c r="U325" t="str">
        <f>IF(O325&gt;Scenario!$B$11,"",IF(O$2&lt;&gt;"Ready",O$2,IF(ISNUMBER(S325),"OK","INSUFFICIENT FUNDS")))</f>
        <v/>
      </c>
      <c r="V325">
        <v>321</v>
      </c>
      <c r="W325" s="6" t="str">
        <f>IF(V325&gt;Scenario!$B$11,"",IF(V$2&lt;&gt;"Ready",V$2,IF(AB324="OK",Z324,"INSUFFICIENT FUNDS")))</f>
        <v/>
      </c>
      <c r="X325" s="6" t="str">
        <f>IF(V325&gt;Scenario!$B$11,"",IF(V$2&lt;&gt;"Ready",V$2,IF(ISNUMBER(W325),IF(AND(V325&gt;=Scenario!$B$10,MOD(V325-Scenario!$B$10,Scenario!$B$18)=0),Scenario!$B$8,0),"INSUFFICIENT FUNDS")))</f>
        <v/>
      </c>
      <c r="Y325" s="6" t="str">
        <f>IF(V325&gt;Scenario!$B$11,"",IF(V$2&lt;&gt;"Ready",V$2,IF(ISNUMBER(W325),(W325+X325)*(N('Option C'!$E$14)+N('Option C'!$E$15)+IF(Scenario!$B$13="Gross",N('Option C'!$E$16),0))/12+((N('Option C'!$E$12)+N('Option C'!$E$13))/12+IF(AND(V325&gt;=Scenario!$B$10,MOD(V325-Scenario!$B$10,Scenario!$B$18)=0),0*0+0,0)+IF(V325=1,0*0+0,0)+IF(V325=Scenario!$B$11,0,0)),"INSUFFICIENT FUNDS")))</f>
        <v/>
      </c>
      <c r="Z325" s="6" t="str">
        <f>IF(V325&gt;Scenario!$B$11,"",IF(V$2&lt;&gt;"Ready",V$2,IF(ISNUMBER(W325),IF((W325+X325)*(1+Scenario!$B$12/12)-Y325&lt;0,"INSUFFICIENT FUNDS",(W325+X325)*(1+Scenario!$B$12/12)-Y325),"INSUFFICIENT FUNDS")))</f>
        <v/>
      </c>
      <c r="AA325" s="6" t="str">
        <f>IF(V325&gt;Scenario!$B$11,"",IF(V$2&lt;&gt;"Ready",V$2,IF(ISNUMBER(Z325),AA324+Y325,"INSUFFICIENT FUNDS")))</f>
        <v/>
      </c>
      <c r="AB325" t="str">
        <f>IF(V325&gt;Scenario!$B$11,"",IF(V$2&lt;&gt;"Ready",V$2,IF(ISNUMBER(Z325),"OK","INSUFFICIENT FUNDS")))</f>
        <v/>
      </c>
      <c r="AC325">
        <v>321</v>
      </c>
      <c r="AD325" s="6" t="str">
        <f>IF(AC325&gt;Scenario!$B$11,"",IF(AC$2&lt;&gt;"Ready",AC$2,IF(AI324="OK",AG324,"INSUFFICIENT FUNDS")))</f>
        <v/>
      </c>
      <c r="AE325" s="6" t="str">
        <f>IF(AC325&gt;Scenario!$B$11,"",IF(AC$2&lt;&gt;"Ready",AC$2,IF(ISNUMBER(AD325),IF(AND(AC325&gt;=Scenario!$B$10,MOD(AC325-Scenario!$B$10,Scenario!$B$18)=0),Scenario!$B$8,0),"INSUFFICIENT FUNDS")))</f>
        <v/>
      </c>
      <c r="AF325" s="6" t="str">
        <f>IF(AC325&gt;Scenario!$B$11,"",IF(AC$2&lt;&gt;"Ready",AC$2,IF(ISNUMBER(AD325),(AD325+AE325)*(N('Option C'!$E$14)+N('Option C'!$E$15)+IF(Scenario!$B$13="Gross",0,0))/12+((N('Option C'!$E$12)+N('Option C'!$E$13))/12+IF(AND(AC325&gt;=Scenario!$B$10,MOD(AC325-Scenario!$B$10,Scenario!$B$18)=0),N('Option C'!$E$17)*N('Option C'!$E$18)+N('Option C'!$E$20),0)+IF(AC325=1,N('Option C'!$E$17)*N('Option C'!$E$19)+N('Option C'!$E$21),0)+IF(AC325=Scenario!$B$11,N('Option C'!$E$22),0)),"INSUFFICIENT FUNDS")))</f>
        <v/>
      </c>
      <c r="AG325" s="6" t="str">
        <f>IF(AC325&gt;Scenario!$B$11,"",IF(AC$2&lt;&gt;"Ready",AC$2,IF(ISNUMBER(AD325),IF((AD325+AE325)*(1+Scenario!$B$12/12)-AF325&lt;0,"INSUFFICIENT FUNDS",(AD325+AE325)*(1+Scenario!$B$12/12)-AF325),"INSUFFICIENT FUNDS")))</f>
        <v/>
      </c>
      <c r="AH325" s="6" t="str">
        <f>IF(AC325&gt;Scenario!$B$11,"",IF(AC$2&lt;&gt;"Ready",AC$2,IF(ISNUMBER(AG325),AH324+AF325,"INSUFFICIENT FUNDS")))</f>
        <v/>
      </c>
      <c r="AI325" t="str">
        <f>IF(AC325&gt;Scenario!$B$11,"",IF(AC$2&lt;&gt;"Ready",AC$2,IF(ISNUMBER(AG325),"OK","INSUFFICIENT FUNDS")))</f>
        <v/>
      </c>
      <c r="AJ325">
        <v>321</v>
      </c>
      <c r="AK325" s="6" t="str">
        <f>IF(AJ325&gt;Scenario!$B$11,"",IF(AJ$2&lt;&gt;"Ready",AJ$2,IF(AP324="OK",AN324,"INSUFFICIENT FUNDS")))</f>
        <v/>
      </c>
      <c r="AL325" s="6" t="str">
        <f>IF(AJ325&gt;Scenario!$B$11,"",IF(AJ$2&lt;&gt;"Ready",AJ$2,IF(ISNUMBER(AK325),IF(AND(AJ325&gt;=Scenario!$B$10,MOD(AJ325-Scenario!$B$10,Scenario!$B$18)=0),Scenario!$B$8,0),"INSUFFICIENT FUNDS")))</f>
        <v/>
      </c>
      <c r="AM325" s="6" t="str">
        <f>IF(AJ325&gt;Scenario!$B$11,"",IF(AJ$2&lt;&gt;"Ready",AJ$2,IF(ISNUMBER(AK325),(AK325+AL325)*(0+0+IF(Scenario!$B$13="Gross",0,0))/12+((0+0)/12+IF(AND(AJ325&gt;=Scenario!$B$10,MOD(AJ325-Scenario!$B$10,Scenario!$B$18)=0),0*0+0,0)+IF(AJ325=1,0*0+0,0)+IF(AJ325=Scenario!$B$11,0,0)),"INSUFFICIENT FUNDS")))</f>
        <v/>
      </c>
      <c r="AN325" s="6" t="str">
        <f>IF(AJ325&gt;Scenario!$B$11,"",IF(AJ$2&lt;&gt;"Ready",AJ$2,IF(ISNUMBER(AK325),IF((AK325+AL325)*(1+Scenario!$B$12/12)-AM325&lt;0,"INSUFFICIENT FUNDS",(AK325+AL325)*(1+Scenario!$B$12/12)-AM325),"INSUFFICIENT FUNDS")))</f>
        <v/>
      </c>
      <c r="AO325" s="6" t="str">
        <f>IF(AJ325&gt;Scenario!$B$11,"",IF(AJ$2&lt;&gt;"Ready",AJ$2,IF(ISNUMBER(AN325),AO324+AM325,"INSUFFICIENT FUNDS")))</f>
        <v/>
      </c>
      <c r="AP325" t="str">
        <f>IF(AJ325&gt;Scenario!$B$11,"",IF(AJ$2&lt;&gt;"Ready",AJ$2,IF(ISNUMBER(AN325),"OK","INSUFFICIENT FUNDS")))</f>
        <v/>
      </c>
    </row>
    <row r="326" spans="1:42" ht="32.1" customHeight="1" x14ac:dyDescent="0.2">
      <c r="A326">
        <v>322</v>
      </c>
      <c r="B326" s="6" t="str">
        <f>IF(A326&gt;Scenario!$B$11,"",IF(A$2&lt;&gt;"Ready",A$2,IF(G325="OK",E325,"INSUFFICIENT FUNDS")))</f>
        <v/>
      </c>
      <c r="C326" s="6" t="str">
        <f>IF(A326&gt;Scenario!$B$11,"",IF(A$2&lt;&gt;"Ready",A$2,IF(ISNUMBER(B326),IF(AND(A326&gt;=Scenario!$B$10,MOD(A326-Scenario!$B$10,Scenario!$B$18)=0),Scenario!$B$8,0),"INSUFFICIENT FUNDS")))</f>
        <v/>
      </c>
      <c r="D326" s="6" t="str">
        <f>IF(A326&gt;Scenario!$B$11,"",IF(A$2&lt;&gt;"Ready",A$2,IF(ISNUMBER(B326),(B326+C326)*(N('Option C'!$E$14)+N('Option C'!$E$15)+IF(Scenario!$B$13="Gross",N('Option C'!$E$16),0))/12+((N('Option C'!$E$12)+N('Option C'!$E$13))/12+IF(AND(A326&gt;=Scenario!$B$10,MOD(A326-Scenario!$B$10,Scenario!$B$18)=0),N('Option C'!$E$17)*N('Option C'!$E$18)+N('Option C'!$E$20),0)+IF(A326=1,N('Option C'!$E$17)*N('Option C'!$E$19)+N('Option C'!$E$21),0)+IF(A326=Scenario!$B$11,N('Option C'!$E$22),0)),"INSUFFICIENT FUNDS")))</f>
        <v/>
      </c>
      <c r="E326" s="6" t="str">
        <f>IF(A326&gt;Scenario!$B$11,"",IF(A$2&lt;&gt;"Ready",A$2,IF(ISNUMBER(B326),IF((B326+C326)*(1+Scenario!$B$12/12)-D326&lt;0,"INSUFFICIENT FUNDS",(B326+C326)*(1+Scenario!$B$12/12)-D326),"INSUFFICIENT FUNDS")))</f>
        <v/>
      </c>
      <c r="F326" s="6" t="str">
        <f>IF(A326&gt;Scenario!$B$11,"",IF(A$2&lt;&gt;"Ready",A$2,IF(ISNUMBER(E326),F325+D326,"INSUFFICIENT FUNDS")))</f>
        <v/>
      </c>
      <c r="G326" t="str">
        <f>IF(A326&gt;Scenario!$B$11,"",IF(A$2&lt;&gt;"Ready",A$2,IF(ISNUMBER(E326),"OK","INSUFFICIENT FUNDS")))</f>
        <v/>
      </c>
      <c r="H326">
        <v>322</v>
      </c>
      <c r="I326" s="6" t="str">
        <f>IF(H326&gt;Scenario!$B$11,"",IF(H$2&lt;&gt;"Ready",H$2,IF(N325="OK",L325,"INSUFFICIENT FUNDS")))</f>
        <v/>
      </c>
      <c r="J326" s="6" t="str">
        <f>IF(H326&gt;Scenario!$B$11,"",IF(H$2&lt;&gt;"Ready",H$2,IF(ISNUMBER(I326),IF(AND(H326&gt;=Scenario!$B$10,MOD(H326-Scenario!$B$10,Scenario!$B$18)=0),Scenario!$B$8,0),"INSUFFICIENT FUNDS")))</f>
        <v/>
      </c>
      <c r="K326" s="6" t="str">
        <f>IF(H326&gt;Scenario!$B$11,"",IF(H$2&lt;&gt;"Ready",H$2,IF(ISNUMBER(I326),(I326+J326)*(N('Option C'!$E$14)+N('Option C'!$E$15)+IF(Scenario!$B$13="Gross",N('Option C'!$E$16),0))/12+((0+0)/12+IF(AND(H326&gt;=Scenario!$B$10,MOD(H326-Scenario!$B$10,Scenario!$B$18)=0),N('Option C'!$E$17)*N('Option C'!$E$18)+N('Option C'!$E$20),0)+IF(H326=1,N('Option C'!$E$17)*N('Option C'!$E$19)+N('Option C'!$E$21),0)+IF(H326=Scenario!$B$11,N('Option C'!$E$22),0)),"INSUFFICIENT FUNDS")))</f>
        <v/>
      </c>
      <c r="L326" s="6" t="str">
        <f>IF(H326&gt;Scenario!$B$11,"",IF(H$2&lt;&gt;"Ready",H$2,IF(ISNUMBER(I326),IF((I326+J326)*(1+Scenario!$B$12/12)-K326&lt;0,"INSUFFICIENT FUNDS",(I326+J326)*(1+Scenario!$B$12/12)-K326),"INSUFFICIENT FUNDS")))</f>
        <v/>
      </c>
      <c r="M326" s="6" t="str">
        <f>IF(H326&gt;Scenario!$B$11,"",IF(H$2&lt;&gt;"Ready",H$2,IF(ISNUMBER(L326),M325+K326,"INSUFFICIENT FUNDS")))</f>
        <v/>
      </c>
      <c r="N326" t="str">
        <f>IF(H326&gt;Scenario!$B$11,"",IF(H$2&lt;&gt;"Ready",H$2,IF(ISNUMBER(L326),"OK","INSUFFICIENT FUNDS")))</f>
        <v/>
      </c>
      <c r="O326">
        <v>322</v>
      </c>
      <c r="P326" s="6" t="str">
        <f>IF(O326&gt;Scenario!$B$11,"",IF(O$2&lt;&gt;"Ready",O$2,IF(U325="OK",S325,"INSUFFICIENT FUNDS")))</f>
        <v/>
      </c>
      <c r="Q326" s="6" t="str">
        <f>IF(O326&gt;Scenario!$B$11,"",IF(O$2&lt;&gt;"Ready",O$2,IF(ISNUMBER(P326),IF(AND(O326&gt;=Scenario!$B$10,MOD(O326-Scenario!$B$10,Scenario!$B$18)=0),Scenario!$B$8,0),"INSUFFICIENT FUNDS")))</f>
        <v/>
      </c>
      <c r="R326" s="6" t="str">
        <f>IF(O326&gt;Scenario!$B$11,"",IF(O$2&lt;&gt;"Ready",O$2,IF(ISNUMBER(P326),(P326+Q326)*(0+N('Option C'!$E$15)+IF(Scenario!$B$13="Gross",N('Option C'!$E$16),0))/12+((N('Option C'!$E$12)+N('Option C'!$E$13))/12+IF(AND(O326&gt;=Scenario!$B$10,MOD(O326-Scenario!$B$10,Scenario!$B$18)=0),N('Option C'!$E$17)*N('Option C'!$E$18)+N('Option C'!$E$20),0)+IF(O326=1,N('Option C'!$E$17)*N('Option C'!$E$19)+N('Option C'!$E$21),0)+IF(O326=Scenario!$B$11,N('Option C'!$E$22),0)),"INSUFFICIENT FUNDS")))</f>
        <v/>
      </c>
      <c r="S326" s="6" t="str">
        <f>IF(O326&gt;Scenario!$B$11,"",IF(O$2&lt;&gt;"Ready",O$2,IF(ISNUMBER(P326),IF((P326+Q326)*(1+Scenario!$B$12/12)-R326&lt;0,"INSUFFICIENT FUNDS",(P326+Q326)*(1+Scenario!$B$12/12)-R326),"INSUFFICIENT FUNDS")))</f>
        <v/>
      </c>
      <c r="T326" s="6" t="str">
        <f>IF(O326&gt;Scenario!$B$11,"",IF(O$2&lt;&gt;"Ready",O$2,IF(ISNUMBER(S326),T325+R326,"INSUFFICIENT FUNDS")))</f>
        <v/>
      </c>
      <c r="U326" t="str">
        <f>IF(O326&gt;Scenario!$B$11,"",IF(O$2&lt;&gt;"Ready",O$2,IF(ISNUMBER(S326),"OK","INSUFFICIENT FUNDS")))</f>
        <v/>
      </c>
      <c r="V326">
        <v>322</v>
      </c>
      <c r="W326" s="6" t="str">
        <f>IF(V326&gt;Scenario!$B$11,"",IF(V$2&lt;&gt;"Ready",V$2,IF(AB325="OK",Z325,"INSUFFICIENT FUNDS")))</f>
        <v/>
      </c>
      <c r="X326" s="6" t="str">
        <f>IF(V326&gt;Scenario!$B$11,"",IF(V$2&lt;&gt;"Ready",V$2,IF(ISNUMBER(W326),IF(AND(V326&gt;=Scenario!$B$10,MOD(V326-Scenario!$B$10,Scenario!$B$18)=0),Scenario!$B$8,0),"INSUFFICIENT FUNDS")))</f>
        <v/>
      </c>
      <c r="Y326" s="6" t="str">
        <f>IF(V326&gt;Scenario!$B$11,"",IF(V$2&lt;&gt;"Ready",V$2,IF(ISNUMBER(W326),(W326+X326)*(N('Option C'!$E$14)+N('Option C'!$E$15)+IF(Scenario!$B$13="Gross",N('Option C'!$E$16),0))/12+((N('Option C'!$E$12)+N('Option C'!$E$13))/12+IF(AND(V326&gt;=Scenario!$B$10,MOD(V326-Scenario!$B$10,Scenario!$B$18)=0),0*0+0,0)+IF(V326=1,0*0+0,0)+IF(V326=Scenario!$B$11,0,0)),"INSUFFICIENT FUNDS")))</f>
        <v/>
      </c>
      <c r="Z326" s="6" t="str">
        <f>IF(V326&gt;Scenario!$B$11,"",IF(V$2&lt;&gt;"Ready",V$2,IF(ISNUMBER(W326),IF((W326+X326)*(1+Scenario!$B$12/12)-Y326&lt;0,"INSUFFICIENT FUNDS",(W326+X326)*(1+Scenario!$B$12/12)-Y326),"INSUFFICIENT FUNDS")))</f>
        <v/>
      </c>
      <c r="AA326" s="6" t="str">
        <f>IF(V326&gt;Scenario!$B$11,"",IF(V$2&lt;&gt;"Ready",V$2,IF(ISNUMBER(Z326),AA325+Y326,"INSUFFICIENT FUNDS")))</f>
        <v/>
      </c>
      <c r="AB326" t="str">
        <f>IF(V326&gt;Scenario!$B$11,"",IF(V$2&lt;&gt;"Ready",V$2,IF(ISNUMBER(Z326),"OK","INSUFFICIENT FUNDS")))</f>
        <v/>
      </c>
      <c r="AC326">
        <v>322</v>
      </c>
      <c r="AD326" s="6" t="str">
        <f>IF(AC326&gt;Scenario!$B$11,"",IF(AC$2&lt;&gt;"Ready",AC$2,IF(AI325="OK",AG325,"INSUFFICIENT FUNDS")))</f>
        <v/>
      </c>
      <c r="AE326" s="6" t="str">
        <f>IF(AC326&gt;Scenario!$B$11,"",IF(AC$2&lt;&gt;"Ready",AC$2,IF(ISNUMBER(AD326),IF(AND(AC326&gt;=Scenario!$B$10,MOD(AC326-Scenario!$B$10,Scenario!$B$18)=0),Scenario!$B$8,0),"INSUFFICIENT FUNDS")))</f>
        <v/>
      </c>
      <c r="AF326" s="6" t="str">
        <f>IF(AC326&gt;Scenario!$B$11,"",IF(AC$2&lt;&gt;"Ready",AC$2,IF(ISNUMBER(AD326),(AD326+AE326)*(N('Option C'!$E$14)+N('Option C'!$E$15)+IF(Scenario!$B$13="Gross",0,0))/12+((N('Option C'!$E$12)+N('Option C'!$E$13))/12+IF(AND(AC326&gt;=Scenario!$B$10,MOD(AC326-Scenario!$B$10,Scenario!$B$18)=0),N('Option C'!$E$17)*N('Option C'!$E$18)+N('Option C'!$E$20),0)+IF(AC326=1,N('Option C'!$E$17)*N('Option C'!$E$19)+N('Option C'!$E$21),0)+IF(AC326=Scenario!$B$11,N('Option C'!$E$22),0)),"INSUFFICIENT FUNDS")))</f>
        <v/>
      </c>
      <c r="AG326" s="6" t="str">
        <f>IF(AC326&gt;Scenario!$B$11,"",IF(AC$2&lt;&gt;"Ready",AC$2,IF(ISNUMBER(AD326),IF((AD326+AE326)*(1+Scenario!$B$12/12)-AF326&lt;0,"INSUFFICIENT FUNDS",(AD326+AE326)*(1+Scenario!$B$12/12)-AF326),"INSUFFICIENT FUNDS")))</f>
        <v/>
      </c>
      <c r="AH326" s="6" t="str">
        <f>IF(AC326&gt;Scenario!$B$11,"",IF(AC$2&lt;&gt;"Ready",AC$2,IF(ISNUMBER(AG326),AH325+AF326,"INSUFFICIENT FUNDS")))</f>
        <v/>
      </c>
      <c r="AI326" t="str">
        <f>IF(AC326&gt;Scenario!$B$11,"",IF(AC$2&lt;&gt;"Ready",AC$2,IF(ISNUMBER(AG326),"OK","INSUFFICIENT FUNDS")))</f>
        <v/>
      </c>
      <c r="AJ326">
        <v>322</v>
      </c>
      <c r="AK326" s="6" t="str">
        <f>IF(AJ326&gt;Scenario!$B$11,"",IF(AJ$2&lt;&gt;"Ready",AJ$2,IF(AP325="OK",AN325,"INSUFFICIENT FUNDS")))</f>
        <v/>
      </c>
      <c r="AL326" s="6" t="str">
        <f>IF(AJ326&gt;Scenario!$B$11,"",IF(AJ$2&lt;&gt;"Ready",AJ$2,IF(ISNUMBER(AK326),IF(AND(AJ326&gt;=Scenario!$B$10,MOD(AJ326-Scenario!$B$10,Scenario!$B$18)=0),Scenario!$B$8,0),"INSUFFICIENT FUNDS")))</f>
        <v/>
      </c>
      <c r="AM326" s="6" t="str">
        <f>IF(AJ326&gt;Scenario!$B$11,"",IF(AJ$2&lt;&gt;"Ready",AJ$2,IF(ISNUMBER(AK326),(AK326+AL326)*(0+0+IF(Scenario!$B$13="Gross",0,0))/12+((0+0)/12+IF(AND(AJ326&gt;=Scenario!$B$10,MOD(AJ326-Scenario!$B$10,Scenario!$B$18)=0),0*0+0,0)+IF(AJ326=1,0*0+0,0)+IF(AJ326=Scenario!$B$11,0,0)),"INSUFFICIENT FUNDS")))</f>
        <v/>
      </c>
      <c r="AN326" s="6" t="str">
        <f>IF(AJ326&gt;Scenario!$B$11,"",IF(AJ$2&lt;&gt;"Ready",AJ$2,IF(ISNUMBER(AK326),IF((AK326+AL326)*(1+Scenario!$B$12/12)-AM326&lt;0,"INSUFFICIENT FUNDS",(AK326+AL326)*(1+Scenario!$B$12/12)-AM326),"INSUFFICIENT FUNDS")))</f>
        <v/>
      </c>
      <c r="AO326" s="6" t="str">
        <f>IF(AJ326&gt;Scenario!$B$11,"",IF(AJ$2&lt;&gt;"Ready",AJ$2,IF(ISNUMBER(AN326),AO325+AM326,"INSUFFICIENT FUNDS")))</f>
        <v/>
      </c>
      <c r="AP326" t="str">
        <f>IF(AJ326&gt;Scenario!$B$11,"",IF(AJ$2&lt;&gt;"Ready",AJ$2,IF(ISNUMBER(AN326),"OK","INSUFFICIENT FUNDS")))</f>
        <v/>
      </c>
    </row>
    <row r="327" spans="1:42" ht="32.1" customHeight="1" x14ac:dyDescent="0.2">
      <c r="A327">
        <v>323</v>
      </c>
      <c r="B327" s="6" t="str">
        <f>IF(A327&gt;Scenario!$B$11,"",IF(A$2&lt;&gt;"Ready",A$2,IF(G326="OK",E326,"INSUFFICIENT FUNDS")))</f>
        <v/>
      </c>
      <c r="C327" s="6" t="str">
        <f>IF(A327&gt;Scenario!$B$11,"",IF(A$2&lt;&gt;"Ready",A$2,IF(ISNUMBER(B327),IF(AND(A327&gt;=Scenario!$B$10,MOD(A327-Scenario!$B$10,Scenario!$B$18)=0),Scenario!$B$8,0),"INSUFFICIENT FUNDS")))</f>
        <v/>
      </c>
      <c r="D327" s="6" t="str">
        <f>IF(A327&gt;Scenario!$B$11,"",IF(A$2&lt;&gt;"Ready",A$2,IF(ISNUMBER(B327),(B327+C327)*(N('Option C'!$E$14)+N('Option C'!$E$15)+IF(Scenario!$B$13="Gross",N('Option C'!$E$16),0))/12+((N('Option C'!$E$12)+N('Option C'!$E$13))/12+IF(AND(A327&gt;=Scenario!$B$10,MOD(A327-Scenario!$B$10,Scenario!$B$18)=0),N('Option C'!$E$17)*N('Option C'!$E$18)+N('Option C'!$E$20),0)+IF(A327=1,N('Option C'!$E$17)*N('Option C'!$E$19)+N('Option C'!$E$21),0)+IF(A327=Scenario!$B$11,N('Option C'!$E$22),0)),"INSUFFICIENT FUNDS")))</f>
        <v/>
      </c>
      <c r="E327" s="6" t="str">
        <f>IF(A327&gt;Scenario!$B$11,"",IF(A$2&lt;&gt;"Ready",A$2,IF(ISNUMBER(B327),IF((B327+C327)*(1+Scenario!$B$12/12)-D327&lt;0,"INSUFFICIENT FUNDS",(B327+C327)*(1+Scenario!$B$12/12)-D327),"INSUFFICIENT FUNDS")))</f>
        <v/>
      </c>
      <c r="F327" s="6" t="str">
        <f>IF(A327&gt;Scenario!$B$11,"",IF(A$2&lt;&gt;"Ready",A$2,IF(ISNUMBER(E327),F326+D327,"INSUFFICIENT FUNDS")))</f>
        <v/>
      </c>
      <c r="G327" t="str">
        <f>IF(A327&gt;Scenario!$B$11,"",IF(A$2&lt;&gt;"Ready",A$2,IF(ISNUMBER(E327),"OK","INSUFFICIENT FUNDS")))</f>
        <v/>
      </c>
      <c r="H327">
        <v>323</v>
      </c>
      <c r="I327" s="6" t="str">
        <f>IF(H327&gt;Scenario!$B$11,"",IF(H$2&lt;&gt;"Ready",H$2,IF(N326="OK",L326,"INSUFFICIENT FUNDS")))</f>
        <v/>
      </c>
      <c r="J327" s="6" t="str">
        <f>IF(H327&gt;Scenario!$B$11,"",IF(H$2&lt;&gt;"Ready",H$2,IF(ISNUMBER(I327),IF(AND(H327&gt;=Scenario!$B$10,MOD(H327-Scenario!$B$10,Scenario!$B$18)=0),Scenario!$B$8,0),"INSUFFICIENT FUNDS")))</f>
        <v/>
      </c>
      <c r="K327" s="6" t="str">
        <f>IF(H327&gt;Scenario!$B$11,"",IF(H$2&lt;&gt;"Ready",H$2,IF(ISNUMBER(I327),(I327+J327)*(N('Option C'!$E$14)+N('Option C'!$E$15)+IF(Scenario!$B$13="Gross",N('Option C'!$E$16),0))/12+((0+0)/12+IF(AND(H327&gt;=Scenario!$B$10,MOD(H327-Scenario!$B$10,Scenario!$B$18)=0),N('Option C'!$E$17)*N('Option C'!$E$18)+N('Option C'!$E$20),0)+IF(H327=1,N('Option C'!$E$17)*N('Option C'!$E$19)+N('Option C'!$E$21),0)+IF(H327=Scenario!$B$11,N('Option C'!$E$22),0)),"INSUFFICIENT FUNDS")))</f>
        <v/>
      </c>
      <c r="L327" s="6" t="str">
        <f>IF(H327&gt;Scenario!$B$11,"",IF(H$2&lt;&gt;"Ready",H$2,IF(ISNUMBER(I327),IF((I327+J327)*(1+Scenario!$B$12/12)-K327&lt;0,"INSUFFICIENT FUNDS",(I327+J327)*(1+Scenario!$B$12/12)-K327),"INSUFFICIENT FUNDS")))</f>
        <v/>
      </c>
      <c r="M327" s="6" t="str">
        <f>IF(H327&gt;Scenario!$B$11,"",IF(H$2&lt;&gt;"Ready",H$2,IF(ISNUMBER(L327),M326+K327,"INSUFFICIENT FUNDS")))</f>
        <v/>
      </c>
      <c r="N327" t="str">
        <f>IF(H327&gt;Scenario!$B$11,"",IF(H$2&lt;&gt;"Ready",H$2,IF(ISNUMBER(L327),"OK","INSUFFICIENT FUNDS")))</f>
        <v/>
      </c>
      <c r="O327">
        <v>323</v>
      </c>
      <c r="P327" s="6" t="str">
        <f>IF(O327&gt;Scenario!$B$11,"",IF(O$2&lt;&gt;"Ready",O$2,IF(U326="OK",S326,"INSUFFICIENT FUNDS")))</f>
        <v/>
      </c>
      <c r="Q327" s="6" t="str">
        <f>IF(O327&gt;Scenario!$B$11,"",IF(O$2&lt;&gt;"Ready",O$2,IF(ISNUMBER(P327),IF(AND(O327&gt;=Scenario!$B$10,MOD(O327-Scenario!$B$10,Scenario!$B$18)=0),Scenario!$B$8,0),"INSUFFICIENT FUNDS")))</f>
        <v/>
      </c>
      <c r="R327" s="6" t="str">
        <f>IF(O327&gt;Scenario!$B$11,"",IF(O$2&lt;&gt;"Ready",O$2,IF(ISNUMBER(P327),(P327+Q327)*(0+N('Option C'!$E$15)+IF(Scenario!$B$13="Gross",N('Option C'!$E$16),0))/12+((N('Option C'!$E$12)+N('Option C'!$E$13))/12+IF(AND(O327&gt;=Scenario!$B$10,MOD(O327-Scenario!$B$10,Scenario!$B$18)=0),N('Option C'!$E$17)*N('Option C'!$E$18)+N('Option C'!$E$20),0)+IF(O327=1,N('Option C'!$E$17)*N('Option C'!$E$19)+N('Option C'!$E$21),0)+IF(O327=Scenario!$B$11,N('Option C'!$E$22),0)),"INSUFFICIENT FUNDS")))</f>
        <v/>
      </c>
      <c r="S327" s="6" t="str">
        <f>IF(O327&gt;Scenario!$B$11,"",IF(O$2&lt;&gt;"Ready",O$2,IF(ISNUMBER(P327),IF((P327+Q327)*(1+Scenario!$B$12/12)-R327&lt;0,"INSUFFICIENT FUNDS",(P327+Q327)*(1+Scenario!$B$12/12)-R327),"INSUFFICIENT FUNDS")))</f>
        <v/>
      </c>
      <c r="T327" s="6" t="str">
        <f>IF(O327&gt;Scenario!$B$11,"",IF(O$2&lt;&gt;"Ready",O$2,IF(ISNUMBER(S327),T326+R327,"INSUFFICIENT FUNDS")))</f>
        <v/>
      </c>
      <c r="U327" t="str">
        <f>IF(O327&gt;Scenario!$B$11,"",IF(O$2&lt;&gt;"Ready",O$2,IF(ISNUMBER(S327),"OK","INSUFFICIENT FUNDS")))</f>
        <v/>
      </c>
      <c r="V327">
        <v>323</v>
      </c>
      <c r="W327" s="6" t="str">
        <f>IF(V327&gt;Scenario!$B$11,"",IF(V$2&lt;&gt;"Ready",V$2,IF(AB326="OK",Z326,"INSUFFICIENT FUNDS")))</f>
        <v/>
      </c>
      <c r="X327" s="6" t="str">
        <f>IF(V327&gt;Scenario!$B$11,"",IF(V$2&lt;&gt;"Ready",V$2,IF(ISNUMBER(W327),IF(AND(V327&gt;=Scenario!$B$10,MOD(V327-Scenario!$B$10,Scenario!$B$18)=0),Scenario!$B$8,0),"INSUFFICIENT FUNDS")))</f>
        <v/>
      </c>
      <c r="Y327" s="6" t="str">
        <f>IF(V327&gt;Scenario!$B$11,"",IF(V$2&lt;&gt;"Ready",V$2,IF(ISNUMBER(W327),(W327+X327)*(N('Option C'!$E$14)+N('Option C'!$E$15)+IF(Scenario!$B$13="Gross",N('Option C'!$E$16),0))/12+((N('Option C'!$E$12)+N('Option C'!$E$13))/12+IF(AND(V327&gt;=Scenario!$B$10,MOD(V327-Scenario!$B$10,Scenario!$B$18)=0),0*0+0,0)+IF(V327=1,0*0+0,0)+IF(V327=Scenario!$B$11,0,0)),"INSUFFICIENT FUNDS")))</f>
        <v/>
      </c>
      <c r="Z327" s="6" t="str">
        <f>IF(V327&gt;Scenario!$B$11,"",IF(V$2&lt;&gt;"Ready",V$2,IF(ISNUMBER(W327),IF((W327+X327)*(1+Scenario!$B$12/12)-Y327&lt;0,"INSUFFICIENT FUNDS",(W327+X327)*(1+Scenario!$B$12/12)-Y327),"INSUFFICIENT FUNDS")))</f>
        <v/>
      </c>
      <c r="AA327" s="6" t="str">
        <f>IF(V327&gt;Scenario!$B$11,"",IF(V$2&lt;&gt;"Ready",V$2,IF(ISNUMBER(Z327),AA326+Y327,"INSUFFICIENT FUNDS")))</f>
        <v/>
      </c>
      <c r="AB327" t="str">
        <f>IF(V327&gt;Scenario!$B$11,"",IF(V$2&lt;&gt;"Ready",V$2,IF(ISNUMBER(Z327),"OK","INSUFFICIENT FUNDS")))</f>
        <v/>
      </c>
      <c r="AC327">
        <v>323</v>
      </c>
      <c r="AD327" s="6" t="str">
        <f>IF(AC327&gt;Scenario!$B$11,"",IF(AC$2&lt;&gt;"Ready",AC$2,IF(AI326="OK",AG326,"INSUFFICIENT FUNDS")))</f>
        <v/>
      </c>
      <c r="AE327" s="6" t="str">
        <f>IF(AC327&gt;Scenario!$B$11,"",IF(AC$2&lt;&gt;"Ready",AC$2,IF(ISNUMBER(AD327),IF(AND(AC327&gt;=Scenario!$B$10,MOD(AC327-Scenario!$B$10,Scenario!$B$18)=0),Scenario!$B$8,0),"INSUFFICIENT FUNDS")))</f>
        <v/>
      </c>
      <c r="AF327" s="6" t="str">
        <f>IF(AC327&gt;Scenario!$B$11,"",IF(AC$2&lt;&gt;"Ready",AC$2,IF(ISNUMBER(AD327),(AD327+AE327)*(N('Option C'!$E$14)+N('Option C'!$E$15)+IF(Scenario!$B$13="Gross",0,0))/12+((N('Option C'!$E$12)+N('Option C'!$E$13))/12+IF(AND(AC327&gt;=Scenario!$B$10,MOD(AC327-Scenario!$B$10,Scenario!$B$18)=0),N('Option C'!$E$17)*N('Option C'!$E$18)+N('Option C'!$E$20),0)+IF(AC327=1,N('Option C'!$E$17)*N('Option C'!$E$19)+N('Option C'!$E$21),0)+IF(AC327=Scenario!$B$11,N('Option C'!$E$22),0)),"INSUFFICIENT FUNDS")))</f>
        <v/>
      </c>
      <c r="AG327" s="6" t="str">
        <f>IF(AC327&gt;Scenario!$B$11,"",IF(AC$2&lt;&gt;"Ready",AC$2,IF(ISNUMBER(AD327),IF((AD327+AE327)*(1+Scenario!$B$12/12)-AF327&lt;0,"INSUFFICIENT FUNDS",(AD327+AE327)*(1+Scenario!$B$12/12)-AF327),"INSUFFICIENT FUNDS")))</f>
        <v/>
      </c>
      <c r="AH327" s="6" t="str">
        <f>IF(AC327&gt;Scenario!$B$11,"",IF(AC$2&lt;&gt;"Ready",AC$2,IF(ISNUMBER(AG327),AH326+AF327,"INSUFFICIENT FUNDS")))</f>
        <v/>
      </c>
      <c r="AI327" t="str">
        <f>IF(AC327&gt;Scenario!$B$11,"",IF(AC$2&lt;&gt;"Ready",AC$2,IF(ISNUMBER(AG327),"OK","INSUFFICIENT FUNDS")))</f>
        <v/>
      </c>
      <c r="AJ327">
        <v>323</v>
      </c>
      <c r="AK327" s="6" t="str">
        <f>IF(AJ327&gt;Scenario!$B$11,"",IF(AJ$2&lt;&gt;"Ready",AJ$2,IF(AP326="OK",AN326,"INSUFFICIENT FUNDS")))</f>
        <v/>
      </c>
      <c r="AL327" s="6" t="str">
        <f>IF(AJ327&gt;Scenario!$B$11,"",IF(AJ$2&lt;&gt;"Ready",AJ$2,IF(ISNUMBER(AK327),IF(AND(AJ327&gt;=Scenario!$B$10,MOD(AJ327-Scenario!$B$10,Scenario!$B$18)=0),Scenario!$B$8,0),"INSUFFICIENT FUNDS")))</f>
        <v/>
      </c>
      <c r="AM327" s="6" t="str">
        <f>IF(AJ327&gt;Scenario!$B$11,"",IF(AJ$2&lt;&gt;"Ready",AJ$2,IF(ISNUMBER(AK327),(AK327+AL327)*(0+0+IF(Scenario!$B$13="Gross",0,0))/12+((0+0)/12+IF(AND(AJ327&gt;=Scenario!$B$10,MOD(AJ327-Scenario!$B$10,Scenario!$B$18)=0),0*0+0,0)+IF(AJ327=1,0*0+0,0)+IF(AJ327=Scenario!$B$11,0,0)),"INSUFFICIENT FUNDS")))</f>
        <v/>
      </c>
      <c r="AN327" s="6" t="str">
        <f>IF(AJ327&gt;Scenario!$B$11,"",IF(AJ$2&lt;&gt;"Ready",AJ$2,IF(ISNUMBER(AK327),IF((AK327+AL327)*(1+Scenario!$B$12/12)-AM327&lt;0,"INSUFFICIENT FUNDS",(AK327+AL327)*(1+Scenario!$B$12/12)-AM327),"INSUFFICIENT FUNDS")))</f>
        <v/>
      </c>
      <c r="AO327" s="6" t="str">
        <f>IF(AJ327&gt;Scenario!$B$11,"",IF(AJ$2&lt;&gt;"Ready",AJ$2,IF(ISNUMBER(AN327),AO326+AM327,"INSUFFICIENT FUNDS")))</f>
        <v/>
      </c>
      <c r="AP327" t="str">
        <f>IF(AJ327&gt;Scenario!$B$11,"",IF(AJ$2&lt;&gt;"Ready",AJ$2,IF(ISNUMBER(AN327),"OK","INSUFFICIENT FUNDS")))</f>
        <v/>
      </c>
    </row>
    <row r="328" spans="1:42" ht="32.1" customHeight="1" x14ac:dyDescent="0.2">
      <c r="A328">
        <v>324</v>
      </c>
      <c r="B328" s="6" t="str">
        <f>IF(A328&gt;Scenario!$B$11,"",IF(A$2&lt;&gt;"Ready",A$2,IF(G327="OK",E327,"INSUFFICIENT FUNDS")))</f>
        <v/>
      </c>
      <c r="C328" s="6" t="str">
        <f>IF(A328&gt;Scenario!$B$11,"",IF(A$2&lt;&gt;"Ready",A$2,IF(ISNUMBER(B328),IF(AND(A328&gt;=Scenario!$B$10,MOD(A328-Scenario!$B$10,Scenario!$B$18)=0),Scenario!$B$8,0),"INSUFFICIENT FUNDS")))</f>
        <v/>
      </c>
      <c r="D328" s="6" t="str">
        <f>IF(A328&gt;Scenario!$B$11,"",IF(A$2&lt;&gt;"Ready",A$2,IF(ISNUMBER(B328),(B328+C328)*(N('Option C'!$E$14)+N('Option C'!$E$15)+IF(Scenario!$B$13="Gross",N('Option C'!$E$16),0))/12+((N('Option C'!$E$12)+N('Option C'!$E$13))/12+IF(AND(A328&gt;=Scenario!$B$10,MOD(A328-Scenario!$B$10,Scenario!$B$18)=0),N('Option C'!$E$17)*N('Option C'!$E$18)+N('Option C'!$E$20),0)+IF(A328=1,N('Option C'!$E$17)*N('Option C'!$E$19)+N('Option C'!$E$21),0)+IF(A328=Scenario!$B$11,N('Option C'!$E$22),0)),"INSUFFICIENT FUNDS")))</f>
        <v/>
      </c>
      <c r="E328" s="6" t="str">
        <f>IF(A328&gt;Scenario!$B$11,"",IF(A$2&lt;&gt;"Ready",A$2,IF(ISNUMBER(B328),IF((B328+C328)*(1+Scenario!$B$12/12)-D328&lt;0,"INSUFFICIENT FUNDS",(B328+C328)*(1+Scenario!$B$12/12)-D328),"INSUFFICIENT FUNDS")))</f>
        <v/>
      </c>
      <c r="F328" s="6" t="str">
        <f>IF(A328&gt;Scenario!$B$11,"",IF(A$2&lt;&gt;"Ready",A$2,IF(ISNUMBER(E328),F327+D328,"INSUFFICIENT FUNDS")))</f>
        <v/>
      </c>
      <c r="G328" t="str">
        <f>IF(A328&gt;Scenario!$B$11,"",IF(A$2&lt;&gt;"Ready",A$2,IF(ISNUMBER(E328),"OK","INSUFFICIENT FUNDS")))</f>
        <v/>
      </c>
      <c r="H328">
        <v>324</v>
      </c>
      <c r="I328" s="6" t="str">
        <f>IF(H328&gt;Scenario!$B$11,"",IF(H$2&lt;&gt;"Ready",H$2,IF(N327="OK",L327,"INSUFFICIENT FUNDS")))</f>
        <v/>
      </c>
      <c r="J328" s="6" t="str">
        <f>IF(H328&gt;Scenario!$B$11,"",IF(H$2&lt;&gt;"Ready",H$2,IF(ISNUMBER(I328),IF(AND(H328&gt;=Scenario!$B$10,MOD(H328-Scenario!$B$10,Scenario!$B$18)=0),Scenario!$B$8,0),"INSUFFICIENT FUNDS")))</f>
        <v/>
      </c>
      <c r="K328" s="6" t="str">
        <f>IF(H328&gt;Scenario!$B$11,"",IF(H$2&lt;&gt;"Ready",H$2,IF(ISNUMBER(I328),(I328+J328)*(N('Option C'!$E$14)+N('Option C'!$E$15)+IF(Scenario!$B$13="Gross",N('Option C'!$E$16),0))/12+((0+0)/12+IF(AND(H328&gt;=Scenario!$B$10,MOD(H328-Scenario!$B$10,Scenario!$B$18)=0),N('Option C'!$E$17)*N('Option C'!$E$18)+N('Option C'!$E$20),0)+IF(H328=1,N('Option C'!$E$17)*N('Option C'!$E$19)+N('Option C'!$E$21),0)+IF(H328=Scenario!$B$11,N('Option C'!$E$22),0)),"INSUFFICIENT FUNDS")))</f>
        <v/>
      </c>
      <c r="L328" s="6" t="str">
        <f>IF(H328&gt;Scenario!$B$11,"",IF(H$2&lt;&gt;"Ready",H$2,IF(ISNUMBER(I328),IF((I328+J328)*(1+Scenario!$B$12/12)-K328&lt;0,"INSUFFICIENT FUNDS",(I328+J328)*(1+Scenario!$B$12/12)-K328),"INSUFFICIENT FUNDS")))</f>
        <v/>
      </c>
      <c r="M328" s="6" t="str">
        <f>IF(H328&gt;Scenario!$B$11,"",IF(H$2&lt;&gt;"Ready",H$2,IF(ISNUMBER(L328),M327+K328,"INSUFFICIENT FUNDS")))</f>
        <v/>
      </c>
      <c r="N328" t="str">
        <f>IF(H328&gt;Scenario!$B$11,"",IF(H$2&lt;&gt;"Ready",H$2,IF(ISNUMBER(L328),"OK","INSUFFICIENT FUNDS")))</f>
        <v/>
      </c>
      <c r="O328">
        <v>324</v>
      </c>
      <c r="P328" s="6" t="str">
        <f>IF(O328&gt;Scenario!$B$11,"",IF(O$2&lt;&gt;"Ready",O$2,IF(U327="OK",S327,"INSUFFICIENT FUNDS")))</f>
        <v/>
      </c>
      <c r="Q328" s="6" t="str">
        <f>IF(O328&gt;Scenario!$B$11,"",IF(O$2&lt;&gt;"Ready",O$2,IF(ISNUMBER(P328),IF(AND(O328&gt;=Scenario!$B$10,MOD(O328-Scenario!$B$10,Scenario!$B$18)=0),Scenario!$B$8,0),"INSUFFICIENT FUNDS")))</f>
        <v/>
      </c>
      <c r="R328" s="6" t="str">
        <f>IF(O328&gt;Scenario!$B$11,"",IF(O$2&lt;&gt;"Ready",O$2,IF(ISNUMBER(P328),(P328+Q328)*(0+N('Option C'!$E$15)+IF(Scenario!$B$13="Gross",N('Option C'!$E$16),0))/12+((N('Option C'!$E$12)+N('Option C'!$E$13))/12+IF(AND(O328&gt;=Scenario!$B$10,MOD(O328-Scenario!$B$10,Scenario!$B$18)=0),N('Option C'!$E$17)*N('Option C'!$E$18)+N('Option C'!$E$20),0)+IF(O328=1,N('Option C'!$E$17)*N('Option C'!$E$19)+N('Option C'!$E$21),0)+IF(O328=Scenario!$B$11,N('Option C'!$E$22),0)),"INSUFFICIENT FUNDS")))</f>
        <v/>
      </c>
      <c r="S328" s="6" t="str">
        <f>IF(O328&gt;Scenario!$B$11,"",IF(O$2&lt;&gt;"Ready",O$2,IF(ISNUMBER(P328),IF((P328+Q328)*(1+Scenario!$B$12/12)-R328&lt;0,"INSUFFICIENT FUNDS",(P328+Q328)*(1+Scenario!$B$12/12)-R328),"INSUFFICIENT FUNDS")))</f>
        <v/>
      </c>
      <c r="T328" s="6" t="str">
        <f>IF(O328&gt;Scenario!$B$11,"",IF(O$2&lt;&gt;"Ready",O$2,IF(ISNUMBER(S328),T327+R328,"INSUFFICIENT FUNDS")))</f>
        <v/>
      </c>
      <c r="U328" t="str">
        <f>IF(O328&gt;Scenario!$B$11,"",IF(O$2&lt;&gt;"Ready",O$2,IF(ISNUMBER(S328),"OK","INSUFFICIENT FUNDS")))</f>
        <v/>
      </c>
      <c r="V328">
        <v>324</v>
      </c>
      <c r="W328" s="6" t="str">
        <f>IF(V328&gt;Scenario!$B$11,"",IF(V$2&lt;&gt;"Ready",V$2,IF(AB327="OK",Z327,"INSUFFICIENT FUNDS")))</f>
        <v/>
      </c>
      <c r="X328" s="6" t="str">
        <f>IF(V328&gt;Scenario!$B$11,"",IF(V$2&lt;&gt;"Ready",V$2,IF(ISNUMBER(W328),IF(AND(V328&gt;=Scenario!$B$10,MOD(V328-Scenario!$B$10,Scenario!$B$18)=0),Scenario!$B$8,0),"INSUFFICIENT FUNDS")))</f>
        <v/>
      </c>
      <c r="Y328" s="6" t="str">
        <f>IF(V328&gt;Scenario!$B$11,"",IF(V$2&lt;&gt;"Ready",V$2,IF(ISNUMBER(W328),(W328+X328)*(N('Option C'!$E$14)+N('Option C'!$E$15)+IF(Scenario!$B$13="Gross",N('Option C'!$E$16),0))/12+((N('Option C'!$E$12)+N('Option C'!$E$13))/12+IF(AND(V328&gt;=Scenario!$B$10,MOD(V328-Scenario!$B$10,Scenario!$B$18)=0),0*0+0,0)+IF(V328=1,0*0+0,0)+IF(V328=Scenario!$B$11,0,0)),"INSUFFICIENT FUNDS")))</f>
        <v/>
      </c>
      <c r="Z328" s="6" t="str">
        <f>IF(V328&gt;Scenario!$B$11,"",IF(V$2&lt;&gt;"Ready",V$2,IF(ISNUMBER(W328),IF((W328+X328)*(1+Scenario!$B$12/12)-Y328&lt;0,"INSUFFICIENT FUNDS",(W328+X328)*(1+Scenario!$B$12/12)-Y328),"INSUFFICIENT FUNDS")))</f>
        <v/>
      </c>
      <c r="AA328" s="6" t="str">
        <f>IF(V328&gt;Scenario!$B$11,"",IF(V$2&lt;&gt;"Ready",V$2,IF(ISNUMBER(Z328),AA327+Y328,"INSUFFICIENT FUNDS")))</f>
        <v/>
      </c>
      <c r="AB328" t="str">
        <f>IF(V328&gt;Scenario!$B$11,"",IF(V$2&lt;&gt;"Ready",V$2,IF(ISNUMBER(Z328),"OK","INSUFFICIENT FUNDS")))</f>
        <v/>
      </c>
      <c r="AC328">
        <v>324</v>
      </c>
      <c r="AD328" s="6" t="str">
        <f>IF(AC328&gt;Scenario!$B$11,"",IF(AC$2&lt;&gt;"Ready",AC$2,IF(AI327="OK",AG327,"INSUFFICIENT FUNDS")))</f>
        <v/>
      </c>
      <c r="AE328" s="6" t="str">
        <f>IF(AC328&gt;Scenario!$B$11,"",IF(AC$2&lt;&gt;"Ready",AC$2,IF(ISNUMBER(AD328),IF(AND(AC328&gt;=Scenario!$B$10,MOD(AC328-Scenario!$B$10,Scenario!$B$18)=0),Scenario!$B$8,0),"INSUFFICIENT FUNDS")))</f>
        <v/>
      </c>
      <c r="AF328" s="6" t="str">
        <f>IF(AC328&gt;Scenario!$B$11,"",IF(AC$2&lt;&gt;"Ready",AC$2,IF(ISNUMBER(AD328),(AD328+AE328)*(N('Option C'!$E$14)+N('Option C'!$E$15)+IF(Scenario!$B$13="Gross",0,0))/12+((N('Option C'!$E$12)+N('Option C'!$E$13))/12+IF(AND(AC328&gt;=Scenario!$B$10,MOD(AC328-Scenario!$B$10,Scenario!$B$18)=0),N('Option C'!$E$17)*N('Option C'!$E$18)+N('Option C'!$E$20),0)+IF(AC328=1,N('Option C'!$E$17)*N('Option C'!$E$19)+N('Option C'!$E$21),0)+IF(AC328=Scenario!$B$11,N('Option C'!$E$22),0)),"INSUFFICIENT FUNDS")))</f>
        <v/>
      </c>
      <c r="AG328" s="6" t="str">
        <f>IF(AC328&gt;Scenario!$B$11,"",IF(AC$2&lt;&gt;"Ready",AC$2,IF(ISNUMBER(AD328),IF((AD328+AE328)*(1+Scenario!$B$12/12)-AF328&lt;0,"INSUFFICIENT FUNDS",(AD328+AE328)*(1+Scenario!$B$12/12)-AF328),"INSUFFICIENT FUNDS")))</f>
        <v/>
      </c>
      <c r="AH328" s="6" t="str">
        <f>IF(AC328&gt;Scenario!$B$11,"",IF(AC$2&lt;&gt;"Ready",AC$2,IF(ISNUMBER(AG328),AH327+AF328,"INSUFFICIENT FUNDS")))</f>
        <v/>
      </c>
      <c r="AI328" t="str">
        <f>IF(AC328&gt;Scenario!$B$11,"",IF(AC$2&lt;&gt;"Ready",AC$2,IF(ISNUMBER(AG328),"OK","INSUFFICIENT FUNDS")))</f>
        <v/>
      </c>
      <c r="AJ328">
        <v>324</v>
      </c>
      <c r="AK328" s="6" t="str">
        <f>IF(AJ328&gt;Scenario!$B$11,"",IF(AJ$2&lt;&gt;"Ready",AJ$2,IF(AP327="OK",AN327,"INSUFFICIENT FUNDS")))</f>
        <v/>
      </c>
      <c r="AL328" s="6" t="str">
        <f>IF(AJ328&gt;Scenario!$B$11,"",IF(AJ$2&lt;&gt;"Ready",AJ$2,IF(ISNUMBER(AK328),IF(AND(AJ328&gt;=Scenario!$B$10,MOD(AJ328-Scenario!$B$10,Scenario!$B$18)=0),Scenario!$B$8,0),"INSUFFICIENT FUNDS")))</f>
        <v/>
      </c>
      <c r="AM328" s="6" t="str">
        <f>IF(AJ328&gt;Scenario!$B$11,"",IF(AJ$2&lt;&gt;"Ready",AJ$2,IF(ISNUMBER(AK328),(AK328+AL328)*(0+0+IF(Scenario!$B$13="Gross",0,0))/12+((0+0)/12+IF(AND(AJ328&gt;=Scenario!$B$10,MOD(AJ328-Scenario!$B$10,Scenario!$B$18)=0),0*0+0,0)+IF(AJ328=1,0*0+0,0)+IF(AJ328=Scenario!$B$11,0,0)),"INSUFFICIENT FUNDS")))</f>
        <v/>
      </c>
      <c r="AN328" s="6" t="str">
        <f>IF(AJ328&gt;Scenario!$B$11,"",IF(AJ$2&lt;&gt;"Ready",AJ$2,IF(ISNUMBER(AK328),IF((AK328+AL328)*(1+Scenario!$B$12/12)-AM328&lt;0,"INSUFFICIENT FUNDS",(AK328+AL328)*(1+Scenario!$B$12/12)-AM328),"INSUFFICIENT FUNDS")))</f>
        <v/>
      </c>
      <c r="AO328" s="6" t="str">
        <f>IF(AJ328&gt;Scenario!$B$11,"",IF(AJ$2&lt;&gt;"Ready",AJ$2,IF(ISNUMBER(AN328),AO327+AM328,"INSUFFICIENT FUNDS")))</f>
        <v/>
      </c>
      <c r="AP328" t="str">
        <f>IF(AJ328&gt;Scenario!$B$11,"",IF(AJ$2&lt;&gt;"Ready",AJ$2,IF(ISNUMBER(AN328),"OK","INSUFFICIENT FUNDS")))</f>
        <v/>
      </c>
    </row>
    <row r="329" spans="1:42" ht="32.1" customHeight="1" x14ac:dyDescent="0.2">
      <c r="A329">
        <v>325</v>
      </c>
      <c r="B329" s="6" t="str">
        <f>IF(A329&gt;Scenario!$B$11,"",IF(A$2&lt;&gt;"Ready",A$2,IF(G328="OK",E328,"INSUFFICIENT FUNDS")))</f>
        <v/>
      </c>
      <c r="C329" s="6" t="str">
        <f>IF(A329&gt;Scenario!$B$11,"",IF(A$2&lt;&gt;"Ready",A$2,IF(ISNUMBER(B329),IF(AND(A329&gt;=Scenario!$B$10,MOD(A329-Scenario!$B$10,Scenario!$B$18)=0),Scenario!$B$8,0),"INSUFFICIENT FUNDS")))</f>
        <v/>
      </c>
      <c r="D329" s="6" t="str">
        <f>IF(A329&gt;Scenario!$B$11,"",IF(A$2&lt;&gt;"Ready",A$2,IF(ISNUMBER(B329),(B329+C329)*(N('Option C'!$E$14)+N('Option C'!$E$15)+IF(Scenario!$B$13="Gross",N('Option C'!$E$16),0))/12+((N('Option C'!$E$12)+N('Option C'!$E$13))/12+IF(AND(A329&gt;=Scenario!$B$10,MOD(A329-Scenario!$B$10,Scenario!$B$18)=0),N('Option C'!$E$17)*N('Option C'!$E$18)+N('Option C'!$E$20),0)+IF(A329=1,N('Option C'!$E$17)*N('Option C'!$E$19)+N('Option C'!$E$21),0)+IF(A329=Scenario!$B$11,N('Option C'!$E$22),0)),"INSUFFICIENT FUNDS")))</f>
        <v/>
      </c>
      <c r="E329" s="6" t="str">
        <f>IF(A329&gt;Scenario!$B$11,"",IF(A$2&lt;&gt;"Ready",A$2,IF(ISNUMBER(B329),IF((B329+C329)*(1+Scenario!$B$12/12)-D329&lt;0,"INSUFFICIENT FUNDS",(B329+C329)*(1+Scenario!$B$12/12)-D329),"INSUFFICIENT FUNDS")))</f>
        <v/>
      </c>
      <c r="F329" s="6" t="str">
        <f>IF(A329&gt;Scenario!$B$11,"",IF(A$2&lt;&gt;"Ready",A$2,IF(ISNUMBER(E329),F328+D329,"INSUFFICIENT FUNDS")))</f>
        <v/>
      </c>
      <c r="G329" t="str">
        <f>IF(A329&gt;Scenario!$B$11,"",IF(A$2&lt;&gt;"Ready",A$2,IF(ISNUMBER(E329),"OK","INSUFFICIENT FUNDS")))</f>
        <v/>
      </c>
      <c r="H329">
        <v>325</v>
      </c>
      <c r="I329" s="6" t="str">
        <f>IF(H329&gt;Scenario!$B$11,"",IF(H$2&lt;&gt;"Ready",H$2,IF(N328="OK",L328,"INSUFFICIENT FUNDS")))</f>
        <v/>
      </c>
      <c r="J329" s="6" t="str">
        <f>IF(H329&gt;Scenario!$B$11,"",IF(H$2&lt;&gt;"Ready",H$2,IF(ISNUMBER(I329),IF(AND(H329&gt;=Scenario!$B$10,MOD(H329-Scenario!$B$10,Scenario!$B$18)=0),Scenario!$B$8,0),"INSUFFICIENT FUNDS")))</f>
        <v/>
      </c>
      <c r="K329" s="6" t="str">
        <f>IF(H329&gt;Scenario!$B$11,"",IF(H$2&lt;&gt;"Ready",H$2,IF(ISNUMBER(I329),(I329+J329)*(N('Option C'!$E$14)+N('Option C'!$E$15)+IF(Scenario!$B$13="Gross",N('Option C'!$E$16),0))/12+((0+0)/12+IF(AND(H329&gt;=Scenario!$B$10,MOD(H329-Scenario!$B$10,Scenario!$B$18)=0),N('Option C'!$E$17)*N('Option C'!$E$18)+N('Option C'!$E$20),0)+IF(H329=1,N('Option C'!$E$17)*N('Option C'!$E$19)+N('Option C'!$E$21),0)+IF(H329=Scenario!$B$11,N('Option C'!$E$22),0)),"INSUFFICIENT FUNDS")))</f>
        <v/>
      </c>
      <c r="L329" s="6" t="str">
        <f>IF(H329&gt;Scenario!$B$11,"",IF(H$2&lt;&gt;"Ready",H$2,IF(ISNUMBER(I329),IF((I329+J329)*(1+Scenario!$B$12/12)-K329&lt;0,"INSUFFICIENT FUNDS",(I329+J329)*(1+Scenario!$B$12/12)-K329),"INSUFFICIENT FUNDS")))</f>
        <v/>
      </c>
      <c r="M329" s="6" t="str">
        <f>IF(H329&gt;Scenario!$B$11,"",IF(H$2&lt;&gt;"Ready",H$2,IF(ISNUMBER(L329),M328+K329,"INSUFFICIENT FUNDS")))</f>
        <v/>
      </c>
      <c r="N329" t="str">
        <f>IF(H329&gt;Scenario!$B$11,"",IF(H$2&lt;&gt;"Ready",H$2,IF(ISNUMBER(L329),"OK","INSUFFICIENT FUNDS")))</f>
        <v/>
      </c>
      <c r="O329">
        <v>325</v>
      </c>
      <c r="P329" s="6" t="str">
        <f>IF(O329&gt;Scenario!$B$11,"",IF(O$2&lt;&gt;"Ready",O$2,IF(U328="OK",S328,"INSUFFICIENT FUNDS")))</f>
        <v/>
      </c>
      <c r="Q329" s="6" t="str">
        <f>IF(O329&gt;Scenario!$B$11,"",IF(O$2&lt;&gt;"Ready",O$2,IF(ISNUMBER(P329),IF(AND(O329&gt;=Scenario!$B$10,MOD(O329-Scenario!$B$10,Scenario!$B$18)=0),Scenario!$B$8,0),"INSUFFICIENT FUNDS")))</f>
        <v/>
      </c>
      <c r="R329" s="6" t="str">
        <f>IF(O329&gt;Scenario!$B$11,"",IF(O$2&lt;&gt;"Ready",O$2,IF(ISNUMBER(P329),(P329+Q329)*(0+N('Option C'!$E$15)+IF(Scenario!$B$13="Gross",N('Option C'!$E$16),0))/12+((N('Option C'!$E$12)+N('Option C'!$E$13))/12+IF(AND(O329&gt;=Scenario!$B$10,MOD(O329-Scenario!$B$10,Scenario!$B$18)=0),N('Option C'!$E$17)*N('Option C'!$E$18)+N('Option C'!$E$20),0)+IF(O329=1,N('Option C'!$E$17)*N('Option C'!$E$19)+N('Option C'!$E$21),0)+IF(O329=Scenario!$B$11,N('Option C'!$E$22),0)),"INSUFFICIENT FUNDS")))</f>
        <v/>
      </c>
      <c r="S329" s="6" t="str">
        <f>IF(O329&gt;Scenario!$B$11,"",IF(O$2&lt;&gt;"Ready",O$2,IF(ISNUMBER(P329),IF((P329+Q329)*(1+Scenario!$B$12/12)-R329&lt;0,"INSUFFICIENT FUNDS",(P329+Q329)*(1+Scenario!$B$12/12)-R329),"INSUFFICIENT FUNDS")))</f>
        <v/>
      </c>
      <c r="T329" s="6" t="str">
        <f>IF(O329&gt;Scenario!$B$11,"",IF(O$2&lt;&gt;"Ready",O$2,IF(ISNUMBER(S329),T328+R329,"INSUFFICIENT FUNDS")))</f>
        <v/>
      </c>
      <c r="U329" t="str">
        <f>IF(O329&gt;Scenario!$B$11,"",IF(O$2&lt;&gt;"Ready",O$2,IF(ISNUMBER(S329),"OK","INSUFFICIENT FUNDS")))</f>
        <v/>
      </c>
      <c r="V329">
        <v>325</v>
      </c>
      <c r="W329" s="6" t="str">
        <f>IF(V329&gt;Scenario!$B$11,"",IF(V$2&lt;&gt;"Ready",V$2,IF(AB328="OK",Z328,"INSUFFICIENT FUNDS")))</f>
        <v/>
      </c>
      <c r="X329" s="6" t="str">
        <f>IF(V329&gt;Scenario!$B$11,"",IF(V$2&lt;&gt;"Ready",V$2,IF(ISNUMBER(W329),IF(AND(V329&gt;=Scenario!$B$10,MOD(V329-Scenario!$B$10,Scenario!$B$18)=0),Scenario!$B$8,0),"INSUFFICIENT FUNDS")))</f>
        <v/>
      </c>
      <c r="Y329" s="6" t="str">
        <f>IF(V329&gt;Scenario!$B$11,"",IF(V$2&lt;&gt;"Ready",V$2,IF(ISNUMBER(W329),(W329+X329)*(N('Option C'!$E$14)+N('Option C'!$E$15)+IF(Scenario!$B$13="Gross",N('Option C'!$E$16),0))/12+((N('Option C'!$E$12)+N('Option C'!$E$13))/12+IF(AND(V329&gt;=Scenario!$B$10,MOD(V329-Scenario!$B$10,Scenario!$B$18)=0),0*0+0,0)+IF(V329=1,0*0+0,0)+IF(V329=Scenario!$B$11,0,0)),"INSUFFICIENT FUNDS")))</f>
        <v/>
      </c>
      <c r="Z329" s="6" t="str">
        <f>IF(V329&gt;Scenario!$B$11,"",IF(V$2&lt;&gt;"Ready",V$2,IF(ISNUMBER(W329),IF((W329+X329)*(1+Scenario!$B$12/12)-Y329&lt;0,"INSUFFICIENT FUNDS",(W329+X329)*(1+Scenario!$B$12/12)-Y329),"INSUFFICIENT FUNDS")))</f>
        <v/>
      </c>
      <c r="AA329" s="6" t="str">
        <f>IF(V329&gt;Scenario!$B$11,"",IF(V$2&lt;&gt;"Ready",V$2,IF(ISNUMBER(Z329),AA328+Y329,"INSUFFICIENT FUNDS")))</f>
        <v/>
      </c>
      <c r="AB329" t="str">
        <f>IF(V329&gt;Scenario!$B$11,"",IF(V$2&lt;&gt;"Ready",V$2,IF(ISNUMBER(Z329),"OK","INSUFFICIENT FUNDS")))</f>
        <v/>
      </c>
      <c r="AC329">
        <v>325</v>
      </c>
      <c r="AD329" s="6" t="str">
        <f>IF(AC329&gt;Scenario!$B$11,"",IF(AC$2&lt;&gt;"Ready",AC$2,IF(AI328="OK",AG328,"INSUFFICIENT FUNDS")))</f>
        <v/>
      </c>
      <c r="AE329" s="6" t="str">
        <f>IF(AC329&gt;Scenario!$B$11,"",IF(AC$2&lt;&gt;"Ready",AC$2,IF(ISNUMBER(AD329),IF(AND(AC329&gt;=Scenario!$B$10,MOD(AC329-Scenario!$B$10,Scenario!$B$18)=0),Scenario!$B$8,0),"INSUFFICIENT FUNDS")))</f>
        <v/>
      </c>
      <c r="AF329" s="6" t="str">
        <f>IF(AC329&gt;Scenario!$B$11,"",IF(AC$2&lt;&gt;"Ready",AC$2,IF(ISNUMBER(AD329),(AD329+AE329)*(N('Option C'!$E$14)+N('Option C'!$E$15)+IF(Scenario!$B$13="Gross",0,0))/12+((N('Option C'!$E$12)+N('Option C'!$E$13))/12+IF(AND(AC329&gt;=Scenario!$B$10,MOD(AC329-Scenario!$B$10,Scenario!$B$18)=0),N('Option C'!$E$17)*N('Option C'!$E$18)+N('Option C'!$E$20),0)+IF(AC329=1,N('Option C'!$E$17)*N('Option C'!$E$19)+N('Option C'!$E$21),0)+IF(AC329=Scenario!$B$11,N('Option C'!$E$22),0)),"INSUFFICIENT FUNDS")))</f>
        <v/>
      </c>
      <c r="AG329" s="6" t="str">
        <f>IF(AC329&gt;Scenario!$B$11,"",IF(AC$2&lt;&gt;"Ready",AC$2,IF(ISNUMBER(AD329),IF((AD329+AE329)*(1+Scenario!$B$12/12)-AF329&lt;0,"INSUFFICIENT FUNDS",(AD329+AE329)*(1+Scenario!$B$12/12)-AF329),"INSUFFICIENT FUNDS")))</f>
        <v/>
      </c>
      <c r="AH329" s="6" t="str">
        <f>IF(AC329&gt;Scenario!$B$11,"",IF(AC$2&lt;&gt;"Ready",AC$2,IF(ISNUMBER(AG329),AH328+AF329,"INSUFFICIENT FUNDS")))</f>
        <v/>
      </c>
      <c r="AI329" t="str">
        <f>IF(AC329&gt;Scenario!$B$11,"",IF(AC$2&lt;&gt;"Ready",AC$2,IF(ISNUMBER(AG329),"OK","INSUFFICIENT FUNDS")))</f>
        <v/>
      </c>
      <c r="AJ329">
        <v>325</v>
      </c>
      <c r="AK329" s="6" t="str">
        <f>IF(AJ329&gt;Scenario!$B$11,"",IF(AJ$2&lt;&gt;"Ready",AJ$2,IF(AP328="OK",AN328,"INSUFFICIENT FUNDS")))</f>
        <v/>
      </c>
      <c r="AL329" s="6" t="str">
        <f>IF(AJ329&gt;Scenario!$B$11,"",IF(AJ$2&lt;&gt;"Ready",AJ$2,IF(ISNUMBER(AK329),IF(AND(AJ329&gt;=Scenario!$B$10,MOD(AJ329-Scenario!$B$10,Scenario!$B$18)=0),Scenario!$B$8,0),"INSUFFICIENT FUNDS")))</f>
        <v/>
      </c>
      <c r="AM329" s="6" t="str">
        <f>IF(AJ329&gt;Scenario!$B$11,"",IF(AJ$2&lt;&gt;"Ready",AJ$2,IF(ISNUMBER(AK329),(AK329+AL329)*(0+0+IF(Scenario!$B$13="Gross",0,0))/12+((0+0)/12+IF(AND(AJ329&gt;=Scenario!$B$10,MOD(AJ329-Scenario!$B$10,Scenario!$B$18)=0),0*0+0,0)+IF(AJ329=1,0*0+0,0)+IF(AJ329=Scenario!$B$11,0,0)),"INSUFFICIENT FUNDS")))</f>
        <v/>
      </c>
      <c r="AN329" s="6" t="str">
        <f>IF(AJ329&gt;Scenario!$B$11,"",IF(AJ$2&lt;&gt;"Ready",AJ$2,IF(ISNUMBER(AK329),IF((AK329+AL329)*(1+Scenario!$B$12/12)-AM329&lt;0,"INSUFFICIENT FUNDS",(AK329+AL329)*(1+Scenario!$B$12/12)-AM329),"INSUFFICIENT FUNDS")))</f>
        <v/>
      </c>
      <c r="AO329" s="6" t="str">
        <f>IF(AJ329&gt;Scenario!$B$11,"",IF(AJ$2&lt;&gt;"Ready",AJ$2,IF(ISNUMBER(AN329),AO328+AM329,"INSUFFICIENT FUNDS")))</f>
        <v/>
      </c>
      <c r="AP329" t="str">
        <f>IF(AJ329&gt;Scenario!$B$11,"",IF(AJ$2&lt;&gt;"Ready",AJ$2,IF(ISNUMBER(AN329),"OK","INSUFFICIENT FUNDS")))</f>
        <v/>
      </c>
    </row>
    <row r="330" spans="1:42" ht="32.1" customHeight="1" x14ac:dyDescent="0.2">
      <c r="A330">
        <v>326</v>
      </c>
      <c r="B330" s="6" t="str">
        <f>IF(A330&gt;Scenario!$B$11,"",IF(A$2&lt;&gt;"Ready",A$2,IF(G329="OK",E329,"INSUFFICIENT FUNDS")))</f>
        <v/>
      </c>
      <c r="C330" s="6" t="str">
        <f>IF(A330&gt;Scenario!$B$11,"",IF(A$2&lt;&gt;"Ready",A$2,IF(ISNUMBER(B330),IF(AND(A330&gt;=Scenario!$B$10,MOD(A330-Scenario!$B$10,Scenario!$B$18)=0),Scenario!$B$8,0),"INSUFFICIENT FUNDS")))</f>
        <v/>
      </c>
      <c r="D330" s="6" t="str">
        <f>IF(A330&gt;Scenario!$B$11,"",IF(A$2&lt;&gt;"Ready",A$2,IF(ISNUMBER(B330),(B330+C330)*(N('Option C'!$E$14)+N('Option C'!$E$15)+IF(Scenario!$B$13="Gross",N('Option C'!$E$16),0))/12+((N('Option C'!$E$12)+N('Option C'!$E$13))/12+IF(AND(A330&gt;=Scenario!$B$10,MOD(A330-Scenario!$B$10,Scenario!$B$18)=0),N('Option C'!$E$17)*N('Option C'!$E$18)+N('Option C'!$E$20),0)+IF(A330=1,N('Option C'!$E$17)*N('Option C'!$E$19)+N('Option C'!$E$21),0)+IF(A330=Scenario!$B$11,N('Option C'!$E$22),0)),"INSUFFICIENT FUNDS")))</f>
        <v/>
      </c>
      <c r="E330" s="6" t="str">
        <f>IF(A330&gt;Scenario!$B$11,"",IF(A$2&lt;&gt;"Ready",A$2,IF(ISNUMBER(B330),IF((B330+C330)*(1+Scenario!$B$12/12)-D330&lt;0,"INSUFFICIENT FUNDS",(B330+C330)*(1+Scenario!$B$12/12)-D330),"INSUFFICIENT FUNDS")))</f>
        <v/>
      </c>
      <c r="F330" s="6" t="str">
        <f>IF(A330&gt;Scenario!$B$11,"",IF(A$2&lt;&gt;"Ready",A$2,IF(ISNUMBER(E330),F329+D330,"INSUFFICIENT FUNDS")))</f>
        <v/>
      </c>
      <c r="G330" t="str">
        <f>IF(A330&gt;Scenario!$B$11,"",IF(A$2&lt;&gt;"Ready",A$2,IF(ISNUMBER(E330),"OK","INSUFFICIENT FUNDS")))</f>
        <v/>
      </c>
      <c r="H330">
        <v>326</v>
      </c>
      <c r="I330" s="6" t="str">
        <f>IF(H330&gt;Scenario!$B$11,"",IF(H$2&lt;&gt;"Ready",H$2,IF(N329="OK",L329,"INSUFFICIENT FUNDS")))</f>
        <v/>
      </c>
      <c r="J330" s="6" t="str">
        <f>IF(H330&gt;Scenario!$B$11,"",IF(H$2&lt;&gt;"Ready",H$2,IF(ISNUMBER(I330),IF(AND(H330&gt;=Scenario!$B$10,MOD(H330-Scenario!$B$10,Scenario!$B$18)=0),Scenario!$B$8,0),"INSUFFICIENT FUNDS")))</f>
        <v/>
      </c>
      <c r="K330" s="6" t="str">
        <f>IF(H330&gt;Scenario!$B$11,"",IF(H$2&lt;&gt;"Ready",H$2,IF(ISNUMBER(I330),(I330+J330)*(N('Option C'!$E$14)+N('Option C'!$E$15)+IF(Scenario!$B$13="Gross",N('Option C'!$E$16),0))/12+((0+0)/12+IF(AND(H330&gt;=Scenario!$B$10,MOD(H330-Scenario!$B$10,Scenario!$B$18)=0),N('Option C'!$E$17)*N('Option C'!$E$18)+N('Option C'!$E$20),0)+IF(H330=1,N('Option C'!$E$17)*N('Option C'!$E$19)+N('Option C'!$E$21),0)+IF(H330=Scenario!$B$11,N('Option C'!$E$22),0)),"INSUFFICIENT FUNDS")))</f>
        <v/>
      </c>
      <c r="L330" s="6" t="str">
        <f>IF(H330&gt;Scenario!$B$11,"",IF(H$2&lt;&gt;"Ready",H$2,IF(ISNUMBER(I330),IF((I330+J330)*(1+Scenario!$B$12/12)-K330&lt;0,"INSUFFICIENT FUNDS",(I330+J330)*(1+Scenario!$B$12/12)-K330),"INSUFFICIENT FUNDS")))</f>
        <v/>
      </c>
      <c r="M330" s="6" t="str">
        <f>IF(H330&gt;Scenario!$B$11,"",IF(H$2&lt;&gt;"Ready",H$2,IF(ISNUMBER(L330),M329+K330,"INSUFFICIENT FUNDS")))</f>
        <v/>
      </c>
      <c r="N330" t="str">
        <f>IF(H330&gt;Scenario!$B$11,"",IF(H$2&lt;&gt;"Ready",H$2,IF(ISNUMBER(L330),"OK","INSUFFICIENT FUNDS")))</f>
        <v/>
      </c>
      <c r="O330">
        <v>326</v>
      </c>
      <c r="P330" s="6" t="str">
        <f>IF(O330&gt;Scenario!$B$11,"",IF(O$2&lt;&gt;"Ready",O$2,IF(U329="OK",S329,"INSUFFICIENT FUNDS")))</f>
        <v/>
      </c>
      <c r="Q330" s="6" t="str">
        <f>IF(O330&gt;Scenario!$B$11,"",IF(O$2&lt;&gt;"Ready",O$2,IF(ISNUMBER(P330),IF(AND(O330&gt;=Scenario!$B$10,MOD(O330-Scenario!$B$10,Scenario!$B$18)=0),Scenario!$B$8,0),"INSUFFICIENT FUNDS")))</f>
        <v/>
      </c>
      <c r="R330" s="6" t="str">
        <f>IF(O330&gt;Scenario!$B$11,"",IF(O$2&lt;&gt;"Ready",O$2,IF(ISNUMBER(P330),(P330+Q330)*(0+N('Option C'!$E$15)+IF(Scenario!$B$13="Gross",N('Option C'!$E$16),0))/12+((N('Option C'!$E$12)+N('Option C'!$E$13))/12+IF(AND(O330&gt;=Scenario!$B$10,MOD(O330-Scenario!$B$10,Scenario!$B$18)=0),N('Option C'!$E$17)*N('Option C'!$E$18)+N('Option C'!$E$20),0)+IF(O330=1,N('Option C'!$E$17)*N('Option C'!$E$19)+N('Option C'!$E$21),0)+IF(O330=Scenario!$B$11,N('Option C'!$E$22),0)),"INSUFFICIENT FUNDS")))</f>
        <v/>
      </c>
      <c r="S330" s="6" t="str">
        <f>IF(O330&gt;Scenario!$B$11,"",IF(O$2&lt;&gt;"Ready",O$2,IF(ISNUMBER(P330),IF((P330+Q330)*(1+Scenario!$B$12/12)-R330&lt;0,"INSUFFICIENT FUNDS",(P330+Q330)*(1+Scenario!$B$12/12)-R330),"INSUFFICIENT FUNDS")))</f>
        <v/>
      </c>
      <c r="T330" s="6" t="str">
        <f>IF(O330&gt;Scenario!$B$11,"",IF(O$2&lt;&gt;"Ready",O$2,IF(ISNUMBER(S330),T329+R330,"INSUFFICIENT FUNDS")))</f>
        <v/>
      </c>
      <c r="U330" t="str">
        <f>IF(O330&gt;Scenario!$B$11,"",IF(O$2&lt;&gt;"Ready",O$2,IF(ISNUMBER(S330),"OK","INSUFFICIENT FUNDS")))</f>
        <v/>
      </c>
      <c r="V330">
        <v>326</v>
      </c>
      <c r="W330" s="6" t="str">
        <f>IF(V330&gt;Scenario!$B$11,"",IF(V$2&lt;&gt;"Ready",V$2,IF(AB329="OK",Z329,"INSUFFICIENT FUNDS")))</f>
        <v/>
      </c>
      <c r="X330" s="6" t="str">
        <f>IF(V330&gt;Scenario!$B$11,"",IF(V$2&lt;&gt;"Ready",V$2,IF(ISNUMBER(W330),IF(AND(V330&gt;=Scenario!$B$10,MOD(V330-Scenario!$B$10,Scenario!$B$18)=0),Scenario!$B$8,0),"INSUFFICIENT FUNDS")))</f>
        <v/>
      </c>
      <c r="Y330" s="6" t="str">
        <f>IF(V330&gt;Scenario!$B$11,"",IF(V$2&lt;&gt;"Ready",V$2,IF(ISNUMBER(W330),(W330+X330)*(N('Option C'!$E$14)+N('Option C'!$E$15)+IF(Scenario!$B$13="Gross",N('Option C'!$E$16),0))/12+((N('Option C'!$E$12)+N('Option C'!$E$13))/12+IF(AND(V330&gt;=Scenario!$B$10,MOD(V330-Scenario!$B$10,Scenario!$B$18)=0),0*0+0,0)+IF(V330=1,0*0+0,0)+IF(V330=Scenario!$B$11,0,0)),"INSUFFICIENT FUNDS")))</f>
        <v/>
      </c>
      <c r="Z330" s="6" t="str">
        <f>IF(V330&gt;Scenario!$B$11,"",IF(V$2&lt;&gt;"Ready",V$2,IF(ISNUMBER(W330),IF((W330+X330)*(1+Scenario!$B$12/12)-Y330&lt;0,"INSUFFICIENT FUNDS",(W330+X330)*(1+Scenario!$B$12/12)-Y330),"INSUFFICIENT FUNDS")))</f>
        <v/>
      </c>
      <c r="AA330" s="6" t="str">
        <f>IF(V330&gt;Scenario!$B$11,"",IF(V$2&lt;&gt;"Ready",V$2,IF(ISNUMBER(Z330),AA329+Y330,"INSUFFICIENT FUNDS")))</f>
        <v/>
      </c>
      <c r="AB330" t="str">
        <f>IF(V330&gt;Scenario!$B$11,"",IF(V$2&lt;&gt;"Ready",V$2,IF(ISNUMBER(Z330),"OK","INSUFFICIENT FUNDS")))</f>
        <v/>
      </c>
      <c r="AC330">
        <v>326</v>
      </c>
      <c r="AD330" s="6" t="str">
        <f>IF(AC330&gt;Scenario!$B$11,"",IF(AC$2&lt;&gt;"Ready",AC$2,IF(AI329="OK",AG329,"INSUFFICIENT FUNDS")))</f>
        <v/>
      </c>
      <c r="AE330" s="6" t="str">
        <f>IF(AC330&gt;Scenario!$B$11,"",IF(AC$2&lt;&gt;"Ready",AC$2,IF(ISNUMBER(AD330),IF(AND(AC330&gt;=Scenario!$B$10,MOD(AC330-Scenario!$B$10,Scenario!$B$18)=0),Scenario!$B$8,0),"INSUFFICIENT FUNDS")))</f>
        <v/>
      </c>
      <c r="AF330" s="6" t="str">
        <f>IF(AC330&gt;Scenario!$B$11,"",IF(AC$2&lt;&gt;"Ready",AC$2,IF(ISNUMBER(AD330),(AD330+AE330)*(N('Option C'!$E$14)+N('Option C'!$E$15)+IF(Scenario!$B$13="Gross",0,0))/12+((N('Option C'!$E$12)+N('Option C'!$E$13))/12+IF(AND(AC330&gt;=Scenario!$B$10,MOD(AC330-Scenario!$B$10,Scenario!$B$18)=0),N('Option C'!$E$17)*N('Option C'!$E$18)+N('Option C'!$E$20),0)+IF(AC330=1,N('Option C'!$E$17)*N('Option C'!$E$19)+N('Option C'!$E$21),0)+IF(AC330=Scenario!$B$11,N('Option C'!$E$22),0)),"INSUFFICIENT FUNDS")))</f>
        <v/>
      </c>
      <c r="AG330" s="6" t="str">
        <f>IF(AC330&gt;Scenario!$B$11,"",IF(AC$2&lt;&gt;"Ready",AC$2,IF(ISNUMBER(AD330),IF((AD330+AE330)*(1+Scenario!$B$12/12)-AF330&lt;0,"INSUFFICIENT FUNDS",(AD330+AE330)*(1+Scenario!$B$12/12)-AF330),"INSUFFICIENT FUNDS")))</f>
        <v/>
      </c>
      <c r="AH330" s="6" t="str">
        <f>IF(AC330&gt;Scenario!$B$11,"",IF(AC$2&lt;&gt;"Ready",AC$2,IF(ISNUMBER(AG330),AH329+AF330,"INSUFFICIENT FUNDS")))</f>
        <v/>
      </c>
      <c r="AI330" t="str">
        <f>IF(AC330&gt;Scenario!$B$11,"",IF(AC$2&lt;&gt;"Ready",AC$2,IF(ISNUMBER(AG330),"OK","INSUFFICIENT FUNDS")))</f>
        <v/>
      </c>
      <c r="AJ330">
        <v>326</v>
      </c>
      <c r="AK330" s="6" t="str">
        <f>IF(AJ330&gt;Scenario!$B$11,"",IF(AJ$2&lt;&gt;"Ready",AJ$2,IF(AP329="OK",AN329,"INSUFFICIENT FUNDS")))</f>
        <v/>
      </c>
      <c r="AL330" s="6" t="str">
        <f>IF(AJ330&gt;Scenario!$B$11,"",IF(AJ$2&lt;&gt;"Ready",AJ$2,IF(ISNUMBER(AK330),IF(AND(AJ330&gt;=Scenario!$B$10,MOD(AJ330-Scenario!$B$10,Scenario!$B$18)=0),Scenario!$B$8,0),"INSUFFICIENT FUNDS")))</f>
        <v/>
      </c>
      <c r="AM330" s="6" t="str">
        <f>IF(AJ330&gt;Scenario!$B$11,"",IF(AJ$2&lt;&gt;"Ready",AJ$2,IF(ISNUMBER(AK330),(AK330+AL330)*(0+0+IF(Scenario!$B$13="Gross",0,0))/12+((0+0)/12+IF(AND(AJ330&gt;=Scenario!$B$10,MOD(AJ330-Scenario!$B$10,Scenario!$B$18)=0),0*0+0,0)+IF(AJ330=1,0*0+0,0)+IF(AJ330=Scenario!$B$11,0,0)),"INSUFFICIENT FUNDS")))</f>
        <v/>
      </c>
      <c r="AN330" s="6" t="str">
        <f>IF(AJ330&gt;Scenario!$B$11,"",IF(AJ$2&lt;&gt;"Ready",AJ$2,IF(ISNUMBER(AK330),IF((AK330+AL330)*(1+Scenario!$B$12/12)-AM330&lt;0,"INSUFFICIENT FUNDS",(AK330+AL330)*(1+Scenario!$B$12/12)-AM330),"INSUFFICIENT FUNDS")))</f>
        <v/>
      </c>
      <c r="AO330" s="6" t="str">
        <f>IF(AJ330&gt;Scenario!$B$11,"",IF(AJ$2&lt;&gt;"Ready",AJ$2,IF(ISNUMBER(AN330),AO329+AM330,"INSUFFICIENT FUNDS")))</f>
        <v/>
      </c>
      <c r="AP330" t="str">
        <f>IF(AJ330&gt;Scenario!$B$11,"",IF(AJ$2&lt;&gt;"Ready",AJ$2,IF(ISNUMBER(AN330),"OK","INSUFFICIENT FUNDS")))</f>
        <v/>
      </c>
    </row>
    <row r="331" spans="1:42" ht="32.1" customHeight="1" x14ac:dyDescent="0.2">
      <c r="A331">
        <v>327</v>
      </c>
      <c r="B331" s="6" t="str">
        <f>IF(A331&gt;Scenario!$B$11,"",IF(A$2&lt;&gt;"Ready",A$2,IF(G330="OK",E330,"INSUFFICIENT FUNDS")))</f>
        <v/>
      </c>
      <c r="C331" s="6" t="str">
        <f>IF(A331&gt;Scenario!$B$11,"",IF(A$2&lt;&gt;"Ready",A$2,IF(ISNUMBER(B331),IF(AND(A331&gt;=Scenario!$B$10,MOD(A331-Scenario!$B$10,Scenario!$B$18)=0),Scenario!$B$8,0),"INSUFFICIENT FUNDS")))</f>
        <v/>
      </c>
      <c r="D331" s="6" t="str">
        <f>IF(A331&gt;Scenario!$B$11,"",IF(A$2&lt;&gt;"Ready",A$2,IF(ISNUMBER(B331),(B331+C331)*(N('Option C'!$E$14)+N('Option C'!$E$15)+IF(Scenario!$B$13="Gross",N('Option C'!$E$16),0))/12+((N('Option C'!$E$12)+N('Option C'!$E$13))/12+IF(AND(A331&gt;=Scenario!$B$10,MOD(A331-Scenario!$B$10,Scenario!$B$18)=0),N('Option C'!$E$17)*N('Option C'!$E$18)+N('Option C'!$E$20),0)+IF(A331=1,N('Option C'!$E$17)*N('Option C'!$E$19)+N('Option C'!$E$21),0)+IF(A331=Scenario!$B$11,N('Option C'!$E$22),0)),"INSUFFICIENT FUNDS")))</f>
        <v/>
      </c>
      <c r="E331" s="6" t="str">
        <f>IF(A331&gt;Scenario!$B$11,"",IF(A$2&lt;&gt;"Ready",A$2,IF(ISNUMBER(B331),IF((B331+C331)*(1+Scenario!$B$12/12)-D331&lt;0,"INSUFFICIENT FUNDS",(B331+C331)*(1+Scenario!$B$12/12)-D331),"INSUFFICIENT FUNDS")))</f>
        <v/>
      </c>
      <c r="F331" s="6" t="str">
        <f>IF(A331&gt;Scenario!$B$11,"",IF(A$2&lt;&gt;"Ready",A$2,IF(ISNUMBER(E331),F330+D331,"INSUFFICIENT FUNDS")))</f>
        <v/>
      </c>
      <c r="G331" t="str">
        <f>IF(A331&gt;Scenario!$B$11,"",IF(A$2&lt;&gt;"Ready",A$2,IF(ISNUMBER(E331),"OK","INSUFFICIENT FUNDS")))</f>
        <v/>
      </c>
      <c r="H331">
        <v>327</v>
      </c>
      <c r="I331" s="6" t="str">
        <f>IF(H331&gt;Scenario!$B$11,"",IF(H$2&lt;&gt;"Ready",H$2,IF(N330="OK",L330,"INSUFFICIENT FUNDS")))</f>
        <v/>
      </c>
      <c r="J331" s="6" t="str">
        <f>IF(H331&gt;Scenario!$B$11,"",IF(H$2&lt;&gt;"Ready",H$2,IF(ISNUMBER(I331),IF(AND(H331&gt;=Scenario!$B$10,MOD(H331-Scenario!$B$10,Scenario!$B$18)=0),Scenario!$B$8,0),"INSUFFICIENT FUNDS")))</f>
        <v/>
      </c>
      <c r="K331" s="6" t="str">
        <f>IF(H331&gt;Scenario!$B$11,"",IF(H$2&lt;&gt;"Ready",H$2,IF(ISNUMBER(I331),(I331+J331)*(N('Option C'!$E$14)+N('Option C'!$E$15)+IF(Scenario!$B$13="Gross",N('Option C'!$E$16),0))/12+((0+0)/12+IF(AND(H331&gt;=Scenario!$B$10,MOD(H331-Scenario!$B$10,Scenario!$B$18)=0),N('Option C'!$E$17)*N('Option C'!$E$18)+N('Option C'!$E$20),0)+IF(H331=1,N('Option C'!$E$17)*N('Option C'!$E$19)+N('Option C'!$E$21),0)+IF(H331=Scenario!$B$11,N('Option C'!$E$22),0)),"INSUFFICIENT FUNDS")))</f>
        <v/>
      </c>
      <c r="L331" s="6" t="str">
        <f>IF(H331&gt;Scenario!$B$11,"",IF(H$2&lt;&gt;"Ready",H$2,IF(ISNUMBER(I331),IF((I331+J331)*(1+Scenario!$B$12/12)-K331&lt;0,"INSUFFICIENT FUNDS",(I331+J331)*(1+Scenario!$B$12/12)-K331),"INSUFFICIENT FUNDS")))</f>
        <v/>
      </c>
      <c r="M331" s="6" t="str">
        <f>IF(H331&gt;Scenario!$B$11,"",IF(H$2&lt;&gt;"Ready",H$2,IF(ISNUMBER(L331),M330+K331,"INSUFFICIENT FUNDS")))</f>
        <v/>
      </c>
      <c r="N331" t="str">
        <f>IF(H331&gt;Scenario!$B$11,"",IF(H$2&lt;&gt;"Ready",H$2,IF(ISNUMBER(L331),"OK","INSUFFICIENT FUNDS")))</f>
        <v/>
      </c>
      <c r="O331">
        <v>327</v>
      </c>
      <c r="P331" s="6" t="str">
        <f>IF(O331&gt;Scenario!$B$11,"",IF(O$2&lt;&gt;"Ready",O$2,IF(U330="OK",S330,"INSUFFICIENT FUNDS")))</f>
        <v/>
      </c>
      <c r="Q331" s="6" t="str">
        <f>IF(O331&gt;Scenario!$B$11,"",IF(O$2&lt;&gt;"Ready",O$2,IF(ISNUMBER(P331),IF(AND(O331&gt;=Scenario!$B$10,MOD(O331-Scenario!$B$10,Scenario!$B$18)=0),Scenario!$B$8,0),"INSUFFICIENT FUNDS")))</f>
        <v/>
      </c>
      <c r="R331" s="6" t="str">
        <f>IF(O331&gt;Scenario!$B$11,"",IF(O$2&lt;&gt;"Ready",O$2,IF(ISNUMBER(P331),(P331+Q331)*(0+N('Option C'!$E$15)+IF(Scenario!$B$13="Gross",N('Option C'!$E$16),0))/12+((N('Option C'!$E$12)+N('Option C'!$E$13))/12+IF(AND(O331&gt;=Scenario!$B$10,MOD(O331-Scenario!$B$10,Scenario!$B$18)=0),N('Option C'!$E$17)*N('Option C'!$E$18)+N('Option C'!$E$20),0)+IF(O331=1,N('Option C'!$E$17)*N('Option C'!$E$19)+N('Option C'!$E$21),0)+IF(O331=Scenario!$B$11,N('Option C'!$E$22),0)),"INSUFFICIENT FUNDS")))</f>
        <v/>
      </c>
      <c r="S331" s="6" t="str">
        <f>IF(O331&gt;Scenario!$B$11,"",IF(O$2&lt;&gt;"Ready",O$2,IF(ISNUMBER(P331),IF((P331+Q331)*(1+Scenario!$B$12/12)-R331&lt;0,"INSUFFICIENT FUNDS",(P331+Q331)*(1+Scenario!$B$12/12)-R331),"INSUFFICIENT FUNDS")))</f>
        <v/>
      </c>
      <c r="T331" s="6" t="str">
        <f>IF(O331&gt;Scenario!$B$11,"",IF(O$2&lt;&gt;"Ready",O$2,IF(ISNUMBER(S331),T330+R331,"INSUFFICIENT FUNDS")))</f>
        <v/>
      </c>
      <c r="U331" t="str">
        <f>IF(O331&gt;Scenario!$B$11,"",IF(O$2&lt;&gt;"Ready",O$2,IF(ISNUMBER(S331),"OK","INSUFFICIENT FUNDS")))</f>
        <v/>
      </c>
      <c r="V331">
        <v>327</v>
      </c>
      <c r="W331" s="6" t="str">
        <f>IF(V331&gt;Scenario!$B$11,"",IF(V$2&lt;&gt;"Ready",V$2,IF(AB330="OK",Z330,"INSUFFICIENT FUNDS")))</f>
        <v/>
      </c>
      <c r="X331" s="6" t="str">
        <f>IF(V331&gt;Scenario!$B$11,"",IF(V$2&lt;&gt;"Ready",V$2,IF(ISNUMBER(W331),IF(AND(V331&gt;=Scenario!$B$10,MOD(V331-Scenario!$B$10,Scenario!$B$18)=0),Scenario!$B$8,0),"INSUFFICIENT FUNDS")))</f>
        <v/>
      </c>
      <c r="Y331" s="6" t="str">
        <f>IF(V331&gt;Scenario!$B$11,"",IF(V$2&lt;&gt;"Ready",V$2,IF(ISNUMBER(W331),(W331+X331)*(N('Option C'!$E$14)+N('Option C'!$E$15)+IF(Scenario!$B$13="Gross",N('Option C'!$E$16),0))/12+((N('Option C'!$E$12)+N('Option C'!$E$13))/12+IF(AND(V331&gt;=Scenario!$B$10,MOD(V331-Scenario!$B$10,Scenario!$B$18)=0),0*0+0,0)+IF(V331=1,0*0+0,0)+IF(V331=Scenario!$B$11,0,0)),"INSUFFICIENT FUNDS")))</f>
        <v/>
      </c>
      <c r="Z331" s="6" t="str">
        <f>IF(V331&gt;Scenario!$B$11,"",IF(V$2&lt;&gt;"Ready",V$2,IF(ISNUMBER(W331),IF((W331+X331)*(1+Scenario!$B$12/12)-Y331&lt;0,"INSUFFICIENT FUNDS",(W331+X331)*(1+Scenario!$B$12/12)-Y331),"INSUFFICIENT FUNDS")))</f>
        <v/>
      </c>
      <c r="AA331" s="6" t="str">
        <f>IF(V331&gt;Scenario!$B$11,"",IF(V$2&lt;&gt;"Ready",V$2,IF(ISNUMBER(Z331),AA330+Y331,"INSUFFICIENT FUNDS")))</f>
        <v/>
      </c>
      <c r="AB331" t="str">
        <f>IF(V331&gt;Scenario!$B$11,"",IF(V$2&lt;&gt;"Ready",V$2,IF(ISNUMBER(Z331),"OK","INSUFFICIENT FUNDS")))</f>
        <v/>
      </c>
      <c r="AC331">
        <v>327</v>
      </c>
      <c r="AD331" s="6" t="str">
        <f>IF(AC331&gt;Scenario!$B$11,"",IF(AC$2&lt;&gt;"Ready",AC$2,IF(AI330="OK",AG330,"INSUFFICIENT FUNDS")))</f>
        <v/>
      </c>
      <c r="AE331" s="6" t="str">
        <f>IF(AC331&gt;Scenario!$B$11,"",IF(AC$2&lt;&gt;"Ready",AC$2,IF(ISNUMBER(AD331),IF(AND(AC331&gt;=Scenario!$B$10,MOD(AC331-Scenario!$B$10,Scenario!$B$18)=0),Scenario!$B$8,0),"INSUFFICIENT FUNDS")))</f>
        <v/>
      </c>
      <c r="AF331" s="6" t="str">
        <f>IF(AC331&gt;Scenario!$B$11,"",IF(AC$2&lt;&gt;"Ready",AC$2,IF(ISNUMBER(AD331),(AD331+AE331)*(N('Option C'!$E$14)+N('Option C'!$E$15)+IF(Scenario!$B$13="Gross",0,0))/12+((N('Option C'!$E$12)+N('Option C'!$E$13))/12+IF(AND(AC331&gt;=Scenario!$B$10,MOD(AC331-Scenario!$B$10,Scenario!$B$18)=0),N('Option C'!$E$17)*N('Option C'!$E$18)+N('Option C'!$E$20),0)+IF(AC331=1,N('Option C'!$E$17)*N('Option C'!$E$19)+N('Option C'!$E$21),0)+IF(AC331=Scenario!$B$11,N('Option C'!$E$22),0)),"INSUFFICIENT FUNDS")))</f>
        <v/>
      </c>
      <c r="AG331" s="6" t="str">
        <f>IF(AC331&gt;Scenario!$B$11,"",IF(AC$2&lt;&gt;"Ready",AC$2,IF(ISNUMBER(AD331),IF((AD331+AE331)*(1+Scenario!$B$12/12)-AF331&lt;0,"INSUFFICIENT FUNDS",(AD331+AE331)*(1+Scenario!$B$12/12)-AF331),"INSUFFICIENT FUNDS")))</f>
        <v/>
      </c>
      <c r="AH331" s="6" t="str">
        <f>IF(AC331&gt;Scenario!$B$11,"",IF(AC$2&lt;&gt;"Ready",AC$2,IF(ISNUMBER(AG331),AH330+AF331,"INSUFFICIENT FUNDS")))</f>
        <v/>
      </c>
      <c r="AI331" t="str">
        <f>IF(AC331&gt;Scenario!$B$11,"",IF(AC$2&lt;&gt;"Ready",AC$2,IF(ISNUMBER(AG331),"OK","INSUFFICIENT FUNDS")))</f>
        <v/>
      </c>
      <c r="AJ331">
        <v>327</v>
      </c>
      <c r="AK331" s="6" t="str">
        <f>IF(AJ331&gt;Scenario!$B$11,"",IF(AJ$2&lt;&gt;"Ready",AJ$2,IF(AP330="OK",AN330,"INSUFFICIENT FUNDS")))</f>
        <v/>
      </c>
      <c r="AL331" s="6" t="str">
        <f>IF(AJ331&gt;Scenario!$B$11,"",IF(AJ$2&lt;&gt;"Ready",AJ$2,IF(ISNUMBER(AK331),IF(AND(AJ331&gt;=Scenario!$B$10,MOD(AJ331-Scenario!$B$10,Scenario!$B$18)=0),Scenario!$B$8,0),"INSUFFICIENT FUNDS")))</f>
        <v/>
      </c>
      <c r="AM331" s="6" t="str">
        <f>IF(AJ331&gt;Scenario!$B$11,"",IF(AJ$2&lt;&gt;"Ready",AJ$2,IF(ISNUMBER(AK331),(AK331+AL331)*(0+0+IF(Scenario!$B$13="Gross",0,0))/12+((0+0)/12+IF(AND(AJ331&gt;=Scenario!$B$10,MOD(AJ331-Scenario!$B$10,Scenario!$B$18)=0),0*0+0,0)+IF(AJ331=1,0*0+0,0)+IF(AJ331=Scenario!$B$11,0,0)),"INSUFFICIENT FUNDS")))</f>
        <v/>
      </c>
      <c r="AN331" s="6" t="str">
        <f>IF(AJ331&gt;Scenario!$B$11,"",IF(AJ$2&lt;&gt;"Ready",AJ$2,IF(ISNUMBER(AK331),IF((AK331+AL331)*(1+Scenario!$B$12/12)-AM331&lt;0,"INSUFFICIENT FUNDS",(AK331+AL331)*(1+Scenario!$B$12/12)-AM331),"INSUFFICIENT FUNDS")))</f>
        <v/>
      </c>
      <c r="AO331" s="6" t="str">
        <f>IF(AJ331&gt;Scenario!$B$11,"",IF(AJ$2&lt;&gt;"Ready",AJ$2,IF(ISNUMBER(AN331),AO330+AM331,"INSUFFICIENT FUNDS")))</f>
        <v/>
      </c>
      <c r="AP331" t="str">
        <f>IF(AJ331&gt;Scenario!$B$11,"",IF(AJ$2&lt;&gt;"Ready",AJ$2,IF(ISNUMBER(AN331),"OK","INSUFFICIENT FUNDS")))</f>
        <v/>
      </c>
    </row>
    <row r="332" spans="1:42" ht="32.1" customHeight="1" x14ac:dyDescent="0.2">
      <c r="A332">
        <v>328</v>
      </c>
      <c r="B332" s="6" t="str">
        <f>IF(A332&gt;Scenario!$B$11,"",IF(A$2&lt;&gt;"Ready",A$2,IF(G331="OK",E331,"INSUFFICIENT FUNDS")))</f>
        <v/>
      </c>
      <c r="C332" s="6" t="str">
        <f>IF(A332&gt;Scenario!$B$11,"",IF(A$2&lt;&gt;"Ready",A$2,IF(ISNUMBER(B332),IF(AND(A332&gt;=Scenario!$B$10,MOD(A332-Scenario!$B$10,Scenario!$B$18)=0),Scenario!$B$8,0),"INSUFFICIENT FUNDS")))</f>
        <v/>
      </c>
      <c r="D332" s="6" t="str">
        <f>IF(A332&gt;Scenario!$B$11,"",IF(A$2&lt;&gt;"Ready",A$2,IF(ISNUMBER(B332),(B332+C332)*(N('Option C'!$E$14)+N('Option C'!$E$15)+IF(Scenario!$B$13="Gross",N('Option C'!$E$16),0))/12+((N('Option C'!$E$12)+N('Option C'!$E$13))/12+IF(AND(A332&gt;=Scenario!$B$10,MOD(A332-Scenario!$B$10,Scenario!$B$18)=0),N('Option C'!$E$17)*N('Option C'!$E$18)+N('Option C'!$E$20),0)+IF(A332=1,N('Option C'!$E$17)*N('Option C'!$E$19)+N('Option C'!$E$21),0)+IF(A332=Scenario!$B$11,N('Option C'!$E$22),0)),"INSUFFICIENT FUNDS")))</f>
        <v/>
      </c>
      <c r="E332" s="6" t="str">
        <f>IF(A332&gt;Scenario!$B$11,"",IF(A$2&lt;&gt;"Ready",A$2,IF(ISNUMBER(B332),IF((B332+C332)*(1+Scenario!$B$12/12)-D332&lt;0,"INSUFFICIENT FUNDS",(B332+C332)*(1+Scenario!$B$12/12)-D332),"INSUFFICIENT FUNDS")))</f>
        <v/>
      </c>
      <c r="F332" s="6" t="str">
        <f>IF(A332&gt;Scenario!$B$11,"",IF(A$2&lt;&gt;"Ready",A$2,IF(ISNUMBER(E332),F331+D332,"INSUFFICIENT FUNDS")))</f>
        <v/>
      </c>
      <c r="G332" t="str">
        <f>IF(A332&gt;Scenario!$B$11,"",IF(A$2&lt;&gt;"Ready",A$2,IF(ISNUMBER(E332),"OK","INSUFFICIENT FUNDS")))</f>
        <v/>
      </c>
      <c r="H332">
        <v>328</v>
      </c>
      <c r="I332" s="6" t="str">
        <f>IF(H332&gt;Scenario!$B$11,"",IF(H$2&lt;&gt;"Ready",H$2,IF(N331="OK",L331,"INSUFFICIENT FUNDS")))</f>
        <v/>
      </c>
      <c r="J332" s="6" t="str">
        <f>IF(H332&gt;Scenario!$B$11,"",IF(H$2&lt;&gt;"Ready",H$2,IF(ISNUMBER(I332),IF(AND(H332&gt;=Scenario!$B$10,MOD(H332-Scenario!$B$10,Scenario!$B$18)=0),Scenario!$B$8,0),"INSUFFICIENT FUNDS")))</f>
        <v/>
      </c>
      <c r="K332" s="6" t="str">
        <f>IF(H332&gt;Scenario!$B$11,"",IF(H$2&lt;&gt;"Ready",H$2,IF(ISNUMBER(I332),(I332+J332)*(N('Option C'!$E$14)+N('Option C'!$E$15)+IF(Scenario!$B$13="Gross",N('Option C'!$E$16),0))/12+((0+0)/12+IF(AND(H332&gt;=Scenario!$B$10,MOD(H332-Scenario!$B$10,Scenario!$B$18)=0),N('Option C'!$E$17)*N('Option C'!$E$18)+N('Option C'!$E$20),0)+IF(H332=1,N('Option C'!$E$17)*N('Option C'!$E$19)+N('Option C'!$E$21),0)+IF(H332=Scenario!$B$11,N('Option C'!$E$22),0)),"INSUFFICIENT FUNDS")))</f>
        <v/>
      </c>
      <c r="L332" s="6" t="str">
        <f>IF(H332&gt;Scenario!$B$11,"",IF(H$2&lt;&gt;"Ready",H$2,IF(ISNUMBER(I332),IF((I332+J332)*(1+Scenario!$B$12/12)-K332&lt;0,"INSUFFICIENT FUNDS",(I332+J332)*(1+Scenario!$B$12/12)-K332),"INSUFFICIENT FUNDS")))</f>
        <v/>
      </c>
      <c r="M332" s="6" t="str">
        <f>IF(H332&gt;Scenario!$B$11,"",IF(H$2&lt;&gt;"Ready",H$2,IF(ISNUMBER(L332),M331+K332,"INSUFFICIENT FUNDS")))</f>
        <v/>
      </c>
      <c r="N332" t="str">
        <f>IF(H332&gt;Scenario!$B$11,"",IF(H$2&lt;&gt;"Ready",H$2,IF(ISNUMBER(L332),"OK","INSUFFICIENT FUNDS")))</f>
        <v/>
      </c>
      <c r="O332">
        <v>328</v>
      </c>
      <c r="P332" s="6" t="str">
        <f>IF(O332&gt;Scenario!$B$11,"",IF(O$2&lt;&gt;"Ready",O$2,IF(U331="OK",S331,"INSUFFICIENT FUNDS")))</f>
        <v/>
      </c>
      <c r="Q332" s="6" t="str">
        <f>IF(O332&gt;Scenario!$B$11,"",IF(O$2&lt;&gt;"Ready",O$2,IF(ISNUMBER(P332),IF(AND(O332&gt;=Scenario!$B$10,MOD(O332-Scenario!$B$10,Scenario!$B$18)=0),Scenario!$B$8,0),"INSUFFICIENT FUNDS")))</f>
        <v/>
      </c>
      <c r="R332" s="6" t="str">
        <f>IF(O332&gt;Scenario!$B$11,"",IF(O$2&lt;&gt;"Ready",O$2,IF(ISNUMBER(P332),(P332+Q332)*(0+N('Option C'!$E$15)+IF(Scenario!$B$13="Gross",N('Option C'!$E$16),0))/12+((N('Option C'!$E$12)+N('Option C'!$E$13))/12+IF(AND(O332&gt;=Scenario!$B$10,MOD(O332-Scenario!$B$10,Scenario!$B$18)=0),N('Option C'!$E$17)*N('Option C'!$E$18)+N('Option C'!$E$20),0)+IF(O332=1,N('Option C'!$E$17)*N('Option C'!$E$19)+N('Option C'!$E$21),0)+IF(O332=Scenario!$B$11,N('Option C'!$E$22),0)),"INSUFFICIENT FUNDS")))</f>
        <v/>
      </c>
      <c r="S332" s="6" t="str">
        <f>IF(O332&gt;Scenario!$B$11,"",IF(O$2&lt;&gt;"Ready",O$2,IF(ISNUMBER(P332),IF((P332+Q332)*(1+Scenario!$B$12/12)-R332&lt;0,"INSUFFICIENT FUNDS",(P332+Q332)*(1+Scenario!$B$12/12)-R332),"INSUFFICIENT FUNDS")))</f>
        <v/>
      </c>
      <c r="T332" s="6" t="str">
        <f>IF(O332&gt;Scenario!$B$11,"",IF(O$2&lt;&gt;"Ready",O$2,IF(ISNUMBER(S332),T331+R332,"INSUFFICIENT FUNDS")))</f>
        <v/>
      </c>
      <c r="U332" t="str">
        <f>IF(O332&gt;Scenario!$B$11,"",IF(O$2&lt;&gt;"Ready",O$2,IF(ISNUMBER(S332),"OK","INSUFFICIENT FUNDS")))</f>
        <v/>
      </c>
      <c r="V332">
        <v>328</v>
      </c>
      <c r="W332" s="6" t="str">
        <f>IF(V332&gt;Scenario!$B$11,"",IF(V$2&lt;&gt;"Ready",V$2,IF(AB331="OK",Z331,"INSUFFICIENT FUNDS")))</f>
        <v/>
      </c>
      <c r="X332" s="6" t="str">
        <f>IF(V332&gt;Scenario!$B$11,"",IF(V$2&lt;&gt;"Ready",V$2,IF(ISNUMBER(W332),IF(AND(V332&gt;=Scenario!$B$10,MOD(V332-Scenario!$B$10,Scenario!$B$18)=0),Scenario!$B$8,0),"INSUFFICIENT FUNDS")))</f>
        <v/>
      </c>
      <c r="Y332" s="6" t="str">
        <f>IF(V332&gt;Scenario!$B$11,"",IF(V$2&lt;&gt;"Ready",V$2,IF(ISNUMBER(W332),(W332+X332)*(N('Option C'!$E$14)+N('Option C'!$E$15)+IF(Scenario!$B$13="Gross",N('Option C'!$E$16),0))/12+((N('Option C'!$E$12)+N('Option C'!$E$13))/12+IF(AND(V332&gt;=Scenario!$B$10,MOD(V332-Scenario!$B$10,Scenario!$B$18)=0),0*0+0,0)+IF(V332=1,0*0+0,0)+IF(V332=Scenario!$B$11,0,0)),"INSUFFICIENT FUNDS")))</f>
        <v/>
      </c>
      <c r="Z332" s="6" t="str">
        <f>IF(V332&gt;Scenario!$B$11,"",IF(V$2&lt;&gt;"Ready",V$2,IF(ISNUMBER(W332),IF((W332+X332)*(1+Scenario!$B$12/12)-Y332&lt;0,"INSUFFICIENT FUNDS",(W332+X332)*(1+Scenario!$B$12/12)-Y332),"INSUFFICIENT FUNDS")))</f>
        <v/>
      </c>
      <c r="AA332" s="6" t="str">
        <f>IF(V332&gt;Scenario!$B$11,"",IF(V$2&lt;&gt;"Ready",V$2,IF(ISNUMBER(Z332),AA331+Y332,"INSUFFICIENT FUNDS")))</f>
        <v/>
      </c>
      <c r="AB332" t="str">
        <f>IF(V332&gt;Scenario!$B$11,"",IF(V$2&lt;&gt;"Ready",V$2,IF(ISNUMBER(Z332),"OK","INSUFFICIENT FUNDS")))</f>
        <v/>
      </c>
      <c r="AC332">
        <v>328</v>
      </c>
      <c r="AD332" s="6" t="str">
        <f>IF(AC332&gt;Scenario!$B$11,"",IF(AC$2&lt;&gt;"Ready",AC$2,IF(AI331="OK",AG331,"INSUFFICIENT FUNDS")))</f>
        <v/>
      </c>
      <c r="AE332" s="6" t="str">
        <f>IF(AC332&gt;Scenario!$B$11,"",IF(AC$2&lt;&gt;"Ready",AC$2,IF(ISNUMBER(AD332),IF(AND(AC332&gt;=Scenario!$B$10,MOD(AC332-Scenario!$B$10,Scenario!$B$18)=0),Scenario!$B$8,0),"INSUFFICIENT FUNDS")))</f>
        <v/>
      </c>
      <c r="AF332" s="6" t="str">
        <f>IF(AC332&gt;Scenario!$B$11,"",IF(AC$2&lt;&gt;"Ready",AC$2,IF(ISNUMBER(AD332),(AD332+AE332)*(N('Option C'!$E$14)+N('Option C'!$E$15)+IF(Scenario!$B$13="Gross",0,0))/12+((N('Option C'!$E$12)+N('Option C'!$E$13))/12+IF(AND(AC332&gt;=Scenario!$B$10,MOD(AC332-Scenario!$B$10,Scenario!$B$18)=0),N('Option C'!$E$17)*N('Option C'!$E$18)+N('Option C'!$E$20),0)+IF(AC332=1,N('Option C'!$E$17)*N('Option C'!$E$19)+N('Option C'!$E$21),0)+IF(AC332=Scenario!$B$11,N('Option C'!$E$22),0)),"INSUFFICIENT FUNDS")))</f>
        <v/>
      </c>
      <c r="AG332" s="6" t="str">
        <f>IF(AC332&gt;Scenario!$B$11,"",IF(AC$2&lt;&gt;"Ready",AC$2,IF(ISNUMBER(AD332),IF((AD332+AE332)*(1+Scenario!$B$12/12)-AF332&lt;0,"INSUFFICIENT FUNDS",(AD332+AE332)*(1+Scenario!$B$12/12)-AF332),"INSUFFICIENT FUNDS")))</f>
        <v/>
      </c>
      <c r="AH332" s="6" t="str">
        <f>IF(AC332&gt;Scenario!$B$11,"",IF(AC$2&lt;&gt;"Ready",AC$2,IF(ISNUMBER(AG332),AH331+AF332,"INSUFFICIENT FUNDS")))</f>
        <v/>
      </c>
      <c r="AI332" t="str">
        <f>IF(AC332&gt;Scenario!$B$11,"",IF(AC$2&lt;&gt;"Ready",AC$2,IF(ISNUMBER(AG332),"OK","INSUFFICIENT FUNDS")))</f>
        <v/>
      </c>
      <c r="AJ332">
        <v>328</v>
      </c>
      <c r="AK332" s="6" t="str">
        <f>IF(AJ332&gt;Scenario!$B$11,"",IF(AJ$2&lt;&gt;"Ready",AJ$2,IF(AP331="OK",AN331,"INSUFFICIENT FUNDS")))</f>
        <v/>
      </c>
      <c r="AL332" s="6" t="str">
        <f>IF(AJ332&gt;Scenario!$B$11,"",IF(AJ$2&lt;&gt;"Ready",AJ$2,IF(ISNUMBER(AK332),IF(AND(AJ332&gt;=Scenario!$B$10,MOD(AJ332-Scenario!$B$10,Scenario!$B$18)=0),Scenario!$B$8,0),"INSUFFICIENT FUNDS")))</f>
        <v/>
      </c>
      <c r="AM332" s="6" t="str">
        <f>IF(AJ332&gt;Scenario!$B$11,"",IF(AJ$2&lt;&gt;"Ready",AJ$2,IF(ISNUMBER(AK332),(AK332+AL332)*(0+0+IF(Scenario!$B$13="Gross",0,0))/12+((0+0)/12+IF(AND(AJ332&gt;=Scenario!$B$10,MOD(AJ332-Scenario!$B$10,Scenario!$B$18)=0),0*0+0,0)+IF(AJ332=1,0*0+0,0)+IF(AJ332=Scenario!$B$11,0,0)),"INSUFFICIENT FUNDS")))</f>
        <v/>
      </c>
      <c r="AN332" s="6" t="str">
        <f>IF(AJ332&gt;Scenario!$B$11,"",IF(AJ$2&lt;&gt;"Ready",AJ$2,IF(ISNUMBER(AK332),IF((AK332+AL332)*(1+Scenario!$B$12/12)-AM332&lt;0,"INSUFFICIENT FUNDS",(AK332+AL332)*(1+Scenario!$B$12/12)-AM332),"INSUFFICIENT FUNDS")))</f>
        <v/>
      </c>
      <c r="AO332" s="6" t="str">
        <f>IF(AJ332&gt;Scenario!$B$11,"",IF(AJ$2&lt;&gt;"Ready",AJ$2,IF(ISNUMBER(AN332),AO331+AM332,"INSUFFICIENT FUNDS")))</f>
        <v/>
      </c>
      <c r="AP332" t="str">
        <f>IF(AJ332&gt;Scenario!$B$11,"",IF(AJ$2&lt;&gt;"Ready",AJ$2,IF(ISNUMBER(AN332),"OK","INSUFFICIENT FUNDS")))</f>
        <v/>
      </c>
    </row>
    <row r="333" spans="1:42" ht="32.1" customHeight="1" x14ac:dyDescent="0.2">
      <c r="A333">
        <v>329</v>
      </c>
      <c r="B333" s="6" t="str">
        <f>IF(A333&gt;Scenario!$B$11,"",IF(A$2&lt;&gt;"Ready",A$2,IF(G332="OK",E332,"INSUFFICIENT FUNDS")))</f>
        <v/>
      </c>
      <c r="C333" s="6" t="str">
        <f>IF(A333&gt;Scenario!$B$11,"",IF(A$2&lt;&gt;"Ready",A$2,IF(ISNUMBER(B333),IF(AND(A333&gt;=Scenario!$B$10,MOD(A333-Scenario!$B$10,Scenario!$B$18)=0),Scenario!$B$8,0),"INSUFFICIENT FUNDS")))</f>
        <v/>
      </c>
      <c r="D333" s="6" t="str">
        <f>IF(A333&gt;Scenario!$B$11,"",IF(A$2&lt;&gt;"Ready",A$2,IF(ISNUMBER(B333),(B333+C333)*(N('Option C'!$E$14)+N('Option C'!$E$15)+IF(Scenario!$B$13="Gross",N('Option C'!$E$16),0))/12+((N('Option C'!$E$12)+N('Option C'!$E$13))/12+IF(AND(A333&gt;=Scenario!$B$10,MOD(A333-Scenario!$B$10,Scenario!$B$18)=0),N('Option C'!$E$17)*N('Option C'!$E$18)+N('Option C'!$E$20),0)+IF(A333=1,N('Option C'!$E$17)*N('Option C'!$E$19)+N('Option C'!$E$21),0)+IF(A333=Scenario!$B$11,N('Option C'!$E$22),0)),"INSUFFICIENT FUNDS")))</f>
        <v/>
      </c>
      <c r="E333" s="6" t="str">
        <f>IF(A333&gt;Scenario!$B$11,"",IF(A$2&lt;&gt;"Ready",A$2,IF(ISNUMBER(B333),IF((B333+C333)*(1+Scenario!$B$12/12)-D333&lt;0,"INSUFFICIENT FUNDS",(B333+C333)*(1+Scenario!$B$12/12)-D333),"INSUFFICIENT FUNDS")))</f>
        <v/>
      </c>
      <c r="F333" s="6" t="str">
        <f>IF(A333&gt;Scenario!$B$11,"",IF(A$2&lt;&gt;"Ready",A$2,IF(ISNUMBER(E333),F332+D333,"INSUFFICIENT FUNDS")))</f>
        <v/>
      </c>
      <c r="G333" t="str">
        <f>IF(A333&gt;Scenario!$B$11,"",IF(A$2&lt;&gt;"Ready",A$2,IF(ISNUMBER(E333),"OK","INSUFFICIENT FUNDS")))</f>
        <v/>
      </c>
      <c r="H333">
        <v>329</v>
      </c>
      <c r="I333" s="6" t="str">
        <f>IF(H333&gt;Scenario!$B$11,"",IF(H$2&lt;&gt;"Ready",H$2,IF(N332="OK",L332,"INSUFFICIENT FUNDS")))</f>
        <v/>
      </c>
      <c r="J333" s="6" t="str">
        <f>IF(H333&gt;Scenario!$B$11,"",IF(H$2&lt;&gt;"Ready",H$2,IF(ISNUMBER(I333),IF(AND(H333&gt;=Scenario!$B$10,MOD(H333-Scenario!$B$10,Scenario!$B$18)=0),Scenario!$B$8,0),"INSUFFICIENT FUNDS")))</f>
        <v/>
      </c>
      <c r="K333" s="6" t="str">
        <f>IF(H333&gt;Scenario!$B$11,"",IF(H$2&lt;&gt;"Ready",H$2,IF(ISNUMBER(I333),(I333+J333)*(N('Option C'!$E$14)+N('Option C'!$E$15)+IF(Scenario!$B$13="Gross",N('Option C'!$E$16),0))/12+((0+0)/12+IF(AND(H333&gt;=Scenario!$B$10,MOD(H333-Scenario!$B$10,Scenario!$B$18)=0),N('Option C'!$E$17)*N('Option C'!$E$18)+N('Option C'!$E$20),0)+IF(H333=1,N('Option C'!$E$17)*N('Option C'!$E$19)+N('Option C'!$E$21),0)+IF(H333=Scenario!$B$11,N('Option C'!$E$22),0)),"INSUFFICIENT FUNDS")))</f>
        <v/>
      </c>
      <c r="L333" s="6" t="str">
        <f>IF(H333&gt;Scenario!$B$11,"",IF(H$2&lt;&gt;"Ready",H$2,IF(ISNUMBER(I333),IF((I333+J333)*(1+Scenario!$B$12/12)-K333&lt;0,"INSUFFICIENT FUNDS",(I333+J333)*(1+Scenario!$B$12/12)-K333),"INSUFFICIENT FUNDS")))</f>
        <v/>
      </c>
      <c r="M333" s="6" t="str">
        <f>IF(H333&gt;Scenario!$B$11,"",IF(H$2&lt;&gt;"Ready",H$2,IF(ISNUMBER(L333),M332+K333,"INSUFFICIENT FUNDS")))</f>
        <v/>
      </c>
      <c r="N333" t="str">
        <f>IF(H333&gt;Scenario!$B$11,"",IF(H$2&lt;&gt;"Ready",H$2,IF(ISNUMBER(L333),"OK","INSUFFICIENT FUNDS")))</f>
        <v/>
      </c>
      <c r="O333">
        <v>329</v>
      </c>
      <c r="P333" s="6" t="str">
        <f>IF(O333&gt;Scenario!$B$11,"",IF(O$2&lt;&gt;"Ready",O$2,IF(U332="OK",S332,"INSUFFICIENT FUNDS")))</f>
        <v/>
      </c>
      <c r="Q333" s="6" t="str">
        <f>IF(O333&gt;Scenario!$B$11,"",IF(O$2&lt;&gt;"Ready",O$2,IF(ISNUMBER(P333),IF(AND(O333&gt;=Scenario!$B$10,MOD(O333-Scenario!$B$10,Scenario!$B$18)=0),Scenario!$B$8,0),"INSUFFICIENT FUNDS")))</f>
        <v/>
      </c>
      <c r="R333" s="6" t="str">
        <f>IF(O333&gt;Scenario!$B$11,"",IF(O$2&lt;&gt;"Ready",O$2,IF(ISNUMBER(P333),(P333+Q333)*(0+N('Option C'!$E$15)+IF(Scenario!$B$13="Gross",N('Option C'!$E$16),0))/12+((N('Option C'!$E$12)+N('Option C'!$E$13))/12+IF(AND(O333&gt;=Scenario!$B$10,MOD(O333-Scenario!$B$10,Scenario!$B$18)=0),N('Option C'!$E$17)*N('Option C'!$E$18)+N('Option C'!$E$20),0)+IF(O333=1,N('Option C'!$E$17)*N('Option C'!$E$19)+N('Option C'!$E$21),0)+IF(O333=Scenario!$B$11,N('Option C'!$E$22),0)),"INSUFFICIENT FUNDS")))</f>
        <v/>
      </c>
      <c r="S333" s="6" t="str">
        <f>IF(O333&gt;Scenario!$B$11,"",IF(O$2&lt;&gt;"Ready",O$2,IF(ISNUMBER(P333),IF((P333+Q333)*(1+Scenario!$B$12/12)-R333&lt;0,"INSUFFICIENT FUNDS",(P333+Q333)*(1+Scenario!$B$12/12)-R333),"INSUFFICIENT FUNDS")))</f>
        <v/>
      </c>
      <c r="T333" s="6" t="str">
        <f>IF(O333&gt;Scenario!$B$11,"",IF(O$2&lt;&gt;"Ready",O$2,IF(ISNUMBER(S333),T332+R333,"INSUFFICIENT FUNDS")))</f>
        <v/>
      </c>
      <c r="U333" t="str">
        <f>IF(O333&gt;Scenario!$B$11,"",IF(O$2&lt;&gt;"Ready",O$2,IF(ISNUMBER(S333),"OK","INSUFFICIENT FUNDS")))</f>
        <v/>
      </c>
      <c r="V333">
        <v>329</v>
      </c>
      <c r="W333" s="6" t="str">
        <f>IF(V333&gt;Scenario!$B$11,"",IF(V$2&lt;&gt;"Ready",V$2,IF(AB332="OK",Z332,"INSUFFICIENT FUNDS")))</f>
        <v/>
      </c>
      <c r="X333" s="6" t="str">
        <f>IF(V333&gt;Scenario!$B$11,"",IF(V$2&lt;&gt;"Ready",V$2,IF(ISNUMBER(W333),IF(AND(V333&gt;=Scenario!$B$10,MOD(V333-Scenario!$B$10,Scenario!$B$18)=0),Scenario!$B$8,0),"INSUFFICIENT FUNDS")))</f>
        <v/>
      </c>
      <c r="Y333" s="6" t="str">
        <f>IF(V333&gt;Scenario!$B$11,"",IF(V$2&lt;&gt;"Ready",V$2,IF(ISNUMBER(W333),(W333+X333)*(N('Option C'!$E$14)+N('Option C'!$E$15)+IF(Scenario!$B$13="Gross",N('Option C'!$E$16),0))/12+((N('Option C'!$E$12)+N('Option C'!$E$13))/12+IF(AND(V333&gt;=Scenario!$B$10,MOD(V333-Scenario!$B$10,Scenario!$B$18)=0),0*0+0,0)+IF(V333=1,0*0+0,0)+IF(V333=Scenario!$B$11,0,0)),"INSUFFICIENT FUNDS")))</f>
        <v/>
      </c>
      <c r="Z333" s="6" t="str">
        <f>IF(V333&gt;Scenario!$B$11,"",IF(V$2&lt;&gt;"Ready",V$2,IF(ISNUMBER(W333),IF((W333+X333)*(1+Scenario!$B$12/12)-Y333&lt;0,"INSUFFICIENT FUNDS",(W333+X333)*(1+Scenario!$B$12/12)-Y333),"INSUFFICIENT FUNDS")))</f>
        <v/>
      </c>
      <c r="AA333" s="6" t="str">
        <f>IF(V333&gt;Scenario!$B$11,"",IF(V$2&lt;&gt;"Ready",V$2,IF(ISNUMBER(Z333),AA332+Y333,"INSUFFICIENT FUNDS")))</f>
        <v/>
      </c>
      <c r="AB333" t="str">
        <f>IF(V333&gt;Scenario!$B$11,"",IF(V$2&lt;&gt;"Ready",V$2,IF(ISNUMBER(Z333),"OK","INSUFFICIENT FUNDS")))</f>
        <v/>
      </c>
      <c r="AC333">
        <v>329</v>
      </c>
      <c r="AD333" s="6" t="str">
        <f>IF(AC333&gt;Scenario!$B$11,"",IF(AC$2&lt;&gt;"Ready",AC$2,IF(AI332="OK",AG332,"INSUFFICIENT FUNDS")))</f>
        <v/>
      </c>
      <c r="AE333" s="6" t="str">
        <f>IF(AC333&gt;Scenario!$B$11,"",IF(AC$2&lt;&gt;"Ready",AC$2,IF(ISNUMBER(AD333),IF(AND(AC333&gt;=Scenario!$B$10,MOD(AC333-Scenario!$B$10,Scenario!$B$18)=0),Scenario!$B$8,0),"INSUFFICIENT FUNDS")))</f>
        <v/>
      </c>
      <c r="AF333" s="6" t="str">
        <f>IF(AC333&gt;Scenario!$B$11,"",IF(AC$2&lt;&gt;"Ready",AC$2,IF(ISNUMBER(AD333),(AD333+AE333)*(N('Option C'!$E$14)+N('Option C'!$E$15)+IF(Scenario!$B$13="Gross",0,0))/12+((N('Option C'!$E$12)+N('Option C'!$E$13))/12+IF(AND(AC333&gt;=Scenario!$B$10,MOD(AC333-Scenario!$B$10,Scenario!$B$18)=0),N('Option C'!$E$17)*N('Option C'!$E$18)+N('Option C'!$E$20),0)+IF(AC333=1,N('Option C'!$E$17)*N('Option C'!$E$19)+N('Option C'!$E$21),0)+IF(AC333=Scenario!$B$11,N('Option C'!$E$22),0)),"INSUFFICIENT FUNDS")))</f>
        <v/>
      </c>
      <c r="AG333" s="6" t="str">
        <f>IF(AC333&gt;Scenario!$B$11,"",IF(AC$2&lt;&gt;"Ready",AC$2,IF(ISNUMBER(AD333),IF((AD333+AE333)*(1+Scenario!$B$12/12)-AF333&lt;0,"INSUFFICIENT FUNDS",(AD333+AE333)*(1+Scenario!$B$12/12)-AF333),"INSUFFICIENT FUNDS")))</f>
        <v/>
      </c>
      <c r="AH333" s="6" t="str">
        <f>IF(AC333&gt;Scenario!$B$11,"",IF(AC$2&lt;&gt;"Ready",AC$2,IF(ISNUMBER(AG333),AH332+AF333,"INSUFFICIENT FUNDS")))</f>
        <v/>
      </c>
      <c r="AI333" t="str">
        <f>IF(AC333&gt;Scenario!$B$11,"",IF(AC$2&lt;&gt;"Ready",AC$2,IF(ISNUMBER(AG333),"OK","INSUFFICIENT FUNDS")))</f>
        <v/>
      </c>
      <c r="AJ333">
        <v>329</v>
      </c>
      <c r="AK333" s="6" t="str">
        <f>IF(AJ333&gt;Scenario!$B$11,"",IF(AJ$2&lt;&gt;"Ready",AJ$2,IF(AP332="OK",AN332,"INSUFFICIENT FUNDS")))</f>
        <v/>
      </c>
      <c r="AL333" s="6" t="str">
        <f>IF(AJ333&gt;Scenario!$B$11,"",IF(AJ$2&lt;&gt;"Ready",AJ$2,IF(ISNUMBER(AK333),IF(AND(AJ333&gt;=Scenario!$B$10,MOD(AJ333-Scenario!$B$10,Scenario!$B$18)=0),Scenario!$B$8,0),"INSUFFICIENT FUNDS")))</f>
        <v/>
      </c>
      <c r="AM333" s="6" t="str">
        <f>IF(AJ333&gt;Scenario!$B$11,"",IF(AJ$2&lt;&gt;"Ready",AJ$2,IF(ISNUMBER(AK333),(AK333+AL333)*(0+0+IF(Scenario!$B$13="Gross",0,0))/12+((0+0)/12+IF(AND(AJ333&gt;=Scenario!$B$10,MOD(AJ333-Scenario!$B$10,Scenario!$B$18)=0),0*0+0,0)+IF(AJ333=1,0*0+0,0)+IF(AJ333=Scenario!$B$11,0,0)),"INSUFFICIENT FUNDS")))</f>
        <v/>
      </c>
      <c r="AN333" s="6" t="str">
        <f>IF(AJ333&gt;Scenario!$B$11,"",IF(AJ$2&lt;&gt;"Ready",AJ$2,IF(ISNUMBER(AK333),IF((AK333+AL333)*(1+Scenario!$B$12/12)-AM333&lt;0,"INSUFFICIENT FUNDS",(AK333+AL333)*(1+Scenario!$B$12/12)-AM333),"INSUFFICIENT FUNDS")))</f>
        <v/>
      </c>
      <c r="AO333" s="6" t="str">
        <f>IF(AJ333&gt;Scenario!$B$11,"",IF(AJ$2&lt;&gt;"Ready",AJ$2,IF(ISNUMBER(AN333),AO332+AM333,"INSUFFICIENT FUNDS")))</f>
        <v/>
      </c>
      <c r="AP333" t="str">
        <f>IF(AJ333&gt;Scenario!$B$11,"",IF(AJ$2&lt;&gt;"Ready",AJ$2,IF(ISNUMBER(AN333),"OK","INSUFFICIENT FUNDS")))</f>
        <v/>
      </c>
    </row>
    <row r="334" spans="1:42" ht="32.1" customHeight="1" x14ac:dyDescent="0.2">
      <c r="A334">
        <v>330</v>
      </c>
      <c r="B334" s="6" t="str">
        <f>IF(A334&gt;Scenario!$B$11,"",IF(A$2&lt;&gt;"Ready",A$2,IF(G333="OK",E333,"INSUFFICIENT FUNDS")))</f>
        <v/>
      </c>
      <c r="C334" s="6" t="str">
        <f>IF(A334&gt;Scenario!$B$11,"",IF(A$2&lt;&gt;"Ready",A$2,IF(ISNUMBER(B334),IF(AND(A334&gt;=Scenario!$B$10,MOD(A334-Scenario!$B$10,Scenario!$B$18)=0),Scenario!$B$8,0),"INSUFFICIENT FUNDS")))</f>
        <v/>
      </c>
      <c r="D334" s="6" t="str">
        <f>IF(A334&gt;Scenario!$B$11,"",IF(A$2&lt;&gt;"Ready",A$2,IF(ISNUMBER(B334),(B334+C334)*(N('Option C'!$E$14)+N('Option C'!$E$15)+IF(Scenario!$B$13="Gross",N('Option C'!$E$16),0))/12+((N('Option C'!$E$12)+N('Option C'!$E$13))/12+IF(AND(A334&gt;=Scenario!$B$10,MOD(A334-Scenario!$B$10,Scenario!$B$18)=0),N('Option C'!$E$17)*N('Option C'!$E$18)+N('Option C'!$E$20),0)+IF(A334=1,N('Option C'!$E$17)*N('Option C'!$E$19)+N('Option C'!$E$21),0)+IF(A334=Scenario!$B$11,N('Option C'!$E$22),0)),"INSUFFICIENT FUNDS")))</f>
        <v/>
      </c>
      <c r="E334" s="6" t="str">
        <f>IF(A334&gt;Scenario!$B$11,"",IF(A$2&lt;&gt;"Ready",A$2,IF(ISNUMBER(B334),IF((B334+C334)*(1+Scenario!$B$12/12)-D334&lt;0,"INSUFFICIENT FUNDS",(B334+C334)*(1+Scenario!$B$12/12)-D334),"INSUFFICIENT FUNDS")))</f>
        <v/>
      </c>
      <c r="F334" s="6" t="str">
        <f>IF(A334&gt;Scenario!$B$11,"",IF(A$2&lt;&gt;"Ready",A$2,IF(ISNUMBER(E334),F333+D334,"INSUFFICIENT FUNDS")))</f>
        <v/>
      </c>
      <c r="G334" t="str">
        <f>IF(A334&gt;Scenario!$B$11,"",IF(A$2&lt;&gt;"Ready",A$2,IF(ISNUMBER(E334),"OK","INSUFFICIENT FUNDS")))</f>
        <v/>
      </c>
      <c r="H334">
        <v>330</v>
      </c>
      <c r="I334" s="6" t="str">
        <f>IF(H334&gt;Scenario!$B$11,"",IF(H$2&lt;&gt;"Ready",H$2,IF(N333="OK",L333,"INSUFFICIENT FUNDS")))</f>
        <v/>
      </c>
      <c r="J334" s="6" t="str">
        <f>IF(H334&gt;Scenario!$B$11,"",IF(H$2&lt;&gt;"Ready",H$2,IF(ISNUMBER(I334),IF(AND(H334&gt;=Scenario!$B$10,MOD(H334-Scenario!$B$10,Scenario!$B$18)=0),Scenario!$B$8,0),"INSUFFICIENT FUNDS")))</f>
        <v/>
      </c>
      <c r="K334" s="6" t="str">
        <f>IF(H334&gt;Scenario!$B$11,"",IF(H$2&lt;&gt;"Ready",H$2,IF(ISNUMBER(I334),(I334+J334)*(N('Option C'!$E$14)+N('Option C'!$E$15)+IF(Scenario!$B$13="Gross",N('Option C'!$E$16),0))/12+((0+0)/12+IF(AND(H334&gt;=Scenario!$B$10,MOD(H334-Scenario!$B$10,Scenario!$B$18)=0),N('Option C'!$E$17)*N('Option C'!$E$18)+N('Option C'!$E$20),0)+IF(H334=1,N('Option C'!$E$17)*N('Option C'!$E$19)+N('Option C'!$E$21),0)+IF(H334=Scenario!$B$11,N('Option C'!$E$22),0)),"INSUFFICIENT FUNDS")))</f>
        <v/>
      </c>
      <c r="L334" s="6" t="str">
        <f>IF(H334&gt;Scenario!$B$11,"",IF(H$2&lt;&gt;"Ready",H$2,IF(ISNUMBER(I334),IF((I334+J334)*(1+Scenario!$B$12/12)-K334&lt;0,"INSUFFICIENT FUNDS",(I334+J334)*(1+Scenario!$B$12/12)-K334),"INSUFFICIENT FUNDS")))</f>
        <v/>
      </c>
      <c r="M334" s="6" t="str">
        <f>IF(H334&gt;Scenario!$B$11,"",IF(H$2&lt;&gt;"Ready",H$2,IF(ISNUMBER(L334),M333+K334,"INSUFFICIENT FUNDS")))</f>
        <v/>
      </c>
      <c r="N334" t="str">
        <f>IF(H334&gt;Scenario!$B$11,"",IF(H$2&lt;&gt;"Ready",H$2,IF(ISNUMBER(L334),"OK","INSUFFICIENT FUNDS")))</f>
        <v/>
      </c>
      <c r="O334">
        <v>330</v>
      </c>
      <c r="P334" s="6" t="str">
        <f>IF(O334&gt;Scenario!$B$11,"",IF(O$2&lt;&gt;"Ready",O$2,IF(U333="OK",S333,"INSUFFICIENT FUNDS")))</f>
        <v/>
      </c>
      <c r="Q334" s="6" t="str">
        <f>IF(O334&gt;Scenario!$B$11,"",IF(O$2&lt;&gt;"Ready",O$2,IF(ISNUMBER(P334),IF(AND(O334&gt;=Scenario!$B$10,MOD(O334-Scenario!$B$10,Scenario!$B$18)=0),Scenario!$B$8,0),"INSUFFICIENT FUNDS")))</f>
        <v/>
      </c>
      <c r="R334" s="6" t="str">
        <f>IF(O334&gt;Scenario!$B$11,"",IF(O$2&lt;&gt;"Ready",O$2,IF(ISNUMBER(P334),(P334+Q334)*(0+N('Option C'!$E$15)+IF(Scenario!$B$13="Gross",N('Option C'!$E$16),0))/12+((N('Option C'!$E$12)+N('Option C'!$E$13))/12+IF(AND(O334&gt;=Scenario!$B$10,MOD(O334-Scenario!$B$10,Scenario!$B$18)=0),N('Option C'!$E$17)*N('Option C'!$E$18)+N('Option C'!$E$20),0)+IF(O334=1,N('Option C'!$E$17)*N('Option C'!$E$19)+N('Option C'!$E$21),0)+IF(O334=Scenario!$B$11,N('Option C'!$E$22),0)),"INSUFFICIENT FUNDS")))</f>
        <v/>
      </c>
      <c r="S334" s="6" t="str">
        <f>IF(O334&gt;Scenario!$B$11,"",IF(O$2&lt;&gt;"Ready",O$2,IF(ISNUMBER(P334),IF((P334+Q334)*(1+Scenario!$B$12/12)-R334&lt;0,"INSUFFICIENT FUNDS",(P334+Q334)*(1+Scenario!$B$12/12)-R334),"INSUFFICIENT FUNDS")))</f>
        <v/>
      </c>
      <c r="T334" s="6" t="str">
        <f>IF(O334&gt;Scenario!$B$11,"",IF(O$2&lt;&gt;"Ready",O$2,IF(ISNUMBER(S334),T333+R334,"INSUFFICIENT FUNDS")))</f>
        <v/>
      </c>
      <c r="U334" t="str">
        <f>IF(O334&gt;Scenario!$B$11,"",IF(O$2&lt;&gt;"Ready",O$2,IF(ISNUMBER(S334),"OK","INSUFFICIENT FUNDS")))</f>
        <v/>
      </c>
      <c r="V334">
        <v>330</v>
      </c>
      <c r="W334" s="6" t="str">
        <f>IF(V334&gt;Scenario!$B$11,"",IF(V$2&lt;&gt;"Ready",V$2,IF(AB333="OK",Z333,"INSUFFICIENT FUNDS")))</f>
        <v/>
      </c>
      <c r="X334" s="6" t="str">
        <f>IF(V334&gt;Scenario!$B$11,"",IF(V$2&lt;&gt;"Ready",V$2,IF(ISNUMBER(W334),IF(AND(V334&gt;=Scenario!$B$10,MOD(V334-Scenario!$B$10,Scenario!$B$18)=0),Scenario!$B$8,0),"INSUFFICIENT FUNDS")))</f>
        <v/>
      </c>
      <c r="Y334" s="6" t="str">
        <f>IF(V334&gt;Scenario!$B$11,"",IF(V$2&lt;&gt;"Ready",V$2,IF(ISNUMBER(W334),(W334+X334)*(N('Option C'!$E$14)+N('Option C'!$E$15)+IF(Scenario!$B$13="Gross",N('Option C'!$E$16),0))/12+((N('Option C'!$E$12)+N('Option C'!$E$13))/12+IF(AND(V334&gt;=Scenario!$B$10,MOD(V334-Scenario!$B$10,Scenario!$B$18)=0),0*0+0,0)+IF(V334=1,0*0+0,0)+IF(V334=Scenario!$B$11,0,0)),"INSUFFICIENT FUNDS")))</f>
        <v/>
      </c>
      <c r="Z334" s="6" t="str">
        <f>IF(V334&gt;Scenario!$B$11,"",IF(V$2&lt;&gt;"Ready",V$2,IF(ISNUMBER(W334),IF((W334+X334)*(1+Scenario!$B$12/12)-Y334&lt;0,"INSUFFICIENT FUNDS",(W334+X334)*(1+Scenario!$B$12/12)-Y334),"INSUFFICIENT FUNDS")))</f>
        <v/>
      </c>
      <c r="AA334" s="6" t="str">
        <f>IF(V334&gt;Scenario!$B$11,"",IF(V$2&lt;&gt;"Ready",V$2,IF(ISNUMBER(Z334),AA333+Y334,"INSUFFICIENT FUNDS")))</f>
        <v/>
      </c>
      <c r="AB334" t="str">
        <f>IF(V334&gt;Scenario!$B$11,"",IF(V$2&lt;&gt;"Ready",V$2,IF(ISNUMBER(Z334),"OK","INSUFFICIENT FUNDS")))</f>
        <v/>
      </c>
      <c r="AC334">
        <v>330</v>
      </c>
      <c r="AD334" s="6" t="str">
        <f>IF(AC334&gt;Scenario!$B$11,"",IF(AC$2&lt;&gt;"Ready",AC$2,IF(AI333="OK",AG333,"INSUFFICIENT FUNDS")))</f>
        <v/>
      </c>
      <c r="AE334" s="6" t="str">
        <f>IF(AC334&gt;Scenario!$B$11,"",IF(AC$2&lt;&gt;"Ready",AC$2,IF(ISNUMBER(AD334),IF(AND(AC334&gt;=Scenario!$B$10,MOD(AC334-Scenario!$B$10,Scenario!$B$18)=0),Scenario!$B$8,0),"INSUFFICIENT FUNDS")))</f>
        <v/>
      </c>
      <c r="AF334" s="6" t="str">
        <f>IF(AC334&gt;Scenario!$B$11,"",IF(AC$2&lt;&gt;"Ready",AC$2,IF(ISNUMBER(AD334),(AD334+AE334)*(N('Option C'!$E$14)+N('Option C'!$E$15)+IF(Scenario!$B$13="Gross",0,0))/12+((N('Option C'!$E$12)+N('Option C'!$E$13))/12+IF(AND(AC334&gt;=Scenario!$B$10,MOD(AC334-Scenario!$B$10,Scenario!$B$18)=0),N('Option C'!$E$17)*N('Option C'!$E$18)+N('Option C'!$E$20),0)+IF(AC334=1,N('Option C'!$E$17)*N('Option C'!$E$19)+N('Option C'!$E$21),0)+IF(AC334=Scenario!$B$11,N('Option C'!$E$22),0)),"INSUFFICIENT FUNDS")))</f>
        <v/>
      </c>
      <c r="AG334" s="6" t="str">
        <f>IF(AC334&gt;Scenario!$B$11,"",IF(AC$2&lt;&gt;"Ready",AC$2,IF(ISNUMBER(AD334),IF((AD334+AE334)*(1+Scenario!$B$12/12)-AF334&lt;0,"INSUFFICIENT FUNDS",(AD334+AE334)*(1+Scenario!$B$12/12)-AF334),"INSUFFICIENT FUNDS")))</f>
        <v/>
      </c>
      <c r="AH334" s="6" t="str">
        <f>IF(AC334&gt;Scenario!$B$11,"",IF(AC$2&lt;&gt;"Ready",AC$2,IF(ISNUMBER(AG334),AH333+AF334,"INSUFFICIENT FUNDS")))</f>
        <v/>
      </c>
      <c r="AI334" t="str">
        <f>IF(AC334&gt;Scenario!$B$11,"",IF(AC$2&lt;&gt;"Ready",AC$2,IF(ISNUMBER(AG334),"OK","INSUFFICIENT FUNDS")))</f>
        <v/>
      </c>
      <c r="AJ334">
        <v>330</v>
      </c>
      <c r="AK334" s="6" t="str">
        <f>IF(AJ334&gt;Scenario!$B$11,"",IF(AJ$2&lt;&gt;"Ready",AJ$2,IF(AP333="OK",AN333,"INSUFFICIENT FUNDS")))</f>
        <v/>
      </c>
      <c r="AL334" s="6" t="str">
        <f>IF(AJ334&gt;Scenario!$B$11,"",IF(AJ$2&lt;&gt;"Ready",AJ$2,IF(ISNUMBER(AK334),IF(AND(AJ334&gt;=Scenario!$B$10,MOD(AJ334-Scenario!$B$10,Scenario!$B$18)=0),Scenario!$B$8,0),"INSUFFICIENT FUNDS")))</f>
        <v/>
      </c>
      <c r="AM334" s="6" t="str">
        <f>IF(AJ334&gt;Scenario!$B$11,"",IF(AJ$2&lt;&gt;"Ready",AJ$2,IF(ISNUMBER(AK334),(AK334+AL334)*(0+0+IF(Scenario!$B$13="Gross",0,0))/12+((0+0)/12+IF(AND(AJ334&gt;=Scenario!$B$10,MOD(AJ334-Scenario!$B$10,Scenario!$B$18)=0),0*0+0,0)+IF(AJ334=1,0*0+0,0)+IF(AJ334=Scenario!$B$11,0,0)),"INSUFFICIENT FUNDS")))</f>
        <v/>
      </c>
      <c r="AN334" s="6" t="str">
        <f>IF(AJ334&gt;Scenario!$B$11,"",IF(AJ$2&lt;&gt;"Ready",AJ$2,IF(ISNUMBER(AK334),IF((AK334+AL334)*(1+Scenario!$B$12/12)-AM334&lt;0,"INSUFFICIENT FUNDS",(AK334+AL334)*(1+Scenario!$B$12/12)-AM334),"INSUFFICIENT FUNDS")))</f>
        <v/>
      </c>
      <c r="AO334" s="6" t="str">
        <f>IF(AJ334&gt;Scenario!$B$11,"",IF(AJ$2&lt;&gt;"Ready",AJ$2,IF(ISNUMBER(AN334),AO333+AM334,"INSUFFICIENT FUNDS")))</f>
        <v/>
      </c>
      <c r="AP334" t="str">
        <f>IF(AJ334&gt;Scenario!$B$11,"",IF(AJ$2&lt;&gt;"Ready",AJ$2,IF(ISNUMBER(AN334),"OK","INSUFFICIENT FUNDS")))</f>
        <v/>
      </c>
    </row>
    <row r="335" spans="1:42" ht="32.1" customHeight="1" x14ac:dyDescent="0.2">
      <c r="A335">
        <v>331</v>
      </c>
      <c r="B335" s="6" t="str">
        <f>IF(A335&gt;Scenario!$B$11,"",IF(A$2&lt;&gt;"Ready",A$2,IF(G334="OK",E334,"INSUFFICIENT FUNDS")))</f>
        <v/>
      </c>
      <c r="C335" s="6" t="str">
        <f>IF(A335&gt;Scenario!$B$11,"",IF(A$2&lt;&gt;"Ready",A$2,IF(ISNUMBER(B335),IF(AND(A335&gt;=Scenario!$B$10,MOD(A335-Scenario!$B$10,Scenario!$B$18)=0),Scenario!$B$8,0),"INSUFFICIENT FUNDS")))</f>
        <v/>
      </c>
      <c r="D335" s="6" t="str">
        <f>IF(A335&gt;Scenario!$B$11,"",IF(A$2&lt;&gt;"Ready",A$2,IF(ISNUMBER(B335),(B335+C335)*(N('Option C'!$E$14)+N('Option C'!$E$15)+IF(Scenario!$B$13="Gross",N('Option C'!$E$16),0))/12+((N('Option C'!$E$12)+N('Option C'!$E$13))/12+IF(AND(A335&gt;=Scenario!$B$10,MOD(A335-Scenario!$B$10,Scenario!$B$18)=0),N('Option C'!$E$17)*N('Option C'!$E$18)+N('Option C'!$E$20),0)+IF(A335=1,N('Option C'!$E$17)*N('Option C'!$E$19)+N('Option C'!$E$21),0)+IF(A335=Scenario!$B$11,N('Option C'!$E$22),0)),"INSUFFICIENT FUNDS")))</f>
        <v/>
      </c>
      <c r="E335" s="6" t="str">
        <f>IF(A335&gt;Scenario!$B$11,"",IF(A$2&lt;&gt;"Ready",A$2,IF(ISNUMBER(B335),IF((B335+C335)*(1+Scenario!$B$12/12)-D335&lt;0,"INSUFFICIENT FUNDS",(B335+C335)*(1+Scenario!$B$12/12)-D335),"INSUFFICIENT FUNDS")))</f>
        <v/>
      </c>
      <c r="F335" s="6" t="str">
        <f>IF(A335&gt;Scenario!$B$11,"",IF(A$2&lt;&gt;"Ready",A$2,IF(ISNUMBER(E335),F334+D335,"INSUFFICIENT FUNDS")))</f>
        <v/>
      </c>
      <c r="G335" t="str">
        <f>IF(A335&gt;Scenario!$B$11,"",IF(A$2&lt;&gt;"Ready",A$2,IF(ISNUMBER(E335),"OK","INSUFFICIENT FUNDS")))</f>
        <v/>
      </c>
      <c r="H335">
        <v>331</v>
      </c>
      <c r="I335" s="6" t="str">
        <f>IF(H335&gt;Scenario!$B$11,"",IF(H$2&lt;&gt;"Ready",H$2,IF(N334="OK",L334,"INSUFFICIENT FUNDS")))</f>
        <v/>
      </c>
      <c r="J335" s="6" t="str">
        <f>IF(H335&gt;Scenario!$B$11,"",IF(H$2&lt;&gt;"Ready",H$2,IF(ISNUMBER(I335),IF(AND(H335&gt;=Scenario!$B$10,MOD(H335-Scenario!$B$10,Scenario!$B$18)=0),Scenario!$B$8,0),"INSUFFICIENT FUNDS")))</f>
        <v/>
      </c>
      <c r="K335" s="6" t="str">
        <f>IF(H335&gt;Scenario!$B$11,"",IF(H$2&lt;&gt;"Ready",H$2,IF(ISNUMBER(I335),(I335+J335)*(N('Option C'!$E$14)+N('Option C'!$E$15)+IF(Scenario!$B$13="Gross",N('Option C'!$E$16),0))/12+((0+0)/12+IF(AND(H335&gt;=Scenario!$B$10,MOD(H335-Scenario!$B$10,Scenario!$B$18)=0),N('Option C'!$E$17)*N('Option C'!$E$18)+N('Option C'!$E$20),0)+IF(H335=1,N('Option C'!$E$17)*N('Option C'!$E$19)+N('Option C'!$E$21),0)+IF(H335=Scenario!$B$11,N('Option C'!$E$22),0)),"INSUFFICIENT FUNDS")))</f>
        <v/>
      </c>
      <c r="L335" s="6" t="str">
        <f>IF(H335&gt;Scenario!$B$11,"",IF(H$2&lt;&gt;"Ready",H$2,IF(ISNUMBER(I335),IF((I335+J335)*(1+Scenario!$B$12/12)-K335&lt;0,"INSUFFICIENT FUNDS",(I335+J335)*(1+Scenario!$B$12/12)-K335),"INSUFFICIENT FUNDS")))</f>
        <v/>
      </c>
      <c r="M335" s="6" t="str">
        <f>IF(H335&gt;Scenario!$B$11,"",IF(H$2&lt;&gt;"Ready",H$2,IF(ISNUMBER(L335),M334+K335,"INSUFFICIENT FUNDS")))</f>
        <v/>
      </c>
      <c r="N335" t="str">
        <f>IF(H335&gt;Scenario!$B$11,"",IF(H$2&lt;&gt;"Ready",H$2,IF(ISNUMBER(L335),"OK","INSUFFICIENT FUNDS")))</f>
        <v/>
      </c>
      <c r="O335">
        <v>331</v>
      </c>
      <c r="P335" s="6" t="str">
        <f>IF(O335&gt;Scenario!$B$11,"",IF(O$2&lt;&gt;"Ready",O$2,IF(U334="OK",S334,"INSUFFICIENT FUNDS")))</f>
        <v/>
      </c>
      <c r="Q335" s="6" t="str">
        <f>IF(O335&gt;Scenario!$B$11,"",IF(O$2&lt;&gt;"Ready",O$2,IF(ISNUMBER(P335),IF(AND(O335&gt;=Scenario!$B$10,MOD(O335-Scenario!$B$10,Scenario!$B$18)=0),Scenario!$B$8,0),"INSUFFICIENT FUNDS")))</f>
        <v/>
      </c>
      <c r="R335" s="6" t="str">
        <f>IF(O335&gt;Scenario!$B$11,"",IF(O$2&lt;&gt;"Ready",O$2,IF(ISNUMBER(P335),(P335+Q335)*(0+N('Option C'!$E$15)+IF(Scenario!$B$13="Gross",N('Option C'!$E$16),0))/12+((N('Option C'!$E$12)+N('Option C'!$E$13))/12+IF(AND(O335&gt;=Scenario!$B$10,MOD(O335-Scenario!$B$10,Scenario!$B$18)=0),N('Option C'!$E$17)*N('Option C'!$E$18)+N('Option C'!$E$20),0)+IF(O335=1,N('Option C'!$E$17)*N('Option C'!$E$19)+N('Option C'!$E$21),0)+IF(O335=Scenario!$B$11,N('Option C'!$E$22),0)),"INSUFFICIENT FUNDS")))</f>
        <v/>
      </c>
      <c r="S335" s="6" t="str">
        <f>IF(O335&gt;Scenario!$B$11,"",IF(O$2&lt;&gt;"Ready",O$2,IF(ISNUMBER(P335),IF((P335+Q335)*(1+Scenario!$B$12/12)-R335&lt;0,"INSUFFICIENT FUNDS",(P335+Q335)*(1+Scenario!$B$12/12)-R335),"INSUFFICIENT FUNDS")))</f>
        <v/>
      </c>
      <c r="T335" s="6" t="str">
        <f>IF(O335&gt;Scenario!$B$11,"",IF(O$2&lt;&gt;"Ready",O$2,IF(ISNUMBER(S335),T334+R335,"INSUFFICIENT FUNDS")))</f>
        <v/>
      </c>
      <c r="U335" t="str">
        <f>IF(O335&gt;Scenario!$B$11,"",IF(O$2&lt;&gt;"Ready",O$2,IF(ISNUMBER(S335),"OK","INSUFFICIENT FUNDS")))</f>
        <v/>
      </c>
      <c r="V335">
        <v>331</v>
      </c>
      <c r="W335" s="6" t="str">
        <f>IF(V335&gt;Scenario!$B$11,"",IF(V$2&lt;&gt;"Ready",V$2,IF(AB334="OK",Z334,"INSUFFICIENT FUNDS")))</f>
        <v/>
      </c>
      <c r="X335" s="6" t="str">
        <f>IF(V335&gt;Scenario!$B$11,"",IF(V$2&lt;&gt;"Ready",V$2,IF(ISNUMBER(W335),IF(AND(V335&gt;=Scenario!$B$10,MOD(V335-Scenario!$B$10,Scenario!$B$18)=0),Scenario!$B$8,0),"INSUFFICIENT FUNDS")))</f>
        <v/>
      </c>
      <c r="Y335" s="6" t="str">
        <f>IF(V335&gt;Scenario!$B$11,"",IF(V$2&lt;&gt;"Ready",V$2,IF(ISNUMBER(W335),(W335+X335)*(N('Option C'!$E$14)+N('Option C'!$E$15)+IF(Scenario!$B$13="Gross",N('Option C'!$E$16),0))/12+((N('Option C'!$E$12)+N('Option C'!$E$13))/12+IF(AND(V335&gt;=Scenario!$B$10,MOD(V335-Scenario!$B$10,Scenario!$B$18)=0),0*0+0,0)+IF(V335=1,0*0+0,0)+IF(V335=Scenario!$B$11,0,0)),"INSUFFICIENT FUNDS")))</f>
        <v/>
      </c>
      <c r="Z335" s="6" t="str">
        <f>IF(V335&gt;Scenario!$B$11,"",IF(V$2&lt;&gt;"Ready",V$2,IF(ISNUMBER(W335),IF((W335+X335)*(1+Scenario!$B$12/12)-Y335&lt;0,"INSUFFICIENT FUNDS",(W335+X335)*(1+Scenario!$B$12/12)-Y335),"INSUFFICIENT FUNDS")))</f>
        <v/>
      </c>
      <c r="AA335" s="6" t="str">
        <f>IF(V335&gt;Scenario!$B$11,"",IF(V$2&lt;&gt;"Ready",V$2,IF(ISNUMBER(Z335),AA334+Y335,"INSUFFICIENT FUNDS")))</f>
        <v/>
      </c>
      <c r="AB335" t="str">
        <f>IF(V335&gt;Scenario!$B$11,"",IF(V$2&lt;&gt;"Ready",V$2,IF(ISNUMBER(Z335),"OK","INSUFFICIENT FUNDS")))</f>
        <v/>
      </c>
      <c r="AC335">
        <v>331</v>
      </c>
      <c r="AD335" s="6" t="str">
        <f>IF(AC335&gt;Scenario!$B$11,"",IF(AC$2&lt;&gt;"Ready",AC$2,IF(AI334="OK",AG334,"INSUFFICIENT FUNDS")))</f>
        <v/>
      </c>
      <c r="AE335" s="6" t="str">
        <f>IF(AC335&gt;Scenario!$B$11,"",IF(AC$2&lt;&gt;"Ready",AC$2,IF(ISNUMBER(AD335),IF(AND(AC335&gt;=Scenario!$B$10,MOD(AC335-Scenario!$B$10,Scenario!$B$18)=0),Scenario!$B$8,0),"INSUFFICIENT FUNDS")))</f>
        <v/>
      </c>
      <c r="AF335" s="6" t="str">
        <f>IF(AC335&gt;Scenario!$B$11,"",IF(AC$2&lt;&gt;"Ready",AC$2,IF(ISNUMBER(AD335),(AD335+AE335)*(N('Option C'!$E$14)+N('Option C'!$E$15)+IF(Scenario!$B$13="Gross",0,0))/12+((N('Option C'!$E$12)+N('Option C'!$E$13))/12+IF(AND(AC335&gt;=Scenario!$B$10,MOD(AC335-Scenario!$B$10,Scenario!$B$18)=0),N('Option C'!$E$17)*N('Option C'!$E$18)+N('Option C'!$E$20),0)+IF(AC335=1,N('Option C'!$E$17)*N('Option C'!$E$19)+N('Option C'!$E$21),0)+IF(AC335=Scenario!$B$11,N('Option C'!$E$22),0)),"INSUFFICIENT FUNDS")))</f>
        <v/>
      </c>
      <c r="AG335" s="6" t="str">
        <f>IF(AC335&gt;Scenario!$B$11,"",IF(AC$2&lt;&gt;"Ready",AC$2,IF(ISNUMBER(AD335),IF((AD335+AE335)*(1+Scenario!$B$12/12)-AF335&lt;0,"INSUFFICIENT FUNDS",(AD335+AE335)*(1+Scenario!$B$12/12)-AF335),"INSUFFICIENT FUNDS")))</f>
        <v/>
      </c>
      <c r="AH335" s="6" t="str">
        <f>IF(AC335&gt;Scenario!$B$11,"",IF(AC$2&lt;&gt;"Ready",AC$2,IF(ISNUMBER(AG335),AH334+AF335,"INSUFFICIENT FUNDS")))</f>
        <v/>
      </c>
      <c r="AI335" t="str">
        <f>IF(AC335&gt;Scenario!$B$11,"",IF(AC$2&lt;&gt;"Ready",AC$2,IF(ISNUMBER(AG335),"OK","INSUFFICIENT FUNDS")))</f>
        <v/>
      </c>
      <c r="AJ335">
        <v>331</v>
      </c>
      <c r="AK335" s="6" t="str">
        <f>IF(AJ335&gt;Scenario!$B$11,"",IF(AJ$2&lt;&gt;"Ready",AJ$2,IF(AP334="OK",AN334,"INSUFFICIENT FUNDS")))</f>
        <v/>
      </c>
      <c r="AL335" s="6" t="str">
        <f>IF(AJ335&gt;Scenario!$B$11,"",IF(AJ$2&lt;&gt;"Ready",AJ$2,IF(ISNUMBER(AK335),IF(AND(AJ335&gt;=Scenario!$B$10,MOD(AJ335-Scenario!$B$10,Scenario!$B$18)=0),Scenario!$B$8,0),"INSUFFICIENT FUNDS")))</f>
        <v/>
      </c>
      <c r="AM335" s="6" t="str">
        <f>IF(AJ335&gt;Scenario!$B$11,"",IF(AJ$2&lt;&gt;"Ready",AJ$2,IF(ISNUMBER(AK335),(AK335+AL335)*(0+0+IF(Scenario!$B$13="Gross",0,0))/12+((0+0)/12+IF(AND(AJ335&gt;=Scenario!$B$10,MOD(AJ335-Scenario!$B$10,Scenario!$B$18)=0),0*0+0,0)+IF(AJ335=1,0*0+0,0)+IF(AJ335=Scenario!$B$11,0,0)),"INSUFFICIENT FUNDS")))</f>
        <v/>
      </c>
      <c r="AN335" s="6" t="str">
        <f>IF(AJ335&gt;Scenario!$B$11,"",IF(AJ$2&lt;&gt;"Ready",AJ$2,IF(ISNUMBER(AK335),IF((AK335+AL335)*(1+Scenario!$B$12/12)-AM335&lt;0,"INSUFFICIENT FUNDS",(AK335+AL335)*(1+Scenario!$B$12/12)-AM335),"INSUFFICIENT FUNDS")))</f>
        <v/>
      </c>
      <c r="AO335" s="6" t="str">
        <f>IF(AJ335&gt;Scenario!$B$11,"",IF(AJ$2&lt;&gt;"Ready",AJ$2,IF(ISNUMBER(AN335),AO334+AM335,"INSUFFICIENT FUNDS")))</f>
        <v/>
      </c>
      <c r="AP335" t="str">
        <f>IF(AJ335&gt;Scenario!$B$11,"",IF(AJ$2&lt;&gt;"Ready",AJ$2,IF(ISNUMBER(AN335),"OK","INSUFFICIENT FUNDS")))</f>
        <v/>
      </c>
    </row>
    <row r="336" spans="1:42" ht="32.1" customHeight="1" x14ac:dyDescent="0.2">
      <c r="A336">
        <v>332</v>
      </c>
      <c r="B336" s="6" t="str">
        <f>IF(A336&gt;Scenario!$B$11,"",IF(A$2&lt;&gt;"Ready",A$2,IF(G335="OK",E335,"INSUFFICIENT FUNDS")))</f>
        <v/>
      </c>
      <c r="C336" s="6" t="str">
        <f>IF(A336&gt;Scenario!$B$11,"",IF(A$2&lt;&gt;"Ready",A$2,IF(ISNUMBER(B336),IF(AND(A336&gt;=Scenario!$B$10,MOD(A336-Scenario!$B$10,Scenario!$B$18)=0),Scenario!$B$8,0),"INSUFFICIENT FUNDS")))</f>
        <v/>
      </c>
      <c r="D336" s="6" t="str">
        <f>IF(A336&gt;Scenario!$B$11,"",IF(A$2&lt;&gt;"Ready",A$2,IF(ISNUMBER(B336),(B336+C336)*(N('Option C'!$E$14)+N('Option C'!$E$15)+IF(Scenario!$B$13="Gross",N('Option C'!$E$16),0))/12+((N('Option C'!$E$12)+N('Option C'!$E$13))/12+IF(AND(A336&gt;=Scenario!$B$10,MOD(A336-Scenario!$B$10,Scenario!$B$18)=0),N('Option C'!$E$17)*N('Option C'!$E$18)+N('Option C'!$E$20),0)+IF(A336=1,N('Option C'!$E$17)*N('Option C'!$E$19)+N('Option C'!$E$21),0)+IF(A336=Scenario!$B$11,N('Option C'!$E$22),0)),"INSUFFICIENT FUNDS")))</f>
        <v/>
      </c>
      <c r="E336" s="6" t="str">
        <f>IF(A336&gt;Scenario!$B$11,"",IF(A$2&lt;&gt;"Ready",A$2,IF(ISNUMBER(B336),IF((B336+C336)*(1+Scenario!$B$12/12)-D336&lt;0,"INSUFFICIENT FUNDS",(B336+C336)*(1+Scenario!$B$12/12)-D336),"INSUFFICIENT FUNDS")))</f>
        <v/>
      </c>
      <c r="F336" s="6" t="str">
        <f>IF(A336&gt;Scenario!$B$11,"",IF(A$2&lt;&gt;"Ready",A$2,IF(ISNUMBER(E336),F335+D336,"INSUFFICIENT FUNDS")))</f>
        <v/>
      </c>
      <c r="G336" t="str">
        <f>IF(A336&gt;Scenario!$B$11,"",IF(A$2&lt;&gt;"Ready",A$2,IF(ISNUMBER(E336),"OK","INSUFFICIENT FUNDS")))</f>
        <v/>
      </c>
      <c r="H336">
        <v>332</v>
      </c>
      <c r="I336" s="6" t="str">
        <f>IF(H336&gt;Scenario!$B$11,"",IF(H$2&lt;&gt;"Ready",H$2,IF(N335="OK",L335,"INSUFFICIENT FUNDS")))</f>
        <v/>
      </c>
      <c r="J336" s="6" t="str">
        <f>IF(H336&gt;Scenario!$B$11,"",IF(H$2&lt;&gt;"Ready",H$2,IF(ISNUMBER(I336),IF(AND(H336&gt;=Scenario!$B$10,MOD(H336-Scenario!$B$10,Scenario!$B$18)=0),Scenario!$B$8,0),"INSUFFICIENT FUNDS")))</f>
        <v/>
      </c>
      <c r="K336" s="6" t="str">
        <f>IF(H336&gt;Scenario!$B$11,"",IF(H$2&lt;&gt;"Ready",H$2,IF(ISNUMBER(I336),(I336+J336)*(N('Option C'!$E$14)+N('Option C'!$E$15)+IF(Scenario!$B$13="Gross",N('Option C'!$E$16),0))/12+((0+0)/12+IF(AND(H336&gt;=Scenario!$B$10,MOD(H336-Scenario!$B$10,Scenario!$B$18)=0),N('Option C'!$E$17)*N('Option C'!$E$18)+N('Option C'!$E$20),0)+IF(H336=1,N('Option C'!$E$17)*N('Option C'!$E$19)+N('Option C'!$E$21),0)+IF(H336=Scenario!$B$11,N('Option C'!$E$22),0)),"INSUFFICIENT FUNDS")))</f>
        <v/>
      </c>
      <c r="L336" s="6" t="str">
        <f>IF(H336&gt;Scenario!$B$11,"",IF(H$2&lt;&gt;"Ready",H$2,IF(ISNUMBER(I336),IF((I336+J336)*(1+Scenario!$B$12/12)-K336&lt;0,"INSUFFICIENT FUNDS",(I336+J336)*(1+Scenario!$B$12/12)-K336),"INSUFFICIENT FUNDS")))</f>
        <v/>
      </c>
      <c r="M336" s="6" t="str">
        <f>IF(H336&gt;Scenario!$B$11,"",IF(H$2&lt;&gt;"Ready",H$2,IF(ISNUMBER(L336),M335+K336,"INSUFFICIENT FUNDS")))</f>
        <v/>
      </c>
      <c r="N336" t="str">
        <f>IF(H336&gt;Scenario!$B$11,"",IF(H$2&lt;&gt;"Ready",H$2,IF(ISNUMBER(L336),"OK","INSUFFICIENT FUNDS")))</f>
        <v/>
      </c>
      <c r="O336">
        <v>332</v>
      </c>
      <c r="P336" s="6" t="str">
        <f>IF(O336&gt;Scenario!$B$11,"",IF(O$2&lt;&gt;"Ready",O$2,IF(U335="OK",S335,"INSUFFICIENT FUNDS")))</f>
        <v/>
      </c>
      <c r="Q336" s="6" t="str">
        <f>IF(O336&gt;Scenario!$B$11,"",IF(O$2&lt;&gt;"Ready",O$2,IF(ISNUMBER(P336),IF(AND(O336&gt;=Scenario!$B$10,MOD(O336-Scenario!$B$10,Scenario!$B$18)=0),Scenario!$B$8,0),"INSUFFICIENT FUNDS")))</f>
        <v/>
      </c>
      <c r="R336" s="6" t="str">
        <f>IF(O336&gt;Scenario!$B$11,"",IF(O$2&lt;&gt;"Ready",O$2,IF(ISNUMBER(P336),(P336+Q336)*(0+N('Option C'!$E$15)+IF(Scenario!$B$13="Gross",N('Option C'!$E$16),0))/12+((N('Option C'!$E$12)+N('Option C'!$E$13))/12+IF(AND(O336&gt;=Scenario!$B$10,MOD(O336-Scenario!$B$10,Scenario!$B$18)=0),N('Option C'!$E$17)*N('Option C'!$E$18)+N('Option C'!$E$20),0)+IF(O336=1,N('Option C'!$E$17)*N('Option C'!$E$19)+N('Option C'!$E$21),0)+IF(O336=Scenario!$B$11,N('Option C'!$E$22),0)),"INSUFFICIENT FUNDS")))</f>
        <v/>
      </c>
      <c r="S336" s="6" t="str">
        <f>IF(O336&gt;Scenario!$B$11,"",IF(O$2&lt;&gt;"Ready",O$2,IF(ISNUMBER(P336),IF((P336+Q336)*(1+Scenario!$B$12/12)-R336&lt;0,"INSUFFICIENT FUNDS",(P336+Q336)*(1+Scenario!$B$12/12)-R336),"INSUFFICIENT FUNDS")))</f>
        <v/>
      </c>
      <c r="T336" s="6" t="str">
        <f>IF(O336&gt;Scenario!$B$11,"",IF(O$2&lt;&gt;"Ready",O$2,IF(ISNUMBER(S336),T335+R336,"INSUFFICIENT FUNDS")))</f>
        <v/>
      </c>
      <c r="U336" t="str">
        <f>IF(O336&gt;Scenario!$B$11,"",IF(O$2&lt;&gt;"Ready",O$2,IF(ISNUMBER(S336),"OK","INSUFFICIENT FUNDS")))</f>
        <v/>
      </c>
      <c r="V336">
        <v>332</v>
      </c>
      <c r="W336" s="6" t="str">
        <f>IF(V336&gt;Scenario!$B$11,"",IF(V$2&lt;&gt;"Ready",V$2,IF(AB335="OK",Z335,"INSUFFICIENT FUNDS")))</f>
        <v/>
      </c>
      <c r="X336" s="6" t="str">
        <f>IF(V336&gt;Scenario!$B$11,"",IF(V$2&lt;&gt;"Ready",V$2,IF(ISNUMBER(W336),IF(AND(V336&gt;=Scenario!$B$10,MOD(V336-Scenario!$B$10,Scenario!$B$18)=0),Scenario!$B$8,0),"INSUFFICIENT FUNDS")))</f>
        <v/>
      </c>
      <c r="Y336" s="6" t="str">
        <f>IF(V336&gt;Scenario!$B$11,"",IF(V$2&lt;&gt;"Ready",V$2,IF(ISNUMBER(W336),(W336+X336)*(N('Option C'!$E$14)+N('Option C'!$E$15)+IF(Scenario!$B$13="Gross",N('Option C'!$E$16),0))/12+((N('Option C'!$E$12)+N('Option C'!$E$13))/12+IF(AND(V336&gt;=Scenario!$B$10,MOD(V336-Scenario!$B$10,Scenario!$B$18)=0),0*0+0,0)+IF(V336=1,0*0+0,0)+IF(V336=Scenario!$B$11,0,0)),"INSUFFICIENT FUNDS")))</f>
        <v/>
      </c>
      <c r="Z336" s="6" t="str">
        <f>IF(V336&gt;Scenario!$B$11,"",IF(V$2&lt;&gt;"Ready",V$2,IF(ISNUMBER(W336),IF((W336+X336)*(1+Scenario!$B$12/12)-Y336&lt;0,"INSUFFICIENT FUNDS",(W336+X336)*(1+Scenario!$B$12/12)-Y336),"INSUFFICIENT FUNDS")))</f>
        <v/>
      </c>
      <c r="AA336" s="6" t="str">
        <f>IF(V336&gt;Scenario!$B$11,"",IF(V$2&lt;&gt;"Ready",V$2,IF(ISNUMBER(Z336),AA335+Y336,"INSUFFICIENT FUNDS")))</f>
        <v/>
      </c>
      <c r="AB336" t="str">
        <f>IF(V336&gt;Scenario!$B$11,"",IF(V$2&lt;&gt;"Ready",V$2,IF(ISNUMBER(Z336),"OK","INSUFFICIENT FUNDS")))</f>
        <v/>
      </c>
      <c r="AC336">
        <v>332</v>
      </c>
      <c r="AD336" s="6" t="str">
        <f>IF(AC336&gt;Scenario!$B$11,"",IF(AC$2&lt;&gt;"Ready",AC$2,IF(AI335="OK",AG335,"INSUFFICIENT FUNDS")))</f>
        <v/>
      </c>
      <c r="AE336" s="6" t="str">
        <f>IF(AC336&gt;Scenario!$B$11,"",IF(AC$2&lt;&gt;"Ready",AC$2,IF(ISNUMBER(AD336),IF(AND(AC336&gt;=Scenario!$B$10,MOD(AC336-Scenario!$B$10,Scenario!$B$18)=0),Scenario!$B$8,0),"INSUFFICIENT FUNDS")))</f>
        <v/>
      </c>
      <c r="AF336" s="6" t="str">
        <f>IF(AC336&gt;Scenario!$B$11,"",IF(AC$2&lt;&gt;"Ready",AC$2,IF(ISNUMBER(AD336),(AD336+AE336)*(N('Option C'!$E$14)+N('Option C'!$E$15)+IF(Scenario!$B$13="Gross",0,0))/12+((N('Option C'!$E$12)+N('Option C'!$E$13))/12+IF(AND(AC336&gt;=Scenario!$B$10,MOD(AC336-Scenario!$B$10,Scenario!$B$18)=0),N('Option C'!$E$17)*N('Option C'!$E$18)+N('Option C'!$E$20),0)+IF(AC336=1,N('Option C'!$E$17)*N('Option C'!$E$19)+N('Option C'!$E$21),0)+IF(AC336=Scenario!$B$11,N('Option C'!$E$22),0)),"INSUFFICIENT FUNDS")))</f>
        <v/>
      </c>
      <c r="AG336" s="6" t="str">
        <f>IF(AC336&gt;Scenario!$B$11,"",IF(AC$2&lt;&gt;"Ready",AC$2,IF(ISNUMBER(AD336),IF((AD336+AE336)*(1+Scenario!$B$12/12)-AF336&lt;0,"INSUFFICIENT FUNDS",(AD336+AE336)*(1+Scenario!$B$12/12)-AF336),"INSUFFICIENT FUNDS")))</f>
        <v/>
      </c>
      <c r="AH336" s="6" t="str">
        <f>IF(AC336&gt;Scenario!$B$11,"",IF(AC$2&lt;&gt;"Ready",AC$2,IF(ISNUMBER(AG336),AH335+AF336,"INSUFFICIENT FUNDS")))</f>
        <v/>
      </c>
      <c r="AI336" t="str">
        <f>IF(AC336&gt;Scenario!$B$11,"",IF(AC$2&lt;&gt;"Ready",AC$2,IF(ISNUMBER(AG336),"OK","INSUFFICIENT FUNDS")))</f>
        <v/>
      </c>
      <c r="AJ336">
        <v>332</v>
      </c>
      <c r="AK336" s="6" t="str">
        <f>IF(AJ336&gt;Scenario!$B$11,"",IF(AJ$2&lt;&gt;"Ready",AJ$2,IF(AP335="OK",AN335,"INSUFFICIENT FUNDS")))</f>
        <v/>
      </c>
      <c r="AL336" s="6" t="str">
        <f>IF(AJ336&gt;Scenario!$B$11,"",IF(AJ$2&lt;&gt;"Ready",AJ$2,IF(ISNUMBER(AK336),IF(AND(AJ336&gt;=Scenario!$B$10,MOD(AJ336-Scenario!$B$10,Scenario!$B$18)=0),Scenario!$B$8,0),"INSUFFICIENT FUNDS")))</f>
        <v/>
      </c>
      <c r="AM336" s="6" t="str">
        <f>IF(AJ336&gt;Scenario!$B$11,"",IF(AJ$2&lt;&gt;"Ready",AJ$2,IF(ISNUMBER(AK336),(AK336+AL336)*(0+0+IF(Scenario!$B$13="Gross",0,0))/12+((0+0)/12+IF(AND(AJ336&gt;=Scenario!$B$10,MOD(AJ336-Scenario!$B$10,Scenario!$B$18)=0),0*0+0,0)+IF(AJ336=1,0*0+0,0)+IF(AJ336=Scenario!$B$11,0,0)),"INSUFFICIENT FUNDS")))</f>
        <v/>
      </c>
      <c r="AN336" s="6" t="str">
        <f>IF(AJ336&gt;Scenario!$B$11,"",IF(AJ$2&lt;&gt;"Ready",AJ$2,IF(ISNUMBER(AK336),IF((AK336+AL336)*(1+Scenario!$B$12/12)-AM336&lt;0,"INSUFFICIENT FUNDS",(AK336+AL336)*(1+Scenario!$B$12/12)-AM336),"INSUFFICIENT FUNDS")))</f>
        <v/>
      </c>
      <c r="AO336" s="6" t="str">
        <f>IF(AJ336&gt;Scenario!$B$11,"",IF(AJ$2&lt;&gt;"Ready",AJ$2,IF(ISNUMBER(AN336),AO335+AM336,"INSUFFICIENT FUNDS")))</f>
        <v/>
      </c>
      <c r="AP336" t="str">
        <f>IF(AJ336&gt;Scenario!$B$11,"",IF(AJ$2&lt;&gt;"Ready",AJ$2,IF(ISNUMBER(AN336),"OK","INSUFFICIENT FUNDS")))</f>
        <v/>
      </c>
    </row>
    <row r="337" spans="1:42" ht="32.1" customHeight="1" x14ac:dyDescent="0.2">
      <c r="A337">
        <v>333</v>
      </c>
      <c r="B337" s="6" t="str">
        <f>IF(A337&gt;Scenario!$B$11,"",IF(A$2&lt;&gt;"Ready",A$2,IF(G336="OK",E336,"INSUFFICIENT FUNDS")))</f>
        <v/>
      </c>
      <c r="C337" s="6" t="str">
        <f>IF(A337&gt;Scenario!$B$11,"",IF(A$2&lt;&gt;"Ready",A$2,IF(ISNUMBER(B337),IF(AND(A337&gt;=Scenario!$B$10,MOD(A337-Scenario!$B$10,Scenario!$B$18)=0),Scenario!$B$8,0),"INSUFFICIENT FUNDS")))</f>
        <v/>
      </c>
      <c r="D337" s="6" t="str">
        <f>IF(A337&gt;Scenario!$B$11,"",IF(A$2&lt;&gt;"Ready",A$2,IF(ISNUMBER(B337),(B337+C337)*(N('Option C'!$E$14)+N('Option C'!$E$15)+IF(Scenario!$B$13="Gross",N('Option C'!$E$16),0))/12+((N('Option C'!$E$12)+N('Option C'!$E$13))/12+IF(AND(A337&gt;=Scenario!$B$10,MOD(A337-Scenario!$B$10,Scenario!$B$18)=0),N('Option C'!$E$17)*N('Option C'!$E$18)+N('Option C'!$E$20),0)+IF(A337=1,N('Option C'!$E$17)*N('Option C'!$E$19)+N('Option C'!$E$21),0)+IF(A337=Scenario!$B$11,N('Option C'!$E$22),0)),"INSUFFICIENT FUNDS")))</f>
        <v/>
      </c>
      <c r="E337" s="6" t="str">
        <f>IF(A337&gt;Scenario!$B$11,"",IF(A$2&lt;&gt;"Ready",A$2,IF(ISNUMBER(B337),IF((B337+C337)*(1+Scenario!$B$12/12)-D337&lt;0,"INSUFFICIENT FUNDS",(B337+C337)*(1+Scenario!$B$12/12)-D337),"INSUFFICIENT FUNDS")))</f>
        <v/>
      </c>
      <c r="F337" s="6" t="str">
        <f>IF(A337&gt;Scenario!$B$11,"",IF(A$2&lt;&gt;"Ready",A$2,IF(ISNUMBER(E337),F336+D337,"INSUFFICIENT FUNDS")))</f>
        <v/>
      </c>
      <c r="G337" t="str">
        <f>IF(A337&gt;Scenario!$B$11,"",IF(A$2&lt;&gt;"Ready",A$2,IF(ISNUMBER(E337),"OK","INSUFFICIENT FUNDS")))</f>
        <v/>
      </c>
      <c r="H337">
        <v>333</v>
      </c>
      <c r="I337" s="6" t="str">
        <f>IF(H337&gt;Scenario!$B$11,"",IF(H$2&lt;&gt;"Ready",H$2,IF(N336="OK",L336,"INSUFFICIENT FUNDS")))</f>
        <v/>
      </c>
      <c r="J337" s="6" t="str">
        <f>IF(H337&gt;Scenario!$B$11,"",IF(H$2&lt;&gt;"Ready",H$2,IF(ISNUMBER(I337),IF(AND(H337&gt;=Scenario!$B$10,MOD(H337-Scenario!$B$10,Scenario!$B$18)=0),Scenario!$B$8,0),"INSUFFICIENT FUNDS")))</f>
        <v/>
      </c>
      <c r="K337" s="6" t="str">
        <f>IF(H337&gt;Scenario!$B$11,"",IF(H$2&lt;&gt;"Ready",H$2,IF(ISNUMBER(I337),(I337+J337)*(N('Option C'!$E$14)+N('Option C'!$E$15)+IF(Scenario!$B$13="Gross",N('Option C'!$E$16),0))/12+((0+0)/12+IF(AND(H337&gt;=Scenario!$B$10,MOD(H337-Scenario!$B$10,Scenario!$B$18)=0),N('Option C'!$E$17)*N('Option C'!$E$18)+N('Option C'!$E$20),0)+IF(H337=1,N('Option C'!$E$17)*N('Option C'!$E$19)+N('Option C'!$E$21),0)+IF(H337=Scenario!$B$11,N('Option C'!$E$22),0)),"INSUFFICIENT FUNDS")))</f>
        <v/>
      </c>
      <c r="L337" s="6" t="str">
        <f>IF(H337&gt;Scenario!$B$11,"",IF(H$2&lt;&gt;"Ready",H$2,IF(ISNUMBER(I337),IF((I337+J337)*(1+Scenario!$B$12/12)-K337&lt;0,"INSUFFICIENT FUNDS",(I337+J337)*(1+Scenario!$B$12/12)-K337),"INSUFFICIENT FUNDS")))</f>
        <v/>
      </c>
      <c r="M337" s="6" t="str">
        <f>IF(H337&gt;Scenario!$B$11,"",IF(H$2&lt;&gt;"Ready",H$2,IF(ISNUMBER(L337),M336+K337,"INSUFFICIENT FUNDS")))</f>
        <v/>
      </c>
      <c r="N337" t="str">
        <f>IF(H337&gt;Scenario!$B$11,"",IF(H$2&lt;&gt;"Ready",H$2,IF(ISNUMBER(L337),"OK","INSUFFICIENT FUNDS")))</f>
        <v/>
      </c>
      <c r="O337">
        <v>333</v>
      </c>
      <c r="P337" s="6" t="str">
        <f>IF(O337&gt;Scenario!$B$11,"",IF(O$2&lt;&gt;"Ready",O$2,IF(U336="OK",S336,"INSUFFICIENT FUNDS")))</f>
        <v/>
      </c>
      <c r="Q337" s="6" t="str">
        <f>IF(O337&gt;Scenario!$B$11,"",IF(O$2&lt;&gt;"Ready",O$2,IF(ISNUMBER(P337),IF(AND(O337&gt;=Scenario!$B$10,MOD(O337-Scenario!$B$10,Scenario!$B$18)=0),Scenario!$B$8,0),"INSUFFICIENT FUNDS")))</f>
        <v/>
      </c>
      <c r="R337" s="6" t="str">
        <f>IF(O337&gt;Scenario!$B$11,"",IF(O$2&lt;&gt;"Ready",O$2,IF(ISNUMBER(P337),(P337+Q337)*(0+N('Option C'!$E$15)+IF(Scenario!$B$13="Gross",N('Option C'!$E$16),0))/12+((N('Option C'!$E$12)+N('Option C'!$E$13))/12+IF(AND(O337&gt;=Scenario!$B$10,MOD(O337-Scenario!$B$10,Scenario!$B$18)=0),N('Option C'!$E$17)*N('Option C'!$E$18)+N('Option C'!$E$20),0)+IF(O337=1,N('Option C'!$E$17)*N('Option C'!$E$19)+N('Option C'!$E$21),0)+IF(O337=Scenario!$B$11,N('Option C'!$E$22),0)),"INSUFFICIENT FUNDS")))</f>
        <v/>
      </c>
      <c r="S337" s="6" t="str">
        <f>IF(O337&gt;Scenario!$B$11,"",IF(O$2&lt;&gt;"Ready",O$2,IF(ISNUMBER(P337),IF((P337+Q337)*(1+Scenario!$B$12/12)-R337&lt;0,"INSUFFICIENT FUNDS",(P337+Q337)*(1+Scenario!$B$12/12)-R337),"INSUFFICIENT FUNDS")))</f>
        <v/>
      </c>
      <c r="T337" s="6" t="str">
        <f>IF(O337&gt;Scenario!$B$11,"",IF(O$2&lt;&gt;"Ready",O$2,IF(ISNUMBER(S337),T336+R337,"INSUFFICIENT FUNDS")))</f>
        <v/>
      </c>
      <c r="U337" t="str">
        <f>IF(O337&gt;Scenario!$B$11,"",IF(O$2&lt;&gt;"Ready",O$2,IF(ISNUMBER(S337),"OK","INSUFFICIENT FUNDS")))</f>
        <v/>
      </c>
      <c r="V337">
        <v>333</v>
      </c>
      <c r="W337" s="6" t="str">
        <f>IF(V337&gt;Scenario!$B$11,"",IF(V$2&lt;&gt;"Ready",V$2,IF(AB336="OK",Z336,"INSUFFICIENT FUNDS")))</f>
        <v/>
      </c>
      <c r="X337" s="6" t="str">
        <f>IF(V337&gt;Scenario!$B$11,"",IF(V$2&lt;&gt;"Ready",V$2,IF(ISNUMBER(W337),IF(AND(V337&gt;=Scenario!$B$10,MOD(V337-Scenario!$B$10,Scenario!$B$18)=0),Scenario!$B$8,0),"INSUFFICIENT FUNDS")))</f>
        <v/>
      </c>
      <c r="Y337" s="6" t="str">
        <f>IF(V337&gt;Scenario!$B$11,"",IF(V$2&lt;&gt;"Ready",V$2,IF(ISNUMBER(W337),(W337+X337)*(N('Option C'!$E$14)+N('Option C'!$E$15)+IF(Scenario!$B$13="Gross",N('Option C'!$E$16),0))/12+((N('Option C'!$E$12)+N('Option C'!$E$13))/12+IF(AND(V337&gt;=Scenario!$B$10,MOD(V337-Scenario!$B$10,Scenario!$B$18)=0),0*0+0,0)+IF(V337=1,0*0+0,0)+IF(V337=Scenario!$B$11,0,0)),"INSUFFICIENT FUNDS")))</f>
        <v/>
      </c>
      <c r="Z337" s="6" t="str">
        <f>IF(V337&gt;Scenario!$B$11,"",IF(V$2&lt;&gt;"Ready",V$2,IF(ISNUMBER(W337),IF((W337+X337)*(1+Scenario!$B$12/12)-Y337&lt;0,"INSUFFICIENT FUNDS",(W337+X337)*(1+Scenario!$B$12/12)-Y337),"INSUFFICIENT FUNDS")))</f>
        <v/>
      </c>
      <c r="AA337" s="6" t="str">
        <f>IF(V337&gt;Scenario!$B$11,"",IF(V$2&lt;&gt;"Ready",V$2,IF(ISNUMBER(Z337),AA336+Y337,"INSUFFICIENT FUNDS")))</f>
        <v/>
      </c>
      <c r="AB337" t="str">
        <f>IF(V337&gt;Scenario!$B$11,"",IF(V$2&lt;&gt;"Ready",V$2,IF(ISNUMBER(Z337),"OK","INSUFFICIENT FUNDS")))</f>
        <v/>
      </c>
      <c r="AC337">
        <v>333</v>
      </c>
      <c r="AD337" s="6" t="str">
        <f>IF(AC337&gt;Scenario!$B$11,"",IF(AC$2&lt;&gt;"Ready",AC$2,IF(AI336="OK",AG336,"INSUFFICIENT FUNDS")))</f>
        <v/>
      </c>
      <c r="AE337" s="6" t="str">
        <f>IF(AC337&gt;Scenario!$B$11,"",IF(AC$2&lt;&gt;"Ready",AC$2,IF(ISNUMBER(AD337),IF(AND(AC337&gt;=Scenario!$B$10,MOD(AC337-Scenario!$B$10,Scenario!$B$18)=0),Scenario!$B$8,0),"INSUFFICIENT FUNDS")))</f>
        <v/>
      </c>
      <c r="AF337" s="6" t="str">
        <f>IF(AC337&gt;Scenario!$B$11,"",IF(AC$2&lt;&gt;"Ready",AC$2,IF(ISNUMBER(AD337),(AD337+AE337)*(N('Option C'!$E$14)+N('Option C'!$E$15)+IF(Scenario!$B$13="Gross",0,0))/12+((N('Option C'!$E$12)+N('Option C'!$E$13))/12+IF(AND(AC337&gt;=Scenario!$B$10,MOD(AC337-Scenario!$B$10,Scenario!$B$18)=0),N('Option C'!$E$17)*N('Option C'!$E$18)+N('Option C'!$E$20),0)+IF(AC337=1,N('Option C'!$E$17)*N('Option C'!$E$19)+N('Option C'!$E$21),0)+IF(AC337=Scenario!$B$11,N('Option C'!$E$22),0)),"INSUFFICIENT FUNDS")))</f>
        <v/>
      </c>
      <c r="AG337" s="6" t="str">
        <f>IF(AC337&gt;Scenario!$B$11,"",IF(AC$2&lt;&gt;"Ready",AC$2,IF(ISNUMBER(AD337),IF((AD337+AE337)*(1+Scenario!$B$12/12)-AF337&lt;0,"INSUFFICIENT FUNDS",(AD337+AE337)*(1+Scenario!$B$12/12)-AF337),"INSUFFICIENT FUNDS")))</f>
        <v/>
      </c>
      <c r="AH337" s="6" t="str">
        <f>IF(AC337&gt;Scenario!$B$11,"",IF(AC$2&lt;&gt;"Ready",AC$2,IF(ISNUMBER(AG337),AH336+AF337,"INSUFFICIENT FUNDS")))</f>
        <v/>
      </c>
      <c r="AI337" t="str">
        <f>IF(AC337&gt;Scenario!$B$11,"",IF(AC$2&lt;&gt;"Ready",AC$2,IF(ISNUMBER(AG337),"OK","INSUFFICIENT FUNDS")))</f>
        <v/>
      </c>
      <c r="AJ337">
        <v>333</v>
      </c>
      <c r="AK337" s="6" t="str">
        <f>IF(AJ337&gt;Scenario!$B$11,"",IF(AJ$2&lt;&gt;"Ready",AJ$2,IF(AP336="OK",AN336,"INSUFFICIENT FUNDS")))</f>
        <v/>
      </c>
      <c r="AL337" s="6" t="str">
        <f>IF(AJ337&gt;Scenario!$B$11,"",IF(AJ$2&lt;&gt;"Ready",AJ$2,IF(ISNUMBER(AK337),IF(AND(AJ337&gt;=Scenario!$B$10,MOD(AJ337-Scenario!$B$10,Scenario!$B$18)=0),Scenario!$B$8,0),"INSUFFICIENT FUNDS")))</f>
        <v/>
      </c>
      <c r="AM337" s="6" t="str">
        <f>IF(AJ337&gt;Scenario!$B$11,"",IF(AJ$2&lt;&gt;"Ready",AJ$2,IF(ISNUMBER(AK337),(AK337+AL337)*(0+0+IF(Scenario!$B$13="Gross",0,0))/12+((0+0)/12+IF(AND(AJ337&gt;=Scenario!$B$10,MOD(AJ337-Scenario!$B$10,Scenario!$B$18)=0),0*0+0,0)+IF(AJ337=1,0*0+0,0)+IF(AJ337=Scenario!$B$11,0,0)),"INSUFFICIENT FUNDS")))</f>
        <v/>
      </c>
      <c r="AN337" s="6" t="str">
        <f>IF(AJ337&gt;Scenario!$B$11,"",IF(AJ$2&lt;&gt;"Ready",AJ$2,IF(ISNUMBER(AK337),IF((AK337+AL337)*(1+Scenario!$B$12/12)-AM337&lt;0,"INSUFFICIENT FUNDS",(AK337+AL337)*(1+Scenario!$B$12/12)-AM337),"INSUFFICIENT FUNDS")))</f>
        <v/>
      </c>
      <c r="AO337" s="6" t="str">
        <f>IF(AJ337&gt;Scenario!$B$11,"",IF(AJ$2&lt;&gt;"Ready",AJ$2,IF(ISNUMBER(AN337),AO336+AM337,"INSUFFICIENT FUNDS")))</f>
        <v/>
      </c>
      <c r="AP337" t="str">
        <f>IF(AJ337&gt;Scenario!$B$11,"",IF(AJ$2&lt;&gt;"Ready",AJ$2,IF(ISNUMBER(AN337),"OK","INSUFFICIENT FUNDS")))</f>
        <v/>
      </c>
    </row>
    <row r="338" spans="1:42" ht="32.1" customHeight="1" x14ac:dyDescent="0.2">
      <c r="A338">
        <v>334</v>
      </c>
      <c r="B338" s="6" t="str">
        <f>IF(A338&gt;Scenario!$B$11,"",IF(A$2&lt;&gt;"Ready",A$2,IF(G337="OK",E337,"INSUFFICIENT FUNDS")))</f>
        <v/>
      </c>
      <c r="C338" s="6" t="str">
        <f>IF(A338&gt;Scenario!$B$11,"",IF(A$2&lt;&gt;"Ready",A$2,IF(ISNUMBER(B338),IF(AND(A338&gt;=Scenario!$B$10,MOD(A338-Scenario!$B$10,Scenario!$B$18)=0),Scenario!$B$8,0),"INSUFFICIENT FUNDS")))</f>
        <v/>
      </c>
      <c r="D338" s="6" t="str">
        <f>IF(A338&gt;Scenario!$B$11,"",IF(A$2&lt;&gt;"Ready",A$2,IF(ISNUMBER(B338),(B338+C338)*(N('Option C'!$E$14)+N('Option C'!$E$15)+IF(Scenario!$B$13="Gross",N('Option C'!$E$16),0))/12+((N('Option C'!$E$12)+N('Option C'!$E$13))/12+IF(AND(A338&gt;=Scenario!$B$10,MOD(A338-Scenario!$B$10,Scenario!$B$18)=0),N('Option C'!$E$17)*N('Option C'!$E$18)+N('Option C'!$E$20),0)+IF(A338=1,N('Option C'!$E$17)*N('Option C'!$E$19)+N('Option C'!$E$21),0)+IF(A338=Scenario!$B$11,N('Option C'!$E$22),0)),"INSUFFICIENT FUNDS")))</f>
        <v/>
      </c>
      <c r="E338" s="6" t="str">
        <f>IF(A338&gt;Scenario!$B$11,"",IF(A$2&lt;&gt;"Ready",A$2,IF(ISNUMBER(B338),IF((B338+C338)*(1+Scenario!$B$12/12)-D338&lt;0,"INSUFFICIENT FUNDS",(B338+C338)*(1+Scenario!$B$12/12)-D338),"INSUFFICIENT FUNDS")))</f>
        <v/>
      </c>
      <c r="F338" s="6" t="str">
        <f>IF(A338&gt;Scenario!$B$11,"",IF(A$2&lt;&gt;"Ready",A$2,IF(ISNUMBER(E338),F337+D338,"INSUFFICIENT FUNDS")))</f>
        <v/>
      </c>
      <c r="G338" t="str">
        <f>IF(A338&gt;Scenario!$B$11,"",IF(A$2&lt;&gt;"Ready",A$2,IF(ISNUMBER(E338),"OK","INSUFFICIENT FUNDS")))</f>
        <v/>
      </c>
      <c r="H338">
        <v>334</v>
      </c>
      <c r="I338" s="6" t="str">
        <f>IF(H338&gt;Scenario!$B$11,"",IF(H$2&lt;&gt;"Ready",H$2,IF(N337="OK",L337,"INSUFFICIENT FUNDS")))</f>
        <v/>
      </c>
      <c r="J338" s="6" t="str">
        <f>IF(H338&gt;Scenario!$B$11,"",IF(H$2&lt;&gt;"Ready",H$2,IF(ISNUMBER(I338),IF(AND(H338&gt;=Scenario!$B$10,MOD(H338-Scenario!$B$10,Scenario!$B$18)=0),Scenario!$B$8,0),"INSUFFICIENT FUNDS")))</f>
        <v/>
      </c>
      <c r="K338" s="6" t="str">
        <f>IF(H338&gt;Scenario!$B$11,"",IF(H$2&lt;&gt;"Ready",H$2,IF(ISNUMBER(I338),(I338+J338)*(N('Option C'!$E$14)+N('Option C'!$E$15)+IF(Scenario!$B$13="Gross",N('Option C'!$E$16),0))/12+((0+0)/12+IF(AND(H338&gt;=Scenario!$B$10,MOD(H338-Scenario!$B$10,Scenario!$B$18)=0),N('Option C'!$E$17)*N('Option C'!$E$18)+N('Option C'!$E$20),0)+IF(H338=1,N('Option C'!$E$17)*N('Option C'!$E$19)+N('Option C'!$E$21),0)+IF(H338=Scenario!$B$11,N('Option C'!$E$22),0)),"INSUFFICIENT FUNDS")))</f>
        <v/>
      </c>
      <c r="L338" s="6" t="str">
        <f>IF(H338&gt;Scenario!$B$11,"",IF(H$2&lt;&gt;"Ready",H$2,IF(ISNUMBER(I338),IF((I338+J338)*(1+Scenario!$B$12/12)-K338&lt;0,"INSUFFICIENT FUNDS",(I338+J338)*(1+Scenario!$B$12/12)-K338),"INSUFFICIENT FUNDS")))</f>
        <v/>
      </c>
      <c r="M338" s="6" t="str">
        <f>IF(H338&gt;Scenario!$B$11,"",IF(H$2&lt;&gt;"Ready",H$2,IF(ISNUMBER(L338),M337+K338,"INSUFFICIENT FUNDS")))</f>
        <v/>
      </c>
      <c r="N338" t="str">
        <f>IF(H338&gt;Scenario!$B$11,"",IF(H$2&lt;&gt;"Ready",H$2,IF(ISNUMBER(L338),"OK","INSUFFICIENT FUNDS")))</f>
        <v/>
      </c>
      <c r="O338">
        <v>334</v>
      </c>
      <c r="P338" s="6" t="str">
        <f>IF(O338&gt;Scenario!$B$11,"",IF(O$2&lt;&gt;"Ready",O$2,IF(U337="OK",S337,"INSUFFICIENT FUNDS")))</f>
        <v/>
      </c>
      <c r="Q338" s="6" t="str">
        <f>IF(O338&gt;Scenario!$B$11,"",IF(O$2&lt;&gt;"Ready",O$2,IF(ISNUMBER(P338),IF(AND(O338&gt;=Scenario!$B$10,MOD(O338-Scenario!$B$10,Scenario!$B$18)=0),Scenario!$B$8,0),"INSUFFICIENT FUNDS")))</f>
        <v/>
      </c>
      <c r="R338" s="6" t="str">
        <f>IF(O338&gt;Scenario!$B$11,"",IF(O$2&lt;&gt;"Ready",O$2,IF(ISNUMBER(P338),(P338+Q338)*(0+N('Option C'!$E$15)+IF(Scenario!$B$13="Gross",N('Option C'!$E$16),0))/12+((N('Option C'!$E$12)+N('Option C'!$E$13))/12+IF(AND(O338&gt;=Scenario!$B$10,MOD(O338-Scenario!$B$10,Scenario!$B$18)=0),N('Option C'!$E$17)*N('Option C'!$E$18)+N('Option C'!$E$20),0)+IF(O338=1,N('Option C'!$E$17)*N('Option C'!$E$19)+N('Option C'!$E$21),0)+IF(O338=Scenario!$B$11,N('Option C'!$E$22),0)),"INSUFFICIENT FUNDS")))</f>
        <v/>
      </c>
      <c r="S338" s="6" t="str">
        <f>IF(O338&gt;Scenario!$B$11,"",IF(O$2&lt;&gt;"Ready",O$2,IF(ISNUMBER(P338),IF((P338+Q338)*(1+Scenario!$B$12/12)-R338&lt;0,"INSUFFICIENT FUNDS",(P338+Q338)*(1+Scenario!$B$12/12)-R338),"INSUFFICIENT FUNDS")))</f>
        <v/>
      </c>
      <c r="T338" s="6" t="str">
        <f>IF(O338&gt;Scenario!$B$11,"",IF(O$2&lt;&gt;"Ready",O$2,IF(ISNUMBER(S338),T337+R338,"INSUFFICIENT FUNDS")))</f>
        <v/>
      </c>
      <c r="U338" t="str">
        <f>IF(O338&gt;Scenario!$B$11,"",IF(O$2&lt;&gt;"Ready",O$2,IF(ISNUMBER(S338),"OK","INSUFFICIENT FUNDS")))</f>
        <v/>
      </c>
      <c r="V338">
        <v>334</v>
      </c>
      <c r="W338" s="6" t="str">
        <f>IF(V338&gt;Scenario!$B$11,"",IF(V$2&lt;&gt;"Ready",V$2,IF(AB337="OK",Z337,"INSUFFICIENT FUNDS")))</f>
        <v/>
      </c>
      <c r="X338" s="6" t="str">
        <f>IF(V338&gt;Scenario!$B$11,"",IF(V$2&lt;&gt;"Ready",V$2,IF(ISNUMBER(W338),IF(AND(V338&gt;=Scenario!$B$10,MOD(V338-Scenario!$B$10,Scenario!$B$18)=0),Scenario!$B$8,0),"INSUFFICIENT FUNDS")))</f>
        <v/>
      </c>
      <c r="Y338" s="6" t="str">
        <f>IF(V338&gt;Scenario!$B$11,"",IF(V$2&lt;&gt;"Ready",V$2,IF(ISNUMBER(W338),(W338+X338)*(N('Option C'!$E$14)+N('Option C'!$E$15)+IF(Scenario!$B$13="Gross",N('Option C'!$E$16),0))/12+((N('Option C'!$E$12)+N('Option C'!$E$13))/12+IF(AND(V338&gt;=Scenario!$B$10,MOD(V338-Scenario!$B$10,Scenario!$B$18)=0),0*0+0,0)+IF(V338=1,0*0+0,0)+IF(V338=Scenario!$B$11,0,0)),"INSUFFICIENT FUNDS")))</f>
        <v/>
      </c>
      <c r="Z338" s="6" t="str">
        <f>IF(V338&gt;Scenario!$B$11,"",IF(V$2&lt;&gt;"Ready",V$2,IF(ISNUMBER(W338),IF((W338+X338)*(1+Scenario!$B$12/12)-Y338&lt;0,"INSUFFICIENT FUNDS",(W338+X338)*(1+Scenario!$B$12/12)-Y338),"INSUFFICIENT FUNDS")))</f>
        <v/>
      </c>
      <c r="AA338" s="6" t="str">
        <f>IF(V338&gt;Scenario!$B$11,"",IF(V$2&lt;&gt;"Ready",V$2,IF(ISNUMBER(Z338),AA337+Y338,"INSUFFICIENT FUNDS")))</f>
        <v/>
      </c>
      <c r="AB338" t="str">
        <f>IF(V338&gt;Scenario!$B$11,"",IF(V$2&lt;&gt;"Ready",V$2,IF(ISNUMBER(Z338),"OK","INSUFFICIENT FUNDS")))</f>
        <v/>
      </c>
      <c r="AC338">
        <v>334</v>
      </c>
      <c r="AD338" s="6" t="str">
        <f>IF(AC338&gt;Scenario!$B$11,"",IF(AC$2&lt;&gt;"Ready",AC$2,IF(AI337="OK",AG337,"INSUFFICIENT FUNDS")))</f>
        <v/>
      </c>
      <c r="AE338" s="6" t="str">
        <f>IF(AC338&gt;Scenario!$B$11,"",IF(AC$2&lt;&gt;"Ready",AC$2,IF(ISNUMBER(AD338),IF(AND(AC338&gt;=Scenario!$B$10,MOD(AC338-Scenario!$B$10,Scenario!$B$18)=0),Scenario!$B$8,0),"INSUFFICIENT FUNDS")))</f>
        <v/>
      </c>
      <c r="AF338" s="6" t="str">
        <f>IF(AC338&gt;Scenario!$B$11,"",IF(AC$2&lt;&gt;"Ready",AC$2,IF(ISNUMBER(AD338),(AD338+AE338)*(N('Option C'!$E$14)+N('Option C'!$E$15)+IF(Scenario!$B$13="Gross",0,0))/12+((N('Option C'!$E$12)+N('Option C'!$E$13))/12+IF(AND(AC338&gt;=Scenario!$B$10,MOD(AC338-Scenario!$B$10,Scenario!$B$18)=0),N('Option C'!$E$17)*N('Option C'!$E$18)+N('Option C'!$E$20),0)+IF(AC338=1,N('Option C'!$E$17)*N('Option C'!$E$19)+N('Option C'!$E$21),0)+IF(AC338=Scenario!$B$11,N('Option C'!$E$22),0)),"INSUFFICIENT FUNDS")))</f>
        <v/>
      </c>
      <c r="AG338" s="6" t="str">
        <f>IF(AC338&gt;Scenario!$B$11,"",IF(AC$2&lt;&gt;"Ready",AC$2,IF(ISNUMBER(AD338),IF((AD338+AE338)*(1+Scenario!$B$12/12)-AF338&lt;0,"INSUFFICIENT FUNDS",(AD338+AE338)*(1+Scenario!$B$12/12)-AF338),"INSUFFICIENT FUNDS")))</f>
        <v/>
      </c>
      <c r="AH338" s="6" t="str">
        <f>IF(AC338&gt;Scenario!$B$11,"",IF(AC$2&lt;&gt;"Ready",AC$2,IF(ISNUMBER(AG338),AH337+AF338,"INSUFFICIENT FUNDS")))</f>
        <v/>
      </c>
      <c r="AI338" t="str">
        <f>IF(AC338&gt;Scenario!$B$11,"",IF(AC$2&lt;&gt;"Ready",AC$2,IF(ISNUMBER(AG338),"OK","INSUFFICIENT FUNDS")))</f>
        <v/>
      </c>
      <c r="AJ338">
        <v>334</v>
      </c>
      <c r="AK338" s="6" t="str">
        <f>IF(AJ338&gt;Scenario!$B$11,"",IF(AJ$2&lt;&gt;"Ready",AJ$2,IF(AP337="OK",AN337,"INSUFFICIENT FUNDS")))</f>
        <v/>
      </c>
      <c r="AL338" s="6" t="str">
        <f>IF(AJ338&gt;Scenario!$B$11,"",IF(AJ$2&lt;&gt;"Ready",AJ$2,IF(ISNUMBER(AK338),IF(AND(AJ338&gt;=Scenario!$B$10,MOD(AJ338-Scenario!$B$10,Scenario!$B$18)=0),Scenario!$B$8,0),"INSUFFICIENT FUNDS")))</f>
        <v/>
      </c>
      <c r="AM338" s="6" t="str">
        <f>IF(AJ338&gt;Scenario!$B$11,"",IF(AJ$2&lt;&gt;"Ready",AJ$2,IF(ISNUMBER(AK338),(AK338+AL338)*(0+0+IF(Scenario!$B$13="Gross",0,0))/12+((0+0)/12+IF(AND(AJ338&gt;=Scenario!$B$10,MOD(AJ338-Scenario!$B$10,Scenario!$B$18)=0),0*0+0,0)+IF(AJ338=1,0*0+0,0)+IF(AJ338=Scenario!$B$11,0,0)),"INSUFFICIENT FUNDS")))</f>
        <v/>
      </c>
      <c r="AN338" s="6" t="str">
        <f>IF(AJ338&gt;Scenario!$B$11,"",IF(AJ$2&lt;&gt;"Ready",AJ$2,IF(ISNUMBER(AK338),IF((AK338+AL338)*(1+Scenario!$B$12/12)-AM338&lt;0,"INSUFFICIENT FUNDS",(AK338+AL338)*(1+Scenario!$B$12/12)-AM338),"INSUFFICIENT FUNDS")))</f>
        <v/>
      </c>
      <c r="AO338" s="6" t="str">
        <f>IF(AJ338&gt;Scenario!$B$11,"",IF(AJ$2&lt;&gt;"Ready",AJ$2,IF(ISNUMBER(AN338),AO337+AM338,"INSUFFICIENT FUNDS")))</f>
        <v/>
      </c>
      <c r="AP338" t="str">
        <f>IF(AJ338&gt;Scenario!$B$11,"",IF(AJ$2&lt;&gt;"Ready",AJ$2,IF(ISNUMBER(AN338),"OK","INSUFFICIENT FUNDS")))</f>
        <v/>
      </c>
    </row>
    <row r="339" spans="1:42" ht="32.1" customHeight="1" x14ac:dyDescent="0.2">
      <c r="A339">
        <v>335</v>
      </c>
      <c r="B339" s="6" t="str">
        <f>IF(A339&gt;Scenario!$B$11,"",IF(A$2&lt;&gt;"Ready",A$2,IF(G338="OK",E338,"INSUFFICIENT FUNDS")))</f>
        <v/>
      </c>
      <c r="C339" s="6" t="str">
        <f>IF(A339&gt;Scenario!$B$11,"",IF(A$2&lt;&gt;"Ready",A$2,IF(ISNUMBER(B339),IF(AND(A339&gt;=Scenario!$B$10,MOD(A339-Scenario!$B$10,Scenario!$B$18)=0),Scenario!$B$8,0),"INSUFFICIENT FUNDS")))</f>
        <v/>
      </c>
      <c r="D339" s="6" t="str">
        <f>IF(A339&gt;Scenario!$B$11,"",IF(A$2&lt;&gt;"Ready",A$2,IF(ISNUMBER(B339),(B339+C339)*(N('Option C'!$E$14)+N('Option C'!$E$15)+IF(Scenario!$B$13="Gross",N('Option C'!$E$16),0))/12+((N('Option C'!$E$12)+N('Option C'!$E$13))/12+IF(AND(A339&gt;=Scenario!$B$10,MOD(A339-Scenario!$B$10,Scenario!$B$18)=0),N('Option C'!$E$17)*N('Option C'!$E$18)+N('Option C'!$E$20),0)+IF(A339=1,N('Option C'!$E$17)*N('Option C'!$E$19)+N('Option C'!$E$21),0)+IF(A339=Scenario!$B$11,N('Option C'!$E$22),0)),"INSUFFICIENT FUNDS")))</f>
        <v/>
      </c>
      <c r="E339" s="6" t="str">
        <f>IF(A339&gt;Scenario!$B$11,"",IF(A$2&lt;&gt;"Ready",A$2,IF(ISNUMBER(B339),IF((B339+C339)*(1+Scenario!$B$12/12)-D339&lt;0,"INSUFFICIENT FUNDS",(B339+C339)*(1+Scenario!$B$12/12)-D339),"INSUFFICIENT FUNDS")))</f>
        <v/>
      </c>
      <c r="F339" s="6" t="str">
        <f>IF(A339&gt;Scenario!$B$11,"",IF(A$2&lt;&gt;"Ready",A$2,IF(ISNUMBER(E339),F338+D339,"INSUFFICIENT FUNDS")))</f>
        <v/>
      </c>
      <c r="G339" t="str">
        <f>IF(A339&gt;Scenario!$B$11,"",IF(A$2&lt;&gt;"Ready",A$2,IF(ISNUMBER(E339),"OK","INSUFFICIENT FUNDS")))</f>
        <v/>
      </c>
      <c r="H339">
        <v>335</v>
      </c>
      <c r="I339" s="6" t="str">
        <f>IF(H339&gt;Scenario!$B$11,"",IF(H$2&lt;&gt;"Ready",H$2,IF(N338="OK",L338,"INSUFFICIENT FUNDS")))</f>
        <v/>
      </c>
      <c r="J339" s="6" t="str">
        <f>IF(H339&gt;Scenario!$B$11,"",IF(H$2&lt;&gt;"Ready",H$2,IF(ISNUMBER(I339),IF(AND(H339&gt;=Scenario!$B$10,MOD(H339-Scenario!$B$10,Scenario!$B$18)=0),Scenario!$B$8,0),"INSUFFICIENT FUNDS")))</f>
        <v/>
      </c>
      <c r="K339" s="6" t="str">
        <f>IF(H339&gt;Scenario!$B$11,"",IF(H$2&lt;&gt;"Ready",H$2,IF(ISNUMBER(I339),(I339+J339)*(N('Option C'!$E$14)+N('Option C'!$E$15)+IF(Scenario!$B$13="Gross",N('Option C'!$E$16),0))/12+((0+0)/12+IF(AND(H339&gt;=Scenario!$B$10,MOD(H339-Scenario!$B$10,Scenario!$B$18)=0),N('Option C'!$E$17)*N('Option C'!$E$18)+N('Option C'!$E$20),0)+IF(H339=1,N('Option C'!$E$17)*N('Option C'!$E$19)+N('Option C'!$E$21),0)+IF(H339=Scenario!$B$11,N('Option C'!$E$22),0)),"INSUFFICIENT FUNDS")))</f>
        <v/>
      </c>
      <c r="L339" s="6" t="str">
        <f>IF(H339&gt;Scenario!$B$11,"",IF(H$2&lt;&gt;"Ready",H$2,IF(ISNUMBER(I339),IF((I339+J339)*(1+Scenario!$B$12/12)-K339&lt;0,"INSUFFICIENT FUNDS",(I339+J339)*(1+Scenario!$B$12/12)-K339),"INSUFFICIENT FUNDS")))</f>
        <v/>
      </c>
      <c r="M339" s="6" t="str">
        <f>IF(H339&gt;Scenario!$B$11,"",IF(H$2&lt;&gt;"Ready",H$2,IF(ISNUMBER(L339),M338+K339,"INSUFFICIENT FUNDS")))</f>
        <v/>
      </c>
      <c r="N339" t="str">
        <f>IF(H339&gt;Scenario!$B$11,"",IF(H$2&lt;&gt;"Ready",H$2,IF(ISNUMBER(L339),"OK","INSUFFICIENT FUNDS")))</f>
        <v/>
      </c>
      <c r="O339">
        <v>335</v>
      </c>
      <c r="P339" s="6" t="str">
        <f>IF(O339&gt;Scenario!$B$11,"",IF(O$2&lt;&gt;"Ready",O$2,IF(U338="OK",S338,"INSUFFICIENT FUNDS")))</f>
        <v/>
      </c>
      <c r="Q339" s="6" t="str">
        <f>IF(O339&gt;Scenario!$B$11,"",IF(O$2&lt;&gt;"Ready",O$2,IF(ISNUMBER(P339),IF(AND(O339&gt;=Scenario!$B$10,MOD(O339-Scenario!$B$10,Scenario!$B$18)=0),Scenario!$B$8,0),"INSUFFICIENT FUNDS")))</f>
        <v/>
      </c>
      <c r="R339" s="6" t="str">
        <f>IF(O339&gt;Scenario!$B$11,"",IF(O$2&lt;&gt;"Ready",O$2,IF(ISNUMBER(P339),(P339+Q339)*(0+N('Option C'!$E$15)+IF(Scenario!$B$13="Gross",N('Option C'!$E$16),0))/12+((N('Option C'!$E$12)+N('Option C'!$E$13))/12+IF(AND(O339&gt;=Scenario!$B$10,MOD(O339-Scenario!$B$10,Scenario!$B$18)=0),N('Option C'!$E$17)*N('Option C'!$E$18)+N('Option C'!$E$20),0)+IF(O339=1,N('Option C'!$E$17)*N('Option C'!$E$19)+N('Option C'!$E$21),0)+IF(O339=Scenario!$B$11,N('Option C'!$E$22),0)),"INSUFFICIENT FUNDS")))</f>
        <v/>
      </c>
      <c r="S339" s="6" t="str">
        <f>IF(O339&gt;Scenario!$B$11,"",IF(O$2&lt;&gt;"Ready",O$2,IF(ISNUMBER(P339),IF((P339+Q339)*(1+Scenario!$B$12/12)-R339&lt;0,"INSUFFICIENT FUNDS",(P339+Q339)*(1+Scenario!$B$12/12)-R339),"INSUFFICIENT FUNDS")))</f>
        <v/>
      </c>
      <c r="T339" s="6" t="str">
        <f>IF(O339&gt;Scenario!$B$11,"",IF(O$2&lt;&gt;"Ready",O$2,IF(ISNUMBER(S339),T338+R339,"INSUFFICIENT FUNDS")))</f>
        <v/>
      </c>
      <c r="U339" t="str">
        <f>IF(O339&gt;Scenario!$B$11,"",IF(O$2&lt;&gt;"Ready",O$2,IF(ISNUMBER(S339),"OK","INSUFFICIENT FUNDS")))</f>
        <v/>
      </c>
      <c r="V339">
        <v>335</v>
      </c>
      <c r="W339" s="6" t="str">
        <f>IF(V339&gt;Scenario!$B$11,"",IF(V$2&lt;&gt;"Ready",V$2,IF(AB338="OK",Z338,"INSUFFICIENT FUNDS")))</f>
        <v/>
      </c>
      <c r="X339" s="6" t="str">
        <f>IF(V339&gt;Scenario!$B$11,"",IF(V$2&lt;&gt;"Ready",V$2,IF(ISNUMBER(W339),IF(AND(V339&gt;=Scenario!$B$10,MOD(V339-Scenario!$B$10,Scenario!$B$18)=0),Scenario!$B$8,0),"INSUFFICIENT FUNDS")))</f>
        <v/>
      </c>
      <c r="Y339" s="6" t="str">
        <f>IF(V339&gt;Scenario!$B$11,"",IF(V$2&lt;&gt;"Ready",V$2,IF(ISNUMBER(W339),(W339+X339)*(N('Option C'!$E$14)+N('Option C'!$E$15)+IF(Scenario!$B$13="Gross",N('Option C'!$E$16),0))/12+((N('Option C'!$E$12)+N('Option C'!$E$13))/12+IF(AND(V339&gt;=Scenario!$B$10,MOD(V339-Scenario!$B$10,Scenario!$B$18)=0),0*0+0,0)+IF(V339=1,0*0+0,0)+IF(V339=Scenario!$B$11,0,0)),"INSUFFICIENT FUNDS")))</f>
        <v/>
      </c>
      <c r="Z339" s="6" t="str">
        <f>IF(V339&gt;Scenario!$B$11,"",IF(V$2&lt;&gt;"Ready",V$2,IF(ISNUMBER(W339),IF((W339+X339)*(1+Scenario!$B$12/12)-Y339&lt;0,"INSUFFICIENT FUNDS",(W339+X339)*(1+Scenario!$B$12/12)-Y339),"INSUFFICIENT FUNDS")))</f>
        <v/>
      </c>
      <c r="AA339" s="6" t="str">
        <f>IF(V339&gt;Scenario!$B$11,"",IF(V$2&lt;&gt;"Ready",V$2,IF(ISNUMBER(Z339),AA338+Y339,"INSUFFICIENT FUNDS")))</f>
        <v/>
      </c>
      <c r="AB339" t="str">
        <f>IF(V339&gt;Scenario!$B$11,"",IF(V$2&lt;&gt;"Ready",V$2,IF(ISNUMBER(Z339),"OK","INSUFFICIENT FUNDS")))</f>
        <v/>
      </c>
      <c r="AC339">
        <v>335</v>
      </c>
      <c r="AD339" s="6" t="str">
        <f>IF(AC339&gt;Scenario!$B$11,"",IF(AC$2&lt;&gt;"Ready",AC$2,IF(AI338="OK",AG338,"INSUFFICIENT FUNDS")))</f>
        <v/>
      </c>
      <c r="AE339" s="6" t="str">
        <f>IF(AC339&gt;Scenario!$B$11,"",IF(AC$2&lt;&gt;"Ready",AC$2,IF(ISNUMBER(AD339),IF(AND(AC339&gt;=Scenario!$B$10,MOD(AC339-Scenario!$B$10,Scenario!$B$18)=0),Scenario!$B$8,0),"INSUFFICIENT FUNDS")))</f>
        <v/>
      </c>
      <c r="AF339" s="6" t="str">
        <f>IF(AC339&gt;Scenario!$B$11,"",IF(AC$2&lt;&gt;"Ready",AC$2,IF(ISNUMBER(AD339),(AD339+AE339)*(N('Option C'!$E$14)+N('Option C'!$E$15)+IF(Scenario!$B$13="Gross",0,0))/12+((N('Option C'!$E$12)+N('Option C'!$E$13))/12+IF(AND(AC339&gt;=Scenario!$B$10,MOD(AC339-Scenario!$B$10,Scenario!$B$18)=0),N('Option C'!$E$17)*N('Option C'!$E$18)+N('Option C'!$E$20),0)+IF(AC339=1,N('Option C'!$E$17)*N('Option C'!$E$19)+N('Option C'!$E$21),0)+IF(AC339=Scenario!$B$11,N('Option C'!$E$22),0)),"INSUFFICIENT FUNDS")))</f>
        <v/>
      </c>
      <c r="AG339" s="6" t="str">
        <f>IF(AC339&gt;Scenario!$B$11,"",IF(AC$2&lt;&gt;"Ready",AC$2,IF(ISNUMBER(AD339),IF((AD339+AE339)*(1+Scenario!$B$12/12)-AF339&lt;0,"INSUFFICIENT FUNDS",(AD339+AE339)*(1+Scenario!$B$12/12)-AF339),"INSUFFICIENT FUNDS")))</f>
        <v/>
      </c>
      <c r="AH339" s="6" t="str">
        <f>IF(AC339&gt;Scenario!$B$11,"",IF(AC$2&lt;&gt;"Ready",AC$2,IF(ISNUMBER(AG339),AH338+AF339,"INSUFFICIENT FUNDS")))</f>
        <v/>
      </c>
      <c r="AI339" t="str">
        <f>IF(AC339&gt;Scenario!$B$11,"",IF(AC$2&lt;&gt;"Ready",AC$2,IF(ISNUMBER(AG339),"OK","INSUFFICIENT FUNDS")))</f>
        <v/>
      </c>
      <c r="AJ339">
        <v>335</v>
      </c>
      <c r="AK339" s="6" t="str">
        <f>IF(AJ339&gt;Scenario!$B$11,"",IF(AJ$2&lt;&gt;"Ready",AJ$2,IF(AP338="OK",AN338,"INSUFFICIENT FUNDS")))</f>
        <v/>
      </c>
      <c r="AL339" s="6" t="str">
        <f>IF(AJ339&gt;Scenario!$B$11,"",IF(AJ$2&lt;&gt;"Ready",AJ$2,IF(ISNUMBER(AK339),IF(AND(AJ339&gt;=Scenario!$B$10,MOD(AJ339-Scenario!$B$10,Scenario!$B$18)=0),Scenario!$B$8,0),"INSUFFICIENT FUNDS")))</f>
        <v/>
      </c>
      <c r="AM339" s="6" t="str">
        <f>IF(AJ339&gt;Scenario!$B$11,"",IF(AJ$2&lt;&gt;"Ready",AJ$2,IF(ISNUMBER(AK339),(AK339+AL339)*(0+0+IF(Scenario!$B$13="Gross",0,0))/12+((0+0)/12+IF(AND(AJ339&gt;=Scenario!$B$10,MOD(AJ339-Scenario!$B$10,Scenario!$B$18)=0),0*0+0,0)+IF(AJ339=1,0*0+0,0)+IF(AJ339=Scenario!$B$11,0,0)),"INSUFFICIENT FUNDS")))</f>
        <v/>
      </c>
      <c r="AN339" s="6" t="str">
        <f>IF(AJ339&gt;Scenario!$B$11,"",IF(AJ$2&lt;&gt;"Ready",AJ$2,IF(ISNUMBER(AK339),IF((AK339+AL339)*(1+Scenario!$B$12/12)-AM339&lt;0,"INSUFFICIENT FUNDS",(AK339+AL339)*(1+Scenario!$B$12/12)-AM339),"INSUFFICIENT FUNDS")))</f>
        <v/>
      </c>
      <c r="AO339" s="6" t="str">
        <f>IF(AJ339&gt;Scenario!$B$11,"",IF(AJ$2&lt;&gt;"Ready",AJ$2,IF(ISNUMBER(AN339),AO338+AM339,"INSUFFICIENT FUNDS")))</f>
        <v/>
      </c>
      <c r="AP339" t="str">
        <f>IF(AJ339&gt;Scenario!$B$11,"",IF(AJ$2&lt;&gt;"Ready",AJ$2,IF(ISNUMBER(AN339),"OK","INSUFFICIENT FUNDS")))</f>
        <v/>
      </c>
    </row>
    <row r="340" spans="1:42" ht="32.1" customHeight="1" x14ac:dyDescent="0.2">
      <c r="A340">
        <v>336</v>
      </c>
      <c r="B340" s="6" t="str">
        <f>IF(A340&gt;Scenario!$B$11,"",IF(A$2&lt;&gt;"Ready",A$2,IF(G339="OK",E339,"INSUFFICIENT FUNDS")))</f>
        <v/>
      </c>
      <c r="C340" s="6" t="str">
        <f>IF(A340&gt;Scenario!$B$11,"",IF(A$2&lt;&gt;"Ready",A$2,IF(ISNUMBER(B340),IF(AND(A340&gt;=Scenario!$B$10,MOD(A340-Scenario!$B$10,Scenario!$B$18)=0),Scenario!$B$8,0),"INSUFFICIENT FUNDS")))</f>
        <v/>
      </c>
      <c r="D340" s="6" t="str">
        <f>IF(A340&gt;Scenario!$B$11,"",IF(A$2&lt;&gt;"Ready",A$2,IF(ISNUMBER(B340),(B340+C340)*(N('Option C'!$E$14)+N('Option C'!$E$15)+IF(Scenario!$B$13="Gross",N('Option C'!$E$16),0))/12+((N('Option C'!$E$12)+N('Option C'!$E$13))/12+IF(AND(A340&gt;=Scenario!$B$10,MOD(A340-Scenario!$B$10,Scenario!$B$18)=0),N('Option C'!$E$17)*N('Option C'!$E$18)+N('Option C'!$E$20),0)+IF(A340=1,N('Option C'!$E$17)*N('Option C'!$E$19)+N('Option C'!$E$21),0)+IF(A340=Scenario!$B$11,N('Option C'!$E$22),0)),"INSUFFICIENT FUNDS")))</f>
        <v/>
      </c>
      <c r="E340" s="6" t="str">
        <f>IF(A340&gt;Scenario!$B$11,"",IF(A$2&lt;&gt;"Ready",A$2,IF(ISNUMBER(B340),IF((B340+C340)*(1+Scenario!$B$12/12)-D340&lt;0,"INSUFFICIENT FUNDS",(B340+C340)*(1+Scenario!$B$12/12)-D340),"INSUFFICIENT FUNDS")))</f>
        <v/>
      </c>
      <c r="F340" s="6" t="str">
        <f>IF(A340&gt;Scenario!$B$11,"",IF(A$2&lt;&gt;"Ready",A$2,IF(ISNUMBER(E340),F339+D340,"INSUFFICIENT FUNDS")))</f>
        <v/>
      </c>
      <c r="G340" t="str">
        <f>IF(A340&gt;Scenario!$B$11,"",IF(A$2&lt;&gt;"Ready",A$2,IF(ISNUMBER(E340),"OK","INSUFFICIENT FUNDS")))</f>
        <v/>
      </c>
      <c r="H340">
        <v>336</v>
      </c>
      <c r="I340" s="6" t="str">
        <f>IF(H340&gt;Scenario!$B$11,"",IF(H$2&lt;&gt;"Ready",H$2,IF(N339="OK",L339,"INSUFFICIENT FUNDS")))</f>
        <v/>
      </c>
      <c r="J340" s="6" t="str">
        <f>IF(H340&gt;Scenario!$B$11,"",IF(H$2&lt;&gt;"Ready",H$2,IF(ISNUMBER(I340),IF(AND(H340&gt;=Scenario!$B$10,MOD(H340-Scenario!$B$10,Scenario!$B$18)=0),Scenario!$B$8,0),"INSUFFICIENT FUNDS")))</f>
        <v/>
      </c>
      <c r="K340" s="6" t="str">
        <f>IF(H340&gt;Scenario!$B$11,"",IF(H$2&lt;&gt;"Ready",H$2,IF(ISNUMBER(I340),(I340+J340)*(N('Option C'!$E$14)+N('Option C'!$E$15)+IF(Scenario!$B$13="Gross",N('Option C'!$E$16),0))/12+((0+0)/12+IF(AND(H340&gt;=Scenario!$B$10,MOD(H340-Scenario!$B$10,Scenario!$B$18)=0),N('Option C'!$E$17)*N('Option C'!$E$18)+N('Option C'!$E$20),0)+IF(H340=1,N('Option C'!$E$17)*N('Option C'!$E$19)+N('Option C'!$E$21),0)+IF(H340=Scenario!$B$11,N('Option C'!$E$22),0)),"INSUFFICIENT FUNDS")))</f>
        <v/>
      </c>
      <c r="L340" s="6" t="str">
        <f>IF(H340&gt;Scenario!$B$11,"",IF(H$2&lt;&gt;"Ready",H$2,IF(ISNUMBER(I340),IF((I340+J340)*(1+Scenario!$B$12/12)-K340&lt;0,"INSUFFICIENT FUNDS",(I340+J340)*(1+Scenario!$B$12/12)-K340),"INSUFFICIENT FUNDS")))</f>
        <v/>
      </c>
      <c r="M340" s="6" t="str">
        <f>IF(H340&gt;Scenario!$B$11,"",IF(H$2&lt;&gt;"Ready",H$2,IF(ISNUMBER(L340),M339+K340,"INSUFFICIENT FUNDS")))</f>
        <v/>
      </c>
      <c r="N340" t="str">
        <f>IF(H340&gt;Scenario!$B$11,"",IF(H$2&lt;&gt;"Ready",H$2,IF(ISNUMBER(L340),"OK","INSUFFICIENT FUNDS")))</f>
        <v/>
      </c>
      <c r="O340">
        <v>336</v>
      </c>
      <c r="P340" s="6" t="str">
        <f>IF(O340&gt;Scenario!$B$11,"",IF(O$2&lt;&gt;"Ready",O$2,IF(U339="OK",S339,"INSUFFICIENT FUNDS")))</f>
        <v/>
      </c>
      <c r="Q340" s="6" t="str">
        <f>IF(O340&gt;Scenario!$B$11,"",IF(O$2&lt;&gt;"Ready",O$2,IF(ISNUMBER(P340),IF(AND(O340&gt;=Scenario!$B$10,MOD(O340-Scenario!$B$10,Scenario!$B$18)=0),Scenario!$B$8,0),"INSUFFICIENT FUNDS")))</f>
        <v/>
      </c>
      <c r="R340" s="6" t="str">
        <f>IF(O340&gt;Scenario!$B$11,"",IF(O$2&lt;&gt;"Ready",O$2,IF(ISNUMBER(P340),(P340+Q340)*(0+N('Option C'!$E$15)+IF(Scenario!$B$13="Gross",N('Option C'!$E$16),0))/12+((N('Option C'!$E$12)+N('Option C'!$E$13))/12+IF(AND(O340&gt;=Scenario!$B$10,MOD(O340-Scenario!$B$10,Scenario!$B$18)=0),N('Option C'!$E$17)*N('Option C'!$E$18)+N('Option C'!$E$20),0)+IF(O340=1,N('Option C'!$E$17)*N('Option C'!$E$19)+N('Option C'!$E$21),0)+IF(O340=Scenario!$B$11,N('Option C'!$E$22),0)),"INSUFFICIENT FUNDS")))</f>
        <v/>
      </c>
      <c r="S340" s="6" t="str">
        <f>IF(O340&gt;Scenario!$B$11,"",IF(O$2&lt;&gt;"Ready",O$2,IF(ISNUMBER(P340),IF((P340+Q340)*(1+Scenario!$B$12/12)-R340&lt;0,"INSUFFICIENT FUNDS",(P340+Q340)*(1+Scenario!$B$12/12)-R340),"INSUFFICIENT FUNDS")))</f>
        <v/>
      </c>
      <c r="T340" s="6" t="str">
        <f>IF(O340&gt;Scenario!$B$11,"",IF(O$2&lt;&gt;"Ready",O$2,IF(ISNUMBER(S340),T339+R340,"INSUFFICIENT FUNDS")))</f>
        <v/>
      </c>
      <c r="U340" t="str">
        <f>IF(O340&gt;Scenario!$B$11,"",IF(O$2&lt;&gt;"Ready",O$2,IF(ISNUMBER(S340),"OK","INSUFFICIENT FUNDS")))</f>
        <v/>
      </c>
      <c r="V340">
        <v>336</v>
      </c>
      <c r="W340" s="6" t="str">
        <f>IF(V340&gt;Scenario!$B$11,"",IF(V$2&lt;&gt;"Ready",V$2,IF(AB339="OK",Z339,"INSUFFICIENT FUNDS")))</f>
        <v/>
      </c>
      <c r="X340" s="6" t="str">
        <f>IF(V340&gt;Scenario!$B$11,"",IF(V$2&lt;&gt;"Ready",V$2,IF(ISNUMBER(W340),IF(AND(V340&gt;=Scenario!$B$10,MOD(V340-Scenario!$B$10,Scenario!$B$18)=0),Scenario!$B$8,0),"INSUFFICIENT FUNDS")))</f>
        <v/>
      </c>
      <c r="Y340" s="6" t="str">
        <f>IF(V340&gt;Scenario!$B$11,"",IF(V$2&lt;&gt;"Ready",V$2,IF(ISNUMBER(W340),(W340+X340)*(N('Option C'!$E$14)+N('Option C'!$E$15)+IF(Scenario!$B$13="Gross",N('Option C'!$E$16),0))/12+((N('Option C'!$E$12)+N('Option C'!$E$13))/12+IF(AND(V340&gt;=Scenario!$B$10,MOD(V340-Scenario!$B$10,Scenario!$B$18)=0),0*0+0,0)+IF(V340=1,0*0+0,0)+IF(V340=Scenario!$B$11,0,0)),"INSUFFICIENT FUNDS")))</f>
        <v/>
      </c>
      <c r="Z340" s="6" t="str">
        <f>IF(V340&gt;Scenario!$B$11,"",IF(V$2&lt;&gt;"Ready",V$2,IF(ISNUMBER(W340),IF((W340+X340)*(1+Scenario!$B$12/12)-Y340&lt;0,"INSUFFICIENT FUNDS",(W340+X340)*(1+Scenario!$B$12/12)-Y340),"INSUFFICIENT FUNDS")))</f>
        <v/>
      </c>
      <c r="AA340" s="6" t="str">
        <f>IF(V340&gt;Scenario!$B$11,"",IF(V$2&lt;&gt;"Ready",V$2,IF(ISNUMBER(Z340),AA339+Y340,"INSUFFICIENT FUNDS")))</f>
        <v/>
      </c>
      <c r="AB340" t="str">
        <f>IF(V340&gt;Scenario!$B$11,"",IF(V$2&lt;&gt;"Ready",V$2,IF(ISNUMBER(Z340),"OK","INSUFFICIENT FUNDS")))</f>
        <v/>
      </c>
      <c r="AC340">
        <v>336</v>
      </c>
      <c r="AD340" s="6" t="str">
        <f>IF(AC340&gt;Scenario!$B$11,"",IF(AC$2&lt;&gt;"Ready",AC$2,IF(AI339="OK",AG339,"INSUFFICIENT FUNDS")))</f>
        <v/>
      </c>
      <c r="AE340" s="6" t="str">
        <f>IF(AC340&gt;Scenario!$B$11,"",IF(AC$2&lt;&gt;"Ready",AC$2,IF(ISNUMBER(AD340),IF(AND(AC340&gt;=Scenario!$B$10,MOD(AC340-Scenario!$B$10,Scenario!$B$18)=0),Scenario!$B$8,0),"INSUFFICIENT FUNDS")))</f>
        <v/>
      </c>
      <c r="AF340" s="6" t="str">
        <f>IF(AC340&gt;Scenario!$B$11,"",IF(AC$2&lt;&gt;"Ready",AC$2,IF(ISNUMBER(AD340),(AD340+AE340)*(N('Option C'!$E$14)+N('Option C'!$E$15)+IF(Scenario!$B$13="Gross",0,0))/12+((N('Option C'!$E$12)+N('Option C'!$E$13))/12+IF(AND(AC340&gt;=Scenario!$B$10,MOD(AC340-Scenario!$B$10,Scenario!$B$18)=0),N('Option C'!$E$17)*N('Option C'!$E$18)+N('Option C'!$E$20),0)+IF(AC340=1,N('Option C'!$E$17)*N('Option C'!$E$19)+N('Option C'!$E$21),0)+IF(AC340=Scenario!$B$11,N('Option C'!$E$22),0)),"INSUFFICIENT FUNDS")))</f>
        <v/>
      </c>
      <c r="AG340" s="6" t="str">
        <f>IF(AC340&gt;Scenario!$B$11,"",IF(AC$2&lt;&gt;"Ready",AC$2,IF(ISNUMBER(AD340),IF((AD340+AE340)*(1+Scenario!$B$12/12)-AF340&lt;0,"INSUFFICIENT FUNDS",(AD340+AE340)*(1+Scenario!$B$12/12)-AF340),"INSUFFICIENT FUNDS")))</f>
        <v/>
      </c>
      <c r="AH340" s="6" t="str">
        <f>IF(AC340&gt;Scenario!$B$11,"",IF(AC$2&lt;&gt;"Ready",AC$2,IF(ISNUMBER(AG340),AH339+AF340,"INSUFFICIENT FUNDS")))</f>
        <v/>
      </c>
      <c r="AI340" t="str">
        <f>IF(AC340&gt;Scenario!$B$11,"",IF(AC$2&lt;&gt;"Ready",AC$2,IF(ISNUMBER(AG340),"OK","INSUFFICIENT FUNDS")))</f>
        <v/>
      </c>
      <c r="AJ340">
        <v>336</v>
      </c>
      <c r="AK340" s="6" t="str">
        <f>IF(AJ340&gt;Scenario!$B$11,"",IF(AJ$2&lt;&gt;"Ready",AJ$2,IF(AP339="OK",AN339,"INSUFFICIENT FUNDS")))</f>
        <v/>
      </c>
      <c r="AL340" s="6" t="str">
        <f>IF(AJ340&gt;Scenario!$B$11,"",IF(AJ$2&lt;&gt;"Ready",AJ$2,IF(ISNUMBER(AK340),IF(AND(AJ340&gt;=Scenario!$B$10,MOD(AJ340-Scenario!$B$10,Scenario!$B$18)=0),Scenario!$B$8,0),"INSUFFICIENT FUNDS")))</f>
        <v/>
      </c>
      <c r="AM340" s="6" t="str">
        <f>IF(AJ340&gt;Scenario!$B$11,"",IF(AJ$2&lt;&gt;"Ready",AJ$2,IF(ISNUMBER(AK340),(AK340+AL340)*(0+0+IF(Scenario!$B$13="Gross",0,0))/12+((0+0)/12+IF(AND(AJ340&gt;=Scenario!$B$10,MOD(AJ340-Scenario!$B$10,Scenario!$B$18)=0),0*0+0,0)+IF(AJ340=1,0*0+0,0)+IF(AJ340=Scenario!$B$11,0,0)),"INSUFFICIENT FUNDS")))</f>
        <v/>
      </c>
      <c r="AN340" s="6" t="str">
        <f>IF(AJ340&gt;Scenario!$B$11,"",IF(AJ$2&lt;&gt;"Ready",AJ$2,IF(ISNUMBER(AK340),IF((AK340+AL340)*(1+Scenario!$B$12/12)-AM340&lt;0,"INSUFFICIENT FUNDS",(AK340+AL340)*(1+Scenario!$B$12/12)-AM340),"INSUFFICIENT FUNDS")))</f>
        <v/>
      </c>
      <c r="AO340" s="6" t="str">
        <f>IF(AJ340&gt;Scenario!$B$11,"",IF(AJ$2&lt;&gt;"Ready",AJ$2,IF(ISNUMBER(AN340),AO339+AM340,"INSUFFICIENT FUNDS")))</f>
        <v/>
      </c>
      <c r="AP340" t="str">
        <f>IF(AJ340&gt;Scenario!$B$11,"",IF(AJ$2&lt;&gt;"Ready",AJ$2,IF(ISNUMBER(AN340),"OK","INSUFFICIENT FUNDS")))</f>
        <v/>
      </c>
    </row>
    <row r="341" spans="1:42" ht="32.1" customHeight="1" x14ac:dyDescent="0.2">
      <c r="A341">
        <v>337</v>
      </c>
      <c r="B341" s="6" t="str">
        <f>IF(A341&gt;Scenario!$B$11,"",IF(A$2&lt;&gt;"Ready",A$2,IF(G340="OK",E340,"INSUFFICIENT FUNDS")))</f>
        <v/>
      </c>
      <c r="C341" s="6" t="str">
        <f>IF(A341&gt;Scenario!$B$11,"",IF(A$2&lt;&gt;"Ready",A$2,IF(ISNUMBER(B341),IF(AND(A341&gt;=Scenario!$B$10,MOD(A341-Scenario!$B$10,Scenario!$B$18)=0),Scenario!$B$8,0),"INSUFFICIENT FUNDS")))</f>
        <v/>
      </c>
      <c r="D341" s="6" t="str">
        <f>IF(A341&gt;Scenario!$B$11,"",IF(A$2&lt;&gt;"Ready",A$2,IF(ISNUMBER(B341),(B341+C341)*(N('Option C'!$E$14)+N('Option C'!$E$15)+IF(Scenario!$B$13="Gross",N('Option C'!$E$16),0))/12+((N('Option C'!$E$12)+N('Option C'!$E$13))/12+IF(AND(A341&gt;=Scenario!$B$10,MOD(A341-Scenario!$B$10,Scenario!$B$18)=0),N('Option C'!$E$17)*N('Option C'!$E$18)+N('Option C'!$E$20),0)+IF(A341=1,N('Option C'!$E$17)*N('Option C'!$E$19)+N('Option C'!$E$21),0)+IF(A341=Scenario!$B$11,N('Option C'!$E$22),0)),"INSUFFICIENT FUNDS")))</f>
        <v/>
      </c>
      <c r="E341" s="6" t="str">
        <f>IF(A341&gt;Scenario!$B$11,"",IF(A$2&lt;&gt;"Ready",A$2,IF(ISNUMBER(B341),IF((B341+C341)*(1+Scenario!$B$12/12)-D341&lt;0,"INSUFFICIENT FUNDS",(B341+C341)*(1+Scenario!$B$12/12)-D341),"INSUFFICIENT FUNDS")))</f>
        <v/>
      </c>
      <c r="F341" s="6" t="str">
        <f>IF(A341&gt;Scenario!$B$11,"",IF(A$2&lt;&gt;"Ready",A$2,IF(ISNUMBER(E341),F340+D341,"INSUFFICIENT FUNDS")))</f>
        <v/>
      </c>
      <c r="G341" t="str">
        <f>IF(A341&gt;Scenario!$B$11,"",IF(A$2&lt;&gt;"Ready",A$2,IF(ISNUMBER(E341),"OK","INSUFFICIENT FUNDS")))</f>
        <v/>
      </c>
      <c r="H341">
        <v>337</v>
      </c>
      <c r="I341" s="6" t="str">
        <f>IF(H341&gt;Scenario!$B$11,"",IF(H$2&lt;&gt;"Ready",H$2,IF(N340="OK",L340,"INSUFFICIENT FUNDS")))</f>
        <v/>
      </c>
      <c r="J341" s="6" t="str">
        <f>IF(H341&gt;Scenario!$B$11,"",IF(H$2&lt;&gt;"Ready",H$2,IF(ISNUMBER(I341),IF(AND(H341&gt;=Scenario!$B$10,MOD(H341-Scenario!$B$10,Scenario!$B$18)=0),Scenario!$B$8,0),"INSUFFICIENT FUNDS")))</f>
        <v/>
      </c>
      <c r="K341" s="6" t="str">
        <f>IF(H341&gt;Scenario!$B$11,"",IF(H$2&lt;&gt;"Ready",H$2,IF(ISNUMBER(I341),(I341+J341)*(N('Option C'!$E$14)+N('Option C'!$E$15)+IF(Scenario!$B$13="Gross",N('Option C'!$E$16),0))/12+((0+0)/12+IF(AND(H341&gt;=Scenario!$B$10,MOD(H341-Scenario!$B$10,Scenario!$B$18)=0),N('Option C'!$E$17)*N('Option C'!$E$18)+N('Option C'!$E$20),0)+IF(H341=1,N('Option C'!$E$17)*N('Option C'!$E$19)+N('Option C'!$E$21),0)+IF(H341=Scenario!$B$11,N('Option C'!$E$22),0)),"INSUFFICIENT FUNDS")))</f>
        <v/>
      </c>
      <c r="L341" s="6" t="str">
        <f>IF(H341&gt;Scenario!$B$11,"",IF(H$2&lt;&gt;"Ready",H$2,IF(ISNUMBER(I341),IF((I341+J341)*(1+Scenario!$B$12/12)-K341&lt;0,"INSUFFICIENT FUNDS",(I341+J341)*(1+Scenario!$B$12/12)-K341),"INSUFFICIENT FUNDS")))</f>
        <v/>
      </c>
      <c r="M341" s="6" t="str">
        <f>IF(H341&gt;Scenario!$B$11,"",IF(H$2&lt;&gt;"Ready",H$2,IF(ISNUMBER(L341),M340+K341,"INSUFFICIENT FUNDS")))</f>
        <v/>
      </c>
      <c r="N341" t="str">
        <f>IF(H341&gt;Scenario!$B$11,"",IF(H$2&lt;&gt;"Ready",H$2,IF(ISNUMBER(L341),"OK","INSUFFICIENT FUNDS")))</f>
        <v/>
      </c>
      <c r="O341">
        <v>337</v>
      </c>
      <c r="P341" s="6" t="str">
        <f>IF(O341&gt;Scenario!$B$11,"",IF(O$2&lt;&gt;"Ready",O$2,IF(U340="OK",S340,"INSUFFICIENT FUNDS")))</f>
        <v/>
      </c>
      <c r="Q341" s="6" t="str">
        <f>IF(O341&gt;Scenario!$B$11,"",IF(O$2&lt;&gt;"Ready",O$2,IF(ISNUMBER(P341),IF(AND(O341&gt;=Scenario!$B$10,MOD(O341-Scenario!$B$10,Scenario!$B$18)=0),Scenario!$B$8,0),"INSUFFICIENT FUNDS")))</f>
        <v/>
      </c>
      <c r="R341" s="6" t="str">
        <f>IF(O341&gt;Scenario!$B$11,"",IF(O$2&lt;&gt;"Ready",O$2,IF(ISNUMBER(P341),(P341+Q341)*(0+N('Option C'!$E$15)+IF(Scenario!$B$13="Gross",N('Option C'!$E$16),0))/12+((N('Option C'!$E$12)+N('Option C'!$E$13))/12+IF(AND(O341&gt;=Scenario!$B$10,MOD(O341-Scenario!$B$10,Scenario!$B$18)=0),N('Option C'!$E$17)*N('Option C'!$E$18)+N('Option C'!$E$20),0)+IF(O341=1,N('Option C'!$E$17)*N('Option C'!$E$19)+N('Option C'!$E$21),0)+IF(O341=Scenario!$B$11,N('Option C'!$E$22),0)),"INSUFFICIENT FUNDS")))</f>
        <v/>
      </c>
      <c r="S341" s="6" t="str">
        <f>IF(O341&gt;Scenario!$B$11,"",IF(O$2&lt;&gt;"Ready",O$2,IF(ISNUMBER(P341),IF((P341+Q341)*(1+Scenario!$B$12/12)-R341&lt;0,"INSUFFICIENT FUNDS",(P341+Q341)*(1+Scenario!$B$12/12)-R341),"INSUFFICIENT FUNDS")))</f>
        <v/>
      </c>
      <c r="T341" s="6" t="str">
        <f>IF(O341&gt;Scenario!$B$11,"",IF(O$2&lt;&gt;"Ready",O$2,IF(ISNUMBER(S341),T340+R341,"INSUFFICIENT FUNDS")))</f>
        <v/>
      </c>
      <c r="U341" t="str">
        <f>IF(O341&gt;Scenario!$B$11,"",IF(O$2&lt;&gt;"Ready",O$2,IF(ISNUMBER(S341),"OK","INSUFFICIENT FUNDS")))</f>
        <v/>
      </c>
      <c r="V341">
        <v>337</v>
      </c>
      <c r="W341" s="6" t="str">
        <f>IF(V341&gt;Scenario!$B$11,"",IF(V$2&lt;&gt;"Ready",V$2,IF(AB340="OK",Z340,"INSUFFICIENT FUNDS")))</f>
        <v/>
      </c>
      <c r="X341" s="6" t="str">
        <f>IF(V341&gt;Scenario!$B$11,"",IF(V$2&lt;&gt;"Ready",V$2,IF(ISNUMBER(W341),IF(AND(V341&gt;=Scenario!$B$10,MOD(V341-Scenario!$B$10,Scenario!$B$18)=0),Scenario!$B$8,0),"INSUFFICIENT FUNDS")))</f>
        <v/>
      </c>
      <c r="Y341" s="6" t="str">
        <f>IF(V341&gt;Scenario!$B$11,"",IF(V$2&lt;&gt;"Ready",V$2,IF(ISNUMBER(W341),(W341+X341)*(N('Option C'!$E$14)+N('Option C'!$E$15)+IF(Scenario!$B$13="Gross",N('Option C'!$E$16),0))/12+((N('Option C'!$E$12)+N('Option C'!$E$13))/12+IF(AND(V341&gt;=Scenario!$B$10,MOD(V341-Scenario!$B$10,Scenario!$B$18)=0),0*0+0,0)+IF(V341=1,0*0+0,0)+IF(V341=Scenario!$B$11,0,0)),"INSUFFICIENT FUNDS")))</f>
        <v/>
      </c>
      <c r="Z341" s="6" t="str">
        <f>IF(V341&gt;Scenario!$B$11,"",IF(V$2&lt;&gt;"Ready",V$2,IF(ISNUMBER(W341),IF((W341+X341)*(1+Scenario!$B$12/12)-Y341&lt;0,"INSUFFICIENT FUNDS",(W341+X341)*(1+Scenario!$B$12/12)-Y341),"INSUFFICIENT FUNDS")))</f>
        <v/>
      </c>
      <c r="AA341" s="6" t="str">
        <f>IF(V341&gt;Scenario!$B$11,"",IF(V$2&lt;&gt;"Ready",V$2,IF(ISNUMBER(Z341),AA340+Y341,"INSUFFICIENT FUNDS")))</f>
        <v/>
      </c>
      <c r="AB341" t="str">
        <f>IF(V341&gt;Scenario!$B$11,"",IF(V$2&lt;&gt;"Ready",V$2,IF(ISNUMBER(Z341),"OK","INSUFFICIENT FUNDS")))</f>
        <v/>
      </c>
      <c r="AC341">
        <v>337</v>
      </c>
      <c r="AD341" s="6" t="str">
        <f>IF(AC341&gt;Scenario!$B$11,"",IF(AC$2&lt;&gt;"Ready",AC$2,IF(AI340="OK",AG340,"INSUFFICIENT FUNDS")))</f>
        <v/>
      </c>
      <c r="AE341" s="6" t="str">
        <f>IF(AC341&gt;Scenario!$B$11,"",IF(AC$2&lt;&gt;"Ready",AC$2,IF(ISNUMBER(AD341),IF(AND(AC341&gt;=Scenario!$B$10,MOD(AC341-Scenario!$B$10,Scenario!$B$18)=0),Scenario!$B$8,0),"INSUFFICIENT FUNDS")))</f>
        <v/>
      </c>
      <c r="AF341" s="6" t="str">
        <f>IF(AC341&gt;Scenario!$B$11,"",IF(AC$2&lt;&gt;"Ready",AC$2,IF(ISNUMBER(AD341),(AD341+AE341)*(N('Option C'!$E$14)+N('Option C'!$E$15)+IF(Scenario!$B$13="Gross",0,0))/12+((N('Option C'!$E$12)+N('Option C'!$E$13))/12+IF(AND(AC341&gt;=Scenario!$B$10,MOD(AC341-Scenario!$B$10,Scenario!$B$18)=0),N('Option C'!$E$17)*N('Option C'!$E$18)+N('Option C'!$E$20),0)+IF(AC341=1,N('Option C'!$E$17)*N('Option C'!$E$19)+N('Option C'!$E$21),0)+IF(AC341=Scenario!$B$11,N('Option C'!$E$22),0)),"INSUFFICIENT FUNDS")))</f>
        <v/>
      </c>
      <c r="AG341" s="6" t="str">
        <f>IF(AC341&gt;Scenario!$B$11,"",IF(AC$2&lt;&gt;"Ready",AC$2,IF(ISNUMBER(AD341),IF((AD341+AE341)*(1+Scenario!$B$12/12)-AF341&lt;0,"INSUFFICIENT FUNDS",(AD341+AE341)*(1+Scenario!$B$12/12)-AF341),"INSUFFICIENT FUNDS")))</f>
        <v/>
      </c>
      <c r="AH341" s="6" t="str">
        <f>IF(AC341&gt;Scenario!$B$11,"",IF(AC$2&lt;&gt;"Ready",AC$2,IF(ISNUMBER(AG341),AH340+AF341,"INSUFFICIENT FUNDS")))</f>
        <v/>
      </c>
      <c r="AI341" t="str">
        <f>IF(AC341&gt;Scenario!$B$11,"",IF(AC$2&lt;&gt;"Ready",AC$2,IF(ISNUMBER(AG341),"OK","INSUFFICIENT FUNDS")))</f>
        <v/>
      </c>
      <c r="AJ341">
        <v>337</v>
      </c>
      <c r="AK341" s="6" t="str">
        <f>IF(AJ341&gt;Scenario!$B$11,"",IF(AJ$2&lt;&gt;"Ready",AJ$2,IF(AP340="OK",AN340,"INSUFFICIENT FUNDS")))</f>
        <v/>
      </c>
      <c r="AL341" s="6" t="str">
        <f>IF(AJ341&gt;Scenario!$B$11,"",IF(AJ$2&lt;&gt;"Ready",AJ$2,IF(ISNUMBER(AK341),IF(AND(AJ341&gt;=Scenario!$B$10,MOD(AJ341-Scenario!$B$10,Scenario!$B$18)=0),Scenario!$B$8,0),"INSUFFICIENT FUNDS")))</f>
        <v/>
      </c>
      <c r="AM341" s="6" t="str">
        <f>IF(AJ341&gt;Scenario!$B$11,"",IF(AJ$2&lt;&gt;"Ready",AJ$2,IF(ISNUMBER(AK341),(AK341+AL341)*(0+0+IF(Scenario!$B$13="Gross",0,0))/12+((0+0)/12+IF(AND(AJ341&gt;=Scenario!$B$10,MOD(AJ341-Scenario!$B$10,Scenario!$B$18)=0),0*0+0,0)+IF(AJ341=1,0*0+0,0)+IF(AJ341=Scenario!$B$11,0,0)),"INSUFFICIENT FUNDS")))</f>
        <v/>
      </c>
      <c r="AN341" s="6" t="str">
        <f>IF(AJ341&gt;Scenario!$B$11,"",IF(AJ$2&lt;&gt;"Ready",AJ$2,IF(ISNUMBER(AK341),IF((AK341+AL341)*(1+Scenario!$B$12/12)-AM341&lt;0,"INSUFFICIENT FUNDS",(AK341+AL341)*(1+Scenario!$B$12/12)-AM341),"INSUFFICIENT FUNDS")))</f>
        <v/>
      </c>
      <c r="AO341" s="6" t="str">
        <f>IF(AJ341&gt;Scenario!$B$11,"",IF(AJ$2&lt;&gt;"Ready",AJ$2,IF(ISNUMBER(AN341),AO340+AM341,"INSUFFICIENT FUNDS")))</f>
        <v/>
      </c>
      <c r="AP341" t="str">
        <f>IF(AJ341&gt;Scenario!$B$11,"",IF(AJ$2&lt;&gt;"Ready",AJ$2,IF(ISNUMBER(AN341),"OK","INSUFFICIENT FUNDS")))</f>
        <v/>
      </c>
    </row>
    <row r="342" spans="1:42" ht="32.1" customHeight="1" x14ac:dyDescent="0.2">
      <c r="A342">
        <v>338</v>
      </c>
      <c r="B342" s="6" t="str">
        <f>IF(A342&gt;Scenario!$B$11,"",IF(A$2&lt;&gt;"Ready",A$2,IF(G341="OK",E341,"INSUFFICIENT FUNDS")))</f>
        <v/>
      </c>
      <c r="C342" s="6" t="str">
        <f>IF(A342&gt;Scenario!$B$11,"",IF(A$2&lt;&gt;"Ready",A$2,IF(ISNUMBER(B342),IF(AND(A342&gt;=Scenario!$B$10,MOD(A342-Scenario!$B$10,Scenario!$B$18)=0),Scenario!$B$8,0),"INSUFFICIENT FUNDS")))</f>
        <v/>
      </c>
      <c r="D342" s="6" t="str">
        <f>IF(A342&gt;Scenario!$B$11,"",IF(A$2&lt;&gt;"Ready",A$2,IF(ISNUMBER(B342),(B342+C342)*(N('Option C'!$E$14)+N('Option C'!$E$15)+IF(Scenario!$B$13="Gross",N('Option C'!$E$16),0))/12+((N('Option C'!$E$12)+N('Option C'!$E$13))/12+IF(AND(A342&gt;=Scenario!$B$10,MOD(A342-Scenario!$B$10,Scenario!$B$18)=0),N('Option C'!$E$17)*N('Option C'!$E$18)+N('Option C'!$E$20),0)+IF(A342=1,N('Option C'!$E$17)*N('Option C'!$E$19)+N('Option C'!$E$21),0)+IF(A342=Scenario!$B$11,N('Option C'!$E$22),0)),"INSUFFICIENT FUNDS")))</f>
        <v/>
      </c>
      <c r="E342" s="6" t="str">
        <f>IF(A342&gt;Scenario!$B$11,"",IF(A$2&lt;&gt;"Ready",A$2,IF(ISNUMBER(B342),IF((B342+C342)*(1+Scenario!$B$12/12)-D342&lt;0,"INSUFFICIENT FUNDS",(B342+C342)*(1+Scenario!$B$12/12)-D342),"INSUFFICIENT FUNDS")))</f>
        <v/>
      </c>
      <c r="F342" s="6" t="str">
        <f>IF(A342&gt;Scenario!$B$11,"",IF(A$2&lt;&gt;"Ready",A$2,IF(ISNUMBER(E342),F341+D342,"INSUFFICIENT FUNDS")))</f>
        <v/>
      </c>
      <c r="G342" t="str">
        <f>IF(A342&gt;Scenario!$B$11,"",IF(A$2&lt;&gt;"Ready",A$2,IF(ISNUMBER(E342),"OK","INSUFFICIENT FUNDS")))</f>
        <v/>
      </c>
      <c r="H342">
        <v>338</v>
      </c>
      <c r="I342" s="6" t="str">
        <f>IF(H342&gt;Scenario!$B$11,"",IF(H$2&lt;&gt;"Ready",H$2,IF(N341="OK",L341,"INSUFFICIENT FUNDS")))</f>
        <v/>
      </c>
      <c r="J342" s="6" t="str">
        <f>IF(H342&gt;Scenario!$B$11,"",IF(H$2&lt;&gt;"Ready",H$2,IF(ISNUMBER(I342),IF(AND(H342&gt;=Scenario!$B$10,MOD(H342-Scenario!$B$10,Scenario!$B$18)=0),Scenario!$B$8,0),"INSUFFICIENT FUNDS")))</f>
        <v/>
      </c>
      <c r="K342" s="6" t="str">
        <f>IF(H342&gt;Scenario!$B$11,"",IF(H$2&lt;&gt;"Ready",H$2,IF(ISNUMBER(I342),(I342+J342)*(N('Option C'!$E$14)+N('Option C'!$E$15)+IF(Scenario!$B$13="Gross",N('Option C'!$E$16),0))/12+((0+0)/12+IF(AND(H342&gt;=Scenario!$B$10,MOD(H342-Scenario!$B$10,Scenario!$B$18)=0),N('Option C'!$E$17)*N('Option C'!$E$18)+N('Option C'!$E$20),0)+IF(H342=1,N('Option C'!$E$17)*N('Option C'!$E$19)+N('Option C'!$E$21),0)+IF(H342=Scenario!$B$11,N('Option C'!$E$22),0)),"INSUFFICIENT FUNDS")))</f>
        <v/>
      </c>
      <c r="L342" s="6" t="str">
        <f>IF(H342&gt;Scenario!$B$11,"",IF(H$2&lt;&gt;"Ready",H$2,IF(ISNUMBER(I342),IF((I342+J342)*(1+Scenario!$B$12/12)-K342&lt;0,"INSUFFICIENT FUNDS",(I342+J342)*(1+Scenario!$B$12/12)-K342),"INSUFFICIENT FUNDS")))</f>
        <v/>
      </c>
      <c r="M342" s="6" t="str">
        <f>IF(H342&gt;Scenario!$B$11,"",IF(H$2&lt;&gt;"Ready",H$2,IF(ISNUMBER(L342),M341+K342,"INSUFFICIENT FUNDS")))</f>
        <v/>
      </c>
      <c r="N342" t="str">
        <f>IF(H342&gt;Scenario!$B$11,"",IF(H$2&lt;&gt;"Ready",H$2,IF(ISNUMBER(L342),"OK","INSUFFICIENT FUNDS")))</f>
        <v/>
      </c>
      <c r="O342">
        <v>338</v>
      </c>
      <c r="P342" s="6" t="str">
        <f>IF(O342&gt;Scenario!$B$11,"",IF(O$2&lt;&gt;"Ready",O$2,IF(U341="OK",S341,"INSUFFICIENT FUNDS")))</f>
        <v/>
      </c>
      <c r="Q342" s="6" t="str">
        <f>IF(O342&gt;Scenario!$B$11,"",IF(O$2&lt;&gt;"Ready",O$2,IF(ISNUMBER(P342),IF(AND(O342&gt;=Scenario!$B$10,MOD(O342-Scenario!$B$10,Scenario!$B$18)=0),Scenario!$B$8,0),"INSUFFICIENT FUNDS")))</f>
        <v/>
      </c>
      <c r="R342" s="6" t="str">
        <f>IF(O342&gt;Scenario!$B$11,"",IF(O$2&lt;&gt;"Ready",O$2,IF(ISNUMBER(P342),(P342+Q342)*(0+N('Option C'!$E$15)+IF(Scenario!$B$13="Gross",N('Option C'!$E$16),0))/12+((N('Option C'!$E$12)+N('Option C'!$E$13))/12+IF(AND(O342&gt;=Scenario!$B$10,MOD(O342-Scenario!$B$10,Scenario!$B$18)=0),N('Option C'!$E$17)*N('Option C'!$E$18)+N('Option C'!$E$20),0)+IF(O342=1,N('Option C'!$E$17)*N('Option C'!$E$19)+N('Option C'!$E$21),0)+IF(O342=Scenario!$B$11,N('Option C'!$E$22),0)),"INSUFFICIENT FUNDS")))</f>
        <v/>
      </c>
      <c r="S342" s="6" t="str">
        <f>IF(O342&gt;Scenario!$B$11,"",IF(O$2&lt;&gt;"Ready",O$2,IF(ISNUMBER(P342),IF((P342+Q342)*(1+Scenario!$B$12/12)-R342&lt;0,"INSUFFICIENT FUNDS",(P342+Q342)*(1+Scenario!$B$12/12)-R342),"INSUFFICIENT FUNDS")))</f>
        <v/>
      </c>
      <c r="T342" s="6" t="str">
        <f>IF(O342&gt;Scenario!$B$11,"",IF(O$2&lt;&gt;"Ready",O$2,IF(ISNUMBER(S342),T341+R342,"INSUFFICIENT FUNDS")))</f>
        <v/>
      </c>
      <c r="U342" t="str">
        <f>IF(O342&gt;Scenario!$B$11,"",IF(O$2&lt;&gt;"Ready",O$2,IF(ISNUMBER(S342),"OK","INSUFFICIENT FUNDS")))</f>
        <v/>
      </c>
      <c r="V342">
        <v>338</v>
      </c>
      <c r="W342" s="6" t="str">
        <f>IF(V342&gt;Scenario!$B$11,"",IF(V$2&lt;&gt;"Ready",V$2,IF(AB341="OK",Z341,"INSUFFICIENT FUNDS")))</f>
        <v/>
      </c>
      <c r="X342" s="6" t="str">
        <f>IF(V342&gt;Scenario!$B$11,"",IF(V$2&lt;&gt;"Ready",V$2,IF(ISNUMBER(W342),IF(AND(V342&gt;=Scenario!$B$10,MOD(V342-Scenario!$B$10,Scenario!$B$18)=0),Scenario!$B$8,0),"INSUFFICIENT FUNDS")))</f>
        <v/>
      </c>
      <c r="Y342" s="6" t="str">
        <f>IF(V342&gt;Scenario!$B$11,"",IF(V$2&lt;&gt;"Ready",V$2,IF(ISNUMBER(W342),(W342+X342)*(N('Option C'!$E$14)+N('Option C'!$E$15)+IF(Scenario!$B$13="Gross",N('Option C'!$E$16),0))/12+((N('Option C'!$E$12)+N('Option C'!$E$13))/12+IF(AND(V342&gt;=Scenario!$B$10,MOD(V342-Scenario!$B$10,Scenario!$B$18)=0),0*0+0,0)+IF(V342=1,0*0+0,0)+IF(V342=Scenario!$B$11,0,0)),"INSUFFICIENT FUNDS")))</f>
        <v/>
      </c>
      <c r="Z342" s="6" t="str">
        <f>IF(V342&gt;Scenario!$B$11,"",IF(V$2&lt;&gt;"Ready",V$2,IF(ISNUMBER(W342),IF((W342+X342)*(1+Scenario!$B$12/12)-Y342&lt;0,"INSUFFICIENT FUNDS",(W342+X342)*(1+Scenario!$B$12/12)-Y342),"INSUFFICIENT FUNDS")))</f>
        <v/>
      </c>
      <c r="AA342" s="6" t="str">
        <f>IF(V342&gt;Scenario!$B$11,"",IF(V$2&lt;&gt;"Ready",V$2,IF(ISNUMBER(Z342),AA341+Y342,"INSUFFICIENT FUNDS")))</f>
        <v/>
      </c>
      <c r="AB342" t="str">
        <f>IF(V342&gt;Scenario!$B$11,"",IF(V$2&lt;&gt;"Ready",V$2,IF(ISNUMBER(Z342),"OK","INSUFFICIENT FUNDS")))</f>
        <v/>
      </c>
      <c r="AC342">
        <v>338</v>
      </c>
      <c r="AD342" s="6" t="str">
        <f>IF(AC342&gt;Scenario!$B$11,"",IF(AC$2&lt;&gt;"Ready",AC$2,IF(AI341="OK",AG341,"INSUFFICIENT FUNDS")))</f>
        <v/>
      </c>
      <c r="AE342" s="6" t="str">
        <f>IF(AC342&gt;Scenario!$B$11,"",IF(AC$2&lt;&gt;"Ready",AC$2,IF(ISNUMBER(AD342),IF(AND(AC342&gt;=Scenario!$B$10,MOD(AC342-Scenario!$B$10,Scenario!$B$18)=0),Scenario!$B$8,0),"INSUFFICIENT FUNDS")))</f>
        <v/>
      </c>
      <c r="AF342" s="6" t="str">
        <f>IF(AC342&gt;Scenario!$B$11,"",IF(AC$2&lt;&gt;"Ready",AC$2,IF(ISNUMBER(AD342),(AD342+AE342)*(N('Option C'!$E$14)+N('Option C'!$E$15)+IF(Scenario!$B$13="Gross",0,0))/12+((N('Option C'!$E$12)+N('Option C'!$E$13))/12+IF(AND(AC342&gt;=Scenario!$B$10,MOD(AC342-Scenario!$B$10,Scenario!$B$18)=0),N('Option C'!$E$17)*N('Option C'!$E$18)+N('Option C'!$E$20),0)+IF(AC342=1,N('Option C'!$E$17)*N('Option C'!$E$19)+N('Option C'!$E$21),0)+IF(AC342=Scenario!$B$11,N('Option C'!$E$22),0)),"INSUFFICIENT FUNDS")))</f>
        <v/>
      </c>
      <c r="AG342" s="6" t="str">
        <f>IF(AC342&gt;Scenario!$B$11,"",IF(AC$2&lt;&gt;"Ready",AC$2,IF(ISNUMBER(AD342),IF((AD342+AE342)*(1+Scenario!$B$12/12)-AF342&lt;0,"INSUFFICIENT FUNDS",(AD342+AE342)*(1+Scenario!$B$12/12)-AF342),"INSUFFICIENT FUNDS")))</f>
        <v/>
      </c>
      <c r="AH342" s="6" t="str">
        <f>IF(AC342&gt;Scenario!$B$11,"",IF(AC$2&lt;&gt;"Ready",AC$2,IF(ISNUMBER(AG342),AH341+AF342,"INSUFFICIENT FUNDS")))</f>
        <v/>
      </c>
      <c r="AI342" t="str">
        <f>IF(AC342&gt;Scenario!$B$11,"",IF(AC$2&lt;&gt;"Ready",AC$2,IF(ISNUMBER(AG342),"OK","INSUFFICIENT FUNDS")))</f>
        <v/>
      </c>
      <c r="AJ342">
        <v>338</v>
      </c>
      <c r="AK342" s="6" t="str">
        <f>IF(AJ342&gt;Scenario!$B$11,"",IF(AJ$2&lt;&gt;"Ready",AJ$2,IF(AP341="OK",AN341,"INSUFFICIENT FUNDS")))</f>
        <v/>
      </c>
      <c r="AL342" s="6" t="str">
        <f>IF(AJ342&gt;Scenario!$B$11,"",IF(AJ$2&lt;&gt;"Ready",AJ$2,IF(ISNUMBER(AK342),IF(AND(AJ342&gt;=Scenario!$B$10,MOD(AJ342-Scenario!$B$10,Scenario!$B$18)=0),Scenario!$B$8,0),"INSUFFICIENT FUNDS")))</f>
        <v/>
      </c>
      <c r="AM342" s="6" t="str">
        <f>IF(AJ342&gt;Scenario!$B$11,"",IF(AJ$2&lt;&gt;"Ready",AJ$2,IF(ISNUMBER(AK342),(AK342+AL342)*(0+0+IF(Scenario!$B$13="Gross",0,0))/12+((0+0)/12+IF(AND(AJ342&gt;=Scenario!$B$10,MOD(AJ342-Scenario!$B$10,Scenario!$B$18)=0),0*0+0,0)+IF(AJ342=1,0*0+0,0)+IF(AJ342=Scenario!$B$11,0,0)),"INSUFFICIENT FUNDS")))</f>
        <v/>
      </c>
      <c r="AN342" s="6" t="str">
        <f>IF(AJ342&gt;Scenario!$B$11,"",IF(AJ$2&lt;&gt;"Ready",AJ$2,IF(ISNUMBER(AK342),IF((AK342+AL342)*(1+Scenario!$B$12/12)-AM342&lt;0,"INSUFFICIENT FUNDS",(AK342+AL342)*(1+Scenario!$B$12/12)-AM342),"INSUFFICIENT FUNDS")))</f>
        <v/>
      </c>
      <c r="AO342" s="6" t="str">
        <f>IF(AJ342&gt;Scenario!$B$11,"",IF(AJ$2&lt;&gt;"Ready",AJ$2,IF(ISNUMBER(AN342),AO341+AM342,"INSUFFICIENT FUNDS")))</f>
        <v/>
      </c>
      <c r="AP342" t="str">
        <f>IF(AJ342&gt;Scenario!$B$11,"",IF(AJ$2&lt;&gt;"Ready",AJ$2,IF(ISNUMBER(AN342),"OK","INSUFFICIENT FUNDS")))</f>
        <v/>
      </c>
    </row>
    <row r="343" spans="1:42" ht="32.1" customHeight="1" x14ac:dyDescent="0.2">
      <c r="A343">
        <v>339</v>
      </c>
      <c r="B343" s="6" t="str">
        <f>IF(A343&gt;Scenario!$B$11,"",IF(A$2&lt;&gt;"Ready",A$2,IF(G342="OK",E342,"INSUFFICIENT FUNDS")))</f>
        <v/>
      </c>
      <c r="C343" s="6" t="str">
        <f>IF(A343&gt;Scenario!$B$11,"",IF(A$2&lt;&gt;"Ready",A$2,IF(ISNUMBER(B343),IF(AND(A343&gt;=Scenario!$B$10,MOD(A343-Scenario!$B$10,Scenario!$B$18)=0),Scenario!$B$8,0),"INSUFFICIENT FUNDS")))</f>
        <v/>
      </c>
      <c r="D343" s="6" t="str">
        <f>IF(A343&gt;Scenario!$B$11,"",IF(A$2&lt;&gt;"Ready",A$2,IF(ISNUMBER(B343),(B343+C343)*(N('Option C'!$E$14)+N('Option C'!$E$15)+IF(Scenario!$B$13="Gross",N('Option C'!$E$16),0))/12+((N('Option C'!$E$12)+N('Option C'!$E$13))/12+IF(AND(A343&gt;=Scenario!$B$10,MOD(A343-Scenario!$B$10,Scenario!$B$18)=0),N('Option C'!$E$17)*N('Option C'!$E$18)+N('Option C'!$E$20),0)+IF(A343=1,N('Option C'!$E$17)*N('Option C'!$E$19)+N('Option C'!$E$21),0)+IF(A343=Scenario!$B$11,N('Option C'!$E$22),0)),"INSUFFICIENT FUNDS")))</f>
        <v/>
      </c>
      <c r="E343" s="6" t="str">
        <f>IF(A343&gt;Scenario!$B$11,"",IF(A$2&lt;&gt;"Ready",A$2,IF(ISNUMBER(B343),IF((B343+C343)*(1+Scenario!$B$12/12)-D343&lt;0,"INSUFFICIENT FUNDS",(B343+C343)*(1+Scenario!$B$12/12)-D343),"INSUFFICIENT FUNDS")))</f>
        <v/>
      </c>
      <c r="F343" s="6" t="str">
        <f>IF(A343&gt;Scenario!$B$11,"",IF(A$2&lt;&gt;"Ready",A$2,IF(ISNUMBER(E343),F342+D343,"INSUFFICIENT FUNDS")))</f>
        <v/>
      </c>
      <c r="G343" t="str">
        <f>IF(A343&gt;Scenario!$B$11,"",IF(A$2&lt;&gt;"Ready",A$2,IF(ISNUMBER(E343),"OK","INSUFFICIENT FUNDS")))</f>
        <v/>
      </c>
      <c r="H343">
        <v>339</v>
      </c>
      <c r="I343" s="6" t="str">
        <f>IF(H343&gt;Scenario!$B$11,"",IF(H$2&lt;&gt;"Ready",H$2,IF(N342="OK",L342,"INSUFFICIENT FUNDS")))</f>
        <v/>
      </c>
      <c r="J343" s="6" t="str">
        <f>IF(H343&gt;Scenario!$B$11,"",IF(H$2&lt;&gt;"Ready",H$2,IF(ISNUMBER(I343),IF(AND(H343&gt;=Scenario!$B$10,MOD(H343-Scenario!$B$10,Scenario!$B$18)=0),Scenario!$B$8,0),"INSUFFICIENT FUNDS")))</f>
        <v/>
      </c>
      <c r="K343" s="6" t="str">
        <f>IF(H343&gt;Scenario!$B$11,"",IF(H$2&lt;&gt;"Ready",H$2,IF(ISNUMBER(I343),(I343+J343)*(N('Option C'!$E$14)+N('Option C'!$E$15)+IF(Scenario!$B$13="Gross",N('Option C'!$E$16),0))/12+((0+0)/12+IF(AND(H343&gt;=Scenario!$B$10,MOD(H343-Scenario!$B$10,Scenario!$B$18)=0),N('Option C'!$E$17)*N('Option C'!$E$18)+N('Option C'!$E$20),0)+IF(H343=1,N('Option C'!$E$17)*N('Option C'!$E$19)+N('Option C'!$E$21),0)+IF(H343=Scenario!$B$11,N('Option C'!$E$22),0)),"INSUFFICIENT FUNDS")))</f>
        <v/>
      </c>
      <c r="L343" s="6" t="str">
        <f>IF(H343&gt;Scenario!$B$11,"",IF(H$2&lt;&gt;"Ready",H$2,IF(ISNUMBER(I343),IF((I343+J343)*(1+Scenario!$B$12/12)-K343&lt;0,"INSUFFICIENT FUNDS",(I343+J343)*(1+Scenario!$B$12/12)-K343),"INSUFFICIENT FUNDS")))</f>
        <v/>
      </c>
      <c r="M343" s="6" t="str">
        <f>IF(H343&gt;Scenario!$B$11,"",IF(H$2&lt;&gt;"Ready",H$2,IF(ISNUMBER(L343),M342+K343,"INSUFFICIENT FUNDS")))</f>
        <v/>
      </c>
      <c r="N343" t="str">
        <f>IF(H343&gt;Scenario!$B$11,"",IF(H$2&lt;&gt;"Ready",H$2,IF(ISNUMBER(L343),"OK","INSUFFICIENT FUNDS")))</f>
        <v/>
      </c>
      <c r="O343">
        <v>339</v>
      </c>
      <c r="P343" s="6" t="str">
        <f>IF(O343&gt;Scenario!$B$11,"",IF(O$2&lt;&gt;"Ready",O$2,IF(U342="OK",S342,"INSUFFICIENT FUNDS")))</f>
        <v/>
      </c>
      <c r="Q343" s="6" t="str">
        <f>IF(O343&gt;Scenario!$B$11,"",IF(O$2&lt;&gt;"Ready",O$2,IF(ISNUMBER(P343),IF(AND(O343&gt;=Scenario!$B$10,MOD(O343-Scenario!$B$10,Scenario!$B$18)=0),Scenario!$B$8,0),"INSUFFICIENT FUNDS")))</f>
        <v/>
      </c>
      <c r="R343" s="6" t="str">
        <f>IF(O343&gt;Scenario!$B$11,"",IF(O$2&lt;&gt;"Ready",O$2,IF(ISNUMBER(P343),(P343+Q343)*(0+N('Option C'!$E$15)+IF(Scenario!$B$13="Gross",N('Option C'!$E$16),0))/12+((N('Option C'!$E$12)+N('Option C'!$E$13))/12+IF(AND(O343&gt;=Scenario!$B$10,MOD(O343-Scenario!$B$10,Scenario!$B$18)=0),N('Option C'!$E$17)*N('Option C'!$E$18)+N('Option C'!$E$20),0)+IF(O343=1,N('Option C'!$E$17)*N('Option C'!$E$19)+N('Option C'!$E$21),0)+IF(O343=Scenario!$B$11,N('Option C'!$E$22),0)),"INSUFFICIENT FUNDS")))</f>
        <v/>
      </c>
      <c r="S343" s="6" t="str">
        <f>IF(O343&gt;Scenario!$B$11,"",IF(O$2&lt;&gt;"Ready",O$2,IF(ISNUMBER(P343),IF((P343+Q343)*(1+Scenario!$B$12/12)-R343&lt;0,"INSUFFICIENT FUNDS",(P343+Q343)*(1+Scenario!$B$12/12)-R343),"INSUFFICIENT FUNDS")))</f>
        <v/>
      </c>
      <c r="T343" s="6" t="str">
        <f>IF(O343&gt;Scenario!$B$11,"",IF(O$2&lt;&gt;"Ready",O$2,IF(ISNUMBER(S343),T342+R343,"INSUFFICIENT FUNDS")))</f>
        <v/>
      </c>
      <c r="U343" t="str">
        <f>IF(O343&gt;Scenario!$B$11,"",IF(O$2&lt;&gt;"Ready",O$2,IF(ISNUMBER(S343),"OK","INSUFFICIENT FUNDS")))</f>
        <v/>
      </c>
      <c r="V343">
        <v>339</v>
      </c>
      <c r="W343" s="6" t="str">
        <f>IF(V343&gt;Scenario!$B$11,"",IF(V$2&lt;&gt;"Ready",V$2,IF(AB342="OK",Z342,"INSUFFICIENT FUNDS")))</f>
        <v/>
      </c>
      <c r="X343" s="6" t="str">
        <f>IF(V343&gt;Scenario!$B$11,"",IF(V$2&lt;&gt;"Ready",V$2,IF(ISNUMBER(W343),IF(AND(V343&gt;=Scenario!$B$10,MOD(V343-Scenario!$B$10,Scenario!$B$18)=0),Scenario!$B$8,0),"INSUFFICIENT FUNDS")))</f>
        <v/>
      </c>
      <c r="Y343" s="6" t="str">
        <f>IF(V343&gt;Scenario!$B$11,"",IF(V$2&lt;&gt;"Ready",V$2,IF(ISNUMBER(W343),(W343+X343)*(N('Option C'!$E$14)+N('Option C'!$E$15)+IF(Scenario!$B$13="Gross",N('Option C'!$E$16),0))/12+((N('Option C'!$E$12)+N('Option C'!$E$13))/12+IF(AND(V343&gt;=Scenario!$B$10,MOD(V343-Scenario!$B$10,Scenario!$B$18)=0),0*0+0,0)+IF(V343=1,0*0+0,0)+IF(V343=Scenario!$B$11,0,0)),"INSUFFICIENT FUNDS")))</f>
        <v/>
      </c>
      <c r="Z343" s="6" t="str">
        <f>IF(V343&gt;Scenario!$B$11,"",IF(V$2&lt;&gt;"Ready",V$2,IF(ISNUMBER(W343),IF((W343+X343)*(1+Scenario!$B$12/12)-Y343&lt;0,"INSUFFICIENT FUNDS",(W343+X343)*(1+Scenario!$B$12/12)-Y343),"INSUFFICIENT FUNDS")))</f>
        <v/>
      </c>
      <c r="AA343" s="6" t="str">
        <f>IF(V343&gt;Scenario!$B$11,"",IF(V$2&lt;&gt;"Ready",V$2,IF(ISNUMBER(Z343),AA342+Y343,"INSUFFICIENT FUNDS")))</f>
        <v/>
      </c>
      <c r="AB343" t="str">
        <f>IF(V343&gt;Scenario!$B$11,"",IF(V$2&lt;&gt;"Ready",V$2,IF(ISNUMBER(Z343),"OK","INSUFFICIENT FUNDS")))</f>
        <v/>
      </c>
      <c r="AC343">
        <v>339</v>
      </c>
      <c r="AD343" s="6" t="str">
        <f>IF(AC343&gt;Scenario!$B$11,"",IF(AC$2&lt;&gt;"Ready",AC$2,IF(AI342="OK",AG342,"INSUFFICIENT FUNDS")))</f>
        <v/>
      </c>
      <c r="AE343" s="6" t="str">
        <f>IF(AC343&gt;Scenario!$B$11,"",IF(AC$2&lt;&gt;"Ready",AC$2,IF(ISNUMBER(AD343),IF(AND(AC343&gt;=Scenario!$B$10,MOD(AC343-Scenario!$B$10,Scenario!$B$18)=0),Scenario!$B$8,0),"INSUFFICIENT FUNDS")))</f>
        <v/>
      </c>
      <c r="AF343" s="6" t="str">
        <f>IF(AC343&gt;Scenario!$B$11,"",IF(AC$2&lt;&gt;"Ready",AC$2,IF(ISNUMBER(AD343),(AD343+AE343)*(N('Option C'!$E$14)+N('Option C'!$E$15)+IF(Scenario!$B$13="Gross",0,0))/12+((N('Option C'!$E$12)+N('Option C'!$E$13))/12+IF(AND(AC343&gt;=Scenario!$B$10,MOD(AC343-Scenario!$B$10,Scenario!$B$18)=0),N('Option C'!$E$17)*N('Option C'!$E$18)+N('Option C'!$E$20),0)+IF(AC343=1,N('Option C'!$E$17)*N('Option C'!$E$19)+N('Option C'!$E$21),0)+IF(AC343=Scenario!$B$11,N('Option C'!$E$22),0)),"INSUFFICIENT FUNDS")))</f>
        <v/>
      </c>
      <c r="AG343" s="6" t="str">
        <f>IF(AC343&gt;Scenario!$B$11,"",IF(AC$2&lt;&gt;"Ready",AC$2,IF(ISNUMBER(AD343),IF((AD343+AE343)*(1+Scenario!$B$12/12)-AF343&lt;0,"INSUFFICIENT FUNDS",(AD343+AE343)*(1+Scenario!$B$12/12)-AF343),"INSUFFICIENT FUNDS")))</f>
        <v/>
      </c>
      <c r="AH343" s="6" t="str">
        <f>IF(AC343&gt;Scenario!$B$11,"",IF(AC$2&lt;&gt;"Ready",AC$2,IF(ISNUMBER(AG343),AH342+AF343,"INSUFFICIENT FUNDS")))</f>
        <v/>
      </c>
      <c r="AI343" t="str">
        <f>IF(AC343&gt;Scenario!$B$11,"",IF(AC$2&lt;&gt;"Ready",AC$2,IF(ISNUMBER(AG343),"OK","INSUFFICIENT FUNDS")))</f>
        <v/>
      </c>
      <c r="AJ343">
        <v>339</v>
      </c>
      <c r="AK343" s="6" t="str">
        <f>IF(AJ343&gt;Scenario!$B$11,"",IF(AJ$2&lt;&gt;"Ready",AJ$2,IF(AP342="OK",AN342,"INSUFFICIENT FUNDS")))</f>
        <v/>
      </c>
      <c r="AL343" s="6" t="str">
        <f>IF(AJ343&gt;Scenario!$B$11,"",IF(AJ$2&lt;&gt;"Ready",AJ$2,IF(ISNUMBER(AK343),IF(AND(AJ343&gt;=Scenario!$B$10,MOD(AJ343-Scenario!$B$10,Scenario!$B$18)=0),Scenario!$B$8,0),"INSUFFICIENT FUNDS")))</f>
        <v/>
      </c>
      <c r="AM343" s="6" t="str">
        <f>IF(AJ343&gt;Scenario!$B$11,"",IF(AJ$2&lt;&gt;"Ready",AJ$2,IF(ISNUMBER(AK343),(AK343+AL343)*(0+0+IF(Scenario!$B$13="Gross",0,0))/12+((0+0)/12+IF(AND(AJ343&gt;=Scenario!$B$10,MOD(AJ343-Scenario!$B$10,Scenario!$B$18)=0),0*0+0,0)+IF(AJ343=1,0*0+0,0)+IF(AJ343=Scenario!$B$11,0,0)),"INSUFFICIENT FUNDS")))</f>
        <v/>
      </c>
      <c r="AN343" s="6" t="str">
        <f>IF(AJ343&gt;Scenario!$B$11,"",IF(AJ$2&lt;&gt;"Ready",AJ$2,IF(ISNUMBER(AK343),IF((AK343+AL343)*(1+Scenario!$B$12/12)-AM343&lt;0,"INSUFFICIENT FUNDS",(AK343+AL343)*(1+Scenario!$B$12/12)-AM343),"INSUFFICIENT FUNDS")))</f>
        <v/>
      </c>
      <c r="AO343" s="6" t="str">
        <f>IF(AJ343&gt;Scenario!$B$11,"",IF(AJ$2&lt;&gt;"Ready",AJ$2,IF(ISNUMBER(AN343),AO342+AM343,"INSUFFICIENT FUNDS")))</f>
        <v/>
      </c>
      <c r="AP343" t="str">
        <f>IF(AJ343&gt;Scenario!$B$11,"",IF(AJ$2&lt;&gt;"Ready",AJ$2,IF(ISNUMBER(AN343),"OK","INSUFFICIENT FUNDS")))</f>
        <v/>
      </c>
    </row>
    <row r="344" spans="1:42" ht="32.1" customHeight="1" x14ac:dyDescent="0.2">
      <c r="A344">
        <v>340</v>
      </c>
      <c r="B344" s="6" t="str">
        <f>IF(A344&gt;Scenario!$B$11,"",IF(A$2&lt;&gt;"Ready",A$2,IF(G343="OK",E343,"INSUFFICIENT FUNDS")))</f>
        <v/>
      </c>
      <c r="C344" s="6" t="str">
        <f>IF(A344&gt;Scenario!$B$11,"",IF(A$2&lt;&gt;"Ready",A$2,IF(ISNUMBER(B344),IF(AND(A344&gt;=Scenario!$B$10,MOD(A344-Scenario!$B$10,Scenario!$B$18)=0),Scenario!$B$8,0),"INSUFFICIENT FUNDS")))</f>
        <v/>
      </c>
      <c r="D344" s="6" t="str">
        <f>IF(A344&gt;Scenario!$B$11,"",IF(A$2&lt;&gt;"Ready",A$2,IF(ISNUMBER(B344),(B344+C344)*(N('Option C'!$E$14)+N('Option C'!$E$15)+IF(Scenario!$B$13="Gross",N('Option C'!$E$16),0))/12+((N('Option C'!$E$12)+N('Option C'!$E$13))/12+IF(AND(A344&gt;=Scenario!$B$10,MOD(A344-Scenario!$B$10,Scenario!$B$18)=0),N('Option C'!$E$17)*N('Option C'!$E$18)+N('Option C'!$E$20),0)+IF(A344=1,N('Option C'!$E$17)*N('Option C'!$E$19)+N('Option C'!$E$21),0)+IF(A344=Scenario!$B$11,N('Option C'!$E$22),0)),"INSUFFICIENT FUNDS")))</f>
        <v/>
      </c>
      <c r="E344" s="6" t="str">
        <f>IF(A344&gt;Scenario!$B$11,"",IF(A$2&lt;&gt;"Ready",A$2,IF(ISNUMBER(B344),IF((B344+C344)*(1+Scenario!$B$12/12)-D344&lt;0,"INSUFFICIENT FUNDS",(B344+C344)*(1+Scenario!$B$12/12)-D344),"INSUFFICIENT FUNDS")))</f>
        <v/>
      </c>
      <c r="F344" s="6" t="str">
        <f>IF(A344&gt;Scenario!$B$11,"",IF(A$2&lt;&gt;"Ready",A$2,IF(ISNUMBER(E344),F343+D344,"INSUFFICIENT FUNDS")))</f>
        <v/>
      </c>
      <c r="G344" t="str">
        <f>IF(A344&gt;Scenario!$B$11,"",IF(A$2&lt;&gt;"Ready",A$2,IF(ISNUMBER(E344),"OK","INSUFFICIENT FUNDS")))</f>
        <v/>
      </c>
      <c r="H344">
        <v>340</v>
      </c>
      <c r="I344" s="6" t="str">
        <f>IF(H344&gt;Scenario!$B$11,"",IF(H$2&lt;&gt;"Ready",H$2,IF(N343="OK",L343,"INSUFFICIENT FUNDS")))</f>
        <v/>
      </c>
      <c r="J344" s="6" t="str">
        <f>IF(H344&gt;Scenario!$B$11,"",IF(H$2&lt;&gt;"Ready",H$2,IF(ISNUMBER(I344),IF(AND(H344&gt;=Scenario!$B$10,MOD(H344-Scenario!$B$10,Scenario!$B$18)=0),Scenario!$B$8,0),"INSUFFICIENT FUNDS")))</f>
        <v/>
      </c>
      <c r="K344" s="6" t="str">
        <f>IF(H344&gt;Scenario!$B$11,"",IF(H$2&lt;&gt;"Ready",H$2,IF(ISNUMBER(I344),(I344+J344)*(N('Option C'!$E$14)+N('Option C'!$E$15)+IF(Scenario!$B$13="Gross",N('Option C'!$E$16),0))/12+((0+0)/12+IF(AND(H344&gt;=Scenario!$B$10,MOD(H344-Scenario!$B$10,Scenario!$B$18)=0),N('Option C'!$E$17)*N('Option C'!$E$18)+N('Option C'!$E$20),0)+IF(H344=1,N('Option C'!$E$17)*N('Option C'!$E$19)+N('Option C'!$E$21),0)+IF(H344=Scenario!$B$11,N('Option C'!$E$22),0)),"INSUFFICIENT FUNDS")))</f>
        <v/>
      </c>
      <c r="L344" s="6" t="str">
        <f>IF(H344&gt;Scenario!$B$11,"",IF(H$2&lt;&gt;"Ready",H$2,IF(ISNUMBER(I344),IF((I344+J344)*(1+Scenario!$B$12/12)-K344&lt;0,"INSUFFICIENT FUNDS",(I344+J344)*(1+Scenario!$B$12/12)-K344),"INSUFFICIENT FUNDS")))</f>
        <v/>
      </c>
      <c r="M344" s="6" t="str">
        <f>IF(H344&gt;Scenario!$B$11,"",IF(H$2&lt;&gt;"Ready",H$2,IF(ISNUMBER(L344),M343+K344,"INSUFFICIENT FUNDS")))</f>
        <v/>
      </c>
      <c r="N344" t="str">
        <f>IF(H344&gt;Scenario!$B$11,"",IF(H$2&lt;&gt;"Ready",H$2,IF(ISNUMBER(L344),"OK","INSUFFICIENT FUNDS")))</f>
        <v/>
      </c>
      <c r="O344">
        <v>340</v>
      </c>
      <c r="P344" s="6" t="str">
        <f>IF(O344&gt;Scenario!$B$11,"",IF(O$2&lt;&gt;"Ready",O$2,IF(U343="OK",S343,"INSUFFICIENT FUNDS")))</f>
        <v/>
      </c>
      <c r="Q344" s="6" t="str">
        <f>IF(O344&gt;Scenario!$B$11,"",IF(O$2&lt;&gt;"Ready",O$2,IF(ISNUMBER(P344),IF(AND(O344&gt;=Scenario!$B$10,MOD(O344-Scenario!$B$10,Scenario!$B$18)=0),Scenario!$B$8,0),"INSUFFICIENT FUNDS")))</f>
        <v/>
      </c>
      <c r="R344" s="6" t="str">
        <f>IF(O344&gt;Scenario!$B$11,"",IF(O$2&lt;&gt;"Ready",O$2,IF(ISNUMBER(P344),(P344+Q344)*(0+N('Option C'!$E$15)+IF(Scenario!$B$13="Gross",N('Option C'!$E$16),0))/12+((N('Option C'!$E$12)+N('Option C'!$E$13))/12+IF(AND(O344&gt;=Scenario!$B$10,MOD(O344-Scenario!$B$10,Scenario!$B$18)=0),N('Option C'!$E$17)*N('Option C'!$E$18)+N('Option C'!$E$20),0)+IF(O344=1,N('Option C'!$E$17)*N('Option C'!$E$19)+N('Option C'!$E$21),0)+IF(O344=Scenario!$B$11,N('Option C'!$E$22),0)),"INSUFFICIENT FUNDS")))</f>
        <v/>
      </c>
      <c r="S344" s="6" t="str">
        <f>IF(O344&gt;Scenario!$B$11,"",IF(O$2&lt;&gt;"Ready",O$2,IF(ISNUMBER(P344),IF((P344+Q344)*(1+Scenario!$B$12/12)-R344&lt;0,"INSUFFICIENT FUNDS",(P344+Q344)*(1+Scenario!$B$12/12)-R344),"INSUFFICIENT FUNDS")))</f>
        <v/>
      </c>
      <c r="T344" s="6" t="str">
        <f>IF(O344&gt;Scenario!$B$11,"",IF(O$2&lt;&gt;"Ready",O$2,IF(ISNUMBER(S344),T343+R344,"INSUFFICIENT FUNDS")))</f>
        <v/>
      </c>
      <c r="U344" t="str">
        <f>IF(O344&gt;Scenario!$B$11,"",IF(O$2&lt;&gt;"Ready",O$2,IF(ISNUMBER(S344),"OK","INSUFFICIENT FUNDS")))</f>
        <v/>
      </c>
      <c r="V344">
        <v>340</v>
      </c>
      <c r="W344" s="6" t="str">
        <f>IF(V344&gt;Scenario!$B$11,"",IF(V$2&lt;&gt;"Ready",V$2,IF(AB343="OK",Z343,"INSUFFICIENT FUNDS")))</f>
        <v/>
      </c>
      <c r="X344" s="6" t="str">
        <f>IF(V344&gt;Scenario!$B$11,"",IF(V$2&lt;&gt;"Ready",V$2,IF(ISNUMBER(W344),IF(AND(V344&gt;=Scenario!$B$10,MOD(V344-Scenario!$B$10,Scenario!$B$18)=0),Scenario!$B$8,0),"INSUFFICIENT FUNDS")))</f>
        <v/>
      </c>
      <c r="Y344" s="6" t="str">
        <f>IF(V344&gt;Scenario!$B$11,"",IF(V$2&lt;&gt;"Ready",V$2,IF(ISNUMBER(W344),(W344+X344)*(N('Option C'!$E$14)+N('Option C'!$E$15)+IF(Scenario!$B$13="Gross",N('Option C'!$E$16),0))/12+((N('Option C'!$E$12)+N('Option C'!$E$13))/12+IF(AND(V344&gt;=Scenario!$B$10,MOD(V344-Scenario!$B$10,Scenario!$B$18)=0),0*0+0,0)+IF(V344=1,0*0+0,0)+IF(V344=Scenario!$B$11,0,0)),"INSUFFICIENT FUNDS")))</f>
        <v/>
      </c>
      <c r="Z344" s="6" t="str">
        <f>IF(V344&gt;Scenario!$B$11,"",IF(V$2&lt;&gt;"Ready",V$2,IF(ISNUMBER(W344),IF((W344+X344)*(1+Scenario!$B$12/12)-Y344&lt;0,"INSUFFICIENT FUNDS",(W344+X344)*(1+Scenario!$B$12/12)-Y344),"INSUFFICIENT FUNDS")))</f>
        <v/>
      </c>
      <c r="AA344" s="6" t="str">
        <f>IF(V344&gt;Scenario!$B$11,"",IF(V$2&lt;&gt;"Ready",V$2,IF(ISNUMBER(Z344),AA343+Y344,"INSUFFICIENT FUNDS")))</f>
        <v/>
      </c>
      <c r="AB344" t="str">
        <f>IF(V344&gt;Scenario!$B$11,"",IF(V$2&lt;&gt;"Ready",V$2,IF(ISNUMBER(Z344),"OK","INSUFFICIENT FUNDS")))</f>
        <v/>
      </c>
      <c r="AC344">
        <v>340</v>
      </c>
      <c r="AD344" s="6" t="str">
        <f>IF(AC344&gt;Scenario!$B$11,"",IF(AC$2&lt;&gt;"Ready",AC$2,IF(AI343="OK",AG343,"INSUFFICIENT FUNDS")))</f>
        <v/>
      </c>
      <c r="AE344" s="6" t="str">
        <f>IF(AC344&gt;Scenario!$B$11,"",IF(AC$2&lt;&gt;"Ready",AC$2,IF(ISNUMBER(AD344),IF(AND(AC344&gt;=Scenario!$B$10,MOD(AC344-Scenario!$B$10,Scenario!$B$18)=0),Scenario!$B$8,0),"INSUFFICIENT FUNDS")))</f>
        <v/>
      </c>
      <c r="AF344" s="6" t="str">
        <f>IF(AC344&gt;Scenario!$B$11,"",IF(AC$2&lt;&gt;"Ready",AC$2,IF(ISNUMBER(AD344),(AD344+AE344)*(N('Option C'!$E$14)+N('Option C'!$E$15)+IF(Scenario!$B$13="Gross",0,0))/12+((N('Option C'!$E$12)+N('Option C'!$E$13))/12+IF(AND(AC344&gt;=Scenario!$B$10,MOD(AC344-Scenario!$B$10,Scenario!$B$18)=0),N('Option C'!$E$17)*N('Option C'!$E$18)+N('Option C'!$E$20),0)+IF(AC344=1,N('Option C'!$E$17)*N('Option C'!$E$19)+N('Option C'!$E$21),0)+IF(AC344=Scenario!$B$11,N('Option C'!$E$22),0)),"INSUFFICIENT FUNDS")))</f>
        <v/>
      </c>
      <c r="AG344" s="6" t="str">
        <f>IF(AC344&gt;Scenario!$B$11,"",IF(AC$2&lt;&gt;"Ready",AC$2,IF(ISNUMBER(AD344),IF((AD344+AE344)*(1+Scenario!$B$12/12)-AF344&lt;0,"INSUFFICIENT FUNDS",(AD344+AE344)*(1+Scenario!$B$12/12)-AF344),"INSUFFICIENT FUNDS")))</f>
        <v/>
      </c>
      <c r="AH344" s="6" t="str">
        <f>IF(AC344&gt;Scenario!$B$11,"",IF(AC$2&lt;&gt;"Ready",AC$2,IF(ISNUMBER(AG344),AH343+AF344,"INSUFFICIENT FUNDS")))</f>
        <v/>
      </c>
      <c r="AI344" t="str">
        <f>IF(AC344&gt;Scenario!$B$11,"",IF(AC$2&lt;&gt;"Ready",AC$2,IF(ISNUMBER(AG344),"OK","INSUFFICIENT FUNDS")))</f>
        <v/>
      </c>
      <c r="AJ344">
        <v>340</v>
      </c>
      <c r="AK344" s="6" t="str">
        <f>IF(AJ344&gt;Scenario!$B$11,"",IF(AJ$2&lt;&gt;"Ready",AJ$2,IF(AP343="OK",AN343,"INSUFFICIENT FUNDS")))</f>
        <v/>
      </c>
      <c r="AL344" s="6" t="str">
        <f>IF(AJ344&gt;Scenario!$B$11,"",IF(AJ$2&lt;&gt;"Ready",AJ$2,IF(ISNUMBER(AK344),IF(AND(AJ344&gt;=Scenario!$B$10,MOD(AJ344-Scenario!$B$10,Scenario!$B$18)=0),Scenario!$B$8,0),"INSUFFICIENT FUNDS")))</f>
        <v/>
      </c>
      <c r="AM344" s="6" t="str">
        <f>IF(AJ344&gt;Scenario!$B$11,"",IF(AJ$2&lt;&gt;"Ready",AJ$2,IF(ISNUMBER(AK344),(AK344+AL344)*(0+0+IF(Scenario!$B$13="Gross",0,0))/12+((0+0)/12+IF(AND(AJ344&gt;=Scenario!$B$10,MOD(AJ344-Scenario!$B$10,Scenario!$B$18)=0),0*0+0,0)+IF(AJ344=1,0*0+0,0)+IF(AJ344=Scenario!$B$11,0,0)),"INSUFFICIENT FUNDS")))</f>
        <v/>
      </c>
      <c r="AN344" s="6" t="str">
        <f>IF(AJ344&gt;Scenario!$B$11,"",IF(AJ$2&lt;&gt;"Ready",AJ$2,IF(ISNUMBER(AK344),IF((AK344+AL344)*(1+Scenario!$B$12/12)-AM344&lt;0,"INSUFFICIENT FUNDS",(AK344+AL344)*(1+Scenario!$B$12/12)-AM344),"INSUFFICIENT FUNDS")))</f>
        <v/>
      </c>
      <c r="AO344" s="6" t="str">
        <f>IF(AJ344&gt;Scenario!$B$11,"",IF(AJ$2&lt;&gt;"Ready",AJ$2,IF(ISNUMBER(AN344),AO343+AM344,"INSUFFICIENT FUNDS")))</f>
        <v/>
      </c>
      <c r="AP344" t="str">
        <f>IF(AJ344&gt;Scenario!$B$11,"",IF(AJ$2&lt;&gt;"Ready",AJ$2,IF(ISNUMBER(AN344),"OK","INSUFFICIENT FUNDS")))</f>
        <v/>
      </c>
    </row>
    <row r="345" spans="1:42" ht="32.1" customHeight="1" x14ac:dyDescent="0.2">
      <c r="A345">
        <v>341</v>
      </c>
      <c r="B345" s="6" t="str">
        <f>IF(A345&gt;Scenario!$B$11,"",IF(A$2&lt;&gt;"Ready",A$2,IF(G344="OK",E344,"INSUFFICIENT FUNDS")))</f>
        <v/>
      </c>
      <c r="C345" s="6" t="str">
        <f>IF(A345&gt;Scenario!$B$11,"",IF(A$2&lt;&gt;"Ready",A$2,IF(ISNUMBER(B345),IF(AND(A345&gt;=Scenario!$B$10,MOD(A345-Scenario!$B$10,Scenario!$B$18)=0),Scenario!$B$8,0),"INSUFFICIENT FUNDS")))</f>
        <v/>
      </c>
      <c r="D345" s="6" t="str">
        <f>IF(A345&gt;Scenario!$B$11,"",IF(A$2&lt;&gt;"Ready",A$2,IF(ISNUMBER(B345),(B345+C345)*(N('Option C'!$E$14)+N('Option C'!$E$15)+IF(Scenario!$B$13="Gross",N('Option C'!$E$16),0))/12+((N('Option C'!$E$12)+N('Option C'!$E$13))/12+IF(AND(A345&gt;=Scenario!$B$10,MOD(A345-Scenario!$B$10,Scenario!$B$18)=0),N('Option C'!$E$17)*N('Option C'!$E$18)+N('Option C'!$E$20),0)+IF(A345=1,N('Option C'!$E$17)*N('Option C'!$E$19)+N('Option C'!$E$21),0)+IF(A345=Scenario!$B$11,N('Option C'!$E$22),0)),"INSUFFICIENT FUNDS")))</f>
        <v/>
      </c>
      <c r="E345" s="6" t="str">
        <f>IF(A345&gt;Scenario!$B$11,"",IF(A$2&lt;&gt;"Ready",A$2,IF(ISNUMBER(B345),IF((B345+C345)*(1+Scenario!$B$12/12)-D345&lt;0,"INSUFFICIENT FUNDS",(B345+C345)*(1+Scenario!$B$12/12)-D345),"INSUFFICIENT FUNDS")))</f>
        <v/>
      </c>
      <c r="F345" s="6" t="str">
        <f>IF(A345&gt;Scenario!$B$11,"",IF(A$2&lt;&gt;"Ready",A$2,IF(ISNUMBER(E345),F344+D345,"INSUFFICIENT FUNDS")))</f>
        <v/>
      </c>
      <c r="G345" t="str">
        <f>IF(A345&gt;Scenario!$B$11,"",IF(A$2&lt;&gt;"Ready",A$2,IF(ISNUMBER(E345),"OK","INSUFFICIENT FUNDS")))</f>
        <v/>
      </c>
      <c r="H345">
        <v>341</v>
      </c>
      <c r="I345" s="6" t="str">
        <f>IF(H345&gt;Scenario!$B$11,"",IF(H$2&lt;&gt;"Ready",H$2,IF(N344="OK",L344,"INSUFFICIENT FUNDS")))</f>
        <v/>
      </c>
      <c r="J345" s="6" t="str">
        <f>IF(H345&gt;Scenario!$B$11,"",IF(H$2&lt;&gt;"Ready",H$2,IF(ISNUMBER(I345),IF(AND(H345&gt;=Scenario!$B$10,MOD(H345-Scenario!$B$10,Scenario!$B$18)=0),Scenario!$B$8,0),"INSUFFICIENT FUNDS")))</f>
        <v/>
      </c>
      <c r="K345" s="6" t="str">
        <f>IF(H345&gt;Scenario!$B$11,"",IF(H$2&lt;&gt;"Ready",H$2,IF(ISNUMBER(I345),(I345+J345)*(N('Option C'!$E$14)+N('Option C'!$E$15)+IF(Scenario!$B$13="Gross",N('Option C'!$E$16),0))/12+((0+0)/12+IF(AND(H345&gt;=Scenario!$B$10,MOD(H345-Scenario!$B$10,Scenario!$B$18)=0),N('Option C'!$E$17)*N('Option C'!$E$18)+N('Option C'!$E$20),0)+IF(H345=1,N('Option C'!$E$17)*N('Option C'!$E$19)+N('Option C'!$E$21),0)+IF(H345=Scenario!$B$11,N('Option C'!$E$22),0)),"INSUFFICIENT FUNDS")))</f>
        <v/>
      </c>
      <c r="L345" s="6" t="str">
        <f>IF(H345&gt;Scenario!$B$11,"",IF(H$2&lt;&gt;"Ready",H$2,IF(ISNUMBER(I345),IF((I345+J345)*(1+Scenario!$B$12/12)-K345&lt;0,"INSUFFICIENT FUNDS",(I345+J345)*(1+Scenario!$B$12/12)-K345),"INSUFFICIENT FUNDS")))</f>
        <v/>
      </c>
      <c r="M345" s="6" t="str">
        <f>IF(H345&gt;Scenario!$B$11,"",IF(H$2&lt;&gt;"Ready",H$2,IF(ISNUMBER(L345),M344+K345,"INSUFFICIENT FUNDS")))</f>
        <v/>
      </c>
      <c r="N345" t="str">
        <f>IF(H345&gt;Scenario!$B$11,"",IF(H$2&lt;&gt;"Ready",H$2,IF(ISNUMBER(L345),"OK","INSUFFICIENT FUNDS")))</f>
        <v/>
      </c>
      <c r="O345">
        <v>341</v>
      </c>
      <c r="P345" s="6" t="str">
        <f>IF(O345&gt;Scenario!$B$11,"",IF(O$2&lt;&gt;"Ready",O$2,IF(U344="OK",S344,"INSUFFICIENT FUNDS")))</f>
        <v/>
      </c>
      <c r="Q345" s="6" t="str">
        <f>IF(O345&gt;Scenario!$B$11,"",IF(O$2&lt;&gt;"Ready",O$2,IF(ISNUMBER(P345),IF(AND(O345&gt;=Scenario!$B$10,MOD(O345-Scenario!$B$10,Scenario!$B$18)=0),Scenario!$B$8,0),"INSUFFICIENT FUNDS")))</f>
        <v/>
      </c>
      <c r="R345" s="6" t="str">
        <f>IF(O345&gt;Scenario!$B$11,"",IF(O$2&lt;&gt;"Ready",O$2,IF(ISNUMBER(P345),(P345+Q345)*(0+N('Option C'!$E$15)+IF(Scenario!$B$13="Gross",N('Option C'!$E$16),0))/12+((N('Option C'!$E$12)+N('Option C'!$E$13))/12+IF(AND(O345&gt;=Scenario!$B$10,MOD(O345-Scenario!$B$10,Scenario!$B$18)=0),N('Option C'!$E$17)*N('Option C'!$E$18)+N('Option C'!$E$20),0)+IF(O345=1,N('Option C'!$E$17)*N('Option C'!$E$19)+N('Option C'!$E$21),0)+IF(O345=Scenario!$B$11,N('Option C'!$E$22),0)),"INSUFFICIENT FUNDS")))</f>
        <v/>
      </c>
      <c r="S345" s="6" t="str">
        <f>IF(O345&gt;Scenario!$B$11,"",IF(O$2&lt;&gt;"Ready",O$2,IF(ISNUMBER(P345),IF((P345+Q345)*(1+Scenario!$B$12/12)-R345&lt;0,"INSUFFICIENT FUNDS",(P345+Q345)*(1+Scenario!$B$12/12)-R345),"INSUFFICIENT FUNDS")))</f>
        <v/>
      </c>
      <c r="T345" s="6" t="str">
        <f>IF(O345&gt;Scenario!$B$11,"",IF(O$2&lt;&gt;"Ready",O$2,IF(ISNUMBER(S345),T344+R345,"INSUFFICIENT FUNDS")))</f>
        <v/>
      </c>
      <c r="U345" t="str">
        <f>IF(O345&gt;Scenario!$B$11,"",IF(O$2&lt;&gt;"Ready",O$2,IF(ISNUMBER(S345),"OK","INSUFFICIENT FUNDS")))</f>
        <v/>
      </c>
      <c r="V345">
        <v>341</v>
      </c>
      <c r="W345" s="6" t="str">
        <f>IF(V345&gt;Scenario!$B$11,"",IF(V$2&lt;&gt;"Ready",V$2,IF(AB344="OK",Z344,"INSUFFICIENT FUNDS")))</f>
        <v/>
      </c>
      <c r="X345" s="6" t="str">
        <f>IF(V345&gt;Scenario!$B$11,"",IF(V$2&lt;&gt;"Ready",V$2,IF(ISNUMBER(W345),IF(AND(V345&gt;=Scenario!$B$10,MOD(V345-Scenario!$B$10,Scenario!$B$18)=0),Scenario!$B$8,0),"INSUFFICIENT FUNDS")))</f>
        <v/>
      </c>
      <c r="Y345" s="6" t="str">
        <f>IF(V345&gt;Scenario!$B$11,"",IF(V$2&lt;&gt;"Ready",V$2,IF(ISNUMBER(W345),(W345+X345)*(N('Option C'!$E$14)+N('Option C'!$E$15)+IF(Scenario!$B$13="Gross",N('Option C'!$E$16),0))/12+((N('Option C'!$E$12)+N('Option C'!$E$13))/12+IF(AND(V345&gt;=Scenario!$B$10,MOD(V345-Scenario!$B$10,Scenario!$B$18)=0),0*0+0,0)+IF(V345=1,0*0+0,0)+IF(V345=Scenario!$B$11,0,0)),"INSUFFICIENT FUNDS")))</f>
        <v/>
      </c>
      <c r="Z345" s="6" t="str">
        <f>IF(V345&gt;Scenario!$B$11,"",IF(V$2&lt;&gt;"Ready",V$2,IF(ISNUMBER(W345),IF((W345+X345)*(1+Scenario!$B$12/12)-Y345&lt;0,"INSUFFICIENT FUNDS",(W345+X345)*(1+Scenario!$B$12/12)-Y345),"INSUFFICIENT FUNDS")))</f>
        <v/>
      </c>
      <c r="AA345" s="6" t="str">
        <f>IF(V345&gt;Scenario!$B$11,"",IF(V$2&lt;&gt;"Ready",V$2,IF(ISNUMBER(Z345),AA344+Y345,"INSUFFICIENT FUNDS")))</f>
        <v/>
      </c>
      <c r="AB345" t="str">
        <f>IF(V345&gt;Scenario!$B$11,"",IF(V$2&lt;&gt;"Ready",V$2,IF(ISNUMBER(Z345),"OK","INSUFFICIENT FUNDS")))</f>
        <v/>
      </c>
      <c r="AC345">
        <v>341</v>
      </c>
      <c r="AD345" s="6" t="str">
        <f>IF(AC345&gt;Scenario!$B$11,"",IF(AC$2&lt;&gt;"Ready",AC$2,IF(AI344="OK",AG344,"INSUFFICIENT FUNDS")))</f>
        <v/>
      </c>
      <c r="AE345" s="6" t="str">
        <f>IF(AC345&gt;Scenario!$B$11,"",IF(AC$2&lt;&gt;"Ready",AC$2,IF(ISNUMBER(AD345),IF(AND(AC345&gt;=Scenario!$B$10,MOD(AC345-Scenario!$B$10,Scenario!$B$18)=0),Scenario!$B$8,0),"INSUFFICIENT FUNDS")))</f>
        <v/>
      </c>
      <c r="AF345" s="6" t="str">
        <f>IF(AC345&gt;Scenario!$B$11,"",IF(AC$2&lt;&gt;"Ready",AC$2,IF(ISNUMBER(AD345),(AD345+AE345)*(N('Option C'!$E$14)+N('Option C'!$E$15)+IF(Scenario!$B$13="Gross",0,0))/12+((N('Option C'!$E$12)+N('Option C'!$E$13))/12+IF(AND(AC345&gt;=Scenario!$B$10,MOD(AC345-Scenario!$B$10,Scenario!$B$18)=0),N('Option C'!$E$17)*N('Option C'!$E$18)+N('Option C'!$E$20),0)+IF(AC345=1,N('Option C'!$E$17)*N('Option C'!$E$19)+N('Option C'!$E$21),0)+IF(AC345=Scenario!$B$11,N('Option C'!$E$22),0)),"INSUFFICIENT FUNDS")))</f>
        <v/>
      </c>
      <c r="AG345" s="6" t="str">
        <f>IF(AC345&gt;Scenario!$B$11,"",IF(AC$2&lt;&gt;"Ready",AC$2,IF(ISNUMBER(AD345),IF((AD345+AE345)*(1+Scenario!$B$12/12)-AF345&lt;0,"INSUFFICIENT FUNDS",(AD345+AE345)*(1+Scenario!$B$12/12)-AF345),"INSUFFICIENT FUNDS")))</f>
        <v/>
      </c>
      <c r="AH345" s="6" t="str">
        <f>IF(AC345&gt;Scenario!$B$11,"",IF(AC$2&lt;&gt;"Ready",AC$2,IF(ISNUMBER(AG345),AH344+AF345,"INSUFFICIENT FUNDS")))</f>
        <v/>
      </c>
      <c r="AI345" t="str">
        <f>IF(AC345&gt;Scenario!$B$11,"",IF(AC$2&lt;&gt;"Ready",AC$2,IF(ISNUMBER(AG345),"OK","INSUFFICIENT FUNDS")))</f>
        <v/>
      </c>
      <c r="AJ345">
        <v>341</v>
      </c>
      <c r="AK345" s="6" t="str">
        <f>IF(AJ345&gt;Scenario!$B$11,"",IF(AJ$2&lt;&gt;"Ready",AJ$2,IF(AP344="OK",AN344,"INSUFFICIENT FUNDS")))</f>
        <v/>
      </c>
      <c r="AL345" s="6" t="str">
        <f>IF(AJ345&gt;Scenario!$B$11,"",IF(AJ$2&lt;&gt;"Ready",AJ$2,IF(ISNUMBER(AK345),IF(AND(AJ345&gt;=Scenario!$B$10,MOD(AJ345-Scenario!$B$10,Scenario!$B$18)=0),Scenario!$B$8,0),"INSUFFICIENT FUNDS")))</f>
        <v/>
      </c>
      <c r="AM345" s="6" t="str">
        <f>IF(AJ345&gt;Scenario!$B$11,"",IF(AJ$2&lt;&gt;"Ready",AJ$2,IF(ISNUMBER(AK345),(AK345+AL345)*(0+0+IF(Scenario!$B$13="Gross",0,0))/12+((0+0)/12+IF(AND(AJ345&gt;=Scenario!$B$10,MOD(AJ345-Scenario!$B$10,Scenario!$B$18)=0),0*0+0,0)+IF(AJ345=1,0*0+0,0)+IF(AJ345=Scenario!$B$11,0,0)),"INSUFFICIENT FUNDS")))</f>
        <v/>
      </c>
      <c r="AN345" s="6" t="str">
        <f>IF(AJ345&gt;Scenario!$B$11,"",IF(AJ$2&lt;&gt;"Ready",AJ$2,IF(ISNUMBER(AK345),IF((AK345+AL345)*(1+Scenario!$B$12/12)-AM345&lt;0,"INSUFFICIENT FUNDS",(AK345+AL345)*(1+Scenario!$B$12/12)-AM345),"INSUFFICIENT FUNDS")))</f>
        <v/>
      </c>
      <c r="AO345" s="6" t="str">
        <f>IF(AJ345&gt;Scenario!$B$11,"",IF(AJ$2&lt;&gt;"Ready",AJ$2,IF(ISNUMBER(AN345),AO344+AM345,"INSUFFICIENT FUNDS")))</f>
        <v/>
      </c>
      <c r="AP345" t="str">
        <f>IF(AJ345&gt;Scenario!$B$11,"",IF(AJ$2&lt;&gt;"Ready",AJ$2,IF(ISNUMBER(AN345),"OK","INSUFFICIENT FUNDS")))</f>
        <v/>
      </c>
    </row>
    <row r="346" spans="1:42" ht="32.1" customHeight="1" x14ac:dyDescent="0.2">
      <c r="A346">
        <v>342</v>
      </c>
      <c r="B346" s="6" t="str">
        <f>IF(A346&gt;Scenario!$B$11,"",IF(A$2&lt;&gt;"Ready",A$2,IF(G345="OK",E345,"INSUFFICIENT FUNDS")))</f>
        <v/>
      </c>
      <c r="C346" s="6" t="str">
        <f>IF(A346&gt;Scenario!$B$11,"",IF(A$2&lt;&gt;"Ready",A$2,IF(ISNUMBER(B346),IF(AND(A346&gt;=Scenario!$B$10,MOD(A346-Scenario!$B$10,Scenario!$B$18)=0),Scenario!$B$8,0),"INSUFFICIENT FUNDS")))</f>
        <v/>
      </c>
      <c r="D346" s="6" t="str">
        <f>IF(A346&gt;Scenario!$B$11,"",IF(A$2&lt;&gt;"Ready",A$2,IF(ISNUMBER(B346),(B346+C346)*(N('Option C'!$E$14)+N('Option C'!$E$15)+IF(Scenario!$B$13="Gross",N('Option C'!$E$16),0))/12+((N('Option C'!$E$12)+N('Option C'!$E$13))/12+IF(AND(A346&gt;=Scenario!$B$10,MOD(A346-Scenario!$B$10,Scenario!$B$18)=0),N('Option C'!$E$17)*N('Option C'!$E$18)+N('Option C'!$E$20),0)+IF(A346=1,N('Option C'!$E$17)*N('Option C'!$E$19)+N('Option C'!$E$21),0)+IF(A346=Scenario!$B$11,N('Option C'!$E$22),0)),"INSUFFICIENT FUNDS")))</f>
        <v/>
      </c>
      <c r="E346" s="6" t="str">
        <f>IF(A346&gt;Scenario!$B$11,"",IF(A$2&lt;&gt;"Ready",A$2,IF(ISNUMBER(B346),IF((B346+C346)*(1+Scenario!$B$12/12)-D346&lt;0,"INSUFFICIENT FUNDS",(B346+C346)*(1+Scenario!$B$12/12)-D346),"INSUFFICIENT FUNDS")))</f>
        <v/>
      </c>
      <c r="F346" s="6" t="str">
        <f>IF(A346&gt;Scenario!$B$11,"",IF(A$2&lt;&gt;"Ready",A$2,IF(ISNUMBER(E346),F345+D346,"INSUFFICIENT FUNDS")))</f>
        <v/>
      </c>
      <c r="G346" t="str">
        <f>IF(A346&gt;Scenario!$B$11,"",IF(A$2&lt;&gt;"Ready",A$2,IF(ISNUMBER(E346),"OK","INSUFFICIENT FUNDS")))</f>
        <v/>
      </c>
      <c r="H346">
        <v>342</v>
      </c>
      <c r="I346" s="6" t="str">
        <f>IF(H346&gt;Scenario!$B$11,"",IF(H$2&lt;&gt;"Ready",H$2,IF(N345="OK",L345,"INSUFFICIENT FUNDS")))</f>
        <v/>
      </c>
      <c r="J346" s="6" t="str">
        <f>IF(H346&gt;Scenario!$B$11,"",IF(H$2&lt;&gt;"Ready",H$2,IF(ISNUMBER(I346),IF(AND(H346&gt;=Scenario!$B$10,MOD(H346-Scenario!$B$10,Scenario!$B$18)=0),Scenario!$B$8,0),"INSUFFICIENT FUNDS")))</f>
        <v/>
      </c>
      <c r="K346" s="6" t="str">
        <f>IF(H346&gt;Scenario!$B$11,"",IF(H$2&lt;&gt;"Ready",H$2,IF(ISNUMBER(I346),(I346+J346)*(N('Option C'!$E$14)+N('Option C'!$E$15)+IF(Scenario!$B$13="Gross",N('Option C'!$E$16),0))/12+((0+0)/12+IF(AND(H346&gt;=Scenario!$B$10,MOD(H346-Scenario!$B$10,Scenario!$B$18)=0),N('Option C'!$E$17)*N('Option C'!$E$18)+N('Option C'!$E$20),0)+IF(H346=1,N('Option C'!$E$17)*N('Option C'!$E$19)+N('Option C'!$E$21),0)+IF(H346=Scenario!$B$11,N('Option C'!$E$22),0)),"INSUFFICIENT FUNDS")))</f>
        <v/>
      </c>
      <c r="L346" s="6" t="str">
        <f>IF(H346&gt;Scenario!$B$11,"",IF(H$2&lt;&gt;"Ready",H$2,IF(ISNUMBER(I346),IF((I346+J346)*(1+Scenario!$B$12/12)-K346&lt;0,"INSUFFICIENT FUNDS",(I346+J346)*(1+Scenario!$B$12/12)-K346),"INSUFFICIENT FUNDS")))</f>
        <v/>
      </c>
      <c r="M346" s="6" t="str">
        <f>IF(H346&gt;Scenario!$B$11,"",IF(H$2&lt;&gt;"Ready",H$2,IF(ISNUMBER(L346),M345+K346,"INSUFFICIENT FUNDS")))</f>
        <v/>
      </c>
      <c r="N346" t="str">
        <f>IF(H346&gt;Scenario!$B$11,"",IF(H$2&lt;&gt;"Ready",H$2,IF(ISNUMBER(L346),"OK","INSUFFICIENT FUNDS")))</f>
        <v/>
      </c>
      <c r="O346">
        <v>342</v>
      </c>
      <c r="P346" s="6" t="str">
        <f>IF(O346&gt;Scenario!$B$11,"",IF(O$2&lt;&gt;"Ready",O$2,IF(U345="OK",S345,"INSUFFICIENT FUNDS")))</f>
        <v/>
      </c>
      <c r="Q346" s="6" t="str">
        <f>IF(O346&gt;Scenario!$B$11,"",IF(O$2&lt;&gt;"Ready",O$2,IF(ISNUMBER(P346),IF(AND(O346&gt;=Scenario!$B$10,MOD(O346-Scenario!$B$10,Scenario!$B$18)=0),Scenario!$B$8,0),"INSUFFICIENT FUNDS")))</f>
        <v/>
      </c>
      <c r="R346" s="6" t="str">
        <f>IF(O346&gt;Scenario!$B$11,"",IF(O$2&lt;&gt;"Ready",O$2,IF(ISNUMBER(P346),(P346+Q346)*(0+N('Option C'!$E$15)+IF(Scenario!$B$13="Gross",N('Option C'!$E$16),0))/12+((N('Option C'!$E$12)+N('Option C'!$E$13))/12+IF(AND(O346&gt;=Scenario!$B$10,MOD(O346-Scenario!$B$10,Scenario!$B$18)=0),N('Option C'!$E$17)*N('Option C'!$E$18)+N('Option C'!$E$20),0)+IF(O346=1,N('Option C'!$E$17)*N('Option C'!$E$19)+N('Option C'!$E$21),0)+IF(O346=Scenario!$B$11,N('Option C'!$E$22),0)),"INSUFFICIENT FUNDS")))</f>
        <v/>
      </c>
      <c r="S346" s="6" t="str">
        <f>IF(O346&gt;Scenario!$B$11,"",IF(O$2&lt;&gt;"Ready",O$2,IF(ISNUMBER(P346),IF((P346+Q346)*(1+Scenario!$B$12/12)-R346&lt;0,"INSUFFICIENT FUNDS",(P346+Q346)*(1+Scenario!$B$12/12)-R346),"INSUFFICIENT FUNDS")))</f>
        <v/>
      </c>
      <c r="T346" s="6" t="str">
        <f>IF(O346&gt;Scenario!$B$11,"",IF(O$2&lt;&gt;"Ready",O$2,IF(ISNUMBER(S346),T345+R346,"INSUFFICIENT FUNDS")))</f>
        <v/>
      </c>
      <c r="U346" t="str">
        <f>IF(O346&gt;Scenario!$B$11,"",IF(O$2&lt;&gt;"Ready",O$2,IF(ISNUMBER(S346),"OK","INSUFFICIENT FUNDS")))</f>
        <v/>
      </c>
      <c r="V346">
        <v>342</v>
      </c>
      <c r="W346" s="6" t="str">
        <f>IF(V346&gt;Scenario!$B$11,"",IF(V$2&lt;&gt;"Ready",V$2,IF(AB345="OK",Z345,"INSUFFICIENT FUNDS")))</f>
        <v/>
      </c>
      <c r="X346" s="6" t="str">
        <f>IF(V346&gt;Scenario!$B$11,"",IF(V$2&lt;&gt;"Ready",V$2,IF(ISNUMBER(W346),IF(AND(V346&gt;=Scenario!$B$10,MOD(V346-Scenario!$B$10,Scenario!$B$18)=0),Scenario!$B$8,0),"INSUFFICIENT FUNDS")))</f>
        <v/>
      </c>
      <c r="Y346" s="6" t="str">
        <f>IF(V346&gt;Scenario!$B$11,"",IF(V$2&lt;&gt;"Ready",V$2,IF(ISNUMBER(W346),(W346+X346)*(N('Option C'!$E$14)+N('Option C'!$E$15)+IF(Scenario!$B$13="Gross",N('Option C'!$E$16),0))/12+((N('Option C'!$E$12)+N('Option C'!$E$13))/12+IF(AND(V346&gt;=Scenario!$B$10,MOD(V346-Scenario!$B$10,Scenario!$B$18)=0),0*0+0,0)+IF(V346=1,0*0+0,0)+IF(V346=Scenario!$B$11,0,0)),"INSUFFICIENT FUNDS")))</f>
        <v/>
      </c>
      <c r="Z346" s="6" t="str">
        <f>IF(V346&gt;Scenario!$B$11,"",IF(V$2&lt;&gt;"Ready",V$2,IF(ISNUMBER(W346),IF((W346+X346)*(1+Scenario!$B$12/12)-Y346&lt;0,"INSUFFICIENT FUNDS",(W346+X346)*(1+Scenario!$B$12/12)-Y346),"INSUFFICIENT FUNDS")))</f>
        <v/>
      </c>
      <c r="AA346" s="6" t="str">
        <f>IF(V346&gt;Scenario!$B$11,"",IF(V$2&lt;&gt;"Ready",V$2,IF(ISNUMBER(Z346),AA345+Y346,"INSUFFICIENT FUNDS")))</f>
        <v/>
      </c>
      <c r="AB346" t="str">
        <f>IF(V346&gt;Scenario!$B$11,"",IF(V$2&lt;&gt;"Ready",V$2,IF(ISNUMBER(Z346),"OK","INSUFFICIENT FUNDS")))</f>
        <v/>
      </c>
      <c r="AC346">
        <v>342</v>
      </c>
      <c r="AD346" s="6" t="str">
        <f>IF(AC346&gt;Scenario!$B$11,"",IF(AC$2&lt;&gt;"Ready",AC$2,IF(AI345="OK",AG345,"INSUFFICIENT FUNDS")))</f>
        <v/>
      </c>
      <c r="AE346" s="6" t="str">
        <f>IF(AC346&gt;Scenario!$B$11,"",IF(AC$2&lt;&gt;"Ready",AC$2,IF(ISNUMBER(AD346),IF(AND(AC346&gt;=Scenario!$B$10,MOD(AC346-Scenario!$B$10,Scenario!$B$18)=0),Scenario!$B$8,0),"INSUFFICIENT FUNDS")))</f>
        <v/>
      </c>
      <c r="AF346" s="6" t="str">
        <f>IF(AC346&gt;Scenario!$B$11,"",IF(AC$2&lt;&gt;"Ready",AC$2,IF(ISNUMBER(AD346),(AD346+AE346)*(N('Option C'!$E$14)+N('Option C'!$E$15)+IF(Scenario!$B$13="Gross",0,0))/12+((N('Option C'!$E$12)+N('Option C'!$E$13))/12+IF(AND(AC346&gt;=Scenario!$B$10,MOD(AC346-Scenario!$B$10,Scenario!$B$18)=0),N('Option C'!$E$17)*N('Option C'!$E$18)+N('Option C'!$E$20),0)+IF(AC346=1,N('Option C'!$E$17)*N('Option C'!$E$19)+N('Option C'!$E$21),0)+IF(AC346=Scenario!$B$11,N('Option C'!$E$22),0)),"INSUFFICIENT FUNDS")))</f>
        <v/>
      </c>
      <c r="AG346" s="6" t="str">
        <f>IF(AC346&gt;Scenario!$B$11,"",IF(AC$2&lt;&gt;"Ready",AC$2,IF(ISNUMBER(AD346),IF((AD346+AE346)*(1+Scenario!$B$12/12)-AF346&lt;0,"INSUFFICIENT FUNDS",(AD346+AE346)*(1+Scenario!$B$12/12)-AF346),"INSUFFICIENT FUNDS")))</f>
        <v/>
      </c>
      <c r="AH346" s="6" t="str">
        <f>IF(AC346&gt;Scenario!$B$11,"",IF(AC$2&lt;&gt;"Ready",AC$2,IF(ISNUMBER(AG346),AH345+AF346,"INSUFFICIENT FUNDS")))</f>
        <v/>
      </c>
      <c r="AI346" t="str">
        <f>IF(AC346&gt;Scenario!$B$11,"",IF(AC$2&lt;&gt;"Ready",AC$2,IF(ISNUMBER(AG346),"OK","INSUFFICIENT FUNDS")))</f>
        <v/>
      </c>
      <c r="AJ346">
        <v>342</v>
      </c>
      <c r="AK346" s="6" t="str">
        <f>IF(AJ346&gt;Scenario!$B$11,"",IF(AJ$2&lt;&gt;"Ready",AJ$2,IF(AP345="OK",AN345,"INSUFFICIENT FUNDS")))</f>
        <v/>
      </c>
      <c r="AL346" s="6" t="str">
        <f>IF(AJ346&gt;Scenario!$B$11,"",IF(AJ$2&lt;&gt;"Ready",AJ$2,IF(ISNUMBER(AK346),IF(AND(AJ346&gt;=Scenario!$B$10,MOD(AJ346-Scenario!$B$10,Scenario!$B$18)=0),Scenario!$B$8,0),"INSUFFICIENT FUNDS")))</f>
        <v/>
      </c>
      <c r="AM346" s="6" t="str">
        <f>IF(AJ346&gt;Scenario!$B$11,"",IF(AJ$2&lt;&gt;"Ready",AJ$2,IF(ISNUMBER(AK346),(AK346+AL346)*(0+0+IF(Scenario!$B$13="Gross",0,0))/12+((0+0)/12+IF(AND(AJ346&gt;=Scenario!$B$10,MOD(AJ346-Scenario!$B$10,Scenario!$B$18)=0),0*0+0,0)+IF(AJ346=1,0*0+0,0)+IF(AJ346=Scenario!$B$11,0,0)),"INSUFFICIENT FUNDS")))</f>
        <v/>
      </c>
      <c r="AN346" s="6" t="str">
        <f>IF(AJ346&gt;Scenario!$B$11,"",IF(AJ$2&lt;&gt;"Ready",AJ$2,IF(ISNUMBER(AK346),IF((AK346+AL346)*(1+Scenario!$B$12/12)-AM346&lt;0,"INSUFFICIENT FUNDS",(AK346+AL346)*(1+Scenario!$B$12/12)-AM346),"INSUFFICIENT FUNDS")))</f>
        <v/>
      </c>
      <c r="AO346" s="6" t="str">
        <f>IF(AJ346&gt;Scenario!$B$11,"",IF(AJ$2&lt;&gt;"Ready",AJ$2,IF(ISNUMBER(AN346),AO345+AM346,"INSUFFICIENT FUNDS")))</f>
        <v/>
      </c>
      <c r="AP346" t="str">
        <f>IF(AJ346&gt;Scenario!$B$11,"",IF(AJ$2&lt;&gt;"Ready",AJ$2,IF(ISNUMBER(AN346),"OK","INSUFFICIENT FUNDS")))</f>
        <v/>
      </c>
    </row>
    <row r="347" spans="1:42" ht="32.1" customHeight="1" x14ac:dyDescent="0.2">
      <c r="A347">
        <v>343</v>
      </c>
      <c r="B347" s="6" t="str">
        <f>IF(A347&gt;Scenario!$B$11,"",IF(A$2&lt;&gt;"Ready",A$2,IF(G346="OK",E346,"INSUFFICIENT FUNDS")))</f>
        <v/>
      </c>
      <c r="C347" s="6" t="str">
        <f>IF(A347&gt;Scenario!$B$11,"",IF(A$2&lt;&gt;"Ready",A$2,IF(ISNUMBER(B347),IF(AND(A347&gt;=Scenario!$B$10,MOD(A347-Scenario!$B$10,Scenario!$B$18)=0),Scenario!$B$8,0),"INSUFFICIENT FUNDS")))</f>
        <v/>
      </c>
      <c r="D347" s="6" t="str">
        <f>IF(A347&gt;Scenario!$B$11,"",IF(A$2&lt;&gt;"Ready",A$2,IF(ISNUMBER(B347),(B347+C347)*(N('Option C'!$E$14)+N('Option C'!$E$15)+IF(Scenario!$B$13="Gross",N('Option C'!$E$16),0))/12+((N('Option C'!$E$12)+N('Option C'!$E$13))/12+IF(AND(A347&gt;=Scenario!$B$10,MOD(A347-Scenario!$B$10,Scenario!$B$18)=0),N('Option C'!$E$17)*N('Option C'!$E$18)+N('Option C'!$E$20),0)+IF(A347=1,N('Option C'!$E$17)*N('Option C'!$E$19)+N('Option C'!$E$21),0)+IF(A347=Scenario!$B$11,N('Option C'!$E$22),0)),"INSUFFICIENT FUNDS")))</f>
        <v/>
      </c>
      <c r="E347" s="6" t="str">
        <f>IF(A347&gt;Scenario!$B$11,"",IF(A$2&lt;&gt;"Ready",A$2,IF(ISNUMBER(B347),IF((B347+C347)*(1+Scenario!$B$12/12)-D347&lt;0,"INSUFFICIENT FUNDS",(B347+C347)*(1+Scenario!$B$12/12)-D347),"INSUFFICIENT FUNDS")))</f>
        <v/>
      </c>
      <c r="F347" s="6" t="str">
        <f>IF(A347&gt;Scenario!$B$11,"",IF(A$2&lt;&gt;"Ready",A$2,IF(ISNUMBER(E347),F346+D347,"INSUFFICIENT FUNDS")))</f>
        <v/>
      </c>
      <c r="G347" t="str">
        <f>IF(A347&gt;Scenario!$B$11,"",IF(A$2&lt;&gt;"Ready",A$2,IF(ISNUMBER(E347),"OK","INSUFFICIENT FUNDS")))</f>
        <v/>
      </c>
      <c r="H347">
        <v>343</v>
      </c>
      <c r="I347" s="6" t="str">
        <f>IF(H347&gt;Scenario!$B$11,"",IF(H$2&lt;&gt;"Ready",H$2,IF(N346="OK",L346,"INSUFFICIENT FUNDS")))</f>
        <v/>
      </c>
      <c r="J347" s="6" t="str">
        <f>IF(H347&gt;Scenario!$B$11,"",IF(H$2&lt;&gt;"Ready",H$2,IF(ISNUMBER(I347),IF(AND(H347&gt;=Scenario!$B$10,MOD(H347-Scenario!$B$10,Scenario!$B$18)=0),Scenario!$B$8,0),"INSUFFICIENT FUNDS")))</f>
        <v/>
      </c>
      <c r="K347" s="6" t="str">
        <f>IF(H347&gt;Scenario!$B$11,"",IF(H$2&lt;&gt;"Ready",H$2,IF(ISNUMBER(I347),(I347+J347)*(N('Option C'!$E$14)+N('Option C'!$E$15)+IF(Scenario!$B$13="Gross",N('Option C'!$E$16),0))/12+((0+0)/12+IF(AND(H347&gt;=Scenario!$B$10,MOD(H347-Scenario!$B$10,Scenario!$B$18)=0),N('Option C'!$E$17)*N('Option C'!$E$18)+N('Option C'!$E$20),0)+IF(H347=1,N('Option C'!$E$17)*N('Option C'!$E$19)+N('Option C'!$E$21),0)+IF(H347=Scenario!$B$11,N('Option C'!$E$22),0)),"INSUFFICIENT FUNDS")))</f>
        <v/>
      </c>
      <c r="L347" s="6" t="str">
        <f>IF(H347&gt;Scenario!$B$11,"",IF(H$2&lt;&gt;"Ready",H$2,IF(ISNUMBER(I347),IF((I347+J347)*(1+Scenario!$B$12/12)-K347&lt;0,"INSUFFICIENT FUNDS",(I347+J347)*(1+Scenario!$B$12/12)-K347),"INSUFFICIENT FUNDS")))</f>
        <v/>
      </c>
      <c r="M347" s="6" t="str">
        <f>IF(H347&gt;Scenario!$B$11,"",IF(H$2&lt;&gt;"Ready",H$2,IF(ISNUMBER(L347),M346+K347,"INSUFFICIENT FUNDS")))</f>
        <v/>
      </c>
      <c r="N347" t="str">
        <f>IF(H347&gt;Scenario!$B$11,"",IF(H$2&lt;&gt;"Ready",H$2,IF(ISNUMBER(L347),"OK","INSUFFICIENT FUNDS")))</f>
        <v/>
      </c>
      <c r="O347">
        <v>343</v>
      </c>
      <c r="P347" s="6" t="str">
        <f>IF(O347&gt;Scenario!$B$11,"",IF(O$2&lt;&gt;"Ready",O$2,IF(U346="OK",S346,"INSUFFICIENT FUNDS")))</f>
        <v/>
      </c>
      <c r="Q347" s="6" t="str">
        <f>IF(O347&gt;Scenario!$B$11,"",IF(O$2&lt;&gt;"Ready",O$2,IF(ISNUMBER(P347),IF(AND(O347&gt;=Scenario!$B$10,MOD(O347-Scenario!$B$10,Scenario!$B$18)=0),Scenario!$B$8,0),"INSUFFICIENT FUNDS")))</f>
        <v/>
      </c>
      <c r="R347" s="6" t="str">
        <f>IF(O347&gt;Scenario!$B$11,"",IF(O$2&lt;&gt;"Ready",O$2,IF(ISNUMBER(P347),(P347+Q347)*(0+N('Option C'!$E$15)+IF(Scenario!$B$13="Gross",N('Option C'!$E$16),0))/12+((N('Option C'!$E$12)+N('Option C'!$E$13))/12+IF(AND(O347&gt;=Scenario!$B$10,MOD(O347-Scenario!$B$10,Scenario!$B$18)=0),N('Option C'!$E$17)*N('Option C'!$E$18)+N('Option C'!$E$20),0)+IF(O347=1,N('Option C'!$E$17)*N('Option C'!$E$19)+N('Option C'!$E$21),0)+IF(O347=Scenario!$B$11,N('Option C'!$E$22),0)),"INSUFFICIENT FUNDS")))</f>
        <v/>
      </c>
      <c r="S347" s="6" t="str">
        <f>IF(O347&gt;Scenario!$B$11,"",IF(O$2&lt;&gt;"Ready",O$2,IF(ISNUMBER(P347),IF((P347+Q347)*(1+Scenario!$B$12/12)-R347&lt;0,"INSUFFICIENT FUNDS",(P347+Q347)*(1+Scenario!$B$12/12)-R347),"INSUFFICIENT FUNDS")))</f>
        <v/>
      </c>
      <c r="T347" s="6" t="str">
        <f>IF(O347&gt;Scenario!$B$11,"",IF(O$2&lt;&gt;"Ready",O$2,IF(ISNUMBER(S347),T346+R347,"INSUFFICIENT FUNDS")))</f>
        <v/>
      </c>
      <c r="U347" t="str">
        <f>IF(O347&gt;Scenario!$B$11,"",IF(O$2&lt;&gt;"Ready",O$2,IF(ISNUMBER(S347),"OK","INSUFFICIENT FUNDS")))</f>
        <v/>
      </c>
      <c r="V347">
        <v>343</v>
      </c>
      <c r="W347" s="6" t="str">
        <f>IF(V347&gt;Scenario!$B$11,"",IF(V$2&lt;&gt;"Ready",V$2,IF(AB346="OK",Z346,"INSUFFICIENT FUNDS")))</f>
        <v/>
      </c>
      <c r="X347" s="6" t="str">
        <f>IF(V347&gt;Scenario!$B$11,"",IF(V$2&lt;&gt;"Ready",V$2,IF(ISNUMBER(W347),IF(AND(V347&gt;=Scenario!$B$10,MOD(V347-Scenario!$B$10,Scenario!$B$18)=0),Scenario!$B$8,0),"INSUFFICIENT FUNDS")))</f>
        <v/>
      </c>
      <c r="Y347" s="6" t="str">
        <f>IF(V347&gt;Scenario!$B$11,"",IF(V$2&lt;&gt;"Ready",V$2,IF(ISNUMBER(W347),(W347+X347)*(N('Option C'!$E$14)+N('Option C'!$E$15)+IF(Scenario!$B$13="Gross",N('Option C'!$E$16),0))/12+((N('Option C'!$E$12)+N('Option C'!$E$13))/12+IF(AND(V347&gt;=Scenario!$B$10,MOD(V347-Scenario!$B$10,Scenario!$B$18)=0),0*0+0,0)+IF(V347=1,0*0+0,0)+IF(V347=Scenario!$B$11,0,0)),"INSUFFICIENT FUNDS")))</f>
        <v/>
      </c>
      <c r="Z347" s="6" t="str">
        <f>IF(V347&gt;Scenario!$B$11,"",IF(V$2&lt;&gt;"Ready",V$2,IF(ISNUMBER(W347),IF((W347+X347)*(1+Scenario!$B$12/12)-Y347&lt;0,"INSUFFICIENT FUNDS",(W347+X347)*(1+Scenario!$B$12/12)-Y347),"INSUFFICIENT FUNDS")))</f>
        <v/>
      </c>
      <c r="AA347" s="6" t="str">
        <f>IF(V347&gt;Scenario!$B$11,"",IF(V$2&lt;&gt;"Ready",V$2,IF(ISNUMBER(Z347),AA346+Y347,"INSUFFICIENT FUNDS")))</f>
        <v/>
      </c>
      <c r="AB347" t="str">
        <f>IF(V347&gt;Scenario!$B$11,"",IF(V$2&lt;&gt;"Ready",V$2,IF(ISNUMBER(Z347),"OK","INSUFFICIENT FUNDS")))</f>
        <v/>
      </c>
      <c r="AC347">
        <v>343</v>
      </c>
      <c r="AD347" s="6" t="str">
        <f>IF(AC347&gt;Scenario!$B$11,"",IF(AC$2&lt;&gt;"Ready",AC$2,IF(AI346="OK",AG346,"INSUFFICIENT FUNDS")))</f>
        <v/>
      </c>
      <c r="AE347" s="6" t="str">
        <f>IF(AC347&gt;Scenario!$B$11,"",IF(AC$2&lt;&gt;"Ready",AC$2,IF(ISNUMBER(AD347),IF(AND(AC347&gt;=Scenario!$B$10,MOD(AC347-Scenario!$B$10,Scenario!$B$18)=0),Scenario!$B$8,0),"INSUFFICIENT FUNDS")))</f>
        <v/>
      </c>
      <c r="AF347" s="6" t="str">
        <f>IF(AC347&gt;Scenario!$B$11,"",IF(AC$2&lt;&gt;"Ready",AC$2,IF(ISNUMBER(AD347),(AD347+AE347)*(N('Option C'!$E$14)+N('Option C'!$E$15)+IF(Scenario!$B$13="Gross",0,0))/12+((N('Option C'!$E$12)+N('Option C'!$E$13))/12+IF(AND(AC347&gt;=Scenario!$B$10,MOD(AC347-Scenario!$B$10,Scenario!$B$18)=0),N('Option C'!$E$17)*N('Option C'!$E$18)+N('Option C'!$E$20),0)+IF(AC347=1,N('Option C'!$E$17)*N('Option C'!$E$19)+N('Option C'!$E$21),0)+IF(AC347=Scenario!$B$11,N('Option C'!$E$22),0)),"INSUFFICIENT FUNDS")))</f>
        <v/>
      </c>
      <c r="AG347" s="6" t="str">
        <f>IF(AC347&gt;Scenario!$B$11,"",IF(AC$2&lt;&gt;"Ready",AC$2,IF(ISNUMBER(AD347),IF((AD347+AE347)*(1+Scenario!$B$12/12)-AF347&lt;0,"INSUFFICIENT FUNDS",(AD347+AE347)*(1+Scenario!$B$12/12)-AF347),"INSUFFICIENT FUNDS")))</f>
        <v/>
      </c>
      <c r="AH347" s="6" t="str">
        <f>IF(AC347&gt;Scenario!$B$11,"",IF(AC$2&lt;&gt;"Ready",AC$2,IF(ISNUMBER(AG347),AH346+AF347,"INSUFFICIENT FUNDS")))</f>
        <v/>
      </c>
      <c r="AI347" t="str">
        <f>IF(AC347&gt;Scenario!$B$11,"",IF(AC$2&lt;&gt;"Ready",AC$2,IF(ISNUMBER(AG347),"OK","INSUFFICIENT FUNDS")))</f>
        <v/>
      </c>
      <c r="AJ347">
        <v>343</v>
      </c>
      <c r="AK347" s="6" t="str">
        <f>IF(AJ347&gt;Scenario!$B$11,"",IF(AJ$2&lt;&gt;"Ready",AJ$2,IF(AP346="OK",AN346,"INSUFFICIENT FUNDS")))</f>
        <v/>
      </c>
      <c r="AL347" s="6" t="str">
        <f>IF(AJ347&gt;Scenario!$B$11,"",IF(AJ$2&lt;&gt;"Ready",AJ$2,IF(ISNUMBER(AK347),IF(AND(AJ347&gt;=Scenario!$B$10,MOD(AJ347-Scenario!$B$10,Scenario!$B$18)=0),Scenario!$B$8,0),"INSUFFICIENT FUNDS")))</f>
        <v/>
      </c>
      <c r="AM347" s="6" t="str">
        <f>IF(AJ347&gt;Scenario!$B$11,"",IF(AJ$2&lt;&gt;"Ready",AJ$2,IF(ISNUMBER(AK347),(AK347+AL347)*(0+0+IF(Scenario!$B$13="Gross",0,0))/12+((0+0)/12+IF(AND(AJ347&gt;=Scenario!$B$10,MOD(AJ347-Scenario!$B$10,Scenario!$B$18)=0),0*0+0,0)+IF(AJ347=1,0*0+0,0)+IF(AJ347=Scenario!$B$11,0,0)),"INSUFFICIENT FUNDS")))</f>
        <v/>
      </c>
      <c r="AN347" s="6" t="str">
        <f>IF(AJ347&gt;Scenario!$B$11,"",IF(AJ$2&lt;&gt;"Ready",AJ$2,IF(ISNUMBER(AK347),IF((AK347+AL347)*(1+Scenario!$B$12/12)-AM347&lt;0,"INSUFFICIENT FUNDS",(AK347+AL347)*(1+Scenario!$B$12/12)-AM347),"INSUFFICIENT FUNDS")))</f>
        <v/>
      </c>
      <c r="AO347" s="6" t="str">
        <f>IF(AJ347&gt;Scenario!$B$11,"",IF(AJ$2&lt;&gt;"Ready",AJ$2,IF(ISNUMBER(AN347),AO346+AM347,"INSUFFICIENT FUNDS")))</f>
        <v/>
      </c>
      <c r="AP347" t="str">
        <f>IF(AJ347&gt;Scenario!$B$11,"",IF(AJ$2&lt;&gt;"Ready",AJ$2,IF(ISNUMBER(AN347),"OK","INSUFFICIENT FUNDS")))</f>
        <v/>
      </c>
    </row>
    <row r="348" spans="1:42" ht="32.1" customHeight="1" x14ac:dyDescent="0.2">
      <c r="A348">
        <v>344</v>
      </c>
      <c r="B348" s="6" t="str">
        <f>IF(A348&gt;Scenario!$B$11,"",IF(A$2&lt;&gt;"Ready",A$2,IF(G347="OK",E347,"INSUFFICIENT FUNDS")))</f>
        <v/>
      </c>
      <c r="C348" s="6" t="str">
        <f>IF(A348&gt;Scenario!$B$11,"",IF(A$2&lt;&gt;"Ready",A$2,IF(ISNUMBER(B348),IF(AND(A348&gt;=Scenario!$B$10,MOD(A348-Scenario!$B$10,Scenario!$B$18)=0),Scenario!$B$8,0),"INSUFFICIENT FUNDS")))</f>
        <v/>
      </c>
      <c r="D348" s="6" t="str">
        <f>IF(A348&gt;Scenario!$B$11,"",IF(A$2&lt;&gt;"Ready",A$2,IF(ISNUMBER(B348),(B348+C348)*(N('Option C'!$E$14)+N('Option C'!$E$15)+IF(Scenario!$B$13="Gross",N('Option C'!$E$16),0))/12+((N('Option C'!$E$12)+N('Option C'!$E$13))/12+IF(AND(A348&gt;=Scenario!$B$10,MOD(A348-Scenario!$B$10,Scenario!$B$18)=0),N('Option C'!$E$17)*N('Option C'!$E$18)+N('Option C'!$E$20),0)+IF(A348=1,N('Option C'!$E$17)*N('Option C'!$E$19)+N('Option C'!$E$21),0)+IF(A348=Scenario!$B$11,N('Option C'!$E$22),0)),"INSUFFICIENT FUNDS")))</f>
        <v/>
      </c>
      <c r="E348" s="6" t="str">
        <f>IF(A348&gt;Scenario!$B$11,"",IF(A$2&lt;&gt;"Ready",A$2,IF(ISNUMBER(B348),IF((B348+C348)*(1+Scenario!$B$12/12)-D348&lt;0,"INSUFFICIENT FUNDS",(B348+C348)*(1+Scenario!$B$12/12)-D348),"INSUFFICIENT FUNDS")))</f>
        <v/>
      </c>
      <c r="F348" s="6" t="str">
        <f>IF(A348&gt;Scenario!$B$11,"",IF(A$2&lt;&gt;"Ready",A$2,IF(ISNUMBER(E348),F347+D348,"INSUFFICIENT FUNDS")))</f>
        <v/>
      </c>
      <c r="G348" t="str">
        <f>IF(A348&gt;Scenario!$B$11,"",IF(A$2&lt;&gt;"Ready",A$2,IF(ISNUMBER(E348),"OK","INSUFFICIENT FUNDS")))</f>
        <v/>
      </c>
      <c r="H348">
        <v>344</v>
      </c>
      <c r="I348" s="6" t="str">
        <f>IF(H348&gt;Scenario!$B$11,"",IF(H$2&lt;&gt;"Ready",H$2,IF(N347="OK",L347,"INSUFFICIENT FUNDS")))</f>
        <v/>
      </c>
      <c r="J348" s="6" t="str">
        <f>IF(H348&gt;Scenario!$B$11,"",IF(H$2&lt;&gt;"Ready",H$2,IF(ISNUMBER(I348),IF(AND(H348&gt;=Scenario!$B$10,MOD(H348-Scenario!$B$10,Scenario!$B$18)=0),Scenario!$B$8,0),"INSUFFICIENT FUNDS")))</f>
        <v/>
      </c>
      <c r="K348" s="6" t="str">
        <f>IF(H348&gt;Scenario!$B$11,"",IF(H$2&lt;&gt;"Ready",H$2,IF(ISNUMBER(I348),(I348+J348)*(N('Option C'!$E$14)+N('Option C'!$E$15)+IF(Scenario!$B$13="Gross",N('Option C'!$E$16),0))/12+((0+0)/12+IF(AND(H348&gt;=Scenario!$B$10,MOD(H348-Scenario!$B$10,Scenario!$B$18)=0),N('Option C'!$E$17)*N('Option C'!$E$18)+N('Option C'!$E$20),0)+IF(H348=1,N('Option C'!$E$17)*N('Option C'!$E$19)+N('Option C'!$E$21),0)+IF(H348=Scenario!$B$11,N('Option C'!$E$22),0)),"INSUFFICIENT FUNDS")))</f>
        <v/>
      </c>
      <c r="L348" s="6" t="str">
        <f>IF(H348&gt;Scenario!$B$11,"",IF(H$2&lt;&gt;"Ready",H$2,IF(ISNUMBER(I348),IF((I348+J348)*(1+Scenario!$B$12/12)-K348&lt;0,"INSUFFICIENT FUNDS",(I348+J348)*(1+Scenario!$B$12/12)-K348),"INSUFFICIENT FUNDS")))</f>
        <v/>
      </c>
      <c r="M348" s="6" t="str">
        <f>IF(H348&gt;Scenario!$B$11,"",IF(H$2&lt;&gt;"Ready",H$2,IF(ISNUMBER(L348),M347+K348,"INSUFFICIENT FUNDS")))</f>
        <v/>
      </c>
      <c r="N348" t="str">
        <f>IF(H348&gt;Scenario!$B$11,"",IF(H$2&lt;&gt;"Ready",H$2,IF(ISNUMBER(L348),"OK","INSUFFICIENT FUNDS")))</f>
        <v/>
      </c>
      <c r="O348">
        <v>344</v>
      </c>
      <c r="P348" s="6" t="str">
        <f>IF(O348&gt;Scenario!$B$11,"",IF(O$2&lt;&gt;"Ready",O$2,IF(U347="OK",S347,"INSUFFICIENT FUNDS")))</f>
        <v/>
      </c>
      <c r="Q348" s="6" t="str">
        <f>IF(O348&gt;Scenario!$B$11,"",IF(O$2&lt;&gt;"Ready",O$2,IF(ISNUMBER(P348),IF(AND(O348&gt;=Scenario!$B$10,MOD(O348-Scenario!$B$10,Scenario!$B$18)=0),Scenario!$B$8,0),"INSUFFICIENT FUNDS")))</f>
        <v/>
      </c>
      <c r="R348" s="6" t="str">
        <f>IF(O348&gt;Scenario!$B$11,"",IF(O$2&lt;&gt;"Ready",O$2,IF(ISNUMBER(P348),(P348+Q348)*(0+N('Option C'!$E$15)+IF(Scenario!$B$13="Gross",N('Option C'!$E$16),0))/12+((N('Option C'!$E$12)+N('Option C'!$E$13))/12+IF(AND(O348&gt;=Scenario!$B$10,MOD(O348-Scenario!$B$10,Scenario!$B$18)=0),N('Option C'!$E$17)*N('Option C'!$E$18)+N('Option C'!$E$20),0)+IF(O348=1,N('Option C'!$E$17)*N('Option C'!$E$19)+N('Option C'!$E$21),0)+IF(O348=Scenario!$B$11,N('Option C'!$E$22),0)),"INSUFFICIENT FUNDS")))</f>
        <v/>
      </c>
      <c r="S348" s="6" t="str">
        <f>IF(O348&gt;Scenario!$B$11,"",IF(O$2&lt;&gt;"Ready",O$2,IF(ISNUMBER(P348),IF((P348+Q348)*(1+Scenario!$B$12/12)-R348&lt;0,"INSUFFICIENT FUNDS",(P348+Q348)*(1+Scenario!$B$12/12)-R348),"INSUFFICIENT FUNDS")))</f>
        <v/>
      </c>
      <c r="T348" s="6" t="str">
        <f>IF(O348&gt;Scenario!$B$11,"",IF(O$2&lt;&gt;"Ready",O$2,IF(ISNUMBER(S348),T347+R348,"INSUFFICIENT FUNDS")))</f>
        <v/>
      </c>
      <c r="U348" t="str">
        <f>IF(O348&gt;Scenario!$B$11,"",IF(O$2&lt;&gt;"Ready",O$2,IF(ISNUMBER(S348),"OK","INSUFFICIENT FUNDS")))</f>
        <v/>
      </c>
      <c r="V348">
        <v>344</v>
      </c>
      <c r="W348" s="6" t="str">
        <f>IF(V348&gt;Scenario!$B$11,"",IF(V$2&lt;&gt;"Ready",V$2,IF(AB347="OK",Z347,"INSUFFICIENT FUNDS")))</f>
        <v/>
      </c>
      <c r="X348" s="6" t="str">
        <f>IF(V348&gt;Scenario!$B$11,"",IF(V$2&lt;&gt;"Ready",V$2,IF(ISNUMBER(W348),IF(AND(V348&gt;=Scenario!$B$10,MOD(V348-Scenario!$B$10,Scenario!$B$18)=0),Scenario!$B$8,0),"INSUFFICIENT FUNDS")))</f>
        <v/>
      </c>
      <c r="Y348" s="6" t="str">
        <f>IF(V348&gt;Scenario!$B$11,"",IF(V$2&lt;&gt;"Ready",V$2,IF(ISNUMBER(W348),(W348+X348)*(N('Option C'!$E$14)+N('Option C'!$E$15)+IF(Scenario!$B$13="Gross",N('Option C'!$E$16),0))/12+((N('Option C'!$E$12)+N('Option C'!$E$13))/12+IF(AND(V348&gt;=Scenario!$B$10,MOD(V348-Scenario!$B$10,Scenario!$B$18)=0),0*0+0,0)+IF(V348=1,0*0+0,0)+IF(V348=Scenario!$B$11,0,0)),"INSUFFICIENT FUNDS")))</f>
        <v/>
      </c>
      <c r="Z348" s="6" t="str">
        <f>IF(V348&gt;Scenario!$B$11,"",IF(V$2&lt;&gt;"Ready",V$2,IF(ISNUMBER(W348),IF((W348+X348)*(1+Scenario!$B$12/12)-Y348&lt;0,"INSUFFICIENT FUNDS",(W348+X348)*(1+Scenario!$B$12/12)-Y348),"INSUFFICIENT FUNDS")))</f>
        <v/>
      </c>
      <c r="AA348" s="6" t="str">
        <f>IF(V348&gt;Scenario!$B$11,"",IF(V$2&lt;&gt;"Ready",V$2,IF(ISNUMBER(Z348),AA347+Y348,"INSUFFICIENT FUNDS")))</f>
        <v/>
      </c>
      <c r="AB348" t="str">
        <f>IF(V348&gt;Scenario!$B$11,"",IF(V$2&lt;&gt;"Ready",V$2,IF(ISNUMBER(Z348),"OK","INSUFFICIENT FUNDS")))</f>
        <v/>
      </c>
      <c r="AC348">
        <v>344</v>
      </c>
      <c r="AD348" s="6" t="str">
        <f>IF(AC348&gt;Scenario!$B$11,"",IF(AC$2&lt;&gt;"Ready",AC$2,IF(AI347="OK",AG347,"INSUFFICIENT FUNDS")))</f>
        <v/>
      </c>
      <c r="AE348" s="6" t="str">
        <f>IF(AC348&gt;Scenario!$B$11,"",IF(AC$2&lt;&gt;"Ready",AC$2,IF(ISNUMBER(AD348),IF(AND(AC348&gt;=Scenario!$B$10,MOD(AC348-Scenario!$B$10,Scenario!$B$18)=0),Scenario!$B$8,0),"INSUFFICIENT FUNDS")))</f>
        <v/>
      </c>
      <c r="AF348" s="6" t="str">
        <f>IF(AC348&gt;Scenario!$B$11,"",IF(AC$2&lt;&gt;"Ready",AC$2,IF(ISNUMBER(AD348),(AD348+AE348)*(N('Option C'!$E$14)+N('Option C'!$E$15)+IF(Scenario!$B$13="Gross",0,0))/12+((N('Option C'!$E$12)+N('Option C'!$E$13))/12+IF(AND(AC348&gt;=Scenario!$B$10,MOD(AC348-Scenario!$B$10,Scenario!$B$18)=0),N('Option C'!$E$17)*N('Option C'!$E$18)+N('Option C'!$E$20),0)+IF(AC348=1,N('Option C'!$E$17)*N('Option C'!$E$19)+N('Option C'!$E$21),0)+IF(AC348=Scenario!$B$11,N('Option C'!$E$22),0)),"INSUFFICIENT FUNDS")))</f>
        <v/>
      </c>
      <c r="AG348" s="6" t="str">
        <f>IF(AC348&gt;Scenario!$B$11,"",IF(AC$2&lt;&gt;"Ready",AC$2,IF(ISNUMBER(AD348),IF((AD348+AE348)*(1+Scenario!$B$12/12)-AF348&lt;0,"INSUFFICIENT FUNDS",(AD348+AE348)*(1+Scenario!$B$12/12)-AF348),"INSUFFICIENT FUNDS")))</f>
        <v/>
      </c>
      <c r="AH348" s="6" t="str">
        <f>IF(AC348&gt;Scenario!$B$11,"",IF(AC$2&lt;&gt;"Ready",AC$2,IF(ISNUMBER(AG348),AH347+AF348,"INSUFFICIENT FUNDS")))</f>
        <v/>
      </c>
      <c r="AI348" t="str">
        <f>IF(AC348&gt;Scenario!$B$11,"",IF(AC$2&lt;&gt;"Ready",AC$2,IF(ISNUMBER(AG348),"OK","INSUFFICIENT FUNDS")))</f>
        <v/>
      </c>
      <c r="AJ348">
        <v>344</v>
      </c>
      <c r="AK348" s="6" t="str">
        <f>IF(AJ348&gt;Scenario!$B$11,"",IF(AJ$2&lt;&gt;"Ready",AJ$2,IF(AP347="OK",AN347,"INSUFFICIENT FUNDS")))</f>
        <v/>
      </c>
      <c r="AL348" s="6" t="str">
        <f>IF(AJ348&gt;Scenario!$B$11,"",IF(AJ$2&lt;&gt;"Ready",AJ$2,IF(ISNUMBER(AK348),IF(AND(AJ348&gt;=Scenario!$B$10,MOD(AJ348-Scenario!$B$10,Scenario!$B$18)=0),Scenario!$B$8,0),"INSUFFICIENT FUNDS")))</f>
        <v/>
      </c>
      <c r="AM348" s="6" t="str">
        <f>IF(AJ348&gt;Scenario!$B$11,"",IF(AJ$2&lt;&gt;"Ready",AJ$2,IF(ISNUMBER(AK348),(AK348+AL348)*(0+0+IF(Scenario!$B$13="Gross",0,0))/12+((0+0)/12+IF(AND(AJ348&gt;=Scenario!$B$10,MOD(AJ348-Scenario!$B$10,Scenario!$B$18)=0),0*0+0,0)+IF(AJ348=1,0*0+0,0)+IF(AJ348=Scenario!$B$11,0,0)),"INSUFFICIENT FUNDS")))</f>
        <v/>
      </c>
      <c r="AN348" s="6" t="str">
        <f>IF(AJ348&gt;Scenario!$B$11,"",IF(AJ$2&lt;&gt;"Ready",AJ$2,IF(ISNUMBER(AK348),IF((AK348+AL348)*(1+Scenario!$B$12/12)-AM348&lt;0,"INSUFFICIENT FUNDS",(AK348+AL348)*(1+Scenario!$B$12/12)-AM348),"INSUFFICIENT FUNDS")))</f>
        <v/>
      </c>
      <c r="AO348" s="6" t="str">
        <f>IF(AJ348&gt;Scenario!$B$11,"",IF(AJ$2&lt;&gt;"Ready",AJ$2,IF(ISNUMBER(AN348),AO347+AM348,"INSUFFICIENT FUNDS")))</f>
        <v/>
      </c>
      <c r="AP348" t="str">
        <f>IF(AJ348&gt;Scenario!$B$11,"",IF(AJ$2&lt;&gt;"Ready",AJ$2,IF(ISNUMBER(AN348),"OK","INSUFFICIENT FUNDS")))</f>
        <v/>
      </c>
    </row>
    <row r="349" spans="1:42" ht="32.1" customHeight="1" x14ac:dyDescent="0.2">
      <c r="A349">
        <v>345</v>
      </c>
      <c r="B349" s="6" t="str">
        <f>IF(A349&gt;Scenario!$B$11,"",IF(A$2&lt;&gt;"Ready",A$2,IF(G348="OK",E348,"INSUFFICIENT FUNDS")))</f>
        <v/>
      </c>
      <c r="C349" s="6" t="str">
        <f>IF(A349&gt;Scenario!$B$11,"",IF(A$2&lt;&gt;"Ready",A$2,IF(ISNUMBER(B349),IF(AND(A349&gt;=Scenario!$B$10,MOD(A349-Scenario!$B$10,Scenario!$B$18)=0),Scenario!$B$8,0),"INSUFFICIENT FUNDS")))</f>
        <v/>
      </c>
      <c r="D349" s="6" t="str">
        <f>IF(A349&gt;Scenario!$B$11,"",IF(A$2&lt;&gt;"Ready",A$2,IF(ISNUMBER(B349),(B349+C349)*(N('Option C'!$E$14)+N('Option C'!$E$15)+IF(Scenario!$B$13="Gross",N('Option C'!$E$16),0))/12+((N('Option C'!$E$12)+N('Option C'!$E$13))/12+IF(AND(A349&gt;=Scenario!$B$10,MOD(A349-Scenario!$B$10,Scenario!$B$18)=0),N('Option C'!$E$17)*N('Option C'!$E$18)+N('Option C'!$E$20),0)+IF(A349=1,N('Option C'!$E$17)*N('Option C'!$E$19)+N('Option C'!$E$21),0)+IF(A349=Scenario!$B$11,N('Option C'!$E$22),0)),"INSUFFICIENT FUNDS")))</f>
        <v/>
      </c>
      <c r="E349" s="6" t="str">
        <f>IF(A349&gt;Scenario!$B$11,"",IF(A$2&lt;&gt;"Ready",A$2,IF(ISNUMBER(B349),IF((B349+C349)*(1+Scenario!$B$12/12)-D349&lt;0,"INSUFFICIENT FUNDS",(B349+C349)*(1+Scenario!$B$12/12)-D349),"INSUFFICIENT FUNDS")))</f>
        <v/>
      </c>
      <c r="F349" s="6" t="str">
        <f>IF(A349&gt;Scenario!$B$11,"",IF(A$2&lt;&gt;"Ready",A$2,IF(ISNUMBER(E349),F348+D349,"INSUFFICIENT FUNDS")))</f>
        <v/>
      </c>
      <c r="G349" t="str">
        <f>IF(A349&gt;Scenario!$B$11,"",IF(A$2&lt;&gt;"Ready",A$2,IF(ISNUMBER(E349),"OK","INSUFFICIENT FUNDS")))</f>
        <v/>
      </c>
      <c r="H349">
        <v>345</v>
      </c>
      <c r="I349" s="6" t="str">
        <f>IF(H349&gt;Scenario!$B$11,"",IF(H$2&lt;&gt;"Ready",H$2,IF(N348="OK",L348,"INSUFFICIENT FUNDS")))</f>
        <v/>
      </c>
      <c r="J349" s="6" t="str">
        <f>IF(H349&gt;Scenario!$B$11,"",IF(H$2&lt;&gt;"Ready",H$2,IF(ISNUMBER(I349),IF(AND(H349&gt;=Scenario!$B$10,MOD(H349-Scenario!$B$10,Scenario!$B$18)=0),Scenario!$B$8,0),"INSUFFICIENT FUNDS")))</f>
        <v/>
      </c>
      <c r="K349" s="6" t="str">
        <f>IF(H349&gt;Scenario!$B$11,"",IF(H$2&lt;&gt;"Ready",H$2,IF(ISNUMBER(I349),(I349+J349)*(N('Option C'!$E$14)+N('Option C'!$E$15)+IF(Scenario!$B$13="Gross",N('Option C'!$E$16),0))/12+((0+0)/12+IF(AND(H349&gt;=Scenario!$B$10,MOD(H349-Scenario!$B$10,Scenario!$B$18)=0),N('Option C'!$E$17)*N('Option C'!$E$18)+N('Option C'!$E$20),0)+IF(H349=1,N('Option C'!$E$17)*N('Option C'!$E$19)+N('Option C'!$E$21),0)+IF(H349=Scenario!$B$11,N('Option C'!$E$22),0)),"INSUFFICIENT FUNDS")))</f>
        <v/>
      </c>
      <c r="L349" s="6" t="str">
        <f>IF(H349&gt;Scenario!$B$11,"",IF(H$2&lt;&gt;"Ready",H$2,IF(ISNUMBER(I349),IF((I349+J349)*(1+Scenario!$B$12/12)-K349&lt;0,"INSUFFICIENT FUNDS",(I349+J349)*(1+Scenario!$B$12/12)-K349),"INSUFFICIENT FUNDS")))</f>
        <v/>
      </c>
      <c r="M349" s="6" t="str">
        <f>IF(H349&gt;Scenario!$B$11,"",IF(H$2&lt;&gt;"Ready",H$2,IF(ISNUMBER(L349),M348+K349,"INSUFFICIENT FUNDS")))</f>
        <v/>
      </c>
      <c r="N349" t="str">
        <f>IF(H349&gt;Scenario!$B$11,"",IF(H$2&lt;&gt;"Ready",H$2,IF(ISNUMBER(L349),"OK","INSUFFICIENT FUNDS")))</f>
        <v/>
      </c>
      <c r="O349">
        <v>345</v>
      </c>
      <c r="P349" s="6" t="str">
        <f>IF(O349&gt;Scenario!$B$11,"",IF(O$2&lt;&gt;"Ready",O$2,IF(U348="OK",S348,"INSUFFICIENT FUNDS")))</f>
        <v/>
      </c>
      <c r="Q349" s="6" t="str">
        <f>IF(O349&gt;Scenario!$B$11,"",IF(O$2&lt;&gt;"Ready",O$2,IF(ISNUMBER(P349),IF(AND(O349&gt;=Scenario!$B$10,MOD(O349-Scenario!$B$10,Scenario!$B$18)=0),Scenario!$B$8,0),"INSUFFICIENT FUNDS")))</f>
        <v/>
      </c>
      <c r="R349" s="6" t="str">
        <f>IF(O349&gt;Scenario!$B$11,"",IF(O$2&lt;&gt;"Ready",O$2,IF(ISNUMBER(P349),(P349+Q349)*(0+N('Option C'!$E$15)+IF(Scenario!$B$13="Gross",N('Option C'!$E$16),0))/12+((N('Option C'!$E$12)+N('Option C'!$E$13))/12+IF(AND(O349&gt;=Scenario!$B$10,MOD(O349-Scenario!$B$10,Scenario!$B$18)=0),N('Option C'!$E$17)*N('Option C'!$E$18)+N('Option C'!$E$20),0)+IF(O349=1,N('Option C'!$E$17)*N('Option C'!$E$19)+N('Option C'!$E$21),0)+IF(O349=Scenario!$B$11,N('Option C'!$E$22),0)),"INSUFFICIENT FUNDS")))</f>
        <v/>
      </c>
      <c r="S349" s="6" t="str">
        <f>IF(O349&gt;Scenario!$B$11,"",IF(O$2&lt;&gt;"Ready",O$2,IF(ISNUMBER(P349),IF((P349+Q349)*(1+Scenario!$B$12/12)-R349&lt;0,"INSUFFICIENT FUNDS",(P349+Q349)*(1+Scenario!$B$12/12)-R349),"INSUFFICIENT FUNDS")))</f>
        <v/>
      </c>
      <c r="T349" s="6" t="str">
        <f>IF(O349&gt;Scenario!$B$11,"",IF(O$2&lt;&gt;"Ready",O$2,IF(ISNUMBER(S349),T348+R349,"INSUFFICIENT FUNDS")))</f>
        <v/>
      </c>
      <c r="U349" t="str">
        <f>IF(O349&gt;Scenario!$B$11,"",IF(O$2&lt;&gt;"Ready",O$2,IF(ISNUMBER(S349),"OK","INSUFFICIENT FUNDS")))</f>
        <v/>
      </c>
      <c r="V349">
        <v>345</v>
      </c>
      <c r="W349" s="6" t="str">
        <f>IF(V349&gt;Scenario!$B$11,"",IF(V$2&lt;&gt;"Ready",V$2,IF(AB348="OK",Z348,"INSUFFICIENT FUNDS")))</f>
        <v/>
      </c>
      <c r="X349" s="6" t="str">
        <f>IF(V349&gt;Scenario!$B$11,"",IF(V$2&lt;&gt;"Ready",V$2,IF(ISNUMBER(W349),IF(AND(V349&gt;=Scenario!$B$10,MOD(V349-Scenario!$B$10,Scenario!$B$18)=0),Scenario!$B$8,0),"INSUFFICIENT FUNDS")))</f>
        <v/>
      </c>
      <c r="Y349" s="6" t="str">
        <f>IF(V349&gt;Scenario!$B$11,"",IF(V$2&lt;&gt;"Ready",V$2,IF(ISNUMBER(W349),(W349+X349)*(N('Option C'!$E$14)+N('Option C'!$E$15)+IF(Scenario!$B$13="Gross",N('Option C'!$E$16),0))/12+((N('Option C'!$E$12)+N('Option C'!$E$13))/12+IF(AND(V349&gt;=Scenario!$B$10,MOD(V349-Scenario!$B$10,Scenario!$B$18)=0),0*0+0,0)+IF(V349=1,0*0+0,0)+IF(V349=Scenario!$B$11,0,0)),"INSUFFICIENT FUNDS")))</f>
        <v/>
      </c>
      <c r="Z349" s="6" t="str">
        <f>IF(V349&gt;Scenario!$B$11,"",IF(V$2&lt;&gt;"Ready",V$2,IF(ISNUMBER(W349),IF((W349+X349)*(1+Scenario!$B$12/12)-Y349&lt;0,"INSUFFICIENT FUNDS",(W349+X349)*(1+Scenario!$B$12/12)-Y349),"INSUFFICIENT FUNDS")))</f>
        <v/>
      </c>
      <c r="AA349" s="6" t="str">
        <f>IF(V349&gt;Scenario!$B$11,"",IF(V$2&lt;&gt;"Ready",V$2,IF(ISNUMBER(Z349),AA348+Y349,"INSUFFICIENT FUNDS")))</f>
        <v/>
      </c>
      <c r="AB349" t="str">
        <f>IF(V349&gt;Scenario!$B$11,"",IF(V$2&lt;&gt;"Ready",V$2,IF(ISNUMBER(Z349),"OK","INSUFFICIENT FUNDS")))</f>
        <v/>
      </c>
      <c r="AC349">
        <v>345</v>
      </c>
      <c r="AD349" s="6" t="str">
        <f>IF(AC349&gt;Scenario!$B$11,"",IF(AC$2&lt;&gt;"Ready",AC$2,IF(AI348="OK",AG348,"INSUFFICIENT FUNDS")))</f>
        <v/>
      </c>
      <c r="AE349" s="6" t="str">
        <f>IF(AC349&gt;Scenario!$B$11,"",IF(AC$2&lt;&gt;"Ready",AC$2,IF(ISNUMBER(AD349),IF(AND(AC349&gt;=Scenario!$B$10,MOD(AC349-Scenario!$B$10,Scenario!$B$18)=0),Scenario!$B$8,0),"INSUFFICIENT FUNDS")))</f>
        <v/>
      </c>
      <c r="AF349" s="6" t="str">
        <f>IF(AC349&gt;Scenario!$B$11,"",IF(AC$2&lt;&gt;"Ready",AC$2,IF(ISNUMBER(AD349),(AD349+AE349)*(N('Option C'!$E$14)+N('Option C'!$E$15)+IF(Scenario!$B$13="Gross",0,0))/12+((N('Option C'!$E$12)+N('Option C'!$E$13))/12+IF(AND(AC349&gt;=Scenario!$B$10,MOD(AC349-Scenario!$B$10,Scenario!$B$18)=0),N('Option C'!$E$17)*N('Option C'!$E$18)+N('Option C'!$E$20),0)+IF(AC349=1,N('Option C'!$E$17)*N('Option C'!$E$19)+N('Option C'!$E$21),0)+IF(AC349=Scenario!$B$11,N('Option C'!$E$22),0)),"INSUFFICIENT FUNDS")))</f>
        <v/>
      </c>
      <c r="AG349" s="6" t="str">
        <f>IF(AC349&gt;Scenario!$B$11,"",IF(AC$2&lt;&gt;"Ready",AC$2,IF(ISNUMBER(AD349),IF((AD349+AE349)*(1+Scenario!$B$12/12)-AF349&lt;0,"INSUFFICIENT FUNDS",(AD349+AE349)*(1+Scenario!$B$12/12)-AF349),"INSUFFICIENT FUNDS")))</f>
        <v/>
      </c>
      <c r="AH349" s="6" t="str">
        <f>IF(AC349&gt;Scenario!$B$11,"",IF(AC$2&lt;&gt;"Ready",AC$2,IF(ISNUMBER(AG349),AH348+AF349,"INSUFFICIENT FUNDS")))</f>
        <v/>
      </c>
      <c r="AI349" t="str">
        <f>IF(AC349&gt;Scenario!$B$11,"",IF(AC$2&lt;&gt;"Ready",AC$2,IF(ISNUMBER(AG349),"OK","INSUFFICIENT FUNDS")))</f>
        <v/>
      </c>
      <c r="AJ349">
        <v>345</v>
      </c>
      <c r="AK349" s="6" t="str">
        <f>IF(AJ349&gt;Scenario!$B$11,"",IF(AJ$2&lt;&gt;"Ready",AJ$2,IF(AP348="OK",AN348,"INSUFFICIENT FUNDS")))</f>
        <v/>
      </c>
      <c r="AL349" s="6" t="str">
        <f>IF(AJ349&gt;Scenario!$B$11,"",IF(AJ$2&lt;&gt;"Ready",AJ$2,IF(ISNUMBER(AK349),IF(AND(AJ349&gt;=Scenario!$B$10,MOD(AJ349-Scenario!$B$10,Scenario!$B$18)=0),Scenario!$B$8,0),"INSUFFICIENT FUNDS")))</f>
        <v/>
      </c>
      <c r="AM349" s="6" t="str">
        <f>IF(AJ349&gt;Scenario!$B$11,"",IF(AJ$2&lt;&gt;"Ready",AJ$2,IF(ISNUMBER(AK349),(AK349+AL349)*(0+0+IF(Scenario!$B$13="Gross",0,0))/12+((0+0)/12+IF(AND(AJ349&gt;=Scenario!$B$10,MOD(AJ349-Scenario!$B$10,Scenario!$B$18)=0),0*0+0,0)+IF(AJ349=1,0*0+0,0)+IF(AJ349=Scenario!$B$11,0,0)),"INSUFFICIENT FUNDS")))</f>
        <v/>
      </c>
      <c r="AN349" s="6" t="str">
        <f>IF(AJ349&gt;Scenario!$B$11,"",IF(AJ$2&lt;&gt;"Ready",AJ$2,IF(ISNUMBER(AK349),IF((AK349+AL349)*(1+Scenario!$B$12/12)-AM349&lt;0,"INSUFFICIENT FUNDS",(AK349+AL349)*(1+Scenario!$B$12/12)-AM349),"INSUFFICIENT FUNDS")))</f>
        <v/>
      </c>
      <c r="AO349" s="6" t="str">
        <f>IF(AJ349&gt;Scenario!$B$11,"",IF(AJ$2&lt;&gt;"Ready",AJ$2,IF(ISNUMBER(AN349),AO348+AM349,"INSUFFICIENT FUNDS")))</f>
        <v/>
      </c>
      <c r="AP349" t="str">
        <f>IF(AJ349&gt;Scenario!$B$11,"",IF(AJ$2&lt;&gt;"Ready",AJ$2,IF(ISNUMBER(AN349),"OK","INSUFFICIENT FUNDS")))</f>
        <v/>
      </c>
    </row>
    <row r="350" spans="1:42" ht="32.1" customHeight="1" x14ac:dyDescent="0.2">
      <c r="A350">
        <v>346</v>
      </c>
      <c r="B350" s="6" t="str">
        <f>IF(A350&gt;Scenario!$B$11,"",IF(A$2&lt;&gt;"Ready",A$2,IF(G349="OK",E349,"INSUFFICIENT FUNDS")))</f>
        <v/>
      </c>
      <c r="C350" s="6" t="str">
        <f>IF(A350&gt;Scenario!$B$11,"",IF(A$2&lt;&gt;"Ready",A$2,IF(ISNUMBER(B350),IF(AND(A350&gt;=Scenario!$B$10,MOD(A350-Scenario!$B$10,Scenario!$B$18)=0),Scenario!$B$8,0),"INSUFFICIENT FUNDS")))</f>
        <v/>
      </c>
      <c r="D350" s="6" t="str">
        <f>IF(A350&gt;Scenario!$B$11,"",IF(A$2&lt;&gt;"Ready",A$2,IF(ISNUMBER(B350),(B350+C350)*(N('Option C'!$E$14)+N('Option C'!$E$15)+IF(Scenario!$B$13="Gross",N('Option C'!$E$16),0))/12+((N('Option C'!$E$12)+N('Option C'!$E$13))/12+IF(AND(A350&gt;=Scenario!$B$10,MOD(A350-Scenario!$B$10,Scenario!$B$18)=0),N('Option C'!$E$17)*N('Option C'!$E$18)+N('Option C'!$E$20),0)+IF(A350=1,N('Option C'!$E$17)*N('Option C'!$E$19)+N('Option C'!$E$21),0)+IF(A350=Scenario!$B$11,N('Option C'!$E$22),0)),"INSUFFICIENT FUNDS")))</f>
        <v/>
      </c>
      <c r="E350" s="6" t="str">
        <f>IF(A350&gt;Scenario!$B$11,"",IF(A$2&lt;&gt;"Ready",A$2,IF(ISNUMBER(B350),IF((B350+C350)*(1+Scenario!$B$12/12)-D350&lt;0,"INSUFFICIENT FUNDS",(B350+C350)*(1+Scenario!$B$12/12)-D350),"INSUFFICIENT FUNDS")))</f>
        <v/>
      </c>
      <c r="F350" s="6" t="str">
        <f>IF(A350&gt;Scenario!$B$11,"",IF(A$2&lt;&gt;"Ready",A$2,IF(ISNUMBER(E350),F349+D350,"INSUFFICIENT FUNDS")))</f>
        <v/>
      </c>
      <c r="G350" t="str">
        <f>IF(A350&gt;Scenario!$B$11,"",IF(A$2&lt;&gt;"Ready",A$2,IF(ISNUMBER(E350),"OK","INSUFFICIENT FUNDS")))</f>
        <v/>
      </c>
      <c r="H350">
        <v>346</v>
      </c>
      <c r="I350" s="6" t="str">
        <f>IF(H350&gt;Scenario!$B$11,"",IF(H$2&lt;&gt;"Ready",H$2,IF(N349="OK",L349,"INSUFFICIENT FUNDS")))</f>
        <v/>
      </c>
      <c r="J350" s="6" t="str">
        <f>IF(H350&gt;Scenario!$B$11,"",IF(H$2&lt;&gt;"Ready",H$2,IF(ISNUMBER(I350),IF(AND(H350&gt;=Scenario!$B$10,MOD(H350-Scenario!$B$10,Scenario!$B$18)=0),Scenario!$B$8,0),"INSUFFICIENT FUNDS")))</f>
        <v/>
      </c>
      <c r="K350" s="6" t="str">
        <f>IF(H350&gt;Scenario!$B$11,"",IF(H$2&lt;&gt;"Ready",H$2,IF(ISNUMBER(I350),(I350+J350)*(N('Option C'!$E$14)+N('Option C'!$E$15)+IF(Scenario!$B$13="Gross",N('Option C'!$E$16),0))/12+((0+0)/12+IF(AND(H350&gt;=Scenario!$B$10,MOD(H350-Scenario!$B$10,Scenario!$B$18)=0),N('Option C'!$E$17)*N('Option C'!$E$18)+N('Option C'!$E$20),0)+IF(H350=1,N('Option C'!$E$17)*N('Option C'!$E$19)+N('Option C'!$E$21),0)+IF(H350=Scenario!$B$11,N('Option C'!$E$22),0)),"INSUFFICIENT FUNDS")))</f>
        <v/>
      </c>
      <c r="L350" s="6" t="str">
        <f>IF(H350&gt;Scenario!$B$11,"",IF(H$2&lt;&gt;"Ready",H$2,IF(ISNUMBER(I350),IF((I350+J350)*(1+Scenario!$B$12/12)-K350&lt;0,"INSUFFICIENT FUNDS",(I350+J350)*(1+Scenario!$B$12/12)-K350),"INSUFFICIENT FUNDS")))</f>
        <v/>
      </c>
      <c r="M350" s="6" t="str">
        <f>IF(H350&gt;Scenario!$B$11,"",IF(H$2&lt;&gt;"Ready",H$2,IF(ISNUMBER(L350),M349+K350,"INSUFFICIENT FUNDS")))</f>
        <v/>
      </c>
      <c r="N350" t="str">
        <f>IF(H350&gt;Scenario!$B$11,"",IF(H$2&lt;&gt;"Ready",H$2,IF(ISNUMBER(L350),"OK","INSUFFICIENT FUNDS")))</f>
        <v/>
      </c>
      <c r="O350">
        <v>346</v>
      </c>
      <c r="P350" s="6" t="str">
        <f>IF(O350&gt;Scenario!$B$11,"",IF(O$2&lt;&gt;"Ready",O$2,IF(U349="OK",S349,"INSUFFICIENT FUNDS")))</f>
        <v/>
      </c>
      <c r="Q350" s="6" t="str">
        <f>IF(O350&gt;Scenario!$B$11,"",IF(O$2&lt;&gt;"Ready",O$2,IF(ISNUMBER(P350),IF(AND(O350&gt;=Scenario!$B$10,MOD(O350-Scenario!$B$10,Scenario!$B$18)=0),Scenario!$B$8,0),"INSUFFICIENT FUNDS")))</f>
        <v/>
      </c>
      <c r="R350" s="6" t="str">
        <f>IF(O350&gt;Scenario!$B$11,"",IF(O$2&lt;&gt;"Ready",O$2,IF(ISNUMBER(P350),(P350+Q350)*(0+N('Option C'!$E$15)+IF(Scenario!$B$13="Gross",N('Option C'!$E$16),0))/12+((N('Option C'!$E$12)+N('Option C'!$E$13))/12+IF(AND(O350&gt;=Scenario!$B$10,MOD(O350-Scenario!$B$10,Scenario!$B$18)=0),N('Option C'!$E$17)*N('Option C'!$E$18)+N('Option C'!$E$20),0)+IF(O350=1,N('Option C'!$E$17)*N('Option C'!$E$19)+N('Option C'!$E$21),0)+IF(O350=Scenario!$B$11,N('Option C'!$E$22),0)),"INSUFFICIENT FUNDS")))</f>
        <v/>
      </c>
      <c r="S350" s="6" t="str">
        <f>IF(O350&gt;Scenario!$B$11,"",IF(O$2&lt;&gt;"Ready",O$2,IF(ISNUMBER(P350),IF((P350+Q350)*(1+Scenario!$B$12/12)-R350&lt;0,"INSUFFICIENT FUNDS",(P350+Q350)*(1+Scenario!$B$12/12)-R350),"INSUFFICIENT FUNDS")))</f>
        <v/>
      </c>
      <c r="T350" s="6" t="str">
        <f>IF(O350&gt;Scenario!$B$11,"",IF(O$2&lt;&gt;"Ready",O$2,IF(ISNUMBER(S350),T349+R350,"INSUFFICIENT FUNDS")))</f>
        <v/>
      </c>
      <c r="U350" t="str">
        <f>IF(O350&gt;Scenario!$B$11,"",IF(O$2&lt;&gt;"Ready",O$2,IF(ISNUMBER(S350),"OK","INSUFFICIENT FUNDS")))</f>
        <v/>
      </c>
      <c r="V350">
        <v>346</v>
      </c>
      <c r="W350" s="6" t="str">
        <f>IF(V350&gt;Scenario!$B$11,"",IF(V$2&lt;&gt;"Ready",V$2,IF(AB349="OK",Z349,"INSUFFICIENT FUNDS")))</f>
        <v/>
      </c>
      <c r="X350" s="6" t="str">
        <f>IF(V350&gt;Scenario!$B$11,"",IF(V$2&lt;&gt;"Ready",V$2,IF(ISNUMBER(W350),IF(AND(V350&gt;=Scenario!$B$10,MOD(V350-Scenario!$B$10,Scenario!$B$18)=0),Scenario!$B$8,0),"INSUFFICIENT FUNDS")))</f>
        <v/>
      </c>
      <c r="Y350" s="6" t="str">
        <f>IF(V350&gt;Scenario!$B$11,"",IF(V$2&lt;&gt;"Ready",V$2,IF(ISNUMBER(W350),(W350+X350)*(N('Option C'!$E$14)+N('Option C'!$E$15)+IF(Scenario!$B$13="Gross",N('Option C'!$E$16),0))/12+((N('Option C'!$E$12)+N('Option C'!$E$13))/12+IF(AND(V350&gt;=Scenario!$B$10,MOD(V350-Scenario!$B$10,Scenario!$B$18)=0),0*0+0,0)+IF(V350=1,0*0+0,0)+IF(V350=Scenario!$B$11,0,0)),"INSUFFICIENT FUNDS")))</f>
        <v/>
      </c>
      <c r="Z350" s="6" t="str">
        <f>IF(V350&gt;Scenario!$B$11,"",IF(V$2&lt;&gt;"Ready",V$2,IF(ISNUMBER(W350),IF((W350+X350)*(1+Scenario!$B$12/12)-Y350&lt;0,"INSUFFICIENT FUNDS",(W350+X350)*(1+Scenario!$B$12/12)-Y350),"INSUFFICIENT FUNDS")))</f>
        <v/>
      </c>
      <c r="AA350" s="6" t="str">
        <f>IF(V350&gt;Scenario!$B$11,"",IF(V$2&lt;&gt;"Ready",V$2,IF(ISNUMBER(Z350),AA349+Y350,"INSUFFICIENT FUNDS")))</f>
        <v/>
      </c>
      <c r="AB350" t="str">
        <f>IF(V350&gt;Scenario!$B$11,"",IF(V$2&lt;&gt;"Ready",V$2,IF(ISNUMBER(Z350),"OK","INSUFFICIENT FUNDS")))</f>
        <v/>
      </c>
      <c r="AC350">
        <v>346</v>
      </c>
      <c r="AD350" s="6" t="str">
        <f>IF(AC350&gt;Scenario!$B$11,"",IF(AC$2&lt;&gt;"Ready",AC$2,IF(AI349="OK",AG349,"INSUFFICIENT FUNDS")))</f>
        <v/>
      </c>
      <c r="AE350" s="6" t="str">
        <f>IF(AC350&gt;Scenario!$B$11,"",IF(AC$2&lt;&gt;"Ready",AC$2,IF(ISNUMBER(AD350),IF(AND(AC350&gt;=Scenario!$B$10,MOD(AC350-Scenario!$B$10,Scenario!$B$18)=0),Scenario!$B$8,0),"INSUFFICIENT FUNDS")))</f>
        <v/>
      </c>
      <c r="AF350" s="6" t="str">
        <f>IF(AC350&gt;Scenario!$B$11,"",IF(AC$2&lt;&gt;"Ready",AC$2,IF(ISNUMBER(AD350),(AD350+AE350)*(N('Option C'!$E$14)+N('Option C'!$E$15)+IF(Scenario!$B$13="Gross",0,0))/12+((N('Option C'!$E$12)+N('Option C'!$E$13))/12+IF(AND(AC350&gt;=Scenario!$B$10,MOD(AC350-Scenario!$B$10,Scenario!$B$18)=0),N('Option C'!$E$17)*N('Option C'!$E$18)+N('Option C'!$E$20),0)+IF(AC350=1,N('Option C'!$E$17)*N('Option C'!$E$19)+N('Option C'!$E$21),0)+IF(AC350=Scenario!$B$11,N('Option C'!$E$22),0)),"INSUFFICIENT FUNDS")))</f>
        <v/>
      </c>
      <c r="AG350" s="6" t="str">
        <f>IF(AC350&gt;Scenario!$B$11,"",IF(AC$2&lt;&gt;"Ready",AC$2,IF(ISNUMBER(AD350),IF((AD350+AE350)*(1+Scenario!$B$12/12)-AF350&lt;0,"INSUFFICIENT FUNDS",(AD350+AE350)*(1+Scenario!$B$12/12)-AF350),"INSUFFICIENT FUNDS")))</f>
        <v/>
      </c>
      <c r="AH350" s="6" t="str">
        <f>IF(AC350&gt;Scenario!$B$11,"",IF(AC$2&lt;&gt;"Ready",AC$2,IF(ISNUMBER(AG350),AH349+AF350,"INSUFFICIENT FUNDS")))</f>
        <v/>
      </c>
      <c r="AI350" t="str">
        <f>IF(AC350&gt;Scenario!$B$11,"",IF(AC$2&lt;&gt;"Ready",AC$2,IF(ISNUMBER(AG350),"OK","INSUFFICIENT FUNDS")))</f>
        <v/>
      </c>
      <c r="AJ350">
        <v>346</v>
      </c>
      <c r="AK350" s="6" t="str">
        <f>IF(AJ350&gt;Scenario!$B$11,"",IF(AJ$2&lt;&gt;"Ready",AJ$2,IF(AP349="OK",AN349,"INSUFFICIENT FUNDS")))</f>
        <v/>
      </c>
      <c r="AL350" s="6" t="str">
        <f>IF(AJ350&gt;Scenario!$B$11,"",IF(AJ$2&lt;&gt;"Ready",AJ$2,IF(ISNUMBER(AK350),IF(AND(AJ350&gt;=Scenario!$B$10,MOD(AJ350-Scenario!$B$10,Scenario!$B$18)=0),Scenario!$B$8,0),"INSUFFICIENT FUNDS")))</f>
        <v/>
      </c>
      <c r="AM350" s="6" t="str">
        <f>IF(AJ350&gt;Scenario!$B$11,"",IF(AJ$2&lt;&gt;"Ready",AJ$2,IF(ISNUMBER(AK350),(AK350+AL350)*(0+0+IF(Scenario!$B$13="Gross",0,0))/12+((0+0)/12+IF(AND(AJ350&gt;=Scenario!$B$10,MOD(AJ350-Scenario!$B$10,Scenario!$B$18)=0),0*0+0,0)+IF(AJ350=1,0*0+0,0)+IF(AJ350=Scenario!$B$11,0,0)),"INSUFFICIENT FUNDS")))</f>
        <v/>
      </c>
      <c r="AN350" s="6" t="str">
        <f>IF(AJ350&gt;Scenario!$B$11,"",IF(AJ$2&lt;&gt;"Ready",AJ$2,IF(ISNUMBER(AK350),IF((AK350+AL350)*(1+Scenario!$B$12/12)-AM350&lt;0,"INSUFFICIENT FUNDS",(AK350+AL350)*(1+Scenario!$B$12/12)-AM350),"INSUFFICIENT FUNDS")))</f>
        <v/>
      </c>
      <c r="AO350" s="6" t="str">
        <f>IF(AJ350&gt;Scenario!$B$11,"",IF(AJ$2&lt;&gt;"Ready",AJ$2,IF(ISNUMBER(AN350),AO349+AM350,"INSUFFICIENT FUNDS")))</f>
        <v/>
      </c>
      <c r="AP350" t="str">
        <f>IF(AJ350&gt;Scenario!$B$11,"",IF(AJ$2&lt;&gt;"Ready",AJ$2,IF(ISNUMBER(AN350),"OK","INSUFFICIENT FUNDS")))</f>
        <v/>
      </c>
    </row>
    <row r="351" spans="1:42" ht="32.1" customHeight="1" x14ac:dyDescent="0.2">
      <c r="A351">
        <v>347</v>
      </c>
      <c r="B351" s="6" t="str">
        <f>IF(A351&gt;Scenario!$B$11,"",IF(A$2&lt;&gt;"Ready",A$2,IF(G350="OK",E350,"INSUFFICIENT FUNDS")))</f>
        <v/>
      </c>
      <c r="C351" s="6" t="str">
        <f>IF(A351&gt;Scenario!$B$11,"",IF(A$2&lt;&gt;"Ready",A$2,IF(ISNUMBER(B351),IF(AND(A351&gt;=Scenario!$B$10,MOD(A351-Scenario!$B$10,Scenario!$B$18)=0),Scenario!$B$8,0),"INSUFFICIENT FUNDS")))</f>
        <v/>
      </c>
      <c r="D351" s="6" t="str">
        <f>IF(A351&gt;Scenario!$B$11,"",IF(A$2&lt;&gt;"Ready",A$2,IF(ISNUMBER(B351),(B351+C351)*(N('Option C'!$E$14)+N('Option C'!$E$15)+IF(Scenario!$B$13="Gross",N('Option C'!$E$16),0))/12+((N('Option C'!$E$12)+N('Option C'!$E$13))/12+IF(AND(A351&gt;=Scenario!$B$10,MOD(A351-Scenario!$B$10,Scenario!$B$18)=0),N('Option C'!$E$17)*N('Option C'!$E$18)+N('Option C'!$E$20),0)+IF(A351=1,N('Option C'!$E$17)*N('Option C'!$E$19)+N('Option C'!$E$21),0)+IF(A351=Scenario!$B$11,N('Option C'!$E$22),0)),"INSUFFICIENT FUNDS")))</f>
        <v/>
      </c>
      <c r="E351" s="6" t="str">
        <f>IF(A351&gt;Scenario!$B$11,"",IF(A$2&lt;&gt;"Ready",A$2,IF(ISNUMBER(B351),IF((B351+C351)*(1+Scenario!$B$12/12)-D351&lt;0,"INSUFFICIENT FUNDS",(B351+C351)*(1+Scenario!$B$12/12)-D351),"INSUFFICIENT FUNDS")))</f>
        <v/>
      </c>
      <c r="F351" s="6" t="str">
        <f>IF(A351&gt;Scenario!$B$11,"",IF(A$2&lt;&gt;"Ready",A$2,IF(ISNUMBER(E351),F350+D351,"INSUFFICIENT FUNDS")))</f>
        <v/>
      </c>
      <c r="G351" t="str">
        <f>IF(A351&gt;Scenario!$B$11,"",IF(A$2&lt;&gt;"Ready",A$2,IF(ISNUMBER(E351),"OK","INSUFFICIENT FUNDS")))</f>
        <v/>
      </c>
      <c r="H351">
        <v>347</v>
      </c>
      <c r="I351" s="6" t="str">
        <f>IF(H351&gt;Scenario!$B$11,"",IF(H$2&lt;&gt;"Ready",H$2,IF(N350="OK",L350,"INSUFFICIENT FUNDS")))</f>
        <v/>
      </c>
      <c r="J351" s="6" t="str">
        <f>IF(H351&gt;Scenario!$B$11,"",IF(H$2&lt;&gt;"Ready",H$2,IF(ISNUMBER(I351),IF(AND(H351&gt;=Scenario!$B$10,MOD(H351-Scenario!$B$10,Scenario!$B$18)=0),Scenario!$B$8,0),"INSUFFICIENT FUNDS")))</f>
        <v/>
      </c>
      <c r="K351" s="6" t="str">
        <f>IF(H351&gt;Scenario!$B$11,"",IF(H$2&lt;&gt;"Ready",H$2,IF(ISNUMBER(I351),(I351+J351)*(N('Option C'!$E$14)+N('Option C'!$E$15)+IF(Scenario!$B$13="Gross",N('Option C'!$E$16),0))/12+((0+0)/12+IF(AND(H351&gt;=Scenario!$B$10,MOD(H351-Scenario!$B$10,Scenario!$B$18)=0),N('Option C'!$E$17)*N('Option C'!$E$18)+N('Option C'!$E$20),0)+IF(H351=1,N('Option C'!$E$17)*N('Option C'!$E$19)+N('Option C'!$E$21),0)+IF(H351=Scenario!$B$11,N('Option C'!$E$22),0)),"INSUFFICIENT FUNDS")))</f>
        <v/>
      </c>
      <c r="L351" s="6" t="str">
        <f>IF(H351&gt;Scenario!$B$11,"",IF(H$2&lt;&gt;"Ready",H$2,IF(ISNUMBER(I351),IF((I351+J351)*(1+Scenario!$B$12/12)-K351&lt;0,"INSUFFICIENT FUNDS",(I351+J351)*(1+Scenario!$B$12/12)-K351),"INSUFFICIENT FUNDS")))</f>
        <v/>
      </c>
      <c r="M351" s="6" t="str">
        <f>IF(H351&gt;Scenario!$B$11,"",IF(H$2&lt;&gt;"Ready",H$2,IF(ISNUMBER(L351),M350+K351,"INSUFFICIENT FUNDS")))</f>
        <v/>
      </c>
      <c r="N351" t="str">
        <f>IF(H351&gt;Scenario!$B$11,"",IF(H$2&lt;&gt;"Ready",H$2,IF(ISNUMBER(L351),"OK","INSUFFICIENT FUNDS")))</f>
        <v/>
      </c>
      <c r="O351">
        <v>347</v>
      </c>
      <c r="P351" s="6" t="str">
        <f>IF(O351&gt;Scenario!$B$11,"",IF(O$2&lt;&gt;"Ready",O$2,IF(U350="OK",S350,"INSUFFICIENT FUNDS")))</f>
        <v/>
      </c>
      <c r="Q351" s="6" t="str">
        <f>IF(O351&gt;Scenario!$B$11,"",IF(O$2&lt;&gt;"Ready",O$2,IF(ISNUMBER(P351),IF(AND(O351&gt;=Scenario!$B$10,MOD(O351-Scenario!$B$10,Scenario!$B$18)=0),Scenario!$B$8,0),"INSUFFICIENT FUNDS")))</f>
        <v/>
      </c>
      <c r="R351" s="6" t="str">
        <f>IF(O351&gt;Scenario!$B$11,"",IF(O$2&lt;&gt;"Ready",O$2,IF(ISNUMBER(P351),(P351+Q351)*(0+N('Option C'!$E$15)+IF(Scenario!$B$13="Gross",N('Option C'!$E$16),0))/12+((N('Option C'!$E$12)+N('Option C'!$E$13))/12+IF(AND(O351&gt;=Scenario!$B$10,MOD(O351-Scenario!$B$10,Scenario!$B$18)=0),N('Option C'!$E$17)*N('Option C'!$E$18)+N('Option C'!$E$20),0)+IF(O351=1,N('Option C'!$E$17)*N('Option C'!$E$19)+N('Option C'!$E$21),0)+IF(O351=Scenario!$B$11,N('Option C'!$E$22),0)),"INSUFFICIENT FUNDS")))</f>
        <v/>
      </c>
      <c r="S351" s="6" t="str">
        <f>IF(O351&gt;Scenario!$B$11,"",IF(O$2&lt;&gt;"Ready",O$2,IF(ISNUMBER(P351),IF((P351+Q351)*(1+Scenario!$B$12/12)-R351&lt;0,"INSUFFICIENT FUNDS",(P351+Q351)*(1+Scenario!$B$12/12)-R351),"INSUFFICIENT FUNDS")))</f>
        <v/>
      </c>
      <c r="T351" s="6" t="str">
        <f>IF(O351&gt;Scenario!$B$11,"",IF(O$2&lt;&gt;"Ready",O$2,IF(ISNUMBER(S351),T350+R351,"INSUFFICIENT FUNDS")))</f>
        <v/>
      </c>
      <c r="U351" t="str">
        <f>IF(O351&gt;Scenario!$B$11,"",IF(O$2&lt;&gt;"Ready",O$2,IF(ISNUMBER(S351),"OK","INSUFFICIENT FUNDS")))</f>
        <v/>
      </c>
      <c r="V351">
        <v>347</v>
      </c>
      <c r="W351" s="6" t="str">
        <f>IF(V351&gt;Scenario!$B$11,"",IF(V$2&lt;&gt;"Ready",V$2,IF(AB350="OK",Z350,"INSUFFICIENT FUNDS")))</f>
        <v/>
      </c>
      <c r="X351" s="6" t="str">
        <f>IF(V351&gt;Scenario!$B$11,"",IF(V$2&lt;&gt;"Ready",V$2,IF(ISNUMBER(W351),IF(AND(V351&gt;=Scenario!$B$10,MOD(V351-Scenario!$B$10,Scenario!$B$18)=0),Scenario!$B$8,0),"INSUFFICIENT FUNDS")))</f>
        <v/>
      </c>
      <c r="Y351" s="6" t="str">
        <f>IF(V351&gt;Scenario!$B$11,"",IF(V$2&lt;&gt;"Ready",V$2,IF(ISNUMBER(W351),(W351+X351)*(N('Option C'!$E$14)+N('Option C'!$E$15)+IF(Scenario!$B$13="Gross",N('Option C'!$E$16),0))/12+((N('Option C'!$E$12)+N('Option C'!$E$13))/12+IF(AND(V351&gt;=Scenario!$B$10,MOD(V351-Scenario!$B$10,Scenario!$B$18)=0),0*0+0,0)+IF(V351=1,0*0+0,0)+IF(V351=Scenario!$B$11,0,0)),"INSUFFICIENT FUNDS")))</f>
        <v/>
      </c>
      <c r="Z351" s="6" t="str">
        <f>IF(V351&gt;Scenario!$B$11,"",IF(V$2&lt;&gt;"Ready",V$2,IF(ISNUMBER(W351),IF((W351+X351)*(1+Scenario!$B$12/12)-Y351&lt;0,"INSUFFICIENT FUNDS",(W351+X351)*(1+Scenario!$B$12/12)-Y351),"INSUFFICIENT FUNDS")))</f>
        <v/>
      </c>
      <c r="AA351" s="6" t="str">
        <f>IF(V351&gt;Scenario!$B$11,"",IF(V$2&lt;&gt;"Ready",V$2,IF(ISNUMBER(Z351),AA350+Y351,"INSUFFICIENT FUNDS")))</f>
        <v/>
      </c>
      <c r="AB351" t="str">
        <f>IF(V351&gt;Scenario!$B$11,"",IF(V$2&lt;&gt;"Ready",V$2,IF(ISNUMBER(Z351),"OK","INSUFFICIENT FUNDS")))</f>
        <v/>
      </c>
      <c r="AC351">
        <v>347</v>
      </c>
      <c r="AD351" s="6" t="str">
        <f>IF(AC351&gt;Scenario!$B$11,"",IF(AC$2&lt;&gt;"Ready",AC$2,IF(AI350="OK",AG350,"INSUFFICIENT FUNDS")))</f>
        <v/>
      </c>
      <c r="AE351" s="6" t="str">
        <f>IF(AC351&gt;Scenario!$B$11,"",IF(AC$2&lt;&gt;"Ready",AC$2,IF(ISNUMBER(AD351),IF(AND(AC351&gt;=Scenario!$B$10,MOD(AC351-Scenario!$B$10,Scenario!$B$18)=0),Scenario!$B$8,0),"INSUFFICIENT FUNDS")))</f>
        <v/>
      </c>
      <c r="AF351" s="6" t="str">
        <f>IF(AC351&gt;Scenario!$B$11,"",IF(AC$2&lt;&gt;"Ready",AC$2,IF(ISNUMBER(AD351),(AD351+AE351)*(N('Option C'!$E$14)+N('Option C'!$E$15)+IF(Scenario!$B$13="Gross",0,0))/12+((N('Option C'!$E$12)+N('Option C'!$E$13))/12+IF(AND(AC351&gt;=Scenario!$B$10,MOD(AC351-Scenario!$B$10,Scenario!$B$18)=0),N('Option C'!$E$17)*N('Option C'!$E$18)+N('Option C'!$E$20),0)+IF(AC351=1,N('Option C'!$E$17)*N('Option C'!$E$19)+N('Option C'!$E$21),0)+IF(AC351=Scenario!$B$11,N('Option C'!$E$22),0)),"INSUFFICIENT FUNDS")))</f>
        <v/>
      </c>
      <c r="AG351" s="6" t="str">
        <f>IF(AC351&gt;Scenario!$B$11,"",IF(AC$2&lt;&gt;"Ready",AC$2,IF(ISNUMBER(AD351),IF((AD351+AE351)*(1+Scenario!$B$12/12)-AF351&lt;0,"INSUFFICIENT FUNDS",(AD351+AE351)*(1+Scenario!$B$12/12)-AF351),"INSUFFICIENT FUNDS")))</f>
        <v/>
      </c>
      <c r="AH351" s="6" t="str">
        <f>IF(AC351&gt;Scenario!$B$11,"",IF(AC$2&lt;&gt;"Ready",AC$2,IF(ISNUMBER(AG351),AH350+AF351,"INSUFFICIENT FUNDS")))</f>
        <v/>
      </c>
      <c r="AI351" t="str">
        <f>IF(AC351&gt;Scenario!$B$11,"",IF(AC$2&lt;&gt;"Ready",AC$2,IF(ISNUMBER(AG351),"OK","INSUFFICIENT FUNDS")))</f>
        <v/>
      </c>
      <c r="AJ351">
        <v>347</v>
      </c>
      <c r="AK351" s="6" t="str">
        <f>IF(AJ351&gt;Scenario!$B$11,"",IF(AJ$2&lt;&gt;"Ready",AJ$2,IF(AP350="OK",AN350,"INSUFFICIENT FUNDS")))</f>
        <v/>
      </c>
      <c r="AL351" s="6" t="str">
        <f>IF(AJ351&gt;Scenario!$B$11,"",IF(AJ$2&lt;&gt;"Ready",AJ$2,IF(ISNUMBER(AK351),IF(AND(AJ351&gt;=Scenario!$B$10,MOD(AJ351-Scenario!$B$10,Scenario!$B$18)=0),Scenario!$B$8,0),"INSUFFICIENT FUNDS")))</f>
        <v/>
      </c>
      <c r="AM351" s="6" t="str">
        <f>IF(AJ351&gt;Scenario!$B$11,"",IF(AJ$2&lt;&gt;"Ready",AJ$2,IF(ISNUMBER(AK351),(AK351+AL351)*(0+0+IF(Scenario!$B$13="Gross",0,0))/12+((0+0)/12+IF(AND(AJ351&gt;=Scenario!$B$10,MOD(AJ351-Scenario!$B$10,Scenario!$B$18)=0),0*0+0,0)+IF(AJ351=1,0*0+0,0)+IF(AJ351=Scenario!$B$11,0,0)),"INSUFFICIENT FUNDS")))</f>
        <v/>
      </c>
      <c r="AN351" s="6" t="str">
        <f>IF(AJ351&gt;Scenario!$B$11,"",IF(AJ$2&lt;&gt;"Ready",AJ$2,IF(ISNUMBER(AK351),IF((AK351+AL351)*(1+Scenario!$B$12/12)-AM351&lt;0,"INSUFFICIENT FUNDS",(AK351+AL351)*(1+Scenario!$B$12/12)-AM351),"INSUFFICIENT FUNDS")))</f>
        <v/>
      </c>
      <c r="AO351" s="6" t="str">
        <f>IF(AJ351&gt;Scenario!$B$11,"",IF(AJ$2&lt;&gt;"Ready",AJ$2,IF(ISNUMBER(AN351),AO350+AM351,"INSUFFICIENT FUNDS")))</f>
        <v/>
      </c>
      <c r="AP351" t="str">
        <f>IF(AJ351&gt;Scenario!$B$11,"",IF(AJ$2&lt;&gt;"Ready",AJ$2,IF(ISNUMBER(AN351),"OK","INSUFFICIENT FUNDS")))</f>
        <v/>
      </c>
    </row>
    <row r="352" spans="1:42" ht="32.1" customHeight="1" x14ac:dyDescent="0.2">
      <c r="A352">
        <v>348</v>
      </c>
      <c r="B352" s="6" t="str">
        <f>IF(A352&gt;Scenario!$B$11,"",IF(A$2&lt;&gt;"Ready",A$2,IF(G351="OK",E351,"INSUFFICIENT FUNDS")))</f>
        <v/>
      </c>
      <c r="C352" s="6" t="str">
        <f>IF(A352&gt;Scenario!$B$11,"",IF(A$2&lt;&gt;"Ready",A$2,IF(ISNUMBER(B352),IF(AND(A352&gt;=Scenario!$B$10,MOD(A352-Scenario!$B$10,Scenario!$B$18)=0),Scenario!$B$8,0),"INSUFFICIENT FUNDS")))</f>
        <v/>
      </c>
      <c r="D352" s="6" t="str">
        <f>IF(A352&gt;Scenario!$B$11,"",IF(A$2&lt;&gt;"Ready",A$2,IF(ISNUMBER(B352),(B352+C352)*(N('Option C'!$E$14)+N('Option C'!$E$15)+IF(Scenario!$B$13="Gross",N('Option C'!$E$16),0))/12+((N('Option C'!$E$12)+N('Option C'!$E$13))/12+IF(AND(A352&gt;=Scenario!$B$10,MOD(A352-Scenario!$B$10,Scenario!$B$18)=0),N('Option C'!$E$17)*N('Option C'!$E$18)+N('Option C'!$E$20),0)+IF(A352=1,N('Option C'!$E$17)*N('Option C'!$E$19)+N('Option C'!$E$21),0)+IF(A352=Scenario!$B$11,N('Option C'!$E$22),0)),"INSUFFICIENT FUNDS")))</f>
        <v/>
      </c>
      <c r="E352" s="6" t="str">
        <f>IF(A352&gt;Scenario!$B$11,"",IF(A$2&lt;&gt;"Ready",A$2,IF(ISNUMBER(B352),IF((B352+C352)*(1+Scenario!$B$12/12)-D352&lt;0,"INSUFFICIENT FUNDS",(B352+C352)*(1+Scenario!$B$12/12)-D352),"INSUFFICIENT FUNDS")))</f>
        <v/>
      </c>
      <c r="F352" s="6" t="str">
        <f>IF(A352&gt;Scenario!$B$11,"",IF(A$2&lt;&gt;"Ready",A$2,IF(ISNUMBER(E352),F351+D352,"INSUFFICIENT FUNDS")))</f>
        <v/>
      </c>
      <c r="G352" t="str">
        <f>IF(A352&gt;Scenario!$B$11,"",IF(A$2&lt;&gt;"Ready",A$2,IF(ISNUMBER(E352),"OK","INSUFFICIENT FUNDS")))</f>
        <v/>
      </c>
      <c r="H352">
        <v>348</v>
      </c>
      <c r="I352" s="6" t="str">
        <f>IF(H352&gt;Scenario!$B$11,"",IF(H$2&lt;&gt;"Ready",H$2,IF(N351="OK",L351,"INSUFFICIENT FUNDS")))</f>
        <v/>
      </c>
      <c r="J352" s="6" t="str">
        <f>IF(H352&gt;Scenario!$B$11,"",IF(H$2&lt;&gt;"Ready",H$2,IF(ISNUMBER(I352),IF(AND(H352&gt;=Scenario!$B$10,MOD(H352-Scenario!$B$10,Scenario!$B$18)=0),Scenario!$B$8,0),"INSUFFICIENT FUNDS")))</f>
        <v/>
      </c>
      <c r="K352" s="6" t="str">
        <f>IF(H352&gt;Scenario!$B$11,"",IF(H$2&lt;&gt;"Ready",H$2,IF(ISNUMBER(I352),(I352+J352)*(N('Option C'!$E$14)+N('Option C'!$E$15)+IF(Scenario!$B$13="Gross",N('Option C'!$E$16),0))/12+((0+0)/12+IF(AND(H352&gt;=Scenario!$B$10,MOD(H352-Scenario!$B$10,Scenario!$B$18)=0),N('Option C'!$E$17)*N('Option C'!$E$18)+N('Option C'!$E$20),0)+IF(H352=1,N('Option C'!$E$17)*N('Option C'!$E$19)+N('Option C'!$E$21),0)+IF(H352=Scenario!$B$11,N('Option C'!$E$22),0)),"INSUFFICIENT FUNDS")))</f>
        <v/>
      </c>
      <c r="L352" s="6" t="str">
        <f>IF(H352&gt;Scenario!$B$11,"",IF(H$2&lt;&gt;"Ready",H$2,IF(ISNUMBER(I352),IF((I352+J352)*(1+Scenario!$B$12/12)-K352&lt;0,"INSUFFICIENT FUNDS",(I352+J352)*(1+Scenario!$B$12/12)-K352),"INSUFFICIENT FUNDS")))</f>
        <v/>
      </c>
      <c r="M352" s="6" t="str">
        <f>IF(H352&gt;Scenario!$B$11,"",IF(H$2&lt;&gt;"Ready",H$2,IF(ISNUMBER(L352),M351+K352,"INSUFFICIENT FUNDS")))</f>
        <v/>
      </c>
      <c r="N352" t="str">
        <f>IF(H352&gt;Scenario!$B$11,"",IF(H$2&lt;&gt;"Ready",H$2,IF(ISNUMBER(L352),"OK","INSUFFICIENT FUNDS")))</f>
        <v/>
      </c>
      <c r="O352">
        <v>348</v>
      </c>
      <c r="P352" s="6" t="str">
        <f>IF(O352&gt;Scenario!$B$11,"",IF(O$2&lt;&gt;"Ready",O$2,IF(U351="OK",S351,"INSUFFICIENT FUNDS")))</f>
        <v/>
      </c>
      <c r="Q352" s="6" t="str">
        <f>IF(O352&gt;Scenario!$B$11,"",IF(O$2&lt;&gt;"Ready",O$2,IF(ISNUMBER(P352),IF(AND(O352&gt;=Scenario!$B$10,MOD(O352-Scenario!$B$10,Scenario!$B$18)=0),Scenario!$B$8,0),"INSUFFICIENT FUNDS")))</f>
        <v/>
      </c>
      <c r="R352" s="6" t="str">
        <f>IF(O352&gt;Scenario!$B$11,"",IF(O$2&lt;&gt;"Ready",O$2,IF(ISNUMBER(P352),(P352+Q352)*(0+N('Option C'!$E$15)+IF(Scenario!$B$13="Gross",N('Option C'!$E$16),0))/12+((N('Option C'!$E$12)+N('Option C'!$E$13))/12+IF(AND(O352&gt;=Scenario!$B$10,MOD(O352-Scenario!$B$10,Scenario!$B$18)=0),N('Option C'!$E$17)*N('Option C'!$E$18)+N('Option C'!$E$20),0)+IF(O352=1,N('Option C'!$E$17)*N('Option C'!$E$19)+N('Option C'!$E$21),0)+IF(O352=Scenario!$B$11,N('Option C'!$E$22),0)),"INSUFFICIENT FUNDS")))</f>
        <v/>
      </c>
      <c r="S352" s="6" t="str">
        <f>IF(O352&gt;Scenario!$B$11,"",IF(O$2&lt;&gt;"Ready",O$2,IF(ISNUMBER(P352),IF((P352+Q352)*(1+Scenario!$B$12/12)-R352&lt;0,"INSUFFICIENT FUNDS",(P352+Q352)*(1+Scenario!$B$12/12)-R352),"INSUFFICIENT FUNDS")))</f>
        <v/>
      </c>
      <c r="T352" s="6" t="str">
        <f>IF(O352&gt;Scenario!$B$11,"",IF(O$2&lt;&gt;"Ready",O$2,IF(ISNUMBER(S352),T351+R352,"INSUFFICIENT FUNDS")))</f>
        <v/>
      </c>
      <c r="U352" t="str">
        <f>IF(O352&gt;Scenario!$B$11,"",IF(O$2&lt;&gt;"Ready",O$2,IF(ISNUMBER(S352),"OK","INSUFFICIENT FUNDS")))</f>
        <v/>
      </c>
      <c r="V352">
        <v>348</v>
      </c>
      <c r="W352" s="6" t="str">
        <f>IF(V352&gt;Scenario!$B$11,"",IF(V$2&lt;&gt;"Ready",V$2,IF(AB351="OK",Z351,"INSUFFICIENT FUNDS")))</f>
        <v/>
      </c>
      <c r="X352" s="6" t="str">
        <f>IF(V352&gt;Scenario!$B$11,"",IF(V$2&lt;&gt;"Ready",V$2,IF(ISNUMBER(W352),IF(AND(V352&gt;=Scenario!$B$10,MOD(V352-Scenario!$B$10,Scenario!$B$18)=0),Scenario!$B$8,0),"INSUFFICIENT FUNDS")))</f>
        <v/>
      </c>
      <c r="Y352" s="6" t="str">
        <f>IF(V352&gt;Scenario!$B$11,"",IF(V$2&lt;&gt;"Ready",V$2,IF(ISNUMBER(W352),(W352+X352)*(N('Option C'!$E$14)+N('Option C'!$E$15)+IF(Scenario!$B$13="Gross",N('Option C'!$E$16),0))/12+((N('Option C'!$E$12)+N('Option C'!$E$13))/12+IF(AND(V352&gt;=Scenario!$B$10,MOD(V352-Scenario!$B$10,Scenario!$B$18)=0),0*0+0,0)+IF(V352=1,0*0+0,0)+IF(V352=Scenario!$B$11,0,0)),"INSUFFICIENT FUNDS")))</f>
        <v/>
      </c>
      <c r="Z352" s="6" t="str">
        <f>IF(V352&gt;Scenario!$B$11,"",IF(V$2&lt;&gt;"Ready",V$2,IF(ISNUMBER(W352),IF((W352+X352)*(1+Scenario!$B$12/12)-Y352&lt;0,"INSUFFICIENT FUNDS",(W352+X352)*(1+Scenario!$B$12/12)-Y352),"INSUFFICIENT FUNDS")))</f>
        <v/>
      </c>
      <c r="AA352" s="6" t="str">
        <f>IF(V352&gt;Scenario!$B$11,"",IF(V$2&lt;&gt;"Ready",V$2,IF(ISNUMBER(Z352),AA351+Y352,"INSUFFICIENT FUNDS")))</f>
        <v/>
      </c>
      <c r="AB352" t="str">
        <f>IF(V352&gt;Scenario!$B$11,"",IF(V$2&lt;&gt;"Ready",V$2,IF(ISNUMBER(Z352),"OK","INSUFFICIENT FUNDS")))</f>
        <v/>
      </c>
      <c r="AC352">
        <v>348</v>
      </c>
      <c r="AD352" s="6" t="str">
        <f>IF(AC352&gt;Scenario!$B$11,"",IF(AC$2&lt;&gt;"Ready",AC$2,IF(AI351="OK",AG351,"INSUFFICIENT FUNDS")))</f>
        <v/>
      </c>
      <c r="AE352" s="6" t="str">
        <f>IF(AC352&gt;Scenario!$B$11,"",IF(AC$2&lt;&gt;"Ready",AC$2,IF(ISNUMBER(AD352),IF(AND(AC352&gt;=Scenario!$B$10,MOD(AC352-Scenario!$B$10,Scenario!$B$18)=0),Scenario!$B$8,0),"INSUFFICIENT FUNDS")))</f>
        <v/>
      </c>
      <c r="AF352" s="6" t="str">
        <f>IF(AC352&gt;Scenario!$B$11,"",IF(AC$2&lt;&gt;"Ready",AC$2,IF(ISNUMBER(AD352),(AD352+AE352)*(N('Option C'!$E$14)+N('Option C'!$E$15)+IF(Scenario!$B$13="Gross",0,0))/12+((N('Option C'!$E$12)+N('Option C'!$E$13))/12+IF(AND(AC352&gt;=Scenario!$B$10,MOD(AC352-Scenario!$B$10,Scenario!$B$18)=0),N('Option C'!$E$17)*N('Option C'!$E$18)+N('Option C'!$E$20),0)+IF(AC352=1,N('Option C'!$E$17)*N('Option C'!$E$19)+N('Option C'!$E$21),0)+IF(AC352=Scenario!$B$11,N('Option C'!$E$22),0)),"INSUFFICIENT FUNDS")))</f>
        <v/>
      </c>
      <c r="AG352" s="6" t="str">
        <f>IF(AC352&gt;Scenario!$B$11,"",IF(AC$2&lt;&gt;"Ready",AC$2,IF(ISNUMBER(AD352),IF((AD352+AE352)*(1+Scenario!$B$12/12)-AF352&lt;0,"INSUFFICIENT FUNDS",(AD352+AE352)*(1+Scenario!$B$12/12)-AF352),"INSUFFICIENT FUNDS")))</f>
        <v/>
      </c>
      <c r="AH352" s="6" t="str">
        <f>IF(AC352&gt;Scenario!$B$11,"",IF(AC$2&lt;&gt;"Ready",AC$2,IF(ISNUMBER(AG352),AH351+AF352,"INSUFFICIENT FUNDS")))</f>
        <v/>
      </c>
      <c r="AI352" t="str">
        <f>IF(AC352&gt;Scenario!$B$11,"",IF(AC$2&lt;&gt;"Ready",AC$2,IF(ISNUMBER(AG352),"OK","INSUFFICIENT FUNDS")))</f>
        <v/>
      </c>
      <c r="AJ352">
        <v>348</v>
      </c>
      <c r="AK352" s="6" t="str">
        <f>IF(AJ352&gt;Scenario!$B$11,"",IF(AJ$2&lt;&gt;"Ready",AJ$2,IF(AP351="OK",AN351,"INSUFFICIENT FUNDS")))</f>
        <v/>
      </c>
      <c r="AL352" s="6" t="str">
        <f>IF(AJ352&gt;Scenario!$B$11,"",IF(AJ$2&lt;&gt;"Ready",AJ$2,IF(ISNUMBER(AK352),IF(AND(AJ352&gt;=Scenario!$B$10,MOD(AJ352-Scenario!$B$10,Scenario!$B$18)=0),Scenario!$B$8,0),"INSUFFICIENT FUNDS")))</f>
        <v/>
      </c>
      <c r="AM352" s="6" t="str">
        <f>IF(AJ352&gt;Scenario!$B$11,"",IF(AJ$2&lt;&gt;"Ready",AJ$2,IF(ISNUMBER(AK352),(AK352+AL352)*(0+0+IF(Scenario!$B$13="Gross",0,0))/12+((0+0)/12+IF(AND(AJ352&gt;=Scenario!$B$10,MOD(AJ352-Scenario!$B$10,Scenario!$B$18)=0),0*0+0,0)+IF(AJ352=1,0*0+0,0)+IF(AJ352=Scenario!$B$11,0,0)),"INSUFFICIENT FUNDS")))</f>
        <v/>
      </c>
      <c r="AN352" s="6" t="str">
        <f>IF(AJ352&gt;Scenario!$B$11,"",IF(AJ$2&lt;&gt;"Ready",AJ$2,IF(ISNUMBER(AK352),IF((AK352+AL352)*(1+Scenario!$B$12/12)-AM352&lt;0,"INSUFFICIENT FUNDS",(AK352+AL352)*(1+Scenario!$B$12/12)-AM352),"INSUFFICIENT FUNDS")))</f>
        <v/>
      </c>
      <c r="AO352" s="6" t="str">
        <f>IF(AJ352&gt;Scenario!$B$11,"",IF(AJ$2&lt;&gt;"Ready",AJ$2,IF(ISNUMBER(AN352),AO351+AM352,"INSUFFICIENT FUNDS")))</f>
        <v/>
      </c>
      <c r="AP352" t="str">
        <f>IF(AJ352&gt;Scenario!$B$11,"",IF(AJ$2&lt;&gt;"Ready",AJ$2,IF(ISNUMBER(AN352),"OK","INSUFFICIENT FUNDS")))</f>
        <v/>
      </c>
    </row>
    <row r="353" spans="1:42" ht="32.1" customHeight="1" x14ac:dyDescent="0.2">
      <c r="A353">
        <v>349</v>
      </c>
      <c r="B353" s="6" t="str">
        <f>IF(A353&gt;Scenario!$B$11,"",IF(A$2&lt;&gt;"Ready",A$2,IF(G352="OK",E352,"INSUFFICIENT FUNDS")))</f>
        <v/>
      </c>
      <c r="C353" s="6" t="str">
        <f>IF(A353&gt;Scenario!$B$11,"",IF(A$2&lt;&gt;"Ready",A$2,IF(ISNUMBER(B353),IF(AND(A353&gt;=Scenario!$B$10,MOD(A353-Scenario!$B$10,Scenario!$B$18)=0),Scenario!$B$8,0),"INSUFFICIENT FUNDS")))</f>
        <v/>
      </c>
      <c r="D353" s="6" t="str">
        <f>IF(A353&gt;Scenario!$B$11,"",IF(A$2&lt;&gt;"Ready",A$2,IF(ISNUMBER(B353),(B353+C353)*(N('Option C'!$E$14)+N('Option C'!$E$15)+IF(Scenario!$B$13="Gross",N('Option C'!$E$16),0))/12+((N('Option C'!$E$12)+N('Option C'!$E$13))/12+IF(AND(A353&gt;=Scenario!$B$10,MOD(A353-Scenario!$B$10,Scenario!$B$18)=0),N('Option C'!$E$17)*N('Option C'!$E$18)+N('Option C'!$E$20),0)+IF(A353=1,N('Option C'!$E$17)*N('Option C'!$E$19)+N('Option C'!$E$21),0)+IF(A353=Scenario!$B$11,N('Option C'!$E$22),0)),"INSUFFICIENT FUNDS")))</f>
        <v/>
      </c>
      <c r="E353" s="6" t="str">
        <f>IF(A353&gt;Scenario!$B$11,"",IF(A$2&lt;&gt;"Ready",A$2,IF(ISNUMBER(B353),IF((B353+C353)*(1+Scenario!$B$12/12)-D353&lt;0,"INSUFFICIENT FUNDS",(B353+C353)*(1+Scenario!$B$12/12)-D353),"INSUFFICIENT FUNDS")))</f>
        <v/>
      </c>
      <c r="F353" s="6" t="str">
        <f>IF(A353&gt;Scenario!$B$11,"",IF(A$2&lt;&gt;"Ready",A$2,IF(ISNUMBER(E353),F352+D353,"INSUFFICIENT FUNDS")))</f>
        <v/>
      </c>
      <c r="G353" t="str">
        <f>IF(A353&gt;Scenario!$B$11,"",IF(A$2&lt;&gt;"Ready",A$2,IF(ISNUMBER(E353),"OK","INSUFFICIENT FUNDS")))</f>
        <v/>
      </c>
      <c r="H353">
        <v>349</v>
      </c>
      <c r="I353" s="6" t="str">
        <f>IF(H353&gt;Scenario!$B$11,"",IF(H$2&lt;&gt;"Ready",H$2,IF(N352="OK",L352,"INSUFFICIENT FUNDS")))</f>
        <v/>
      </c>
      <c r="J353" s="6" t="str">
        <f>IF(H353&gt;Scenario!$B$11,"",IF(H$2&lt;&gt;"Ready",H$2,IF(ISNUMBER(I353),IF(AND(H353&gt;=Scenario!$B$10,MOD(H353-Scenario!$B$10,Scenario!$B$18)=0),Scenario!$B$8,0),"INSUFFICIENT FUNDS")))</f>
        <v/>
      </c>
      <c r="K353" s="6" t="str">
        <f>IF(H353&gt;Scenario!$B$11,"",IF(H$2&lt;&gt;"Ready",H$2,IF(ISNUMBER(I353),(I353+J353)*(N('Option C'!$E$14)+N('Option C'!$E$15)+IF(Scenario!$B$13="Gross",N('Option C'!$E$16),0))/12+((0+0)/12+IF(AND(H353&gt;=Scenario!$B$10,MOD(H353-Scenario!$B$10,Scenario!$B$18)=0),N('Option C'!$E$17)*N('Option C'!$E$18)+N('Option C'!$E$20),0)+IF(H353=1,N('Option C'!$E$17)*N('Option C'!$E$19)+N('Option C'!$E$21),0)+IF(H353=Scenario!$B$11,N('Option C'!$E$22),0)),"INSUFFICIENT FUNDS")))</f>
        <v/>
      </c>
      <c r="L353" s="6" t="str">
        <f>IF(H353&gt;Scenario!$B$11,"",IF(H$2&lt;&gt;"Ready",H$2,IF(ISNUMBER(I353),IF((I353+J353)*(1+Scenario!$B$12/12)-K353&lt;0,"INSUFFICIENT FUNDS",(I353+J353)*(1+Scenario!$B$12/12)-K353),"INSUFFICIENT FUNDS")))</f>
        <v/>
      </c>
      <c r="M353" s="6" t="str">
        <f>IF(H353&gt;Scenario!$B$11,"",IF(H$2&lt;&gt;"Ready",H$2,IF(ISNUMBER(L353),M352+K353,"INSUFFICIENT FUNDS")))</f>
        <v/>
      </c>
      <c r="N353" t="str">
        <f>IF(H353&gt;Scenario!$B$11,"",IF(H$2&lt;&gt;"Ready",H$2,IF(ISNUMBER(L353),"OK","INSUFFICIENT FUNDS")))</f>
        <v/>
      </c>
      <c r="O353">
        <v>349</v>
      </c>
      <c r="P353" s="6" t="str">
        <f>IF(O353&gt;Scenario!$B$11,"",IF(O$2&lt;&gt;"Ready",O$2,IF(U352="OK",S352,"INSUFFICIENT FUNDS")))</f>
        <v/>
      </c>
      <c r="Q353" s="6" t="str">
        <f>IF(O353&gt;Scenario!$B$11,"",IF(O$2&lt;&gt;"Ready",O$2,IF(ISNUMBER(P353),IF(AND(O353&gt;=Scenario!$B$10,MOD(O353-Scenario!$B$10,Scenario!$B$18)=0),Scenario!$B$8,0),"INSUFFICIENT FUNDS")))</f>
        <v/>
      </c>
      <c r="R353" s="6" t="str">
        <f>IF(O353&gt;Scenario!$B$11,"",IF(O$2&lt;&gt;"Ready",O$2,IF(ISNUMBER(P353),(P353+Q353)*(0+N('Option C'!$E$15)+IF(Scenario!$B$13="Gross",N('Option C'!$E$16),0))/12+((N('Option C'!$E$12)+N('Option C'!$E$13))/12+IF(AND(O353&gt;=Scenario!$B$10,MOD(O353-Scenario!$B$10,Scenario!$B$18)=0),N('Option C'!$E$17)*N('Option C'!$E$18)+N('Option C'!$E$20),0)+IF(O353=1,N('Option C'!$E$17)*N('Option C'!$E$19)+N('Option C'!$E$21),0)+IF(O353=Scenario!$B$11,N('Option C'!$E$22),0)),"INSUFFICIENT FUNDS")))</f>
        <v/>
      </c>
      <c r="S353" s="6" t="str">
        <f>IF(O353&gt;Scenario!$B$11,"",IF(O$2&lt;&gt;"Ready",O$2,IF(ISNUMBER(P353),IF((P353+Q353)*(1+Scenario!$B$12/12)-R353&lt;0,"INSUFFICIENT FUNDS",(P353+Q353)*(1+Scenario!$B$12/12)-R353),"INSUFFICIENT FUNDS")))</f>
        <v/>
      </c>
      <c r="T353" s="6" t="str">
        <f>IF(O353&gt;Scenario!$B$11,"",IF(O$2&lt;&gt;"Ready",O$2,IF(ISNUMBER(S353),T352+R353,"INSUFFICIENT FUNDS")))</f>
        <v/>
      </c>
      <c r="U353" t="str">
        <f>IF(O353&gt;Scenario!$B$11,"",IF(O$2&lt;&gt;"Ready",O$2,IF(ISNUMBER(S353),"OK","INSUFFICIENT FUNDS")))</f>
        <v/>
      </c>
      <c r="V353">
        <v>349</v>
      </c>
      <c r="W353" s="6" t="str">
        <f>IF(V353&gt;Scenario!$B$11,"",IF(V$2&lt;&gt;"Ready",V$2,IF(AB352="OK",Z352,"INSUFFICIENT FUNDS")))</f>
        <v/>
      </c>
      <c r="X353" s="6" t="str">
        <f>IF(V353&gt;Scenario!$B$11,"",IF(V$2&lt;&gt;"Ready",V$2,IF(ISNUMBER(W353),IF(AND(V353&gt;=Scenario!$B$10,MOD(V353-Scenario!$B$10,Scenario!$B$18)=0),Scenario!$B$8,0),"INSUFFICIENT FUNDS")))</f>
        <v/>
      </c>
      <c r="Y353" s="6" t="str">
        <f>IF(V353&gt;Scenario!$B$11,"",IF(V$2&lt;&gt;"Ready",V$2,IF(ISNUMBER(W353),(W353+X353)*(N('Option C'!$E$14)+N('Option C'!$E$15)+IF(Scenario!$B$13="Gross",N('Option C'!$E$16),0))/12+((N('Option C'!$E$12)+N('Option C'!$E$13))/12+IF(AND(V353&gt;=Scenario!$B$10,MOD(V353-Scenario!$B$10,Scenario!$B$18)=0),0*0+0,0)+IF(V353=1,0*0+0,0)+IF(V353=Scenario!$B$11,0,0)),"INSUFFICIENT FUNDS")))</f>
        <v/>
      </c>
      <c r="Z353" s="6" t="str">
        <f>IF(V353&gt;Scenario!$B$11,"",IF(V$2&lt;&gt;"Ready",V$2,IF(ISNUMBER(W353),IF((W353+X353)*(1+Scenario!$B$12/12)-Y353&lt;0,"INSUFFICIENT FUNDS",(W353+X353)*(1+Scenario!$B$12/12)-Y353),"INSUFFICIENT FUNDS")))</f>
        <v/>
      </c>
      <c r="AA353" s="6" t="str">
        <f>IF(V353&gt;Scenario!$B$11,"",IF(V$2&lt;&gt;"Ready",V$2,IF(ISNUMBER(Z353),AA352+Y353,"INSUFFICIENT FUNDS")))</f>
        <v/>
      </c>
      <c r="AB353" t="str">
        <f>IF(V353&gt;Scenario!$B$11,"",IF(V$2&lt;&gt;"Ready",V$2,IF(ISNUMBER(Z353),"OK","INSUFFICIENT FUNDS")))</f>
        <v/>
      </c>
      <c r="AC353">
        <v>349</v>
      </c>
      <c r="AD353" s="6" t="str">
        <f>IF(AC353&gt;Scenario!$B$11,"",IF(AC$2&lt;&gt;"Ready",AC$2,IF(AI352="OK",AG352,"INSUFFICIENT FUNDS")))</f>
        <v/>
      </c>
      <c r="AE353" s="6" t="str">
        <f>IF(AC353&gt;Scenario!$B$11,"",IF(AC$2&lt;&gt;"Ready",AC$2,IF(ISNUMBER(AD353),IF(AND(AC353&gt;=Scenario!$B$10,MOD(AC353-Scenario!$B$10,Scenario!$B$18)=0),Scenario!$B$8,0),"INSUFFICIENT FUNDS")))</f>
        <v/>
      </c>
      <c r="AF353" s="6" t="str">
        <f>IF(AC353&gt;Scenario!$B$11,"",IF(AC$2&lt;&gt;"Ready",AC$2,IF(ISNUMBER(AD353),(AD353+AE353)*(N('Option C'!$E$14)+N('Option C'!$E$15)+IF(Scenario!$B$13="Gross",0,0))/12+((N('Option C'!$E$12)+N('Option C'!$E$13))/12+IF(AND(AC353&gt;=Scenario!$B$10,MOD(AC353-Scenario!$B$10,Scenario!$B$18)=0),N('Option C'!$E$17)*N('Option C'!$E$18)+N('Option C'!$E$20),0)+IF(AC353=1,N('Option C'!$E$17)*N('Option C'!$E$19)+N('Option C'!$E$21),0)+IF(AC353=Scenario!$B$11,N('Option C'!$E$22),0)),"INSUFFICIENT FUNDS")))</f>
        <v/>
      </c>
      <c r="AG353" s="6" t="str">
        <f>IF(AC353&gt;Scenario!$B$11,"",IF(AC$2&lt;&gt;"Ready",AC$2,IF(ISNUMBER(AD353),IF((AD353+AE353)*(1+Scenario!$B$12/12)-AF353&lt;0,"INSUFFICIENT FUNDS",(AD353+AE353)*(1+Scenario!$B$12/12)-AF353),"INSUFFICIENT FUNDS")))</f>
        <v/>
      </c>
      <c r="AH353" s="6" t="str">
        <f>IF(AC353&gt;Scenario!$B$11,"",IF(AC$2&lt;&gt;"Ready",AC$2,IF(ISNUMBER(AG353),AH352+AF353,"INSUFFICIENT FUNDS")))</f>
        <v/>
      </c>
      <c r="AI353" t="str">
        <f>IF(AC353&gt;Scenario!$B$11,"",IF(AC$2&lt;&gt;"Ready",AC$2,IF(ISNUMBER(AG353),"OK","INSUFFICIENT FUNDS")))</f>
        <v/>
      </c>
      <c r="AJ353">
        <v>349</v>
      </c>
      <c r="AK353" s="6" t="str">
        <f>IF(AJ353&gt;Scenario!$B$11,"",IF(AJ$2&lt;&gt;"Ready",AJ$2,IF(AP352="OK",AN352,"INSUFFICIENT FUNDS")))</f>
        <v/>
      </c>
      <c r="AL353" s="6" t="str">
        <f>IF(AJ353&gt;Scenario!$B$11,"",IF(AJ$2&lt;&gt;"Ready",AJ$2,IF(ISNUMBER(AK353),IF(AND(AJ353&gt;=Scenario!$B$10,MOD(AJ353-Scenario!$B$10,Scenario!$B$18)=0),Scenario!$B$8,0),"INSUFFICIENT FUNDS")))</f>
        <v/>
      </c>
      <c r="AM353" s="6" t="str">
        <f>IF(AJ353&gt;Scenario!$B$11,"",IF(AJ$2&lt;&gt;"Ready",AJ$2,IF(ISNUMBER(AK353),(AK353+AL353)*(0+0+IF(Scenario!$B$13="Gross",0,0))/12+((0+0)/12+IF(AND(AJ353&gt;=Scenario!$B$10,MOD(AJ353-Scenario!$B$10,Scenario!$B$18)=0),0*0+0,0)+IF(AJ353=1,0*0+0,0)+IF(AJ353=Scenario!$B$11,0,0)),"INSUFFICIENT FUNDS")))</f>
        <v/>
      </c>
      <c r="AN353" s="6" t="str">
        <f>IF(AJ353&gt;Scenario!$B$11,"",IF(AJ$2&lt;&gt;"Ready",AJ$2,IF(ISNUMBER(AK353),IF((AK353+AL353)*(1+Scenario!$B$12/12)-AM353&lt;0,"INSUFFICIENT FUNDS",(AK353+AL353)*(1+Scenario!$B$12/12)-AM353),"INSUFFICIENT FUNDS")))</f>
        <v/>
      </c>
      <c r="AO353" s="6" t="str">
        <f>IF(AJ353&gt;Scenario!$B$11,"",IF(AJ$2&lt;&gt;"Ready",AJ$2,IF(ISNUMBER(AN353),AO352+AM353,"INSUFFICIENT FUNDS")))</f>
        <v/>
      </c>
      <c r="AP353" t="str">
        <f>IF(AJ353&gt;Scenario!$B$11,"",IF(AJ$2&lt;&gt;"Ready",AJ$2,IF(ISNUMBER(AN353),"OK","INSUFFICIENT FUNDS")))</f>
        <v/>
      </c>
    </row>
    <row r="354" spans="1:42" ht="32.1" customHeight="1" x14ac:dyDescent="0.2">
      <c r="A354">
        <v>350</v>
      </c>
      <c r="B354" s="6" t="str">
        <f>IF(A354&gt;Scenario!$B$11,"",IF(A$2&lt;&gt;"Ready",A$2,IF(G353="OK",E353,"INSUFFICIENT FUNDS")))</f>
        <v/>
      </c>
      <c r="C354" s="6" t="str">
        <f>IF(A354&gt;Scenario!$B$11,"",IF(A$2&lt;&gt;"Ready",A$2,IF(ISNUMBER(B354),IF(AND(A354&gt;=Scenario!$B$10,MOD(A354-Scenario!$B$10,Scenario!$B$18)=0),Scenario!$B$8,0),"INSUFFICIENT FUNDS")))</f>
        <v/>
      </c>
      <c r="D354" s="6" t="str">
        <f>IF(A354&gt;Scenario!$B$11,"",IF(A$2&lt;&gt;"Ready",A$2,IF(ISNUMBER(B354),(B354+C354)*(N('Option C'!$E$14)+N('Option C'!$E$15)+IF(Scenario!$B$13="Gross",N('Option C'!$E$16),0))/12+((N('Option C'!$E$12)+N('Option C'!$E$13))/12+IF(AND(A354&gt;=Scenario!$B$10,MOD(A354-Scenario!$B$10,Scenario!$B$18)=0),N('Option C'!$E$17)*N('Option C'!$E$18)+N('Option C'!$E$20),0)+IF(A354=1,N('Option C'!$E$17)*N('Option C'!$E$19)+N('Option C'!$E$21),0)+IF(A354=Scenario!$B$11,N('Option C'!$E$22),0)),"INSUFFICIENT FUNDS")))</f>
        <v/>
      </c>
      <c r="E354" s="6" t="str">
        <f>IF(A354&gt;Scenario!$B$11,"",IF(A$2&lt;&gt;"Ready",A$2,IF(ISNUMBER(B354),IF((B354+C354)*(1+Scenario!$B$12/12)-D354&lt;0,"INSUFFICIENT FUNDS",(B354+C354)*(1+Scenario!$B$12/12)-D354),"INSUFFICIENT FUNDS")))</f>
        <v/>
      </c>
      <c r="F354" s="6" t="str">
        <f>IF(A354&gt;Scenario!$B$11,"",IF(A$2&lt;&gt;"Ready",A$2,IF(ISNUMBER(E354),F353+D354,"INSUFFICIENT FUNDS")))</f>
        <v/>
      </c>
      <c r="G354" t="str">
        <f>IF(A354&gt;Scenario!$B$11,"",IF(A$2&lt;&gt;"Ready",A$2,IF(ISNUMBER(E354),"OK","INSUFFICIENT FUNDS")))</f>
        <v/>
      </c>
      <c r="H354">
        <v>350</v>
      </c>
      <c r="I354" s="6" t="str">
        <f>IF(H354&gt;Scenario!$B$11,"",IF(H$2&lt;&gt;"Ready",H$2,IF(N353="OK",L353,"INSUFFICIENT FUNDS")))</f>
        <v/>
      </c>
      <c r="J354" s="6" t="str">
        <f>IF(H354&gt;Scenario!$B$11,"",IF(H$2&lt;&gt;"Ready",H$2,IF(ISNUMBER(I354),IF(AND(H354&gt;=Scenario!$B$10,MOD(H354-Scenario!$B$10,Scenario!$B$18)=0),Scenario!$B$8,0),"INSUFFICIENT FUNDS")))</f>
        <v/>
      </c>
      <c r="K354" s="6" t="str">
        <f>IF(H354&gt;Scenario!$B$11,"",IF(H$2&lt;&gt;"Ready",H$2,IF(ISNUMBER(I354),(I354+J354)*(N('Option C'!$E$14)+N('Option C'!$E$15)+IF(Scenario!$B$13="Gross",N('Option C'!$E$16),0))/12+((0+0)/12+IF(AND(H354&gt;=Scenario!$B$10,MOD(H354-Scenario!$B$10,Scenario!$B$18)=0),N('Option C'!$E$17)*N('Option C'!$E$18)+N('Option C'!$E$20),0)+IF(H354=1,N('Option C'!$E$17)*N('Option C'!$E$19)+N('Option C'!$E$21),0)+IF(H354=Scenario!$B$11,N('Option C'!$E$22),0)),"INSUFFICIENT FUNDS")))</f>
        <v/>
      </c>
      <c r="L354" s="6" t="str">
        <f>IF(H354&gt;Scenario!$B$11,"",IF(H$2&lt;&gt;"Ready",H$2,IF(ISNUMBER(I354),IF((I354+J354)*(1+Scenario!$B$12/12)-K354&lt;0,"INSUFFICIENT FUNDS",(I354+J354)*(1+Scenario!$B$12/12)-K354),"INSUFFICIENT FUNDS")))</f>
        <v/>
      </c>
      <c r="M354" s="6" t="str">
        <f>IF(H354&gt;Scenario!$B$11,"",IF(H$2&lt;&gt;"Ready",H$2,IF(ISNUMBER(L354),M353+K354,"INSUFFICIENT FUNDS")))</f>
        <v/>
      </c>
      <c r="N354" t="str">
        <f>IF(H354&gt;Scenario!$B$11,"",IF(H$2&lt;&gt;"Ready",H$2,IF(ISNUMBER(L354),"OK","INSUFFICIENT FUNDS")))</f>
        <v/>
      </c>
      <c r="O354">
        <v>350</v>
      </c>
      <c r="P354" s="6" t="str">
        <f>IF(O354&gt;Scenario!$B$11,"",IF(O$2&lt;&gt;"Ready",O$2,IF(U353="OK",S353,"INSUFFICIENT FUNDS")))</f>
        <v/>
      </c>
      <c r="Q354" s="6" t="str">
        <f>IF(O354&gt;Scenario!$B$11,"",IF(O$2&lt;&gt;"Ready",O$2,IF(ISNUMBER(P354),IF(AND(O354&gt;=Scenario!$B$10,MOD(O354-Scenario!$B$10,Scenario!$B$18)=0),Scenario!$B$8,0),"INSUFFICIENT FUNDS")))</f>
        <v/>
      </c>
      <c r="R354" s="6" t="str">
        <f>IF(O354&gt;Scenario!$B$11,"",IF(O$2&lt;&gt;"Ready",O$2,IF(ISNUMBER(P354),(P354+Q354)*(0+N('Option C'!$E$15)+IF(Scenario!$B$13="Gross",N('Option C'!$E$16),0))/12+((N('Option C'!$E$12)+N('Option C'!$E$13))/12+IF(AND(O354&gt;=Scenario!$B$10,MOD(O354-Scenario!$B$10,Scenario!$B$18)=0),N('Option C'!$E$17)*N('Option C'!$E$18)+N('Option C'!$E$20),0)+IF(O354=1,N('Option C'!$E$17)*N('Option C'!$E$19)+N('Option C'!$E$21),0)+IF(O354=Scenario!$B$11,N('Option C'!$E$22),0)),"INSUFFICIENT FUNDS")))</f>
        <v/>
      </c>
      <c r="S354" s="6" t="str">
        <f>IF(O354&gt;Scenario!$B$11,"",IF(O$2&lt;&gt;"Ready",O$2,IF(ISNUMBER(P354),IF((P354+Q354)*(1+Scenario!$B$12/12)-R354&lt;0,"INSUFFICIENT FUNDS",(P354+Q354)*(1+Scenario!$B$12/12)-R354),"INSUFFICIENT FUNDS")))</f>
        <v/>
      </c>
      <c r="T354" s="6" t="str">
        <f>IF(O354&gt;Scenario!$B$11,"",IF(O$2&lt;&gt;"Ready",O$2,IF(ISNUMBER(S354),T353+R354,"INSUFFICIENT FUNDS")))</f>
        <v/>
      </c>
      <c r="U354" t="str">
        <f>IF(O354&gt;Scenario!$B$11,"",IF(O$2&lt;&gt;"Ready",O$2,IF(ISNUMBER(S354),"OK","INSUFFICIENT FUNDS")))</f>
        <v/>
      </c>
      <c r="V354">
        <v>350</v>
      </c>
      <c r="W354" s="6" t="str">
        <f>IF(V354&gt;Scenario!$B$11,"",IF(V$2&lt;&gt;"Ready",V$2,IF(AB353="OK",Z353,"INSUFFICIENT FUNDS")))</f>
        <v/>
      </c>
      <c r="X354" s="6" t="str">
        <f>IF(V354&gt;Scenario!$B$11,"",IF(V$2&lt;&gt;"Ready",V$2,IF(ISNUMBER(W354),IF(AND(V354&gt;=Scenario!$B$10,MOD(V354-Scenario!$B$10,Scenario!$B$18)=0),Scenario!$B$8,0),"INSUFFICIENT FUNDS")))</f>
        <v/>
      </c>
      <c r="Y354" s="6" t="str">
        <f>IF(V354&gt;Scenario!$B$11,"",IF(V$2&lt;&gt;"Ready",V$2,IF(ISNUMBER(W354),(W354+X354)*(N('Option C'!$E$14)+N('Option C'!$E$15)+IF(Scenario!$B$13="Gross",N('Option C'!$E$16),0))/12+((N('Option C'!$E$12)+N('Option C'!$E$13))/12+IF(AND(V354&gt;=Scenario!$B$10,MOD(V354-Scenario!$B$10,Scenario!$B$18)=0),0*0+0,0)+IF(V354=1,0*0+0,0)+IF(V354=Scenario!$B$11,0,0)),"INSUFFICIENT FUNDS")))</f>
        <v/>
      </c>
      <c r="Z354" s="6" t="str">
        <f>IF(V354&gt;Scenario!$B$11,"",IF(V$2&lt;&gt;"Ready",V$2,IF(ISNUMBER(W354),IF((W354+X354)*(1+Scenario!$B$12/12)-Y354&lt;0,"INSUFFICIENT FUNDS",(W354+X354)*(1+Scenario!$B$12/12)-Y354),"INSUFFICIENT FUNDS")))</f>
        <v/>
      </c>
      <c r="AA354" s="6" t="str">
        <f>IF(V354&gt;Scenario!$B$11,"",IF(V$2&lt;&gt;"Ready",V$2,IF(ISNUMBER(Z354),AA353+Y354,"INSUFFICIENT FUNDS")))</f>
        <v/>
      </c>
      <c r="AB354" t="str">
        <f>IF(V354&gt;Scenario!$B$11,"",IF(V$2&lt;&gt;"Ready",V$2,IF(ISNUMBER(Z354),"OK","INSUFFICIENT FUNDS")))</f>
        <v/>
      </c>
      <c r="AC354">
        <v>350</v>
      </c>
      <c r="AD354" s="6" t="str">
        <f>IF(AC354&gt;Scenario!$B$11,"",IF(AC$2&lt;&gt;"Ready",AC$2,IF(AI353="OK",AG353,"INSUFFICIENT FUNDS")))</f>
        <v/>
      </c>
      <c r="AE354" s="6" t="str">
        <f>IF(AC354&gt;Scenario!$B$11,"",IF(AC$2&lt;&gt;"Ready",AC$2,IF(ISNUMBER(AD354),IF(AND(AC354&gt;=Scenario!$B$10,MOD(AC354-Scenario!$B$10,Scenario!$B$18)=0),Scenario!$B$8,0),"INSUFFICIENT FUNDS")))</f>
        <v/>
      </c>
      <c r="AF354" s="6" t="str">
        <f>IF(AC354&gt;Scenario!$B$11,"",IF(AC$2&lt;&gt;"Ready",AC$2,IF(ISNUMBER(AD354),(AD354+AE354)*(N('Option C'!$E$14)+N('Option C'!$E$15)+IF(Scenario!$B$13="Gross",0,0))/12+((N('Option C'!$E$12)+N('Option C'!$E$13))/12+IF(AND(AC354&gt;=Scenario!$B$10,MOD(AC354-Scenario!$B$10,Scenario!$B$18)=0),N('Option C'!$E$17)*N('Option C'!$E$18)+N('Option C'!$E$20),0)+IF(AC354=1,N('Option C'!$E$17)*N('Option C'!$E$19)+N('Option C'!$E$21),0)+IF(AC354=Scenario!$B$11,N('Option C'!$E$22),0)),"INSUFFICIENT FUNDS")))</f>
        <v/>
      </c>
      <c r="AG354" s="6" t="str">
        <f>IF(AC354&gt;Scenario!$B$11,"",IF(AC$2&lt;&gt;"Ready",AC$2,IF(ISNUMBER(AD354),IF((AD354+AE354)*(1+Scenario!$B$12/12)-AF354&lt;0,"INSUFFICIENT FUNDS",(AD354+AE354)*(1+Scenario!$B$12/12)-AF354),"INSUFFICIENT FUNDS")))</f>
        <v/>
      </c>
      <c r="AH354" s="6" t="str">
        <f>IF(AC354&gt;Scenario!$B$11,"",IF(AC$2&lt;&gt;"Ready",AC$2,IF(ISNUMBER(AG354),AH353+AF354,"INSUFFICIENT FUNDS")))</f>
        <v/>
      </c>
      <c r="AI354" t="str">
        <f>IF(AC354&gt;Scenario!$B$11,"",IF(AC$2&lt;&gt;"Ready",AC$2,IF(ISNUMBER(AG354),"OK","INSUFFICIENT FUNDS")))</f>
        <v/>
      </c>
      <c r="AJ354">
        <v>350</v>
      </c>
      <c r="AK354" s="6" t="str">
        <f>IF(AJ354&gt;Scenario!$B$11,"",IF(AJ$2&lt;&gt;"Ready",AJ$2,IF(AP353="OK",AN353,"INSUFFICIENT FUNDS")))</f>
        <v/>
      </c>
      <c r="AL354" s="6" t="str">
        <f>IF(AJ354&gt;Scenario!$B$11,"",IF(AJ$2&lt;&gt;"Ready",AJ$2,IF(ISNUMBER(AK354),IF(AND(AJ354&gt;=Scenario!$B$10,MOD(AJ354-Scenario!$B$10,Scenario!$B$18)=0),Scenario!$B$8,0),"INSUFFICIENT FUNDS")))</f>
        <v/>
      </c>
      <c r="AM354" s="6" t="str">
        <f>IF(AJ354&gt;Scenario!$B$11,"",IF(AJ$2&lt;&gt;"Ready",AJ$2,IF(ISNUMBER(AK354),(AK354+AL354)*(0+0+IF(Scenario!$B$13="Gross",0,0))/12+((0+0)/12+IF(AND(AJ354&gt;=Scenario!$B$10,MOD(AJ354-Scenario!$B$10,Scenario!$B$18)=0),0*0+0,0)+IF(AJ354=1,0*0+0,0)+IF(AJ354=Scenario!$B$11,0,0)),"INSUFFICIENT FUNDS")))</f>
        <v/>
      </c>
      <c r="AN354" s="6" t="str">
        <f>IF(AJ354&gt;Scenario!$B$11,"",IF(AJ$2&lt;&gt;"Ready",AJ$2,IF(ISNUMBER(AK354),IF((AK354+AL354)*(1+Scenario!$B$12/12)-AM354&lt;0,"INSUFFICIENT FUNDS",(AK354+AL354)*(1+Scenario!$B$12/12)-AM354),"INSUFFICIENT FUNDS")))</f>
        <v/>
      </c>
      <c r="AO354" s="6" t="str">
        <f>IF(AJ354&gt;Scenario!$B$11,"",IF(AJ$2&lt;&gt;"Ready",AJ$2,IF(ISNUMBER(AN354),AO353+AM354,"INSUFFICIENT FUNDS")))</f>
        <v/>
      </c>
      <c r="AP354" t="str">
        <f>IF(AJ354&gt;Scenario!$B$11,"",IF(AJ$2&lt;&gt;"Ready",AJ$2,IF(ISNUMBER(AN354),"OK","INSUFFICIENT FUNDS")))</f>
        <v/>
      </c>
    </row>
    <row r="355" spans="1:42" ht="32.1" customHeight="1" x14ac:dyDescent="0.2">
      <c r="A355">
        <v>351</v>
      </c>
      <c r="B355" s="6" t="str">
        <f>IF(A355&gt;Scenario!$B$11,"",IF(A$2&lt;&gt;"Ready",A$2,IF(G354="OK",E354,"INSUFFICIENT FUNDS")))</f>
        <v/>
      </c>
      <c r="C355" s="6" t="str">
        <f>IF(A355&gt;Scenario!$B$11,"",IF(A$2&lt;&gt;"Ready",A$2,IF(ISNUMBER(B355),IF(AND(A355&gt;=Scenario!$B$10,MOD(A355-Scenario!$B$10,Scenario!$B$18)=0),Scenario!$B$8,0),"INSUFFICIENT FUNDS")))</f>
        <v/>
      </c>
      <c r="D355" s="6" t="str">
        <f>IF(A355&gt;Scenario!$B$11,"",IF(A$2&lt;&gt;"Ready",A$2,IF(ISNUMBER(B355),(B355+C355)*(N('Option C'!$E$14)+N('Option C'!$E$15)+IF(Scenario!$B$13="Gross",N('Option C'!$E$16),0))/12+((N('Option C'!$E$12)+N('Option C'!$E$13))/12+IF(AND(A355&gt;=Scenario!$B$10,MOD(A355-Scenario!$B$10,Scenario!$B$18)=0),N('Option C'!$E$17)*N('Option C'!$E$18)+N('Option C'!$E$20),0)+IF(A355=1,N('Option C'!$E$17)*N('Option C'!$E$19)+N('Option C'!$E$21),0)+IF(A355=Scenario!$B$11,N('Option C'!$E$22),0)),"INSUFFICIENT FUNDS")))</f>
        <v/>
      </c>
      <c r="E355" s="6" t="str">
        <f>IF(A355&gt;Scenario!$B$11,"",IF(A$2&lt;&gt;"Ready",A$2,IF(ISNUMBER(B355),IF((B355+C355)*(1+Scenario!$B$12/12)-D355&lt;0,"INSUFFICIENT FUNDS",(B355+C355)*(1+Scenario!$B$12/12)-D355),"INSUFFICIENT FUNDS")))</f>
        <v/>
      </c>
      <c r="F355" s="6" t="str">
        <f>IF(A355&gt;Scenario!$B$11,"",IF(A$2&lt;&gt;"Ready",A$2,IF(ISNUMBER(E355),F354+D355,"INSUFFICIENT FUNDS")))</f>
        <v/>
      </c>
      <c r="G355" t="str">
        <f>IF(A355&gt;Scenario!$B$11,"",IF(A$2&lt;&gt;"Ready",A$2,IF(ISNUMBER(E355),"OK","INSUFFICIENT FUNDS")))</f>
        <v/>
      </c>
      <c r="H355">
        <v>351</v>
      </c>
      <c r="I355" s="6" t="str">
        <f>IF(H355&gt;Scenario!$B$11,"",IF(H$2&lt;&gt;"Ready",H$2,IF(N354="OK",L354,"INSUFFICIENT FUNDS")))</f>
        <v/>
      </c>
      <c r="J355" s="6" t="str">
        <f>IF(H355&gt;Scenario!$B$11,"",IF(H$2&lt;&gt;"Ready",H$2,IF(ISNUMBER(I355),IF(AND(H355&gt;=Scenario!$B$10,MOD(H355-Scenario!$B$10,Scenario!$B$18)=0),Scenario!$B$8,0),"INSUFFICIENT FUNDS")))</f>
        <v/>
      </c>
      <c r="K355" s="6" t="str">
        <f>IF(H355&gt;Scenario!$B$11,"",IF(H$2&lt;&gt;"Ready",H$2,IF(ISNUMBER(I355),(I355+J355)*(N('Option C'!$E$14)+N('Option C'!$E$15)+IF(Scenario!$B$13="Gross",N('Option C'!$E$16),0))/12+((0+0)/12+IF(AND(H355&gt;=Scenario!$B$10,MOD(H355-Scenario!$B$10,Scenario!$B$18)=0),N('Option C'!$E$17)*N('Option C'!$E$18)+N('Option C'!$E$20),0)+IF(H355=1,N('Option C'!$E$17)*N('Option C'!$E$19)+N('Option C'!$E$21),0)+IF(H355=Scenario!$B$11,N('Option C'!$E$22),0)),"INSUFFICIENT FUNDS")))</f>
        <v/>
      </c>
      <c r="L355" s="6" t="str">
        <f>IF(H355&gt;Scenario!$B$11,"",IF(H$2&lt;&gt;"Ready",H$2,IF(ISNUMBER(I355),IF((I355+J355)*(1+Scenario!$B$12/12)-K355&lt;0,"INSUFFICIENT FUNDS",(I355+J355)*(1+Scenario!$B$12/12)-K355),"INSUFFICIENT FUNDS")))</f>
        <v/>
      </c>
      <c r="M355" s="6" t="str">
        <f>IF(H355&gt;Scenario!$B$11,"",IF(H$2&lt;&gt;"Ready",H$2,IF(ISNUMBER(L355),M354+K355,"INSUFFICIENT FUNDS")))</f>
        <v/>
      </c>
      <c r="N355" t="str">
        <f>IF(H355&gt;Scenario!$B$11,"",IF(H$2&lt;&gt;"Ready",H$2,IF(ISNUMBER(L355),"OK","INSUFFICIENT FUNDS")))</f>
        <v/>
      </c>
      <c r="O355">
        <v>351</v>
      </c>
      <c r="P355" s="6" t="str">
        <f>IF(O355&gt;Scenario!$B$11,"",IF(O$2&lt;&gt;"Ready",O$2,IF(U354="OK",S354,"INSUFFICIENT FUNDS")))</f>
        <v/>
      </c>
      <c r="Q355" s="6" t="str">
        <f>IF(O355&gt;Scenario!$B$11,"",IF(O$2&lt;&gt;"Ready",O$2,IF(ISNUMBER(P355),IF(AND(O355&gt;=Scenario!$B$10,MOD(O355-Scenario!$B$10,Scenario!$B$18)=0),Scenario!$B$8,0),"INSUFFICIENT FUNDS")))</f>
        <v/>
      </c>
      <c r="R355" s="6" t="str">
        <f>IF(O355&gt;Scenario!$B$11,"",IF(O$2&lt;&gt;"Ready",O$2,IF(ISNUMBER(P355),(P355+Q355)*(0+N('Option C'!$E$15)+IF(Scenario!$B$13="Gross",N('Option C'!$E$16),0))/12+((N('Option C'!$E$12)+N('Option C'!$E$13))/12+IF(AND(O355&gt;=Scenario!$B$10,MOD(O355-Scenario!$B$10,Scenario!$B$18)=0),N('Option C'!$E$17)*N('Option C'!$E$18)+N('Option C'!$E$20),0)+IF(O355=1,N('Option C'!$E$17)*N('Option C'!$E$19)+N('Option C'!$E$21),0)+IF(O355=Scenario!$B$11,N('Option C'!$E$22),0)),"INSUFFICIENT FUNDS")))</f>
        <v/>
      </c>
      <c r="S355" s="6" t="str">
        <f>IF(O355&gt;Scenario!$B$11,"",IF(O$2&lt;&gt;"Ready",O$2,IF(ISNUMBER(P355),IF((P355+Q355)*(1+Scenario!$B$12/12)-R355&lt;0,"INSUFFICIENT FUNDS",(P355+Q355)*(1+Scenario!$B$12/12)-R355),"INSUFFICIENT FUNDS")))</f>
        <v/>
      </c>
      <c r="T355" s="6" t="str">
        <f>IF(O355&gt;Scenario!$B$11,"",IF(O$2&lt;&gt;"Ready",O$2,IF(ISNUMBER(S355),T354+R355,"INSUFFICIENT FUNDS")))</f>
        <v/>
      </c>
      <c r="U355" t="str">
        <f>IF(O355&gt;Scenario!$B$11,"",IF(O$2&lt;&gt;"Ready",O$2,IF(ISNUMBER(S355),"OK","INSUFFICIENT FUNDS")))</f>
        <v/>
      </c>
      <c r="V355">
        <v>351</v>
      </c>
      <c r="W355" s="6" t="str">
        <f>IF(V355&gt;Scenario!$B$11,"",IF(V$2&lt;&gt;"Ready",V$2,IF(AB354="OK",Z354,"INSUFFICIENT FUNDS")))</f>
        <v/>
      </c>
      <c r="X355" s="6" t="str">
        <f>IF(V355&gt;Scenario!$B$11,"",IF(V$2&lt;&gt;"Ready",V$2,IF(ISNUMBER(W355),IF(AND(V355&gt;=Scenario!$B$10,MOD(V355-Scenario!$B$10,Scenario!$B$18)=0),Scenario!$B$8,0),"INSUFFICIENT FUNDS")))</f>
        <v/>
      </c>
      <c r="Y355" s="6" t="str">
        <f>IF(V355&gt;Scenario!$B$11,"",IF(V$2&lt;&gt;"Ready",V$2,IF(ISNUMBER(W355),(W355+X355)*(N('Option C'!$E$14)+N('Option C'!$E$15)+IF(Scenario!$B$13="Gross",N('Option C'!$E$16),0))/12+((N('Option C'!$E$12)+N('Option C'!$E$13))/12+IF(AND(V355&gt;=Scenario!$B$10,MOD(V355-Scenario!$B$10,Scenario!$B$18)=0),0*0+0,0)+IF(V355=1,0*0+0,0)+IF(V355=Scenario!$B$11,0,0)),"INSUFFICIENT FUNDS")))</f>
        <v/>
      </c>
      <c r="Z355" s="6" t="str">
        <f>IF(V355&gt;Scenario!$B$11,"",IF(V$2&lt;&gt;"Ready",V$2,IF(ISNUMBER(W355),IF((W355+X355)*(1+Scenario!$B$12/12)-Y355&lt;0,"INSUFFICIENT FUNDS",(W355+X355)*(1+Scenario!$B$12/12)-Y355),"INSUFFICIENT FUNDS")))</f>
        <v/>
      </c>
      <c r="AA355" s="6" t="str">
        <f>IF(V355&gt;Scenario!$B$11,"",IF(V$2&lt;&gt;"Ready",V$2,IF(ISNUMBER(Z355),AA354+Y355,"INSUFFICIENT FUNDS")))</f>
        <v/>
      </c>
      <c r="AB355" t="str">
        <f>IF(V355&gt;Scenario!$B$11,"",IF(V$2&lt;&gt;"Ready",V$2,IF(ISNUMBER(Z355),"OK","INSUFFICIENT FUNDS")))</f>
        <v/>
      </c>
      <c r="AC355">
        <v>351</v>
      </c>
      <c r="AD355" s="6" t="str">
        <f>IF(AC355&gt;Scenario!$B$11,"",IF(AC$2&lt;&gt;"Ready",AC$2,IF(AI354="OK",AG354,"INSUFFICIENT FUNDS")))</f>
        <v/>
      </c>
      <c r="AE355" s="6" t="str">
        <f>IF(AC355&gt;Scenario!$B$11,"",IF(AC$2&lt;&gt;"Ready",AC$2,IF(ISNUMBER(AD355),IF(AND(AC355&gt;=Scenario!$B$10,MOD(AC355-Scenario!$B$10,Scenario!$B$18)=0),Scenario!$B$8,0),"INSUFFICIENT FUNDS")))</f>
        <v/>
      </c>
      <c r="AF355" s="6" t="str">
        <f>IF(AC355&gt;Scenario!$B$11,"",IF(AC$2&lt;&gt;"Ready",AC$2,IF(ISNUMBER(AD355),(AD355+AE355)*(N('Option C'!$E$14)+N('Option C'!$E$15)+IF(Scenario!$B$13="Gross",0,0))/12+((N('Option C'!$E$12)+N('Option C'!$E$13))/12+IF(AND(AC355&gt;=Scenario!$B$10,MOD(AC355-Scenario!$B$10,Scenario!$B$18)=0),N('Option C'!$E$17)*N('Option C'!$E$18)+N('Option C'!$E$20),0)+IF(AC355=1,N('Option C'!$E$17)*N('Option C'!$E$19)+N('Option C'!$E$21),0)+IF(AC355=Scenario!$B$11,N('Option C'!$E$22),0)),"INSUFFICIENT FUNDS")))</f>
        <v/>
      </c>
      <c r="AG355" s="6" t="str">
        <f>IF(AC355&gt;Scenario!$B$11,"",IF(AC$2&lt;&gt;"Ready",AC$2,IF(ISNUMBER(AD355),IF((AD355+AE355)*(1+Scenario!$B$12/12)-AF355&lt;0,"INSUFFICIENT FUNDS",(AD355+AE355)*(1+Scenario!$B$12/12)-AF355),"INSUFFICIENT FUNDS")))</f>
        <v/>
      </c>
      <c r="AH355" s="6" t="str">
        <f>IF(AC355&gt;Scenario!$B$11,"",IF(AC$2&lt;&gt;"Ready",AC$2,IF(ISNUMBER(AG355),AH354+AF355,"INSUFFICIENT FUNDS")))</f>
        <v/>
      </c>
      <c r="AI355" t="str">
        <f>IF(AC355&gt;Scenario!$B$11,"",IF(AC$2&lt;&gt;"Ready",AC$2,IF(ISNUMBER(AG355),"OK","INSUFFICIENT FUNDS")))</f>
        <v/>
      </c>
      <c r="AJ355">
        <v>351</v>
      </c>
      <c r="AK355" s="6" t="str">
        <f>IF(AJ355&gt;Scenario!$B$11,"",IF(AJ$2&lt;&gt;"Ready",AJ$2,IF(AP354="OK",AN354,"INSUFFICIENT FUNDS")))</f>
        <v/>
      </c>
      <c r="AL355" s="6" t="str">
        <f>IF(AJ355&gt;Scenario!$B$11,"",IF(AJ$2&lt;&gt;"Ready",AJ$2,IF(ISNUMBER(AK355),IF(AND(AJ355&gt;=Scenario!$B$10,MOD(AJ355-Scenario!$B$10,Scenario!$B$18)=0),Scenario!$B$8,0),"INSUFFICIENT FUNDS")))</f>
        <v/>
      </c>
      <c r="AM355" s="6" t="str">
        <f>IF(AJ355&gt;Scenario!$B$11,"",IF(AJ$2&lt;&gt;"Ready",AJ$2,IF(ISNUMBER(AK355),(AK355+AL355)*(0+0+IF(Scenario!$B$13="Gross",0,0))/12+((0+0)/12+IF(AND(AJ355&gt;=Scenario!$B$10,MOD(AJ355-Scenario!$B$10,Scenario!$B$18)=0),0*0+0,0)+IF(AJ355=1,0*0+0,0)+IF(AJ355=Scenario!$B$11,0,0)),"INSUFFICIENT FUNDS")))</f>
        <v/>
      </c>
      <c r="AN355" s="6" t="str">
        <f>IF(AJ355&gt;Scenario!$B$11,"",IF(AJ$2&lt;&gt;"Ready",AJ$2,IF(ISNUMBER(AK355),IF((AK355+AL355)*(1+Scenario!$B$12/12)-AM355&lt;0,"INSUFFICIENT FUNDS",(AK355+AL355)*(1+Scenario!$B$12/12)-AM355),"INSUFFICIENT FUNDS")))</f>
        <v/>
      </c>
      <c r="AO355" s="6" t="str">
        <f>IF(AJ355&gt;Scenario!$B$11,"",IF(AJ$2&lt;&gt;"Ready",AJ$2,IF(ISNUMBER(AN355),AO354+AM355,"INSUFFICIENT FUNDS")))</f>
        <v/>
      </c>
      <c r="AP355" t="str">
        <f>IF(AJ355&gt;Scenario!$B$11,"",IF(AJ$2&lt;&gt;"Ready",AJ$2,IF(ISNUMBER(AN355),"OK","INSUFFICIENT FUNDS")))</f>
        <v/>
      </c>
    </row>
    <row r="356" spans="1:42" ht="32.1" customHeight="1" x14ac:dyDescent="0.2">
      <c r="A356">
        <v>352</v>
      </c>
      <c r="B356" s="6" t="str">
        <f>IF(A356&gt;Scenario!$B$11,"",IF(A$2&lt;&gt;"Ready",A$2,IF(G355="OK",E355,"INSUFFICIENT FUNDS")))</f>
        <v/>
      </c>
      <c r="C356" s="6" t="str">
        <f>IF(A356&gt;Scenario!$B$11,"",IF(A$2&lt;&gt;"Ready",A$2,IF(ISNUMBER(B356),IF(AND(A356&gt;=Scenario!$B$10,MOD(A356-Scenario!$B$10,Scenario!$B$18)=0),Scenario!$B$8,0),"INSUFFICIENT FUNDS")))</f>
        <v/>
      </c>
      <c r="D356" s="6" t="str">
        <f>IF(A356&gt;Scenario!$B$11,"",IF(A$2&lt;&gt;"Ready",A$2,IF(ISNUMBER(B356),(B356+C356)*(N('Option C'!$E$14)+N('Option C'!$E$15)+IF(Scenario!$B$13="Gross",N('Option C'!$E$16),0))/12+((N('Option C'!$E$12)+N('Option C'!$E$13))/12+IF(AND(A356&gt;=Scenario!$B$10,MOD(A356-Scenario!$B$10,Scenario!$B$18)=0),N('Option C'!$E$17)*N('Option C'!$E$18)+N('Option C'!$E$20),0)+IF(A356=1,N('Option C'!$E$17)*N('Option C'!$E$19)+N('Option C'!$E$21),0)+IF(A356=Scenario!$B$11,N('Option C'!$E$22),0)),"INSUFFICIENT FUNDS")))</f>
        <v/>
      </c>
      <c r="E356" s="6" t="str">
        <f>IF(A356&gt;Scenario!$B$11,"",IF(A$2&lt;&gt;"Ready",A$2,IF(ISNUMBER(B356),IF((B356+C356)*(1+Scenario!$B$12/12)-D356&lt;0,"INSUFFICIENT FUNDS",(B356+C356)*(1+Scenario!$B$12/12)-D356),"INSUFFICIENT FUNDS")))</f>
        <v/>
      </c>
      <c r="F356" s="6" t="str">
        <f>IF(A356&gt;Scenario!$B$11,"",IF(A$2&lt;&gt;"Ready",A$2,IF(ISNUMBER(E356),F355+D356,"INSUFFICIENT FUNDS")))</f>
        <v/>
      </c>
      <c r="G356" t="str">
        <f>IF(A356&gt;Scenario!$B$11,"",IF(A$2&lt;&gt;"Ready",A$2,IF(ISNUMBER(E356),"OK","INSUFFICIENT FUNDS")))</f>
        <v/>
      </c>
      <c r="H356">
        <v>352</v>
      </c>
      <c r="I356" s="6" t="str">
        <f>IF(H356&gt;Scenario!$B$11,"",IF(H$2&lt;&gt;"Ready",H$2,IF(N355="OK",L355,"INSUFFICIENT FUNDS")))</f>
        <v/>
      </c>
      <c r="J356" s="6" t="str">
        <f>IF(H356&gt;Scenario!$B$11,"",IF(H$2&lt;&gt;"Ready",H$2,IF(ISNUMBER(I356),IF(AND(H356&gt;=Scenario!$B$10,MOD(H356-Scenario!$B$10,Scenario!$B$18)=0),Scenario!$B$8,0),"INSUFFICIENT FUNDS")))</f>
        <v/>
      </c>
      <c r="K356" s="6" t="str">
        <f>IF(H356&gt;Scenario!$B$11,"",IF(H$2&lt;&gt;"Ready",H$2,IF(ISNUMBER(I356),(I356+J356)*(N('Option C'!$E$14)+N('Option C'!$E$15)+IF(Scenario!$B$13="Gross",N('Option C'!$E$16),0))/12+((0+0)/12+IF(AND(H356&gt;=Scenario!$B$10,MOD(H356-Scenario!$B$10,Scenario!$B$18)=0),N('Option C'!$E$17)*N('Option C'!$E$18)+N('Option C'!$E$20),0)+IF(H356=1,N('Option C'!$E$17)*N('Option C'!$E$19)+N('Option C'!$E$21),0)+IF(H356=Scenario!$B$11,N('Option C'!$E$22),0)),"INSUFFICIENT FUNDS")))</f>
        <v/>
      </c>
      <c r="L356" s="6" t="str">
        <f>IF(H356&gt;Scenario!$B$11,"",IF(H$2&lt;&gt;"Ready",H$2,IF(ISNUMBER(I356),IF((I356+J356)*(1+Scenario!$B$12/12)-K356&lt;0,"INSUFFICIENT FUNDS",(I356+J356)*(1+Scenario!$B$12/12)-K356),"INSUFFICIENT FUNDS")))</f>
        <v/>
      </c>
      <c r="M356" s="6" t="str">
        <f>IF(H356&gt;Scenario!$B$11,"",IF(H$2&lt;&gt;"Ready",H$2,IF(ISNUMBER(L356),M355+K356,"INSUFFICIENT FUNDS")))</f>
        <v/>
      </c>
      <c r="N356" t="str">
        <f>IF(H356&gt;Scenario!$B$11,"",IF(H$2&lt;&gt;"Ready",H$2,IF(ISNUMBER(L356),"OK","INSUFFICIENT FUNDS")))</f>
        <v/>
      </c>
      <c r="O356">
        <v>352</v>
      </c>
      <c r="P356" s="6" t="str">
        <f>IF(O356&gt;Scenario!$B$11,"",IF(O$2&lt;&gt;"Ready",O$2,IF(U355="OK",S355,"INSUFFICIENT FUNDS")))</f>
        <v/>
      </c>
      <c r="Q356" s="6" t="str">
        <f>IF(O356&gt;Scenario!$B$11,"",IF(O$2&lt;&gt;"Ready",O$2,IF(ISNUMBER(P356),IF(AND(O356&gt;=Scenario!$B$10,MOD(O356-Scenario!$B$10,Scenario!$B$18)=0),Scenario!$B$8,0),"INSUFFICIENT FUNDS")))</f>
        <v/>
      </c>
      <c r="R356" s="6" t="str">
        <f>IF(O356&gt;Scenario!$B$11,"",IF(O$2&lt;&gt;"Ready",O$2,IF(ISNUMBER(P356),(P356+Q356)*(0+N('Option C'!$E$15)+IF(Scenario!$B$13="Gross",N('Option C'!$E$16),0))/12+((N('Option C'!$E$12)+N('Option C'!$E$13))/12+IF(AND(O356&gt;=Scenario!$B$10,MOD(O356-Scenario!$B$10,Scenario!$B$18)=0),N('Option C'!$E$17)*N('Option C'!$E$18)+N('Option C'!$E$20),0)+IF(O356=1,N('Option C'!$E$17)*N('Option C'!$E$19)+N('Option C'!$E$21),0)+IF(O356=Scenario!$B$11,N('Option C'!$E$22),0)),"INSUFFICIENT FUNDS")))</f>
        <v/>
      </c>
      <c r="S356" s="6" t="str">
        <f>IF(O356&gt;Scenario!$B$11,"",IF(O$2&lt;&gt;"Ready",O$2,IF(ISNUMBER(P356),IF((P356+Q356)*(1+Scenario!$B$12/12)-R356&lt;0,"INSUFFICIENT FUNDS",(P356+Q356)*(1+Scenario!$B$12/12)-R356),"INSUFFICIENT FUNDS")))</f>
        <v/>
      </c>
      <c r="T356" s="6" t="str">
        <f>IF(O356&gt;Scenario!$B$11,"",IF(O$2&lt;&gt;"Ready",O$2,IF(ISNUMBER(S356),T355+R356,"INSUFFICIENT FUNDS")))</f>
        <v/>
      </c>
      <c r="U356" t="str">
        <f>IF(O356&gt;Scenario!$B$11,"",IF(O$2&lt;&gt;"Ready",O$2,IF(ISNUMBER(S356),"OK","INSUFFICIENT FUNDS")))</f>
        <v/>
      </c>
      <c r="V356">
        <v>352</v>
      </c>
      <c r="W356" s="6" t="str">
        <f>IF(V356&gt;Scenario!$B$11,"",IF(V$2&lt;&gt;"Ready",V$2,IF(AB355="OK",Z355,"INSUFFICIENT FUNDS")))</f>
        <v/>
      </c>
      <c r="X356" s="6" t="str">
        <f>IF(V356&gt;Scenario!$B$11,"",IF(V$2&lt;&gt;"Ready",V$2,IF(ISNUMBER(W356),IF(AND(V356&gt;=Scenario!$B$10,MOD(V356-Scenario!$B$10,Scenario!$B$18)=0),Scenario!$B$8,0),"INSUFFICIENT FUNDS")))</f>
        <v/>
      </c>
      <c r="Y356" s="6" t="str">
        <f>IF(V356&gt;Scenario!$B$11,"",IF(V$2&lt;&gt;"Ready",V$2,IF(ISNUMBER(W356),(W356+X356)*(N('Option C'!$E$14)+N('Option C'!$E$15)+IF(Scenario!$B$13="Gross",N('Option C'!$E$16),0))/12+((N('Option C'!$E$12)+N('Option C'!$E$13))/12+IF(AND(V356&gt;=Scenario!$B$10,MOD(V356-Scenario!$B$10,Scenario!$B$18)=0),0*0+0,0)+IF(V356=1,0*0+0,0)+IF(V356=Scenario!$B$11,0,0)),"INSUFFICIENT FUNDS")))</f>
        <v/>
      </c>
      <c r="Z356" s="6" t="str">
        <f>IF(V356&gt;Scenario!$B$11,"",IF(V$2&lt;&gt;"Ready",V$2,IF(ISNUMBER(W356),IF((W356+X356)*(1+Scenario!$B$12/12)-Y356&lt;0,"INSUFFICIENT FUNDS",(W356+X356)*(1+Scenario!$B$12/12)-Y356),"INSUFFICIENT FUNDS")))</f>
        <v/>
      </c>
      <c r="AA356" s="6" t="str">
        <f>IF(V356&gt;Scenario!$B$11,"",IF(V$2&lt;&gt;"Ready",V$2,IF(ISNUMBER(Z356),AA355+Y356,"INSUFFICIENT FUNDS")))</f>
        <v/>
      </c>
      <c r="AB356" t="str">
        <f>IF(V356&gt;Scenario!$B$11,"",IF(V$2&lt;&gt;"Ready",V$2,IF(ISNUMBER(Z356),"OK","INSUFFICIENT FUNDS")))</f>
        <v/>
      </c>
      <c r="AC356">
        <v>352</v>
      </c>
      <c r="AD356" s="6" t="str">
        <f>IF(AC356&gt;Scenario!$B$11,"",IF(AC$2&lt;&gt;"Ready",AC$2,IF(AI355="OK",AG355,"INSUFFICIENT FUNDS")))</f>
        <v/>
      </c>
      <c r="AE356" s="6" t="str">
        <f>IF(AC356&gt;Scenario!$B$11,"",IF(AC$2&lt;&gt;"Ready",AC$2,IF(ISNUMBER(AD356),IF(AND(AC356&gt;=Scenario!$B$10,MOD(AC356-Scenario!$B$10,Scenario!$B$18)=0),Scenario!$B$8,0),"INSUFFICIENT FUNDS")))</f>
        <v/>
      </c>
      <c r="AF356" s="6" t="str">
        <f>IF(AC356&gt;Scenario!$B$11,"",IF(AC$2&lt;&gt;"Ready",AC$2,IF(ISNUMBER(AD356),(AD356+AE356)*(N('Option C'!$E$14)+N('Option C'!$E$15)+IF(Scenario!$B$13="Gross",0,0))/12+((N('Option C'!$E$12)+N('Option C'!$E$13))/12+IF(AND(AC356&gt;=Scenario!$B$10,MOD(AC356-Scenario!$B$10,Scenario!$B$18)=0),N('Option C'!$E$17)*N('Option C'!$E$18)+N('Option C'!$E$20),0)+IF(AC356=1,N('Option C'!$E$17)*N('Option C'!$E$19)+N('Option C'!$E$21),0)+IF(AC356=Scenario!$B$11,N('Option C'!$E$22),0)),"INSUFFICIENT FUNDS")))</f>
        <v/>
      </c>
      <c r="AG356" s="6" t="str">
        <f>IF(AC356&gt;Scenario!$B$11,"",IF(AC$2&lt;&gt;"Ready",AC$2,IF(ISNUMBER(AD356),IF((AD356+AE356)*(1+Scenario!$B$12/12)-AF356&lt;0,"INSUFFICIENT FUNDS",(AD356+AE356)*(1+Scenario!$B$12/12)-AF356),"INSUFFICIENT FUNDS")))</f>
        <v/>
      </c>
      <c r="AH356" s="6" t="str">
        <f>IF(AC356&gt;Scenario!$B$11,"",IF(AC$2&lt;&gt;"Ready",AC$2,IF(ISNUMBER(AG356),AH355+AF356,"INSUFFICIENT FUNDS")))</f>
        <v/>
      </c>
      <c r="AI356" t="str">
        <f>IF(AC356&gt;Scenario!$B$11,"",IF(AC$2&lt;&gt;"Ready",AC$2,IF(ISNUMBER(AG356),"OK","INSUFFICIENT FUNDS")))</f>
        <v/>
      </c>
      <c r="AJ356">
        <v>352</v>
      </c>
      <c r="AK356" s="6" t="str">
        <f>IF(AJ356&gt;Scenario!$B$11,"",IF(AJ$2&lt;&gt;"Ready",AJ$2,IF(AP355="OK",AN355,"INSUFFICIENT FUNDS")))</f>
        <v/>
      </c>
      <c r="AL356" s="6" t="str">
        <f>IF(AJ356&gt;Scenario!$B$11,"",IF(AJ$2&lt;&gt;"Ready",AJ$2,IF(ISNUMBER(AK356),IF(AND(AJ356&gt;=Scenario!$B$10,MOD(AJ356-Scenario!$B$10,Scenario!$B$18)=0),Scenario!$B$8,0),"INSUFFICIENT FUNDS")))</f>
        <v/>
      </c>
      <c r="AM356" s="6" t="str">
        <f>IF(AJ356&gt;Scenario!$B$11,"",IF(AJ$2&lt;&gt;"Ready",AJ$2,IF(ISNUMBER(AK356),(AK356+AL356)*(0+0+IF(Scenario!$B$13="Gross",0,0))/12+((0+0)/12+IF(AND(AJ356&gt;=Scenario!$B$10,MOD(AJ356-Scenario!$B$10,Scenario!$B$18)=0),0*0+0,0)+IF(AJ356=1,0*0+0,0)+IF(AJ356=Scenario!$B$11,0,0)),"INSUFFICIENT FUNDS")))</f>
        <v/>
      </c>
      <c r="AN356" s="6" t="str">
        <f>IF(AJ356&gt;Scenario!$B$11,"",IF(AJ$2&lt;&gt;"Ready",AJ$2,IF(ISNUMBER(AK356),IF((AK356+AL356)*(1+Scenario!$B$12/12)-AM356&lt;0,"INSUFFICIENT FUNDS",(AK356+AL356)*(1+Scenario!$B$12/12)-AM356),"INSUFFICIENT FUNDS")))</f>
        <v/>
      </c>
      <c r="AO356" s="6" t="str">
        <f>IF(AJ356&gt;Scenario!$B$11,"",IF(AJ$2&lt;&gt;"Ready",AJ$2,IF(ISNUMBER(AN356),AO355+AM356,"INSUFFICIENT FUNDS")))</f>
        <v/>
      </c>
      <c r="AP356" t="str">
        <f>IF(AJ356&gt;Scenario!$B$11,"",IF(AJ$2&lt;&gt;"Ready",AJ$2,IF(ISNUMBER(AN356),"OK","INSUFFICIENT FUNDS")))</f>
        <v/>
      </c>
    </row>
    <row r="357" spans="1:42" ht="32.1" customHeight="1" x14ac:dyDescent="0.2">
      <c r="A357">
        <v>353</v>
      </c>
      <c r="B357" s="6" t="str">
        <f>IF(A357&gt;Scenario!$B$11,"",IF(A$2&lt;&gt;"Ready",A$2,IF(G356="OK",E356,"INSUFFICIENT FUNDS")))</f>
        <v/>
      </c>
      <c r="C357" s="6" t="str">
        <f>IF(A357&gt;Scenario!$B$11,"",IF(A$2&lt;&gt;"Ready",A$2,IF(ISNUMBER(B357),IF(AND(A357&gt;=Scenario!$B$10,MOD(A357-Scenario!$B$10,Scenario!$B$18)=0),Scenario!$B$8,0),"INSUFFICIENT FUNDS")))</f>
        <v/>
      </c>
      <c r="D357" s="6" t="str">
        <f>IF(A357&gt;Scenario!$B$11,"",IF(A$2&lt;&gt;"Ready",A$2,IF(ISNUMBER(B357),(B357+C357)*(N('Option C'!$E$14)+N('Option C'!$E$15)+IF(Scenario!$B$13="Gross",N('Option C'!$E$16),0))/12+((N('Option C'!$E$12)+N('Option C'!$E$13))/12+IF(AND(A357&gt;=Scenario!$B$10,MOD(A357-Scenario!$B$10,Scenario!$B$18)=0),N('Option C'!$E$17)*N('Option C'!$E$18)+N('Option C'!$E$20),0)+IF(A357=1,N('Option C'!$E$17)*N('Option C'!$E$19)+N('Option C'!$E$21),0)+IF(A357=Scenario!$B$11,N('Option C'!$E$22),0)),"INSUFFICIENT FUNDS")))</f>
        <v/>
      </c>
      <c r="E357" s="6" t="str">
        <f>IF(A357&gt;Scenario!$B$11,"",IF(A$2&lt;&gt;"Ready",A$2,IF(ISNUMBER(B357),IF((B357+C357)*(1+Scenario!$B$12/12)-D357&lt;0,"INSUFFICIENT FUNDS",(B357+C357)*(1+Scenario!$B$12/12)-D357),"INSUFFICIENT FUNDS")))</f>
        <v/>
      </c>
      <c r="F357" s="6" t="str">
        <f>IF(A357&gt;Scenario!$B$11,"",IF(A$2&lt;&gt;"Ready",A$2,IF(ISNUMBER(E357),F356+D357,"INSUFFICIENT FUNDS")))</f>
        <v/>
      </c>
      <c r="G357" t="str">
        <f>IF(A357&gt;Scenario!$B$11,"",IF(A$2&lt;&gt;"Ready",A$2,IF(ISNUMBER(E357),"OK","INSUFFICIENT FUNDS")))</f>
        <v/>
      </c>
      <c r="H357">
        <v>353</v>
      </c>
      <c r="I357" s="6" t="str">
        <f>IF(H357&gt;Scenario!$B$11,"",IF(H$2&lt;&gt;"Ready",H$2,IF(N356="OK",L356,"INSUFFICIENT FUNDS")))</f>
        <v/>
      </c>
      <c r="J357" s="6" t="str">
        <f>IF(H357&gt;Scenario!$B$11,"",IF(H$2&lt;&gt;"Ready",H$2,IF(ISNUMBER(I357),IF(AND(H357&gt;=Scenario!$B$10,MOD(H357-Scenario!$B$10,Scenario!$B$18)=0),Scenario!$B$8,0),"INSUFFICIENT FUNDS")))</f>
        <v/>
      </c>
      <c r="K357" s="6" t="str">
        <f>IF(H357&gt;Scenario!$B$11,"",IF(H$2&lt;&gt;"Ready",H$2,IF(ISNUMBER(I357),(I357+J357)*(N('Option C'!$E$14)+N('Option C'!$E$15)+IF(Scenario!$B$13="Gross",N('Option C'!$E$16),0))/12+((0+0)/12+IF(AND(H357&gt;=Scenario!$B$10,MOD(H357-Scenario!$B$10,Scenario!$B$18)=0),N('Option C'!$E$17)*N('Option C'!$E$18)+N('Option C'!$E$20),0)+IF(H357=1,N('Option C'!$E$17)*N('Option C'!$E$19)+N('Option C'!$E$21),0)+IF(H357=Scenario!$B$11,N('Option C'!$E$22),0)),"INSUFFICIENT FUNDS")))</f>
        <v/>
      </c>
      <c r="L357" s="6" t="str">
        <f>IF(H357&gt;Scenario!$B$11,"",IF(H$2&lt;&gt;"Ready",H$2,IF(ISNUMBER(I357),IF((I357+J357)*(1+Scenario!$B$12/12)-K357&lt;0,"INSUFFICIENT FUNDS",(I357+J357)*(1+Scenario!$B$12/12)-K357),"INSUFFICIENT FUNDS")))</f>
        <v/>
      </c>
      <c r="M357" s="6" t="str">
        <f>IF(H357&gt;Scenario!$B$11,"",IF(H$2&lt;&gt;"Ready",H$2,IF(ISNUMBER(L357),M356+K357,"INSUFFICIENT FUNDS")))</f>
        <v/>
      </c>
      <c r="N357" t="str">
        <f>IF(H357&gt;Scenario!$B$11,"",IF(H$2&lt;&gt;"Ready",H$2,IF(ISNUMBER(L357),"OK","INSUFFICIENT FUNDS")))</f>
        <v/>
      </c>
      <c r="O357">
        <v>353</v>
      </c>
      <c r="P357" s="6" t="str">
        <f>IF(O357&gt;Scenario!$B$11,"",IF(O$2&lt;&gt;"Ready",O$2,IF(U356="OK",S356,"INSUFFICIENT FUNDS")))</f>
        <v/>
      </c>
      <c r="Q357" s="6" t="str">
        <f>IF(O357&gt;Scenario!$B$11,"",IF(O$2&lt;&gt;"Ready",O$2,IF(ISNUMBER(P357),IF(AND(O357&gt;=Scenario!$B$10,MOD(O357-Scenario!$B$10,Scenario!$B$18)=0),Scenario!$B$8,0),"INSUFFICIENT FUNDS")))</f>
        <v/>
      </c>
      <c r="R357" s="6" t="str">
        <f>IF(O357&gt;Scenario!$B$11,"",IF(O$2&lt;&gt;"Ready",O$2,IF(ISNUMBER(P357),(P357+Q357)*(0+N('Option C'!$E$15)+IF(Scenario!$B$13="Gross",N('Option C'!$E$16),0))/12+((N('Option C'!$E$12)+N('Option C'!$E$13))/12+IF(AND(O357&gt;=Scenario!$B$10,MOD(O357-Scenario!$B$10,Scenario!$B$18)=0),N('Option C'!$E$17)*N('Option C'!$E$18)+N('Option C'!$E$20),0)+IF(O357=1,N('Option C'!$E$17)*N('Option C'!$E$19)+N('Option C'!$E$21),0)+IF(O357=Scenario!$B$11,N('Option C'!$E$22),0)),"INSUFFICIENT FUNDS")))</f>
        <v/>
      </c>
      <c r="S357" s="6" t="str">
        <f>IF(O357&gt;Scenario!$B$11,"",IF(O$2&lt;&gt;"Ready",O$2,IF(ISNUMBER(P357),IF((P357+Q357)*(1+Scenario!$B$12/12)-R357&lt;0,"INSUFFICIENT FUNDS",(P357+Q357)*(1+Scenario!$B$12/12)-R357),"INSUFFICIENT FUNDS")))</f>
        <v/>
      </c>
      <c r="T357" s="6" t="str">
        <f>IF(O357&gt;Scenario!$B$11,"",IF(O$2&lt;&gt;"Ready",O$2,IF(ISNUMBER(S357),T356+R357,"INSUFFICIENT FUNDS")))</f>
        <v/>
      </c>
      <c r="U357" t="str">
        <f>IF(O357&gt;Scenario!$B$11,"",IF(O$2&lt;&gt;"Ready",O$2,IF(ISNUMBER(S357),"OK","INSUFFICIENT FUNDS")))</f>
        <v/>
      </c>
      <c r="V357">
        <v>353</v>
      </c>
      <c r="W357" s="6" t="str">
        <f>IF(V357&gt;Scenario!$B$11,"",IF(V$2&lt;&gt;"Ready",V$2,IF(AB356="OK",Z356,"INSUFFICIENT FUNDS")))</f>
        <v/>
      </c>
      <c r="X357" s="6" t="str">
        <f>IF(V357&gt;Scenario!$B$11,"",IF(V$2&lt;&gt;"Ready",V$2,IF(ISNUMBER(W357),IF(AND(V357&gt;=Scenario!$B$10,MOD(V357-Scenario!$B$10,Scenario!$B$18)=0),Scenario!$B$8,0),"INSUFFICIENT FUNDS")))</f>
        <v/>
      </c>
      <c r="Y357" s="6" t="str">
        <f>IF(V357&gt;Scenario!$B$11,"",IF(V$2&lt;&gt;"Ready",V$2,IF(ISNUMBER(W357),(W357+X357)*(N('Option C'!$E$14)+N('Option C'!$E$15)+IF(Scenario!$B$13="Gross",N('Option C'!$E$16),0))/12+((N('Option C'!$E$12)+N('Option C'!$E$13))/12+IF(AND(V357&gt;=Scenario!$B$10,MOD(V357-Scenario!$B$10,Scenario!$B$18)=0),0*0+0,0)+IF(V357=1,0*0+0,0)+IF(V357=Scenario!$B$11,0,0)),"INSUFFICIENT FUNDS")))</f>
        <v/>
      </c>
      <c r="Z357" s="6" t="str">
        <f>IF(V357&gt;Scenario!$B$11,"",IF(V$2&lt;&gt;"Ready",V$2,IF(ISNUMBER(W357),IF((W357+X357)*(1+Scenario!$B$12/12)-Y357&lt;0,"INSUFFICIENT FUNDS",(W357+X357)*(1+Scenario!$B$12/12)-Y357),"INSUFFICIENT FUNDS")))</f>
        <v/>
      </c>
      <c r="AA357" s="6" t="str">
        <f>IF(V357&gt;Scenario!$B$11,"",IF(V$2&lt;&gt;"Ready",V$2,IF(ISNUMBER(Z357),AA356+Y357,"INSUFFICIENT FUNDS")))</f>
        <v/>
      </c>
      <c r="AB357" t="str">
        <f>IF(V357&gt;Scenario!$B$11,"",IF(V$2&lt;&gt;"Ready",V$2,IF(ISNUMBER(Z357),"OK","INSUFFICIENT FUNDS")))</f>
        <v/>
      </c>
      <c r="AC357">
        <v>353</v>
      </c>
      <c r="AD357" s="6" t="str">
        <f>IF(AC357&gt;Scenario!$B$11,"",IF(AC$2&lt;&gt;"Ready",AC$2,IF(AI356="OK",AG356,"INSUFFICIENT FUNDS")))</f>
        <v/>
      </c>
      <c r="AE357" s="6" t="str">
        <f>IF(AC357&gt;Scenario!$B$11,"",IF(AC$2&lt;&gt;"Ready",AC$2,IF(ISNUMBER(AD357),IF(AND(AC357&gt;=Scenario!$B$10,MOD(AC357-Scenario!$B$10,Scenario!$B$18)=0),Scenario!$B$8,0),"INSUFFICIENT FUNDS")))</f>
        <v/>
      </c>
      <c r="AF357" s="6" t="str">
        <f>IF(AC357&gt;Scenario!$B$11,"",IF(AC$2&lt;&gt;"Ready",AC$2,IF(ISNUMBER(AD357),(AD357+AE357)*(N('Option C'!$E$14)+N('Option C'!$E$15)+IF(Scenario!$B$13="Gross",0,0))/12+((N('Option C'!$E$12)+N('Option C'!$E$13))/12+IF(AND(AC357&gt;=Scenario!$B$10,MOD(AC357-Scenario!$B$10,Scenario!$B$18)=0),N('Option C'!$E$17)*N('Option C'!$E$18)+N('Option C'!$E$20),0)+IF(AC357=1,N('Option C'!$E$17)*N('Option C'!$E$19)+N('Option C'!$E$21),0)+IF(AC357=Scenario!$B$11,N('Option C'!$E$22),0)),"INSUFFICIENT FUNDS")))</f>
        <v/>
      </c>
      <c r="AG357" s="6" t="str">
        <f>IF(AC357&gt;Scenario!$B$11,"",IF(AC$2&lt;&gt;"Ready",AC$2,IF(ISNUMBER(AD357),IF((AD357+AE357)*(1+Scenario!$B$12/12)-AF357&lt;0,"INSUFFICIENT FUNDS",(AD357+AE357)*(1+Scenario!$B$12/12)-AF357),"INSUFFICIENT FUNDS")))</f>
        <v/>
      </c>
      <c r="AH357" s="6" t="str">
        <f>IF(AC357&gt;Scenario!$B$11,"",IF(AC$2&lt;&gt;"Ready",AC$2,IF(ISNUMBER(AG357),AH356+AF357,"INSUFFICIENT FUNDS")))</f>
        <v/>
      </c>
      <c r="AI357" t="str">
        <f>IF(AC357&gt;Scenario!$B$11,"",IF(AC$2&lt;&gt;"Ready",AC$2,IF(ISNUMBER(AG357),"OK","INSUFFICIENT FUNDS")))</f>
        <v/>
      </c>
      <c r="AJ357">
        <v>353</v>
      </c>
      <c r="AK357" s="6" t="str">
        <f>IF(AJ357&gt;Scenario!$B$11,"",IF(AJ$2&lt;&gt;"Ready",AJ$2,IF(AP356="OK",AN356,"INSUFFICIENT FUNDS")))</f>
        <v/>
      </c>
      <c r="AL357" s="6" t="str">
        <f>IF(AJ357&gt;Scenario!$B$11,"",IF(AJ$2&lt;&gt;"Ready",AJ$2,IF(ISNUMBER(AK357),IF(AND(AJ357&gt;=Scenario!$B$10,MOD(AJ357-Scenario!$B$10,Scenario!$B$18)=0),Scenario!$B$8,0),"INSUFFICIENT FUNDS")))</f>
        <v/>
      </c>
      <c r="AM357" s="6" t="str">
        <f>IF(AJ357&gt;Scenario!$B$11,"",IF(AJ$2&lt;&gt;"Ready",AJ$2,IF(ISNUMBER(AK357),(AK357+AL357)*(0+0+IF(Scenario!$B$13="Gross",0,0))/12+((0+0)/12+IF(AND(AJ357&gt;=Scenario!$B$10,MOD(AJ357-Scenario!$B$10,Scenario!$B$18)=0),0*0+0,0)+IF(AJ357=1,0*0+0,0)+IF(AJ357=Scenario!$B$11,0,0)),"INSUFFICIENT FUNDS")))</f>
        <v/>
      </c>
      <c r="AN357" s="6" t="str">
        <f>IF(AJ357&gt;Scenario!$B$11,"",IF(AJ$2&lt;&gt;"Ready",AJ$2,IF(ISNUMBER(AK357),IF((AK357+AL357)*(1+Scenario!$B$12/12)-AM357&lt;0,"INSUFFICIENT FUNDS",(AK357+AL357)*(1+Scenario!$B$12/12)-AM357),"INSUFFICIENT FUNDS")))</f>
        <v/>
      </c>
      <c r="AO357" s="6" t="str">
        <f>IF(AJ357&gt;Scenario!$B$11,"",IF(AJ$2&lt;&gt;"Ready",AJ$2,IF(ISNUMBER(AN357),AO356+AM357,"INSUFFICIENT FUNDS")))</f>
        <v/>
      </c>
      <c r="AP357" t="str">
        <f>IF(AJ357&gt;Scenario!$B$11,"",IF(AJ$2&lt;&gt;"Ready",AJ$2,IF(ISNUMBER(AN357),"OK","INSUFFICIENT FUNDS")))</f>
        <v/>
      </c>
    </row>
    <row r="358" spans="1:42" ht="32.1" customHeight="1" x14ac:dyDescent="0.2">
      <c r="A358">
        <v>354</v>
      </c>
      <c r="B358" s="6" t="str">
        <f>IF(A358&gt;Scenario!$B$11,"",IF(A$2&lt;&gt;"Ready",A$2,IF(G357="OK",E357,"INSUFFICIENT FUNDS")))</f>
        <v/>
      </c>
      <c r="C358" s="6" t="str">
        <f>IF(A358&gt;Scenario!$B$11,"",IF(A$2&lt;&gt;"Ready",A$2,IF(ISNUMBER(B358),IF(AND(A358&gt;=Scenario!$B$10,MOD(A358-Scenario!$B$10,Scenario!$B$18)=0),Scenario!$B$8,0),"INSUFFICIENT FUNDS")))</f>
        <v/>
      </c>
      <c r="D358" s="6" t="str">
        <f>IF(A358&gt;Scenario!$B$11,"",IF(A$2&lt;&gt;"Ready",A$2,IF(ISNUMBER(B358),(B358+C358)*(N('Option C'!$E$14)+N('Option C'!$E$15)+IF(Scenario!$B$13="Gross",N('Option C'!$E$16),0))/12+((N('Option C'!$E$12)+N('Option C'!$E$13))/12+IF(AND(A358&gt;=Scenario!$B$10,MOD(A358-Scenario!$B$10,Scenario!$B$18)=0),N('Option C'!$E$17)*N('Option C'!$E$18)+N('Option C'!$E$20),0)+IF(A358=1,N('Option C'!$E$17)*N('Option C'!$E$19)+N('Option C'!$E$21),0)+IF(A358=Scenario!$B$11,N('Option C'!$E$22),0)),"INSUFFICIENT FUNDS")))</f>
        <v/>
      </c>
      <c r="E358" s="6" t="str">
        <f>IF(A358&gt;Scenario!$B$11,"",IF(A$2&lt;&gt;"Ready",A$2,IF(ISNUMBER(B358),IF((B358+C358)*(1+Scenario!$B$12/12)-D358&lt;0,"INSUFFICIENT FUNDS",(B358+C358)*(1+Scenario!$B$12/12)-D358),"INSUFFICIENT FUNDS")))</f>
        <v/>
      </c>
      <c r="F358" s="6" t="str">
        <f>IF(A358&gt;Scenario!$B$11,"",IF(A$2&lt;&gt;"Ready",A$2,IF(ISNUMBER(E358),F357+D358,"INSUFFICIENT FUNDS")))</f>
        <v/>
      </c>
      <c r="G358" t="str">
        <f>IF(A358&gt;Scenario!$B$11,"",IF(A$2&lt;&gt;"Ready",A$2,IF(ISNUMBER(E358),"OK","INSUFFICIENT FUNDS")))</f>
        <v/>
      </c>
      <c r="H358">
        <v>354</v>
      </c>
      <c r="I358" s="6" t="str">
        <f>IF(H358&gt;Scenario!$B$11,"",IF(H$2&lt;&gt;"Ready",H$2,IF(N357="OK",L357,"INSUFFICIENT FUNDS")))</f>
        <v/>
      </c>
      <c r="J358" s="6" t="str">
        <f>IF(H358&gt;Scenario!$B$11,"",IF(H$2&lt;&gt;"Ready",H$2,IF(ISNUMBER(I358),IF(AND(H358&gt;=Scenario!$B$10,MOD(H358-Scenario!$B$10,Scenario!$B$18)=0),Scenario!$B$8,0),"INSUFFICIENT FUNDS")))</f>
        <v/>
      </c>
      <c r="K358" s="6" t="str">
        <f>IF(H358&gt;Scenario!$B$11,"",IF(H$2&lt;&gt;"Ready",H$2,IF(ISNUMBER(I358),(I358+J358)*(N('Option C'!$E$14)+N('Option C'!$E$15)+IF(Scenario!$B$13="Gross",N('Option C'!$E$16),0))/12+((0+0)/12+IF(AND(H358&gt;=Scenario!$B$10,MOD(H358-Scenario!$B$10,Scenario!$B$18)=0),N('Option C'!$E$17)*N('Option C'!$E$18)+N('Option C'!$E$20),0)+IF(H358=1,N('Option C'!$E$17)*N('Option C'!$E$19)+N('Option C'!$E$21),0)+IF(H358=Scenario!$B$11,N('Option C'!$E$22),0)),"INSUFFICIENT FUNDS")))</f>
        <v/>
      </c>
      <c r="L358" s="6" t="str">
        <f>IF(H358&gt;Scenario!$B$11,"",IF(H$2&lt;&gt;"Ready",H$2,IF(ISNUMBER(I358),IF((I358+J358)*(1+Scenario!$B$12/12)-K358&lt;0,"INSUFFICIENT FUNDS",(I358+J358)*(1+Scenario!$B$12/12)-K358),"INSUFFICIENT FUNDS")))</f>
        <v/>
      </c>
      <c r="M358" s="6" t="str">
        <f>IF(H358&gt;Scenario!$B$11,"",IF(H$2&lt;&gt;"Ready",H$2,IF(ISNUMBER(L358),M357+K358,"INSUFFICIENT FUNDS")))</f>
        <v/>
      </c>
      <c r="N358" t="str">
        <f>IF(H358&gt;Scenario!$B$11,"",IF(H$2&lt;&gt;"Ready",H$2,IF(ISNUMBER(L358),"OK","INSUFFICIENT FUNDS")))</f>
        <v/>
      </c>
      <c r="O358">
        <v>354</v>
      </c>
      <c r="P358" s="6" t="str">
        <f>IF(O358&gt;Scenario!$B$11,"",IF(O$2&lt;&gt;"Ready",O$2,IF(U357="OK",S357,"INSUFFICIENT FUNDS")))</f>
        <v/>
      </c>
      <c r="Q358" s="6" t="str">
        <f>IF(O358&gt;Scenario!$B$11,"",IF(O$2&lt;&gt;"Ready",O$2,IF(ISNUMBER(P358),IF(AND(O358&gt;=Scenario!$B$10,MOD(O358-Scenario!$B$10,Scenario!$B$18)=0),Scenario!$B$8,0),"INSUFFICIENT FUNDS")))</f>
        <v/>
      </c>
      <c r="R358" s="6" t="str">
        <f>IF(O358&gt;Scenario!$B$11,"",IF(O$2&lt;&gt;"Ready",O$2,IF(ISNUMBER(P358),(P358+Q358)*(0+N('Option C'!$E$15)+IF(Scenario!$B$13="Gross",N('Option C'!$E$16),0))/12+((N('Option C'!$E$12)+N('Option C'!$E$13))/12+IF(AND(O358&gt;=Scenario!$B$10,MOD(O358-Scenario!$B$10,Scenario!$B$18)=0),N('Option C'!$E$17)*N('Option C'!$E$18)+N('Option C'!$E$20),0)+IF(O358=1,N('Option C'!$E$17)*N('Option C'!$E$19)+N('Option C'!$E$21),0)+IF(O358=Scenario!$B$11,N('Option C'!$E$22),0)),"INSUFFICIENT FUNDS")))</f>
        <v/>
      </c>
      <c r="S358" s="6" t="str">
        <f>IF(O358&gt;Scenario!$B$11,"",IF(O$2&lt;&gt;"Ready",O$2,IF(ISNUMBER(P358),IF((P358+Q358)*(1+Scenario!$B$12/12)-R358&lt;0,"INSUFFICIENT FUNDS",(P358+Q358)*(1+Scenario!$B$12/12)-R358),"INSUFFICIENT FUNDS")))</f>
        <v/>
      </c>
      <c r="T358" s="6" t="str">
        <f>IF(O358&gt;Scenario!$B$11,"",IF(O$2&lt;&gt;"Ready",O$2,IF(ISNUMBER(S358),T357+R358,"INSUFFICIENT FUNDS")))</f>
        <v/>
      </c>
      <c r="U358" t="str">
        <f>IF(O358&gt;Scenario!$B$11,"",IF(O$2&lt;&gt;"Ready",O$2,IF(ISNUMBER(S358),"OK","INSUFFICIENT FUNDS")))</f>
        <v/>
      </c>
      <c r="V358">
        <v>354</v>
      </c>
      <c r="W358" s="6" t="str">
        <f>IF(V358&gt;Scenario!$B$11,"",IF(V$2&lt;&gt;"Ready",V$2,IF(AB357="OK",Z357,"INSUFFICIENT FUNDS")))</f>
        <v/>
      </c>
      <c r="X358" s="6" t="str">
        <f>IF(V358&gt;Scenario!$B$11,"",IF(V$2&lt;&gt;"Ready",V$2,IF(ISNUMBER(W358),IF(AND(V358&gt;=Scenario!$B$10,MOD(V358-Scenario!$B$10,Scenario!$B$18)=0),Scenario!$B$8,0),"INSUFFICIENT FUNDS")))</f>
        <v/>
      </c>
      <c r="Y358" s="6" t="str">
        <f>IF(V358&gt;Scenario!$B$11,"",IF(V$2&lt;&gt;"Ready",V$2,IF(ISNUMBER(W358),(W358+X358)*(N('Option C'!$E$14)+N('Option C'!$E$15)+IF(Scenario!$B$13="Gross",N('Option C'!$E$16),0))/12+((N('Option C'!$E$12)+N('Option C'!$E$13))/12+IF(AND(V358&gt;=Scenario!$B$10,MOD(V358-Scenario!$B$10,Scenario!$B$18)=0),0*0+0,0)+IF(V358=1,0*0+0,0)+IF(V358=Scenario!$B$11,0,0)),"INSUFFICIENT FUNDS")))</f>
        <v/>
      </c>
      <c r="Z358" s="6" t="str">
        <f>IF(V358&gt;Scenario!$B$11,"",IF(V$2&lt;&gt;"Ready",V$2,IF(ISNUMBER(W358),IF((W358+X358)*(1+Scenario!$B$12/12)-Y358&lt;0,"INSUFFICIENT FUNDS",(W358+X358)*(1+Scenario!$B$12/12)-Y358),"INSUFFICIENT FUNDS")))</f>
        <v/>
      </c>
      <c r="AA358" s="6" t="str">
        <f>IF(V358&gt;Scenario!$B$11,"",IF(V$2&lt;&gt;"Ready",V$2,IF(ISNUMBER(Z358),AA357+Y358,"INSUFFICIENT FUNDS")))</f>
        <v/>
      </c>
      <c r="AB358" t="str">
        <f>IF(V358&gt;Scenario!$B$11,"",IF(V$2&lt;&gt;"Ready",V$2,IF(ISNUMBER(Z358),"OK","INSUFFICIENT FUNDS")))</f>
        <v/>
      </c>
      <c r="AC358">
        <v>354</v>
      </c>
      <c r="AD358" s="6" t="str">
        <f>IF(AC358&gt;Scenario!$B$11,"",IF(AC$2&lt;&gt;"Ready",AC$2,IF(AI357="OK",AG357,"INSUFFICIENT FUNDS")))</f>
        <v/>
      </c>
      <c r="AE358" s="6" t="str">
        <f>IF(AC358&gt;Scenario!$B$11,"",IF(AC$2&lt;&gt;"Ready",AC$2,IF(ISNUMBER(AD358),IF(AND(AC358&gt;=Scenario!$B$10,MOD(AC358-Scenario!$B$10,Scenario!$B$18)=0),Scenario!$B$8,0),"INSUFFICIENT FUNDS")))</f>
        <v/>
      </c>
      <c r="AF358" s="6" t="str">
        <f>IF(AC358&gt;Scenario!$B$11,"",IF(AC$2&lt;&gt;"Ready",AC$2,IF(ISNUMBER(AD358),(AD358+AE358)*(N('Option C'!$E$14)+N('Option C'!$E$15)+IF(Scenario!$B$13="Gross",0,0))/12+((N('Option C'!$E$12)+N('Option C'!$E$13))/12+IF(AND(AC358&gt;=Scenario!$B$10,MOD(AC358-Scenario!$B$10,Scenario!$B$18)=0),N('Option C'!$E$17)*N('Option C'!$E$18)+N('Option C'!$E$20),0)+IF(AC358=1,N('Option C'!$E$17)*N('Option C'!$E$19)+N('Option C'!$E$21),0)+IF(AC358=Scenario!$B$11,N('Option C'!$E$22),0)),"INSUFFICIENT FUNDS")))</f>
        <v/>
      </c>
      <c r="AG358" s="6" t="str">
        <f>IF(AC358&gt;Scenario!$B$11,"",IF(AC$2&lt;&gt;"Ready",AC$2,IF(ISNUMBER(AD358),IF((AD358+AE358)*(1+Scenario!$B$12/12)-AF358&lt;0,"INSUFFICIENT FUNDS",(AD358+AE358)*(1+Scenario!$B$12/12)-AF358),"INSUFFICIENT FUNDS")))</f>
        <v/>
      </c>
      <c r="AH358" s="6" t="str">
        <f>IF(AC358&gt;Scenario!$B$11,"",IF(AC$2&lt;&gt;"Ready",AC$2,IF(ISNUMBER(AG358),AH357+AF358,"INSUFFICIENT FUNDS")))</f>
        <v/>
      </c>
      <c r="AI358" t="str">
        <f>IF(AC358&gt;Scenario!$B$11,"",IF(AC$2&lt;&gt;"Ready",AC$2,IF(ISNUMBER(AG358),"OK","INSUFFICIENT FUNDS")))</f>
        <v/>
      </c>
      <c r="AJ358">
        <v>354</v>
      </c>
      <c r="AK358" s="6" t="str">
        <f>IF(AJ358&gt;Scenario!$B$11,"",IF(AJ$2&lt;&gt;"Ready",AJ$2,IF(AP357="OK",AN357,"INSUFFICIENT FUNDS")))</f>
        <v/>
      </c>
      <c r="AL358" s="6" t="str">
        <f>IF(AJ358&gt;Scenario!$B$11,"",IF(AJ$2&lt;&gt;"Ready",AJ$2,IF(ISNUMBER(AK358),IF(AND(AJ358&gt;=Scenario!$B$10,MOD(AJ358-Scenario!$B$10,Scenario!$B$18)=0),Scenario!$B$8,0),"INSUFFICIENT FUNDS")))</f>
        <v/>
      </c>
      <c r="AM358" s="6" t="str">
        <f>IF(AJ358&gt;Scenario!$B$11,"",IF(AJ$2&lt;&gt;"Ready",AJ$2,IF(ISNUMBER(AK358),(AK358+AL358)*(0+0+IF(Scenario!$B$13="Gross",0,0))/12+((0+0)/12+IF(AND(AJ358&gt;=Scenario!$B$10,MOD(AJ358-Scenario!$B$10,Scenario!$B$18)=0),0*0+0,0)+IF(AJ358=1,0*0+0,0)+IF(AJ358=Scenario!$B$11,0,0)),"INSUFFICIENT FUNDS")))</f>
        <v/>
      </c>
      <c r="AN358" s="6" t="str">
        <f>IF(AJ358&gt;Scenario!$B$11,"",IF(AJ$2&lt;&gt;"Ready",AJ$2,IF(ISNUMBER(AK358),IF((AK358+AL358)*(1+Scenario!$B$12/12)-AM358&lt;0,"INSUFFICIENT FUNDS",(AK358+AL358)*(1+Scenario!$B$12/12)-AM358),"INSUFFICIENT FUNDS")))</f>
        <v/>
      </c>
      <c r="AO358" s="6" t="str">
        <f>IF(AJ358&gt;Scenario!$B$11,"",IF(AJ$2&lt;&gt;"Ready",AJ$2,IF(ISNUMBER(AN358),AO357+AM358,"INSUFFICIENT FUNDS")))</f>
        <v/>
      </c>
      <c r="AP358" t="str">
        <f>IF(AJ358&gt;Scenario!$B$11,"",IF(AJ$2&lt;&gt;"Ready",AJ$2,IF(ISNUMBER(AN358),"OK","INSUFFICIENT FUNDS")))</f>
        <v/>
      </c>
    </row>
    <row r="359" spans="1:42" ht="32.1" customHeight="1" x14ac:dyDescent="0.2">
      <c r="A359">
        <v>355</v>
      </c>
      <c r="B359" s="6" t="str">
        <f>IF(A359&gt;Scenario!$B$11,"",IF(A$2&lt;&gt;"Ready",A$2,IF(G358="OK",E358,"INSUFFICIENT FUNDS")))</f>
        <v/>
      </c>
      <c r="C359" s="6" t="str">
        <f>IF(A359&gt;Scenario!$B$11,"",IF(A$2&lt;&gt;"Ready",A$2,IF(ISNUMBER(B359),IF(AND(A359&gt;=Scenario!$B$10,MOD(A359-Scenario!$B$10,Scenario!$B$18)=0),Scenario!$B$8,0),"INSUFFICIENT FUNDS")))</f>
        <v/>
      </c>
      <c r="D359" s="6" t="str">
        <f>IF(A359&gt;Scenario!$B$11,"",IF(A$2&lt;&gt;"Ready",A$2,IF(ISNUMBER(B359),(B359+C359)*(N('Option C'!$E$14)+N('Option C'!$E$15)+IF(Scenario!$B$13="Gross",N('Option C'!$E$16),0))/12+((N('Option C'!$E$12)+N('Option C'!$E$13))/12+IF(AND(A359&gt;=Scenario!$B$10,MOD(A359-Scenario!$B$10,Scenario!$B$18)=0),N('Option C'!$E$17)*N('Option C'!$E$18)+N('Option C'!$E$20),0)+IF(A359=1,N('Option C'!$E$17)*N('Option C'!$E$19)+N('Option C'!$E$21),0)+IF(A359=Scenario!$B$11,N('Option C'!$E$22),0)),"INSUFFICIENT FUNDS")))</f>
        <v/>
      </c>
      <c r="E359" s="6" t="str">
        <f>IF(A359&gt;Scenario!$B$11,"",IF(A$2&lt;&gt;"Ready",A$2,IF(ISNUMBER(B359),IF((B359+C359)*(1+Scenario!$B$12/12)-D359&lt;0,"INSUFFICIENT FUNDS",(B359+C359)*(1+Scenario!$B$12/12)-D359),"INSUFFICIENT FUNDS")))</f>
        <v/>
      </c>
      <c r="F359" s="6" t="str">
        <f>IF(A359&gt;Scenario!$B$11,"",IF(A$2&lt;&gt;"Ready",A$2,IF(ISNUMBER(E359),F358+D359,"INSUFFICIENT FUNDS")))</f>
        <v/>
      </c>
      <c r="G359" t="str">
        <f>IF(A359&gt;Scenario!$B$11,"",IF(A$2&lt;&gt;"Ready",A$2,IF(ISNUMBER(E359),"OK","INSUFFICIENT FUNDS")))</f>
        <v/>
      </c>
      <c r="H359">
        <v>355</v>
      </c>
      <c r="I359" s="6" t="str">
        <f>IF(H359&gt;Scenario!$B$11,"",IF(H$2&lt;&gt;"Ready",H$2,IF(N358="OK",L358,"INSUFFICIENT FUNDS")))</f>
        <v/>
      </c>
      <c r="J359" s="6" t="str">
        <f>IF(H359&gt;Scenario!$B$11,"",IF(H$2&lt;&gt;"Ready",H$2,IF(ISNUMBER(I359),IF(AND(H359&gt;=Scenario!$B$10,MOD(H359-Scenario!$B$10,Scenario!$B$18)=0),Scenario!$B$8,0),"INSUFFICIENT FUNDS")))</f>
        <v/>
      </c>
      <c r="K359" s="6" t="str">
        <f>IF(H359&gt;Scenario!$B$11,"",IF(H$2&lt;&gt;"Ready",H$2,IF(ISNUMBER(I359),(I359+J359)*(N('Option C'!$E$14)+N('Option C'!$E$15)+IF(Scenario!$B$13="Gross",N('Option C'!$E$16),0))/12+((0+0)/12+IF(AND(H359&gt;=Scenario!$B$10,MOD(H359-Scenario!$B$10,Scenario!$B$18)=0),N('Option C'!$E$17)*N('Option C'!$E$18)+N('Option C'!$E$20),0)+IF(H359=1,N('Option C'!$E$17)*N('Option C'!$E$19)+N('Option C'!$E$21),0)+IF(H359=Scenario!$B$11,N('Option C'!$E$22),0)),"INSUFFICIENT FUNDS")))</f>
        <v/>
      </c>
      <c r="L359" s="6" t="str">
        <f>IF(H359&gt;Scenario!$B$11,"",IF(H$2&lt;&gt;"Ready",H$2,IF(ISNUMBER(I359),IF((I359+J359)*(1+Scenario!$B$12/12)-K359&lt;0,"INSUFFICIENT FUNDS",(I359+J359)*(1+Scenario!$B$12/12)-K359),"INSUFFICIENT FUNDS")))</f>
        <v/>
      </c>
      <c r="M359" s="6" t="str">
        <f>IF(H359&gt;Scenario!$B$11,"",IF(H$2&lt;&gt;"Ready",H$2,IF(ISNUMBER(L359),M358+K359,"INSUFFICIENT FUNDS")))</f>
        <v/>
      </c>
      <c r="N359" t="str">
        <f>IF(H359&gt;Scenario!$B$11,"",IF(H$2&lt;&gt;"Ready",H$2,IF(ISNUMBER(L359),"OK","INSUFFICIENT FUNDS")))</f>
        <v/>
      </c>
      <c r="O359">
        <v>355</v>
      </c>
      <c r="P359" s="6" t="str">
        <f>IF(O359&gt;Scenario!$B$11,"",IF(O$2&lt;&gt;"Ready",O$2,IF(U358="OK",S358,"INSUFFICIENT FUNDS")))</f>
        <v/>
      </c>
      <c r="Q359" s="6" t="str">
        <f>IF(O359&gt;Scenario!$B$11,"",IF(O$2&lt;&gt;"Ready",O$2,IF(ISNUMBER(P359),IF(AND(O359&gt;=Scenario!$B$10,MOD(O359-Scenario!$B$10,Scenario!$B$18)=0),Scenario!$B$8,0),"INSUFFICIENT FUNDS")))</f>
        <v/>
      </c>
      <c r="R359" s="6" t="str">
        <f>IF(O359&gt;Scenario!$B$11,"",IF(O$2&lt;&gt;"Ready",O$2,IF(ISNUMBER(P359),(P359+Q359)*(0+N('Option C'!$E$15)+IF(Scenario!$B$13="Gross",N('Option C'!$E$16),0))/12+((N('Option C'!$E$12)+N('Option C'!$E$13))/12+IF(AND(O359&gt;=Scenario!$B$10,MOD(O359-Scenario!$B$10,Scenario!$B$18)=0),N('Option C'!$E$17)*N('Option C'!$E$18)+N('Option C'!$E$20),0)+IF(O359=1,N('Option C'!$E$17)*N('Option C'!$E$19)+N('Option C'!$E$21),0)+IF(O359=Scenario!$B$11,N('Option C'!$E$22),0)),"INSUFFICIENT FUNDS")))</f>
        <v/>
      </c>
      <c r="S359" s="6" t="str">
        <f>IF(O359&gt;Scenario!$B$11,"",IF(O$2&lt;&gt;"Ready",O$2,IF(ISNUMBER(P359),IF((P359+Q359)*(1+Scenario!$B$12/12)-R359&lt;0,"INSUFFICIENT FUNDS",(P359+Q359)*(1+Scenario!$B$12/12)-R359),"INSUFFICIENT FUNDS")))</f>
        <v/>
      </c>
      <c r="T359" s="6" t="str">
        <f>IF(O359&gt;Scenario!$B$11,"",IF(O$2&lt;&gt;"Ready",O$2,IF(ISNUMBER(S359),T358+R359,"INSUFFICIENT FUNDS")))</f>
        <v/>
      </c>
      <c r="U359" t="str">
        <f>IF(O359&gt;Scenario!$B$11,"",IF(O$2&lt;&gt;"Ready",O$2,IF(ISNUMBER(S359),"OK","INSUFFICIENT FUNDS")))</f>
        <v/>
      </c>
      <c r="V359">
        <v>355</v>
      </c>
      <c r="W359" s="6" t="str">
        <f>IF(V359&gt;Scenario!$B$11,"",IF(V$2&lt;&gt;"Ready",V$2,IF(AB358="OK",Z358,"INSUFFICIENT FUNDS")))</f>
        <v/>
      </c>
      <c r="X359" s="6" t="str">
        <f>IF(V359&gt;Scenario!$B$11,"",IF(V$2&lt;&gt;"Ready",V$2,IF(ISNUMBER(W359),IF(AND(V359&gt;=Scenario!$B$10,MOD(V359-Scenario!$B$10,Scenario!$B$18)=0),Scenario!$B$8,0),"INSUFFICIENT FUNDS")))</f>
        <v/>
      </c>
      <c r="Y359" s="6" t="str">
        <f>IF(V359&gt;Scenario!$B$11,"",IF(V$2&lt;&gt;"Ready",V$2,IF(ISNUMBER(W359),(W359+X359)*(N('Option C'!$E$14)+N('Option C'!$E$15)+IF(Scenario!$B$13="Gross",N('Option C'!$E$16),0))/12+((N('Option C'!$E$12)+N('Option C'!$E$13))/12+IF(AND(V359&gt;=Scenario!$B$10,MOD(V359-Scenario!$B$10,Scenario!$B$18)=0),0*0+0,0)+IF(V359=1,0*0+0,0)+IF(V359=Scenario!$B$11,0,0)),"INSUFFICIENT FUNDS")))</f>
        <v/>
      </c>
      <c r="Z359" s="6" t="str">
        <f>IF(V359&gt;Scenario!$B$11,"",IF(V$2&lt;&gt;"Ready",V$2,IF(ISNUMBER(W359),IF((W359+X359)*(1+Scenario!$B$12/12)-Y359&lt;0,"INSUFFICIENT FUNDS",(W359+X359)*(1+Scenario!$B$12/12)-Y359),"INSUFFICIENT FUNDS")))</f>
        <v/>
      </c>
      <c r="AA359" s="6" t="str">
        <f>IF(V359&gt;Scenario!$B$11,"",IF(V$2&lt;&gt;"Ready",V$2,IF(ISNUMBER(Z359),AA358+Y359,"INSUFFICIENT FUNDS")))</f>
        <v/>
      </c>
      <c r="AB359" t="str">
        <f>IF(V359&gt;Scenario!$B$11,"",IF(V$2&lt;&gt;"Ready",V$2,IF(ISNUMBER(Z359),"OK","INSUFFICIENT FUNDS")))</f>
        <v/>
      </c>
      <c r="AC359">
        <v>355</v>
      </c>
      <c r="AD359" s="6" t="str">
        <f>IF(AC359&gt;Scenario!$B$11,"",IF(AC$2&lt;&gt;"Ready",AC$2,IF(AI358="OK",AG358,"INSUFFICIENT FUNDS")))</f>
        <v/>
      </c>
      <c r="AE359" s="6" t="str">
        <f>IF(AC359&gt;Scenario!$B$11,"",IF(AC$2&lt;&gt;"Ready",AC$2,IF(ISNUMBER(AD359),IF(AND(AC359&gt;=Scenario!$B$10,MOD(AC359-Scenario!$B$10,Scenario!$B$18)=0),Scenario!$B$8,0),"INSUFFICIENT FUNDS")))</f>
        <v/>
      </c>
      <c r="AF359" s="6" t="str">
        <f>IF(AC359&gt;Scenario!$B$11,"",IF(AC$2&lt;&gt;"Ready",AC$2,IF(ISNUMBER(AD359),(AD359+AE359)*(N('Option C'!$E$14)+N('Option C'!$E$15)+IF(Scenario!$B$13="Gross",0,0))/12+((N('Option C'!$E$12)+N('Option C'!$E$13))/12+IF(AND(AC359&gt;=Scenario!$B$10,MOD(AC359-Scenario!$B$10,Scenario!$B$18)=0),N('Option C'!$E$17)*N('Option C'!$E$18)+N('Option C'!$E$20),0)+IF(AC359=1,N('Option C'!$E$17)*N('Option C'!$E$19)+N('Option C'!$E$21),0)+IF(AC359=Scenario!$B$11,N('Option C'!$E$22),0)),"INSUFFICIENT FUNDS")))</f>
        <v/>
      </c>
      <c r="AG359" s="6" t="str">
        <f>IF(AC359&gt;Scenario!$B$11,"",IF(AC$2&lt;&gt;"Ready",AC$2,IF(ISNUMBER(AD359),IF((AD359+AE359)*(1+Scenario!$B$12/12)-AF359&lt;0,"INSUFFICIENT FUNDS",(AD359+AE359)*(1+Scenario!$B$12/12)-AF359),"INSUFFICIENT FUNDS")))</f>
        <v/>
      </c>
      <c r="AH359" s="6" t="str">
        <f>IF(AC359&gt;Scenario!$B$11,"",IF(AC$2&lt;&gt;"Ready",AC$2,IF(ISNUMBER(AG359),AH358+AF359,"INSUFFICIENT FUNDS")))</f>
        <v/>
      </c>
      <c r="AI359" t="str">
        <f>IF(AC359&gt;Scenario!$B$11,"",IF(AC$2&lt;&gt;"Ready",AC$2,IF(ISNUMBER(AG359),"OK","INSUFFICIENT FUNDS")))</f>
        <v/>
      </c>
      <c r="AJ359">
        <v>355</v>
      </c>
      <c r="AK359" s="6" t="str">
        <f>IF(AJ359&gt;Scenario!$B$11,"",IF(AJ$2&lt;&gt;"Ready",AJ$2,IF(AP358="OK",AN358,"INSUFFICIENT FUNDS")))</f>
        <v/>
      </c>
      <c r="AL359" s="6" t="str">
        <f>IF(AJ359&gt;Scenario!$B$11,"",IF(AJ$2&lt;&gt;"Ready",AJ$2,IF(ISNUMBER(AK359),IF(AND(AJ359&gt;=Scenario!$B$10,MOD(AJ359-Scenario!$B$10,Scenario!$B$18)=0),Scenario!$B$8,0),"INSUFFICIENT FUNDS")))</f>
        <v/>
      </c>
      <c r="AM359" s="6" t="str">
        <f>IF(AJ359&gt;Scenario!$B$11,"",IF(AJ$2&lt;&gt;"Ready",AJ$2,IF(ISNUMBER(AK359),(AK359+AL359)*(0+0+IF(Scenario!$B$13="Gross",0,0))/12+((0+0)/12+IF(AND(AJ359&gt;=Scenario!$B$10,MOD(AJ359-Scenario!$B$10,Scenario!$B$18)=0),0*0+0,0)+IF(AJ359=1,0*0+0,0)+IF(AJ359=Scenario!$B$11,0,0)),"INSUFFICIENT FUNDS")))</f>
        <v/>
      </c>
      <c r="AN359" s="6" t="str">
        <f>IF(AJ359&gt;Scenario!$B$11,"",IF(AJ$2&lt;&gt;"Ready",AJ$2,IF(ISNUMBER(AK359),IF((AK359+AL359)*(1+Scenario!$B$12/12)-AM359&lt;0,"INSUFFICIENT FUNDS",(AK359+AL359)*(1+Scenario!$B$12/12)-AM359),"INSUFFICIENT FUNDS")))</f>
        <v/>
      </c>
      <c r="AO359" s="6" t="str">
        <f>IF(AJ359&gt;Scenario!$B$11,"",IF(AJ$2&lt;&gt;"Ready",AJ$2,IF(ISNUMBER(AN359),AO358+AM359,"INSUFFICIENT FUNDS")))</f>
        <v/>
      </c>
      <c r="AP359" t="str">
        <f>IF(AJ359&gt;Scenario!$B$11,"",IF(AJ$2&lt;&gt;"Ready",AJ$2,IF(ISNUMBER(AN359),"OK","INSUFFICIENT FUNDS")))</f>
        <v/>
      </c>
    </row>
    <row r="360" spans="1:42" ht="32.1" customHeight="1" x14ac:dyDescent="0.2">
      <c r="A360">
        <v>356</v>
      </c>
      <c r="B360" s="6" t="str">
        <f>IF(A360&gt;Scenario!$B$11,"",IF(A$2&lt;&gt;"Ready",A$2,IF(G359="OK",E359,"INSUFFICIENT FUNDS")))</f>
        <v/>
      </c>
      <c r="C360" s="6" t="str">
        <f>IF(A360&gt;Scenario!$B$11,"",IF(A$2&lt;&gt;"Ready",A$2,IF(ISNUMBER(B360),IF(AND(A360&gt;=Scenario!$B$10,MOD(A360-Scenario!$B$10,Scenario!$B$18)=0),Scenario!$B$8,0),"INSUFFICIENT FUNDS")))</f>
        <v/>
      </c>
      <c r="D360" s="6" t="str">
        <f>IF(A360&gt;Scenario!$B$11,"",IF(A$2&lt;&gt;"Ready",A$2,IF(ISNUMBER(B360),(B360+C360)*(N('Option C'!$E$14)+N('Option C'!$E$15)+IF(Scenario!$B$13="Gross",N('Option C'!$E$16),0))/12+((N('Option C'!$E$12)+N('Option C'!$E$13))/12+IF(AND(A360&gt;=Scenario!$B$10,MOD(A360-Scenario!$B$10,Scenario!$B$18)=0),N('Option C'!$E$17)*N('Option C'!$E$18)+N('Option C'!$E$20),0)+IF(A360=1,N('Option C'!$E$17)*N('Option C'!$E$19)+N('Option C'!$E$21),0)+IF(A360=Scenario!$B$11,N('Option C'!$E$22),0)),"INSUFFICIENT FUNDS")))</f>
        <v/>
      </c>
      <c r="E360" s="6" t="str">
        <f>IF(A360&gt;Scenario!$B$11,"",IF(A$2&lt;&gt;"Ready",A$2,IF(ISNUMBER(B360),IF((B360+C360)*(1+Scenario!$B$12/12)-D360&lt;0,"INSUFFICIENT FUNDS",(B360+C360)*(1+Scenario!$B$12/12)-D360),"INSUFFICIENT FUNDS")))</f>
        <v/>
      </c>
      <c r="F360" s="6" t="str">
        <f>IF(A360&gt;Scenario!$B$11,"",IF(A$2&lt;&gt;"Ready",A$2,IF(ISNUMBER(E360),F359+D360,"INSUFFICIENT FUNDS")))</f>
        <v/>
      </c>
      <c r="G360" t="str">
        <f>IF(A360&gt;Scenario!$B$11,"",IF(A$2&lt;&gt;"Ready",A$2,IF(ISNUMBER(E360),"OK","INSUFFICIENT FUNDS")))</f>
        <v/>
      </c>
      <c r="H360">
        <v>356</v>
      </c>
      <c r="I360" s="6" t="str">
        <f>IF(H360&gt;Scenario!$B$11,"",IF(H$2&lt;&gt;"Ready",H$2,IF(N359="OK",L359,"INSUFFICIENT FUNDS")))</f>
        <v/>
      </c>
      <c r="J360" s="6" t="str">
        <f>IF(H360&gt;Scenario!$B$11,"",IF(H$2&lt;&gt;"Ready",H$2,IF(ISNUMBER(I360),IF(AND(H360&gt;=Scenario!$B$10,MOD(H360-Scenario!$B$10,Scenario!$B$18)=0),Scenario!$B$8,0),"INSUFFICIENT FUNDS")))</f>
        <v/>
      </c>
      <c r="K360" s="6" t="str">
        <f>IF(H360&gt;Scenario!$B$11,"",IF(H$2&lt;&gt;"Ready",H$2,IF(ISNUMBER(I360),(I360+J360)*(N('Option C'!$E$14)+N('Option C'!$E$15)+IF(Scenario!$B$13="Gross",N('Option C'!$E$16),0))/12+((0+0)/12+IF(AND(H360&gt;=Scenario!$B$10,MOD(H360-Scenario!$B$10,Scenario!$B$18)=0),N('Option C'!$E$17)*N('Option C'!$E$18)+N('Option C'!$E$20),0)+IF(H360=1,N('Option C'!$E$17)*N('Option C'!$E$19)+N('Option C'!$E$21),0)+IF(H360=Scenario!$B$11,N('Option C'!$E$22),0)),"INSUFFICIENT FUNDS")))</f>
        <v/>
      </c>
      <c r="L360" s="6" t="str">
        <f>IF(H360&gt;Scenario!$B$11,"",IF(H$2&lt;&gt;"Ready",H$2,IF(ISNUMBER(I360),IF((I360+J360)*(1+Scenario!$B$12/12)-K360&lt;0,"INSUFFICIENT FUNDS",(I360+J360)*(1+Scenario!$B$12/12)-K360),"INSUFFICIENT FUNDS")))</f>
        <v/>
      </c>
      <c r="M360" s="6" t="str">
        <f>IF(H360&gt;Scenario!$B$11,"",IF(H$2&lt;&gt;"Ready",H$2,IF(ISNUMBER(L360),M359+K360,"INSUFFICIENT FUNDS")))</f>
        <v/>
      </c>
      <c r="N360" t="str">
        <f>IF(H360&gt;Scenario!$B$11,"",IF(H$2&lt;&gt;"Ready",H$2,IF(ISNUMBER(L360),"OK","INSUFFICIENT FUNDS")))</f>
        <v/>
      </c>
      <c r="O360">
        <v>356</v>
      </c>
      <c r="P360" s="6" t="str">
        <f>IF(O360&gt;Scenario!$B$11,"",IF(O$2&lt;&gt;"Ready",O$2,IF(U359="OK",S359,"INSUFFICIENT FUNDS")))</f>
        <v/>
      </c>
      <c r="Q360" s="6" t="str">
        <f>IF(O360&gt;Scenario!$B$11,"",IF(O$2&lt;&gt;"Ready",O$2,IF(ISNUMBER(P360),IF(AND(O360&gt;=Scenario!$B$10,MOD(O360-Scenario!$B$10,Scenario!$B$18)=0),Scenario!$B$8,0),"INSUFFICIENT FUNDS")))</f>
        <v/>
      </c>
      <c r="R360" s="6" t="str">
        <f>IF(O360&gt;Scenario!$B$11,"",IF(O$2&lt;&gt;"Ready",O$2,IF(ISNUMBER(P360),(P360+Q360)*(0+N('Option C'!$E$15)+IF(Scenario!$B$13="Gross",N('Option C'!$E$16),0))/12+((N('Option C'!$E$12)+N('Option C'!$E$13))/12+IF(AND(O360&gt;=Scenario!$B$10,MOD(O360-Scenario!$B$10,Scenario!$B$18)=0),N('Option C'!$E$17)*N('Option C'!$E$18)+N('Option C'!$E$20),0)+IF(O360=1,N('Option C'!$E$17)*N('Option C'!$E$19)+N('Option C'!$E$21),0)+IF(O360=Scenario!$B$11,N('Option C'!$E$22),0)),"INSUFFICIENT FUNDS")))</f>
        <v/>
      </c>
      <c r="S360" s="6" t="str">
        <f>IF(O360&gt;Scenario!$B$11,"",IF(O$2&lt;&gt;"Ready",O$2,IF(ISNUMBER(P360),IF((P360+Q360)*(1+Scenario!$B$12/12)-R360&lt;0,"INSUFFICIENT FUNDS",(P360+Q360)*(1+Scenario!$B$12/12)-R360),"INSUFFICIENT FUNDS")))</f>
        <v/>
      </c>
      <c r="T360" s="6" t="str">
        <f>IF(O360&gt;Scenario!$B$11,"",IF(O$2&lt;&gt;"Ready",O$2,IF(ISNUMBER(S360),T359+R360,"INSUFFICIENT FUNDS")))</f>
        <v/>
      </c>
      <c r="U360" t="str">
        <f>IF(O360&gt;Scenario!$B$11,"",IF(O$2&lt;&gt;"Ready",O$2,IF(ISNUMBER(S360),"OK","INSUFFICIENT FUNDS")))</f>
        <v/>
      </c>
      <c r="V360">
        <v>356</v>
      </c>
      <c r="W360" s="6" t="str">
        <f>IF(V360&gt;Scenario!$B$11,"",IF(V$2&lt;&gt;"Ready",V$2,IF(AB359="OK",Z359,"INSUFFICIENT FUNDS")))</f>
        <v/>
      </c>
      <c r="X360" s="6" t="str">
        <f>IF(V360&gt;Scenario!$B$11,"",IF(V$2&lt;&gt;"Ready",V$2,IF(ISNUMBER(W360),IF(AND(V360&gt;=Scenario!$B$10,MOD(V360-Scenario!$B$10,Scenario!$B$18)=0),Scenario!$B$8,0),"INSUFFICIENT FUNDS")))</f>
        <v/>
      </c>
      <c r="Y360" s="6" t="str">
        <f>IF(V360&gt;Scenario!$B$11,"",IF(V$2&lt;&gt;"Ready",V$2,IF(ISNUMBER(W360),(W360+X360)*(N('Option C'!$E$14)+N('Option C'!$E$15)+IF(Scenario!$B$13="Gross",N('Option C'!$E$16),0))/12+((N('Option C'!$E$12)+N('Option C'!$E$13))/12+IF(AND(V360&gt;=Scenario!$B$10,MOD(V360-Scenario!$B$10,Scenario!$B$18)=0),0*0+0,0)+IF(V360=1,0*0+0,0)+IF(V360=Scenario!$B$11,0,0)),"INSUFFICIENT FUNDS")))</f>
        <v/>
      </c>
      <c r="Z360" s="6" t="str">
        <f>IF(V360&gt;Scenario!$B$11,"",IF(V$2&lt;&gt;"Ready",V$2,IF(ISNUMBER(W360),IF((W360+X360)*(1+Scenario!$B$12/12)-Y360&lt;0,"INSUFFICIENT FUNDS",(W360+X360)*(1+Scenario!$B$12/12)-Y360),"INSUFFICIENT FUNDS")))</f>
        <v/>
      </c>
      <c r="AA360" s="6" t="str">
        <f>IF(V360&gt;Scenario!$B$11,"",IF(V$2&lt;&gt;"Ready",V$2,IF(ISNUMBER(Z360),AA359+Y360,"INSUFFICIENT FUNDS")))</f>
        <v/>
      </c>
      <c r="AB360" t="str">
        <f>IF(V360&gt;Scenario!$B$11,"",IF(V$2&lt;&gt;"Ready",V$2,IF(ISNUMBER(Z360),"OK","INSUFFICIENT FUNDS")))</f>
        <v/>
      </c>
      <c r="AC360">
        <v>356</v>
      </c>
      <c r="AD360" s="6" t="str">
        <f>IF(AC360&gt;Scenario!$B$11,"",IF(AC$2&lt;&gt;"Ready",AC$2,IF(AI359="OK",AG359,"INSUFFICIENT FUNDS")))</f>
        <v/>
      </c>
      <c r="AE360" s="6" t="str">
        <f>IF(AC360&gt;Scenario!$B$11,"",IF(AC$2&lt;&gt;"Ready",AC$2,IF(ISNUMBER(AD360),IF(AND(AC360&gt;=Scenario!$B$10,MOD(AC360-Scenario!$B$10,Scenario!$B$18)=0),Scenario!$B$8,0),"INSUFFICIENT FUNDS")))</f>
        <v/>
      </c>
      <c r="AF360" s="6" t="str">
        <f>IF(AC360&gt;Scenario!$B$11,"",IF(AC$2&lt;&gt;"Ready",AC$2,IF(ISNUMBER(AD360),(AD360+AE360)*(N('Option C'!$E$14)+N('Option C'!$E$15)+IF(Scenario!$B$13="Gross",0,0))/12+((N('Option C'!$E$12)+N('Option C'!$E$13))/12+IF(AND(AC360&gt;=Scenario!$B$10,MOD(AC360-Scenario!$B$10,Scenario!$B$18)=0),N('Option C'!$E$17)*N('Option C'!$E$18)+N('Option C'!$E$20),0)+IF(AC360=1,N('Option C'!$E$17)*N('Option C'!$E$19)+N('Option C'!$E$21),0)+IF(AC360=Scenario!$B$11,N('Option C'!$E$22),0)),"INSUFFICIENT FUNDS")))</f>
        <v/>
      </c>
      <c r="AG360" s="6" t="str">
        <f>IF(AC360&gt;Scenario!$B$11,"",IF(AC$2&lt;&gt;"Ready",AC$2,IF(ISNUMBER(AD360),IF((AD360+AE360)*(1+Scenario!$B$12/12)-AF360&lt;0,"INSUFFICIENT FUNDS",(AD360+AE360)*(1+Scenario!$B$12/12)-AF360),"INSUFFICIENT FUNDS")))</f>
        <v/>
      </c>
      <c r="AH360" s="6" t="str">
        <f>IF(AC360&gt;Scenario!$B$11,"",IF(AC$2&lt;&gt;"Ready",AC$2,IF(ISNUMBER(AG360),AH359+AF360,"INSUFFICIENT FUNDS")))</f>
        <v/>
      </c>
      <c r="AI360" t="str">
        <f>IF(AC360&gt;Scenario!$B$11,"",IF(AC$2&lt;&gt;"Ready",AC$2,IF(ISNUMBER(AG360),"OK","INSUFFICIENT FUNDS")))</f>
        <v/>
      </c>
      <c r="AJ360">
        <v>356</v>
      </c>
      <c r="AK360" s="6" t="str">
        <f>IF(AJ360&gt;Scenario!$B$11,"",IF(AJ$2&lt;&gt;"Ready",AJ$2,IF(AP359="OK",AN359,"INSUFFICIENT FUNDS")))</f>
        <v/>
      </c>
      <c r="AL360" s="6" t="str">
        <f>IF(AJ360&gt;Scenario!$B$11,"",IF(AJ$2&lt;&gt;"Ready",AJ$2,IF(ISNUMBER(AK360),IF(AND(AJ360&gt;=Scenario!$B$10,MOD(AJ360-Scenario!$B$10,Scenario!$B$18)=0),Scenario!$B$8,0),"INSUFFICIENT FUNDS")))</f>
        <v/>
      </c>
      <c r="AM360" s="6" t="str">
        <f>IF(AJ360&gt;Scenario!$B$11,"",IF(AJ$2&lt;&gt;"Ready",AJ$2,IF(ISNUMBER(AK360),(AK360+AL360)*(0+0+IF(Scenario!$B$13="Gross",0,0))/12+((0+0)/12+IF(AND(AJ360&gt;=Scenario!$B$10,MOD(AJ360-Scenario!$B$10,Scenario!$B$18)=0),0*0+0,0)+IF(AJ360=1,0*0+0,0)+IF(AJ360=Scenario!$B$11,0,0)),"INSUFFICIENT FUNDS")))</f>
        <v/>
      </c>
      <c r="AN360" s="6" t="str">
        <f>IF(AJ360&gt;Scenario!$B$11,"",IF(AJ$2&lt;&gt;"Ready",AJ$2,IF(ISNUMBER(AK360),IF((AK360+AL360)*(1+Scenario!$B$12/12)-AM360&lt;0,"INSUFFICIENT FUNDS",(AK360+AL360)*(1+Scenario!$B$12/12)-AM360),"INSUFFICIENT FUNDS")))</f>
        <v/>
      </c>
      <c r="AO360" s="6" t="str">
        <f>IF(AJ360&gt;Scenario!$B$11,"",IF(AJ$2&lt;&gt;"Ready",AJ$2,IF(ISNUMBER(AN360),AO359+AM360,"INSUFFICIENT FUNDS")))</f>
        <v/>
      </c>
      <c r="AP360" t="str">
        <f>IF(AJ360&gt;Scenario!$B$11,"",IF(AJ$2&lt;&gt;"Ready",AJ$2,IF(ISNUMBER(AN360),"OK","INSUFFICIENT FUNDS")))</f>
        <v/>
      </c>
    </row>
    <row r="361" spans="1:42" ht="32.1" customHeight="1" x14ac:dyDescent="0.2">
      <c r="A361">
        <v>357</v>
      </c>
      <c r="B361" s="6" t="str">
        <f>IF(A361&gt;Scenario!$B$11,"",IF(A$2&lt;&gt;"Ready",A$2,IF(G360="OK",E360,"INSUFFICIENT FUNDS")))</f>
        <v/>
      </c>
      <c r="C361" s="6" t="str">
        <f>IF(A361&gt;Scenario!$B$11,"",IF(A$2&lt;&gt;"Ready",A$2,IF(ISNUMBER(B361),IF(AND(A361&gt;=Scenario!$B$10,MOD(A361-Scenario!$B$10,Scenario!$B$18)=0),Scenario!$B$8,0),"INSUFFICIENT FUNDS")))</f>
        <v/>
      </c>
      <c r="D361" s="6" t="str">
        <f>IF(A361&gt;Scenario!$B$11,"",IF(A$2&lt;&gt;"Ready",A$2,IF(ISNUMBER(B361),(B361+C361)*(N('Option C'!$E$14)+N('Option C'!$E$15)+IF(Scenario!$B$13="Gross",N('Option C'!$E$16),0))/12+((N('Option C'!$E$12)+N('Option C'!$E$13))/12+IF(AND(A361&gt;=Scenario!$B$10,MOD(A361-Scenario!$B$10,Scenario!$B$18)=0),N('Option C'!$E$17)*N('Option C'!$E$18)+N('Option C'!$E$20),0)+IF(A361=1,N('Option C'!$E$17)*N('Option C'!$E$19)+N('Option C'!$E$21),0)+IF(A361=Scenario!$B$11,N('Option C'!$E$22),0)),"INSUFFICIENT FUNDS")))</f>
        <v/>
      </c>
      <c r="E361" s="6" t="str">
        <f>IF(A361&gt;Scenario!$B$11,"",IF(A$2&lt;&gt;"Ready",A$2,IF(ISNUMBER(B361),IF((B361+C361)*(1+Scenario!$B$12/12)-D361&lt;0,"INSUFFICIENT FUNDS",(B361+C361)*(1+Scenario!$B$12/12)-D361),"INSUFFICIENT FUNDS")))</f>
        <v/>
      </c>
      <c r="F361" s="6" t="str">
        <f>IF(A361&gt;Scenario!$B$11,"",IF(A$2&lt;&gt;"Ready",A$2,IF(ISNUMBER(E361),F360+D361,"INSUFFICIENT FUNDS")))</f>
        <v/>
      </c>
      <c r="G361" t="str">
        <f>IF(A361&gt;Scenario!$B$11,"",IF(A$2&lt;&gt;"Ready",A$2,IF(ISNUMBER(E361),"OK","INSUFFICIENT FUNDS")))</f>
        <v/>
      </c>
      <c r="H361">
        <v>357</v>
      </c>
      <c r="I361" s="6" t="str">
        <f>IF(H361&gt;Scenario!$B$11,"",IF(H$2&lt;&gt;"Ready",H$2,IF(N360="OK",L360,"INSUFFICIENT FUNDS")))</f>
        <v/>
      </c>
      <c r="J361" s="6" t="str">
        <f>IF(H361&gt;Scenario!$B$11,"",IF(H$2&lt;&gt;"Ready",H$2,IF(ISNUMBER(I361),IF(AND(H361&gt;=Scenario!$B$10,MOD(H361-Scenario!$B$10,Scenario!$B$18)=0),Scenario!$B$8,0),"INSUFFICIENT FUNDS")))</f>
        <v/>
      </c>
      <c r="K361" s="6" t="str">
        <f>IF(H361&gt;Scenario!$B$11,"",IF(H$2&lt;&gt;"Ready",H$2,IF(ISNUMBER(I361),(I361+J361)*(N('Option C'!$E$14)+N('Option C'!$E$15)+IF(Scenario!$B$13="Gross",N('Option C'!$E$16),0))/12+((0+0)/12+IF(AND(H361&gt;=Scenario!$B$10,MOD(H361-Scenario!$B$10,Scenario!$B$18)=0),N('Option C'!$E$17)*N('Option C'!$E$18)+N('Option C'!$E$20),0)+IF(H361=1,N('Option C'!$E$17)*N('Option C'!$E$19)+N('Option C'!$E$21),0)+IF(H361=Scenario!$B$11,N('Option C'!$E$22),0)),"INSUFFICIENT FUNDS")))</f>
        <v/>
      </c>
      <c r="L361" s="6" t="str">
        <f>IF(H361&gt;Scenario!$B$11,"",IF(H$2&lt;&gt;"Ready",H$2,IF(ISNUMBER(I361),IF((I361+J361)*(1+Scenario!$B$12/12)-K361&lt;0,"INSUFFICIENT FUNDS",(I361+J361)*(1+Scenario!$B$12/12)-K361),"INSUFFICIENT FUNDS")))</f>
        <v/>
      </c>
      <c r="M361" s="6" t="str">
        <f>IF(H361&gt;Scenario!$B$11,"",IF(H$2&lt;&gt;"Ready",H$2,IF(ISNUMBER(L361),M360+K361,"INSUFFICIENT FUNDS")))</f>
        <v/>
      </c>
      <c r="N361" t="str">
        <f>IF(H361&gt;Scenario!$B$11,"",IF(H$2&lt;&gt;"Ready",H$2,IF(ISNUMBER(L361),"OK","INSUFFICIENT FUNDS")))</f>
        <v/>
      </c>
      <c r="O361">
        <v>357</v>
      </c>
      <c r="P361" s="6" t="str">
        <f>IF(O361&gt;Scenario!$B$11,"",IF(O$2&lt;&gt;"Ready",O$2,IF(U360="OK",S360,"INSUFFICIENT FUNDS")))</f>
        <v/>
      </c>
      <c r="Q361" s="6" t="str">
        <f>IF(O361&gt;Scenario!$B$11,"",IF(O$2&lt;&gt;"Ready",O$2,IF(ISNUMBER(P361),IF(AND(O361&gt;=Scenario!$B$10,MOD(O361-Scenario!$B$10,Scenario!$B$18)=0),Scenario!$B$8,0),"INSUFFICIENT FUNDS")))</f>
        <v/>
      </c>
      <c r="R361" s="6" t="str">
        <f>IF(O361&gt;Scenario!$B$11,"",IF(O$2&lt;&gt;"Ready",O$2,IF(ISNUMBER(P361),(P361+Q361)*(0+N('Option C'!$E$15)+IF(Scenario!$B$13="Gross",N('Option C'!$E$16),0))/12+((N('Option C'!$E$12)+N('Option C'!$E$13))/12+IF(AND(O361&gt;=Scenario!$B$10,MOD(O361-Scenario!$B$10,Scenario!$B$18)=0),N('Option C'!$E$17)*N('Option C'!$E$18)+N('Option C'!$E$20),0)+IF(O361=1,N('Option C'!$E$17)*N('Option C'!$E$19)+N('Option C'!$E$21),0)+IF(O361=Scenario!$B$11,N('Option C'!$E$22),0)),"INSUFFICIENT FUNDS")))</f>
        <v/>
      </c>
      <c r="S361" s="6" t="str">
        <f>IF(O361&gt;Scenario!$B$11,"",IF(O$2&lt;&gt;"Ready",O$2,IF(ISNUMBER(P361),IF((P361+Q361)*(1+Scenario!$B$12/12)-R361&lt;0,"INSUFFICIENT FUNDS",(P361+Q361)*(1+Scenario!$B$12/12)-R361),"INSUFFICIENT FUNDS")))</f>
        <v/>
      </c>
      <c r="T361" s="6" t="str">
        <f>IF(O361&gt;Scenario!$B$11,"",IF(O$2&lt;&gt;"Ready",O$2,IF(ISNUMBER(S361),T360+R361,"INSUFFICIENT FUNDS")))</f>
        <v/>
      </c>
      <c r="U361" t="str">
        <f>IF(O361&gt;Scenario!$B$11,"",IF(O$2&lt;&gt;"Ready",O$2,IF(ISNUMBER(S361),"OK","INSUFFICIENT FUNDS")))</f>
        <v/>
      </c>
      <c r="V361">
        <v>357</v>
      </c>
      <c r="W361" s="6" t="str">
        <f>IF(V361&gt;Scenario!$B$11,"",IF(V$2&lt;&gt;"Ready",V$2,IF(AB360="OK",Z360,"INSUFFICIENT FUNDS")))</f>
        <v/>
      </c>
      <c r="X361" s="6" t="str">
        <f>IF(V361&gt;Scenario!$B$11,"",IF(V$2&lt;&gt;"Ready",V$2,IF(ISNUMBER(W361),IF(AND(V361&gt;=Scenario!$B$10,MOD(V361-Scenario!$B$10,Scenario!$B$18)=0),Scenario!$B$8,0),"INSUFFICIENT FUNDS")))</f>
        <v/>
      </c>
      <c r="Y361" s="6" t="str">
        <f>IF(V361&gt;Scenario!$B$11,"",IF(V$2&lt;&gt;"Ready",V$2,IF(ISNUMBER(W361),(W361+X361)*(N('Option C'!$E$14)+N('Option C'!$E$15)+IF(Scenario!$B$13="Gross",N('Option C'!$E$16),0))/12+((N('Option C'!$E$12)+N('Option C'!$E$13))/12+IF(AND(V361&gt;=Scenario!$B$10,MOD(V361-Scenario!$B$10,Scenario!$B$18)=0),0*0+0,0)+IF(V361=1,0*0+0,0)+IF(V361=Scenario!$B$11,0,0)),"INSUFFICIENT FUNDS")))</f>
        <v/>
      </c>
      <c r="Z361" s="6" t="str">
        <f>IF(V361&gt;Scenario!$B$11,"",IF(V$2&lt;&gt;"Ready",V$2,IF(ISNUMBER(W361),IF((W361+X361)*(1+Scenario!$B$12/12)-Y361&lt;0,"INSUFFICIENT FUNDS",(W361+X361)*(1+Scenario!$B$12/12)-Y361),"INSUFFICIENT FUNDS")))</f>
        <v/>
      </c>
      <c r="AA361" s="6" t="str">
        <f>IF(V361&gt;Scenario!$B$11,"",IF(V$2&lt;&gt;"Ready",V$2,IF(ISNUMBER(Z361),AA360+Y361,"INSUFFICIENT FUNDS")))</f>
        <v/>
      </c>
      <c r="AB361" t="str">
        <f>IF(V361&gt;Scenario!$B$11,"",IF(V$2&lt;&gt;"Ready",V$2,IF(ISNUMBER(Z361),"OK","INSUFFICIENT FUNDS")))</f>
        <v/>
      </c>
      <c r="AC361">
        <v>357</v>
      </c>
      <c r="AD361" s="6" t="str">
        <f>IF(AC361&gt;Scenario!$B$11,"",IF(AC$2&lt;&gt;"Ready",AC$2,IF(AI360="OK",AG360,"INSUFFICIENT FUNDS")))</f>
        <v/>
      </c>
      <c r="AE361" s="6" t="str">
        <f>IF(AC361&gt;Scenario!$B$11,"",IF(AC$2&lt;&gt;"Ready",AC$2,IF(ISNUMBER(AD361),IF(AND(AC361&gt;=Scenario!$B$10,MOD(AC361-Scenario!$B$10,Scenario!$B$18)=0),Scenario!$B$8,0),"INSUFFICIENT FUNDS")))</f>
        <v/>
      </c>
      <c r="AF361" s="6" t="str">
        <f>IF(AC361&gt;Scenario!$B$11,"",IF(AC$2&lt;&gt;"Ready",AC$2,IF(ISNUMBER(AD361),(AD361+AE361)*(N('Option C'!$E$14)+N('Option C'!$E$15)+IF(Scenario!$B$13="Gross",0,0))/12+((N('Option C'!$E$12)+N('Option C'!$E$13))/12+IF(AND(AC361&gt;=Scenario!$B$10,MOD(AC361-Scenario!$B$10,Scenario!$B$18)=0),N('Option C'!$E$17)*N('Option C'!$E$18)+N('Option C'!$E$20),0)+IF(AC361=1,N('Option C'!$E$17)*N('Option C'!$E$19)+N('Option C'!$E$21),0)+IF(AC361=Scenario!$B$11,N('Option C'!$E$22),0)),"INSUFFICIENT FUNDS")))</f>
        <v/>
      </c>
      <c r="AG361" s="6" t="str">
        <f>IF(AC361&gt;Scenario!$B$11,"",IF(AC$2&lt;&gt;"Ready",AC$2,IF(ISNUMBER(AD361),IF((AD361+AE361)*(1+Scenario!$B$12/12)-AF361&lt;0,"INSUFFICIENT FUNDS",(AD361+AE361)*(1+Scenario!$B$12/12)-AF361),"INSUFFICIENT FUNDS")))</f>
        <v/>
      </c>
      <c r="AH361" s="6" t="str">
        <f>IF(AC361&gt;Scenario!$B$11,"",IF(AC$2&lt;&gt;"Ready",AC$2,IF(ISNUMBER(AG361),AH360+AF361,"INSUFFICIENT FUNDS")))</f>
        <v/>
      </c>
      <c r="AI361" t="str">
        <f>IF(AC361&gt;Scenario!$B$11,"",IF(AC$2&lt;&gt;"Ready",AC$2,IF(ISNUMBER(AG361),"OK","INSUFFICIENT FUNDS")))</f>
        <v/>
      </c>
      <c r="AJ361">
        <v>357</v>
      </c>
      <c r="AK361" s="6" t="str">
        <f>IF(AJ361&gt;Scenario!$B$11,"",IF(AJ$2&lt;&gt;"Ready",AJ$2,IF(AP360="OK",AN360,"INSUFFICIENT FUNDS")))</f>
        <v/>
      </c>
      <c r="AL361" s="6" t="str">
        <f>IF(AJ361&gt;Scenario!$B$11,"",IF(AJ$2&lt;&gt;"Ready",AJ$2,IF(ISNUMBER(AK361),IF(AND(AJ361&gt;=Scenario!$B$10,MOD(AJ361-Scenario!$B$10,Scenario!$B$18)=0),Scenario!$B$8,0),"INSUFFICIENT FUNDS")))</f>
        <v/>
      </c>
      <c r="AM361" s="6" t="str">
        <f>IF(AJ361&gt;Scenario!$B$11,"",IF(AJ$2&lt;&gt;"Ready",AJ$2,IF(ISNUMBER(AK361),(AK361+AL361)*(0+0+IF(Scenario!$B$13="Gross",0,0))/12+((0+0)/12+IF(AND(AJ361&gt;=Scenario!$B$10,MOD(AJ361-Scenario!$B$10,Scenario!$B$18)=0),0*0+0,0)+IF(AJ361=1,0*0+0,0)+IF(AJ361=Scenario!$B$11,0,0)),"INSUFFICIENT FUNDS")))</f>
        <v/>
      </c>
      <c r="AN361" s="6" t="str">
        <f>IF(AJ361&gt;Scenario!$B$11,"",IF(AJ$2&lt;&gt;"Ready",AJ$2,IF(ISNUMBER(AK361),IF((AK361+AL361)*(1+Scenario!$B$12/12)-AM361&lt;0,"INSUFFICIENT FUNDS",(AK361+AL361)*(1+Scenario!$B$12/12)-AM361),"INSUFFICIENT FUNDS")))</f>
        <v/>
      </c>
      <c r="AO361" s="6" t="str">
        <f>IF(AJ361&gt;Scenario!$B$11,"",IF(AJ$2&lt;&gt;"Ready",AJ$2,IF(ISNUMBER(AN361),AO360+AM361,"INSUFFICIENT FUNDS")))</f>
        <v/>
      </c>
      <c r="AP361" t="str">
        <f>IF(AJ361&gt;Scenario!$B$11,"",IF(AJ$2&lt;&gt;"Ready",AJ$2,IF(ISNUMBER(AN361),"OK","INSUFFICIENT FUNDS")))</f>
        <v/>
      </c>
    </row>
    <row r="362" spans="1:42" ht="32.1" customHeight="1" x14ac:dyDescent="0.2">
      <c r="A362">
        <v>358</v>
      </c>
      <c r="B362" s="6" t="str">
        <f>IF(A362&gt;Scenario!$B$11,"",IF(A$2&lt;&gt;"Ready",A$2,IF(G361="OK",E361,"INSUFFICIENT FUNDS")))</f>
        <v/>
      </c>
      <c r="C362" s="6" t="str">
        <f>IF(A362&gt;Scenario!$B$11,"",IF(A$2&lt;&gt;"Ready",A$2,IF(ISNUMBER(B362),IF(AND(A362&gt;=Scenario!$B$10,MOD(A362-Scenario!$B$10,Scenario!$B$18)=0),Scenario!$B$8,0),"INSUFFICIENT FUNDS")))</f>
        <v/>
      </c>
      <c r="D362" s="6" t="str">
        <f>IF(A362&gt;Scenario!$B$11,"",IF(A$2&lt;&gt;"Ready",A$2,IF(ISNUMBER(B362),(B362+C362)*(N('Option C'!$E$14)+N('Option C'!$E$15)+IF(Scenario!$B$13="Gross",N('Option C'!$E$16),0))/12+((N('Option C'!$E$12)+N('Option C'!$E$13))/12+IF(AND(A362&gt;=Scenario!$B$10,MOD(A362-Scenario!$B$10,Scenario!$B$18)=0),N('Option C'!$E$17)*N('Option C'!$E$18)+N('Option C'!$E$20),0)+IF(A362=1,N('Option C'!$E$17)*N('Option C'!$E$19)+N('Option C'!$E$21),0)+IF(A362=Scenario!$B$11,N('Option C'!$E$22),0)),"INSUFFICIENT FUNDS")))</f>
        <v/>
      </c>
      <c r="E362" s="6" t="str">
        <f>IF(A362&gt;Scenario!$B$11,"",IF(A$2&lt;&gt;"Ready",A$2,IF(ISNUMBER(B362),IF((B362+C362)*(1+Scenario!$B$12/12)-D362&lt;0,"INSUFFICIENT FUNDS",(B362+C362)*(1+Scenario!$B$12/12)-D362),"INSUFFICIENT FUNDS")))</f>
        <v/>
      </c>
      <c r="F362" s="6" t="str">
        <f>IF(A362&gt;Scenario!$B$11,"",IF(A$2&lt;&gt;"Ready",A$2,IF(ISNUMBER(E362),F361+D362,"INSUFFICIENT FUNDS")))</f>
        <v/>
      </c>
      <c r="G362" t="str">
        <f>IF(A362&gt;Scenario!$B$11,"",IF(A$2&lt;&gt;"Ready",A$2,IF(ISNUMBER(E362),"OK","INSUFFICIENT FUNDS")))</f>
        <v/>
      </c>
      <c r="H362">
        <v>358</v>
      </c>
      <c r="I362" s="6" t="str">
        <f>IF(H362&gt;Scenario!$B$11,"",IF(H$2&lt;&gt;"Ready",H$2,IF(N361="OK",L361,"INSUFFICIENT FUNDS")))</f>
        <v/>
      </c>
      <c r="J362" s="6" t="str">
        <f>IF(H362&gt;Scenario!$B$11,"",IF(H$2&lt;&gt;"Ready",H$2,IF(ISNUMBER(I362),IF(AND(H362&gt;=Scenario!$B$10,MOD(H362-Scenario!$B$10,Scenario!$B$18)=0),Scenario!$B$8,0),"INSUFFICIENT FUNDS")))</f>
        <v/>
      </c>
      <c r="K362" s="6" t="str">
        <f>IF(H362&gt;Scenario!$B$11,"",IF(H$2&lt;&gt;"Ready",H$2,IF(ISNUMBER(I362),(I362+J362)*(N('Option C'!$E$14)+N('Option C'!$E$15)+IF(Scenario!$B$13="Gross",N('Option C'!$E$16),0))/12+((0+0)/12+IF(AND(H362&gt;=Scenario!$B$10,MOD(H362-Scenario!$B$10,Scenario!$B$18)=0),N('Option C'!$E$17)*N('Option C'!$E$18)+N('Option C'!$E$20),0)+IF(H362=1,N('Option C'!$E$17)*N('Option C'!$E$19)+N('Option C'!$E$21),0)+IF(H362=Scenario!$B$11,N('Option C'!$E$22),0)),"INSUFFICIENT FUNDS")))</f>
        <v/>
      </c>
      <c r="L362" s="6" t="str">
        <f>IF(H362&gt;Scenario!$B$11,"",IF(H$2&lt;&gt;"Ready",H$2,IF(ISNUMBER(I362),IF((I362+J362)*(1+Scenario!$B$12/12)-K362&lt;0,"INSUFFICIENT FUNDS",(I362+J362)*(1+Scenario!$B$12/12)-K362),"INSUFFICIENT FUNDS")))</f>
        <v/>
      </c>
      <c r="M362" s="6" t="str">
        <f>IF(H362&gt;Scenario!$B$11,"",IF(H$2&lt;&gt;"Ready",H$2,IF(ISNUMBER(L362),M361+K362,"INSUFFICIENT FUNDS")))</f>
        <v/>
      </c>
      <c r="N362" t="str">
        <f>IF(H362&gt;Scenario!$B$11,"",IF(H$2&lt;&gt;"Ready",H$2,IF(ISNUMBER(L362),"OK","INSUFFICIENT FUNDS")))</f>
        <v/>
      </c>
      <c r="O362">
        <v>358</v>
      </c>
      <c r="P362" s="6" t="str">
        <f>IF(O362&gt;Scenario!$B$11,"",IF(O$2&lt;&gt;"Ready",O$2,IF(U361="OK",S361,"INSUFFICIENT FUNDS")))</f>
        <v/>
      </c>
      <c r="Q362" s="6" t="str">
        <f>IF(O362&gt;Scenario!$B$11,"",IF(O$2&lt;&gt;"Ready",O$2,IF(ISNUMBER(P362),IF(AND(O362&gt;=Scenario!$B$10,MOD(O362-Scenario!$B$10,Scenario!$B$18)=0),Scenario!$B$8,0),"INSUFFICIENT FUNDS")))</f>
        <v/>
      </c>
      <c r="R362" s="6" t="str">
        <f>IF(O362&gt;Scenario!$B$11,"",IF(O$2&lt;&gt;"Ready",O$2,IF(ISNUMBER(P362),(P362+Q362)*(0+N('Option C'!$E$15)+IF(Scenario!$B$13="Gross",N('Option C'!$E$16),0))/12+((N('Option C'!$E$12)+N('Option C'!$E$13))/12+IF(AND(O362&gt;=Scenario!$B$10,MOD(O362-Scenario!$B$10,Scenario!$B$18)=0),N('Option C'!$E$17)*N('Option C'!$E$18)+N('Option C'!$E$20),0)+IF(O362=1,N('Option C'!$E$17)*N('Option C'!$E$19)+N('Option C'!$E$21),0)+IF(O362=Scenario!$B$11,N('Option C'!$E$22),0)),"INSUFFICIENT FUNDS")))</f>
        <v/>
      </c>
      <c r="S362" s="6" t="str">
        <f>IF(O362&gt;Scenario!$B$11,"",IF(O$2&lt;&gt;"Ready",O$2,IF(ISNUMBER(P362),IF((P362+Q362)*(1+Scenario!$B$12/12)-R362&lt;0,"INSUFFICIENT FUNDS",(P362+Q362)*(1+Scenario!$B$12/12)-R362),"INSUFFICIENT FUNDS")))</f>
        <v/>
      </c>
      <c r="T362" s="6" t="str">
        <f>IF(O362&gt;Scenario!$B$11,"",IF(O$2&lt;&gt;"Ready",O$2,IF(ISNUMBER(S362),T361+R362,"INSUFFICIENT FUNDS")))</f>
        <v/>
      </c>
      <c r="U362" t="str">
        <f>IF(O362&gt;Scenario!$B$11,"",IF(O$2&lt;&gt;"Ready",O$2,IF(ISNUMBER(S362),"OK","INSUFFICIENT FUNDS")))</f>
        <v/>
      </c>
      <c r="V362">
        <v>358</v>
      </c>
      <c r="W362" s="6" t="str">
        <f>IF(V362&gt;Scenario!$B$11,"",IF(V$2&lt;&gt;"Ready",V$2,IF(AB361="OK",Z361,"INSUFFICIENT FUNDS")))</f>
        <v/>
      </c>
      <c r="X362" s="6" t="str">
        <f>IF(V362&gt;Scenario!$B$11,"",IF(V$2&lt;&gt;"Ready",V$2,IF(ISNUMBER(W362),IF(AND(V362&gt;=Scenario!$B$10,MOD(V362-Scenario!$B$10,Scenario!$B$18)=0),Scenario!$B$8,0),"INSUFFICIENT FUNDS")))</f>
        <v/>
      </c>
      <c r="Y362" s="6" t="str">
        <f>IF(V362&gt;Scenario!$B$11,"",IF(V$2&lt;&gt;"Ready",V$2,IF(ISNUMBER(W362),(W362+X362)*(N('Option C'!$E$14)+N('Option C'!$E$15)+IF(Scenario!$B$13="Gross",N('Option C'!$E$16),0))/12+((N('Option C'!$E$12)+N('Option C'!$E$13))/12+IF(AND(V362&gt;=Scenario!$B$10,MOD(V362-Scenario!$B$10,Scenario!$B$18)=0),0*0+0,0)+IF(V362=1,0*0+0,0)+IF(V362=Scenario!$B$11,0,0)),"INSUFFICIENT FUNDS")))</f>
        <v/>
      </c>
      <c r="Z362" s="6" t="str">
        <f>IF(V362&gt;Scenario!$B$11,"",IF(V$2&lt;&gt;"Ready",V$2,IF(ISNUMBER(W362),IF((W362+X362)*(1+Scenario!$B$12/12)-Y362&lt;0,"INSUFFICIENT FUNDS",(W362+X362)*(1+Scenario!$B$12/12)-Y362),"INSUFFICIENT FUNDS")))</f>
        <v/>
      </c>
      <c r="AA362" s="6" t="str">
        <f>IF(V362&gt;Scenario!$B$11,"",IF(V$2&lt;&gt;"Ready",V$2,IF(ISNUMBER(Z362),AA361+Y362,"INSUFFICIENT FUNDS")))</f>
        <v/>
      </c>
      <c r="AB362" t="str">
        <f>IF(V362&gt;Scenario!$B$11,"",IF(V$2&lt;&gt;"Ready",V$2,IF(ISNUMBER(Z362),"OK","INSUFFICIENT FUNDS")))</f>
        <v/>
      </c>
      <c r="AC362">
        <v>358</v>
      </c>
      <c r="AD362" s="6" t="str">
        <f>IF(AC362&gt;Scenario!$B$11,"",IF(AC$2&lt;&gt;"Ready",AC$2,IF(AI361="OK",AG361,"INSUFFICIENT FUNDS")))</f>
        <v/>
      </c>
      <c r="AE362" s="6" t="str">
        <f>IF(AC362&gt;Scenario!$B$11,"",IF(AC$2&lt;&gt;"Ready",AC$2,IF(ISNUMBER(AD362),IF(AND(AC362&gt;=Scenario!$B$10,MOD(AC362-Scenario!$B$10,Scenario!$B$18)=0),Scenario!$B$8,0),"INSUFFICIENT FUNDS")))</f>
        <v/>
      </c>
      <c r="AF362" s="6" t="str">
        <f>IF(AC362&gt;Scenario!$B$11,"",IF(AC$2&lt;&gt;"Ready",AC$2,IF(ISNUMBER(AD362),(AD362+AE362)*(N('Option C'!$E$14)+N('Option C'!$E$15)+IF(Scenario!$B$13="Gross",0,0))/12+((N('Option C'!$E$12)+N('Option C'!$E$13))/12+IF(AND(AC362&gt;=Scenario!$B$10,MOD(AC362-Scenario!$B$10,Scenario!$B$18)=0),N('Option C'!$E$17)*N('Option C'!$E$18)+N('Option C'!$E$20),0)+IF(AC362=1,N('Option C'!$E$17)*N('Option C'!$E$19)+N('Option C'!$E$21),0)+IF(AC362=Scenario!$B$11,N('Option C'!$E$22),0)),"INSUFFICIENT FUNDS")))</f>
        <v/>
      </c>
      <c r="AG362" s="6" t="str">
        <f>IF(AC362&gt;Scenario!$B$11,"",IF(AC$2&lt;&gt;"Ready",AC$2,IF(ISNUMBER(AD362),IF((AD362+AE362)*(1+Scenario!$B$12/12)-AF362&lt;0,"INSUFFICIENT FUNDS",(AD362+AE362)*(1+Scenario!$B$12/12)-AF362),"INSUFFICIENT FUNDS")))</f>
        <v/>
      </c>
      <c r="AH362" s="6" t="str">
        <f>IF(AC362&gt;Scenario!$B$11,"",IF(AC$2&lt;&gt;"Ready",AC$2,IF(ISNUMBER(AG362),AH361+AF362,"INSUFFICIENT FUNDS")))</f>
        <v/>
      </c>
      <c r="AI362" t="str">
        <f>IF(AC362&gt;Scenario!$B$11,"",IF(AC$2&lt;&gt;"Ready",AC$2,IF(ISNUMBER(AG362),"OK","INSUFFICIENT FUNDS")))</f>
        <v/>
      </c>
      <c r="AJ362">
        <v>358</v>
      </c>
      <c r="AK362" s="6" t="str">
        <f>IF(AJ362&gt;Scenario!$B$11,"",IF(AJ$2&lt;&gt;"Ready",AJ$2,IF(AP361="OK",AN361,"INSUFFICIENT FUNDS")))</f>
        <v/>
      </c>
      <c r="AL362" s="6" t="str">
        <f>IF(AJ362&gt;Scenario!$B$11,"",IF(AJ$2&lt;&gt;"Ready",AJ$2,IF(ISNUMBER(AK362),IF(AND(AJ362&gt;=Scenario!$B$10,MOD(AJ362-Scenario!$B$10,Scenario!$B$18)=0),Scenario!$B$8,0),"INSUFFICIENT FUNDS")))</f>
        <v/>
      </c>
      <c r="AM362" s="6" t="str">
        <f>IF(AJ362&gt;Scenario!$B$11,"",IF(AJ$2&lt;&gt;"Ready",AJ$2,IF(ISNUMBER(AK362),(AK362+AL362)*(0+0+IF(Scenario!$B$13="Gross",0,0))/12+((0+0)/12+IF(AND(AJ362&gt;=Scenario!$B$10,MOD(AJ362-Scenario!$B$10,Scenario!$B$18)=0),0*0+0,0)+IF(AJ362=1,0*0+0,0)+IF(AJ362=Scenario!$B$11,0,0)),"INSUFFICIENT FUNDS")))</f>
        <v/>
      </c>
      <c r="AN362" s="6" t="str">
        <f>IF(AJ362&gt;Scenario!$B$11,"",IF(AJ$2&lt;&gt;"Ready",AJ$2,IF(ISNUMBER(AK362),IF((AK362+AL362)*(1+Scenario!$B$12/12)-AM362&lt;0,"INSUFFICIENT FUNDS",(AK362+AL362)*(1+Scenario!$B$12/12)-AM362),"INSUFFICIENT FUNDS")))</f>
        <v/>
      </c>
      <c r="AO362" s="6" t="str">
        <f>IF(AJ362&gt;Scenario!$B$11,"",IF(AJ$2&lt;&gt;"Ready",AJ$2,IF(ISNUMBER(AN362),AO361+AM362,"INSUFFICIENT FUNDS")))</f>
        <v/>
      </c>
      <c r="AP362" t="str">
        <f>IF(AJ362&gt;Scenario!$B$11,"",IF(AJ$2&lt;&gt;"Ready",AJ$2,IF(ISNUMBER(AN362),"OK","INSUFFICIENT FUNDS")))</f>
        <v/>
      </c>
    </row>
    <row r="363" spans="1:42" ht="32.1" customHeight="1" x14ac:dyDescent="0.2">
      <c r="A363">
        <v>359</v>
      </c>
      <c r="B363" s="6" t="str">
        <f>IF(A363&gt;Scenario!$B$11,"",IF(A$2&lt;&gt;"Ready",A$2,IF(G362="OK",E362,"INSUFFICIENT FUNDS")))</f>
        <v/>
      </c>
      <c r="C363" s="6" t="str">
        <f>IF(A363&gt;Scenario!$B$11,"",IF(A$2&lt;&gt;"Ready",A$2,IF(ISNUMBER(B363),IF(AND(A363&gt;=Scenario!$B$10,MOD(A363-Scenario!$B$10,Scenario!$B$18)=0),Scenario!$B$8,0),"INSUFFICIENT FUNDS")))</f>
        <v/>
      </c>
      <c r="D363" s="6" t="str">
        <f>IF(A363&gt;Scenario!$B$11,"",IF(A$2&lt;&gt;"Ready",A$2,IF(ISNUMBER(B363),(B363+C363)*(N('Option C'!$E$14)+N('Option C'!$E$15)+IF(Scenario!$B$13="Gross",N('Option C'!$E$16),0))/12+((N('Option C'!$E$12)+N('Option C'!$E$13))/12+IF(AND(A363&gt;=Scenario!$B$10,MOD(A363-Scenario!$B$10,Scenario!$B$18)=0),N('Option C'!$E$17)*N('Option C'!$E$18)+N('Option C'!$E$20),0)+IF(A363=1,N('Option C'!$E$17)*N('Option C'!$E$19)+N('Option C'!$E$21),0)+IF(A363=Scenario!$B$11,N('Option C'!$E$22),0)),"INSUFFICIENT FUNDS")))</f>
        <v/>
      </c>
      <c r="E363" s="6" t="str">
        <f>IF(A363&gt;Scenario!$B$11,"",IF(A$2&lt;&gt;"Ready",A$2,IF(ISNUMBER(B363),IF((B363+C363)*(1+Scenario!$B$12/12)-D363&lt;0,"INSUFFICIENT FUNDS",(B363+C363)*(1+Scenario!$B$12/12)-D363),"INSUFFICIENT FUNDS")))</f>
        <v/>
      </c>
      <c r="F363" s="6" t="str">
        <f>IF(A363&gt;Scenario!$B$11,"",IF(A$2&lt;&gt;"Ready",A$2,IF(ISNUMBER(E363),F362+D363,"INSUFFICIENT FUNDS")))</f>
        <v/>
      </c>
      <c r="G363" t="str">
        <f>IF(A363&gt;Scenario!$B$11,"",IF(A$2&lt;&gt;"Ready",A$2,IF(ISNUMBER(E363),"OK","INSUFFICIENT FUNDS")))</f>
        <v/>
      </c>
      <c r="H363">
        <v>359</v>
      </c>
      <c r="I363" s="6" t="str">
        <f>IF(H363&gt;Scenario!$B$11,"",IF(H$2&lt;&gt;"Ready",H$2,IF(N362="OK",L362,"INSUFFICIENT FUNDS")))</f>
        <v/>
      </c>
      <c r="J363" s="6" t="str">
        <f>IF(H363&gt;Scenario!$B$11,"",IF(H$2&lt;&gt;"Ready",H$2,IF(ISNUMBER(I363),IF(AND(H363&gt;=Scenario!$B$10,MOD(H363-Scenario!$B$10,Scenario!$B$18)=0),Scenario!$B$8,0),"INSUFFICIENT FUNDS")))</f>
        <v/>
      </c>
      <c r="K363" s="6" t="str">
        <f>IF(H363&gt;Scenario!$B$11,"",IF(H$2&lt;&gt;"Ready",H$2,IF(ISNUMBER(I363),(I363+J363)*(N('Option C'!$E$14)+N('Option C'!$E$15)+IF(Scenario!$B$13="Gross",N('Option C'!$E$16),0))/12+((0+0)/12+IF(AND(H363&gt;=Scenario!$B$10,MOD(H363-Scenario!$B$10,Scenario!$B$18)=0),N('Option C'!$E$17)*N('Option C'!$E$18)+N('Option C'!$E$20),0)+IF(H363=1,N('Option C'!$E$17)*N('Option C'!$E$19)+N('Option C'!$E$21),0)+IF(H363=Scenario!$B$11,N('Option C'!$E$22),0)),"INSUFFICIENT FUNDS")))</f>
        <v/>
      </c>
      <c r="L363" s="6" t="str">
        <f>IF(H363&gt;Scenario!$B$11,"",IF(H$2&lt;&gt;"Ready",H$2,IF(ISNUMBER(I363),IF((I363+J363)*(1+Scenario!$B$12/12)-K363&lt;0,"INSUFFICIENT FUNDS",(I363+J363)*(1+Scenario!$B$12/12)-K363),"INSUFFICIENT FUNDS")))</f>
        <v/>
      </c>
      <c r="M363" s="6" t="str">
        <f>IF(H363&gt;Scenario!$B$11,"",IF(H$2&lt;&gt;"Ready",H$2,IF(ISNUMBER(L363),M362+K363,"INSUFFICIENT FUNDS")))</f>
        <v/>
      </c>
      <c r="N363" t="str">
        <f>IF(H363&gt;Scenario!$B$11,"",IF(H$2&lt;&gt;"Ready",H$2,IF(ISNUMBER(L363),"OK","INSUFFICIENT FUNDS")))</f>
        <v/>
      </c>
      <c r="O363">
        <v>359</v>
      </c>
      <c r="P363" s="6" t="str">
        <f>IF(O363&gt;Scenario!$B$11,"",IF(O$2&lt;&gt;"Ready",O$2,IF(U362="OK",S362,"INSUFFICIENT FUNDS")))</f>
        <v/>
      </c>
      <c r="Q363" s="6" t="str">
        <f>IF(O363&gt;Scenario!$B$11,"",IF(O$2&lt;&gt;"Ready",O$2,IF(ISNUMBER(P363),IF(AND(O363&gt;=Scenario!$B$10,MOD(O363-Scenario!$B$10,Scenario!$B$18)=0),Scenario!$B$8,0),"INSUFFICIENT FUNDS")))</f>
        <v/>
      </c>
      <c r="R363" s="6" t="str">
        <f>IF(O363&gt;Scenario!$B$11,"",IF(O$2&lt;&gt;"Ready",O$2,IF(ISNUMBER(P363),(P363+Q363)*(0+N('Option C'!$E$15)+IF(Scenario!$B$13="Gross",N('Option C'!$E$16),0))/12+((N('Option C'!$E$12)+N('Option C'!$E$13))/12+IF(AND(O363&gt;=Scenario!$B$10,MOD(O363-Scenario!$B$10,Scenario!$B$18)=0),N('Option C'!$E$17)*N('Option C'!$E$18)+N('Option C'!$E$20),0)+IF(O363=1,N('Option C'!$E$17)*N('Option C'!$E$19)+N('Option C'!$E$21),0)+IF(O363=Scenario!$B$11,N('Option C'!$E$22),0)),"INSUFFICIENT FUNDS")))</f>
        <v/>
      </c>
      <c r="S363" s="6" t="str">
        <f>IF(O363&gt;Scenario!$B$11,"",IF(O$2&lt;&gt;"Ready",O$2,IF(ISNUMBER(P363),IF((P363+Q363)*(1+Scenario!$B$12/12)-R363&lt;0,"INSUFFICIENT FUNDS",(P363+Q363)*(1+Scenario!$B$12/12)-R363),"INSUFFICIENT FUNDS")))</f>
        <v/>
      </c>
      <c r="T363" s="6" t="str">
        <f>IF(O363&gt;Scenario!$B$11,"",IF(O$2&lt;&gt;"Ready",O$2,IF(ISNUMBER(S363),T362+R363,"INSUFFICIENT FUNDS")))</f>
        <v/>
      </c>
      <c r="U363" t="str">
        <f>IF(O363&gt;Scenario!$B$11,"",IF(O$2&lt;&gt;"Ready",O$2,IF(ISNUMBER(S363),"OK","INSUFFICIENT FUNDS")))</f>
        <v/>
      </c>
      <c r="V363">
        <v>359</v>
      </c>
      <c r="W363" s="6" t="str">
        <f>IF(V363&gt;Scenario!$B$11,"",IF(V$2&lt;&gt;"Ready",V$2,IF(AB362="OK",Z362,"INSUFFICIENT FUNDS")))</f>
        <v/>
      </c>
      <c r="X363" s="6" t="str">
        <f>IF(V363&gt;Scenario!$B$11,"",IF(V$2&lt;&gt;"Ready",V$2,IF(ISNUMBER(W363),IF(AND(V363&gt;=Scenario!$B$10,MOD(V363-Scenario!$B$10,Scenario!$B$18)=0),Scenario!$B$8,0),"INSUFFICIENT FUNDS")))</f>
        <v/>
      </c>
      <c r="Y363" s="6" t="str">
        <f>IF(V363&gt;Scenario!$B$11,"",IF(V$2&lt;&gt;"Ready",V$2,IF(ISNUMBER(W363),(W363+X363)*(N('Option C'!$E$14)+N('Option C'!$E$15)+IF(Scenario!$B$13="Gross",N('Option C'!$E$16),0))/12+((N('Option C'!$E$12)+N('Option C'!$E$13))/12+IF(AND(V363&gt;=Scenario!$B$10,MOD(V363-Scenario!$B$10,Scenario!$B$18)=0),0*0+0,0)+IF(V363=1,0*0+0,0)+IF(V363=Scenario!$B$11,0,0)),"INSUFFICIENT FUNDS")))</f>
        <v/>
      </c>
      <c r="Z363" s="6" t="str">
        <f>IF(V363&gt;Scenario!$B$11,"",IF(V$2&lt;&gt;"Ready",V$2,IF(ISNUMBER(W363),IF((W363+X363)*(1+Scenario!$B$12/12)-Y363&lt;0,"INSUFFICIENT FUNDS",(W363+X363)*(1+Scenario!$B$12/12)-Y363),"INSUFFICIENT FUNDS")))</f>
        <v/>
      </c>
      <c r="AA363" s="6" t="str">
        <f>IF(V363&gt;Scenario!$B$11,"",IF(V$2&lt;&gt;"Ready",V$2,IF(ISNUMBER(Z363),AA362+Y363,"INSUFFICIENT FUNDS")))</f>
        <v/>
      </c>
      <c r="AB363" t="str">
        <f>IF(V363&gt;Scenario!$B$11,"",IF(V$2&lt;&gt;"Ready",V$2,IF(ISNUMBER(Z363),"OK","INSUFFICIENT FUNDS")))</f>
        <v/>
      </c>
      <c r="AC363">
        <v>359</v>
      </c>
      <c r="AD363" s="6" t="str">
        <f>IF(AC363&gt;Scenario!$B$11,"",IF(AC$2&lt;&gt;"Ready",AC$2,IF(AI362="OK",AG362,"INSUFFICIENT FUNDS")))</f>
        <v/>
      </c>
      <c r="AE363" s="6" t="str">
        <f>IF(AC363&gt;Scenario!$B$11,"",IF(AC$2&lt;&gt;"Ready",AC$2,IF(ISNUMBER(AD363),IF(AND(AC363&gt;=Scenario!$B$10,MOD(AC363-Scenario!$B$10,Scenario!$B$18)=0),Scenario!$B$8,0),"INSUFFICIENT FUNDS")))</f>
        <v/>
      </c>
      <c r="AF363" s="6" t="str">
        <f>IF(AC363&gt;Scenario!$B$11,"",IF(AC$2&lt;&gt;"Ready",AC$2,IF(ISNUMBER(AD363),(AD363+AE363)*(N('Option C'!$E$14)+N('Option C'!$E$15)+IF(Scenario!$B$13="Gross",0,0))/12+((N('Option C'!$E$12)+N('Option C'!$E$13))/12+IF(AND(AC363&gt;=Scenario!$B$10,MOD(AC363-Scenario!$B$10,Scenario!$B$18)=0),N('Option C'!$E$17)*N('Option C'!$E$18)+N('Option C'!$E$20),0)+IF(AC363=1,N('Option C'!$E$17)*N('Option C'!$E$19)+N('Option C'!$E$21),0)+IF(AC363=Scenario!$B$11,N('Option C'!$E$22),0)),"INSUFFICIENT FUNDS")))</f>
        <v/>
      </c>
      <c r="AG363" s="6" t="str">
        <f>IF(AC363&gt;Scenario!$B$11,"",IF(AC$2&lt;&gt;"Ready",AC$2,IF(ISNUMBER(AD363),IF((AD363+AE363)*(1+Scenario!$B$12/12)-AF363&lt;0,"INSUFFICIENT FUNDS",(AD363+AE363)*(1+Scenario!$B$12/12)-AF363),"INSUFFICIENT FUNDS")))</f>
        <v/>
      </c>
      <c r="AH363" s="6" t="str">
        <f>IF(AC363&gt;Scenario!$B$11,"",IF(AC$2&lt;&gt;"Ready",AC$2,IF(ISNUMBER(AG363),AH362+AF363,"INSUFFICIENT FUNDS")))</f>
        <v/>
      </c>
      <c r="AI363" t="str">
        <f>IF(AC363&gt;Scenario!$B$11,"",IF(AC$2&lt;&gt;"Ready",AC$2,IF(ISNUMBER(AG363),"OK","INSUFFICIENT FUNDS")))</f>
        <v/>
      </c>
      <c r="AJ363">
        <v>359</v>
      </c>
      <c r="AK363" s="6" t="str">
        <f>IF(AJ363&gt;Scenario!$B$11,"",IF(AJ$2&lt;&gt;"Ready",AJ$2,IF(AP362="OK",AN362,"INSUFFICIENT FUNDS")))</f>
        <v/>
      </c>
      <c r="AL363" s="6" t="str">
        <f>IF(AJ363&gt;Scenario!$B$11,"",IF(AJ$2&lt;&gt;"Ready",AJ$2,IF(ISNUMBER(AK363),IF(AND(AJ363&gt;=Scenario!$B$10,MOD(AJ363-Scenario!$B$10,Scenario!$B$18)=0),Scenario!$B$8,0),"INSUFFICIENT FUNDS")))</f>
        <v/>
      </c>
      <c r="AM363" s="6" t="str">
        <f>IF(AJ363&gt;Scenario!$B$11,"",IF(AJ$2&lt;&gt;"Ready",AJ$2,IF(ISNUMBER(AK363),(AK363+AL363)*(0+0+IF(Scenario!$B$13="Gross",0,0))/12+((0+0)/12+IF(AND(AJ363&gt;=Scenario!$B$10,MOD(AJ363-Scenario!$B$10,Scenario!$B$18)=0),0*0+0,0)+IF(AJ363=1,0*0+0,0)+IF(AJ363=Scenario!$B$11,0,0)),"INSUFFICIENT FUNDS")))</f>
        <v/>
      </c>
      <c r="AN363" s="6" t="str">
        <f>IF(AJ363&gt;Scenario!$B$11,"",IF(AJ$2&lt;&gt;"Ready",AJ$2,IF(ISNUMBER(AK363),IF((AK363+AL363)*(1+Scenario!$B$12/12)-AM363&lt;0,"INSUFFICIENT FUNDS",(AK363+AL363)*(1+Scenario!$B$12/12)-AM363),"INSUFFICIENT FUNDS")))</f>
        <v/>
      </c>
      <c r="AO363" s="6" t="str">
        <f>IF(AJ363&gt;Scenario!$B$11,"",IF(AJ$2&lt;&gt;"Ready",AJ$2,IF(ISNUMBER(AN363),AO362+AM363,"INSUFFICIENT FUNDS")))</f>
        <v/>
      </c>
      <c r="AP363" t="str">
        <f>IF(AJ363&gt;Scenario!$B$11,"",IF(AJ$2&lt;&gt;"Ready",AJ$2,IF(ISNUMBER(AN363),"OK","INSUFFICIENT FUNDS")))</f>
        <v/>
      </c>
    </row>
    <row r="364" spans="1:42" ht="32.1" customHeight="1" x14ac:dyDescent="0.2">
      <c r="A364">
        <v>360</v>
      </c>
      <c r="B364" s="6" t="str">
        <f>IF(A364&gt;Scenario!$B$11,"",IF(A$2&lt;&gt;"Ready",A$2,IF(G363="OK",E363,"INSUFFICIENT FUNDS")))</f>
        <v/>
      </c>
      <c r="C364" s="6" t="str">
        <f>IF(A364&gt;Scenario!$B$11,"",IF(A$2&lt;&gt;"Ready",A$2,IF(ISNUMBER(B364),IF(AND(A364&gt;=Scenario!$B$10,MOD(A364-Scenario!$B$10,Scenario!$B$18)=0),Scenario!$B$8,0),"INSUFFICIENT FUNDS")))</f>
        <v/>
      </c>
      <c r="D364" s="6" t="str">
        <f>IF(A364&gt;Scenario!$B$11,"",IF(A$2&lt;&gt;"Ready",A$2,IF(ISNUMBER(B364),(B364+C364)*(N('Option C'!$E$14)+N('Option C'!$E$15)+IF(Scenario!$B$13="Gross",N('Option C'!$E$16),0))/12+((N('Option C'!$E$12)+N('Option C'!$E$13))/12+IF(AND(A364&gt;=Scenario!$B$10,MOD(A364-Scenario!$B$10,Scenario!$B$18)=0),N('Option C'!$E$17)*N('Option C'!$E$18)+N('Option C'!$E$20),0)+IF(A364=1,N('Option C'!$E$17)*N('Option C'!$E$19)+N('Option C'!$E$21),0)+IF(A364=Scenario!$B$11,N('Option C'!$E$22),0)),"INSUFFICIENT FUNDS")))</f>
        <v/>
      </c>
      <c r="E364" s="6" t="str">
        <f>IF(A364&gt;Scenario!$B$11,"",IF(A$2&lt;&gt;"Ready",A$2,IF(ISNUMBER(B364),IF((B364+C364)*(1+Scenario!$B$12/12)-D364&lt;0,"INSUFFICIENT FUNDS",(B364+C364)*(1+Scenario!$B$12/12)-D364),"INSUFFICIENT FUNDS")))</f>
        <v/>
      </c>
      <c r="F364" s="6" t="str">
        <f>IF(A364&gt;Scenario!$B$11,"",IF(A$2&lt;&gt;"Ready",A$2,IF(ISNUMBER(E364),F363+D364,"INSUFFICIENT FUNDS")))</f>
        <v/>
      </c>
      <c r="G364" t="str">
        <f>IF(A364&gt;Scenario!$B$11,"",IF(A$2&lt;&gt;"Ready",A$2,IF(ISNUMBER(E364),"OK","INSUFFICIENT FUNDS")))</f>
        <v/>
      </c>
      <c r="H364">
        <v>360</v>
      </c>
      <c r="I364" s="6" t="str">
        <f>IF(H364&gt;Scenario!$B$11,"",IF(H$2&lt;&gt;"Ready",H$2,IF(N363="OK",L363,"INSUFFICIENT FUNDS")))</f>
        <v/>
      </c>
      <c r="J364" s="6" t="str">
        <f>IF(H364&gt;Scenario!$B$11,"",IF(H$2&lt;&gt;"Ready",H$2,IF(ISNUMBER(I364),IF(AND(H364&gt;=Scenario!$B$10,MOD(H364-Scenario!$B$10,Scenario!$B$18)=0),Scenario!$B$8,0),"INSUFFICIENT FUNDS")))</f>
        <v/>
      </c>
      <c r="K364" s="6" t="str">
        <f>IF(H364&gt;Scenario!$B$11,"",IF(H$2&lt;&gt;"Ready",H$2,IF(ISNUMBER(I364),(I364+J364)*(N('Option C'!$E$14)+N('Option C'!$E$15)+IF(Scenario!$B$13="Gross",N('Option C'!$E$16),0))/12+((0+0)/12+IF(AND(H364&gt;=Scenario!$B$10,MOD(H364-Scenario!$B$10,Scenario!$B$18)=0),N('Option C'!$E$17)*N('Option C'!$E$18)+N('Option C'!$E$20),0)+IF(H364=1,N('Option C'!$E$17)*N('Option C'!$E$19)+N('Option C'!$E$21),0)+IF(H364=Scenario!$B$11,N('Option C'!$E$22),0)),"INSUFFICIENT FUNDS")))</f>
        <v/>
      </c>
      <c r="L364" s="6" t="str">
        <f>IF(H364&gt;Scenario!$B$11,"",IF(H$2&lt;&gt;"Ready",H$2,IF(ISNUMBER(I364),IF((I364+J364)*(1+Scenario!$B$12/12)-K364&lt;0,"INSUFFICIENT FUNDS",(I364+J364)*(1+Scenario!$B$12/12)-K364),"INSUFFICIENT FUNDS")))</f>
        <v/>
      </c>
      <c r="M364" s="6" t="str">
        <f>IF(H364&gt;Scenario!$B$11,"",IF(H$2&lt;&gt;"Ready",H$2,IF(ISNUMBER(L364),M363+K364,"INSUFFICIENT FUNDS")))</f>
        <v/>
      </c>
      <c r="N364" t="str">
        <f>IF(H364&gt;Scenario!$B$11,"",IF(H$2&lt;&gt;"Ready",H$2,IF(ISNUMBER(L364),"OK","INSUFFICIENT FUNDS")))</f>
        <v/>
      </c>
      <c r="O364">
        <v>360</v>
      </c>
      <c r="P364" s="6" t="str">
        <f>IF(O364&gt;Scenario!$B$11,"",IF(O$2&lt;&gt;"Ready",O$2,IF(U363="OK",S363,"INSUFFICIENT FUNDS")))</f>
        <v/>
      </c>
      <c r="Q364" s="6" t="str">
        <f>IF(O364&gt;Scenario!$B$11,"",IF(O$2&lt;&gt;"Ready",O$2,IF(ISNUMBER(P364),IF(AND(O364&gt;=Scenario!$B$10,MOD(O364-Scenario!$B$10,Scenario!$B$18)=0),Scenario!$B$8,0),"INSUFFICIENT FUNDS")))</f>
        <v/>
      </c>
      <c r="R364" s="6" t="str">
        <f>IF(O364&gt;Scenario!$B$11,"",IF(O$2&lt;&gt;"Ready",O$2,IF(ISNUMBER(P364),(P364+Q364)*(0+N('Option C'!$E$15)+IF(Scenario!$B$13="Gross",N('Option C'!$E$16),0))/12+((N('Option C'!$E$12)+N('Option C'!$E$13))/12+IF(AND(O364&gt;=Scenario!$B$10,MOD(O364-Scenario!$B$10,Scenario!$B$18)=0),N('Option C'!$E$17)*N('Option C'!$E$18)+N('Option C'!$E$20),0)+IF(O364=1,N('Option C'!$E$17)*N('Option C'!$E$19)+N('Option C'!$E$21),0)+IF(O364=Scenario!$B$11,N('Option C'!$E$22),0)),"INSUFFICIENT FUNDS")))</f>
        <v/>
      </c>
      <c r="S364" s="6" t="str">
        <f>IF(O364&gt;Scenario!$B$11,"",IF(O$2&lt;&gt;"Ready",O$2,IF(ISNUMBER(P364),IF((P364+Q364)*(1+Scenario!$B$12/12)-R364&lt;0,"INSUFFICIENT FUNDS",(P364+Q364)*(1+Scenario!$B$12/12)-R364),"INSUFFICIENT FUNDS")))</f>
        <v/>
      </c>
      <c r="T364" s="6" t="str">
        <f>IF(O364&gt;Scenario!$B$11,"",IF(O$2&lt;&gt;"Ready",O$2,IF(ISNUMBER(S364),T363+R364,"INSUFFICIENT FUNDS")))</f>
        <v/>
      </c>
      <c r="U364" t="str">
        <f>IF(O364&gt;Scenario!$B$11,"",IF(O$2&lt;&gt;"Ready",O$2,IF(ISNUMBER(S364),"OK","INSUFFICIENT FUNDS")))</f>
        <v/>
      </c>
      <c r="V364">
        <v>360</v>
      </c>
      <c r="W364" s="6" t="str">
        <f>IF(V364&gt;Scenario!$B$11,"",IF(V$2&lt;&gt;"Ready",V$2,IF(AB363="OK",Z363,"INSUFFICIENT FUNDS")))</f>
        <v/>
      </c>
      <c r="X364" s="6" t="str">
        <f>IF(V364&gt;Scenario!$B$11,"",IF(V$2&lt;&gt;"Ready",V$2,IF(ISNUMBER(W364),IF(AND(V364&gt;=Scenario!$B$10,MOD(V364-Scenario!$B$10,Scenario!$B$18)=0),Scenario!$B$8,0),"INSUFFICIENT FUNDS")))</f>
        <v/>
      </c>
      <c r="Y364" s="6" t="str">
        <f>IF(V364&gt;Scenario!$B$11,"",IF(V$2&lt;&gt;"Ready",V$2,IF(ISNUMBER(W364),(W364+X364)*(N('Option C'!$E$14)+N('Option C'!$E$15)+IF(Scenario!$B$13="Gross",N('Option C'!$E$16),0))/12+((N('Option C'!$E$12)+N('Option C'!$E$13))/12+IF(AND(V364&gt;=Scenario!$B$10,MOD(V364-Scenario!$B$10,Scenario!$B$18)=0),0*0+0,0)+IF(V364=1,0*0+0,0)+IF(V364=Scenario!$B$11,0,0)),"INSUFFICIENT FUNDS")))</f>
        <v/>
      </c>
      <c r="Z364" s="6" t="str">
        <f>IF(V364&gt;Scenario!$B$11,"",IF(V$2&lt;&gt;"Ready",V$2,IF(ISNUMBER(W364),IF((W364+X364)*(1+Scenario!$B$12/12)-Y364&lt;0,"INSUFFICIENT FUNDS",(W364+X364)*(1+Scenario!$B$12/12)-Y364),"INSUFFICIENT FUNDS")))</f>
        <v/>
      </c>
      <c r="AA364" s="6" t="str">
        <f>IF(V364&gt;Scenario!$B$11,"",IF(V$2&lt;&gt;"Ready",V$2,IF(ISNUMBER(Z364),AA363+Y364,"INSUFFICIENT FUNDS")))</f>
        <v/>
      </c>
      <c r="AB364" t="str">
        <f>IF(V364&gt;Scenario!$B$11,"",IF(V$2&lt;&gt;"Ready",V$2,IF(ISNUMBER(Z364),"OK","INSUFFICIENT FUNDS")))</f>
        <v/>
      </c>
      <c r="AC364">
        <v>360</v>
      </c>
      <c r="AD364" s="6" t="str">
        <f>IF(AC364&gt;Scenario!$B$11,"",IF(AC$2&lt;&gt;"Ready",AC$2,IF(AI363="OK",AG363,"INSUFFICIENT FUNDS")))</f>
        <v/>
      </c>
      <c r="AE364" s="6" t="str">
        <f>IF(AC364&gt;Scenario!$B$11,"",IF(AC$2&lt;&gt;"Ready",AC$2,IF(ISNUMBER(AD364),IF(AND(AC364&gt;=Scenario!$B$10,MOD(AC364-Scenario!$B$10,Scenario!$B$18)=0),Scenario!$B$8,0),"INSUFFICIENT FUNDS")))</f>
        <v/>
      </c>
      <c r="AF364" s="6" t="str">
        <f>IF(AC364&gt;Scenario!$B$11,"",IF(AC$2&lt;&gt;"Ready",AC$2,IF(ISNUMBER(AD364),(AD364+AE364)*(N('Option C'!$E$14)+N('Option C'!$E$15)+IF(Scenario!$B$13="Gross",0,0))/12+((N('Option C'!$E$12)+N('Option C'!$E$13))/12+IF(AND(AC364&gt;=Scenario!$B$10,MOD(AC364-Scenario!$B$10,Scenario!$B$18)=0),N('Option C'!$E$17)*N('Option C'!$E$18)+N('Option C'!$E$20),0)+IF(AC364=1,N('Option C'!$E$17)*N('Option C'!$E$19)+N('Option C'!$E$21),0)+IF(AC364=Scenario!$B$11,N('Option C'!$E$22),0)),"INSUFFICIENT FUNDS")))</f>
        <v/>
      </c>
      <c r="AG364" s="6" t="str">
        <f>IF(AC364&gt;Scenario!$B$11,"",IF(AC$2&lt;&gt;"Ready",AC$2,IF(ISNUMBER(AD364),IF((AD364+AE364)*(1+Scenario!$B$12/12)-AF364&lt;0,"INSUFFICIENT FUNDS",(AD364+AE364)*(1+Scenario!$B$12/12)-AF364),"INSUFFICIENT FUNDS")))</f>
        <v/>
      </c>
      <c r="AH364" s="6" t="str">
        <f>IF(AC364&gt;Scenario!$B$11,"",IF(AC$2&lt;&gt;"Ready",AC$2,IF(ISNUMBER(AG364),AH363+AF364,"INSUFFICIENT FUNDS")))</f>
        <v/>
      </c>
      <c r="AI364" t="str">
        <f>IF(AC364&gt;Scenario!$B$11,"",IF(AC$2&lt;&gt;"Ready",AC$2,IF(ISNUMBER(AG364),"OK","INSUFFICIENT FUNDS")))</f>
        <v/>
      </c>
      <c r="AJ364">
        <v>360</v>
      </c>
      <c r="AK364" s="6" t="str">
        <f>IF(AJ364&gt;Scenario!$B$11,"",IF(AJ$2&lt;&gt;"Ready",AJ$2,IF(AP363="OK",AN363,"INSUFFICIENT FUNDS")))</f>
        <v/>
      </c>
      <c r="AL364" s="6" t="str">
        <f>IF(AJ364&gt;Scenario!$B$11,"",IF(AJ$2&lt;&gt;"Ready",AJ$2,IF(ISNUMBER(AK364),IF(AND(AJ364&gt;=Scenario!$B$10,MOD(AJ364-Scenario!$B$10,Scenario!$B$18)=0),Scenario!$B$8,0),"INSUFFICIENT FUNDS")))</f>
        <v/>
      </c>
      <c r="AM364" s="6" t="str">
        <f>IF(AJ364&gt;Scenario!$B$11,"",IF(AJ$2&lt;&gt;"Ready",AJ$2,IF(ISNUMBER(AK364),(AK364+AL364)*(0+0+IF(Scenario!$B$13="Gross",0,0))/12+((0+0)/12+IF(AND(AJ364&gt;=Scenario!$B$10,MOD(AJ364-Scenario!$B$10,Scenario!$B$18)=0),0*0+0,0)+IF(AJ364=1,0*0+0,0)+IF(AJ364=Scenario!$B$11,0,0)),"INSUFFICIENT FUNDS")))</f>
        <v/>
      </c>
      <c r="AN364" s="6" t="str">
        <f>IF(AJ364&gt;Scenario!$B$11,"",IF(AJ$2&lt;&gt;"Ready",AJ$2,IF(ISNUMBER(AK364),IF((AK364+AL364)*(1+Scenario!$B$12/12)-AM364&lt;0,"INSUFFICIENT FUNDS",(AK364+AL364)*(1+Scenario!$B$12/12)-AM364),"INSUFFICIENT FUNDS")))</f>
        <v/>
      </c>
      <c r="AO364" s="6" t="str">
        <f>IF(AJ364&gt;Scenario!$B$11,"",IF(AJ$2&lt;&gt;"Ready",AJ$2,IF(ISNUMBER(AN364),AO363+AM364,"INSUFFICIENT FUNDS")))</f>
        <v/>
      </c>
      <c r="AP364" t="str">
        <f>IF(AJ364&gt;Scenario!$B$11,"",IF(AJ$2&lt;&gt;"Ready",AJ$2,IF(ISNUMBER(AN364),"OK","INSUFFICIENT FUNDS")))</f>
        <v/>
      </c>
    </row>
  </sheetData>
  <sheetProtection sheet="1" objects="1" scenarios="1"/>
  <mergeCells count="8">
    <mergeCell ref="AJ3:AP3"/>
    <mergeCell ref="A1:G1"/>
    <mergeCell ref="A2:G2"/>
    <mergeCell ref="A3:G3"/>
    <mergeCell ref="H3:N3"/>
    <mergeCell ref="O3:U3"/>
    <mergeCell ref="V3:AB3"/>
    <mergeCell ref="AC3:AI3"/>
  </mergeCells>
  <pageMargins left="0.35" right="0.35" top="0.4" bottom="0.4" header="0.2" footer="0.2"/>
  <pageSetup fitToHeight="0" orientation="landscape" r:id="rId1"/>
  <headerFooter>
    <oddFooter>&amp;CInvesting You Can Explain | I2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Guide</vt:lpstr>
      <vt:lpstr>Scenario</vt:lpstr>
      <vt:lpstr>Overview</vt:lpstr>
      <vt:lpstr>Option A</vt:lpstr>
      <vt:lpstr>Option B</vt:lpstr>
      <vt:lpstr>Option C</vt:lpstr>
      <vt:lpstr>Schedule A</vt:lpstr>
      <vt:lpstr>Schedule B</vt:lpstr>
      <vt:lpstr>Schedule C</vt:lpstr>
      <vt:lpstr>Guide!Print_Area</vt:lpstr>
      <vt:lpstr>'Option A'!Print_Area</vt:lpstr>
      <vt:lpstr>'Option B'!Print_Area</vt:lpstr>
      <vt:lpstr>'Option C'!Print_Area</vt:lpstr>
      <vt:lpstr>Overview!Print_Area</vt:lpstr>
      <vt:lpstr>Scenario!Print_Area</vt:lpstr>
      <vt:lpstr>'Schedule A'!Print_Area</vt:lpstr>
      <vt:lpstr>'Schedule B'!Print_Area</vt:lpstr>
      <vt:lpstr>'Schedule C'!Print_Area</vt:lpstr>
      <vt:lpstr>'Option A'!Print_Titles</vt:lpstr>
      <vt:lpstr>'Option B'!Print_Titles</vt:lpstr>
      <vt:lpstr>'Option C'!Print_Titles</vt:lpstr>
      <vt:lpstr>Overview!Print_Titles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cp:lastPrinted>2026-10-03T16:58:48Z</cp:lastPrinted>
  <dcterms:modified xsi:type="dcterms:W3CDTF">2026-10-04T02:28:26Z</dcterms:modified>
</cp:coreProperties>
</file>